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wid\Desktop\"/>
    </mc:Choice>
  </mc:AlternateContent>
  <xr:revisionPtr revIDLastSave="0" documentId="13_ncr:1_{C87F057A-E85B-42F7-BCF8-31F206E62767}" xr6:coauthVersionLast="45" xr6:coauthVersionMax="45" xr10:uidLastSave="{00000000-0000-0000-0000-000000000000}"/>
  <bookViews>
    <workbookView xWindow="-108" yWindow="-108" windowWidth="23256" windowHeight="12600" activeTab="1" xr2:uid="{D8F89F08-01CE-4924-9082-DCA9C153CFB7}"/>
  </bookViews>
  <sheets>
    <sheet name="Data" sheetId="1" r:id="rId1"/>
    <sheet name="Analysis" sheetId="2" r:id="rId2"/>
    <sheet name="Prezentacja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M3" i="2" l="1"/>
  <c r="CM4" i="2"/>
  <c r="CL4" i="2"/>
  <c r="CL3" i="2"/>
  <c r="CX1" i="2"/>
  <c r="CM766" i="2" l="1"/>
  <c r="CM765" i="2"/>
  <c r="CM764" i="2"/>
  <c r="CM763" i="2"/>
  <c r="CM762" i="2"/>
  <c r="CM761" i="2"/>
  <c r="CM760" i="2"/>
  <c r="CM759" i="2"/>
  <c r="CM758" i="2"/>
  <c r="CM757" i="2"/>
  <c r="CM756" i="2"/>
  <c r="CM755" i="2"/>
  <c r="CM754" i="2"/>
  <c r="CM753" i="2"/>
  <c r="CM752" i="2"/>
  <c r="CM751" i="2"/>
  <c r="CM750" i="2"/>
  <c r="CM749" i="2"/>
  <c r="CM748" i="2"/>
  <c r="CM747" i="2"/>
  <c r="CM746" i="2"/>
  <c r="CM745" i="2"/>
  <c r="CM744" i="2"/>
  <c r="CM743" i="2"/>
  <c r="CM742" i="2"/>
  <c r="CM741" i="2"/>
  <c r="CM740" i="2"/>
  <c r="CM739" i="2"/>
  <c r="CM738" i="2"/>
  <c r="CM737" i="2"/>
  <c r="CM736" i="2"/>
  <c r="CM735" i="2"/>
  <c r="CM734" i="2"/>
  <c r="CM733" i="2"/>
  <c r="CM732" i="2"/>
  <c r="CM731" i="2"/>
  <c r="CM730" i="2"/>
  <c r="CM729" i="2"/>
  <c r="CM728" i="2"/>
  <c r="CM727" i="2"/>
  <c r="CM726" i="2"/>
  <c r="CM725" i="2"/>
  <c r="CM724" i="2"/>
  <c r="CM723" i="2"/>
  <c r="CM722" i="2"/>
  <c r="CM721" i="2"/>
  <c r="CM720" i="2"/>
  <c r="CM719" i="2"/>
  <c r="CM718" i="2"/>
  <c r="CM717" i="2"/>
  <c r="CM716" i="2"/>
  <c r="CM715" i="2"/>
  <c r="CM714" i="2"/>
  <c r="CM713" i="2"/>
  <c r="CM712" i="2"/>
  <c r="CM711" i="2"/>
  <c r="CM710" i="2"/>
  <c r="CM709" i="2"/>
  <c r="CM708" i="2"/>
  <c r="CM707" i="2"/>
  <c r="CM706" i="2"/>
  <c r="CM705" i="2"/>
  <c r="CM704" i="2"/>
  <c r="CM703" i="2"/>
  <c r="CM702" i="2"/>
  <c r="CM701" i="2"/>
  <c r="CM700" i="2"/>
  <c r="CM699" i="2"/>
  <c r="CM698" i="2"/>
  <c r="CM697" i="2"/>
  <c r="CM696" i="2"/>
  <c r="CM695" i="2"/>
  <c r="CM694" i="2"/>
  <c r="CM693" i="2"/>
  <c r="CM692" i="2"/>
  <c r="CM691" i="2"/>
  <c r="CM690" i="2"/>
  <c r="CM689" i="2"/>
  <c r="CM688" i="2"/>
  <c r="CM687" i="2"/>
  <c r="CM686" i="2"/>
  <c r="CM685" i="2"/>
  <c r="CM684" i="2"/>
  <c r="CM683" i="2"/>
  <c r="CM682" i="2"/>
  <c r="CM681" i="2"/>
  <c r="CM680" i="2"/>
  <c r="CM679" i="2"/>
  <c r="CM678" i="2"/>
  <c r="CM677" i="2"/>
  <c r="CM676" i="2"/>
  <c r="CM675" i="2"/>
  <c r="CM674" i="2"/>
  <c r="CM673" i="2"/>
  <c r="CM672" i="2"/>
  <c r="CM671" i="2"/>
  <c r="CM670" i="2"/>
  <c r="CM669" i="2"/>
  <c r="CM668" i="2"/>
  <c r="CM667" i="2"/>
  <c r="CM666" i="2"/>
  <c r="CM665" i="2"/>
  <c r="CM664" i="2"/>
  <c r="CM663" i="2"/>
  <c r="CM662" i="2"/>
  <c r="CM661" i="2"/>
  <c r="CM660" i="2"/>
  <c r="CM659" i="2"/>
  <c r="CM658" i="2"/>
  <c r="CM657" i="2"/>
  <c r="CM656" i="2"/>
  <c r="CM655" i="2"/>
  <c r="CM654" i="2"/>
  <c r="CM653" i="2"/>
  <c r="CM652" i="2"/>
  <c r="CM651" i="2"/>
  <c r="CM650" i="2"/>
  <c r="CM649" i="2"/>
  <c r="CM648" i="2"/>
  <c r="CM647" i="2"/>
  <c r="CM646" i="2"/>
  <c r="CM645" i="2"/>
  <c r="CM644" i="2"/>
  <c r="CM643" i="2"/>
  <c r="CM642" i="2"/>
  <c r="CM641" i="2"/>
  <c r="CM640" i="2"/>
  <c r="CM639" i="2"/>
  <c r="CM638" i="2"/>
  <c r="CM637" i="2"/>
  <c r="CM636" i="2"/>
  <c r="CM635" i="2"/>
  <c r="CM634" i="2"/>
  <c r="CM633" i="2"/>
  <c r="CM632" i="2"/>
  <c r="CM631" i="2"/>
  <c r="CM630" i="2"/>
  <c r="CM629" i="2"/>
  <c r="CM628" i="2"/>
  <c r="CM627" i="2"/>
  <c r="CM626" i="2"/>
  <c r="CM625" i="2"/>
  <c r="CM624" i="2"/>
  <c r="CM623" i="2"/>
  <c r="CM622" i="2"/>
  <c r="CM621" i="2"/>
  <c r="CM620" i="2"/>
  <c r="CM619" i="2"/>
  <c r="CM618" i="2"/>
  <c r="CM617" i="2"/>
  <c r="CM616" i="2"/>
  <c r="CM615" i="2"/>
  <c r="CM614" i="2"/>
  <c r="CM613" i="2"/>
  <c r="CM612" i="2"/>
  <c r="CM611" i="2"/>
  <c r="CM610" i="2"/>
  <c r="CM609" i="2"/>
  <c r="CM608" i="2"/>
  <c r="CM607" i="2"/>
  <c r="CM606" i="2"/>
  <c r="CM605" i="2"/>
  <c r="CM604" i="2"/>
  <c r="CM603" i="2"/>
  <c r="CM602" i="2"/>
  <c r="CM601" i="2"/>
  <c r="CM600" i="2"/>
  <c r="CM599" i="2"/>
  <c r="CM598" i="2"/>
  <c r="CM597" i="2"/>
  <c r="CM596" i="2"/>
  <c r="CM595" i="2"/>
  <c r="CM594" i="2"/>
  <c r="CM593" i="2"/>
  <c r="CM592" i="2"/>
  <c r="CM591" i="2"/>
  <c r="CM590" i="2"/>
  <c r="CM589" i="2"/>
  <c r="CM588" i="2"/>
  <c r="CM587" i="2"/>
  <c r="CM586" i="2"/>
  <c r="CM585" i="2"/>
  <c r="CM584" i="2"/>
  <c r="CM583" i="2"/>
  <c r="CM582" i="2"/>
  <c r="CM581" i="2"/>
  <c r="CM580" i="2"/>
  <c r="CM579" i="2"/>
  <c r="CM578" i="2"/>
  <c r="CM577" i="2"/>
  <c r="CM576" i="2"/>
  <c r="CM575" i="2"/>
  <c r="CM574" i="2"/>
  <c r="CM573" i="2"/>
  <c r="CM572" i="2"/>
  <c r="CM571" i="2"/>
  <c r="CM570" i="2"/>
  <c r="CM569" i="2"/>
  <c r="CM568" i="2"/>
  <c r="CM567" i="2"/>
  <c r="CM566" i="2"/>
  <c r="CM565" i="2"/>
  <c r="CM564" i="2"/>
  <c r="CM563" i="2"/>
  <c r="CM562" i="2"/>
  <c r="CM561" i="2"/>
  <c r="CM560" i="2"/>
  <c r="CM559" i="2"/>
  <c r="CM558" i="2"/>
  <c r="CM557" i="2"/>
  <c r="CM556" i="2"/>
  <c r="CM555" i="2"/>
  <c r="CM554" i="2"/>
  <c r="CM553" i="2"/>
  <c r="CM552" i="2"/>
  <c r="CM551" i="2"/>
  <c r="CM550" i="2"/>
  <c r="CM549" i="2"/>
  <c r="CM548" i="2"/>
  <c r="CM547" i="2"/>
  <c r="CM546" i="2"/>
  <c r="CM545" i="2"/>
  <c r="CM544" i="2"/>
  <c r="CM543" i="2"/>
  <c r="CM542" i="2"/>
  <c r="CM541" i="2"/>
  <c r="CM540" i="2"/>
  <c r="CM539" i="2"/>
  <c r="CM538" i="2"/>
  <c r="CM537" i="2"/>
  <c r="CM536" i="2"/>
  <c r="CM535" i="2"/>
  <c r="CM534" i="2"/>
  <c r="CM533" i="2"/>
  <c r="CM532" i="2"/>
  <c r="CM531" i="2"/>
  <c r="CM530" i="2"/>
  <c r="CM529" i="2"/>
  <c r="CM528" i="2"/>
  <c r="CM527" i="2"/>
  <c r="CM526" i="2"/>
  <c r="CM525" i="2"/>
  <c r="CM524" i="2"/>
  <c r="CM523" i="2"/>
  <c r="CM522" i="2"/>
  <c r="CM521" i="2"/>
  <c r="CM520" i="2"/>
  <c r="CM519" i="2"/>
  <c r="CM518" i="2"/>
  <c r="CM517" i="2"/>
  <c r="CM516" i="2"/>
  <c r="CM515" i="2"/>
  <c r="CM514" i="2"/>
  <c r="CM513" i="2"/>
  <c r="CM512" i="2"/>
  <c r="CM511" i="2"/>
  <c r="CM510" i="2"/>
  <c r="CM509" i="2"/>
  <c r="CM508" i="2"/>
  <c r="CM507" i="2"/>
  <c r="CM506" i="2"/>
  <c r="CM505" i="2"/>
  <c r="CM504" i="2"/>
  <c r="CM503" i="2"/>
  <c r="CM502" i="2"/>
  <c r="CM501" i="2"/>
  <c r="CM500" i="2"/>
  <c r="CM499" i="2"/>
  <c r="CM498" i="2"/>
  <c r="CM497" i="2"/>
  <c r="CM496" i="2"/>
  <c r="CM495" i="2"/>
  <c r="CM494" i="2"/>
  <c r="CM493" i="2"/>
  <c r="CM492" i="2"/>
  <c r="CM491" i="2"/>
  <c r="CM490" i="2"/>
  <c r="CM489" i="2"/>
  <c r="CM488" i="2"/>
  <c r="CM487" i="2"/>
  <c r="CM486" i="2"/>
  <c r="CM485" i="2"/>
  <c r="CM484" i="2"/>
  <c r="CM483" i="2"/>
  <c r="CM482" i="2"/>
  <c r="CM481" i="2"/>
  <c r="CM480" i="2"/>
  <c r="CM479" i="2"/>
  <c r="CM478" i="2"/>
  <c r="CM477" i="2"/>
  <c r="CM476" i="2"/>
  <c r="CM475" i="2"/>
  <c r="CM474" i="2"/>
  <c r="CM473" i="2"/>
  <c r="CM472" i="2"/>
  <c r="CM471" i="2"/>
  <c r="CM470" i="2"/>
  <c r="CM469" i="2"/>
  <c r="CM468" i="2"/>
  <c r="CM467" i="2"/>
  <c r="CM466" i="2"/>
  <c r="CM465" i="2"/>
  <c r="CM464" i="2"/>
  <c r="CM463" i="2"/>
  <c r="CM462" i="2"/>
  <c r="CM461" i="2"/>
  <c r="CM460" i="2"/>
  <c r="CM459" i="2"/>
  <c r="CM458" i="2"/>
  <c r="CM457" i="2"/>
  <c r="CM456" i="2"/>
  <c r="CM455" i="2"/>
  <c r="CM454" i="2"/>
  <c r="CM453" i="2"/>
  <c r="CM452" i="2"/>
  <c r="CM451" i="2"/>
  <c r="CM450" i="2"/>
  <c r="CM449" i="2"/>
  <c r="CM448" i="2"/>
  <c r="CM447" i="2"/>
  <c r="CM446" i="2"/>
  <c r="CM445" i="2"/>
  <c r="CM444" i="2"/>
  <c r="CM443" i="2"/>
  <c r="CM442" i="2"/>
  <c r="CM441" i="2"/>
  <c r="CM440" i="2"/>
  <c r="CM439" i="2"/>
  <c r="CM438" i="2"/>
  <c r="CM437" i="2"/>
  <c r="CM436" i="2"/>
  <c r="CM435" i="2"/>
  <c r="CM434" i="2"/>
  <c r="CM433" i="2"/>
  <c r="CM432" i="2"/>
  <c r="CM431" i="2"/>
  <c r="CM430" i="2"/>
  <c r="CM429" i="2"/>
  <c r="CM428" i="2"/>
  <c r="CM427" i="2"/>
  <c r="CM426" i="2"/>
  <c r="CM425" i="2"/>
  <c r="CM424" i="2"/>
  <c r="CM423" i="2"/>
  <c r="CM422" i="2"/>
  <c r="CM421" i="2"/>
  <c r="CM420" i="2"/>
  <c r="CM419" i="2"/>
  <c r="CM418" i="2"/>
  <c r="CM417" i="2"/>
  <c r="CM416" i="2"/>
  <c r="CM415" i="2"/>
  <c r="CM414" i="2"/>
  <c r="CM413" i="2"/>
  <c r="CM412" i="2"/>
  <c r="CM411" i="2"/>
  <c r="CM410" i="2"/>
  <c r="CM409" i="2"/>
  <c r="CM408" i="2"/>
  <c r="CM407" i="2"/>
  <c r="CM406" i="2"/>
  <c r="CM405" i="2"/>
  <c r="CM404" i="2"/>
  <c r="CM403" i="2"/>
  <c r="CM402" i="2"/>
  <c r="CM401" i="2"/>
  <c r="CM400" i="2"/>
  <c r="CM399" i="2"/>
  <c r="CM398" i="2"/>
  <c r="CM397" i="2"/>
  <c r="CM396" i="2"/>
  <c r="CM395" i="2"/>
  <c r="CM394" i="2"/>
  <c r="CM393" i="2"/>
  <c r="CM392" i="2"/>
  <c r="CM391" i="2"/>
  <c r="CM390" i="2"/>
  <c r="CM389" i="2"/>
  <c r="CM388" i="2"/>
  <c r="CM387" i="2"/>
  <c r="CM386" i="2"/>
  <c r="CM385" i="2"/>
  <c r="CM384" i="2"/>
  <c r="CM383" i="2"/>
  <c r="CM382" i="2"/>
  <c r="CM381" i="2"/>
  <c r="CM380" i="2"/>
  <c r="CM379" i="2"/>
  <c r="CM378" i="2"/>
  <c r="CM377" i="2"/>
  <c r="CM376" i="2"/>
  <c r="CM375" i="2"/>
  <c r="CM374" i="2"/>
  <c r="CM373" i="2"/>
  <c r="CM372" i="2"/>
  <c r="CM371" i="2"/>
  <c r="CM370" i="2"/>
  <c r="CM369" i="2"/>
  <c r="CM368" i="2"/>
  <c r="CM367" i="2"/>
  <c r="CM366" i="2"/>
  <c r="CM365" i="2"/>
  <c r="CM364" i="2"/>
  <c r="CM363" i="2"/>
  <c r="CM362" i="2"/>
  <c r="CM361" i="2"/>
  <c r="CM360" i="2"/>
  <c r="CM359" i="2"/>
  <c r="CM358" i="2"/>
  <c r="CM357" i="2"/>
  <c r="CM356" i="2"/>
  <c r="CM355" i="2"/>
  <c r="CM354" i="2"/>
  <c r="CM353" i="2"/>
  <c r="CM352" i="2"/>
  <c r="CM351" i="2"/>
  <c r="CM350" i="2"/>
  <c r="CM349" i="2"/>
  <c r="CM348" i="2"/>
  <c r="CM347" i="2"/>
  <c r="CM346" i="2"/>
  <c r="CM345" i="2"/>
  <c r="CM344" i="2"/>
  <c r="CM343" i="2"/>
  <c r="CM342" i="2"/>
  <c r="CM341" i="2"/>
  <c r="CM340" i="2"/>
  <c r="CM339" i="2"/>
  <c r="CM338" i="2"/>
  <c r="CM337" i="2"/>
  <c r="CM336" i="2"/>
  <c r="CM335" i="2"/>
  <c r="CM334" i="2"/>
  <c r="CM333" i="2"/>
  <c r="CM332" i="2"/>
  <c r="CM331" i="2"/>
  <c r="CM330" i="2"/>
  <c r="CM329" i="2"/>
  <c r="CM328" i="2"/>
  <c r="CM327" i="2"/>
  <c r="CM326" i="2"/>
  <c r="CM325" i="2"/>
  <c r="CM324" i="2"/>
  <c r="CM323" i="2"/>
  <c r="CM322" i="2"/>
  <c r="CM321" i="2"/>
  <c r="CM320" i="2"/>
  <c r="CM319" i="2"/>
  <c r="CM318" i="2"/>
  <c r="CM317" i="2"/>
  <c r="CM316" i="2"/>
  <c r="CM315" i="2"/>
  <c r="CM314" i="2"/>
  <c r="CM313" i="2"/>
  <c r="CM312" i="2"/>
  <c r="CM311" i="2"/>
  <c r="CM310" i="2"/>
  <c r="CM309" i="2"/>
  <c r="CM308" i="2"/>
  <c r="CM307" i="2"/>
  <c r="CM306" i="2"/>
  <c r="CM305" i="2"/>
  <c r="CM304" i="2"/>
  <c r="CM303" i="2"/>
  <c r="CM302" i="2"/>
  <c r="CM301" i="2"/>
  <c r="CM300" i="2"/>
  <c r="CM299" i="2"/>
  <c r="CM298" i="2"/>
  <c r="CM297" i="2"/>
  <c r="CM296" i="2"/>
  <c r="CM295" i="2"/>
  <c r="CM294" i="2"/>
  <c r="CM293" i="2"/>
  <c r="CM292" i="2"/>
  <c r="CM291" i="2"/>
  <c r="CM290" i="2"/>
  <c r="CM289" i="2"/>
  <c r="CM288" i="2"/>
  <c r="CM287" i="2"/>
  <c r="CM286" i="2"/>
  <c r="CM285" i="2"/>
  <c r="CM284" i="2"/>
  <c r="CM283" i="2"/>
  <c r="CM282" i="2"/>
  <c r="CM281" i="2"/>
  <c r="CM280" i="2"/>
  <c r="CM279" i="2"/>
  <c r="CM278" i="2"/>
  <c r="CM277" i="2"/>
  <c r="CM276" i="2"/>
  <c r="CM275" i="2"/>
  <c r="CM274" i="2"/>
  <c r="CM273" i="2"/>
  <c r="CM272" i="2"/>
  <c r="CM271" i="2"/>
  <c r="CM270" i="2"/>
  <c r="CM269" i="2"/>
  <c r="CM268" i="2"/>
  <c r="CM267" i="2"/>
  <c r="CM266" i="2"/>
  <c r="CM265" i="2"/>
  <c r="CM264" i="2"/>
  <c r="CM263" i="2"/>
  <c r="CM262" i="2"/>
  <c r="CM261" i="2"/>
  <c r="CM260" i="2"/>
  <c r="CM259" i="2"/>
  <c r="CM258" i="2"/>
  <c r="CM257" i="2"/>
  <c r="CM256" i="2"/>
  <c r="CM255" i="2"/>
  <c r="CM254" i="2"/>
  <c r="CM253" i="2"/>
  <c r="CM252" i="2"/>
  <c r="CM251" i="2"/>
  <c r="CM250" i="2"/>
  <c r="CM249" i="2"/>
  <c r="CM248" i="2"/>
  <c r="CM247" i="2"/>
  <c r="CM246" i="2"/>
  <c r="CM245" i="2"/>
  <c r="CM244" i="2"/>
  <c r="CM243" i="2"/>
  <c r="CM242" i="2"/>
  <c r="CM241" i="2"/>
  <c r="CM240" i="2"/>
  <c r="CM239" i="2"/>
  <c r="CM238" i="2"/>
  <c r="CM237" i="2"/>
  <c r="CM236" i="2"/>
  <c r="CM235" i="2"/>
  <c r="CM234" i="2"/>
  <c r="CM233" i="2"/>
  <c r="CM232" i="2"/>
  <c r="CM231" i="2"/>
  <c r="CM230" i="2"/>
  <c r="CM229" i="2"/>
  <c r="CM228" i="2"/>
  <c r="CM227" i="2"/>
  <c r="CM226" i="2"/>
  <c r="CM225" i="2"/>
  <c r="CM224" i="2"/>
  <c r="CM223" i="2"/>
  <c r="CM222" i="2"/>
  <c r="CM221" i="2"/>
  <c r="CM220" i="2"/>
  <c r="CM219" i="2"/>
  <c r="CM218" i="2"/>
  <c r="CM217" i="2"/>
  <c r="CM216" i="2"/>
  <c r="CM215" i="2"/>
  <c r="CM214" i="2"/>
  <c r="CM213" i="2"/>
  <c r="CM212" i="2"/>
  <c r="CM211" i="2"/>
  <c r="CM210" i="2"/>
  <c r="CM209" i="2"/>
  <c r="CM208" i="2"/>
  <c r="CM207" i="2"/>
  <c r="CM206" i="2"/>
  <c r="CM205" i="2"/>
  <c r="CM204" i="2"/>
  <c r="CM203" i="2"/>
  <c r="CM202" i="2"/>
  <c r="CM201" i="2"/>
  <c r="CM200" i="2"/>
  <c r="CM199" i="2"/>
  <c r="CM198" i="2"/>
  <c r="CM197" i="2"/>
  <c r="CM196" i="2"/>
  <c r="CM195" i="2"/>
  <c r="CM194" i="2"/>
  <c r="CM193" i="2"/>
  <c r="CM192" i="2"/>
  <c r="CM191" i="2"/>
  <c r="CM190" i="2"/>
  <c r="CM189" i="2"/>
  <c r="CM188" i="2"/>
  <c r="CM187" i="2"/>
  <c r="CM186" i="2"/>
  <c r="CM185" i="2"/>
  <c r="CM184" i="2"/>
  <c r="CM183" i="2"/>
  <c r="CM182" i="2"/>
  <c r="CM181" i="2"/>
  <c r="CM180" i="2"/>
  <c r="CM179" i="2"/>
  <c r="CM178" i="2"/>
  <c r="CM177" i="2"/>
  <c r="CM176" i="2"/>
  <c r="CM175" i="2"/>
  <c r="CM174" i="2"/>
  <c r="CM173" i="2"/>
  <c r="CM172" i="2"/>
  <c r="CM171" i="2"/>
  <c r="CM170" i="2"/>
  <c r="CM169" i="2"/>
  <c r="CM168" i="2"/>
  <c r="CM167" i="2"/>
  <c r="CM166" i="2"/>
  <c r="CM165" i="2"/>
  <c r="CM164" i="2"/>
  <c r="CM163" i="2"/>
  <c r="CM162" i="2"/>
  <c r="CM161" i="2"/>
  <c r="CM160" i="2"/>
  <c r="CM159" i="2"/>
  <c r="CM158" i="2"/>
  <c r="CM157" i="2"/>
  <c r="CM156" i="2"/>
  <c r="CM155" i="2"/>
  <c r="CM154" i="2"/>
  <c r="CM153" i="2"/>
  <c r="CM152" i="2"/>
  <c r="CM151" i="2"/>
  <c r="CM150" i="2"/>
  <c r="CM149" i="2"/>
  <c r="CM148" i="2"/>
  <c r="CM147" i="2"/>
  <c r="CM146" i="2"/>
  <c r="CM145" i="2"/>
  <c r="CM144" i="2"/>
  <c r="CM143" i="2"/>
  <c r="CM142" i="2"/>
  <c r="CM141" i="2"/>
  <c r="CM140" i="2"/>
  <c r="CM139" i="2"/>
  <c r="CM138" i="2"/>
  <c r="CM137" i="2"/>
  <c r="CM136" i="2"/>
  <c r="CM135" i="2"/>
  <c r="CM134" i="2"/>
  <c r="CM133" i="2"/>
  <c r="CM132" i="2"/>
  <c r="CM131" i="2"/>
  <c r="CM130" i="2"/>
  <c r="CM129" i="2"/>
  <c r="CM128" i="2"/>
  <c r="CM127" i="2"/>
  <c r="CM126" i="2"/>
  <c r="CM125" i="2"/>
  <c r="CM124" i="2"/>
  <c r="CM123" i="2"/>
  <c r="CM122" i="2"/>
  <c r="CM121" i="2"/>
  <c r="CM120" i="2"/>
  <c r="CM119" i="2"/>
  <c r="CM118" i="2"/>
  <c r="CM117" i="2"/>
  <c r="CM116" i="2"/>
  <c r="CM115" i="2"/>
  <c r="CM114" i="2"/>
  <c r="CM113" i="2"/>
  <c r="CM112" i="2"/>
  <c r="CM111" i="2"/>
  <c r="CM110" i="2"/>
  <c r="CM109" i="2"/>
  <c r="CM108" i="2"/>
  <c r="CM107" i="2"/>
  <c r="CM106" i="2"/>
  <c r="CM105" i="2"/>
  <c r="CM104" i="2"/>
  <c r="CM103" i="2"/>
  <c r="CM102" i="2"/>
  <c r="CM101" i="2"/>
  <c r="CM100" i="2"/>
  <c r="CM99" i="2"/>
  <c r="CM98" i="2"/>
  <c r="CM97" i="2"/>
  <c r="CM96" i="2"/>
  <c r="CM95" i="2"/>
  <c r="CM94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L9" i="2"/>
  <c r="DD10" i="2"/>
  <c r="DD11" i="2"/>
  <c r="DD12" i="2"/>
  <c r="I5" i="2" s="1"/>
  <c r="CR9" i="2" s="1"/>
  <c r="CR1" i="2" s="1"/>
  <c r="DD13" i="2"/>
  <c r="DD14" i="2"/>
  <c r="DD15" i="2"/>
  <c r="H5" i="2" s="1"/>
  <c r="CQ9" i="2" s="1"/>
  <c r="CQ1" i="2" s="1"/>
  <c r="DD16" i="2"/>
  <c r="G5" i="2" s="1"/>
  <c r="CP9" i="2" s="1"/>
  <c r="CP1" i="2" s="1"/>
  <c r="DD17" i="2"/>
  <c r="DD18" i="2"/>
  <c r="J5" i="2" s="1"/>
  <c r="CS9" i="2" s="1"/>
  <c r="CS1" i="2" s="1"/>
  <c r="DD19" i="2"/>
  <c r="DD20" i="2"/>
  <c r="DD21" i="2"/>
  <c r="L5" i="2" s="1"/>
  <c r="CU9" i="2" s="1"/>
  <c r="CU1" i="2" s="1"/>
  <c r="DD22" i="2"/>
  <c r="DD23" i="2"/>
  <c r="M5" i="2" s="1"/>
  <c r="CV9" i="2" s="1"/>
  <c r="CV1" i="2" s="1"/>
  <c r="DD24" i="2"/>
  <c r="N5" i="2" s="1"/>
  <c r="CW9" i="2" s="1"/>
  <c r="CW1" i="2" s="1"/>
  <c r="CL8" i="2"/>
  <c r="AX5" i="2"/>
  <c r="BE5" i="2"/>
  <c r="BD5" i="2"/>
  <c r="BA5" i="2"/>
  <c r="AZ5" i="2"/>
  <c r="BG5" i="2"/>
  <c r="BF5" i="2"/>
  <c r="BC5" i="2"/>
  <c r="BB5" i="2"/>
  <c r="AY5" i="2"/>
  <c r="BG4" i="2"/>
  <c r="BF4" i="2"/>
  <c r="BE4" i="2"/>
  <c r="BD4" i="2"/>
  <c r="BC4" i="2"/>
  <c r="BB4" i="2"/>
  <c r="BA4" i="2"/>
  <c r="AZ4" i="2"/>
  <c r="AY4" i="2"/>
  <c r="BG3" i="2"/>
  <c r="BF3" i="2"/>
  <c r="BE3" i="2"/>
  <c r="BD3" i="2"/>
  <c r="BC3" i="2"/>
  <c r="BB3" i="2"/>
  <c r="BA3" i="2"/>
  <c r="AZ3" i="2"/>
  <c r="AY3" i="2"/>
  <c r="AX4" i="2"/>
  <c r="AX3" i="2"/>
  <c r="AW4" i="2"/>
  <c r="AW3" i="2"/>
  <c r="BG9" i="2"/>
  <c r="BG1" i="2" s="1"/>
  <c r="BF9" i="2"/>
  <c r="BF1" i="2" s="1"/>
  <c r="BE9" i="2"/>
  <c r="BE1" i="2" s="1"/>
  <c r="BD9" i="2"/>
  <c r="BD1" i="2" s="1"/>
  <c r="BC9" i="2"/>
  <c r="BC1" i="2" s="1"/>
  <c r="BB9" i="2"/>
  <c r="BB1" i="2" s="1"/>
  <c r="BA9" i="2"/>
  <c r="BA1" i="2" s="1"/>
  <c r="AZ9" i="2"/>
  <c r="AZ1" i="2" s="1"/>
  <c r="AY9" i="2"/>
  <c r="AY1" i="2" s="1"/>
  <c r="AX9" i="2"/>
  <c r="AX1" i="2" s="1"/>
  <c r="AW9" i="2"/>
  <c r="AV9" i="2"/>
  <c r="AU9" i="2"/>
  <c r="AT9" i="2"/>
  <c r="AS9" i="2"/>
  <c r="AR9" i="2"/>
  <c r="AQ9" i="2"/>
  <c r="AP9" i="2"/>
  <c r="AO9" i="2"/>
  <c r="AN9" i="2"/>
  <c r="AN8" i="2"/>
  <c r="AM9" i="2"/>
  <c r="AL9" i="2"/>
  <c r="AK9" i="2"/>
  <c r="AJ9" i="2"/>
  <c r="AI9" i="2"/>
  <c r="AH9" i="2"/>
  <c r="AG9" i="2"/>
  <c r="AF9" i="2"/>
  <c r="AE9" i="2"/>
  <c r="AD9" i="2"/>
  <c r="AD8" i="2"/>
  <c r="R766" i="2"/>
  <c r="Q766" i="2"/>
  <c r="P766" i="2"/>
  <c r="R765" i="2"/>
  <c r="Q765" i="2"/>
  <c r="P765" i="2"/>
  <c r="R764" i="2"/>
  <c r="Q764" i="2"/>
  <c r="P764" i="2"/>
  <c r="R763" i="2"/>
  <c r="Q763" i="2"/>
  <c r="P763" i="2"/>
  <c r="R762" i="2"/>
  <c r="Q762" i="2"/>
  <c r="P762" i="2"/>
  <c r="R761" i="2"/>
  <c r="Q761" i="2"/>
  <c r="P761" i="2"/>
  <c r="R760" i="2"/>
  <c r="Q760" i="2"/>
  <c r="P760" i="2"/>
  <c r="R759" i="2"/>
  <c r="Q759" i="2"/>
  <c r="P759" i="2"/>
  <c r="R758" i="2"/>
  <c r="Q758" i="2"/>
  <c r="P758" i="2"/>
  <c r="R757" i="2"/>
  <c r="Q757" i="2"/>
  <c r="P757" i="2"/>
  <c r="R756" i="2"/>
  <c r="Q756" i="2"/>
  <c r="P756" i="2"/>
  <c r="R755" i="2"/>
  <c r="Q755" i="2"/>
  <c r="P755" i="2"/>
  <c r="R754" i="2"/>
  <c r="Q754" i="2"/>
  <c r="P754" i="2"/>
  <c r="R753" i="2"/>
  <c r="Q753" i="2"/>
  <c r="P753" i="2"/>
  <c r="R752" i="2"/>
  <c r="Q752" i="2"/>
  <c r="P752" i="2"/>
  <c r="R751" i="2"/>
  <c r="Q751" i="2"/>
  <c r="P751" i="2"/>
  <c r="R750" i="2"/>
  <c r="Q750" i="2"/>
  <c r="P750" i="2"/>
  <c r="R749" i="2"/>
  <c r="Q749" i="2"/>
  <c r="P749" i="2"/>
  <c r="R748" i="2"/>
  <c r="Q748" i="2"/>
  <c r="P748" i="2"/>
  <c r="R747" i="2"/>
  <c r="Q747" i="2"/>
  <c r="P747" i="2"/>
  <c r="R746" i="2"/>
  <c r="Q746" i="2"/>
  <c r="P746" i="2"/>
  <c r="R745" i="2"/>
  <c r="Q745" i="2"/>
  <c r="P745" i="2"/>
  <c r="R744" i="2"/>
  <c r="Q744" i="2"/>
  <c r="P744" i="2"/>
  <c r="R743" i="2"/>
  <c r="Q743" i="2"/>
  <c r="P743" i="2"/>
  <c r="R742" i="2"/>
  <c r="Q742" i="2"/>
  <c r="P742" i="2"/>
  <c r="R741" i="2"/>
  <c r="Q741" i="2"/>
  <c r="P741" i="2"/>
  <c r="R740" i="2"/>
  <c r="Q740" i="2"/>
  <c r="P740" i="2"/>
  <c r="R739" i="2"/>
  <c r="Q739" i="2"/>
  <c r="P739" i="2"/>
  <c r="R738" i="2"/>
  <c r="Q738" i="2"/>
  <c r="P738" i="2"/>
  <c r="R737" i="2"/>
  <c r="Q737" i="2"/>
  <c r="P737" i="2"/>
  <c r="R736" i="2"/>
  <c r="Q736" i="2"/>
  <c r="P736" i="2"/>
  <c r="R735" i="2"/>
  <c r="Q735" i="2"/>
  <c r="P735" i="2"/>
  <c r="R734" i="2"/>
  <c r="Q734" i="2"/>
  <c r="P734" i="2"/>
  <c r="R733" i="2"/>
  <c r="Q733" i="2"/>
  <c r="P733" i="2"/>
  <c r="R732" i="2"/>
  <c r="Q732" i="2"/>
  <c r="P732" i="2"/>
  <c r="R731" i="2"/>
  <c r="Q731" i="2"/>
  <c r="P731" i="2"/>
  <c r="R730" i="2"/>
  <c r="Q730" i="2"/>
  <c r="P730" i="2"/>
  <c r="R729" i="2"/>
  <c r="Q729" i="2"/>
  <c r="P729" i="2"/>
  <c r="R728" i="2"/>
  <c r="Q728" i="2"/>
  <c r="P728" i="2"/>
  <c r="R727" i="2"/>
  <c r="Q727" i="2"/>
  <c r="P727" i="2"/>
  <c r="R726" i="2"/>
  <c r="Q726" i="2"/>
  <c r="P726" i="2"/>
  <c r="R725" i="2"/>
  <c r="Q725" i="2"/>
  <c r="P725" i="2"/>
  <c r="R724" i="2"/>
  <c r="Q724" i="2"/>
  <c r="P724" i="2"/>
  <c r="R723" i="2"/>
  <c r="Q723" i="2"/>
  <c r="P723" i="2"/>
  <c r="R722" i="2"/>
  <c r="Q722" i="2"/>
  <c r="P722" i="2"/>
  <c r="R721" i="2"/>
  <c r="Q721" i="2"/>
  <c r="P721" i="2"/>
  <c r="R720" i="2"/>
  <c r="Q720" i="2"/>
  <c r="P720" i="2"/>
  <c r="R719" i="2"/>
  <c r="Q719" i="2"/>
  <c r="P719" i="2"/>
  <c r="R718" i="2"/>
  <c r="Q718" i="2"/>
  <c r="P718" i="2"/>
  <c r="R717" i="2"/>
  <c r="Q717" i="2"/>
  <c r="P717" i="2"/>
  <c r="R716" i="2"/>
  <c r="Q716" i="2"/>
  <c r="P716" i="2"/>
  <c r="R715" i="2"/>
  <c r="Q715" i="2"/>
  <c r="P715" i="2"/>
  <c r="R714" i="2"/>
  <c r="Q714" i="2"/>
  <c r="P714" i="2"/>
  <c r="R713" i="2"/>
  <c r="Q713" i="2"/>
  <c r="P713" i="2"/>
  <c r="R712" i="2"/>
  <c r="Q712" i="2"/>
  <c r="P712" i="2"/>
  <c r="R711" i="2"/>
  <c r="Q711" i="2"/>
  <c r="P711" i="2"/>
  <c r="R710" i="2"/>
  <c r="Q710" i="2"/>
  <c r="P710" i="2"/>
  <c r="R709" i="2"/>
  <c r="Q709" i="2"/>
  <c r="P709" i="2"/>
  <c r="R708" i="2"/>
  <c r="Q708" i="2"/>
  <c r="P708" i="2"/>
  <c r="R707" i="2"/>
  <c r="Q707" i="2"/>
  <c r="P707" i="2"/>
  <c r="R706" i="2"/>
  <c r="Q706" i="2"/>
  <c r="P706" i="2"/>
  <c r="R705" i="2"/>
  <c r="Q705" i="2"/>
  <c r="P705" i="2"/>
  <c r="R704" i="2"/>
  <c r="Q704" i="2"/>
  <c r="P704" i="2"/>
  <c r="R703" i="2"/>
  <c r="Q703" i="2"/>
  <c r="P703" i="2"/>
  <c r="R702" i="2"/>
  <c r="Q702" i="2"/>
  <c r="P702" i="2"/>
  <c r="R701" i="2"/>
  <c r="Q701" i="2"/>
  <c r="P701" i="2"/>
  <c r="R700" i="2"/>
  <c r="Q700" i="2"/>
  <c r="P700" i="2"/>
  <c r="R699" i="2"/>
  <c r="Q699" i="2"/>
  <c r="P699" i="2"/>
  <c r="R698" i="2"/>
  <c r="Q698" i="2"/>
  <c r="P698" i="2"/>
  <c r="R697" i="2"/>
  <c r="Q697" i="2"/>
  <c r="P697" i="2"/>
  <c r="R696" i="2"/>
  <c r="Q696" i="2"/>
  <c r="P696" i="2"/>
  <c r="R695" i="2"/>
  <c r="Q695" i="2"/>
  <c r="P695" i="2"/>
  <c r="R694" i="2"/>
  <c r="Q694" i="2"/>
  <c r="P694" i="2"/>
  <c r="R693" i="2"/>
  <c r="Q693" i="2"/>
  <c r="P693" i="2"/>
  <c r="R692" i="2"/>
  <c r="Q692" i="2"/>
  <c r="P692" i="2"/>
  <c r="R691" i="2"/>
  <c r="Q691" i="2"/>
  <c r="P691" i="2"/>
  <c r="R690" i="2"/>
  <c r="Q690" i="2"/>
  <c r="P690" i="2"/>
  <c r="R689" i="2"/>
  <c r="Q689" i="2"/>
  <c r="P689" i="2"/>
  <c r="R688" i="2"/>
  <c r="Q688" i="2"/>
  <c r="P688" i="2"/>
  <c r="R687" i="2"/>
  <c r="Q687" i="2"/>
  <c r="P687" i="2"/>
  <c r="R686" i="2"/>
  <c r="Q686" i="2"/>
  <c r="P686" i="2"/>
  <c r="R685" i="2"/>
  <c r="Q685" i="2"/>
  <c r="P685" i="2"/>
  <c r="R684" i="2"/>
  <c r="Q684" i="2"/>
  <c r="P684" i="2"/>
  <c r="R683" i="2"/>
  <c r="Q683" i="2"/>
  <c r="P683" i="2"/>
  <c r="R682" i="2"/>
  <c r="Q682" i="2"/>
  <c r="P682" i="2"/>
  <c r="R681" i="2"/>
  <c r="Q681" i="2"/>
  <c r="P681" i="2"/>
  <c r="R680" i="2"/>
  <c r="Q680" i="2"/>
  <c r="P680" i="2"/>
  <c r="R679" i="2"/>
  <c r="Q679" i="2"/>
  <c r="P679" i="2"/>
  <c r="R678" i="2"/>
  <c r="Q678" i="2"/>
  <c r="P678" i="2"/>
  <c r="R677" i="2"/>
  <c r="Q677" i="2"/>
  <c r="P677" i="2"/>
  <c r="R676" i="2"/>
  <c r="Q676" i="2"/>
  <c r="P676" i="2"/>
  <c r="R675" i="2"/>
  <c r="Q675" i="2"/>
  <c r="P675" i="2"/>
  <c r="R674" i="2"/>
  <c r="Q674" i="2"/>
  <c r="P674" i="2"/>
  <c r="R673" i="2"/>
  <c r="Q673" i="2"/>
  <c r="P673" i="2"/>
  <c r="R672" i="2"/>
  <c r="Q672" i="2"/>
  <c r="P672" i="2"/>
  <c r="R671" i="2"/>
  <c r="Q671" i="2"/>
  <c r="P671" i="2"/>
  <c r="R670" i="2"/>
  <c r="Q670" i="2"/>
  <c r="P670" i="2"/>
  <c r="R669" i="2"/>
  <c r="Q669" i="2"/>
  <c r="P669" i="2"/>
  <c r="R668" i="2"/>
  <c r="Q668" i="2"/>
  <c r="P668" i="2"/>
  <c r="R667" i="2"/>
  <c r="Q667" i="2"/>
  <c r="P667" i="2"/>
  <c r="R666" i="2"/>
  <c r="Q666" i="2"/>
  <c r="P666" i="2"/>
  <c r="R665" i="2"/>
  <c r="Q665" i="2"/>
  <c r="P665" i="2"/>
  <c r="R664" i="2"/>
  <c r="Q664" i="2"/>
  <c r="P664" i="2"/>
  <c r="R663" i="2"/>
  <c r="Q663" i="2"/>
  <c r="P663" i="2"/>
  <c r="R662" i="2"/>
  <c r="Q662" i="2"/>
  <c r="P662" i="2"/>
  <c r="R661" i="2"/>
  <c r="Q661" i="2"/>
  <c r="P661" i="2"/>
  <c r="R660" i="2"/>
  <c r="Q660" i="2"/>
  <c r="P660" i="2"/>
  <c r="R659" i="2"/>
  <c r="Q659" i="2"/>
  <c r="P659" i="2"/>
  <c r="R658" i="2"/>
  <c r="Q658" i="2"/>
  <c r="P658" i="2"/>
  <c r="R657" i="2"/>
  <c r="Q657" i="2"/>
  <c r="P657" i="2"/>
  <c r="R656" i="2"/>
  <c r="Q656" i="2"/>
  <c r="P656" i="2"/>
  <c r="R655" i="2"/>
  <c r="Q655" i="2"/>
  <c r="P655" i="2"/>
  <c r="R654" i="2"/>
  <c r="Q654" i="2"/>
  <c r="P654" i="2"/>
  <c r="R653" i="2"/>
  <c r="Q653" i="2"/>
  <c r="P653" i="2"/>
  <c r="R652" i="2"/>
  <c r="Q652" i="2"/>
  <c r="P652" i="2"/>
  <c r="R651" i="2"/>
  <c r="Q651" i="2"/>
  <c r="P651" i="2"/>
  <c r="R650" i="2"/>
  <c r="Q650" i="2"/>
  <c r="P650" i="2"/>
  <c r="R649" i="2"/>
  <c r="Q649" i="2"/>
  <c r="P649" i="2"/>
  <c r="R648" i="2"/>
  <c r="Q648" i="2"/>
  <c r="P648" i="2"/>
  <c r="R647" i="2"/>
  <c r="Q647" i="2"/>
  <c r="P647" i="2"/>
  <c r="R646" i="2"/>
  <c r="Q646" i="2"/>
  <c r="P646" i="2"/>
  <c r="R645" i="2"/>
  <c r="Q645" i="2"/>
  <c r="P645" i="2"/>
  <c r="R644" i="2"/>
  <c r="Q644" i="2"/>
  <c r="P644" i="2"/>
  <c r="R643" i="2"/>
  <c r="Q643" i="2"/>
  <c r="P643" i="2"/>
  <c r="R642" i="2"/>
  <c r="Q642" i="2"/>
  <c r="P642" i="2"/>
  <c r="R641" i="2"/>
  <c r="Q641" i="2"/>
  <c r="P641" i="2"/>
  <c r="R640" i="2"/>
  <c r="Q640" i="2"/>
  <c r="P640" i="2"/>
  <c r="R639" i="2"/>
  <c r="Q639" i="2"/>
  <c r="P639" i="2"/>
  <c r="R638" i="2"/>
  <c r="Q638" i="2"/>
  <c r="P638" i="2"/>
  <c r="R637" i="2"/>
  <c r="Q637" i="2"/>
  <c r="P637" i="2"/>
  <c r="R636" i="2"/>
  <c r="Q636" i="2"/>
  <c r="P636" i="2"/>
  <c r="R635" i="2"/>
  <c r="Q635" i="2"/>
  <c r="P635" i="2"/>
  <c r="R634" i="2"/>
  <c r="Q634" i="2"/>
  <c r="P634" i="2"/>
  <c r="R633" i="2"/>
  <c r="Q633" i="2"/>
  <c r="P633" i="2"/>
  <c r="R632" i="2"/>
  <c r="Q632" i="2"/>
  <c r="P632" i="2"/>
  <c r="R631" i="2"/>
  <c r="Q631" i="2"/>
  <c r="P631" i="2"/>
  <c r="R630" i="2"/>
  <c r="Q630" i="2"/>
  <c r="P630" i="2"/>
  <c r="R629" i="2"/>
  <c r="Q629" i="2"/>
  <c r="P629" i="2"/>
  <c r="R628" i="2"/>
  <c r="Q628" i="2"/>
  <c r="P628" i="2"/>
  <c r="R627" i="2"/>
  <c r="Q627" i="2"/>
  <c r="P627" i="2"/>
  <c r="R626" i="2"/>
  <c r="Q626" i="2"/>
  <c r="P626" i="2"/>
  <c r="R625" i="2"/>
  <c r="Q625" i="2"/>
  <c r="P625" i="2"/>
  <c r="R624" i="2"/>
  <c r="Q624" i="2"/>
  <c r="P624" i="2"/>
  <c r="R623" i="2"/>
  <c r="Q623" i="2"/>
  <c r="P623" i="2"/>
  <c r="R622" i="2"/>
  <c r="Q622" i="2"/>
  <c r="P622" i="2"/>
  <c r="R621" i="2"/>
  <c r="Q621" i="2"/>
  <c r="P621" i="2"/>
  <c r="R620" i="2"/>
  <c r="S620" i="2" s="1"/>
  <c r="Q620" i="2"/>
  <c r="P620" i="2"/>
  <c r="R619" i="2"/>
  <c r="Q619" i="2"/>
  <c r="P619" i="2"/>
  <c r="R618" i="2"/>
  <c r="Q618" i="2"/>
  <c r="P618" i="2"/>
  <c r="R617" i="2"/>
  <c r="Q617" i="2"/>
  <c r="P617" i="2"/>
  <c r="R616" i="2"/>
  <c r="S616" i="2" s="1"/>
  <c r="Q616" i="2"/>
  <c r="P616" i="2"/>
  <c r="R615" i="2"/>
  <c r="Q615" i="2"/>
  <c r="P615" i="2"/>
  <c r="R614" i="2"/>
  <c r="Q614" i="2"/>
  <c r="P614" i="2"/>
  <c r="S614" i="2" s="1"/>
  <c r="R613" i="2"/>
  <c r="Q613" i="2"/>
  <c r="P613" i="2"/>
  <c r="R612" i="2"/>
  <c r="S612" i="2" s="1"/>
  <c r="Q612" i="2"/>
  <c r="P612" i="2"/>
  <c r="R611" i="2"/>
  <c r="Q611" i="2"/>
  <c r="P611" i="2"/>
  <c r="R610" i="2"/>
  <c r="Q610" i="2"/>
  <c r="P610" i="2"/>
  <c r="S610" i="2" s="1"/>
  <c r="R609" i="2"/>
  <c r="Q609" i="2"/>
  <c r="P609" i="2"/>
  <c r="R608" i="2"/>
  <c r="S608" i="2" s="1"/>
  <c r="Q608" i="2"/>
  <c r="P608" i="2"/>
  <c r="R607" i="2"/>
  <c r="Q607" i="2"/>
  <c r="P607" i="2"/>
  <c r="R606" i="2"/>
  <c r="Q606" i="2"/>
  <c r="P606" i="2"/>
  <c r="R605" i="2"/>
  <c r="S605" i="2" s="1"/>
  <c r="Q605" i="2"/>
  <c r="P605" i="2"/>
  <c r="R604" i="2"/>
  <c r="S604" i="2" s="1"/>
  <c r="Q604" i="2"/>
  <c r="P604" i="2"/>
  <c r="R603" i="2"/>
  <c r="Q603" i="2"/>
  <c r="P603" i="2"/>
  <c r="R602" i="2"/>
  <c r="Q602" i="2"/>
  <c r="P602" i="2"/>
  <c r="R601" i="2"/>
  <c r="Q601" i="2"/>
  <c r="P601" i="2"/>
  <c r="R600" i="2"/>
  <c r="S600" i="2" s="1"/>
  <c r="Q600" i="2"/>
  <c r="P600" i="2"/>
  <c r="R599" i="2"/>
  <c r="Q599" i="2"/>
  <c r="P599" i="2"/>
  <c r="R598" i="2"/>
  <c r="Q598" i="2"/>
  <c r="P598" i="2"/>
  <c r="S598" i="2" s="1"/>
  <c r="R597" i="2"/>
  <c r="Q597" i="2"/>
  <c r="P597" i="2"/>
  <c r="R596" i="2"/>
  <c r="S596" i="2" s="1"/>
  <c r="Q596" i="2"/>
  <c r="P596" i="2"/>
  <c r="R595" i="2"/>
  <c r="Q595" i="2"/>
  <c r="P595" i="2"/>
  <c r="R594" i="2"/>
  <c r="Q594" i="2"/>
  <c r="P594" i="2"/>
  <c r="R593" i="2"/>
  <c r="Q593" i="2"/>
  <c r="P593" i="2"/>
  <c r="R592" i="2"/>
  <c r="S592" i="2" s="1"/>
  <c r="Q592" i="2"/>
  <c r="P592" i="2"/>
  <c r="R591" i="2"/>
  <c r="Q591" i="2"/>
  <c r="P591" i="2"/>
  <c r="R590" i="2"/>
  <c r="Q590" i="2"/>
  <c r="P590" i="2"/>
  <c r="R589" i="2"/>
  <c r="Q589" i="2"/>
  <c r="P589" i="2"/>
  <c r="R588" i="2"/>
  <c r="S588" i="2" s="1"/>
  <c r="Q588" i="2"/>
  <c r="P588" i="2"/>
  <c r="R587" i="2"/>
  <c r="Q587" i="2"/>
  <c r="P587" i="2"/>
  <c r="R586" i="2"/>
  <c r="Q586" i="2"/>
  <c r="P586" i="2"/>
  <c r="R585" i="2"/>
  <c r="Q585" i="2"/>
  <c r="P585" i="2"/>
  <c r="R584" i="2"/>
  <c r="S584" i="2" s="1"/>
  <c r="Q584" i="2"/>
  <c r="P584" i="2"/>
  <c r="R583" i="2"/>
  <c r="Q583" i="2"/>
  <c r="P583" i="2"/>
  <c r="R582" i="2"/>
  <c r="Q582" i="2"/>
  <c r="P582" i="2"/>
  <c r="S582" i="2" s="1"/>
  <c r="R581" i="2"/>
  <c r="Q581" i="2"/>
  <c r="P581" i="2"/>
  <c r="R580" i="2"/>
  <c r="S580" i="2" s="1"/>
  <c r="Q580" i="2"/>
  <c r="P580" i="2"/>
  <c r="R579" i="2"/>
  <c r="Q579" i="2"/>
  <c r="P579" i="2"/>
  <c r="R578" i="2"/>
  <c r="Q578" i="2"/>
  <c r="P578" i="2"/>
  <c r="R577" i="2"/>
  <c r="Q577" i="2"/>
  <c r="P577" i="2"/>
  <c r="R576" i="2"/>
  <c r="S576" i="2" s="1"/>
  <c r="Q576" i="2"/>
  <c r="P576" i="2"/>
  <c r="R575" i="2"/>
  <c r="Q575" i="2"/>
  <c r="P575" i="2"/>
  <c r="R574" i="2"/>
  <c r="Q574" i="2"/>
  <c r="P574" i="2"/>
  <c r="R573" i="2"/>
  <c r="Q573" i="2"/>
  <c r="P573" i="2"/>
  <c r="R572" i="2"/>
  <c r="S572" i="2" s="1"/>
  <c r="Q572" i="2"/>
  <c r="P572" i="2"/>
  <c r="R571" i="2"/>
  <c r="Q571" i="2"/>
  <c r="P571" i="2"/>
  <c r="R570" i="2"/>
  <c r="Q570" i="2"/>
  <c r="P570" i="2"/>
  <c r="R569" i="2"/>
  <c r="Q569" i="2"/>
  <c r="P569" i="2"/>
  <c r="R568" i="2"/>
  <c r="S568" i="2" s="1"/>
  <c r="Q568" i="2"/>
  <c r="P568" i="2"/>
  <c r="R567" i="2"/>
  <c r="Q567" i="2"/>
  <c r="P567" i="2"/>
  <c r="R566" i="2"/>
  <c r="Q566" i="2"/>
  <c r="P566" i="2"/>
  <c r="S566" i="2" s="1"/>
  <c r="R565" i="2"/>
  <c r="Q565" i="2"/>
  <c r="P565" i="2"/>
  <c r="R564" i="2"/>
  <c r="S564" i="2" s="1"/>
  <c r="Q564" i="2"/>
  <c r="P564" i="2"/>
  <c r="R563" i="2"/>
  <c r="Q563" i="2"/>
  <c r="P563" i="2"/>
  <c r="R562" i="2"/>
  <c r="Q562" i="2"/>
  <c r="P562" i="2"/>
  <c r="S562" i="2" s="1"/>
  <c r="R561" i="2"/>
  <c r="Q561" i="2"/>
  <c r="P561" i="2"/>
  <c r="R560" i="2"/>
  <c r="S560" i="2" s="1"/>
  <c r="Q560" i="2"/>
  <c r="P560" i="2"/>
  <c r="R559" i="2"/>
  <c r="Q559" i="2"/>
  <c r="P559" i="2"/>
  <c r="R558" i="2"/>
  <c r="Q558" i="2"/>
  <c r="P558" i="2"/>
  <c r="R557" i="2"/>
  <c r="Q557" i="2"/>
  <c r="P557" i="2"/>
  <c r="R556" i="2"/>
  <c r="S556" i="2" s="1"/>
  <c r="Q556" i="2"/>
  <c r="P556" i="2"/>
  <c r="R555" i="2"/>
  <c r="Q555" i="2"/>
  <c r="P555" i="2"/>
  <c r="R554" i="2"/>
  <c r="Q554" i="2"/>
  <c r="P554" i="2"/>
  <c r="R553" i="2"/>
  <c r="Q553" i="2"/>
  <c r="P553" i="2"/>
  <c r="R552" i="2"/>
  <c r="S552" i="2" s="1"/>
  <c r="Q552" i="2"/>
  <c r="P552" i="2"/>
  <c r="R551" i="2"/>
  <c r="Q551" i="2"/>
  <c r="P551" i="2"/>
  <c r="R550" i="2"/>
  <c r="Q550" i="2"/>
  <c r="P550" i="2"/>
  <c r="S550" i="2" s="1"/>
  <c r="R549" i="2"/>
  <c r="Q549" i="2"/>
  <c r="P549" i="2"/>
  <c r="R548" i="2"/>
  <c r="S548" i="2" s="1"/>
  <c r="Q548" i="2"/>
  <c r="P548" i="2"/>
  <c r="R547" i="2"/>
  <c r="Q547" i="2"/>
  <c r="P547" i="2"/>
  <c r="R546" i="2"/>
  <c r="Q546" i="2"/>
  <c r="P546" i="2"/>
  <c r="S546" i="2" s="1"/>
  <c r="R545" i="2"/>
  <c r="Q545" i="2"/>
  <c r="P545" i="2"/>
  <c r="R544" i="2"/>
  <c r="S544" i="2" s="1"/>
  <c r="Q544" i="2"/>
  <c r="P544" i="2"/>
  <c r="R543" i="2"/>
  <c r="Q543" i="2"/>
  <c r="P543" i="2"/>
  <c r="R542" i="2"/>
  <c r="Q542" i="2"/>
  <c r="P542" i="2"/>
  <c r="R541" i="2"/>
  <c r="Q541" i="2"/>
  <c r="P541" i="2"/>
  <c r="R540" i="2"/>
  <c r="S540" i="2" s="1"/>
  <c r="Q540" i="2"/>
  <c r="P540" i="2"/>
  <c r="R539" i="2"/>
  <c r="Q539" i="2"/>
  <c r="P539" i="2"/>
  <c r="R538" i="2"/>
  <c r="Q538" i="2"/>
  <c r="P538" i="2"/>
  <c r="R537" i="2"/>
  <c r="Q537" i="2"/>
  <c r="P537" i="2"/>
  <c r="R536" i="2"/>
  <c r="S536" i="2" s="1"/>
  <c r="Q536" i="2"/>
  <c r="P536" i="2"/>
  <c r="R535" i="2"/>
  <c r="Q535" i="2"/>
  <c r="P535" i="2"/>
  <c r="R534" i="2"/>
  <c r="Q534" i="2"/>
  <c r="P534" i="2"/>
  <c r="S534" i="2" s="1"/>
  <c r="R533" i="2"/>
  <c r="Q533" i="2"/>
  <c r="P533" i="2"/>
  <c r="R532" i="2"/>
  <c r="S532" i="2" s="1"/>
  <c r="Q532" i="2"/>
  <c r="P532" i="2"/>
  <c r="R531" i="2"/>
  <c r="Q531" i="2"/>
  <c r="P531" i="2"/>
  <c r="R530" i="2"/>
  <c r="Q530" i="2"/>
  <c r="P530" i="2"/>
  <c r="S530" i="2" s="1"/>
  <c r="R529" i="2"/>
  <c r="Q529" i="2"/>
  <c r="P529" i="2"/>
  <c r="R528" i="2"/>
  <c r="S528" i="2" s="1"/>
  <c r="Q528" i="2"/>
  <c r="P528" i="2"/>
  <c r="R527" i="2"/>
  <c r="Q527" i="2"/>
  <c r="P527" i="2"/>
  <c r="R526" i="2"/>
  <c r="Q526" i="2"/>
  <c r="P526" i="2"/>
  <c r="R525" i="2"/>
  <c r="Q525" i="2"/>
  <c r="P525" i="2"/>
  <c r="R524" i="2"/>
  <c r="S524" i="2" s="1"/>
  <c r="Q524" i="2"/>
  <c r="P524" i="2"/>
  <c r="R523" i="2"/>
  <c r="Q523" i="2"/>
  <c r="P523" i="2"/>
  <c r="R522" i="2"/>
  <c r="Q522" i="2"/>
  <c r="P522" i="2"/>
  <c r="R521" i="2"/>
  <c r="Q521" i="2"/>
  <c r="P521" i="2"/>
  <c r="R520" i="2"/>
  <c r="S520" i="2" s="1"/>
  <c r="Q520" i="2"/>
  <c r="P520" i="2"/>
  <c r="R519" i="2"/>
  <c r="Q519" i="2"/>
  <c r="P519" i="2"/>
  <c r="R518" i="2"/>
  <c r="Q518" i="2"/>
  <c r="P518" i="2"/>
  <c r="S518" i="2" s="1"/>
  <c r="R517" i="2"/>
  <c r="Q517" i="2"/>
  <c r="P517" i="2"/>
  <c r="R516" i="2"/>
  <c r="S516" i="2" s="1"/>
  <c r="Q516" i="2"/>
  <c r="P516" i="2"/>
  <c r="R515" i="2"/>
  <c r="Q515" i="2"/>
  <c r="P515" i="2"/>
  <c r="R514" i="2"/>
  <c r="Q514" i="2"/>
  <c r="P514" i="2"/>
  <c r="R513" i="2"/>
  <c r="Q513" i="2"/>
  <c r="P513" i="2"/>
  <c r="R512" i="2"/>
  <c r="S512" i="2" s="1"/>
  <c r="Q512" i="2"/>
  <c r="P512" i="2"/>
  <c r="R511" i="2"/>
  <c r="Q511" i="2"/>
  <c r="P511" i="2"/>
  <c r="R510" i="2"/>
  <c r="Q510" i="2"/>
  <c r="P510" i="2"/>
  <c r="R509" i="2"/>
  <c r="Q509" i="2"/>
  <c r="P509" i="2"/>
  <c r="R508" i="2"/>
  <c r="S508" i="2" s="1"/>
  <c r="Q508" i="2"/>
  <c r="P508" i="2"/>
  <c r="R507" i="2"/>
  <c r="Q507" i="2"/>
  <c r="P507" i="2"/>
  <c r="R506" i="2"/>
  <c r="Q506" i="2"/>
  <c r="P506" i="2"/>
  <c r="R505" i="2"/>
  <c r="Q505" i="2"/>
  <c r="P505" i="2"/>
  <c r="R504" i="2"/>
  <c r="Q504" i="2"/>
  <c r="P504" i="2"/>
  <c r="R503" i="2"/>
  <c r="Q503" i="2"/>
  <c r="P503" i="2"/>
  <c r="R502" i="2"/>
  <c r="Q502" i="2"/>
  <c r="P502" i="2"/>
  <c r="R501" i="2"/>
  <c r="Q501" i="2"/>
  <c r="P501" i="2"/>
  <c r="R500" i="2"/>
  <c r="Q500" i="2"/>
  <c r="P500" i="2"/>
  <c r="R499" i="2"/>
  <c r="Q499" i="2"/>
  <c r="P499" i="2"/>
  <c r="R498" i="2"/>
  <c r="Q498" i="2"/>
  <c r="P498" i="2"/>
  <c r="R497" i="2"/>
  <c r="Q497" i="2"/>
  <c r="P497" i="2"/>
  <c r="R496" i="2"/>
  <c r="Q496" i="2"/>
  <c r="P496" i="2"/>
  <c r="R495" i="2"/>
  <c r="Q495" i="2"/>
  <c r="P495" i="2"/>
  <c r="R494" i="2"/>
  <c r="Q494" i="2"/>
  <c r="P494" i="2"/>
  <c r="R493" i="2"/>
  <c r="Q493" i="2"/>
  <c r="P493" i="2"/>
  <c r="R492" i="2"/>
  <c r="Q492" i="2"/>
  <c r="P492" i="2"/>
  <c r="R491" i="2"/>
  <c r="Q491" i="2"/>
  <c r="P491" i="2"/>
  <c r="R490" i="2"/>
  <c r="Q490" i="2"/>
  <c r="P490" i="2"/>
  <c r="R489" i="2"/>
  <c r="Q489" i="2"/>
  <c r="P489" i="2"/>
  <c r="R488" i="2"/>
  <c r="Q488" i="2"/>
  <c r="P488" i="2"/>
  <c r="R487" i="2"/>
  <c r="Q487" i="2"/>
  <c r="P487" i="2"/>
  <c r="R486" i="2"/>
  <c r="Q486" i="2"/>
  <c r="P486" i="2"/>
  <c r="R485" i="2"/>
  <c r="Q485" i="2"/>
  <c r="P485" i="2"/>
  <c r="R484" i="2"/>
  <c r="Q484" i="2"/>
  <c r="P484" i="2"/>
  <c r="R483" i="2"/>
  <c r="Q483" i="2"/>
  <c r="P483" i="2"/>
  <c r="R482" i="2"/>
  <c r="Q482" i="2"/>
  <c r="P482" i="2"/>
  <c r="R481" i="2"/>
  <c r="Q481" i="2"/>
  <c r="P481" i="2"/>
  <c r="R480" i="2"/>
  <c r="Q480" i="2"/>
  <c r="P480" i="2"/>
  <c r="R479" i="2"/>
  <c r="Q479" i="2"/>
  <c r="P479" i="2"/>
  <c r="R478" i="2"/>
  <c r="Q478" i="2"/>
  <c r="P478" i="2"/>
  <c r="R477" i="2"/>
  <c r="Q477" i="2"/>
  <c r="P477" i="2"/>
  <c r="R476" i="2"/>
  <c r="Q476" i="2"/>
  <c r="P476" i="2"/>
  <c r="R475" i="2"/>
  <c r="Q475" i="2"/>
  <c r="P475" i="2"/>
  <c r="R474" i="2"/>
  <c r="Q474" i="2"/>
  <c r="P474" i="2"/>
  <c r="R473" i="2"/>
  <c r="Q473" i="2"/>
  <c r="P473" i="2"/>
  <c r="R472" i="2"/>
  <c r="Q472" i="2"/>
  <c r="P472" i="2"/>
  <c r="R471" i="2"/>
  <c r="Q471" i="2"/>
  <c r="P471" i="2"/>
  <c r="R470" i="2"/>
  <c r="Q470" i="2"/>
  <c r="P470" i="2"/>
  <c r="R469" i="2"/>
  <c r="Q469" i="2"/>
  <c r="P469" i="2"/>
  <c r="R468" i="2"/>
  <c r="Q468" i="2"/>
  <c r="P468" i="2"/>
  <c r="R467" i="2"/>
  <c r="Q467" i="2"/>
  <c r="P467" i="2"/>
  <c r="R466" i="2"/>
  <c r="Q466" i="2"/>
  <c r="P466" i="2"/>
  <c r="R465" i="2"/>
  <c r="Q465" i="2"/>
  <c r="P465" i="2"/>
  <c r="R464" i="2"/>
  <c r="Q464" i="2"/>
  <c r="P464" i="2"/>
  <c r="R463" i="2"/>
  <c r="Q463" i="2"/>
  <c r="P463" i="2"/>
  <c r="R462" i="2"/>
  <c r="Q462" i="2"/>
  <c r="P462" i="2"/>
  <c r="R461" i="2"/>
  <c r="Q461" i="2"/>
  <c r="P461" i="2"/>
  <c r="R460" i="2"/>
  <c r="Q460" i="2"/>
  <c r="P460" i="2"/>
  <c r="R459" i="2"/>
  <c r="Q459" i="2"/>
  <c r="P459" i="2"/>
  <c r="R458" i="2"/>
  <c r="Q458" i="2"/>
  <c r="P458" i="2"/>
  <c r="R457" i="2"/>
  <c r="Q457" i="2"/>
  <c r="P457" i="2"/>
  <c r="R456" i="2"/>
  <c r="Q456" i="2"/>
  <c r="P456" i="2"/>
  <c r="R455" i="2"/>
  <c r="Q455" i="2"/>
  <c r="P455" i="2"/>
  <c r="R454" i="2"/>
  <c r="Q454" i="2"/>
  <c r="P454" i="2"/>
  <c r="R453" i="2"/>
  <c r="Q453" i="2"/>
  <c r="P453" i="2"/>
  <c r="R452" i="2"/>
  <c r="Q452" i="2"/>
  <c r="P452" i="2"/>
  <c r="R451" i="2"/>
  <c r="Q451" i="2"/>
  <c r="P451" i="2"/>
  <c r="R450" i="2"/>
  <c r="Q450" i="2"/>
  <c r="P450" i="2"/>
  <c r="R449" i="2"/>
  <c r="Q449" i="2"/>
  <c r="P449" i="2"/>
  <c r="R448" i="2"/>
  <c r="Q448" i="2"/>
  <c r="P448" i="2"/>
  <c r="R447" i="2"/>
  <c r="Q447" i="2"/>
  <c r="P447" i="2"/>
  <c r="R446" i="2"/>
  <c r="Q446" i="2"/>
  <c r="P446" i="2"/>
  <c r="R445" i="2"/>
  <c r="Q445" i="2"/>
  <c r="P445" i="2"/>
  <c r="R444" i="2"/>
  <c r="Q444" i="2"/>
  <c r="P444" i="2"/>
  <c r="R443" i="2"/>
  <c r="Q443" i="2"/>
  <c r="P443" i="2"/>
  <c r="R442" i="2"/>
  <c r="Q442" i="2"/>
  <c r="P442" i="2"/>
  <c r="R441" i="2"/>
  <c r="Q441" i="2"/>
  <c r="P441" i="2"/>
  <c r="R440" i="2"/>
  <c r="Q440" i="2"/>
  <c r="P440" i="2"/>
  <c r="R439" i="2"/>
  <c r="Q439" i="2"/>
  <c r="P439" i="2"/>
  <c r="R438" i="2"/>
  <c r="Q438" i="2"/>
  <c r="P438" i="2"/>
  <c r="R437" i="2"/>
  <c r="Q437" i="2"/>
  <c r="P437" i="2"/>
  <c r="R436" i="2"/>
  <c r="Q436" i="2"/>
  <c r="P436" i="2"/>
  <c r="R435" i="2"/>
  <c r="Q435" i="2"/>
  <c r="P435" i="2"/>
  <c r="R434" i="2"/>
  <c r="Q434" i="2"/>
  <c r="P434" i="2"/>
  <c r="R433" i="2"/>
  <c r="Q433" i="2"/>
  <c r="P433" i="2"/>
  <c r="R432" i="2"/>
  <c r="Q432" i="2"/>
  <c r="P432" i="2"/>
  <c r="R431" i="2"/>
  <c r="Q431" i="2"/>
  <c r="P431" i="2"/>
  <c r="R430" i="2"/>
  <c r="Q430" i="2"/>
  <c r="P430" i="2"/>
  <c r="R429" i="2"/>
  <c r="Q429" i="2"/>
  <c r="P429" i="2"/>
  <c r="R428" i="2"/>
  <c r="Q428" i="2"/>
  <c r="P428" i="2"/>
  <c r="R427" i="2"/>
  <c r="Q427" i="2"/>
  <c r="P427" i="2"/>
  <c r="R426" i="2"/>
  <c r="Q426" i="2"/>
  <c r="P426" i="2"/>
  <c r="R425" i="2"/>
  <c r="Q425" i="2"/>
  <c r="P425" i="2"/>
  <c r="R424" i="2"/>
  <c r="Q424" i="2"/>
  <c r="P424" i="2"/>
  <c r="R423" i="2"/>
  <c r="Q423" i="2"/>
  <c r="P423" i="2"/>
  <c r="R422" i="2"/>
  <c r="Q422" i="2"/>
  <c r="P422" i="2"/>
  <c r="R421" i="2"/>
  <c r="Q421" i="2"/>
  <c r="P421" i="2"/>
  <c r="R420" i="2"/>
  <c r="Q420" i="2"/>
  <c r="P420" i="2"/>
  <c r="R419" i="2"/>
  <c r="Q419" i="2"/>
  <c r="P419" i="2"/>
  <c r="R418" i="2"/>
  <c r="Q418" i="2"/>
  <c r="P418" i="2"/>
  <c r="R417" i="2"/>
  <c r="Q417" i="2"/>
  <c r="P417" i="2"/>
  <c r="R416" i="2"/>
  <c r="Q416" i="2"/>
  <c r="P416" i="2"/>
  <c r="R415" i="2"/>
  <c r="Q415" i="2"/>
  <c r="P415" i="2"/>
  <c r="R414" i="2"/>
  <c r="Q414" i="2"/>
  <c r="P414" i="2"/>
  <c r="R413" i="2"/>
  <c r="Q413" i="2"/>
  <c r="P413" i="2"/>
  <c r="R412" i="2"/>
  <c r="Q412" i="2"/>
  <c r="P412" i="2"/>
  <c r="R411" i="2"/>
  <c r="Q411" i="2"/>
  <c r="P411" i="2"/>
  <c r="R410" i="2"/>
  <c r="Q410" i="2"/>
  <c r="P410" i="2"/>
  <c r="R409" i="2"/>
  <c r="Q409" i="2"/>
  <c r="P409" i="2"/>
  <c r="R408" i="2"/>
  <c r="Q408" i="2"/>
  <c r="P408" i="2"/>
  <c r="R407" i="2"/>
  <c r="Q407" i="2"/>
  <c r="P407" i="2"/>
  <c r="R406" i="2"/>
  <c r="Q406" i="2"/>
  <c r="P406" i="2"/>
  <c r="R405" i="2"/>
  <c r="Q405" i="2"/>
  <c r="P405" i="2"/>
  <c r="R404" i="2"/>
  <c r="Q404" i="2"/>
  <c r="P404" i="2"/>
  <c r="R403" i="2"/>
  <c r="Q403" i="2"/>
  <c r="P403" i="2"/>
  <c r="R402" i="2"/>
  <c r="Q402" i="2"/>
  <c r="P402" i="2"/>
  <c r="R401" i="2"/>
  <c r="Q401" i="2"/>
  <c r="P401" i="2"/>
  <c r="R400" i="2"/>
  <c r="Q400" i="2"/>
  <c r="P400" i="2"/>
  <c r="R399" i="2"/>
  <c r="Q399" i="2"/>
  <c r="P399" i="2"/>
  <c r="R398" i="2"/>
  <c r="Q398" i="2"/>
  <c r="P398" i="2"/>
  <c r="R397" i="2"/>
  <c r="Q397" i="2"/>
  <c r="P397" i="2"/>
  <c r="R396" i="2"/>
  <c r="Q396" i="2"/>
  <c r="P396" i="2"/>
  <c r="R395" i="2"/>
  <c r="Q395" i="2"/>
  <c r="P395" i="2"/>
  <c r="R394" i="2"/>
  <c r="Q394" i="2"/>
  <c r="P394" i="2"/>
  <c r="R393" i="2"/>
  <c r="Q393" i="2"/>
  <c r="P393" i="2"/>
  <c r="R392" i="2"/>
  <c r="Q392" i="2"/>
  <c r="P392" i="2"/>
  <c r="R391" i="2"/>
  <c r="Q391" i="2"/>
  <c r="P391" i="2"/>
  <c r="R390" i="2"/>
  <c r="Q390" i="2"/>
  <c r="P390" i="2"/>
  <c r="R389" i="2"/>
  <c r="Q389" i="2"/>
  <c r="P389" i="2"/>
  <c r="R388" i="2"/>
  <c r="Q388" i="2"/>
  <c r="P388" i="2"/>
  <c r="R387" i="2"/>
  <c r="Q387" i="2"/>
  <c r="P387" i="2"/>
  <c r="R386" i="2"/>
  <c r="Q386" i="2"/>
  <c r="P386" i="2"/>
  <c r="R385" i="2"/>
  <c r="Q385" i="2"/>
  <c r="P385" i="2"/>
  <c r="R384" i="2"/>
  <c r="Q384" i="2"/>
  <c r="P384" i="2"/>
  <c r="R383" i="2"/>
  <c r="Q383" i="2"/>
  <c r="P383" i="2"/>
  <c r="R382" i="2"/>
  <c r="Q382" i="2"/>
  <c r="P382" i="2"/>
  <c r="R381" i="2"/>
  <c r="Q381" i="2"/>
  <c r="P381" i="2"/>
  <c r="R380" i="2"/>
  <c r="Q380" i="2"/>
  <c r="P380" i="2"/>
  <c r="R379" i="2"/>
  <c r="Q379" i="2"/>
  <c r="P379" i="2"/>
  <c r="R378" i="2"/>
  <c r="Q378" i="2"/>
  <c r="P378" i="2"/>
  <c r="R377" i="2"/>
  <c r="Q377" i="2"/>
  <c r="P377" i="2"/>
  <c r="R376" i="2"/>
  <c r="Q376" i="2"/>
  <c r="P376" i="2"/>
  <c r="R375" i="2"/>
  <c r="Q375" i="2"/>
  <c r="P375" i="2"/>
  <c r="R374" i="2"/>
  <c r="Q374" i="2"/>
  <c r="P374" i="2"/>
  <c r="R373" i="2"/>
  <c r="Q373" i="2"/>
  <c r="P373" i="2"/>
  <c r="R372" i="2"/>
  <c r="Q372" i="2"/>
  <c r="P372" i="2"/>
  <c r="R371" i="2"/>
  <c r="Q371" i="2"/>
  <c r="P371" i="2"/>
  <c r="R370" i="2"/>
  <c r="Q370" i="2"/>
  <c r="P370" i="2"/>
  <c r="R369" i="2"/>
  <c r="Q369" i="2"/>
  <c r="P369" i="2"/>
  <c r="R368" i="2"/>
  <c r="Q368" i="2"/>
  <c r="P368" i="2"/>
  <c r="R367" i="2"/>
  <c r="Q367" i="2"/>
  <c r="P367" i="2"/>
  <c r="R366" i="2"/>
  <c r="Q366" i="2"/>
  <c r="P366" i="2"/>
  <c r="R365" i="2"/>
  <c r="Q365" i="2"/>
  <c r="P365" i="2"/>
  <c r="R364" i="2"/>
  <c r="Q364" i="2"/>
  <c r="P364" i="2"/>
  <c r="R363" i="2"/>
  <c r="Q363" i="2"/>
  <c r="P363" i="2"/>
  <c r="R362" i="2"/>
  <c r="Q362" i="2"/>
  <c r="P362" i="2"/>
  <c r="R361" i="2"/>
  <c r="Q361" i="2"/>
  <c r="P361" i="2"/>
  <c r="R360" i="2"/>
  <c r="Q360" i="2"/>
  <c r="P360" i="2"/>
  <c r="R359" i="2"/>
  <c r="Q359" i="2"/>
  <c r="P359" i="2"/>
  <c r="R358" i="2"/>
  <c r="Q358" i="2"/>
  <c r="P358" i="2"/>
  <c r="R357" i="2"/>
  <c r="Q357" i="2"/>
  <c r="P357" i="2"/>
  <c r="R356" i="2"/>
  <c r="Q356" i="2"/>
  <c r="P356" i="2"/>
  <c r="R355" i="2"/>
  <c r="Q355" i="2"/>
  <c r="P355" i="2"/>
  <c r="R354" i="2"/>
  <c r="Q354" i="2"/>
  <c r="P354" i="2"/>
  <c r="R353" i="2"/>
  <c r="Q353" i="2"/>
  <c r="P353" i="2"/>
  <c r="R352" i="2"/>
  <c r="Q352" i="2"/>
  <c r="P352" i="2"/>
  <c r="R351" i="2"/>
  <c r="Q351" i="2"/>
  <c r="P351" i="2"/>
  <c r="R350" i="2"/>
  <c r="Q350" i="2"/>
  <c r="P350" i="2"/>
  <c r="R349" i="2"/>
  <c r="Q349" i="2"/>
  <c r="P349" i="2"/>
  <c r="R348" i="2"/>
  <c r="Q348" i="2"/>
  <c r="P348" i="2"/>
  <c r="R347" i="2"/>
  <c r="Q347" i="2"/>
  <c r="P347" i="2"/>
  <c r="R346" i="2"/>
  <c r="Q346" i="2"/>
  <c r="P346" i="2"/>
  <c r="R345" i="2"/>
  <c r="Q345" i="2"/>
  <c r="P345" i="2"/>
  <c r="R344" i="2"/>
  <c r="Q344" i="2"/>
  <c r="P344" i="2"/>
  <c r="R343" i="2"/>
  <c r="Q343" i="2"/>
  <c r="P343" i="2"/>
  <c r="R342" i="2"/>
  <c r="Q342" i="2"/>
  <c r="P342" i="2"/>
  <c r="R341" i="2"/>
  <c r="Q341" i="2"/>
  <c r="P341" i="2"/>
  <c r="R340" i="2"/>
  <c r="Q340" i="2"/>
  <c r="P340" i="2"/>
  <c r="R339" i="2"/>
  <c r="Q339" i="2"/>
  <c r="P339" i="2"/>
  <c r="R338" i="2"/>
  <c r="Q338" i="2"/>
  <c r="P338" i="2"/>
  <c r="R337" i="2"/>
  <c r="Q337" i="2"/>
  <c r="P337" i="2"/>
  <c r="R336" i="2"/>
  <c r="Q336" i="2"/>
  <c r="P336" i="2"/>
  <c r="R335" i="2"/>
  <c r="Q335" i="2"/>
  <c r="P335" i="2"/>
  <c r="R334" i="2"/>
  <c r="Q334" i="2"/>
  <c r="P334" i="2"/>
  <c r="R333" i="2"/>
  <c r="Q333" i="2"/>
  <c r="P333" i="2"/>
  <c r="R332" i="2"/>
  <c r="Q332" i="2"/>
  <c r="P332" i="2"/>
  <c r="R331" i="2"/>
  <c r="Q331" i="2"/>
  <c r="P331" i="2"/>
  <c r="R330" i="2"/>
  <c r="Q330" i="2"/>
  <c r="P330" i="2"/>
  <c r="R329" i="2"/>
  <c r="Q329" i="2"/>
  <c r="P329" i="2"/>
  <c r="R328" i="2"/>
  <c r="Q328" i="2"/>
  <c r="P328" i="2"/>
  <c r="R327" i="2"/>
  <c r="Q327" i="2"/>
  <c r="P327" i="2"/>
  <c r="R326" i="2"/>
  <c r="Q326" i="2"/>
  <c r="P326" i="2"/>
  <c r="R325" i="2"/>
  <c r="Q325" i="2"/>
  <c r="P325" i="2"/>
  <c r="R324" i="2"/>
  <c r="Q324" i="2"/>
  <c r="P324" i="2"/>
  <c r="R323" i="2"/>
  <c r="Q323" i="2"/>
  <c r="P323" i="2"/>
  <c r="R322" i="2"/>
  <c r="Q322" i="2"/>
  <c r="P322" i="2"/>
  <c r="R321" i="2"/>
  <c r="Q321" i="2"/>
  <c r="P321" i="2"/>
  <c r="R320" i="2"/>
  <c r="Q320" i="2"/>
  <c r="P320" i="2"/>
  <c r="R319" i="2"/>
  <c r="Q319" i="2"/>
  <c r="P319" i="2"/>
  <c r="R318" i="2"/>
  <c r="Q318" i="2"/>
  <c r="P318" i="2"/>
  <c r="R317" i="2"/>
  <c r="Q317" i="2"/>
  <c r="P317" i="2"/>
  <c r="R316" i="2"/>
  <c r="Q316" i="2"/>
  <c r="P316" i="2"/>
  <c r="R315" i="2"/>
  <c r="Q315" i="2"/>
  <c r="P315" i="2"/>
  <c r="R314" i="2"/>
  <c r="Q314" i="2"/>
  <c r="P314" i="2"/>
  <c r="R313" i="2"/>
  <c r="Q313" i="2"/>
  <c r="P313" i="2"/>
  <c r="R312" i="2"/>
  <c r="Q312" i="2"/>
  <c r="P312" i="2"/>
  <c r="R311" i="2"/>
  <c r="Q311" i="2"/>
  <c r="P311" i="2"/>
  <c r="R310" i="2"/>
  <c r="Q310" i="2"/>
  <c r="P310" i="2"/>
  <c r="R309" i="2"/>
  <c r="Q309" i="2"/>
  <c r="P309" i="2"/>
  <c r="R308" i="2"/>
  <c r="Q308" i="2"/>
  <c r="P308" i="2"/>
  <c r="R307" i="2"/>
  <c r="Q307" i="2"/>
  <c r="P307" i="2"/>
  <c r="R306" i="2"/>
  <c r="Q306" i="2"/>
  <c r="P306" i="2"/>
  <c r="R305" i="2"/>
  <c r="Q305" i="2"/>
  <c r="P305" i="2"/>
  <c r="R304" i="2"/>
  <c r="Q304" i="2"/>
  <c r="P304" i="2"/>
  <c r="R303" i="2"/>
  <c r="Q303" i="2"/>
  <c r="P303" i="2"/>
  <c r="R302" i="2"/>
  <c r="Q302" i="2"/>
  <c r="P302" i="2"/>
  <c r="R301" i="2"/>
  <c r="Q301" i="2"/>
  <c r="P301" i="2"/>
  <c r="R300" i="2"/>
  <c r="Q300" i="2"/>
  <c r="P300" i="2"/>
  <c r="R299" i="2"/>
  <c r="Q299" i="2"/>
  <c r="P299" i="2"/>
  <c r="R298" i="2"/>
  <c r="Q298" i="2"/>
  <c r="P298" i="2"/>
  <c r="R297" i="2"/>
  <c r="Q297" i="2"/>
  <c r="P297" i="2"/>
  <c r="R296" i="2"/>
  <c r="Q296" i="2"/>
  <c r="P296" i="2"/>
  <c r="R295" i="2"/>
  <c r="Q295" i="2"/>
  <c r="P295" i="2"/>
  <c r="R294" i="2"/>
  <c r="Q294" i="2"/>
  <c r="P294" i="2"/>
  <c r="R293" i="2"/>
  <c r="Q293" i="2"/>
  <c r="P293" i="2"/>
  <c r="R292" i="2"/>
  <c r="Q292" i="2"/>
  <c r="P292" i="2"/>
  <c r="R291" i="2"/>
  <c r="Q291" i="2"/>
  <c r="P291" i="2"/>
  <c r="R290" i="2"/>
  <c r="Q290" i="2"/>
  <c r="P290" i="2"/>
  <c r="R289" i="2"/>
  <c r="Q289" i="2"/>
  <c r="P289" i="2"/>
  <c r="R288" i="2"/>
  <c r="Q288" i="2"/>
  <c r="P288" i="2"/>
  <c r="R287" i="2"/>
  <c r="Q287" i="2"/>
  <c r="P287" i="2"/>
  <c r="R286" i="2"/>
  <c r="Q286" i="2"/>
  <c r="P286" i="2"/>
  <c r="R285" i="2"/>
  <c r="Q285" i="2"/>
  <c r="P285" i="2"/>
  <c r="R284" i="2"/>
  <c r="Q284" i="2"/>
  <c r="P284" i="2"/>
  <c r="R283" i="2"/>
  <c r="Q283" i="2"/>
  <c r="P283" i="2"/>
  <c r="R282" i="2"/>
  <c r="Q282" i="2"/>
  <c r="P282" i="2"/>
  <c r="R281" i="2"/>
  <c r="Q281" i="2"/>
  <c r="P281" i="2"/>
  <c r="R280" i="2"/>
  <c r="Q280" i="2"/>
  <c r="P280" i="2"/>
  <c r="R279" i="2"/>
  <c r="Q279" i="2"/>
  <c r="P279" i="2"/>
  <c r="R278" i="2"/>
  <c r="Q278" i="2"/>
  <c r="P278" i="2"/>
  <c r="R277" i="2"/>
  <c r="Q277" i="2"/>
  <c r="P277" i="2"/>
  <c r="R276" i="2"/>
  <c r="Q276" i="2"/>
  <c r="P276" i="2"/>
  <c r="R275" i="2"/>
  <c r="Q275" i="2"/>
  <c r="P275" i="2"/>
  <c r="R274" i="2"/>
  <c r="Q274" i="2"/>
  <c r="P274" i="2"/>
  <c r="R273" i="2"/>
  <c r="Q273" i="2"/>
  <c r="P273" i="2"/>
  <c r="R272" i="2"/>
  <c r="Q272" i="2"/>
  <c r="P272" i="2"/>
  <c r="R271" i="2"/>
  <c r="Q271" i="2"/>
  <c r="P271" i="2"/>
  <c r="R270" i="2"/>
  <c r="Q270" i="2"/>
  <c r="P270" i="2"/>
  <c r="R269" i="2"/>
  <c r="Q269" i="2"/>
  <c r="P269" i="2"/>
  <c r="R268" i="2"/>
  <c r="Q268" i="2"/>
  <c r="P268" i="2"/>
  <c r="R267" i="2"/>
  <c r="Q267" i="2"/>
  <c r="P267" i="2"/>
  <c r="R266" i="2"/>
  <c r="Q266" i="2"/>
  <c r="P266" i="2"/>
  <c r="R265" i="2"/>
  <c r="Q265" i="2"/>
  <c r="P265" i="2"/>
  <c r="R264" i="2"/>
  <c r="Q264" i="2"/>
  <c r="P264" i="2"/>
  <c r="R263" i="2"/>
  <c r="Q263" i="2"/>
  <c r="P263" i="2"/>
  <c r="R262" i="2"/>
  <c r="Q262" i="2"/>
  <c r="P262" i="2"/>
  <c r="R261" i="2"/>
  <c r="Q261" i="2"/>
  <c r="P261" i="2"/>
  <c r="R260" i="2"/>
  <c r="Q260" i="2"/>
  <c r="P260" i="2"/>
  <c r="R259" i="2"/>
  <c r="Q259" i="2"/>
  <c r="P259" i="2"/>
  <c r="R258" i="2"/>
  <c r="Q258" i="2"/>
  <c r="P258" i="2"/>
  <c r="R257" i="2"/>
  <c r="Q257" i="2"/>
  <c r="P257" i="2"/>
  <c r="R256" i="2"/>
  <c r="Q256" i="2"/>
  <c r="P256" i="2"/>
  <c r="R255" i="2"/>
  <c r="Q255" i="2"/>
  <c r="P255" i="2"/>
  <c r="R254" i="2"/>
  <c r="Q254" i="2"/>
  <c r="P254" i="2"/>
  <c r="R253" i="2"/>
  <c r="Q253" i="2"/>
  <c r="P253" i="2"/>
  <c r="R252" i="2"/>
  <c r="Q252" i="2"/>
  <c r="P252" i="2"/>
  <c r="R251" i="2"/>
  <c r="Q251" i="2"/>
  <c r="P251" i="2"/>
  <c r="R250" i="2"/>
  <c r="Q250" i="2"/>
  <c r="P250" i="2"/>
  <c r="R249" i="2"/>
  <c r="Q249" i="2"/>
  <c r="P249" i="2"/>
  <c r="R248" i="2"/>
  <c r="Q248" i="2"/>
  <c r="P248" i="2"/>
  <c r="R247" i="2"/>
  <c r="Q247" i="2"/>
  <c r="P247" i="2"/>
  <c r="R246" i="2"/>
  <c r="Q246" i="2"/>
  <c r="P246" i="2"/>
  <c r="R245" i="2"/>
  <c r="Q245" i="2"/>
  <c r="P245" i="2"/>
  <c r="R244" i="2"/>
  <c r="Q244" i="2"/>
  <c r="P244" i="2"/>
  <c r="R243" i="2"/>
  <c r="Q243" i="2"/>
  <c r="P243" i="2"/>
  <c r="R242" i="2"/>
  <c r="Q242" i="2"/>
  <c r="P242" i="2"/>
  <c r="R241" i="2"/>
  <c r="Q241" i="2"/>
  <c r="P241" i="2"/>
  <c r="R240" i="2"/>
  <c r="Q240" i="2"/>
  <c r="P240" i="2"/>
  <c r="R239" i="2"/>
  <c r="Q239" i="2"/>
  <c r="P239" i="2"/>
  <c r="R238" i="2"/>
  <c r="Q238" i="2"/>
  <c r="P238" i="2"/>
  <c r="R237" i="2"/>
  <c r="Q237" i="2"/>
  <c r="P237" i="2"/>
  <c r="R236" i="2"/>
  <c r="Q236" i="2"/>
  <c r="P236" i="2"/>
  <c r="R235" i="2"/>
  <c r="Q235" i="2"/>
  <c r="P235" i="2"/>
  <c r="R234" i="2"/>
  <c r="Q234" i="2"/>
  <c r="P234" i="2"/>
  <c r="R233" i="2"/>
  <c r="Q233" i="2"/>
  <c r="P233" i="2"/>
  <c r="R232" i="2"/>
  <c r="Q232" i="2"/>
  <c r="P232" i="2"/>
  <c r="R231" i="2"/>
  <c r="Q231" i="2"/>
  <c r="P231" i="2"/>
  <c r="R230" i="2"/>
  <c r="Q230" i="2"/>
  <c r="P230" i="2"/>
  <c r="R229" i="2"/>
  <c r="Q229" i="2"/>
  <c r="P229" i="2"/>
  <c r="R228" i="2"/>
  <c r="Q228" i="2"/>
  <c r="P228" i="2"/>
  <c r="R227" i="2"/>
  <c r="Q227" i="2"/>
  <c r="P227" i="2"/>
  <c r="R226" i="2"/>
  <c r="Q226" i="2"/>
  <c r="P226" i="2"/>
  <c r="R225" i="2"/>
  <c r="Q225" i="2"/>
  <c r="P225" i="2"/>
  <c r="R224" i="2"/>
  <c r="Q224" i="2"/>
  <c r="P224" i="2"/>
  <c r="R223" i="2"/>
  <c r="Q223" i="2"/>
  <c r="P223" i="2"/>
  <c r="R222" i="2"/>
  <c r="Q222" i="2"/>
  <c r="P222" i="2"/>
  <c r="R221" i="2"/>
  <c r="Q221" i="2"/>
  <c r="P221" i="2"/>
  <c r="R220" i="2"/>
  <c r="Q220" i="2"/>
  <c r="P220" i="2"/>
  <c r="R219" i="2"/>
  <c r="Q219" i="2"/>
  <c r="P219" i="2"/>
  <c r="R218" i="2"/>
  <c r="Q218" i="2"/>
  <c r="P218" i="2"/>
  <c r="R217" i="2"/>
  <c r="Q217" i="2"/>
  <c r="P217" i="2"/>
  <c r="R216" i="2"/>
  <c r="Q216" i="2"/>
  <c r="P216" i="2"/>
  <c r="R215" i="2"/>
  <c r="Q215" i="2"/>
  <c r="P215" i="2"/>
  <c r="R214" i="2"/>
  <c r="Q214" i="2"/>
  <c r="P214" i="2"/>
  <c r="R213" i="2"/>
  <c r="Q213" i="2"/>
  <c r="P213" i="2"/>
  <c r="R212" i="2"/>
  <c r="Q212" i="2"/>
  <c r="P212" i="2"/>
  <c r="R211" i="2"/>
  <c r="Q211" i="2"/>
  <c r="P211" i="2"/>
  <c r="R210" i="2"/>
  <c r="Q210" i="2"/>
  <c r="P210" i="2"/>
  <c r="R209" i="2"/>
  <c r="Q209" i="2"/>
  <c r="P209" i="2"/>
  <c r="R208" i="2"/>
  <c r="Q208" i="2"/>
  <c r="P208" i="2"/>
  <c r="R207" i="2"/>
  <c r="Q207" i="2"/>
  <c r="P207" i="2"/>
  <c r="R206" i="2"/>
  <c r="Q206" i="2"/>
  <c r="P206" i="2"/>
  <c r="R205" i="2"/>
  <c r="Q205" i="2"/>
  <c r="P205" i="2"/>
  <c r="R204" i="2"/>
  <c r="Q204" i="2"/>
  <c r="P204" i="2"/>
  <c r="R203" i="2"/>
  <c r="Q203" i="2"/>
  <c r="P203" i="2"/>
  <c r="R202" i="2"/>
  <c r="Q202" i="2"/>
  <c r="P202" i="2"/>
  <c r="R201" i="2"/>
  <c r="Q201" i="2"/>
  <c r="P201" i="2"/>
  <c r="R200" i="2"/>
  <c r="Q200" i="2"/>
  <c r="P200" i="2"/>
  <c r="R199" i="2"/>
  <c r="Q199" i="2"/>
  <c r="P199" i="2"/>
  <c r="R198" i="2"/>
  <c r="Q198" i="2"/>
  <c r="P198" i="2"/>
  <c r="R197" i="2"/>
  <c r="Q197" i="2"/>
  <c r="P197" i="2"/>
  <c r="R196" i="2"/>
  <c r="Q196" i="2"/>
  <c r="P196" i="2"/>
  <c r="R195" i="2"/>
  <c r="Q195" i="2"/>
  <c r="P195" i="2"/>
  <c r="R194" i="2"/>
  <c r="Q194" i="2"/>
  <c r="P194" i="2"/>
  <c r="R193" i="2"/>
  <c r="Q193" i="2"/>
  <c r="P193" i="2"/>
  <c r="R192" i="2"/>
  <c r="Q192" i="2"/>
  <c r="P192" i="2"/>
  <c r="R191" i="2"/>
  <c r="Q191" i="2"/>
  <c r="P191" i="2"/>
  <c r="R190" i="2"/>
  <c r="Q190" i="2"/>
  <c r="P190" i="2"/>
  <c r="R189" i="2"/>
  <c r="Q189" i="2"/>
  <c r="P189" i="2"/>
  <c r="R188" i="2"/>
  <c r="Q188" i="2"/>
  <c r="P188" i="2"/>
  <c r="R187" i="2"/>
  <c r="Q187" i="2"/>
  <c r="P187" i="2"/>
  <c r="R186" i="2"/>
  <c r="Q186" i="2"/>
  <c r="P186" i="2"/>
  <c r="R185" i="2"/>
  <c r="Q185" i="2"/>
  <c r="P185" i="2"/>
  <c r="R184" i="2"/>
  <c r="Q184" i="2"/>
  <c r="P184" i="2"/>
  <c r="R183" i="2"/>
  <c r="Q183" i="2"/>
  <c r="P183" i="2"/>
  <c r="R182" i="2"/>
  <c r="Q182" i="2"/>
  <c r="P182" i="2"/>
  <c r="R181" i="2"/>
  <c r="Q181" i="2"/>
  <c r="P181" i="2"/>
  <c r="R180" i="2"/>
  <c r="Q180" i="2"/>
  <c r="P180" i="2"/>
  <c r="R179" i="2"/>
  <c r="Q179" i="2"/>
  <c r="P179" i="2"/>
  <c r="R178" i="2"/>
  <c r="Q178" i="2"/>
  <c r="P178" i="2"/>
  <c r="R177" i="2"/>
  <c r="Q177" i="2"/>
  <c r="P177" i="2"/>
  <c r="R176" i="2"/>
  <c r="Q176" i="2"/>
  <c r="P176" i="2"/>
  <c r="R175" i="2"/>
  <c r="Q175" i="2"/>
  <c r="P175" i="2"/>
  <c r="R174" i="2"/>
  <c r="Q174" i="2"/>
  <c r="P174" i="2"/>
  <c r="R173" i="2"/>
  <c r="S173" i="2" s="1"/>
  <c r="Q173" i="2"/>
  <c r="P173" i="2"/>
  <c r="R172" i="2"/>
  <c r="Q172" i="2"/>
  <c r="P172" i="2"/>
  <c r="R171" i="2"/>
  <c r="Q171" i="2"/>
  <c r="P171" i="2"/>
  <c r="R170" i="2"/>
  <c r="Q170" i="2"/>
  <c r="P170" i="2"/>
  <c r="R169" i="2"/>
  <c r="S169" i="2" s="1"/>
  <c r="Q169" i="2"/>
  <c r="P169" i="2"/>
  <c r="R168" i="2"/>
  <c r="Q168" i="2"/>
  <c r="P168" i="2"/>
  <c r="R167" i="2"/>
  <c r="Q167" i="2"/>
  <c r="P167" i="2"/>
  <c r="R166" i="2"/>
  <c r="Q166" i="2"/>
  <c r="P166" i="2"/>
  <c r="R165" i="2"/>
  <c r="S165" i="2" s="1"/>
  <c r="Q165" i="2"/>
  <c r="P165" i="2"/>
  <c r="R164" i="2"/>
  <c r="Q164" i="2"/>
  <c r="P164" i="2"/>
  <c r="R163" i="2"/>
  <c r="Q163" i="2"/>
  <c r="P163" i="2"/>
  <c r="R162" i="2"/>
  <c r="Q162" i="2"/>
  <c r="P162" i="2"/>
  <c r="R161" i="2"/>
  <c r="S161" i="2" s="1"/>
  <c r="Q161" i="2"/>
  <c r="P161" i="2"/>
  <c r="R160" i="2"/>
  <c r="Q160" i="2"/>
  <c r="P160" i="2"/>
  <c r="R159" i="2"/>
  <c r="Q159" i="2"/>
  <c r="P159" i="2"/>
  <c r="R158" i="2"/>
  <c r="Q158" i="2"/>
  <c r="P158" i="2"/>
  <c r="R157" i="2"/>
  <c r="S157" i="2" s="1"/>
  <c r="Q157" i="2"/>
  <c r="P157" i="2"/>
  <c r="R156" i="2"/>
  <c r="Q156" i="2"/>
  <c r="P156" i="2"/>
  <c r="R155" i="2"/>
  <c r="Q155" i="2"/>
  <c r="P155" i="2"/>
  <c r="R154" i="2"/>
  <c r="Q154" i="2"/>
  <c r="P154" i="2"/>
  <c r="R153" i="2"/>
  <c r="S153" i="2" s="1"/>
  <c r="Q153" i="2"/>
  <c r="P153" i="2"/>
  <c r="R152" i="2"/>
  <c r="Q152" i="2"/>
  <c r="P152" i="2"/>
  <c r="R151" i="2"/>
  <c r="Q151" i="2"/>
  <c r="P151" i="2"/>
  <c r="R150" i="2"/>
  <c r="Q150" i="2"/>
  <c r="P150" i="2"/>
  <c r="R149" i="2"/>
  <c r="S149" i="2" s="1"/>
  <c r="Q149" i="2"/>
  <c r="P149" i="2"/>
  <c r="R148" i="2"/>
  <c r="Q148" i="2"/>
  <c r="P148" i="2"/>
  <c r="R147" i="2"/>
  <c r="Q147" i="2"/>
  <c r="P147" i="2"/>
  <c r="R146" i="2"/>
  <c r="Q146" i="2"/>
  <c r="P146" i="2"/>
  <c r="R145" i="2"/>
  <c r="S145" i="2" s="1"/>
  <c r="Q145" i="2"/>
  <c r="P145" i="2"/>
  <c r="R144" i="2"/>
  <c r="Q144" i="2"/>
  <c r="P144" i="2"/>
  <c r="R143" i="2"/>
  <c r="Q143" i="2"/>
  <c r="P143" i="2"/>
  <c r="R142" i="2"/>
  <c r="Q142" i="2"/>
  <c r="P142" i="2"/>
  <c r="R141" i="2"/>
  <c r="S141" i="2" s="1"/>
  <c r="Q141" i="2"/>
  <c r="P141" i="2"/>
  <c r="R140" i="2"/>
  <c r="Q140" i="2"/>
  <c r="P140" i="2"/>
  <c r="R139" i="2"/>
  <c r="Q139" i="2"/>
  <c r="P139" i="2"/>
  <c r="R138" i="2"/>
  <c r="Q138" i="2"/>
  <c r="P138" i="2"/>
  <c r="R137" i="2"/>
  <c r="S137" i="2" s="1"/>
  <c r="Q137" i="2"/>
  <c r="P137" i="2"/>
  <c r="R136" i="2"/>
  <c r="Q136" i="2"/>
  <c r="P136" i="2"/>
  <c r="R135" i="2"/>
  <c r="Q135" i="2"/>
  <c r="P135" i="2"/>
  <c r="R134" i="2"/>
  <c r="Q134" i="2"/>
  <c r="P134" i="2"/>
  <c r="R133" i="2"/>
  <c r="S133" i="2" s="1"/>
  <c r="Q133" i="2"/>
  <c r="P133" i="2"/>
  <c r="R132" i="2"/>
  <c r="Q132" i="2"/>
  <c r="P132" i="2"/>
  <c r="R131" i="2"/>
  <c r="Q131" i="2"/>
  <c r="P131" i="2"/>
  <c r="R130" i="2"/>
  <c r="Q130" i="2"/>
  <c r="P130" i="2"/>
  <c r="R129" i="2"/>
  <c r="S129" i="2" s="1"/>
  <c r="Q129" i="2"/>
  <c r="P129" i="2"/>
  <c r="R128" i="2"/>
  <c r="Q128" i="2"/>
  <c r="P128" i="2"/>
  <c r="R127" i="2"/>
  <c r="Q127" i="2"/>
  <c r="P127" i="2"/>
  <c r="R126" i="2"/>
  <c r="Q126" i="2"/>
  <c r="P126" i="2"/>
  <c r="R125" i="2"/>
  <c r="S125" i="2" s="1"/>
  <c r="Q125" i="2"/>
  <c r="P125" i="2"/>
  <c r="R124" i="2"/>
  <c r="Q124" i="2"/>
  <c r="P124" i="2"/>
  <c r="R123" i="2"/>
  <c r="Q123" i="2"/>
  <c r="P123" i="2"/>
  <c r="R122" i="2"/>
  <c r="Q122" i="2"/>
  <c r="P122" i="2"/>
  <c r="R121" i="2"/>
  <c r="S121" i="2" s="1"/>
  <c r="Q121" i="2"/>
  <c r="P121" i="2"/>
  <c r="R120" i="2"/>
  <c r="Q120" i="2"/>
  <c r="P120" i="2"/>
  <c r="R119" i="2"/>
  <c r="Q119" i="2"/>
  <c r="P119" i="2"/>
  <c r="R118" i="2"/>
  <c r="Q118" i="2"/>
  <c r="P118" i="2"/>
  <c r="R117" i="2"/>
  <c r="S117" i="2" s="1"/>
  <c r="Q117" i="2"/>
  <c r="P117" i="2"/>
  <c r="R116" i="2"/>
  <c r="Q116" i="2"/>
  <c r="P116" i="2"/>
  <c r="R115" i="2"/>
  <c r="Q115" i="2"/>
  <c r="P115" i="2"/>
  <c r="R114" i="2"/>
  <c r="Q114" i="2"/>
  <c r="P114" i="2"/>
  <c r="R113" i="2"/>
  <c r="S113" i="2" s="1"/>
  <c r="Q113" i="2"/>
  <c r="P113" i="2"/>
  <c r="R112" i="2"/>
  <c r="Q112" i="2"/>
  <c r="P112" i="2"/>
  <c r="R111" i="2"/>
  <c r="Q111" i="2"/>
  <c r="P111" i="2"/>
  <c r="R110" i="2"/>
  <c r="Q110" i="2"/>
  <c r="P110" i="2"/>
  <c r="R109" i="2"/>
  <c r="S109" i="2" s="1"/>
  <c r="Q109" i="2"/>
  <c r="P109" i="2"/>
  <c r="R108" i="2"/>
  <c r="Q108" i="2"/>
  <c r="P108" i="2"/>
  <c r="R107" i="2"/>
  <c r="Q107" i="2"/>
  <c r="P107" i="2"/>
  <c r="R106" i="2"/>
  <c r="Q106" i="2"/>
  <c r="P106" i="2"/>
  <c r="R105" i="2"/>
  <c r="S105" i="2" s="1"/>
  <c r="Q105" i="2"/>
  <c r="P105" i="2"/>
  <c r="R104" i="2"/>
  <c r="Q104" i="2"/>
  <c r="P104" i="2"/>
  <c r="R103" i="2"/>
  <c r="Q103" i="2"/>
  <c r="P103" i="2"/>
  <c r="R102" i="2"/>
  <c r="Q102" i="2"/>
  <c r="P102" i="2"/>
  <c r="R101" i="2"/>
  <c r="S101" i="2" s="1"/>
  <c r="Q101" i="2"/>
  <c r="P101" i="2"/>
  <c r="R100" i="2"/>
  <c r="Q100" i="2"/>
  <c r="P100" i="2"/>
  <c r="R99" i="2"/>
  <c r="Q99" i="2"/>
  <c r="P99" i="2"/>
  <c r="R98" i="2"/>
  <c r="Q98" i="2"/>
  <c r="P98" i="2"/>
  <c r="R97" i="2"/>
  <c r="S97" i="2" s="1"/>
  <c r="Q97" i="2"/>
  <c r="P97" i="2"/>
  <c r="R96" i="2"/>
  <c r="Q96" i="2"/>
  <c r="P96" i="2"/>
  <c r="R95" i="2"/>
  <c r="Q95" i="2"/>
  <c r="P95" i="2"/>
  <c r="R94" i="2"/>
  <c r="Q94" i="2"/>
  <c r="P94" i="2"/>
  <c r="R93" i="2"/>
  <c r="S93" i="2" s="1"/>
  <c r="Q93" i="2"/>
  <c r="P93" i="2"/>
  <c r="R92" i="2"/>
  <c r="Q92" i="2"/>
  <c r="P92" i="2"/>
  <c r="R91" i="2"/>
  <c r="Q91" i="2"/>
  <c r="P91" i="2"/>
  <c r="R90" i="2"/>
  <c r="Q90" i="2"/>
  <c r="P90" i="2"/>
  <c r="R89" i="2"/>
  <c r="S89" i="2" s="1"/>
  <c r="Q89" i="2"/>
  <c r="P89" i="2"/>
  <c r="R88" i="2"/>
  <c r="Q88" i="2"/>
  <c r="P88" i="2"/>
  <c r="R87" i="2"/>
  <c r="Q87" i="2"/>
  <c r="P87" i="2"/>
  <c r="R86" i="2"/>
  <c r="Q86" i="2"/>
  <c r="P86" i="2"/>
  <c r="R85" i="2"/>
  <c r="S85" i="2" s="1"/>
  <c r="Q85" i="2"/>
  <c r="P85" i="2"/>
  <c r="R84" i="2"/>
  <c r="Q84" i="2"/>
  <c r="P84" i="2"/>
  <c r="R83" i="2"/>
  <c r="Q83" i="2"/>
  <c r="P83" i="2"/>
  <c r="R82" i="2"/>
  <c r="Q82" i="2"/>
  <c r="P82" i="2"/>
  <c r="R81" i="2"/>
  <c r="S81" i="2" s="1"/>
  <c r="Q81" i="2"/>
  <c r="P81" i="2"/>
  <c r="R80" i="2"/>
  <c r="Q80" i="2"/>
  <c r="P80" i="2"/>
  <c r="R79" i="2"/>
  <c r="Q79" i="2"/>
  <c r="P79" i="2"/>
  <c r="R78" i="2"/>
  <c r="Q78" i="2"/>
  <c r="P78" i="2"/>
  <c r="R77" i="2"/>
  <c r="S77" i="2" s="1"/>
  <c r="Q77" i="2"/>
  <c r="P77" i="2"/>
  <c r="R76" i="2"/>
  <c r="Q76" i="2"/>
  <c r="P76" i="2"/>
  <c r="R75" i="2"/>
  <c r="Q75" i="2"/>
  <c r="P75" i="2"/>
  <c r="R74" i="2"/>
  <c r="Q74" i="2"/>
  <c r="P74" i="2"/>
  <c r="R73" i="2"/>
  <c r="S73" i="2" s="1"/>
  <c r="Q73" i="2"/>
  <c r="P73" i="2"/>
  <c r="R72" i="2"/>
  <c r="Q72" i="2"/>
  <c r="P72" i="2"/>
  <c r="R71" i="2"/>
  <c r="Q71" i="2"/>
  <c r="P71" i="2"/>
  <c r="R70" i="2"/>
  <c r="Q70" i="2"/>
  <c r="P70" i="2"/>
  <c r="R69" i="2"/>
  <c r="S69" i="2" s="1"/>
  <c r="Q69" i="2"/>
  <c r="P69" i="2"/>
  <c r="R68" i="2"/>
  <c r="Q68" i="2"/>
  <c r="P68" i="2"/>
  <c r="R67" i="2"/>
  <c r="Q67" i="2"/>
  <c r="P67" i="2"/>
  <c r="R66" i="2"/>
  <c r="Q66" i="2"/>
  <c r="P66" i="2"/>
  <c r="R65" i="2"/>
  <c r="S65" i="2" s="1"/>
  <c r="Q65" i="2"/>
  <c r="P65" i="2"/>
  <c r="R64" i="2"/>
  <c r="Q64" i="2"/>
  <c r="P64" i="2"/>
  <c r="R63" i="2"/>
  <c r="Q63" i="2"/>
  <c r="P63" i="2"/>
  <c r="R62" i="2"/>
  <c r="Q62" i="2"/>
  <c r="P62" i="2"/>
  <c r="R61" i="2"/>
  <c r="S61" i="2" s="1"/>
  <c r="Q61" i="2"/>
  <c r="P61" i="2"/>
  <c r="R60" i="2"/>
  <c r="Q60" i="2"/>
  <c r="P60" i="2"/>
  <c r="R59" i="2"/>
  <c r="Q59" i="2"/>
  <c r="P59" i="2"/>
  <c r="R58" i="2"/>
  <c r="Q58" i="2"/>
  <c r="P58" i="2"/>
  <c r="R57" i="2"/>
  <c r="S57" i="2" s="1"/>
  <c r="Q57" i="2"/>
  <c r="P57" i="2"/>
  <c r="R56" i="2"/>
  <c r="Q56" i="2"/>
  <c r="P56" i="2"/>
  <c r="R55" i="2"/>
  <c r="Q55" i="2"/>
  <c r="P55" i="2"/>
  <c r="R54" i="2"/>
  <c r="Q54" i="2"/>
  <c r="P54" i="2"/>
  <c r="R53" i="2"/>
  <c r="S53" i="2" s="1"/>
  <c r="Q53" i="2"/>
  <c r="P53" i="2"/>
  <c r="R52" i="2"/>
  <c r="Q52" i="2"/>
  <c r="P52" i="2"/>
  <c r="R51" i="2"/>
  <c r="Q51" i="2"/>
  <c r="P51" i="2"/>
  <c r="R50" i="2"/>
  <c r="Q50" i="2"/>
  <c r="P50" i="2"/>
  <c r="R49" i="2"/>
  <c r="S49" i="2" s="1"/>
  <c r="Q49" i="2"/>
  <c r="P49" i="2"/>
  <c r="R48" i="2"/>
  <c r="Q48" i="2"/>
  <c r="P48" i="2"/>
  <c r="R47" i="2"/>
  <c r="Q47" i="2"/>
  <c r="P47" i="2"/>
  <c r="R46" i="2"/>
  <c r="Q46" i="2"/>
  <c r="P46" i="2"/>
  <c r="R45" i="2"/>
  <c r="S45" i="2" s="1"/>
  <c r="Q45" i="2"/>
  <c r="P45" i="2"/>
  <c r="R44" i="2"/>
  <c r="Q44" i="2"/>
  <c r="P44" i="2"/>
  <c r="R43" i="2"/>
  <c r="Q43" i="2"/>
  <c r="P43" i="2"/>
  <c r="R42" i="2"/>
  <c r="Q42" i="2"/>
  <c r="P42" i="2"/>
  <c r="R41" i="2"/>
  <c r="S41" i="2" s="1"/>
  <c r="Q41" i="2"/>
  <c r="P41" i="2"/>
  <c r="R40" i="2"/>
  <c r="Q40" i="2"/>
  <c r="P40" i="2"/>
  <c r="R39" i="2"/>
  <c r="Q39" i="2"/>
  <c r="P39" i="2"/>
  <c r="R38" i="2"/>
  <c r="Q38" i="2"/>
  <c r="P38" i="2"/>
  <c r="R37" i="2"/>
  <c r="S37" i="2" s="1"/>
  <c r="Q37" i="2"/>
  <c r="P37" i="2"/>
  <c r="R36" i="2"/>
  <c r="Q36" i="2"/>
  <c r="P36" i="2"/>
  <c r="R35" i="2"/>
  <c r="Q35" i="2"/>
  <c r="P35" i="2"/>
  <c r="R34" i="2"/>
  <c r="Q34" i="2"/>
  <c r="P34" i="2"/>
  <c r="R33" i="2"/>
  <c r="S33" i="2" s="1"/>
  <c r="Q33" i="2"/>
  <c r="P33" i="2"/>
  <c r="R32" i="2"/>
  <c r="Q32" i="2"/>
  <c r="P32" i="2"/>
  <c r="R31" i="2"/>
  <c r="Q31" i="2"/>
  <c r="P31" i="2"/>
  <c r="R30" i="2"/>
  <c r="Q30" i="2"/>
  <c r="P30" i="2"/>
  <c r="R29" i="2"/>
  <c r="S29" i="2" s="1"/>
  <c r="Q29" i="2"/>
  <c r="P29" i="2"/>
  <c r="R28" i="2"/>
  <c r="Q28" i="2"/>
  <c r="P28" i="2"/>
  <c r="R27" i="2"/>
  <c r="Q27" i="2"/>
  <c r="P27" i="2"/>
  <c r="R26" i="2"/>
  <c r="Q26" i="2"/>
  <c r="P26" i="2"/>
  <c r="R25" i="2"/>
  <c r="S25" i="2" s="1"/>
  <c r="Q25" i="2"/>
  <c r="P25" i="2"/>
  <c r="R24" i="2"/>
  <c r="Q24" i="2"/>
  <c r="P24" i="2"/>
  <c r="R23" i="2"/>
  <c r="Q23" i="2"/>
  <c r="P23" i="2"/>
  <c r="R22" i="2"/>
  <c r="Q22" i="2"/>
  <c r="P22" i="2"/>
  <c r="R21" i="2"/>
  <c r="S21" i="2" s="1"/>
  <c r="Q21" i="2"/>
  <c r="P21" i="2"/>
  <c r="R20" i="2"/>
  <c r="Q20" i="2"/>
  <c r="P20" i="2"/>
  <c r="R19" i="2"/>
  <c r="Q19" i="2"/>
  <c r="P19" i="2"/>
  <c r="R18" i="2"/>
  <c r="Q18" i="2"/>
  <c r="P18" i="2"/>
  <c r="R17" i="2"/>
  <c r="S17" i="2" s="1"/>
  <c r="Q17" i="2"/>
  <c r="P17" i="2"/>
  <c r="R16" i="2"/>
  <c r="Q16" i="2"/>
  <c r="P16" i="2"/>
  <c r="R15" i="2"/>
  <c r="Q15" i="2"/>
  <c r="P15" i="2"/>
  <c r="R14" i="2"/>
  <c r="Q14" i="2"/>
  <c r="P14" i="2"/>
  <c r="R13" i="2"/>
  <c r="S13" i="2" s="1"/>
  <c r="Q13" i="2"/>
  <c r="P13" i="2"/>
  <c r="R12" i="2"/>
  <c r="Q12" i="2"/>
  <c r="P12" i="2"/>
  <c r="R11" i="2"/>
  <c r="Q11" i="2"/>
  <c r="P11" i="2"/>
  <c r="R10" i="2"/>
  <c r="Q10" i="2"/>
  <c r="P10" i="2"/>
  <c r="AC9" i="2"/>
  <c r="AB9" i="2"/>
  <c r="AA9" i="2"/>
  <c r="Z9" i="2"/>
  <c r="Y9" i="2"/>
  <c r="X9" i="2"/>
  <c r="W9" i="2"/>
  <c r="V9" i="2"/>
  <c r="U9" i="2"/>
  <c r="T9" i="2"/>
  <c r="R9" i="2"/>
  <c r="Q9" i="2"/>
  <c r="P9" i="2"/>
  <c r="K767" i="2"/>
  <c r="J767" i="2"/>
  <c r="H767" i="2"/>
  <c r="F767" i="2"/>
  <c r="K766" i="2"/>
  <c r="J766" i="2"/>
  <c r="H766" i="2"/>
  <c r="V766" i="2" s="1"/>
  <c r="F766" i="2"/>
  <c r="K765" i="2"/>
  <c r="J765" i="2"/>
  <c r="H765" i="2"/>
  <c r="F765" i="2"/>
  <c r="K764" i="2"/>
  <c r="J764" i="2"/>
  <c r="H764" i="2"/>
  <c r="V764" i="2" s="1"/>
  <c r="F764" i="2"/>
  <c r="K763" i="2"/>
  <c r="J763" i="2"/>
  <c r="H763" i="2"/>
  <c r="F763" i="2"/>
  <c r="K762" i="2"/>
  <c r="J762" i="2"/>
  <c r="H762" i="2"/>
  <c r="F762" i="2"/>
  <c r="K761" i="2"/>
  <c r="J761" i="2"/>
  <c r="H761" i="2"/>
  <c r="F761" i="2"/>
  <c r="T761" i="2" s="1"/>
  <c r="K760" i="2"/>
  <c r="J760" i="2"/>
  <c r="H760" i="2"/>
  <c r="V760" i="2" s="1"/>
  <c r="F760" i="2"/>
  <c r="K759" i="2"/>
  <c r="J759" i="2"/>
  <c r="H759" i="2"/>
  <c r="F759" i="2"/>
  <c r="K758" i="2"/>
  <c r="J758" i="2"/>
  <c r="H758" i="2"/>
  <c r="F758" i="2"/>
  <c r="K757" i="2"/>
  <c r="J757" i="2"/>
  <c r="H757" i="2"/>
  <c r="F757" i="2"/>
  <c r="T757" i="2" s="1"/>
  <c r="K756" i="2"/>
  <c r="J756" i="2"/>
  <c r="H756" i="2"/>
  <c r="V756" i="2" s="1"/>
  <c r="F756" i="2"/>
  <c r="K755" i="2"/>
  <c r="J755" i="2"/>
  <c r="H755" i="2"/>
  <c r="F755" i="2"/>
  <c r="K754" i="2"/>
  <c r="J754" i="2"/>
  <c r="H754" i="2"/>
  <c r="F754" i="2"/>
  <c r="K753" i="2"/>
  <c r="J753" i="2"/>
  <c r="H753" i="2"/>
  <c r="F753" i="2"/>
  <c r="K752" i="2"/>
  <c r="J752" i="2"/>
  <c r="H752" i="2"/>
  <c r="V752" i="2" s="1"/>
  <c r="F752" i="2"/>
  <c r="K751" i="2"/>
  <c r="J751" i="2"/>
  <c r="H751" i="2"/>
  <c r="F751" i="2"/>
  <c r="K750" i="2"/>
  <c r="J750" i="2"/>
  <c r="H750" i="2"/>
  <c r="F750" i="2"/>
  <c r="K749" i="2"/>
  <c r="J749" i="2"/>
  <c r="H749" i="2"/>
  <c r="F749" i="2"/>
  <c r="K748" i="2"/>
  <c r="J748" i="2"/>
  <c r="H748" i="2"/>
  <c r="V748" i="2" s="1"/>
  <c r="F748" i="2"/>
  <c r="K747" i="2"/>
  <c r="J747" i="2"/>
  <c r="H747" i="2"/>
  <c r="F747" i="2"/>
  <c r="K746" i="2"/>
  <c r="J746" i="2"/>
  <c r="H746" i="2"/>
  <c r="F746" i="2"/>
  <c r="K745" i="2"/>
  <c r="J745" i="2"/>
  <c r="H745" i="2"/>
  <c r="F745" i="2"/>
  <c r="T745" i="2" s="1"/>
  <c r="K744" i="2"/>
  <c r="J744" i="2"/>
  <c r="H744" i="2"/>
  <c r="V744" i="2" s="1"/>
  <c r="F744" i="2"/>
  <c r="K743" i="2"/>
  <c r="J743" i="2"/>
  <c r="H743" i="2"/>
  <c r="F743" i="2"/>
  <c r="K742" i="2"/>
  <c r="J742" i="2"/>
  <c r="H742" i="2"/>
  <c r="F742" i="2"/>
  <c r="K741" i="2"/>
  <c r="J741" i="2"/>
  <c r="H741" i="2"/>
  <c r="F741" i="2"/>
  <c r="T741" i="2" s="1"/>
  <c r="K740" i="2"/>
  <c r="J740" i="2"/>
  <c r="H740" i="2"/>
  <c r="V740" i="2" s="1"/>
  <c r="F740" i="2"/>
  <c r="K739" i="2"/>
  <c r="J739" i="2"/>
  <c r="H739" i="2"/>
  <c r="F739" i="2"/>
  <c r="K738" i="2"/>
  <c r="J738" i="2"/>
  <c r="H738" i="2"/>
  <c r="F738" i="2"/>
  <c r="K737" i="2"/>
  <c r="J737" i="2"/>
  <c r="H737" i="2"/>
  <c r="F737" i="2"/>
  <c r="K736" i="2"/>
  <c r="J736" i="2"/>
  <c r="H736" i="2"/>
  <c r="V736" i="2" s="1"/>
  <c r="F736" i="2"/>
  <c r="K735" i="2"/>
  <c r="J735" i="2"/>
  <c r="H735" i="2"/>
  <c r="F735" i="2"/>
  <c r="K734" i="2"/>
  <c r="J734" i="2"/>
  <c r="H734" i="2"/>
  <c r="V734" i="2" s="1"/>
  <c r="F734" i="2"/>
  <c r="K733" i="2"/>
  <c r="J733" i="2"/>
  <c r="H733" i="2"/>
  <c r="F733" i="2"/>
  <c r="CO733" i="2" s="1"/>
  <c r="K732" i="2"/>
  <c r="J732" i="2"/>
  <c r="H732" i="2"/>
  <c r="V732" i="2" s="1"/>
  <c r="F732" i="2"/>
  <c r="K731" i="2"/>
  <c r="J731" i="2"/>
  <c r="H731" i="2"/>
  <c r="F731" i="2"/>
  <c r="K730" i="2"/>
  <c r="J730" i="2"/>
  <c r="H730" i="2"/>
  <c r="V730" i="2" s="1"/>
  <c r="F730" i="2"/>
  <c r="K729" i="2"/>
  <c r="J729" i="2"/>
  <c r="H729" i="2"/>
  <c r="F729" i="2"/>
  <c r="CO729" i="2" s="1"/>
  <c r="K728" i="2"/>
  <c r="CT728" i="2" s="1"/>
  <c r="J728" i="2"/>
  <c r="H728" i="2"/>
  <c r="V728" i="2" s="1"/>
  <c r="F728" i="2"/>
  <c r="K727" i="2"/>
  <c r="J727" i="2"/>
  <c r="H727" i="2"/>
  <c r="F727" i="2"/>
  <c r="K726" i="2"/>
  <c r="J726" i="2"/>
  <c r="H726" i="2"/>
  <c r="V726" i="2" s="1"/>
  <c r="F726" i="2"/>
  <c r="K725" i="2"/>
  <c r="J725" i="2"/>
  <c r="H725" i="2"/>
  <c r="F725" i="2"/>
  <c r="CO725" i="2" s="1"/>
  <c r="K724" i="2"/>
  <c r="J724" i="2"/>
  <c r="H724" i="2"/>
  <c r="V724" i="2" s="1"/>
  <c r="F724" i="2"/>
  <c r="K723" i="2"/>
  <c r="J723" i="2"/>
  <c r="H723" i="2"/>
  <c r="V723" i="2" s="1"/>
  <c r="F723" i="2"/>
  <c r="K722" i="2"/>
  <c r="J722" i="2"/>
  <c r="H722" i="2"/>
  <c r="V722" i="2" s="1"/>
  <c r="F722" i="2"/>
  <c r="K721" i="2"/>
  <c r="J721" i="2"/>
  <c r="CS721" i="2" s="1"/>
  <c r="H721" i="2"/>
  <c r="F721" i="2"/>
  <c r="CO721" i="2" s="1"/>
  <c r="K720" i="2"/>
  <c r="J720" i="2"/>
  <c r="H720" i="2"/>
  <c r="V720" i="2" s="1"/>
  <c r="F720" i="2"/>
  <c r="K719" i="2"/>
  <c r="J719" i="2"/>
  <c r="H719" i="2"/>
  <c r="F719" i="2"/>
  <c r="K718" i="2"/>
  <c r="J718" i="2"/>
  <c r="H718" i="2"/>
  <c r="V718" i="2" s="1"/>
  <c r="F718" i="2"/>
  <c r="K717" i="2"/>
  <c r="J717" i="2"/>
  <c r="H717" i="2"/>
  <c r="F717" i="2"/>
  <c r="CO717" i="2" s="1"/>
  <c r="K716" i="2"/>
  <c r="J716" i="2"/>
  <c r="H716" i="2"/>
  <c r="V716" i="2" s="1"/>
  <c r="F716" i="2"/>
  <c r="K715" i="2"/>
  <c r="J715" i="2"/>
  <c r="H715" i="2"/>
  <c r="F715" i="2"/>
  <c r="K714" i="2"/>
  <c r="J714" i="2"/>
  <c r="H714" i="2"/>
  <c r="V714" i="2" s="1"/>
  <c r="F714" i="2"/>
  <c r="K713" i="2"/>
  <c r="J713" i="2"/>
  <c r="H713" i="2"/>
  <c r="F713" i="2"/>
  <c r="CO713" i="2" s="1"/>
  <c r="K712" i="2"/>
  <c r="CT712" i="2" s="1"/>
  <c r="J712" i="2"/>
  <c r="H712" i="2"/>
  <c r="V712" i="2" s="1"/>
  <c r="F712" i="2"/>
  <c r="K711" i="2"/>
  <c r="J711" i="2"/>
  <c r="H711" i="2"/>
  <c r="F711" i="2"/>
  <c r="K710" i="2"/>
  <c r="J710" i="2"/>
  <c r="H710" i="2"/>
  <c r="V710" i="2" s="1"/>
  <c r="F710" i="2"/>
  <c r="K709" i="2"/>
  <c r="J709" i="2"/>
  <c r="H709" i="2"/>
  <c r="F709" i="2"/>
  <c r="CO709" i="2" s="1"/>
  <c r="K708" i="2"/>
  <c r="J708" i="2"/>
  <c r="H708" i="2"/>
  <c r="V708" i="2" s="1"/>
  <c r="F708" i="2"/>
  <c r="K707" i="2"/>
  <c r="J707" i="2"/>
  <c r="H707" i="2"/>
  <c r="V707" i="2" s="1"/>
  <c r="F707" i="2"/>
  <c r="K706" i="2"/>
  <c r="J706" i="2"/>
  <c r="H706" i="2"/>
  <c r="V706" i="2" s="1"/>
  <c r="F706" i="2"/>
  <c r="M705" i="2"/>
  <c r="L705" i="2"/>
  <c r="K705" i="2"/>
  <c r="J705" i="2"/>
  <c r="H705" i="2"/>
  <c r="G705" i="2"/>
  <c r="F705" i="2"/>
  <c r="K704" i="2"/>
  <c r="J704" i="2"/>
  <c r="H704" i="2"/>
  <c r="F704" i="2"/>
  <c r="K703" i="2"/>
  <c r="J703" i="2"/>
  <c r="H703" i="2"/>
  <c r="F703" i="2"/>
  <c r="K702" i="2"/>
  <c r="J702" i="2"/>
  <c r="H702" i="2"/>
  <c r="F702" i="2"/>
  <c r="K701" i="2"/>
  <c r="J701" i="2"/>
  <c r="H701" i="2"/>
  <c r="F701" i="2"/>
  <c r="K700" i="2"/>
  <c r="J700" i="2"/>
  <c r="H700" i="2"/>
  <c r="V700" i="2" s="1"/>
  <c r="F700" i="2"/>
  <c r="K699" i="2"/>
  <c r="J699" i="2"/>
  <c r="H699" i="2"/>
  <c r="F699" i="2"/>
  <c r="K698" i="2"/>
  <c r="J698" i="2"/>
  <c r="H698" i="2"/>
  <c r="V698" i="2" s="1"/>
  <c r="F698" i="2"/>
  <c r="K697" i="2"/>
  <c r="J697" i="2"/>
  <c r="H697" i="2"/>
  <c r="F697" i="2"/>
  <c r="K696" i="2"/>
  <c r="J696" i="2"/>
  <c r="H696" i="2"/>
  <c r="V696" i="2" s="1"/>
  <c r="F696" i="2"/>
  <c r="K695" i="2"/>
  <c r="J695" i="2"/>
  <c r="H695" i="2"/>
  <c r="F695" i="2"/>
  <c r="K694" i="2"/>
  <c r="J694" i="2"/>
  <c r="H694" i="2"/>
  <c r="V694" i="2" s="1"/>
  <c r="F694" i="2"/>
  <c r="K693" i="2"/>
  <c r="J693" i="2"/>
  <c r="H693" i="2"/>
  <c r="F693" i="2"/>
  <c r="K692" i="2"/>
  <c r="J692" i="2"/>
  <c r="H692" i="2"/>
  <c r="V692" i="2" s="1"/>
  <c r="F692" i="2"/>
  <c r="K691" i="2"/>
  <c r="J691" i="2"/>
  <c r="H691" i="2"/>
  <c r="V691" i="2" s="1"/>
  <c r="F691" i="2"/>
  <c r="K690" i="2"/>
  <c r="J690" i="2"/>
  <c r="H690" i="2"/>
  <c r="V690" i="2" s="1"/>
  <c r="F690" i="2"/>
  <c r="K689" i="2"/>
  <c r="J689" i="2"/>
  <c r="H689" i="2"/>
  <c r="F689" i="2"/>
  <c r="K688" i="2"/>
  <c r="J688" i="2"/>
  <c r="H688" i="2"/>
  <c r="V688" i="2" s="1"/>
  <c r="F688" i="2"/>
  <c r="K687" i="2"/>
  <c r="J687" i="2"/>
  <c r="H687" i="2"/>
  <c r="F687" i="2"/>
  <c r="K686" i="2"/>
  <c r="J686" i="2"/>
  <c r="H686" i="2"/>
  <c r="V686" i="2" s="1"/>
  <c r="F686" i="2"/>
  <c r="K685" i="2"/>
  <c r="J685" i="2"/>
  <c r="H685" i="2"/>
  <c r="F685" i="2"/>
  <c r="O684" i="2"/>
  <c r="N684" i="2"/>
  <c r="K684" i="2"/>
  <c r="J684" i="2"/>
  <c r="H684" i="2"/>
  <c r="F684" i="2"/>
  <c r="K683" i="2"/>
  <c r="J683" i="2"/>
  <c r="H683" i="2"/>
  <c r="F683" i="2"/>
  <c r="K682" i="2"/>
  <c r="J682" i="2"/>
  <c r="H682" i="2"/>
  <c r="F682" i="2"/>
  <c r="K681" i="2"/>
  <c r="J681" i="2"/>
  <c r="H681" i="2"/>
  <c r="F681" i="2"/>
  <c r="M680" i="2"/>
  <c r="K680" i="2"/>
  <c r="J680" i="2"/>
  <c r="H680" i="2"/>
  <c r="G680" i="2"/>
  <c r="F680" i="2"/>
  <c r="K679" i="2"/>
  <c r="J679" i="2"/>
  <c r="H679" i="2"/>
  <c r="F679" i="2"/>
  <c r="K678" i="2"/>
  <c r="J678" i="2"/>
  <c r="H678" i="2"/>
  <c r="F678" i="2"/>
  <c r="K677" i="2"/>
  <c r="J677" i="2"/>
  <c r="H677" i="2"/>
  <c r="F677" i="2"/>
  <c r="K676" i="2"/>
  <c r="J676" i="2"/>
  <c r="H676" i="2"/>
  <c r="V676" i="2" s="1"/>
  <c r="F676" i="2"/>
  <c r="K675" i="2"/>
  <c r="J675" i="2"/>
  <c r="H675" i="2"/>
  <c r="V675" i="2" s="1"/>
  <c r="F675" i="2"/>
  <c r="K674" i="2"/>
  <c r="J674" i="2"/>
  <c r="H674" i="2"/>
  <c r="V674" i="2" s="1"/>
  <c r="F674" i="2"/>
  <c r="K673" i="2"/>
  <c r="J673" i="2"/>
  <c r="H673" i="2"/>
  <c r="F673" i="2"/>
  <c r="K672" i="2"/>
  <c r="J672" i="2"/>
  <c r="H672" i="2"/>
  <c r="V672" i="2" s="1"/>
  <c r="F672" i="2"/>
  <c r="K671" i="2"/>
  <c r="J671" i="2"/>
  <c r="H671" i="2"/>
  <c r="F671" i="2"/>
  <c r="K670" i="2"/>
  <c r="J670" i="2"/>
  <c r="H670" i="2"/>
  <c r="V670" i="2" s="1"/>
  <c r="F670" i="2"/>
  <c r="K669" i="2"/>
  <c r="J669" i="2"/>
  <c r="H669" i="2"/>
  <c r="F669" i="2"/>
  <c r="K668" i="2"/>
  <c r="J668" i="2"/>
  <c r="H668" i="2"/>
  <c r="V668" i="2" s="1"/>
  <c r="F668" i="2"/>
  <c r="K667" i="2"/>
  <c r="J667" i="2"/>
  <c r="H667" i="2"/>
  <c r="F667" i="2"/>
  <c r="K666" i="2"/>
  <c r="J666" i="2"/>
  <c r="H666" i="2"/>
  <c r="V666" i="2" s="1"/>
  <c r="F666" i="2"/>
  <c r="K665" i="2"/>
  <c r="J665" i="2"/>
  <c r="H665" i="2"/>
  <c r="F665" i="2"/>
  <c r="K664" i="2"/>
  <c r="J664" i="2"/>
  <c r="H664" i="2"/>
  <c r="V664" i="2" s="1"/>
  <c r="F664" i="2"/>
  <c r="K663" i="2"/>
  <c r="J663" i="2"/>
  <c r="H663" i="2"/>
  <c r="F663" i="2"/>
  <c r="K662" i="2"/>
  <c r="J662" i="2"/>
  <c r="H662" i="2"/>
  <c r="V662" i="2" s="1"/>
  <c r="F662" i="2"/>
  <c r="K661" i="2"/>
  <c r="J661" i="2"/>
  <c r="H661" i="2"/>
  <c r="F661" i="2"/>
  <c r="K660" i="2"/>
  <c r="J660" i="2"/>
  <c r="H660" i="2"/>
  <c r="V660" i="2" s="1"/>
  <c r="F660" i="2"/>
  <c r="K659" i="2"/>
  <c r="J659" i="2"/>
  <c r="H659" i="2"/>
  <c r="V659" i="2" s="1"/>
  <c r="F659" i="2"/>
  <c r="K658" i="2"/>
  <c r="J658" i="2"/>
  <c r="H658" i="2"/>
  <c r="V658" i="2" s="1"/>
  <c r="F658" i="2"/>
  <c r="K657" i="2"/>
  <c r="J657" i="2"/>
  <c r="H657" i="2"/>
  <c r="F657" i="2"/>
  <c r="K656" i="2"/>
  <c r="J656" i="2"/>
  <c r="H656" i="2"/>
  <c r="V656" i="2" s="1"/>
  <c r="F656" i="2"/>
  <c r="K655" i="2"/>
  <c r="J655" i="2"/>
  <c r="H655" i="2"/>
  <c r="F655" i="2"/>
  <c r="K654" i="2"/>
  <c r="J654" i="2"/>
  <c r="H654" i="2"/>
  <c r="V654" i="2" s="1"/>
  <c r="F654" i="2"/>
  <c r="K653" i="2"/>
  <c r="J653" i="2"/>
  <c r="H653" i="2"/>
  <c r="F653" i="2"/>
  <c r="K652" i="2"/>
  <c r="J652" i="2"/>
  <c r="H652" i="2"/>
  <c r="V652" i="2" s="1"/>
  <c r="F652" i="2"/>
  <c r="K651" i="2"/>
  <c r="J651" i="2"/>
  <c r="H651" i="2"/>
  <c r="F651" i="2"/>
  <c r="K650" i="2"/>
  <c r="J650" i="2"/>
  <c r="H650" i="2"/>
  <c r="V650" i="2" s="1"/>
  <c r="F650" i="2"/>
  <c r="K649" i="2"/>
  <c r="J649" i="2"/>
  <c r="H649" i="2"/>
  <c r="F649" i="2"/>
  <c r="K648" i="2"/>
  <c r="J648" i="2"/>
  <c r="H648" i="2"/>
  <c r="V648" i="2" s="1"/>
  <c r="F648" i="2"/>
  <c r="K647" i="2"/>
  <c r="J647" i="2"/>
  <c r="H647" i="2"/>
  <c r="F647" i="2"/>
  <c r="K646" i="2"/>
  <c r="J646" i="2"/>
  <c r="H646" i="2"/>
  <c r="V646" i="2" s="1"/>
  <c r="F646" i="2"/>
  <c r="K645" i="2"/>
  <c r="J645" i="2"/>
  <c r="H645" i="2"/>
  <c r="F645" i="2"/>
  <c r="K644" i="2"/>
  <c r="J644" i="2"/>
  <c r="H644" i="2"/>
  <c r="V644" i="2" s="1"/>
  <c r="F644" i="2"/>
  <c r="K643" i="2"/>
  <c r="J643" i="2"/>
  <c r="H643" i="2"/>
  <c r="V643" i="2" s="1"/>
  <c r="F643" i="2"/>
  <c r="K642" i="2"/>
  <c r="J642" i="2"/>
  <c r="H642" i="2"/>
  <c r="V642" i="2" s="1"/>
  <c r="F642" i="2"/>
  <c r="K641" i="2"/>
  <c r="J641" i="2"/>
  <c r="H641" i="2"/>
  <c r="F641" i="2"/>
  <c r="K640" i="2"/>
  <c r="J640" i="2"/>
  <c r="H640" i="2"/>
  <c r="V640" i="2" s="1"/>
  <c r="F640" i="2"/>
  <c r="K639" i="2"/>
  <c r="J639" i="2"/>
  <c r="H639" i="2"/>
  <c r="F639" i="2"/>
  <c r="K638" i="2"/>
  <c r="J638" i="2"/>
  <c r="H638" i="2"/>
  <c r="V638" i="2" s="1"/>
  <c r="F638" i="2"/>
  <c r="K637" i="2"/>
  <c r="J637" i="2"/>
  <c r="H637" i="2"/>
  <c r="F637" i="2"/>
  <c r="K636" i="2"/>
  <c r="J636" i="2"/>
  <c r="H636" i="2"/>
  <c r="V636" i="2" s="1"/>
  <c r="F636" i="2"/>
  <c r="K635" i="2"/>
  <c r="J635" i="2"/>
  <c r="H635" i="2"/>
  <c r="F635" i="2"/>
  <c r="K634" i="2"/>
  <c r="J634" i="2"/>
  <c r="H634" i="2"/>
  <c r="V634" i="2" s="1"/>
  <c r="F634" i="2"/>
  <c r="K633" i="2"/>
  <c r="J633" i="2"/>
  <c r="H633" i="2"/>
  <c r="F633" i="2"/>
  <c r="K632" i="2"/>
  <c r="J632" i="2"/>
  <c r="H632" i="2"/>
  <c r="V632" i="2" s="1"/>
  <c r="F632" i="2"/>
  <c r="K631" i="2"/>
  <c r="J631" i="2"/>
  <c r="H631" i="2"/>
  <c r="F631" i="2"/>
  <c r="K630" i="2"/>
  <c r="J630" i="2"/>
  <c r="H630" i="2"/>
  <c r="V630" i="2" s="1"/>
  <c r="F630" i="2"/>
  <c r="K629" i="2"/>
  <c r="J629" i="2"/>
  <c r="H629" i="2"/>
  <c r="F629" i="2"/>
  <c r="K628" i="2"/>
  <c r="J628" i="2"/>
  <c r="H628" i="2"/>
  <c r="V628" i="2" s="1"/>
  <c r="F628" i="2"/>
  <c r="K627" i="2"/>
  <c r="J627" i="2"/>
  <c r="H627" i="2"/>
  <c r="V627" i="2" s="1"/>
  <c r="F627" i="2"/>
  <c r="K626" i="2"/>
  <c r="J626" i="2"/>
  <c r="H626" i="2"/>
  <c r="V626" i="2" s="1"/>
  <c r="F626" i="2"/>
  <c r="K625" i="2"/>
  <c r="J625" i="2"/>
  <c r="H625" i="2"/>
  <c r="F625" i="2"/>
  <c r="K624" i="2"/>
  <c r="J624" i="2"/>
  <c r="H624" i="2"/>
  <c r="V624" i="2" s="1"/>
  <c r="F624" i="2"/>
  <c r="K623" i="2"/>
  <c r="J623" i="2"/>
  <c r="H623" i="2"/>
  <c r="F623" i="2"/>
  <c r="K622" i="2"/>
  <c r="J622" i="2"/>
  <c r="H622" i="2"/>
  <c r="V622" i="2" s="1"/>
  <c r="F622" i="2"/>
  <c r="K621" i="2"/>
  <c r="J621" i="2"/>
  <c r="H621" i="2"/>
  <c r="F621" i="2"/>
  <c r="K620" i="2"/>
  <c r="J620" i="2"/>
  <c r="H620" i="2"/>
  <c r="V620" i="2" s="1"/>
  <c r="F620" i="2"/>
  <c r="K619" i="2"/>
  <c r="J619" i="2"/>
  <c r="H619" i="2"/>
  <c r="F619" i="2"/>
  <c r="K618" i="2"/>
  <c r="J618" i="2"/>
  <c r="H618" i="2"/>
  <c r="V618" i="2" s="1"/>
  <c r="F618" i="2"/>
  <c r="K617" i="2"/>
  <c r="J617" i="2"/>
  <c r="H617" i="2"/>
  <c r="F617" i="2"/>
  <c r="K616" i="2"/>
  <c r="J616" i="2"/>
  <c r="H616" i="2"/>
  <c r="V616" i="2" s="1"/>
  <c r="F616" i="2"/>
  <c r="K615" i="2"/>
  <c r="J615" i="2"/>
  <c r="H615" i="2"/>
  <c r="F615" i="2"/>
  <c r="K614" i="2"/>
  <c r="J614" i="2"/>
  <c r="H614" i="2"/>
  <c r="V614" i="2" s="1"/>
  <c r="F614" i="2"/>
  <c r="K613" i="2"/>
  <c r="J613" i="2"/>
  <c r="H613" i="2"/>
  <c r="F613" i="2"/>
  <c r="K612" i="2"/>
  <c r="J612" i="2"/>
  <c r="H612" i="2"/>
  <c r="V612" i="2" s="1"/>
  <c r="F612" i="2"/>
  <c r="K611" i="2"/>
  <c r="J611" i="2"/>
  <c r="H611" i="2"/>
  <c r="V611" i="2" s="1"/>
  <c r="F611" i="2"/>
  <c r="K610" i="2"/>
  <c r="J610" i="2"/>
  <c r="H610" i="2"/>
  <c r="V610" i="2" s="1"/>
  <c r="F610" i="2"/>
  <c r="K609" i="2"/>
  <c r="J609" i="2"/>
  <c r="H609" i="2"/>
  <c r="F609" i="2"/>
  <c r="K608" i="2"/>
  <c r="J608" i="2"/>
  <c r="H608" i="2"/>
  <c r="V608" i="2" s="1"/>
  <c r="F608" i="2"/>
  <c r="K607" i="2"/>
  <c r="J607" i="2"/>
  <c r="H607" i="2"/>
  <c r="F607" i="2"/>
  <c r="K606" i="2"/>
  <c r="J606" i="2"/>
  <c r="H606" i="2"/>
  <c r="V606" i="2" s="1"/>
  <c r="F606" i="2"/>
  <c r="K605" i="2"/>
  <c r="J605" i="2"/>
  <c r="H605" i="2"/>
  <c r="F605" i="2"/>
  <c r="K604" i="2"/>
  <c r="J604" i="2"/>
  <c r="H604" i="2"/>
  <c r="V604" i="2" s="1"/>
  <c r="F604" i="2"/>
  <c r="K603" i="2"/>
  <c r="J603" i="2"/>
  <c r="H603" i="2"/>
  <c r="F603" i="2"/>
  <c r="M602" i="2"/>
  <c r="K602" i="2"/>
  <c r="J602" i="2"/>
  <c r="H602" i="2"/>
  <c r="G602" i="2"/>
  <c r="F602" i="2"/>
  <c r="K601" i="2"/>
  <c r="J601" i="2"/>
  <c r="H601" i="2"/>
  <c r="F601" i="2"/>
  <c r="K600" i="2"/>
  <c r="J600" i="2"/>
  <c r="H600" i="2"/>
  <c r="F600" i="2"/>
  <c r="K599" i="2"/>
  <c r="J599" i="2"/>
  <c r="H599" i="2"/>
  <c r="F599" i="2"/>
  <c r="K598" i="2"/>
  <c r="J598" i="2"/>
  <c r="H598" i="2"/>
  <c r="V598" i="2" s="1"/>
  <c r="F598" i="2"/>
  <c r="K597" i="2"/>
  <c r="J597" i="2"/>
  <c r="H597" i="2"/>
  <c r="F597" i="2"/>
  <c r="K596" i="2"/>
  <c r="J596" i="2"/>
  <c r="H596" i="2"/>
  <c r="V596" i="2" s="1"/>
  <c r="F596" i="2"/>
  <c r="K595" i="2"/>
  <c r="J595" i="2"/>
  <c r="H595" i="2"/>
  <c r="V595" i="2" s="1"/>
  <c r="F595" i="2"/>
  <c r="K594" i="2"/>
  <c r="J594" i="2"/>
  <c r="H594" i="2"/>
  <c r="V594" i="2" s="1"/>
  <c r="F594" i="2"/>
  <c r="K593" i="2"/>
  <c r="J593" i="2"/>
  <c r="H593" i="2"/>
  <c r="F593" i="2"/>
  <c r="K592" i="2"/>
  <c r="J592" i="2"/>
  <c r="H592" i="2"/>
  <c r="V592" i="2" s="1"/>
  <c r="F592" i="2"/>
  <c r="K591" i="2"/>
  <c r="J591" i="2"/>
  <c r="H591" i="2"/>
  <c r="F591" i="2"/>
  <c r="K590" i="2"/>
  <c r="J590" i="2"/>
  <c r="H590" i="2"/>
  <c r="V590" i="2" s="1"/>
  <c r="F590" i="2"/>
  <c r="K589" i="2"/>
  <c r="J589" i="2"/>
  <c r="H589" i="2"/>
  <c r="F589" i="2"/>
  <c r="K588" i="2"/>
  <c r="J588" i="2"/>
  <c r="H588" i="2"/>
  <c r="V588" i="2" s="1"/>
  <c r="F588" i="2"/>
  <c r="K587" i="2"/>
  <c r="J587" i="2"/>
  <c r="H587" i="2"/>
  <c r="F587" i="2"/>
  <c r="K586" i="2"/>
  <c r="J586" i="2"/>
  <c r="H586" i="2"/>
  <c r="V586" i="2" s="1"/>
  <c r="F586" i="2"/>
  <c r="K585" i="2"/>
  <c r="J585" i="2"/>
  <c r="H585" i="2"/>
  <c r="F585" i="2"/>
  <c r="K584" i="2"/>
  <c r="J584" i="2"/>
  <c r="H584" i="2"/>
  <c r="V584" i="2" s="1"/>
  <c r="F584" i="2"/>
  <c r="K583" i="2"/>
  <c r="J583" i="2"/>
  <c r="H583" i="2"/>
  <c r="F583" i="2"/>
  <c r="K582" i="2"/>
  <c r="J582" i="2"/>
  <c r="H582" i="2"/>
  <c r="V582" i="2" s="1"/>
  <c r="F582" i="2"/>
  <c r="K581" i="2"/>
  <c r="J581" i="2"/>
  <c r="H581" i="2"/>
  <c r="F581" i="2"/>
  <c r="K580" i="2"/>
  <c r="J580" i="2"/>
  <c r="H580" i="2"/>
  <c r="V580" i="2" s="1"/>
  <c r="F580" i="2"/>
  <c r="K579" i="2"/>
  <c r="J579" i="2"/>
  <c r="H579" i="2"/>
  <c r="V579" i="2" s="1"/>
  <c r="F579" i="2"/>
  <c r="K578" i="2"/>
  <c r="J578" i="2"/>
  <c r="H578" i="2"/>
  <c r="V578" i="2" s="1"/>
  <c r="F578" i="2"/>
  <c r="K577" i="2"/>
  <c r="J577" i="2"/>
  <c r="H577" i="2"/>
  <c r="F577" i="2"/>
  <c r="K576" i="2"/>
  <c r="J576" i="2"/>
  <c r="H576" i="2"/>
  <c r="V576" i="2" s="1"/>
  <c r="F576" i="2"/>
  <c r="K575" i="2"/>
  <c r="J575" i="2"/>
  <c r="H575" i="2"/>
  <c r="F575" i="2"/>
  <c r="K574" i="2"/>
  <c r="J574" i="2"/>
  <c r="H574" i="2"/>
  <c r="V574" i="2" s="1"/>
  <c r="F574" i="2"/>
  <c r="K573" i="2"/>
  <c r="J573" i="2"/>
  <c r="H573" i="2"/>
  <c r="F573" i="2"/>
  <c r="K572" i="2"/>
  <c r="J572" i="2"/>
  <c r="H572" i="2"/>
  <c r="V572" i="2" s="1"/>
  <c r="F572" i="2"/>
  <c r="K571" i="2"/>
  <c r="J571" i="2"/>
  <c r="H571" i="2"/>
  <c r="F571" i="2"/>
  <c r="K570" i="2"/>
  <c r="J570" i="2"/>
  <c r="H570" i="2"/>
  <c r="V570" i="2" s="1"/>
  <c r="F570" i="2"/>
  <c r="K569" i="2"/>
  <c r="J569" i="2"/>
  <c r="H569" i="2"/>
  <c r="F569" i="2"/>
  <c r="K568" i="2"/>
  <c r="J568" i="2"/>
  <c r="H568" i="2"/>
  <c r="V568" i="2" s="1"/>
  <c r="F568" i="2"/>
  <c r="K567" i="2"/>
  <c r="J567" i="2"/>
  <c r="H567" i="2"/>
  <c r="F567" i="2"/>
  <c r="K566" i="2"/>
  <c r="J566" i="2"/>
  <c r="H566" i="2"/>
  <c r="V566" i="2" s="1"/>
  <c r="F566" i="2"/>
  <c r="K565" i="2"/>
  <c r="J565" i="2"/>
  <c r="H565" i="2"/>
  <c r="F565" i="2"/>
  <c r="K564" i="2"/>
  <c r="J564" i="2"/>
  <c r="H564" i="2"/>
  <c r="V564" i="2" s="1"/>
  <c r="F564" i="2"/>
  <c r="K563" i="2"/>
  <c r="J563" i="2"/>
  <c r="H563" i="2"/>
  <c r="V563" i="2" s="1"/>
  <c r="F563" i="2"/>
  <c r="K562" i="2"/>
  <c r="J562" i="2"/>
  <c r="H562" i="2"/>
  <c r="V562" i="2" s="1"/>
  <c r="F562" i="2"/>
  <c r="K561" i="2"/>
  <c r="J561" i="2"/>
  <c r="H561" i="2"/>
  <c r="F561" i="2"/>
  <c r="K560" i="2"/>
  <c r="J560" i="2"/>
  <c r="H560" i="2"/>
  <c r="V560" i="2" s="1"/>
  <c r="F560" i="2"/>
  <c r="K559" i="2"/>
  <c r="J559" i="2"/>
  <c r="H559" i="2"/>
  <c r="F559" i="2"/>
  <c r="K558" i="2"/>
  <c r="J558" i="2"/>
  <c r="H558" i="2"/>
  <c r="V558" i="2" s="1"/>
  <c r="F558" i="2"/>
  <c r="K557" i="2"/>
  <c r="J557" i="2"/>
  <c r="H557" i="2"/>
  <c r="F557" i="2"/>
  <c r="K556" i="2"/>
  <c r="J556" i="2"/>
  <c r="H556" i="2"/>
  <c r="V556" i="2" s="1"/>
  <c r="F556" i="2"/>
  <c r="K555" i="2"/>
  <c r="J555" i="2"/>
  <c r="H555" i="2"/>
  <c r="F555" i="2"/>
  <c r="K554" i="2"/>
  <c r="J554" i="2"/>
  <c r="H554" i="2"/>
  <c r="V554" i="2" s="1"/>
  <c r="F554" i="2"/>
  <c r="K553" i="2"/>
  <c r="J553" i="2"/>
  <c r="H553" i="2"/>
  <c r="F553" i="2"/>
  <c r="K552" i="2"/>
  <c r="J552" i="2"/>
  <c r="H552" i="2"/>
  <c r="V552" i="2" s="1"/>
  <c r="F552" i="2"/>
  <c r="K551" i="2"/>
  <c r="J551" i="2"/>
  <c r="H551" i="2"/>
  <c r="F551" i="2"/>
  <c r="K550" i="2"/>
  <c r="J550" i="2"/>
  <c r="H550" i="2"/>
  <c r="V550" i="2" s="1"/>
  <c r="F550" i="2"/>
  <c r="K549" i="2"/>
  <c r="J549" i="2"/>
  <c r="H549" i="2"/>
  <c r="F549" i="2"/>
  <c r="K548" i="2"/>
  <c r="J548" i="2"/>
  <c r="H548" i="2"/>
  <c r="V548" i="2" s="1"/>
  <c r="F548" i="2"/>
  <c r="K547" i="2"/>
  <c r="J547" i="2"/>
  <c r="H547" i="2"/>
  <c r="V547" i="2" s="1"/>
  <c r="F547" i="2"/>
  <c r="K546" i="2"/>
  <c r="J546" i="2"/>
  <c r="H546" i="2"/>
  <c r="V546" i="2" s="1"/>
  <c r="F546" i="2"/>
  <c r="K545" i="2"/>
  <c r="J545" i="2"/>
  <c r="H545" i="2"/>
  <c r="F545" i="2"/>
  <c r="K544" i="2"/>
  <c r="J544" i="2"/>
  <c r="H544" i="2"/>
  <c r="V544" i="2" s="1"/>
  <c r="F544" i="2"/>
  <c r="K543" i="2"/>
  <c r="J543" i="2"/>
  <c r="H543" i="2"/>
  <c r="F543" i="2"/>
  <c r="K542" i="2"/>
  <c r="J542" i="2"/>
  <c r="H542" i="2"/>
  <c r="V542" i="2" s="1"/>
  <c r="F542" i="2"/>
  <c r="K541" i="2"/>
  <c r="J541" i="2"/>
  <c r="H541" i="2"/>
  <c r="F541" i="2"/>
  <c r="K540" i="2"/>
  <c r="J540" i="2"/>
  <c r="H540" i="2"/>
  <c r="V540" i="2" s="1"/>
  <c r="F540" i="2"/>
  <c r="K539" i="2"/>
  <c r="J539" i="2"/>
  <c r="H539" i="2"/>
  <c r="F539" i="2"/>
  <c r="K538" i="2"/>
  <c r="J538" i="2"/>
  <c r="H538" i="2"/>
  <c r="V538" i="2" s="1"/>
  <c r="F538" i="2"/>
  <c r="K537" i="2"/>
  <c r="J537" i="2"/>
  <c r="H537" i="2"/>
  <c r="F537" i="2"/>
  <c r="K536" i="2"/>
  <c r="J536" i="2"/>
  <c r="H536" i="2"/>
  <c r="V536" i="2" s="1"/>
  <c r="F536" i="2"/>
  <c r="K535" i="2"/>
  <c r="J535" i="2"/>
  <c r="H535" i="2"/>
  <c r="F535" i="2"/>
  <c r="K534" i="2"/>
  <c r="J534" i="2"/>
  <c r="H534" i="2"/>
  <c r="V534" i="2" s="1"/>
  <c r="F534" i="2"/>
  <c r="K533" i="2"/>
  <c r="J533" i="2"/>
  <c r="H533" i="2"/>
  <c r="F533" i="2"/>
  <c r="K532" i="2"/>
  <c r="J532" i="2"/>
  <c r="H532" i="2"/>
  <c r="V532" i="2" s="1"/>
  <c r="F532" i="2"/>
  <c r="K531" i="2"/>
  <c r="J531" i="2"/>
  <c r="H531" i="2"/>
  <c r="V531" i="2" s="1"/>
  <c r="F531" i="2"/>
  <c r="K530" i="2"/>
  <c r="J530" i="2"/>
  <c r="H530" i="2"/>
  <c r="V530" i="2" s="1"/>
  <c r="F530" i="2"/>
  <c r="K529" i="2"/>
  <c r="J529" i="2"/>
  <c r="H529" i="2"/>
  <c r="F529" i="2"/>
  <c r="K528" i="2"/>
  <c r="J528" i="2"/>
  <c r="H528" i="2"/>
  <c r="V528" i="2" s="1"/>
  <c r="F528" i="2"/>
  <c r="K527" i="2"/>
  <c r="J527" i="2"/>
  <c r="H527" i="2"/>
  <c r="F527" i="2"/>
  <c r="K526" i="2"/>
  <c r="J526" i="2"/>
  <c r="H526" i="2"/>
  <c r="V526" i="2" s="1"/>
  <c r="F526" i="2"/>
  <c r="K525" i="2"/>
  <c r="J525" i="2"/>
  <c r="H525" i="2"/>
  <c r="F525" i="2"/>
  <c r="K524" i="2"/>
  <c r="J524" i="2"/>
  <c r="H524" i="2"/>
  <c r="V524" i="2" s="1"/>
  <c r="F524" i="2"/>
  <c r="K523" i="2"/>
  <c r="J523" i="2"/>
  <c r="H523" i="2"/>
  <c r="F523" i="2"/>
  <c r="K522" i="2"/>
  <c r="J522" i="2"/>
  <c r="H522" i="2"/>
  <c r="V522" i="2" s="1"/>
  <c r="F522" i="2"/>
  <c r="K521" i="2"/>
  <c r="J521" i="2"/>
  <c r="H521" i="2"/>
  <c r="F521" i="2"/>
  <c r="K520" i="2"/>
  <c r="J520" i="2"/>
  <c r="H520" i="2"/>
  <c r="V520" i="2" s="1"/>
  <c r="F520" i="2"/>
  <c r="M519" i="2"/>
  <c r="L519" i="2"/>
  <c r="K519" i="2"/>
  <c r="J519" i="2"/>
  <c r="H519" i="2"/>
  <c r="G519" i="2"/>
  <c r="F519" i="2"/>
  <c r="K518" i="2"/>
  <c r="J518" i="2"/>
  <c r="H518" i="2"/>
  <c r="F518" i="2"/>
  <c r="K517" i="2"/>
  <c r="J517" i="2"/>
  <c r="H517" i="2"/>
  <c r="F517" i="2"/>
  <c r="CO517" i="2" s="1"/>
  <c r="K516" i="2"/>
  <c r="J516" i="2"/>
  <c r="H516" i="2"/>
  <c r="F516" i="2"/>
  <c r="K515" i="2"/>
  <c r="J515" i="2"/>
  <c r="H515" i="2"/>
  <c r="V515" i="2" s="1"/>
  <c r="F515" i="2"/>
  <c r="K514" i="2"/>
  <c r="J514" i="2"/>
  <c r="H514" i="2"/>
  <c r="V514" i="2" s="1"/>
  <c r="F514" i="2"/>
  <c r="K513" i="2"/>
  <c r="J513" i="2"/>
  <c r="CS513" i="2" s="1"/>
  <c r="H513" i="2"/>
  <c r="F513" i="2"/>
  <c r="CO513" i="2" s="1"/>
  <c r="K512" i="2"/>
  <c r="J512" i="2"/>
  <c r="H512" i="2"/>
  <c r="V512" i="2" s="1"/>
  <c r="F512" i="2"/>
  <c r="K511" i="2"/>
  <c r="J511" i="2"/>
  <c r="H511" i="2"/>
  <c r="F511" i="2"/>
  <c r="K510" i="2"/>
  <c r="J510" i="2"/>
  <c r="H510" i="2"/>
  <c r="V510" i="2" s="1"/>
  <c r="F510" i="2"/>
  <c r="K509" i="2"/>
  <c r="J509" i="2"/>
  <c r="H509" i="2"/>
  <c r="F509" i="2"/>
  <c r="CO509" i="2" s="1"/>
  <c r="K508" i="2"/>
  <c r="J508" i="2"/>
  <c r="H508" i="2"/>
  <c r="V508" i="2" s="1"/>
  <c r="F508" i="2"/>
  <c r="K507" i="2"/>
  <c r="J507" i="2"/>
  <c r="H507" i="2"/>
  <c r="F507" i="2"/>
  <c r="K506" i="2"/>
  <c r="J506" i="2"/>
  <c r="H506" i="2"/>
  <c r="V506" i="2" s="1"/>
  <c r="F506" i="2"/>
  <c r="K505" i="2"/>
  <c r="J505" i="2"/>
  <c r="H505" i="2"/>
  <c r="F505" i="2"/>
  <c r="CO505" i="2" s="1"/>
  <c r="K504" i="2"/>
  <c r="CT504" i="2" s="1"/>
  <c r="J504" i="2"/>
  <c r="H504" i="2"/>
  <c r="V504" i="2" s="1"/>
  <c r="F504" i="2"/>
  <c r="K503" i="2"/>
  <c r="J503" i="2"/>
  <c r="H503" i="2"/>
  <c r="F503" i="2"/>
  <c r="K502" i="2"/>
  <c r="J502" i="2"/>
  <c r="H502" i="2"/>
  <c r="V502" i="2" s="1"/>
  <c r="F502" i="2"/>
  <c r="K501" i="2"/>
  <c r="J501" i="2"/>
  <c r="H501" i="2"/>
  <c r="F501" i="2"/>
  <c r="CO501" i="2" s="1"/>
  <c r="K500" i="2"/>
  <c r="J500" i="2"/>
  <c r="H500" i="2"/>
  <c r="V500" i="2" s="1"/>
  <c r="F500" i="2"/>
  <c r="K499" i="2"/>
  <c r="J499" i="2"/>
  <c r="H499" i="2"/>
  <c r="V499" i="2" s="1"/>
  <c r="F499" i="2"/>
  <c r="K498" i="2"/>
  <c r="J498" i="2"/>
  <c r="H498" i="2"/>
  <c r="V498" i="2" s="1"/>
  <c r="F498" i="2"/>
  <c r="K497" i="2"/>
  <c r="J497" i="2"/>
  <c r="CS497" i="2" s="1"/>
  <c r="H497" i="2"/>
  <c r="F497" i="2"/>
  <c r="CO497" i="2" s="1"/>
  <c r="K496" i="2"/>
  <c r="J496" i="2"/>
  <c r="H496" i="2"/>
  <c r="V496" i="2" s="1"/>
  <c r="F496" i="2"/>
  <c r="K495" i="2"/>
  <c r="J495" i="2"/>
  <c r="H495" i="2"/>
  <c r="F495" i="2"/>
  <c r="K494" i="2"/>
  <c r="J494" i="2"/>
  <c r="H494" i="2"/>
  <c r="V494" i="2" s="1"/>
  <c r="F494" i="2"/>
  <c r="K493" i="2"/>
  <c r="J493" i="2"/>
  <c r="H493" i="2"/>
  <c r="F493" i="2"/>
  <c r="CO493" i="2" s="1"/>
  <c r="K492" i="2"/>
  <c r="J492" i="2"/>
  <c r="H492" i="2"/>
  <c r="V492" i="2" s="1"/>
  <c r="F492" i="2"/>
  <c r="K491" i="2"/>
  <c r="J491" i="2"/>
  <c r="H491" i="2"/>
  <c r="F491" i="2"/>
  <c r="K490" i="2"/>
  <c r="J490" i="2"/>
  <c r="H490" i="2"/>
  <c r="V490" i="2" s="1"/>
  <c r="F490" i="2"/>
  <c r="K489" i="2"/>
  <c r="J489" i="2"/>
  <c r="H489" i="2"/>
  <c r="F489" i="2"/>
  <c r="CO489" i="2" s="1"/>
  <c r="K488" i="2"/>
  <c r="CT488" i="2" s="1"/>
  <c r="J488" i="2"/>
  <c r="H488" i="2"/>
  <c r="V488" i="2" s="1"/>
  <c r="F488" i="2"/>
  <c r="K487" i="2"/>
  <c r="J487" i="2"/>
  <c r="H487" i="2"/>
  <c r="F487" i="2"/>
  <c r="K486" i="2"/>
  <c r="J486" i="2"/>
  <c r="H486" i="2"/>
  <c r="V486" i="2" s="1"/>
  <c r="F486" i="2"/>
  <c r="K485" i="2"/>
  <c r="J485" i="2"/>
  <c r="H485" i="2"/>
  <c r="F485" i="2"/>
  <c r="CO485" i="2" s="1"/>
  <c r="K484" i="2"/>
  <c r="J484" i="2"/>
  <c r="H484" i="2"/>
  <c r="V484" i="2" s="1"/>
  <c r="F484" i="2"/>
  <c r="K483" i="2"/>
  <c r="J483" i="2"/>
  <c r="H483" i="2"/>
  <c r="V483" i="2" s="1"/>
  <c r="F483" i="2"/>
  <c r="K482" i="2"/>
  <c r="J482" i="2"/>
  <c r="H482" i="2"/>
  <c r="V482" i="2" s="1"/>
  <c r="F482" i="2"/>
  <c r="K481" i="2"/>
  <c r="J481" i="2"/>
  <c r="CS481" i="2" s="1"/>
  <c r="H481" i="2"/>
  <c r="F481" i="2"/>
  <c r="CO481" i="2" s="1"/>
  <c r="K480" i="2"/>
  <c r="J480" i="2"/>
  <c r="H480" i="2"/>
  <c r="V480" i="2" s="1"/>
  <c r="F480" i="2"/>
  <c r="K479" i="2"/>
  <c r="J479" i="2"/>
  <c r="H479" i="2"/>
  <c r="F479" i="2"/>
  <c r="K478" i="2"/>
  <c r="J478" i="2"/>
  <c r="CS478" i="2" s="1"/>
  <c r="H478" i="2"/>
  <c r="V478" i="2" s="1"/>
  <c r="F478" i="2"/>
  <c r="K477" i="2"/>
  <c r="J477" i="2"/>
  <c r="CS477" i="2" s="1"/>
  <c r="H477" i="2"/>
  <c r="F477" i="2"/>
  <c r="CO477" i="2" s="1"/>
  <c r="K476" i="2"/>
  <c r="CT476" i="2" s="1"/>
  <c r="J476" i="2"/>
  <c r="H476" i="2"/>
  <c r="V476" i="2" s="1"/>
  <c r="F476" i="2"/>
  <c r="K475" i="2"/>
  <c r="J475" i="2"/>
  <c r="H475" i="2"/>
  <c r="V475" i="2" s="1"/>
  <c r="F475" i="2"/>
  <c r="K474" i="2"/>
  <c r="J474" i="2"/>
  <c r="H474" i="2"/>
  <c r="V474" i="2" s="1"/>
  <c r="F474" i="2"/>
  <c r="K473" i="2"/>
  <c r="J473" i="2"/>
  <c r="CS473" i="2" s="1"/>
  <c r="H473" i="2"/>
  <c r="F473" i="2"/>
  <c r="CO473" i="2" s="1"/>
  <c r="K472" i="2"/>
  <c r="CT472" i="2" s="1"/>
  <c r="J472" i="2"/>
  <c r="H472" i="2"/>
  <c r="V472" i="2" s="1"/>
  <c r="F472" i="2"/>
  <c r="K471" i="2"/>
  <c r="J471" i="2"/>
  <c r="H471" i="2"/>
  <c r="V471" i="2" s="1"/>
  <c r="F471" i="2"/>
  <c r="K470" i="2"/>
  <c r="J470" i="2"/>
  <c r="H470" i="2"/>
  <c r="V470" i="2" s="1"/>
  <c r="F470" i="2"/>
  <c r="K469" i="2"/>
  <c r="J469" i="2"/>
  <c r="CS469" i="2" s="1"/>
  <c r="H469" i="2"/>
  <c r="F469" i="2"/>
  <c r="CO469" i="2" s="1"/>
  <c r="K468" i="2"/>
  <c r="CT468" i="2" s="1"/>
  <c r="J468" i="2"/>
  <c r="H468" i="2"/>
  <c r="V468" i="2" s="1"/>
  <c r="F468" i="2"/>
  <c r="K467" i="2"/>
  <c r="J467" i="2"/>
  <c r="H467" i="2"/>
  <c r="V467" i="2" s="1"/>
  <c r="F467" i="2"/>
  <c r="K466" i="2"/>
  <c r="J466" i="2"/>
  <c r="H466" i="2"/>
  <c r="V466" i="2" s="1"/>
  <c r="F466" i="2"/>
  <c r="K465" i="2"/>
  <c r="J465" i="2"/>
  <c r="CS465" i="2" s="1"/>
  <c r="H465" i="2"/>
  <c r="F465" i="2"/>
  <c r="CO465" i="2" s="1"/>
  <c r="K464" i="2"/>
  <c r="CT464" i="2" s="1"/>
  <c r="J464" i="2"/>
  <c r="H464" i="2"/>
  <c r="V464" i="2" s="1"/>
  <c r="F464" i="2"/>
  <c r="K463" i="2"/>
  <c r="J463" i="2"/>
  <c r="H463" i="2"/>
  <c r="V463" i="2" s="1"/>
  <c r="F463" i="2"/>
  <c r="K462" i="2"/>
  <c r="J462" i="2"/>
  <c r="H462" i="2"/>
  <c r="V462" i="2" s="1"/>
  <c r="F462" i="2"/>
  <c r="K461" i="2"/>
  <c r="J461" i="2"/>
  <c r="CS461" i="2" s="1"/>
  <c r="H461" i="2"/>
  <c r="F461" i="2"/>
  <c r="CO461" i="2" s="1"/>
  <c r="K460" i="2"/>
  <c r="CT460" i="2" s="1"/>
  <c r="J460" i="2"/>
  <c r="H460" i="2"/>
  <c r="V460" i="2" s="1"/>
  <c r="F460" i="2"/>
  <c r="K459" i="2"/>
  <c r="J459" i="2"/>
  <c r="H459" i="2"/>
  <c r="V459" i="2" s="1"/>
  <c r="F459" i="2"/>
  <c r="K458" i="2"/>
  <c r="J458" i="2"/>
  <c r="H458" i="2"/>
  <c r="V458" i="2" s="1"/>
  <c r="F458" i="2"/>
  <c r="K457" i="2"/>
  <c r="J457" i="2"/>
  <c r="CS457" i="2" s="1"/>
  <c r="H457" i="2"/>
  <c r="F457" i="2"/>
  <c r="CO457" i="2" s="1"/>
  <c r="K456" i="2"/>
  <c r="J456" i="2"/>
  <c r="H456" i="2"/>
  <c r="V456" i="2" s="1"/>
  <c r="F456" i="2"/>
  <c r="K455" i="2"/>
  <c r="J455" i="2"/>
  <c r="H455" i="2"/>
  <c r="V455" i="2" s="1"/>
  <c r="F455" i="2"/>
  <c r="K454" i="2"/>
  <c r="J454" i="2"/>
  <c r="H454" i="2"/>
  <c r="V454" i="2" s="1"/>
  <c r="F454" i="2"/>
  <c r="K453" i="2"/>
  <c r="J453" i="2"/>
  <c r="CS453" i="2" s="1"/>
  <c r="H453" i="2"/>
  <c r="F453" i="2"/>
  <c r="CO453" i="2" s="1"/>
  <c r="K452" i="2"/>
  <c r="J452" i="2"/>
  <c r="H452" i="2"/>
  <c r="V452" i="2" s="1"/>
  <c r="F452" i="2"/>
  <c r="K451" i="2"/>
  <c r="J451" i="2"/>
  <c r="H451" i="2"/>
  <c r="V451" i="2" s="1"/>
  <c r="F451" i="2"/>
  <c r="K450" i="2"/>
  <c r="J450" i="2"/>
  <c r="H450" i="2"/>
  <c r="V450" i="2" s="1"/>
  <c r="F450" i="2"/>
  <c r="K449" i="2"/>
  <c r="J449" i="2"/>
  <c r="CS449" i="2" s="1"/>
  <c r="H449" i="2"/>
  <c r="F449" i="2"/>
  <c r="CO449" i="2" s="1"/>
  <c r="K448" i="2"/>
  <c r="J448" i="2"/>
  <c r="H448" i="2"/>
  <c r="V448" i="2" s="1"/>
  <c r="F448" i="2"/>
  <c r="K447" i="2"/>
  <c r="J447" i="2"/>
  <c r="H447" i="2"/>
  <c r="V447" i="2" s="1"/>
  <c r="F447" i="2"/>
  <c r="K446" i="2"/>
  <c r="J446" i="2"/>
  <c r="H446" i="2"/>
  <c r="V446" i="2" s="1"/>
  <c r="F446" i="2"/>
  <c r="K445" i="2"/>
  <c r="J445" i="2"/>
  <c r="CS445" i="2" s="1"/>
  <c r="H445" i="2"/>
  <c r="F445" i="2"/>
  <c r="CO445" i="2" s="1"/>
  <c r="K444" i="2"/>
  <c r="J444" i="2"/>
  <c r="H444" i="2"/>
  <c r="V444" i="2" s="1"/>
  <c r="F444" i="2"/>
  <c r="K443" i="2"/>
  <c r="J443" i="2"/>
  <c r="H443" i="2"/>
  <c r="V443" i="2" s="1"/>
  <c r="F443" i="2"/>
  <c r="K442" i="2"/>
  <c r="J442" i="2"/>
  <c r="H442" i="2"/>
  <c r="V442" i="2" s="1"/>
  <c r="F442" i="2"/>
  <c r="K441" i="2"/>
  <c r="J441" i="2"/>
  <c r="CS441" i="2" s="1"/>
  <c r="H441" i="2"/>
  <c r="F441" i="2"/>
  <c r="CO441" i="2" s="1"/>
  <c r="M440" i="2"/>
  <c r="L440" i="2"/>
  <c r="K440" i="2"/>
  <c r="J440" i="2"/>
  <c r="H440" i="2"/>
  <c r="G440" i="2"/>
  <c r="F440" i="2"/>
  <c r="K439" i="2"/>
  <c r="J439" i="2"/>
  <c r="H439" i="2"/>
  <c r="F439" i="2"/>
  <c r="K438" i="2"/>
  <c r="J438" i="2"/>
  <c r="H438" i="2"/>
  <c r="F438" i="2"/>
  <c r="K437" i="2"/>
  <c r="J437" i="2"/>
  <c r="H437" i="2"/>
  <c r="F437" i="2"/>
  <c r="K436" i="2"/>
  <c r="J436" i="2"/>
  <c r="H436" i="2"/>
  <c r="V436" i="2" s="1"/>
  <c r="F436" i="2"/>
  <c r="K435" i="2"/>
  <c r="J435" i="2"/>
  <c r="H435" i="2"/>
  <c r="V435" i="2" s="1"/>
  <c r="F435" i="2"/>
  <c r="K434" i="2"/>
  <c r="J434" i="2"/>
  <c r="H434" i="2"/>
  <c r="V434" i="2" s="1"/>
  <c r="F434" i="2"/>
  <c r="O433" i="2"/>
  <c r="N433" i="2"/>
  <c r="K433" i="2"/>
  <c r="J433" i="2"/>
  <c r="H433" i="2"/>
  <c r="F433" i="2"/>
  <c r="K432" i="2"/>
  <c r="J432" i="2"/>
  <c r="H432" i="2"/>
  <c r="F432" i="2"/>
  <c r="K431" i="2"/>
  <c r="J431" i="2"/>
  <c r="H431" i="2"/>
  <c r="F431" i="2"/>
  <c r="M430" i="2"/>
  <c r="K430" i="2"/>
  <c r="J430" i="2"/>
  <c r="H430" i="2"/>
  <c r="G430" i="2"/>
  <c r="F430" i="2"/>
  <c r="K429" i="2"/>
  <c r="J429" i="2"/>
  <c r="H429" i="2"/>
  <c r="F429" i="2"/>
  <c r="K428" i="2"/>
  <c r="J428" i="2"/>
  <c r="H428" i="2"/>
  <c r="F428" i="2"/>
  <c r="K427" i="2"/>
  <c r="J427" i="2"/>
  <c r="H427" i="2"/>
  <c r="F427" i="2"/>
  <c r="K426" i="2"/>
  <c r="J426" i="2"/>
  <c r="H426" i="2"/>
  <c r="V426" i="2" s="1"/>
  <c r="F426" i="2"/>
  <c r="K425" i="2"/>
  <c r="J425" i="2"/>
  <c r="H425" i="2"/>
  <c r="F425" i="2"/>
  <c r="K424" i="2"/>
  <c r="J424" i="2"/>
  <c r="H424" i="2"/>
  <c r="F424" i="2"/>
  <c r="K423" i="2"/>
  <c r="J423" i="2"/>
  <c r="H423" i="2"/>
  <c r="V423" i="2" s="1"/>
  <c r="F423" i="2"/>
  <c r="K422" i="2"/>
  <c r="J422" i="2"/>
  <c r="H422" i="2"/>
  <c r="V422" i="2" s="1"/>
  <c r="F422" i="2"/>
  <c r="K421" i="2"/>
  <c r="J421" i="2"/>
  <c r="H421" i="2"/>
  <c r="F421" i="2"/>
  <c r="K420" i="2"/>
  <c r="J420" i="2"/>
  <c r="H420" i="2"/>
  <c r="F420" i="2"/>
  <c r="K419" i="2"/>
  <c r="J419" i="2"/>
  <c r="H419" i="2"/>
  <c r="F419" i="2"/>
  <c r="K418" i="2"/>
  <c r="J418" i="2"/>
  <c r="H418" i="2"/>
  <c r="V418" i="2" s="1"/>
  <c r="F418" i="2"/>
  <c r="K417" i="2"/>
  <c r="J417" i="2"/>
  <c r="H417" i="2"/>
  <c r="F417" i="2"/>
  <c r="K416" i="2"/>
  <c r="J416" i="2"/>
  <c r="H416" i="2"/>
  <c r="F416" i="2"/>
  <c r="K415" i="2"/>
  <c r="J415" i="2"/>
  <c r="H415" i="2"/>
  <c r="F415" i="2"/>
  <c r="K414" i="2"/>
  <c r="J414" i="2"/>
  <c r="H414" i="2"/>
  <c r="V414" i="2" s="1"/>
  <c r="F414" i="2"/>
  <c r="K413" i="2"/>
  <c r="J413" i="2"/>
  <c r="H413" i="2"/>
  <c r="F413" i="2"/>
  <c r="K412" i="2"/>
  <c r="J412" i="2"/>
  <c r="H412" i="2"/>
  <c r="F412" i="2"/>
  <c r="K411" i="2"/>
  <c r="J411" i="2"/>
  <c r="H411" i="2"/>
  <c r="V411" i="2" s="1"/>
  <c r="F411" i="2"/>
  <c r="K410" i="2"/>
  <c r="J410" i="2"/>
  <c r="H410" i="2"/>
  <c r="V410" i="2" s="1"/>
  <c r="F410" i="2"/>
  <c r="K409" i="2"/>
  <c r="J409" i="2"/>
  <c r="H409" i="2"/>
  <c r="F409" i="2"/>
  <c r="K408" i="2"/>
  <c r="J408" i="2"/>
  <c r="H408" i="2"/>
  <c r="F408" i="2"/>
  <c r="K407" i="2"/>
  <c r="J407" i="2"/>
  <c r="H407" i="2"/>
  <c r="V407" i="2" s="1"/>
  <c r="F407" i="2"/>
  <c r="K406" i="2"/>
  <c r="J406" i="2"/>
  <c r="H406" i="2"/>
  <c r="V406" i="2" s="1"/>
  <c r="F406" i="2"/>
  <c r="K405" i="2"/>
  <c r="J405" i="2"/>
  <c r="H405" i="2"/>
  <c r="F405" i="2"/>
  <c r="K404" i="2"/>
  <c r="J404" i="2"/>
  <c r="H404" i="2"/>
  <c r="F404" i="2"/>
  <c r="K403" i="2"/>
  <c r="J403" i="2"/>
  <c r="H403" i="2"/>
  <c r="F403" i="2"/>
  <c r="K402" i="2"/>
  <c r="J402" i="2"/>
  <c r="H402" i="2"/>
  <c r="V402" i="2" s="1"/>
  <c r="F402" i="2"/>
  <c r="K401" i="2"/>
  <c r="J401" i="2"/>
  <c r="H401" i="2"/>
  <c r="F401" i="2"/>
  <c r="K400" i="2"/>
  <c r="J400" i="2"/>
  <c r="H400" i="2"/>
  <c r="F400" i="2"/>
  <c r="K399" i="2"/>
  <c r="J399" i="2"/>
  <c r="H399" i="2"/>
  <c r="F399" i="2"/>
  <c r="K398" i="2"/>
  <c r="J398" i="2"/>
  <c r="H398" i="2"/>
  <c r="V398" i="2" s="1"/>
  <c r="F398" i="2"/>
  <c r="K397" i="2"/>
  <c r="J397" i="2"/>
  <c r="H397" i="2"/>
  <c r="F397" i="2"/>
  <c r="K396" i="2"/>
  <c r="J396" i="2"/>
  <c r="H396" i="2"/>
  <c r="F396" i="2"/>
  <c r="K395" i="2"/>
  <c r="J395" i="2"/>
  <c r="H395" i="2"/>
  <c r="V395" i="2" s="1"/>
  <c r="F395" i="2"/>
  <c r="K394" i="2"/>
  <c r="J394" i="2"/>
  <c r="H394" i="2"/>
  <c r="V394" i="2" s="1"/>
  <c r="F394" i="2"/>
  <c r="K393" i="2"/>
  <c r="J393" i="2"/>
  <c r="H393" i="2"/>
  <c r="F393" i="2"/>
  <c r="K392" i="2"/>
  <c r="J392" i="2"/>
  <c r="H392" i="2"/>
  <c r="F392" i="2"/>
  <c r="K391" i="2"/>
  <c r="J391" i="2"/>
  <c r="H391" i="2"/>
  <c r="V391" i="2" s="1"/>
  <c r="F391" i="2"/>
  <c r="K390" i="2"/>
  <c r="J390" i="2"/>
  <c r="H390" i="2"/>
  <c r="F390" i="2"/>
  <c r="K389" i="2"/>
  <c r="J389" i="2"/>
  <c r="H389" i="2"/>
  <c r="F389" i="2"/>
  <c r="K388" i="2"/>
  <c r="J388" i="2"/>
  <c r="H388" i="2"/>
  <c r="F388" i="2"/>
  <c r="K387" i="2"/>
  <c r="J387" i="2"/>
  <c r="H387" i="2"/>
  <c r="F387" i="2"/>
  <c r="K386" i="2"/>
  <c r="J386" i="2"/>
  <c r="H386" i="2"/>
  <c r="V386" i="2" s="1"/>
  <c r="F386" i="2"/>
  <c r="K385" i="2"/>
  <c r="J385" i="2"/>
  <c r="H385" i="2"/>
  <c r="F385" i="2"/>
  <c r="K384" i="2"/>
  <c r="J384" i="2"/>
  <c r="H384" i="2"/>
  <c r="F384" i="2"/>
  <c r="K383" i="2"/>
  <c r="J383" i="2"/>
  <c r="H383" i="2"/>
  <c r="F383" i="2"/>
  <c r="K382" i="2"/>
  <c r="J382" i="2"/>
  <c r="H382" i="2"/>
  <c r="V382" i="2" s="1"/>
  <c r="F382" i="2"/>
  <c r="K381" i="2"/>
  <c r="J381" i="2"/>
  <c r="H381" i="2"/>
  <c r="F381" i="2"/>
  <c r="K380" i="2"/>
  <c r="J380" i="2"/>
  <c r="H380" i="2"/>
  <c r="F380" i="2"/>
  <c r="K379" i="2"/>
  <c r="J379" i="2"/>
  <c r="H379" i="2"/>
  <c r="V379" i="2" s="1"/>
  <c r="F379" i="2"/>
  <c r="K378" i="2"/>
  <c r="J378" i="2"/>
  <c r="H378" i="2"/>
  <c r="F378" i="2"/>
  <c r="K377" i="2"/>
  <c r="J377" i="2"/>
  <c r="H377" i="2"/>
  <c r="F377" i="2"/>
  <c r="K376" i="2"/>
  <c r="J376" i="2"/>
  <c r="H376" i="2"/>
  <c r="F376" i="2"/>
  <c r="K375" i="2"/>
  <c r="J375" i="2"/>
  <c r="H375" i="2"/>
  <c r="V375" i="2" s="1"/>
  <c r="F375" i="2"/>
  <c r="K374" i="2"/>
  <c r="J374" i="2"/>
  <c r="H374" i="2"/>
  <c r="V374" i="2" s="1"/>
  <c r="F374" i="2"/>
  <c r="K373" i="2"/>
  <c r="J373" i="2"/>
  <c r="H373" i="2"/>
  <c r="F373" i="2"/>
  <c r="K372" i="2"/>
  <c r="J372" i="2"/>
  <c r="H372" i="2"/>
  <c r="F372" i="2"/>
  <c r="K371" i="2"/>
  <c r="J371" i="2"/>
  <c r="H371" i="2"/>
  <c r="F371" i="2"/>
  <c r="K370" i="2"/>
  <c r="J370" i="2"/>
  <c r="H370" i="2"/>
  <c r="V370" i="2" s="1"/>
  <c r="F370" i="2"/>
  <c r="K369" i="2"/>
  <c r="J369" i="2"/>
  <c r="H369" i="2"/>
  <c r="F369" i="2"/>
  <c r="K368" i="2"/>
  <c r="J368" i="2"/>
  <c r="H368" i="2"/>
  <c r="F368" i="2"/>
  <c r="K367" i="2"/>
  <c r="J367" i="2"/>
  <c r="H367" i="2"/>
  <c r="F367" i="2"/>
  <c r="K366" i="2"/>
  <c r="J366" i="2"/>
  <c r="H366" i="2"/>
  <c r="V366" i="2" s="1"/>
  <c r="F366" i="2"/>
  <c r="K365" i="2"/>
  <c r="J365" i="2"/>
  <c r="H365" i="2"/>
  <c r="F365" i="2"/>
  <c r="K364" i="2"/>
  <c r="J364" i="2"/>
  <c r="H364" i="2"/>
  <c r="F364" i="2"/>
  <c r="K363" i="2"/>
  <c r="J363" i="2"/>
  <c r="H363" i="2"/>
  <c r="V363" i="2" s="1"/>
  <c r="F363" i="2"/>
  <c r="K362" i="2"/>
  <c r="J362" i="2"/>
  <c r="H362" i="2"/>
  <c r="V362" i="2" s="1"/>
  <c r="F362" i="2"/>
  <c r="K361" i="2"/>
  <c r="J361" i="2"/>
  <c r="H361" i="2"/>
  <c r="F361" i="2"/>
  <c r="K360" i="2"/>
  <c r="J360" i="2"/>
  <c r="H360" i="2"/>
  <c r="F360" i="2"/>
  <c r="K359" i="2"/>
  <c r="J359" i="2"/>
  <c r="H359" i="2"/>
  <c r="V359" i="2" s="1"/>
  <c r="F359" i="2"/>
  <c r="K358" i="2"/>
  <c r="J358" i="2"/>
  <c r="H358" i="2"/>
  <c r="V358" i="2" s="1"/>
  <c r="F358" i="2"/>
  <c r="K357" i="2"/>
  <c r="J357" i="2"/>
  <c r="H357" i="2"/>
  <c r="F357" i="2"/>
  <c r="K356" i="2"/>
  <c r="J356" i="2"/>
  <c r="H356" i="2"/>
  <c r="F356" i="2"/>
  <c r="K355" i="2"/>
  <c r="J355" i="2"/>
  <c r="H355" i="2"/>
  <c r="F355" i="2"/>
  <c r="K354" i="2"/>
  <c r="J354" i="2"/>
  <c r="H354" i="2"/>
  <c r="V354" i="2" s="1"/>
  <c r="F354" i="2"/>
  <c r="K353" i="2"/>
  <c r="J353" i="2"/>
  <c r="H353" i="2"/>
  <c r="F353" i="2"/>
  <c r="M352" i="2"/>
  <c r="K352" i="2"/>
  <c r="J352" i="2"/>
  <c r="H352" i="2"/>
  <c r="G352" i="2"/>
  <c r="F352" i="2"/>
  <c r="K351" i="2"/>
  <c r="J351" i="2"/>
  <c r="H351" i="2"/>
  <c r="F351" i="2"/>
  <c r="K350" i="2"/>
  <c r="J350" i="2"/>
  <c r="H350" i="2"/>
  <c r="V350" i="2" s="1"/>
  <c r="F350" i="2"/>
  <c r="K349" i="2"/>
  <c r="J349" i="2"/>
  <c r="H349" i="2"/>
  <c r="F349" i="2"/>
  <c r="K348" i="2"/>
  <c r="J348" i="2"/>
  <c r="H348" i="2"/>
  <c r="F348" i="2"/>
  <c r="K347" i="2"/>
  <c r="J347" i="2"/>
  <c r="H347" i="2"/>
  <c r="V347" i="2" s="1"/>
  <c r="F347" i="2"/>
  <c r="K346" i="2"/>
  <c r="J346" i="2"/>
  <c r="H346" i="2"/>
  <c r="V346" i="2" s="1"/>
  <c r="F346" i="2"/>
  <c r="K345" i="2"/>
  <c r="J345" i="2"/>
  <c r="H345" i="2"/>
  <c r="F345" i="2"/>
  <c r="K344" i="2"/>
  <c r="J344" i="2"/>
  <c r="H344" i="2"/>
  <c r="F344" i="2"/>
  <c r="K343" i="2"/>
  <c r="J343" i="2"/>
  <c r="H343" i="2"/>
  <c r="V343" i="2" s="1"/>
  <c r="F343" i="2"/>
  <c r="K342" i="2"/>
  <c r="J342" i="2"/>
  <c r="H342" i="2"/>
  <c r="F342" i="2"/>
  <c r="K341" i="2"/>
  <c r="J341" i="2"/>
  <c r="H341" i="2"/>
  <c r="F341" i="2"/>
  <c r="K340" i="2"/>
  <c r="J340" i="2"/>
  <c r="H340" i="2"/>
  <c r="F340" i="2"/>
  <c r="K339" i="2"/>
  <c r="J339" i="2"/>
  <c r="H339" i="2"/>
  <c r="F339" i="2"/>
  <c r="K338" i="2"/>
  <c r="J338" i="2"/>
  <c r="H338" i="2"/>
  <c r="F338" i="2"/>
  <c r="K337" i="2"/>
  <c r="J337" i="2"/>
  <c r="H337" i="2"/>
  <c r="F337" i="2"/>
  <c r="K336" i="2"/>
  <c r="J336" i="2"/>
  <c r="H336" i="2"/>
  <c r="F336" i="2"/>
  <c r="K335" i="2"/>
  <c r="J335" i="2"/>
  <c r="H335" i="2"/>
  <c r="F335" i="2"/>
  <c r="K334" i="2"/>
  <c r="J334" i="2"/>
  <c r="H334" i="2"/>
  <c r="F334" i="2"/>
  <c r="K333" i="2"/>
  <c r="J333" i="2"/>
  <c r="H333" i="2"/>
  <c r="F333" i="2"/>
  <c r="K332" i="2"/>
  <c r="J332" i="2"/>
  <c r="H332" i="2"/>
  <c r="F332" i="2"/>
  <c r="K331" i="2"/>
  <c r="J331" i="2"/>
  <c r="H331" i="2"/>
  <c r="V331" i="2" s="1"/>
  <c r="F331" i="2"/>
  <c r="K330" i="2"/>
  <c r="J330" i="2"/>
  <c r="H330" i="2"/>
  <c r="F330" i="2"/>
  <c r="K329" i="2"/>
  <c r="J329" i="2"/>
  <c r="H329" i="2"/>
  <c r="F329" i="2"/>
  <c r="K328" i="2"/>
  <c r="J328" i="2"/>
  <c r="H328" i="2"/>
  <c r="F328" i="2"/>
  <c r="K327" i="2"/>
  <c r="J327" i="2"/>
  <c r="H327" i="2"/>
  <c r="V327" i="2" s="1"/>
  <c r="F327" i="2"/>
  <c r="K326" i="2"/>
  <c r="J326" i="2"/>
  <c r="H326" i="2"/>
  <c r="F326" i="2"/>
  <c r="K325" i="2"/>
  <c r="J325" i="2"/>
  <c r="H325" i="2"/>
  <c r="F325" i="2"/>
  <c r="K324" i="2"/>
  <c r="J324" i="2"/>
  <c r="H324" i="2"/>
  <c r="F324" i="2"/>
  <c r="K323" i="2"/>
  <c r="J323" i="2"/>
  <c r="H323" i="2"/>
  <c r="F323" i="2"/>
  <c r="K322" i="2"/>
  <c r="J322" i="2"/>
  <c r="H322" i="2"/>
  <c r="F322" i="2"/>
  <c r="K321" i="2"/>
  <c r="J321" i="2"/>
  <c r="H321" i="2"/>
  <c r="F321" i="2"/>
  <c r="K320" i="2"/>
  <c r="J320" i="2"/>
  <c r="H320" i="2"/>
  <c r="F320" i="2"/>
  <c r="K319" i="2"/>
  <c r="J319" i="2"/>
  <c r="H319" i="2"/>
  <c r="F319" i="2"/>
  <c r="K318" i="2"/>
  <c r="J318" i="2"/>
  <c r="H318" i="2"/>
  <c r="F318" i="2"/>
  <c r="K317" i="2"/>
  <c r="J317" i="2"/>
  <c r="H317" i="2"/>
  <c r="F317" i="2"/>
  <c r="K316" i="2"/>
  <c r="J316" i="2"/>
  <c r="H316" i="2"/>
  <c r="F316" i="2"/>
  <c r="K315" i="2"/>
  <c r="J315" i="2"/>
  <c r="H315" i="2"/>
  <c r="V315" i="2" s="1"/>
  <c r="F315" i="2"/>
  <c r="K314" i="2"/>
  <c r="J314" i="2"/>
  <c r="H314" i="2"/>
  <c r="F314" i="2"/>
  <c r="K313" i="2"/>
  <c r="J313" i="2"/>
  <c r="H313" i="2"/>
  <c r="F313" i="2"/>
  <c r="K312" i="2"/>
  <c r="J312" i="2"/>
  <c r="H312" i="2"/>
  <c r="F312" i="2"/>
  <c r="K311" i="2"/>
  <c r="J311" i="2"/>
  <c r="H311" i="2"/>
  <c r="V311" i="2" s="1"/>
  <c r="F311" i="2"/>
  <c r="K310" i="2"/>
  <c r="J310" i="2"/>
  <c r="H310" i="2"/>
  <c r="F310" i="2"/>
  <c r="K309" i="2"/>
  <c r="J309" i="2"/>
  <c r="H309" i="2"/>
  <c r="F309" i="2"/>
  <c r="K308" i="2"/>
  <c r="J308" i="2"/>
  <c r="H308" i="2"/>
  <c r="F308" i="2"/>
  <c r="K307" i="2"/>
  <c r="J307" i="2"/>
  <c r="H307" i="2"/>
  <c r="F307" i="2"/>
  <c r="K306" i="2"/>
  <c r="J306" i="2"/>
  <c r="H306" i="2"/>
  <c r="F306" i="2"/>
  <c r="K305" i="2"/>
  <c r="J305" i="2"/>
  <c r="H305" i="2"/>
  <c r="F305" i="2"/>
  <c r="K304" i="2"/>
  <c r="J304" i="2"/>
  <c r="H304" i="2"/>
  <c r="F304" i="2"/>
  <c r="K303" i="2"/>
  <c r="J303" i="2"/>
  <c r="H303" i="2"/>
  <c r="F303" i="2"/>
  <c r="K302" i="2"/>
  <c r="J302" i="2"/>
  <c r="H302" i="2"/>
  <c r="F302" i="2"/>
  <c r="K301" i="2"/>
  <c r="J301" i="2"/>
  <c r="H301" i="2"/>
  <c r="F301" i="2"/>
  <c r="K300" i="2"/>
  <c r="J300" i="2"/>
  <c r="H300" i="2"/>
  <c r="F300" i="2"/>
  <c r="K299" i="2"/>
  <c r="J299" i="2"/>
  <c r="H299" i="2"/>
  <c r="V299" i="2" s="1"/>
  <c r="F299" i="2"/>
  <c r="K298" i="2"/>
  <c r="J298" i="2"/>
  <c r="H298" i="2"/>
  <c r="F298" i="2"/>
  <c r="K297" i="2"/>
  <c r="J297" i="2"/>
  <c r="H297" i="2"/>
  <c r="F297" i="2"/>
  <c r="K296" i="2"/>
  <c r="J296" i="2"/>
  <c r="H296" i="2"/>
  <c r="F296" i="2"/>
  <c r="K295" i="2"/>
  <c r="J295" i="2"/>
  <c r="H295" i="2"/>
  <c r="V295" i="2" s="1"/>
  <c r="F295" i="2"/>
  <c r="K294" i="2"/>
  <c r="J294" i="2"/>
  <c r="H294" i="2"/>
  <c r="F294" i="2"/>
  <c r="K293" i="2"/>
  <c r="J293" i="2"/>
  <c r="H293" i="2"/>
  <c r="F293" i="2"/>
  <c r="K292" i="2"/>
  <c r="J292" i="2"/>
  <c r="H292" i="2"/>
  <c r="F292" i="2"/>
  <c r="K291" i="2"/>
  <c r="J291" i="2"/>
  <c r="H291" i="2"/>
  <c r="F291" i="2"/>
  <c r="K290" i="2"/>
  <c r="J290" i="2"/>
  <c r="H290" i="2"/>
  <c r="F290" i="2"/>
  <c r="K289" i="2"/>
  <c r="J289" i="2"/>
  <c r="H289" i="2"/>
  <c r="F289" i="2"/>
  <c r="K288" i="2"/>
  <c r="J288" i="2"/>
  <c r="H288" i="2"/>
  <c r="F288" i="2"/>
  <c r="K287" i="2"/>
  <c r="J287" i="2"/>
  <c r="H287" i="2"/>
  <c r="F287" i="2"/>
  <c r="K286" i="2"/>
  <c r="J286" i="2"/>
  <c r="H286" i="2"/>
  <c r="F286" i="2"/>
  <c r="K285" i="2"/>
  <c r="J285" i="2"/>
  <c r="H285" i="2"/>
  <c r="F285" i="2"/>
  <c r="K284" i="2"/>
  <c r="J284" i="2"/>
  <c r="H284" i="2"/>
  <c r="F284" i="2"/>
  <c r="K283" i="2"/>
  <c r="J283" i="2"/>
  <c r="H283" i="2"/>
  <c r="V283" i="2" s="1"/>
  <c r="F283" i="2"/>
  <c r="K282" i="2"/>
  <c r="J282" i="2"/>
  <c r="H282" i="2"/>
  <c r="F282" i="2"/>
  <c r="K281" i="2"/>
  <c r="J281" i="2"/>
  <c r="H281" i="2"/>
  <c r="F281" i="2"/>
  <c r="K280" i="2"/>
  <c r="J280" i="2"/>
  <c r="H280" i="2"/>
  <c r="F280" i="2"/>
  <c r="K279" i="2"/>
  <c r="J279" i="2"/>
  <c r="H279" i="2"/>
  <c r="V279" i="2" s="1"/>
  <c r="F279" i="2"/>
  <c r="K278" i="2"/>
  <c r="J278" i="2"/>
  <c r="H278" i="2"/>
  <c r="F278" i="2"/>
  <c r="K277" i="2"/>
  <c r="J277" i="2"/>
  <c r="H277" i="2"/>
  <c r="F277" i="2"/>
  <c r="K276" i="2"/>
  <c r="J276" i="2"/>
  <c r="H276" i="2"/>
  <c r="F276" i="2"/>
  <c r="K275" i="2"/>
  <c r="J275" i="2"/>
  <c r="H275" i="2"/>
  <c r="F275" i="2"/>
  <c r="K274" i="2"/>
  <c r="J274" i="2"/>
  <c r="H274" i="2"/>
  <c r="F274" i="2"/>
  <c r="K273" i="2"/>
  <c r="J273" i="2"/>
  <c r="H273" i="2"/>
  <c r="F273" i="2"/>
  <c r="K272" i="2"/>
  <c r="J272" i="2"/>
  <c r="H272" i="2"/>
  <c r="F272" i="2"/>
  <c r="K271" i="2"/>
  <c r="J271" i="2"/>
  <c r="H271" i="2"/>
  <c r="F271" i="2"/>
  <c r="K270" i="2"/>
  <c r="J270" i="2"/>
  <c r="H270" i="2"/>
  <c r="F270" i="2"/>
  <c r="K269" i="2"/>
  <c r="J269" i="2"/>
  <c r="H269" i="2"/>
  <c r="F269" i="2"/>
  <c r="O268" i="2"/>
  <c r="N268" i="2"/>
  <c r="K268" i="2"/>
  <c r="J268" i="2"/>
  <c r="H268" i="2"/>
  <c r="F268" i="2"/>
  <c r="M267" i="2"/>
  <c r="L267" i="2"/>
  <c r="K267" i="2"/>
  <c r="J267" i="2"/>
  <c r="H267" i="2"/>
  <c r="G267" i="2"/>
  <c r="F267" i="2"/>
  <c r="K266" i="2"/>
  <c r="J266" i="2"/>
  <c r="H266" i="2"/>
  <c r="F266" i="2"/>
  <c r="K265" i="2"/>
  <c r="J265" i="2"/>
  <c r="H265" i="2"/>
  <c r="F265" i="2"/>
  <c r="K264" i="2"/>
  <c r="J264" i="2"/>
  <c r="H264" i="2"/>
  <c r="F264" i="2"/>
  <c r="K263" i="2"/>
  <c r="J263" i="2"/>
  <c r="H263" i="2"/>
  <c r="V263" i="2" s="1"/>
  <c r="F263" i="2"/>
  <c r="K262" i="2"/>
  <c r="J262" i="2"/>
  <c r="H262" i="2"/>
  <c r="F262" i="2"/>
  <c r="K261" i="2"/>
  <c r="J261" i="2"/>
  <c r="H261" i="2"/>
  <c r="F261" i="2"/>
  <c r="K260" i="2"/>
  <c r="J260" i="2"/>
  <c r="H260" i="2"/>
  <c r="F260" i="2"/>
  <c r="K259" i="2"/>
  <c r="J259" i="2"/>
  <c r="H259" i="2"/>
  <c r="F259" i="2"/>
  <c r="K258" i="2"/>
  <c r="J258" i="2"/>
  <c r="H258" i="2"/>
  <c r="F258" i="2"/>
  <c r="K257" i="2"/>
  <c r="J257" i="2"/>
  <c r="H257" i="2"/>
  <c r="F257" i="2"/>
  <c r="K256" i="2"/>
  <c r="J256" i="2"/>
  <c r="H256" i="2"/>
  <c r="F256" i="2"/>
  <c r="K255" i="2"/>
  <c r="J255" i="2"/>
  <c r="H255" i="2"/>
  <c r="F255" i="2"/>
  <c r="K254" i="2"/>
  <c r="J254" i="2"/>
  <c r="H254" i="2"/>
  <c r="F254" i="2"/>
  <c r="K253" i="2"/>
  <c r="J253" i="2"/>
  <c r="H253" i="2"/>
  <c r="F253" i="2"/>
  <c r="K252" i="2"/>
  <c r="J252" i="2"/>
  <c r="H252" i="2"/>
  <c r="F252" i="2"/>
  <c r="K251" i="2"/>
  <c r="J251" i="2"/>
  <c r="H251" i="2"/>
  <c r="V251" i="2" s="1"/>
  <c r="F251" i="2"/>
  <c r="K250" i="2"/>
  <c r="J250" i="2"/>
  <c r="H250" i="2"/>
  <c r="F250" i="2"/>
  <c r="K249" i="2"/>
  <c r="J249" i="2"/>
  <c r="H249" i="2"/>
  <c r="F249" i="2"/>
  <c r="K248" i="2"/>
  <c r="J248" i="2"/>
  <c r="H248" i="2"/>
  <c r="F248" i="2"/>
  <c r="K247" i="2"/>
  <c r="J247" i="2"/>
  <c r="H247" i="2"/>
  <c r="V247" i="2" s="1"/>
  <c r="F247" i="2"/>
  <c r="K246" i="2"/>
  <c r="J246" i="2"/>
  <c r="H246" i="2"/>
  <c r="F246" i="2"/>
  <c r="K245" i="2"/>
  <c r="J245" i="2"/>
  <c r="H245" i="2"/>
  <c r="F245" i="2"/>
  <c r="K244" i="2"/>
  <c r="J244" i="2"/>
  <c r="H244" i="2"/>
  <c r="F244" i="2"/>
  <c r="K243" i="2"/>
  <c r="J243" i="2"/>
  <c r="H243" i="2"/>
  <c r="F243" i="2"/>
  <c r="K242" i="2"/>
  <c r="J242" i="2"/>
  <c r="H242" i="2"/>
  <c r="F242" i="2"/>
  <c r="K241" i="2"/>
  <c r="J241" i="2"/>
  <c r="H241" i="2"/>
  <c r="F241" i="2"/>
  <c r="K240" i="2"/>
  <c r="J240" i="2"/>
  <c r="H240" i="2"/>
  <c r="F240" i="2"/>
  <c r="K239" i="2"/>
  <c r="J239" i="2"/>
  <c r="H239" i="2"/>
  <c r="F239" i="2"/>
  <c r="K238" i="2"/>
  <c r="J238" i="2"/>
  <c r="H238" i="2"/>
  <c r="F238" i="2"/>
  <c r="K237" i="2"/>
  <c r="J237" i="2"/>
  <c r="H237" i="2"/>
  <c r="F237" i="2"/>
  <c r="K236" i="2"/>
  <c r="J236" i="2"/>
  <c r="H236" i="2"/>
  <c r="F236" i="2"/>
  <c r="K235" i="2"/>
  <c r="J235" i="2"/>
  <c r="H235" i="2"/>
  <c r="V235" i="2" s="1"/>
  <c r="F235" i="2"/>
  <c r="K234" i="2"/>
  <c r="J234" i="2"/>
  <c r="H234" i="2"/>
  <c r="F234" i="2"/>
  <c r="K233" i="2"/>
  <c r="J233" i="2"/>
  <c r="H233" i="2"/>
  <c r="F233" i="2"/>
  <c r="M232" i="2"/>
  <c r="K232" i="2"/>
  <c r="J232" i="2"/>
  <c r="H232" i="2"/>
  <c r="F232" i="2"/>
  <c r="K231" i="2"/>
  <c r="J231" i="2"/>
  <c r="H231" i="2"/>
  <c r="V231" i="2" s="1"/>
  <c r="F231" i="2"/>
  <c r="K230" i="2"/>
  <c r="J230" i="2"/>
  <c r="H230" i="2"/>
  <c r="F230" i="2"/>
  <c r="K229" i="2"/>
  <c r="J229" i="2"/>
  <c r="H229" i="2"/>
  <c r="F229" i="2"/>
  <c r="K228" i="2"/>
  <c r="J228" i="2"/>
  <c r="H228" i="2"/>
  <c r="F228" i="2"/>
  <c r="K227" i="2"/>
  <c r="J227" i="2"/>
  <c r="H227" i="2"/>
  <c r="F227" i="2"/>
  <c r="K226" i="2"/>
  <c r="J226" i="2"/>
  <c r="H226" i="2"/>
  <c r="F226" i="2"/>
  <c r="K225" i="2"/>
  <c r="J225" i="2"/>
  <c r="H225" i="2"/>
  <c r="F225" i="2"/>
  <c r="K224" i="2"/>
  <c r="J224" i="2"/>
  <c r="H224" i="2"/>
  <c r="F224" i="2"/>
  <c r="K223" i="2"/>
  <c r="J223" i="2"/>
  <c r="H223" i="2"/>
  <c r="F223" i="2"/>
  <c r="K222" i="2"/>
  <c r="J222" i="2"/>
  <c r="H222" i="2"/>
  <c r="F222" i="2"/>
  <c r="K221" i="2"/>
  <c r="J221" i="2"/>
  <c r="H221" i="2"/>
  <c r="F221" i="2"/>
  <c r="K220" i="2"/>
  <c r="J220" i="2"/>
  <c r="H220" i="2"/>
  <c r="F220" i="2"/>
  <c r="K219" i="2"/>
  <c r="J219" i="2"/>
  <c r="H219" i="2"/>
  <c r="V219" i="2" s="1"/>
  <c r="F219" i="2"/>
  <c r="K218" i="2"/>
  <c r="J218" i="2"/>
  <c r="H218" i="2"/>
  <c r="F218" i="2"/>
  <c r="K217" i="2"/>
  <c r="J217" i="2"/>
  <c r="H217" i="2"/>
  <c r="F217" i="2"/>
  <c r="K216" i="2"/>
  <c r="J216" i="2"/>
  <c r="H216" i="2"/>
  <c r="F216" i="2"/>
  <c r="K215" i="2"/>
  <c r="J215" i="2"/>
  <c r="H215" i="2"/>
  <c r="V215" i="2" s="1"/>
  <c r="F215" i="2"/>
  <c r="K214" i="2"/>
  <c r="J214" i="2"/>
  <c r="H214" i="2"/>
  <c r="F214" i="2"/>
  <c r="K213" i="2"/>
  <c r="J213" i="2"/>
  <c r="H213" i="2"/>
  <c r="F213" i="2"/>
  <c r="K212" i="2"/>
  <c r="J212" i="2"/>
  <c r="H212" i="2"/>
  <c r="F212" i="2"/>
  <c r="K211" i="2"/>
  <c r="J211" i="2"/>
  <c r="H211" i="2"/>
  <c r="F211" i="2"/>
  <c r="K210" i="2"/>
  <c r="J210" i="2"/>
  <c r="H210" i="2"/>
  <c r="F210" i="2"/>
  <c r="K209" i="2"/>
  <c r="J209" i="2"/>
  <c r="H209" i="2"/>
  <c r="F209" i="2"/>
  <c r="K208" i="2"/>
  <c r="J208" i="2"/>
  <c r="H208" i="2"/>
  <c r="F208" i="2"/>
  <c r="K207" i="2"/>
  <c r="J207" i="2"/>
  <c r="H207" i="2"/>
  <c r="F207" i="2"/>
  <c r="K206" i="2"/>
  <c r="J206" i="2"/>
  <c r="H206" i="2"/>
  <c r="F206" i="2"/>
  <c r="K205" i="2"/>
  <c r="J205" i="2"/>
  <c r="H205" i="2"/>
  <c r="F205" i="2"/>
  <c r="K204" i="2"/>
  <c r="J204" i="2"/>
  <c r="H204" i="2"/>
  <c r="F204" i="2"/>
  <c r="K203" i="2"/>
  <c r="J203" i="2"/>
  <c r="H203" i="2"/>
  <c r="V203" i="2" s="1"/>
  <c r="F203" i="2"/>
  <c r="K202" i="2"/>
  <c r="J202" i="2"/>
  <c r="H202" i="2"/>
  <c r="F202" i="2"/>
  <c r="K201" i="2"/>
  <c r="J201" i="2"/>
  <c r="H201" i="2"/>
  <c r="F201" i="2"/>
  <c r="K200" i="2"/>
  <c r="J200" i="2"/>
  <c r="H200" i="2"/>
  <c r="F200" i="2"/>
  <c r="K199" i="2"/>
  <c r="J199" i="2"/>
  <c r="H199" i="2"/>
  <c r="V199" i="2" s="1"/>
  <c r="F199" i="2"/>
  <c r="K198" i="2"/>
  <c r="J198" i="2"/>
  <c r="H198" i="2"/>
  <c r="F198" i="2"/>
  <c r="K197" i="2"/>
  <c r="J197" i="2"/>
  <c r="H197" i="2"/>
  <c r="F197" i="2"/>
  <c r="K196" i="2"/>
  <c r="J196" i="2"/>
  <c r="H196" i="2"/>
  <c r="F196" i="2"/>
  <c r="K195" i="2"/>
  <c r="J195" i="2"/>
  <c r="H195" i="2"/>
  <c r="F195" i="2"/>
  <c r="M194" i="2"/>
  <c r="L194" i="2"/>
  <c r="K194" i="2"/>
  <c r="J194" i="2"/>
  <c r="H194" i="2"/>
  <c r="G194" i="2"/>
  <c r="F194" i="2"/>
  <c r="K193" i="2"/>
  <c r="J193" i="2"/>
  <c r="H193" i="2"/>
  <c r="F193" i="2"/>
  <c r="K192" i="2"/>
  <c r="J192" i="2"/>
  <c r="H192" i="2"/>
  <c r="F192" i="2"/>
  <c r="K191" i="2"/>
  <c r="J191" i="2"/>
  <c r="H191" i="2"/>
  <c r="F191" i="2"/>
  <c r="K190" i="2"/>
  <c r="J190" i="2"/>
  <c r="H190" i="2"/>
  <c r="F190" i="2"/>
  <c r="K189" i="2"/>
  <c r="J189" i="2"/>
  <c r="H189" i="2"/>
  <c r="F189" i="2"/>
  <c r="K188" i="2"/>
  <c r="J188" i="2"/>
  <c r="H188" i="2"/>
  <c r="F188" i="2"/>
  <c r="K187" i="2"/>
  <c r="J187" i="2"/>
  <c r="H187" i="2"/>
  <c r="F187" i="2"/>
  <c r="K186" i="2"/>
  <c r="J186" i="2"/>
  <c r="H186" i="2"/>
  <c r="F186" i="2"/>
  <c r="K185" i="2"/>
  <c r="J185" i="2"/>
  <c r="H185" i="2"/>
  <c r="F185" i="2"/>
  <c r="K184" i="2"/>
  <c r="J184" i="2"/>
  <c r="H184" i="2"/>
  <c r="F184" i="2"/>
  <c r="K183" i="2"/>
  <c r="J183" i="2"/>
  <c r="H183" i="2"/>
  <c r="V183" i="2" s="1"/>
  <c r="F183" i="2"/>
  <c r="K182" i="2"/>
  <c r="J182" i="2"/>
  <c r="H182" i="2"/>
  <c r="F182" i="2"/>
  <c r="K181" i="2"/>
  <c r="J181" i="2"/>
  <c r="H181" i="2"/>
  <c r="F181" i="2"/>
  <c r="O180" i="2"/>
  <c r="N180" i="2"/>
  <c r="K180" i="2"/>
  <c r="J180" i="2"/>
  <c r="H180" i="2"/>
  <c r="F180" i="2"/>
  <c r="K179" i="2"/>
  <c r="J179" i="2"/>
  <c r="H179" i="2"/>
  <c r="F179" i="2"/>
  <c r="K178" i="2"/>
  <c r="J178" i="2"/>
  <c r="H178" i="2"/>
  <c r="F178" i="2"/>
  <c r="CO178" i="2" s="1"/>
  <c r="K177" i="2"/>
  <c r="J177" i="2"/>
  <c r="CS177" i="2" s="1"/>
  <c r="H177" i="2"/>
  <c r="F177" i="2"/>
  <c r="CO177" i="2" s="1"/>
  <c r="K176" i="2"/>
  <c r="J176" i="2"/>
  <c r="H176" i="2"/>
  <c r="F176" i="2"/>
  <c r="M175" i="2"/>
  <c r="K175" i="2"/>
  <c r="J175" i="2"/>
  <c r="H175" i="2"/>
  <c r="G175" i="2"/>
  <c r="F175" i="2"/>
  <c r="K174" i="2"/>
  <c r="J174" i="2"/>
  <c r="H174" i="2"/>
  <c r="F174" i="2"/>
  <c r="K173" i="2"/>
  <c r="J173" i="2"/>
  <c r="H173" i="2"/>
  <c r="F173" i="2"/>
  <c r="K172" i="2"/>
  <c r="J172" i="2"/>
  <c r="H172" i="2"/>
  <c r="F172" i="2"/>
  <c r="K171" i="2"/>
  <c r="J171" i="2"/>
  <c r="H171" i="2"/>
  <c r="V171" i="2" s="1"/>
  <c r="F171" i="2"/>
  <c r="K170" i="2"/>
  <c r="J170" i="2"/>
  <c r="H170" i="2"/>
  <c r="F170" i="2"/>
  <c r="K169" i="2"/>
  <c r="J169" i="2"/>
  <c r="H169" i="2"/>
  <c r="F169" i="2"/>
  <c r="K168" i="2"/>
  <c r="J168" i="2"/>
  <c r="H168" i="2"/>
  <c r="F168" i="2"/>
  <c r="K167" i="2"/>
  <c r="J167" i="2"/>
  <c r="H167" i="2"/>
  <c r="V167" i="2" s="1"/>
  <c r="F167" i="2"/>
  <c r="K166" i="2"/>
  <c r="J166" i="2"/>
  <c r="H166" i="2"/>
  <c r="F166" i="2"/>
  <c r="K165" i="2"/>
  <c r="J165" i="2"/>
  <c r="H165" i="2"/>
  <c r="F165" i="2"/>
  <c r="K164" i="2"/>
  <c r="J164" i="2"/>
  <c r="H164" i="2"/>
  <c r="F164" i="2"/>
  <c r="K163" i="2"/>
  <c r="J163" i="2"/>
  <c r="H163" i="2"/>
  <c r="F163" i="2"/>
  <c r="K162" i="2"/>
  <c r="J162" i="2"/>
  <c r="H162" i="2"/>
  <c r="F162" i="2"/>
  <c r="K161" i="2"/>
  <c r="J161" i="2"/>
  <c r="H161" i="2"/>
  <c r="F161" i="2"/>
  <c r="K160" i="2"/>
  <c r="J160" i="2"/>
  <c r="H160" i="2"/>
  <c r="F160" i="2"/>
  <c r="K159" i="2"/>
  <c r="J159" i="2"/>
  <c r="H159" i="2"/>
  <c r="F159" i="2"/>
  <c r="K158" i="2"/>
  <c r="J158" i="2"/>
  <c r="H158" i="2"/>
  <c r="F158" i="2"/>
  <c r="K157" i="2"/>
  <c r="J157" i="2"/>
  <c r="H157" i="2"/>
  <c r="F157" i="2"/>
  <c r="K156" i="2"/>
  <c r="J156" i="2"/>
  <c r="H156" i="2"/>
  <c r="F156" i="2"/>
  <c r="K155" i="2"/>
  <c r="J155" i="2"/>
  <c r="H155" i="2"/>
  <c r="V155" i="2" s="1"/>
  <c r="F155" i="2"/>
  <c r="K154" i="2"/>
  <c r="J154" i="2"/>
  <c r="H154" i="2"/>
  <c r="F154" i="2"/>
  <c r="K153" i="2"/>
  <c r="J153" i="2"/>
  <c r="H153" i="2"/>
  <c r="F153" i="2"/>
  <c r="K152" i="2"/>
  <c r="J152" i="2"/>
  <c r="H152" i="2"/>
  <c r="F152" i="2"/>
  <c r="K151" i="2"/>
  <c r="J151" i="2"/>
  <c r="H151" i="2"/>
  <c r="V151" i="2" s="1"/>
  <c r="F151" i="2"/>
  <c r="K150" i="2"/>
  <c r="J150" i="2"/>
  <c r="H150" i="2"/>
  <c r="F150" i="2"/>
  <c r="K149" i="2"/>
  <c r="J149" i="2"/>
  <c r="H149" i="2"/>
  <c r="F149" i="2"/>
  <c r="K148" i="2"/>
  <c r="J148" i="2"/>
  <c r="H148" i="2"/>
  <c r="F148" i="2"/>
  <c r="K147" i="2"/>
  <c r="J147" i="2"/>
  <c r="H147" i="2"/>
  <c r="F147" i="2"/>
  <c r="K146" i="2"/>
  <c r="J146" i="2"/>
  <c r="H146" i="2"/>
  <c r="F146" i="2"/>
  <c r="K145" i="2"/>
  <c r="J145" i="2"/>
  <c r="H145" i="2"/>
  <c r="F145" i="2"/>
  <c r="K144" i="2"/>
  <c r="J144" i="2"/>
  <c r="H144" i="2"/>
  <c r="F144" i="2"/>
  <c r="K143" i="2"/>
  <c r="J143" i="2"/>
  <c r="H143" i="2"/>
  <c r="F143" i="2"/>
  <c r="K142" i="2"/>
  <c r="J142" i="2"/>
  <c r="H142" i="2"/>
  <c r="F142" i="2"/>
  <c r="K141" i="2"/>
  <c r="J141" i="2"/>
  <c r="H141" i="2"/>
  <c r="F141" i="2"/>
  <c r="K140" i="2"/>
  <c r="J140" i="2"/>
  <c r="H140" i="2"/>
  <c r="F140" i="2"/>
  <c r="K139" i="2"/>
  <c r="J139" i="2"/>
  <c r="H139" i="2"/>
  <c r="V139" i="2" s="1"/>
  <c r="F139" i="2"/>
  <c r="K138" i="2"/>
  <c r="J138" i="2"/>
  <c r="H138" i="2"/>
  <c r="F138" i="2"/>
  <c r="K137" i="2"/>
  <c r="J137" i="2"/>
  <c r="H137" i="2"/>
  <c r="F137" i="2"/>
  <c r="K136" i="2"/>
  <c r="J136" i="2"/>
  <c r="H136" i="2"/>
  <c r="F136" i="2"/>
  <c r="K135" i="2"/>
  <c r="J135" i="2"/>
  <c r="H135" i="2"/>
  <c r="V135" i="2" s="1"/>
  <c r="F135" i="2"/>
  <c r="K134" i="2"/>
  <c r="J134" i="2"/>
  <c r="H134" i="2"/>
  <c r="F134" i="2"/>
  <c r="K133" i="2"/>
  <c r="J133" i="2"/>
  <c r="H133" i="2"/>
  <c r="F133" i="2"/>
  <c r="K132" i="2"/>
  <c r="J132" i="2"/>
  <c r="H132" i="2"/>
  <c r="F132" i="2"/>
  <c r="K131" i="2"/>
  <c r="J131" i="2"/>
  <c r="H131" i="2"/>
  <c r="F131" i="2"/>
  <c r="K130" i="2"/>
  <c r="J130" i="2"/>
  <c r="H130" i="2"/>
  <c r="F130" i="2"/>
  <c r="K129" i="2"/>
  <c r="J129" i="2"/>
  <c r="H129" i="2"/>
  <c r="F129" i="2"/>
  <c r="K128" i="2"/>
  <c r="J128" i="2"/>
  <c r="H128" i="2"/>
  <c r="F128" i="2"/>
  <c r="K127" i="2"/>
  <c r="J127" i="2"/>
  <c r="H127" i="2"/>
  <c r="F127" i="2"/>
  <c r="K126" i="2"/>
  <c r="J126" i="2"/>
  <c r="H126" i="2"/>
  <c r="F126" i="2"/>
  <c r="K125" i="2"/>
  <c r="J125" i="2"/>
  <c r="H125" i="2"/>
  <c r="F125" i="2"/>
  <c r="K124" i="2"/>
  <c r="J124" i="2"/>
  <c r="H124" i="2"/>
  <c r="F124" i="2"/>
  <c r="K123" i="2"/>
  <c r="J123" i="2"/>
  <c r="H123" i="2"/>
  <c r="V123" i="2" s="1"/>
  <c r="F123" i="2"/>
  <c r="K122" i="2"/>
  <c r="J122" i="2"/>
  <c r="H122" i="2"/>
  <c r="F122" i="2"/>
  <c r="K121" i="2"/>
  <c r="J121" i="2"/>
  <c r="H121" i="2"/>
  <c r="F121" i="2"/>
  <c r="K120" i="2"/>
  <c r="J120" i="2"/>
  <c r="H120" i="2"/>
  <c r="F120" i="2"/>
  <c r="K119" i="2"/>
  <c r="J119" i="2"/>
  <c r="H119" i="2"/>
  <c r="V119" i="2" s="1"/>
  <c r="F119" i="2"/>
  <c r="K118" i="2"/>
  <c r="J118" i="2"/>
  <c r="H118" i="2"/>
  <c r="F118" i="2"/>
  <c r="K117" i="2"/>
  <c r="J117" i="2"/>
  <c r="H117" i="2"/>
  <c r="F117" i="2"/>
  <c r="K116" i="2"/>
  <c r="J116" i="2"/>
  <c r="H116" i="2"/>
  <c r="F116" i="2"/>
  <c r="K115" i="2"/>
  <c r="J115" i="2"/>
  <c r="H115" i="2"/>
  <c r="F115" i="2"/>
  <c r="K114" i="2"/>
  <c r="J114" i="2"/>
  <c r="H114" i="2"/>
  <c r="F114" i="2"/>
  <c r="K113" i="2"/>
  <c r="J113" i="2"/>
  <c r="H113" i="2"/>
  <c r="F113" i="2"/>
  <c r="K112" i="2"/>
  <c r="J112" i="2"/>
  <c r="H112" i="2"/>
  <c r="F112" i="2"/>
  <c r="K111" i="2"/>
  <c r="J111" i="2"/>
  <c r="H111" i="2"/>
  <c r="F111" i="2"/>
  <c r="K110" i="2"/>
  <c r="J110" i="2"/>
  <c r="H110" i="2"/>
  <c r="F110" i="2"/>
  <c r="K109" i="2"/>
  <c r="J109" i="2"/>
  <c r="H109" i="2"/>
  <c r="F109" i="2"/>
  <c r="K108" i="2"/>
  <c r="J108" i="2"/>
  <c r="H108" i="2"/>
  <c r="F108" i="2"/>
  <c r="K107" i="2"/>
  <c r="J107" i="2"/>
  <c r="H107" i="2"/>
  <c r="V107" i="2" s="1"/>
  <c r="F107" i="2"/>
  <c r="K106" i="2"/>
  <c r="J106" i="2"/>
  <c r="H106" i="2"/>
  <c r="F106" i="2"/>
  <c r="K105" i="2"/>
  <c r="J105" i="2"/>
  <c r="H105" i="2"/>
  <c r="F105" i="2"/>
  <c r="K104" i="2"/>
  <c r="J104" i="2"/>
  <c r="H104" i="2"/>
  <c r="F104" i="2"/>
  <c r="K103" i="2"/>
  <c r="J103" i="2"/>
  <c r="H103" i="2"/>
  <c r="V103" i="2" s="1"/>
  <c r="F103" i="2"/>
  <c r="K102" i="2"/>
  <c r="J102" i="2"/>
  <c r="H102" i="2"/>
  <c r="F102" i="2"/>
  <c r="K101" i="2"/>
  <c r="J101" i="2"/>
  <c r="H101" i="2"/>
  <c r="F101" i="2"/>
  <c r="K100" i="2"/>
  <c r="J100" i="2"/>
  <c r="H100" i="2"/>
  <c r="F100" i="2"/>
  <c r="K99" i="2"/>
  <c r="J99" i="2"/>
  <c r="H99" i="2"/>
  <c r="F99" i="2"/>
  <c r="K98" i="2"/>
  <c r="J98" i="2"/>
  <c r="H98" i="2"/>
  <c r="F98" i="2"/>
  <c r="K97" i="2"/>
  <c r="J97" i="2"/>
  <c r="H97" i="2"/>
  <c r="F97" i="2"/>
  <c r="M96" i="2"/>
  <c r="K96" i="2"/>
  <c r="J96" i="2"/>
  <c r="H96" i="2"/>
  <c r="F96" i="2"/>
  <c r="K95" i="2"/>
  <c r="J95" i="2"/>
  <c r="H95" i="2"/>
  <c r="F95" i="2"/>
  <c r="K94" i="2"/>
  <c r="J94" i="2"/>
  <c r="H94" i="2"/>
  <c r="F94" i="2"/>
  <c r="K93" i="2"/>
  <c r="J93" i="2"/>
  <c r="H93" i="2"/>
  <c r="F93" i="2"/>
  <c r="K92" i="2"/>
  <c r="J92" i="2"/>
  <c r="H92" i="2"/>
  <c r="F92" i="2"/>
  <c r="K91" i="2"/>
  <c r="J91" i="2"/>
  <c r="H91" i="2"/>
  <c r="V91" i="2" s="1"/>
  <c r="F91" i="2"/>
  <c r="K90" i="2"/>
  <c r="J90" i="2"/>
  <c r="H90" i="2"/>
  <c r="F90" i="2"/>
  <c r="K89" i="2"/>
  <c r="J89" i="2"/>
  <c r="H89" i="2"/>
  <c r="F89" i="2"/>
  <c r="K88" i="2"/>
  <c r="J88" i="2"/>
  <c r="H88" i="2"/>
  <c r="F88" i="2"/>
  <c r="K87" i="2"/>
  <c r="J87" i="2"/>
  <c r="H87" i="2"/>
  <c r="V87" i="2" s="1"/>
  <c r="F87" i="2"/>
  <c r="K86" i="2"/>
  <c r="J86" i="2"/>
  <c r="H86" i="2"/>
  <c r="F86" i="2"/>
  <c r="K85" i="2"/>
  <c r="J85" i="2"/>
  <c r="H85" i="2"/>
  <c r="F85" i="2"/>
  <c r="K84" i="2"/>
  <c r="J84" i="2"/>
  <c r="H84" i="2"/>
  <c r="F84" i="2"/>
  <c r="K83" i="2"/>
  <c r="J83" i="2"/>
  <c r="H83" i="2"/>
  <c r="F83" i="2"/>
  <c r="K82" i="2"/>
  <c r="J82" i="2"/>
  <c r="H82" i="2"/>
  <c r="F82" i="2"/>
  <c r="K81" i="2"/>
  <c r="J81" i="2"/>
  <c r="H81" i="2"/>
  <c r="F81" i="2"/>
  <c r="K80" i="2"/>
  <c r="J80" i="2"/>
  <c r="H80" i="2"/>
  <c r="F80" i="2"/>
  <c r="K79" i="2"/>
  <c r="J79" i="2"/>
  <c r="H79" i="2"/>
  <c r="F79" i="2"/>
  <c r="K78" i="2"/>
  <c r="J78" i="2"/>
  <c r="H78" i="2"/>
  <c r="F78" i="2"/>
  <c r="K77" i="2"/>
  <c r="J77" i="2"/>
  <c r="H77" i="2"/>
  <c r="F77" i="2"/>
  <c r="K76" i="2"/>
  <c r="J76" i="2"/>
  <c r="H76" i="2"/>
  <c r="F76" i="2"/>
  <c r="K75" i="2"/>
  <c r="J75" i="2"/>
  <c r="H75" i="2"/>
  <c r="V75" i="2" s="1"/>
  <c r="F75" i="2"/>
  <c r="K74" i="2"/>
  <c r="J74" i="2"/>
  <c r="H74" i="2"/>
  <c r="F74" i="2"/>
  <c r="K73" i="2"/>
  <c r="J73" i="2"/>
  <c r="H73" i="2"/>
  <c r="F73" i="2"/>
  <c r="K72" i="2"/>
  <c r="J72" i="2"/>
  <c r="H72" i="2"/>
  <c r="F72" i="2"/>
  <c r="K71" i="2"/>
  <c r="J71" i="2"/>
  <c r="H71" i="2"/>
  <c r="V71" i="2" s="1"/>
  <c r="F71" i="2"/>
  <c r="K70" i="2"/>
  <c r="J70" i="2"/>
  <c r="H70" i="2"/>
  <c r="F70" i="2"/>
  <c r="K69" i="2"/>
  <c r="J69" i="2"/>
  <c r="H69" i="2"/>
  <c r="F69" i="2"/>
  <c r="K68" i="2"/>
  <c r="J68" i="2"/>
  <c r="H68" i="2"/>
  <c r="F68" i="2"/>
  <c r="K67" i="2"/>
  <c r="J67" i="2"/>
  <c r="H67" i="2"/>
  <c r="F67" i="2"/>
  <c r="K66" i="2"/>
  <c r="J66" i="2"/>
  <c r="H66" i="2"/>
  <c r="F66" i="2"/>
  <c r="K65" i="2"/>
  <c r="J65" i="2"/>
  <c r="H65" i="2"/>
  <c r="F65" i="2"/>
  <c r="K64" i="2"/>
  <c r="J64" i="2"/>
  <c r="H64" i="2"/>
  <c r="F64" i="2"/>
  <c r="K63" i="2"/>
  <c r="J63" i="2"/>
  <c r="H63" i="2"/>
  <c r="F63" i="2"/>
  <c r="K62" i="2"/>
  <c r="J62" i="2"/>
  <c r="H62" i="2"/>
  <c r="F62" i="2"/>
  <c r="K61" i="2"/>
  <c r="J61" i="2"/>
  <c r="H61" i="2"/>
  <c r="F61" i="2"/>
  <c r="K60" i="2"/>
  <c r="J60" i="2"/>
  <c r="H60" i="2"/>
  <c r="F60" i="2"/>
  <c r="K59" i="2"/>
  <c r="J59" i="2"/>
  <c r="H59" i="2"/>
  <c r="V59" i="2" s="1"/>
  <c r="F59" i="2"/>
  <c r="K58" i="2"/>
  <c r="J58" i="2"/>
  <c r="H58" i="2"/>
  <c r="F58" i="2"/>
  <c r="K57" i="2"/>
  <c r="J57" i="2"/>
  <c r="H57" i="2"/>
  <c r="F57" i="2"/>
  <c r="K56" i="2"/>
  <c r="J56" i="2"/>
  <c r="H56" i="2"/>
  <c r="F56" i="2"/>
  <c r="M55" i="2"/>
  <c r="K55" i="2"/>
  <c r="J55" i="2"/>
  <c r="H55" i="2"/>
  <c r="F55" i="2"/>
  <c r="K54" i="2"/>
  <c r="J54" i="2"/>
  <c r="H54" i="2"/>
  <c r="F54" i="2"/>
  <c r="CO54" i="2" s="1"/>
  <c r="K53" i="2"/>
  <c r="J53" i="2"/>
  <c r="CS53" i="2" s="1"/>
  <c r="H53" i="2"/>
  <c r="F53" i="2"/>
  <c r="CO53" i="2" s="1"/>
  <c r="K52" i="2"/>
  <c r="J52" i="2"/>
  <c r="H52" i="2"/>
  <c r="F52" i="2"/>
  <c r="K51" i="2"/>
  <c r="J51" i="2"/>
  <c r="H51" i="2"/>
  <c r="F51" i="2"/>
  <c r="K50" i="2"/>
  <c r="J50" i="2"/>
  <c r="H50" i="2"/>
  <c r="F50" i="2"/>
  <c r="CO50" i="2" s="1"/>
  <c r="K49" i="2"/>
  <c r="J49" i="2"/>
  <c r="CS49" i="2" s="1"/>
  <c r="H49" i="2"/>
  <c r="F49" i="2"/>
  <c r="CO49" i="2" s="1"/>
  <c r="K48" i="2"/>
  <c r="J48" i="2"/>
  <c r="H48" i="2"/>
  <c r="F48" i="2"/>
  <c r="K47" i="2"/>
  <c r="J47" i="2"/>
  <c r="H47" i="2"/>
  <c r="F47" i="2"/>
  <c r="K46" i="2"/>
  <c r="J46" i="2"/>
  <c r="H46" i="2"/>
  <c r="F46" i="2"/>
  <c r="CO46" i="2" s="1"/>
  <c r="K45" i="2"/>
  <c r="J45" i="2"/>
  <c r="CS45" i="2" s="1"/>
  <c r="H45" i="2"/>
  <c r="F45" i="2"/>
  <c r="CO45" i="2" s="1"/>
  <c r="K44" i="2"/>
  <c r="J44" i="2"/>
  <c r="H44" i="2"/>
  <c r="F44" i="2"/>
  <c r="K43" i="2"/>
  <c r="J43" i="2"/>
  <c r="H43" i="2"/>
  <c r="V43" i="2" s="1"/>
  <c r="F43" i="2"/>
  <c r="K42" i="2"/>
  <c r="J42" i="2"/>
  <c r="H42" i="2"/>
  <c r="F42" i="2"/>
  <c r="CO42" i="2" s="1"/>
  <c r="K41" i="2"/>
  <c r="J41" i="2"/>
  <c r="CS41" i="2" s="1"/>
  <c r="H41" i="2"/>
  <c r="F41" i="2"/>
  <c r="CO41" i="2" s="1"/>
  <c r="K40" i="2"/>
  <c r="J40" i="2"/>
  <c r="H40" i="2"/>
  <c r="F40" i="2"/>
  <c r="K39" i="2"/>
  <c r="J39" i="2"/>
  <c r="H39" i="2"/>
  <c r="V39" i="2" s="1"/>
  <c r="F39" i="2"/>
  <c r="K38" i="2"/>
  <c r="J38" i="2"/>
  <c r="H38" i="2"/>
  <c r="F38" i="2"/>
  <c r="CO38" i="2" s="1"/>
  <c r="K37" i="2"/>
  <c r="J37" i="2"/>
  <c r="CS37" i="2" s="1"/>
  <c r="H37" i="2"/>
  <c r="F37" i="2"/>
  <c r="CO37" i="2" s="1"/>
  <c r="K36" i="2"/>
  <c r="J36" i="2"/>
  <c r="H36" i="2"/>
  <c r="F36" i="2"/>
  <c r="K35" i="2"/>
  <c r="J35" i="2"/>
  <c r="H35" i="2"/>
  <c r="F35" i="2"/>
  <c r="K34" i="2"/>
  <c r="J34" i="2"/>
  <c r="H34" i="2"/>
  <c r="F34" i="2"/>
  <c r="CO34" i="2" s="1"/>
  <c r="K33" i="2"/>
  <c r="J33" i="2"/>
  <c r="CS33" i="2" s="1"/>
  <c r="H33" i="2"/>
  <c r="F33" i="2"/>
  <c r="CO33" i="2" s="1"/>
  <c r="K32" i="2"/>
  <c r="J32" i="2"/>
  <c r="H32" i="2"/>
  <c r="F32" i="2"/>
  <c r="K31" i="2"/>
  <c r="J31" i="2"/>
  <c r="H31" i="2"/>
  <c r="F31" i="2"/>
  <c r="K30" i="2"/>
  <c r="J30" i="2"/>
  <c r="H30" i="2"/>
  <c r="F30" i="2"/>
  <c r="CO30" i="2" s="1"/>
  <c r="K29" i="2"/>
  <c r="J29" i="2"/>
  <c r="CS29" i="2" s="1"/>
  <c r="H29" i="2"/>
  <c r="F29" i="2"/>
  <c r="CO29" i="2" s="1"/>
  <c r="K28" i="2"/>
  <c r="J28" i="2"/>
  <c r="H28" i="2"/>
  <c r="F28" i="2"/>
  <c r="K27" i="2"/>
  <c r="J27" i="2"/>
  <c r="H27" i="2"/>
  <c r="V27" i="2" s="1"/>
  <c r="F27" i="2"/>
  <c r="K26" i="2"/>
  <c r="J26" i="2"/>
  <c r="H26" i="2"/>
  <c r="F26" i="2"/>
  <c r="CO26" i="2" s="1"/>
  <c r="K25" i="2"/>
  <c r="J25" i="2"/>
  <c r="CS25" i="2" s="1"/>
  <c r="H25" i="2"/>
  <c r="F25" i="2"/>
  <c r="CO25" i="2" s="1"/>
  <c r="K24" i="2"/>
  <c r="J24" i="2"/>
  <c r="H24" i="2"/>
  <c r="F24" i="2"/>
  <c r="K23" i="2"/>
  <c r="J23" i="2"/>
  <c r="H23" i="2"/>
  <c r="V23" i="2" s="1"/>
  <c r="F23" i="2"/>
  <c r="K22" i="2"/>
  <c r="J22" i="2"/>
  <c r="H22" i="2"/>
  <c r="F22" i="2"/>
  <c r="CO22" i="2" s="1"/>
  <c r="K21" i="2"/>
  <c r="J21" i="2"/>
  <c r="CS21" i="2" s="1"/>
  <c r="H21" i="2"/>
  <c r="F21" i="2"/>
  <c r="CO21" i="2" s="1"/>
  <c r="K20" i="2"/>
  <c r="J20" i="2"/>
  <c r="H20" i="2"/>
  <c r="F20" i="2"/>
  <c r="K19" i="2"/>
  <c r="J19" i="2"/>
  <c r="H19" i="2"/>
  <c r="F19" i="2"/>
  <c r="K18" i="2"/>
  <c r="J18" i="2"/>
  <c r="H18" i="2"/>
  <c r="F18" i="2"/>
  <c r="CO18" i="2" s="1"/>
  <c r="K17" i="2"/>
  <c r="J17" i="2"/>
  <c r="CS17" i="2" s="1"/>
  <c r="H17" i="2"/>
  <c r="F17" i="2"/>
  <c r="CO17" i="2" s="1"/>
  <c r="K16" i="2"/>
  <c r="J16" i="2"/>
  <c r="H16" i="2"/>
  <c r="F16" i="2"/>
  <c r="K15" i="2"/>
  <c r="J15" i="2"/>
  <c r="H15" i="2"/>
  <c r="F15" i="2"/>
  <c r="M14" i="2"/>
  <c r="L14" i="2"/>
  <c r="K14" i="2"/>
  <c r="J14" i="2"/>
  <c r="H14" i="2"/>
  <c r="G14" i="2"/>
  <c r="F14" i="2"/>
  <c r="K13" i="2"/>
  <c r="J13" i="2"/>
  <c r="H13" i="2"/>
  <c r="F13" i="2"/>
  <c r="K12" i="2"/>
  <c r="J12" i="2"/>
  <c r="H12" i="2"/>
  <c r="F12" i="2"/>
  <c r="K11" i="2"/>
  <c r="J11" i="2"/>
  <c r="H11" i="2"/>
  <c r="V11" i="2" s="1"/>
  <c r="F11" i="2"/>
  <c r="O10" i="2"/>
  <c r="N10" i="2"/>
  <c r="M10" i="2"/>
  <c r="L10" i="2"/>
  <c r="K10" i="2"/>
  <c r="J10" i="2"/>
  <c r="I10" i="2"/>
  <c r="H10" i="2"/>
  <c r="G10" i="2"/>
  <c r="F10" i="2"/>
  <c r="N4" i="2"/>
  <c r="N3" i="2"/>
  <c r="M4" i="2"/>
  <c r="L4" i="2"/>
  <c r="K4" i="2"/>
  <c r="J4" i="2"/>
  <c r="I4" i="2"/>
  <c r="H4" i="2"/>
  <c r="G4" i="2"/>
  <c r="F4" i="2"/>
  <c r="M3" i="2"/>
  <c r="L3" i="2"/>
  <c r="K3" i="2"/>
  <c r="J3" i="2"/>
  <c r="I3" i="2"/>
  <c r="H3" i="2"/>
  <c r="G3" i="2"/>
  <c r="F3" i="2"/>
  <c r="E10" i="2"/>
  <c r="E9" i="2"/>
  <c r="AQ2" i="1"/>
  <c r="AQ1" i="1"/>
  <c r="K2" i="1"/>
  <c r="K1" i="1"/>
  <c r="V2" i="1"/>
  <c r="V1" i="1"/>
  <c r="AL2" i="1"/>
  <c r="AM2" i="1" s="1"/>
  <c r="AL1" i="1"/>
  <c r="AG2" i="1"/>
  <c r="AG1" i="1"/>
  <c r="AD2" i="1"/>
  <c r="AE2" i="1" s="1"/>
  <c r="AE3" i="1" s="1"/>
  <c r="AD1" i="1"/>
  <c r="AE1" i="1" s="1"/>
  <c r="AA2" i="1"/>
  <c r="AB2" i="1" s="1"/>
  <c r="AB1" i="1"/>
  <c r="AA1" i="1"/>
  <c r="S2" i="1"/>
  <c r="T2" i="1" s="1"/>
  <c r="S1" i="1"/>
  <c r="T1" i="1" s="1"/>
  <c r="P2" i="1"/>
  <c r="Q2" i="1" s="1"/>
  <c r="Q3" i="1" s="1"/>
  <c r="P1" i="1"/>
  <c r="Q1" i="1" s="1"/>
  <c r="G2" i="1"/>
  <c r="H2" i="1" s="1"/>
  <c r="G1" i="1"/>
  <c r="H1" i="1" s="1"/>
  <c r="D2" i="1"/>
  <c r="E2" i="1" s="1"/>
  <c r="E3" i="1" s="1"/>
  <c r="E1" i="1"/>
  <c r="D1" i="1"/>
  <c r="B2" i="1"/>
  <c r="B3" i="1" s="1"/>
  <c r="A2" i="1"/>
  <c r="A1" i="1"/>
  <c r="B1" i="1" s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" i="1"/>
  <c r="AW7" i="1" s="1"/>
  <c r="AO7" i="1"/>
  <c r="AO8" i="1" s="1"/>
  <c r="L11" i="2" s="1"/>
  <c r="AT7" i="1"/>
  <c r="AU7" i="1" s="1"/>
  <c r="V187" i="2" l="1"/>
  <c r="AP187" i="2" s="1"/>
  <c r="S647" i="2"/>
  <c r="S659" i="2"/>
  <c r="S663" i="2"/>
  <c r="S671" i="2"/>
  <c r="S691" i="2"/>
  <c r="S703" i="2"/>
  <c r="S707" i="2"/>
  <c r="S711" i="2"/>
  <c r="S735" i="2"/>
  <c r="S743" i="2"/>
  <c r="S751" i="2"/>
  <c r="S755" i="2"/>
  <c r="S177" i="2"/>
  <c r="S181" i="2"/>
  <c r="S185" i="2"/>
  <c r="S189" i="2"/>
  <c r="S193" i="2"/>
  <c r="S197" i="2"/>
  <c r="S201" i="2"/>
  <c r="S205" i="2"/>
  <c r="S209" i="2"/>
  <c r="S213" i="2"/>
  <c r="S217" i="2"/>
  <c r="S221" i="2"/>
  <c r="S225" i="2"/>
  <c r="S229" i="2"/>
  <c r="S233" i="2"/>
  <c r="S237" i="2"/>
  <c r="S241" i="2"/>
  <c r="S245" i="2"/>
  <c r="S249" i="2"/>
  <c r="S253" i="2"/>
  <c r="S257" i="2"/>
  <c r="S261" i="2"/>
  <c r="S265" i="2"/>
  <c r="S269" i="2"/>
  <c r="S273" i="2"/>
  <c r="S277" i="2"/>
  <c r="S281" i="2"/>
  <c r="S285" i="2"/>
  <c r="S289" i="2"/>
  <c r="S293" i="2"/>
  <c r="S297" i="2"/>
  <c r="S301" i="2"/>
  <c r="S305" i="2"/>
  <c r="S309" i="2"/>
  <c r="S313" i="2"/>
  <c r="S317" i="2"/>
  <c r="S321" i="2"/>
  <c r="S325" i="2"/>
  <c r="S329" i="2"/>
  <c r="S333" i="2"/>
  <c r="S337" i="2"/>
  <c r="S341" i="2"/>
  <c r="S345" i="2"/>
  <c r="S349" i="2"/>
  <c r="S353" i="2"/>
  <c r="S357" i="2"/>
  <c r="S361" i="2"/>
  <c r="S365" i="2"/>
  <c r="S369" i="2"/>
  <c r="S373" i="2"/>
  <c r="S377" i="2"/>
  <c r="S381" i="2"/>
  <c r="S385" i="2"/>
  <c r="S389" i="2"/>
  <c r="S393" i="2"/>
  <c r="S397" i="2"/>
  <c r="S401" i="2"/>
  <c r="S405" i="2"/>
  <c r="S409" i="2"/>
  <c r="S413" i="2"/>
  <c r="S417" i="2"/>
  <c r="S421" i="2"/>
  <c r="S425" i="2"/>
  <c r="S429" i="2"/>
  <c r="S433" i="2"/>
  <c r="S437" i="2"/>
  <c r="S441" i="2"/>
  <c r="S445" i="2"/>
  <c r="S449" i="2"/>
  <c r="S453" i="2"/>
  <c r="S457" i="2"/>
  <c r="S461" i="2"/>
  <c r="S465" i="2"/>
  <c r="S469" i="2"/>
  <c r="S473" i="2"/>
  <c r="S477" i="2"/>
  <c r="S481" i="2"/>
  <c r="S485" i="2"/>
  <c r="S489" i="2"/>
  <c r="S493" i="2"/>
  <c r="S497" i="2"/>
  <c r="S501" i="2"/>
  <c r="S505" i="2"/>
  <c r="S509" i="2"/>
  <c r="CT616" i="2"/>
  <c r="CT648" i="2"/>
  <c r="CT696" i="2"/>
  <c r="CO97" i="2"/>
  <c r="CO98" i="2"/>
  <c r="CO101" i="2"/>
  <c r="CO102" i="2"/>
  <c r="CO105" i="2"/>
  <c r="CO106" i="2"/>
  <c r="CO109" i="2"/>
  <c r="CO110" i="2"/>
  <c r="CO113" i="2"/>
  <c r="CO114" i="2"/>
  <c r="CO117" i="2"/>
  <c r="CO118" i="2"/>
  <c r="CO121" i="2"/>
  <c r="CO122" i="2"/>
  <c r="CO125" i="2"/>
  <c r="CO126" i="2"/>
  <c r="CO129" i="2"/>
  <c r="CO130" i="2"/>
  <c r="CO133" i="2"/>
  <c r="CO134" i="2"/>
  <c r="CO137" i="2"/>
  <c r="CO138" i="2"/>
  <c r="CO141" i="2"/>
  <c r="CO142" i="2"/>
  <c r="CO145" i="2"/>
  <c r="CO146" i="2"/>
  <c r="CO149" i="2"/>
  <c r="CO150" i="2"/>
  <c r="CO153" i="2"/>
  <c r="CO154" i="2"/>
  <c r="CO157" i="2"/>
  <c r="CO158" i="2"/>
  <c r="CO161" i="2"/>
  <c r="CO162" i="2"/>
  <c r="CO165" i="2"/>
  <c r="CO166" i="2"/>
  <c r="CO169" i="2"/>
  <c r="CO170" i="2"/>
  <c r="CO173" i="2"/>
  <c r="CO174" i="2"/>
  <c r="CO181" i="2"/>
  <c r="CO182" i="2"/>
  <c r="CO185" i="2"/>
  <c r="CO186" i="2"/>
  <c r="CO189" i="2"/>
  <c r="CO190" i="2"/>
  <c r="CO193" i="2"/>
  <c r="CO194" i="2"/>
  <c r="CO233" i="2"/>
  <c r="CO237" i="2"/>
  <c r="CO241" i="2"/>
  <c r="CO245" i="2"/>
  <c r="CO249" i="2"/>
  <c r="CO253" i="2"/>
  <c r="CO257" i="2"/>
  <c r="CO261" i="2"/>
  <c r="CO265" i="2"/>
  <c r="V427" i="2"/>
  <c r="AF427" i="2" s="1"/>
  <c r="V428" i="2"/>
  <c r="CT520" i="2"/>
  <c r="CT536" i="2"/>
  <c r="CT552" i="2"/>
  <c r="CT568" i="2"/>
  <c r="CT584" i="2"/>
  <c r="CT600" i="2"/>
  <c r="V678" i="2"/>
  <c r="AP678" i="2" s="1"/>
  <c r="V702" i="2"/>
  <c r="AF702" i="2" s="1"/>
  <c r="CT632" i="2"/>
  <c r="CT664" i="2"/>
  <c r="CT680" i="2"/>
  <c r="S10" i="2"/>
  <c r="S12" i="2"/>
  <c r="S16" i="2"/>
  <c r="S20" i="2"/>
  <c r="S24" i="2"/>
  <c r="S26" i="2"/>
  <c r="S28" i="2"/>
  <c r="S32" i="2"/>
  <c r="S36" i="2"/>
  <c r="S40" i="2"/>
  <c r="S42" i="2"/>
  <c r="S44" i="2"/>
  <c r="S48" i="2"/>
  <c r="S52" i="2"/>
  <c r="S56" i="2"/>
  <c r="S60" i="2"/>
  <c r="S64" i="2"/>
  <c r="S68" i="2"/>
  <c r="S72" i="2"/>
  <c r="S74" i="2"/>
  <c r="S76" i="2"/>
  <c r="S80" i="2"/>
  <c r="S84" i="2"/>
  <c r="S88" i="2"/>
  <c r="S90" i="2"/>
  <c r="S92" i="2"/>
  <c r="S96" i="2"/>
  <c r="S100" i="2"/>
  <c r="S104" i="2"/>
  <c r="S106" i="2"/>
  <c r="S108" i="2"/>
  <c r="S112" i="2"/>
  <c r="S116" i="2"/>
  <c r="S120" i="2"/>
  <c r="S124" i="2"/>
  <c r="S128" i="2"/>
  <c r="S132" i="2"/>
  <c r="S136" i="2"/>
  <c r="S138" i="2"/>
  <c r="S140" i="2"/>
  <c r="S144" i="2"/>
  <c r="S148" i="2"/>
  <c r="S152" i="2"/>
  <c r="S154" i="2"/>
  <c r="S156" i="2"/>
  <c r="S160" i="2"/>
  <c r="S164" i="2"/>
  <c r="S168" i="2"/>
  <c r="S170" i="2"/>
  <c r="S172" i="2"/>
  <c r="S176" i="2"/>
  <c r="S180" i="2"/>
  <c r="S184" i="2"/>
  <c r="S186" i="2"/>
  <c r="S188" i="2"/>
  <c r="S192" i="2"/>
  <c r="S196" i="2"/>
  <c r="S200" i="2"/>
  <c r="S202" i="2"/>
  <c r="S204" i="2"/>
  <c r="S208" i="2"/>
  <c r="S212" i="2"/>
  <c r="S216" i="2"/>
  <c r="S218" i="2"/>
  <c r="S220" i="2"/>
  <c r="S224" i="2"/>
  <c r="S228" i="2"/>
  <c r="S232" i="2"/>
  <c r="S236" i="2"/>
  <c r="S240" i="2"/>
  <c r="S244" i="2"/>
  <c r="S248" i="2"/>
  <c r="S252" i="2"/>
  <c r="S256" i="2"/>
  <c r="S260" i="2"/>
  <c r="S264" i="2"/>
  <c r="S266" i="2"/>
  <c r="S268" i="2"/>
  <c r="S272" i="2"/>
  <c r="S276" i="2"/>
  <c r="S280" i="2"/>
  <c r="S282" i="2"/>
  <c r="S284" i="2"/>
  <c r="S288" i="2"/>
  <c r="S292" i="2"/>
  <c r="S296" i="2"/>
  <c r="S300" i="2"/>
  <c r="S304" i="2"/>
  <c r="S308" i="2"/>
  <c r="S310" i="2"/>
  <c r="S312" i="2"/>
  <c r="S316" i="2"/>
  <c r="S318" i="2"/>
  <c r="S320" i="2"/>
  <c r="S324" i="2"/>
  <c r="S326" i="2"/>
  <c r="S328" i="2"/>
  <c r="S332" i="2"/>
  <c r="S334" i="2"/>
  <c r="S336" i="2"/>
  <c r="S340" i="2"/>
  <c r="S344" i="2"/>
  <c r="S348" i="2"/>
  <c r="S350" i="2"/>
  <c r="S352" i="2"/>
  <c r="S356" i="2"/>
  <c r="S358" i="2"/>
  <c r="S360" i="2"/>
  <c r="S364" i="2"/>
  <c r="S368" i="2"/>
  <c r="S372" i="2"/>
  <c r="S374" i="2"/>
  <c r="S376" i="2"/>
  <c r="S380" i="2"/>
  <c r="S382" i="2"/>
  <c r="S384" i="2"/>
  <c r="S388" i="2"/>
  <c r="S390" i="2"/>
  <c r="S392" i="2"/>
  <c r="S396" i="2"/>
  <c r="S400" i="2"/>
  <c r="S404" i="2"/>
  <c r="S408" i="2"/>
  <c r="S412" i="2"/>
  <c r="S414" i="2"/>
  <c r="S416" i="2"/>
  <c r="S420" i="2"/>
  <c r="S422" i="2"/>
  <c r="S424" i="2"/>
  <c r="S428" i="2"/>
  <c r="S432" i="2"/>
  <c r="S436" i="2"/>
  <c r="S438" i="2"/>
  <c r="S440" i="2"/>
  <c r="S444" i="2"/>
  <c r="S446" i="2"/>
  <c r="S448" i="2"/>
  <c r="S452" i="2"/>
  <c r="S454" i="2"/>
  <c r="S456" i="2"/>
  <c r="S460" i="2"/>
  <c r="S462" i="2"/>
  <c r="S464" i="2"/>
  <c r="S468" i="2"/>
  <c r="S472" i="2"/>
  <c r="S476" i="2"/>
  <c r="S480" i="2"/>
  <c r="S482" i="2"/>
  <c r="S484" i="2"/>
  <c r="S486" i="2"/>
  <c r="S488" i="2"/>
  <c r="S492" i="2"/>
  <c r="S496" i="2"/>
  <c r="S498" i="2"/>
  <c r="S500" i="2"/>
  <c r="S502" i="2"/>
  <c r="S504" i="2"/>
  <c r="S513" i="2"/>
  <c r="S517" i="2"/>
  <c r="S521" i="2"/>
  <c r="S525" i="2"/>
  <c r="S529" i="2"/>
  <c r="S533" i="2"/>
  <c r="S537" i="2"/>
  <c r="S541" i="2"/>
  <c r="S545" i="2"/>
  <c r="S549" i="2"/>
  <c r="S553" i="2"/>
  <c r="S557" i="2"/>
  <c r="S561" i="2"/>
  <c r="S565" i="2"/>
  <c r="S569" i="2"/>
  <c r="S573" i="2"/>
  <c r="S577" i="2"/>
  <c r="S581" i="2"/>
  <c r="S585" i="2"/>
  <c r="S589" i="2"/>
  <c r="S593" i="2"/>
  <c r="S597" i="2"/>
  <c r="S601" i="2"/>
  <c r="S609" i="2"/>
  <c r="S613" i="2"/>
  <c r="S617" i="2"/>
  <c r="S621" i="2"/>
  <c r="S625" i="2"/>
  <c r="S629" i="2"/>
  <c r="S633" i="2"/>
  <c r="S637" i="2"/>
  <c r="S641" i="2"/>
  <c r="S645" i="2"/>
  <c r="S649" i="2"/>
  <c r="S651" i="2"/>
  <c r="S653" i="2"/>
  <c r="S655" i="2"/>
  <c r="S657" i="2"/>
  <c r="S661" i="2"/>
  <c r="S665" i="2"/>
  <c r="S667" i="2"/>
  <c r="S669" i="2"/>
  <c r="S673" i="2"/>
  <c r="S675" i="2"/>
  <c r="S677" i="2"/>
  <c r="S679" i="2"/>
  <c r="S681" i="2"/>
  <c r="S683" i="2"/>
  <c r="S685" i="2"/>
  <c r="S687" i="2"/>
  <c r="S689" i="2"/>
  <c r="S693" i="2"/>
  <c r="S695" i="2"/>
  <c r="S697" i="2"/>
  <c r="S699" i="2"/>
  <c r="S701" i="2"/>
  <c r="S705" i="2"/>
  <c r="S709" i="2"/>
  <c r="S713" i="2"/>
  <c r="S715" i="2"/>
  <c r="S717" i="2"/>
  <c r="S719" i="2"/>
  <c r="S721" i="2"/>
  <c r="S723" i="2"/>
  <c r="S725" i="2"/>
  <c r="S727" i="2"/>
  <c r="S729" i="2"/>
  <c r="S731" i="2"/>
  <c r="S733" i="2"/>
  <c r="S737" i="2"/>
  <c r="S739" i="2"/>
  <c r="S741" i="2"/>
  <c r="S745" i="2"/>
  <c r="S747" i="2"/>
  <c r="S749" i="2"/>
  <c r="S753" i="2"/>
  <c r="S757" i="2"/>
  <c r="S759" i="2"/>
  <c r="S761" i="2"/>
  <c r="S763" i="2"/>
  <c r="S765" i="2"/>
  <c r="S634" i="2"/>
  <c r="S638" i="2"/>
  <c r="S642" i="2"/>
  <c r="S762" i="2"/>
  <c r="CT3" i="2"/>
  <c r="CT4" i="2"/>
  <c r="K5" i="2"/>
  <c r="CT9" i="2" s="1"/>
  <c r="CT1" i="2" s="1"/>
  <c r="K6" i="2"/>
  <c r="DQ20" i="2" s="1"/>
  <c r="E11" i="2"/>
  <c r="V438" i="2"/>
  <c r="AP438" i="2" s="1"/>
  <c r="S234" i="2"/>
  <c r="S398" i="2"/>
  <c r="V439" i="2"/>
  <c r="AF439" i="2" s="1"/>
  <c r="V704" i="2"/>
  <c r="AP704" i="2" s="1"/>
  <c r="S9" i="2"/>
  <c r="AX8" i="2"/>
  <c r="CO4" i="2"/>
  <c r="CO3" i="2"/>
  <c r="CS3" i="2"/>
  <c r="CS4" i="2"/>
  <c r="S18" i="2"/>
  <c r="S34" i="2"/>
  <c r="S50" i="2"/>
  <c r="S58" i="2"/>
  <c r="S66" i="2"/>
  <c r="S82" i="2"/>
  <c r="S98" i="2"/>
  <c r="S114" i="2"/>
  <c r="S122" i="2"/>
  <c r="S130" i="2"/>
  <c r="S146" i="2"/>
  <c r="S162" i="2"/>
  <c r="S178" i="2"/>
  <c r="S194" i="2"/>
  <c r="S210" i="2"/>
  <c r="S226" i="2"/>
  <c r="S242" i="2"/>
  <c r="S250" i="2"/>
  <c r="S258" i="2"/>
  <c r="S274" i="2"/>
  <c r="S290" i="2"/>
  <c r="S298" i="2"/>
  <c r="S306" i="2"/>
  <c r="S314" i="2"/>
  <c r="S322" i="2"/>
  <c r="S330" i="2"/>
  <c r="S338" i="2"/>
  <c r="S342" i="2"/>
  <c r="S346" i="2"/>
  <c r="S354" i="2"/>
  <c r="S362" i="2"/>
  <c r="S366" i="2"/>
  <c r="S370" i="2"/>
  <c r="S378" i="2"/>
  <c r="S386" i="2"/>
  <c r="S394" i="2"/>
  <c r="S402" i="2"/>
  <c r="S406" i="2"/>
  <c r="S410" i="2"/>
  <c r="S418" i="2"/>
  <c r="S426" i="2"/>
  <c r="S430" i="2"/>
  <c r="S434" i="2"/>
  <c r="S442" i="2"/>
  <c r="S450" i="2"/>
  <c r="S458" i="2"/>
  <c r="S466" i="2"/>
  <c r="S470" i="2"/>
  <c r="S474" i="2"/>
  <c r="S478" i="2"/>
  <c r="S490" i="2"/>
  <c r="S494" i="2"/>
  <c r="S506" i="2"/>
  <c r="S510" i="2"/>
  <c r="S514" i="2"/>
  <c r="S522" i="2"/>
  <c r="S526" i="2"/>
  <c r="S538" i="2"/>
  <c r="S542" i="2"/>
  <c r="S554" i="2"/>
  <c r="S558" i="2"/>
  <c r="S570" i="2"/>
  <c r="S574" i="2"/>
  <c r="S578" i="2"/>
  <c r="S586" i="2"/>
  <c r="S590" i="2"/>
  <c r="S594" i="2"/>
  <c r="S602" i="2"/>
  <c r="S606" i="2"/>
  <c r="S618" i="2"/>
  <c r="S622" i="2"/>
  <c r="DS14" i="2"/>
  <c r="DS18" i="2"/>
  <c r="DS22" i="2"/>
  <c r="DS11" i="2"/>
  <c r="DS15" i="2"/>
  <c r="DS19" i="2"/>
  <c r="DS23" i="2"/>
  <c r="DS12" i="2"/>
  <c r="DS16" i="2"/>
  <c r="DS20" i="2"/>
  <c r="DS24" i="2"/>
  <c r="DS13" i="2"/>
  <c r="DS17" i="2"/>
  <c r="DS21" i="2"/>
  <c r="DS10" i="2"/>
  <c r="AW5" i="2"/>
  <c r="CN9" i="2"/>
  <c r="S624" i="2"/>
  <c r="S626" i="2"/>
  <c r="S628" i="2"/>
  <c r="S630" i="2"/>
  <c r="S632" i="2"/>
  <c r="S636" i="2"/>
  <c r="S640" i="2"/>
  <c r="S644" i="2"/>
  <c r="S646" i="2"/>
  <c r="S648" i="2"/>
  <c r="S650" i="2"/>
  <c r="S652" i="2"/>
  <c r="S654" i="2"/>
  <c r="S656" i="2"/>
  <c r="S658" i="2"/>
  <c r="S660" i="2"/>
  <c r="S662" i="2"/>
  <c r="S664" i="2"/>
  <c r="S666" i="2"/>
  <c r="S668" i="2"/>
  <c r="S670" i="2"/>
  <c r="S672" i="2"/>
  <c r="S674" i="2"/>
  <c r="S676" i="2"/>
  <c r="S678" i="2"/>
  <c r="S680" i="2"/>
  <c r="S682" i="2"/>
  <c r="S684" i="2"/>
  <c r="S686" i="2"/>
  <c r="S688" i="2"/>
  <c r="S690" i="2"/>
  <c r="S692" i="2"/>
  <c r="S694" i="2"/>
  <c r="S696" i="2"/>
  <c r="S698" i="2"/>
  <c r="S700" i="2"/>
  <c r="S702" i="2"/>
  <c r="S704" i="2"/>
  <c r="S706" i="2"/>
  <c r="S708" i="2"/>
  <c r="S710" i="2"/>
  <c r="S712" i="2"/>
  <c r="S714" i="2"/>
  <c r="S716" i="2"/>
  <c r="S718" i="2"/>
  <c r="S720" i="2"/>
  <c r="S722" i="2"/>
  <c r="S724" i="2"/>
  <c r="S726" i="2"/>
  <c r="S728" i="2"/>
  <c r="S730" i="2"/>
  <c r="S732" i="2"/>
  <c r="S734" i="2"/>
  <c r="S736" i="2"/>
  <c r="S738" i="2"/>
  <c r="S740" i="2"/>
  <c r="S742" i="2"/>
  <c r="S744" i="2"/>
  <c r="S746" i="2"/>
  <c r="S748" i="2"/>
  <c r="S750" i="2"/>
  <c r="S752" i="2"/>
  <c r="S754" i="2"/>
  <c r="S756" i="2"/>
  <c r="S758" i="2"/>
  <c r="S760" i="2"/>
  <c r="S764" i="2"/>
  <c r="S766" i="2"/>
  <c r="F5" i="2"/>
  <c r="CO9" i="2" s="1"/>
  <c r="CO1" i="2" s="1"/>
  <c r="S14" i="2"/>
  <c r="S22" i="2"/>
  <c r="S30" i="2"/>
  <c r="S38" i="2"/>
  <c r="S46" i="2"/>
  <c r="S54" i="2"/>
  <c r="S62" i="2"/>
  <c r="S70" i="2"/>
  <c r="S78" i="2"/>
  <c r="S86" i="2"/>
  <c r="S94" i="2"/>
  <c r="S102" i="2"/>
  <c r="S110" i="2"/>
  <c r="S118" i="2"/>
  <c r="S126" i="2"/>
  <c r="S134" i="2"/>
  <c r="S142" i="2"/>
  <c r="S150" i="2"/>
  <c r="S158" i="2"/>
  <c r="S166" i="2"/>
  <c r="S174" i="2"/>
  <c r="S182" i="2"/>
  <c r="S190" i="2"/>
  <c r="S198" i="2"/>
  <c r="S206" i="2"/>
  <c r="S214" i="2"/>
  <c r="S222" i="2"/>
  <c r="S230" i="2"/>
  <c r="S238" i="2"/>
  <c r="S246" i="2"/>
  <c r="S254" i="2"/>
  <c r="S262" i="2"/>
  <c r="S270" i="2"/>
  <c r="S278" i="2"/>
  <c r="S286" i="2"/>
  <c r="S294" i="2"/>
  <c r="S302" i="2"/>
  <c r="S11" i="2"/>
  <c r="S15" i="2"/>
  <c r="S19" i="2"/>
  <c r="S23" i="2"/>
  <c r="S27" i="2"/>
  <c r="S31" i="2"/>
  <c r="S35" i="2"/>
  <c r="S39" i="2"/>
  <c r="S43" i="2"/>
  <c r="S47" i="2"/>
  <c r="S51" i="2"/>
  <c r="S55" i="2"/>
  <c r="S59" i="2"/>
  <c r="S63" i="2"/>
  <c r="S67" i="2"/>
  <c r="S71" i="2"/>
  <c r="S75" i="2"/>
  <c r="S79" i="2"/>
  <c r="S83" i="2"/>
  <c r="S87" i="2"/>
  <c r="S91" i="2"/>
  <c r="S95" i="2"/>
  <c r="S99" i="2"/>
  <c r="S103" i="2"/>
  <c r="S107" i="2"/>
  <c r="S111" i="2"/>
  <c r="S115" i="2"/>
  <c r="S119" i="2"/>
  <c r="S123" i="2"/>
  <c r="S127" i="2"/>
  <c r="S131" i="2"/>
  <c r="S135" i="2"/>
  <c r="S139" i="2"/>
  <c r="S143" i="2"/>
  <c r="S147" i="2"/>
  <c r="S151" i="2"/>
  <c r="S155" i="2"/>
  <c r="S159" i="2"/>
  <c r="S163" i="2"/>
  <c r="S167" i="2"/>
  <c r="S171" i="2"/>
  <c r="S175" i="2"/>
  <c r="S179" i="2"/>
  <c r="S183" i="2"/>
  <c r="S187" i="2"/>
  <c r="S191" i="2"/>
  <c r="S195" i="2"/>
  <c r="S199" i="2"/>
  <c r="S203" i="2"/>
  <c r="S207" i="2"/>
  <c r="S211" i="2"/>
  <c r="S215" i="2"/>
  <c r="S219" i="2"/>
  <c r="S223" i="2"/>
  <c r="S227" i="2"/>
  <c r="S231" i="2"/>
  <c r="S235" i="2"/>
  <c r="S239" i="2"/>
  <c r="S243" i="2"/>
  <c r="S247" i="2"/>
  <c r="S251" i="2"/>
  <c r="S255" i="2"/>
  <c r="S259" i="2"/>
  <c r="S263" i="2"/>
  <c r="S267" i="2"/>
  <c r="S271" i="2"/>
  <c r="S275" i="2"/>
  <c r="S279" i="2"/>
  <c r="S283" i="2"/>
  <c r="S287" i="2"/>
  <c r="S291" i="2"/>
  <c r="S295" i="2"/>
  <c r="S299" i="2"/>
  <c r="S303" i="2"/>
  <c r="S307" i="2"/>
  <c r="S311" i="2"/>
  <c r="S315" i="2"/>
  <c r="S319" i="2"/>
  <c r="S323" i="2"/>
  <c r="S327" i="2"/>
  <c r="S331" i="2"/>
  <c r="S335" i="2"/>
  <c r="S339" i="2"/>
  <c r="S343" i="2"/>
  <c r="S347" i="2"/>
  <c r="S351" i="2"/>
  <c r="S355" i="2"/>
  <c r="S359" i="2"/>
  <c r="S363" i="2"/>
  <c r="S367" i="2"/>
  <c r="S371" i="2"/>
  <c r="S375" i="2"/>
  <c r="S379" i="2"/>
  <c r="S383" i="2"/>
  <c r="S387" i="2"/>
  <c r="S391" i="2"/>
  <c r="S395" i="2"/>
  <c r="S399" i="2"/>
  <c r="S403" i="2"/>
  <c r="S407" i="2"/>
  <c r="S411" i="2"/>
  <c r="S415" i="2"/>
  <c r="S419" i="2"/>
  <c r="S423" i="2"/>
  <c r="S427" i="2"/>
  <c r="S431" i="2"/>
  <c r="S435" i="2"/>
  <c r="S439" i="2"/>
  <c r="S443" i="2"/>
  <c r="S447" i="2"/>
  <c r="S451" i="2"/>
  <c r="S455" i="2"/>
  <c r="S459" i="2"/>
  <c r="S463" i="2"/>
  <c r="S467" i="2"/>
  <c r="S471" i="2"/>
  <c r="S475" i="2"/>
  <c r="S479" i="2"/>
  <c r="S483" i="2"/>
  <c r="S487" i="2"/>
  <c r="S491" i="2"/>
  <c r="S495" i="2"/>
  <c r="S499" i="2"/>
  <c r="S503" i="2"/>
  <c r="S507" i="2"/>
  <c r="S511" i="2"/>
  <c r="S515" i="2"/>
  <c r="S519" i="2"/>
  <c r="S523" i="2"/>
  <c r="S527" i="2"/>
  <c r="S531" i="2"/>
  <c r="S535" i="2"/>
  <c r="S539" i="2"/>
  <c r="S543" i="2"/>
  <c r="S547" i="2"/>
  <c r="S551" i="2"/>
  <c r="S555" i="2"/>
  <c r="S559" i="2"/>
  <c r="S563" i="2"/>
  <c r="S567" i="2"/>
  <c r="S571" i="2"/>
  <c r="S575" i="2"/>
  <c r="S579" i="2"/>
  <c r="S583" i="2"/>
  <c r="S587" i="2"/>
  <c r="S591" i="2"/>
  <c r="S595" i="2"/>
  <c r="S599" i="2"/>
  <c r="S603" i="2"/>
  <c r="S607" i="2"/>
  <c r="S611" i="2"/>
  <c r="S615" i="2"/>
  <c r="S619" i="2"/>
  <c r="S623" i="2"/>
  <c r="S627" i="2"/>
  <c r="S631" i="2"/>
  <c r="S635" i="2"/>
  <c r="S639" i="2"/>
  <c r="S643" i="2"/>
  <c r="V378" i="2"/>
  <c r="AP378" i="2" s="1"/>
  <c r="V424" i="2"/>
  <c r="AF424" i="2" s="1"/>
  <c r="X750" i="2"/>
  <c r="AH750" i="2" s="1"/>
  <c r="CO10" i="2"/>
  <c r="F6" i="2"/>
  <c r="J6" i="2"/>
  <c r="DQ18" i="2" s="1"/>
  <c r="CS13" i="2"/>
  <c r="CS57" i="2"/>
  <c r="CS61" i="2"/>
  <c r="CS65" i="2"/>
  <c r="CS69" i="2"/>
  <c r="CS73" i="2"/>
  <c r="CS77" i="2"/>
  <c r="CS81" i="2"/>
  <c r="CS85" i="2"/>
  <c r="CS89" i="2"/>
  <c r="CS93" i="2"/>
  <c r="CS197" i="2"/>
  <c r="CS201" i="2"/>
  <c r="V390" i="2"/>
  <c r="AF390" i="2" s="1"/>
  <c r="CS205" i="2"/>
  <c r="CS209" i="2"/>
  <c r="CS213" i="2"/>
  <c r="CS217" i="2"/>
  <c r="CS221" i="2"/>
  <c r="CS225" i="2"/>
  <c r="CS97" i="2"/>
  <c r="CS101" i="2"/>
  <c r="CS105" i="2"/>
  <c r="CS109" i="2"/>
  <c r="CS113" i="2"/>
  <c r="CS117" i="2"/>
  <c r="CS121" i="2"/>
  <c r="CS125" i="2"/>
  <c r="CS129" i="2"/>
  <c r="CS133" i="2"/>
  <c r="CS137" i="2"/>
  <c r="CS141" i="2"/>
  <c r="CS145" i="2"/>
  <c r="CS149" i="2"/>
  <c r="CS153" i="2"/>
  <c r="CS157" i="2"/>
  <c r="CS161" i="2"/>
  <c r="CS165" i="2"/>
  <c r="CS169" i="2"/>
  <c r="CS173" i="2"/>
  <c r="CS181" i="2"/>
  <c r="CS185" i="2"/>
  <c r="CS189" i="2"/>
  <c r="CS193" i="2"/>
  <c r="CS233" i="2"/>
  <c r="CS237" i="2"/>
  <c r="CS241" i="2"/>
  <c r="CS245" i="2"/>
  <c r="CS249" i="2"/>
  <c r="CS253" i="2"/>
  <c r="CS257" i="2"/>
  <c r="CS261" i="2"/>
  <c r="CS265" i="2"/>
  <c r="V267" i="2"/>
  <c r="AP267" i="2" s="1"/>
  <c r="V431" i="2"/>
  <c r="AF431" i="2" s="1"/>
  <c r="V432" i="2"/>
  <c r="AF432" i="2" s="1"/>
  <c r="V600" i="2"/>
  <c r="AF600" i="2" s="1"/>
  <c r="V682" i="2"/>
  <c r="AP682" i="2" s="1"/>
  <c r="V684" i="2"/>
  <c r="AF684" i="2" s="1"/>
  <c r="CS705" i="2"/>
  <c r="T766" i="2"/>
  <c r="AN766" i="2" s="1"/>
  <c r="CO13" i="2"/>
  <c r="CO14" i="2"/>
  <c r="V55" i="2"/>
  <c r="AP55" i="2" s="1"/>
  <c r="CO57" i="2"/>
  <c r="CO58" i="2"/>
  <c r="CO61" i="2"/>
  <c r="CO62" i="2"/>
  <c r="CO65" i="2"/>
  <c r="CO66" i="2"/>
  <c r="CO69" i="2"/>
  <c r="CO70" i="2"/>
  <c r="CO73" i="2"/>
  <c r="CO74" i="2"/>
  <c r="CO77" i="2"/>
  <c r="CO78" i="2"/>
  <c r="CO81" i="2"/>
  <c r="CO82" i="2"/>
  <c r="CO85" i="2"/>
  <c r="CO86" i="2"/>
  <c r="CO89" i="2"/>
  <c r="CO90" i="2"/>
  <c r="CO93" i="2"/>
  <c r="CO94" i="2"/>
  <c r="CO197" i="2"/>
  <c r="CO198" i="2"/>
  <c r="CO201" i="2"/>
  <c r="CO205" i="2"/>
  <c r="CO209" i="2"/>
  <c r="CO213" i="2"/>
  <c r="CO217" i="2"/>
  <c r="CO221" i="2"/>
  <c r="CO225" i="2"/>
  <c r="CO229" i="2"/>
  <c r="CS269" i="2"/>
  <c r="CS273" i="2"/>
  <c r="CS277" i="2"/>
  <c r="CS281" i="2"/>
  <c r="CS285" i="2"/>
  <c r="CS289" i="2"/>
  <c r="CS293" i="2"/>
  <c r="CS297" i="2"/>
  <c r="CS301" i="2"/>
  <c r="CS305" i="2"/>
  <c r="CS309" i="2"/>
  <c r="CS313" i="2"/>
  <c r="CS317" i="2"/>
  <c r="CS321" i="2"/>
  <c r="CS325" i="2"/>
  <c r="CS329" i="2"/>
  <c r="CS333" i="2"/>
  <c r="CS337" i="2"/>
  <c r="CS341" i="2"/>
  <c r="CS345" i="2"/>
  <c r="CS349" i="2"/>
  <c r="CO353" i="2"/>
  <c r="CO357" i="2"/>
  <c r="CO361" i="2"/>
  <c r="CO365" i="2"/>
  <c r="CO369" i="2"/>
  <c r="CO373" i="2"/>
  <c r="CO377" i="2"/>
  <c r="CO381" i="2"/>
  <c r="CO385" i="2"/>
  <c r="CO389" i="2"/>
  <c r="CO393" i="2"/>
  <c r="CO397" i="2"/>
  <c r="CO401" i="2"/>
  <c r="CO405" i="2"/>
  <c r="CO409" i="2"/>
  <c r="CO413" i="2"/>
  <c r="CO417" i="2"/>
  <c r="CO421" i="2"/>
  <c r="CO425" i="2"/>
  <c r="CO429" i="2"/>
  <c r="CS433" i="2"/>
  <c r="CO437" i="2"/>
  <c r="V516" i="2"/>
  <c r="AP516" i="2" s="1"/>
  <c r="V518" i="2"/>
  <c r="AP518" i="2" s="1"/>
  <c r="CS529" i="2"/>
  <c r="CS545" i="2"/>
  <c r="CS561" i="2"/>
  <c r="CS577" i="2"/>
  <c r="CS593" i="2"/>
  <c r="V602" i="2"/>
  <c r="AF602" i="2" s="1"/>
  <c r="CO605" i="2"/>
  <c r="CO609" i="2"/>
  <c r="CO613" i="2"/>
  <c r="CO617" i="2"/>
  <c r="CO621" i="2"/>
  <c r="CO625" i="2"/>
  <c r="CO629" i="2"/>
  <c r="CO633" i="2"/>
  <c r="CO637" i="2"/>
  <c r="CO641" i="2"/>
  <c r="CO645" i="2"/>
  <c r="CO649" i="2"/>
  <c r="CO653" i="2"/>
  <c r="CO657" i="2"/>
  <c r="CO661" i="2"/>
  <c r="CO665" i="2"/>
  <c r="CO669" i="2"/>
  <c r="CO673" i="2"/>
  <c r="CO677" i="2"/>
  <c r="CO685" i="2"/>
  <c r="CO689" i="2"/>
  <c r="CO693" i="2"/>
  <c r="CO697" i="2"/>
  <c r="CO701" i="2"/>
  <c r="CO705" i="2"/>
  <c r="CS229" i="2"/>
  <c r="CO269" i="2"/>
  <c r="CO273" i="2"/>
  <c r="CO277" i="2"/>
  <c r="CO281" i="2"/>
  <c r="CO285" i="2"/>
  <c r="CO289" i="2"/>
  <c r="CO293" i="2"/>
  <c r="CO297" i="2"/>
  <c r="CO301" i="2"/>
  <c r="CO305" i="2"/>
  <c r="CO309" i="2"/>
  <c r="CO313" i="2"/>
  <c r="CO317" i="2"/>
  <c r="CO321" i="2"/>
  <c r="CO325" i="2"/>
  <c r="CO329" i="2"/>
  <c r="CO333" i="2"/>
  <c r="CO337" i="2"/>
  <c r="CO341" i="2"/>
  <c r="CO345" i="2"/>
  <c r="CO349" i="2"/>
  <c r="CS353" i="2"/>
  <c r="CS357" i="2"/>
  <c r="CS361" i="2"/>
  <c r="CS365" i="2"/>
  <c r="CS369" i="2"/>
  <c r="CS373" i="2"/>
  <c r="CS377" i="2"/>
  <c r="CS381" i="2"/>
  <c r="CS385" i="2"/>
  <c r="CS389" i="2"/>
  <c r="CS393" i="2"/>
  <c r="CS397" i="2"/>
  <c r="CS401" i="2"/>
  <c r="CS405" i="2"/>
  <c r="CS409" i="2"/>
  <c r="CS413" i="2"/>
  <c r="CS417" i="2"/>
  <c r="CS421" i="2"/>
  <c r="CS425" i="2"/>
  <c r="CS429" i="2"/>
  <c r="V430" i="2"/>
  <c r="AF430" i="2" s="1"/>
  <c r="CO433" i="2"/>
  <c r="CS437" i="2"/>
  <c r="V440" i="2"/>
  <c r="AF440" i="2" s="1"/>
  <c r="CO521" i="2"/>
  <c r="CO525" i="2"/>
  <c r="CO529" i="2"/>
  <c r="CO533" i="2"/>
  <c r="CO537" i="2"/>
  <c r="CO541" i="2"/>
  <c r="CO545" i="2"/>
  <c r="CO549" i="2"/>
  <c r="CO553" i="2"/>
  <c r="CO557" i="2"/>
  <c r="CO561" i="2"/>
  <c r="CO565" i="2"/>
  <c r="CO569" i="2"/>
  <c r="CO573" i="2"/>
  <c r="CO577" i="2"/>
  <c r="CO581" i="2"/>
  <c r="CO585" i="2"/>
  <c r="CO589" i="2"/>
  <c r="CO593" i="2"/>
  <c r="CO597" i="2"/>
  <c r="CO601" i="2"/>
  <c r="CS609" i="2"/>
  <c r="CS625" i="2"/>
  <c r="CS641" i="2"/>
  <c r="CS657" i="2"/>
  <c r="CS673" i="2"/>
  <c r="V680" i="2"/>
  <c r="AP680" i="2" s="1"/>
  <c r="CO681" i="2"/>
  <c r="CS689" i="2"/>
  <c r="CT108" i="2"/>
  <c r="Y108" i="2"/>
  <c r="CT114" i="2"/>
  <c r="Y114" i="2"/>
  <c r="CT122" i="2"/>
  <c r="Y122" i="2"/>
  <c r="CT128" i="2"/>
  <c r="Y128" i="2"/>
  <c r="CT132" i="2"/>
  <c r="Y132" i="2"/>
  <c r="CT138" i="2"/>
  <c r="Y138" i="2"/>
  <c r="CT144" i="2"/>
  <c r="Y144" i="2"/>
  <c r="CT160" i="2"/>
  <c r="Y160" i="2"/>
  <c r="CT168" i="2"/>
  <c r="Y168" i="2"/>
  <c r="CT170" i="2"/>
  <c r="Y170" i="2"/>
  <c r="CT196" i="2"/>
  <c r="Y196" i="2"/>
  <c r="CT202" i="2"/>
  <c r="Y202" i="2"/>
  <c r="CT214" i="2"/>
  <c r="Y214" i="2"/>
  <c r="CT216" i="2"/>
  <c r="Y216" i="2"/>
  <c r="CT222" i="2"/>
  <c r="Y222" i="2"/>
  <c r="CT232" i="2"/>
  <c r="Y232" i="2"/>
  <c r="AP263" i="2"/>
  <c r="AF263" i="2"/>
  <c r="CT270" i="2"/>
  <c r="Y270" i="2"/>
  <c r="CT272" i="2"/>
  <c r="Y272" i="2"/>
  <c r="CT282" i="2"/>
  <c r="Y282" i="2"/>
  <c r="CT288" i="2"/>
  <c r="Y288" i="2"/>
  <c r="CT294" i="2"/>
  <c r="Y294" i="2"/>
  <c r="CT300" i="2"/>
  <c r="Y300" i="2"/>
  <c r="CT304" i="2"/>
  <c r="Y304" i="2"/>
  <c r="CT310" i="2"/>
  <c r="Y310" i="2"/>
  <c r="CT316" i="2"/>
  <c r="Y316" i="2"/>
  <c r="CT326" i="2"/>
  <c r="Y326" i="2"/>
  <c r="CT332" i="2"/>
  <c r="Y332" i="2"/>
  <c r="CT340" i="2"/>
  <c r="Y340" i="2"/>
  <c r="CT346" i="2"/>
  <c r="Y346" i="2"/>
  <c r="CT350" i="2"/>
  <c r="Y350" i="2"/>
  <c r="AF375" i="2"/>
  <c r="AP375" i="2"/>
  <c r="CT16" i="2"/>
  <c r="Y16" i="2"/>
  <c r="CT18" i="2"/>
  <c r="Y18" i="2"/>
  <c r="CT20" i="2"/>
  <c r="Y20" i="2"/>
  <c r="CT22" i="2"/>
  <c r="Y22" i="2"/>
  <c r="CT24" i="2"/>
  <c r="Y24" i="2"/>
  <c r="CT26" i="2"/>
  <c r="Y26" i="2"/>
  <c r="CT28" i="2"/>
  <c r="Y28" i="2"/>
  <c r="CT30" i="2"/>
  <c r="Y30" i="2"/>
  <c r="CT32" i="2"/>
  <c r="Y32" i="2"/>
  <c r="CT34" i="2"/>
  <c r="Y34" i="2"/>
  <c r="CT36" i="2"/>
  <c r="Y36" i="2"/>
  <c r="CT38" i="2"/>
  <c r="Y38" i="2"/>
  <c r="CT40" i="2"/>
  <c r="Y40" i="2"/>
  <c r="CT42" i="2"/>
  <c r="Y42" i="2"/>
  <c r="CT44" i="2"/>
  <c r="Y44" i="2"/>
  <c r="CT46" i="2"/>
  <c r="Y46" i="2"/>
  <c r="CT48" i="2"/>
  <c r="Y48" i="2"/>
  <c r="CT50" i="2"/>
  <c r="Y50" i="2"/>
  <c r="CT52" i="2"/>
  <c r="Y52" i="2"/>
  <c r="CT54" i="2"/>
  <c r="Y54" i="2"/>
  <c r="CT56" i="2"/>
  <c r="Y56" i="2"/>
  <c r="CT58" i="2"/>
  <c r="Y58" i="2"/>
  <c r="CT60" i="2"/>
  <c r="Y60" i="2"/>
  <c r="CT62" i="2"/>
  <c r="Y62" i="2"/>
  <c r="CT64" i="2"/>
  <c r="Y64" i="2"/>
  <c r="CT66" i="2"/>
  <c r="Y66" i="2"/>
  <c r="CT68" i="2"/>
  <c r="Y68" i="2"/>
  <c r="CT70" i="2"/>
  <c r="Y70" i="2"/>
  <c r="CT72" i="2"/>
  <c r="Y72" i="2"/>
  <c r="CT74" i="2"/>
  <c r="Y74" i="2"/>
  <c r="CT76" i="2"/>
  <c r="Y76" i="2"/>
  <c r="CT78" i="2"/>
  <c r="Y78" i="2"/>
  <c r="CT80" i="2"/>
  <c r="Y80" i="2"/>
  <c r="CT82" i="2"/>
  <c r="Y82" i="2"/>
  <c r="CT84" i="2"/>
  <c r="Y84" i="2"/>
  <c r="CT86" i="2"/>
  <c r="Y86" i="2"/>
  <c r="CT88" i="2"/>
  <c r="Y88" i="2"/>
  <c r="CT90" i="2"/>
  <c r="Y90" i="2"/>
  <c r="CT92" i="2"/>
  <c r="Y92" i="2"/>
  <c r="CT94" i="2"/>
  <c r="Y94" i="2"/>
  <c r="CT96" i="2"/>
  <c r="Y96" i="2"/>
  <c r="AP103" i="2"/>
  <c r="AF103" i="2"/>
  <c r="AP107" i="2"/>
  <c r="AF107" i="2"/>
  <c r="AP119" i="2"/>
  <c r="AF119" i="2"/>
  <c r="AP123" i="2"/>
  <c r="AF123" i="2"/>
  <c r="AP135" i="2"/>
  <c r="AF135" i="2"/>
  <c r="AP139" i="2"/>
  <c r="AF139" i="2"/>
  <c r="AP151" i="2"/>
  <c r="AF151" i="2"/>
  <c r="AP155" i="2"/>
  <c r="AF155" i="2"/>
  <c r="AP167" i="2"/>
  <c r="AF167" i="2"/>
  <c r="AP171" i="2"/>
  <c r="AF171" i="2"/>
  <c r="AP199" i="2"/>
  <c r="AF199" i="2"/>
  <c r="AP203" i="2"/>
  <c r="AF203" i="2"/>
  <c r="AP215" i="2"/>
  <c r="AF215" i="2"/>
  <c r="AP219" i="2"/>
  <c r="AF219" i="2"/>
  <c r="AP231" i="2"/>
  <c r="AF231" i="2"/>
  <c r="CT268" i="2"/>
  <c r="Y268" i="2"/>
  <c r="AP279" i="2"/>
  <c r="AF279" i="2"/>
  <c r="AP283" i="2"/>
  <c r="AF283" i="2"/>
  <c r="AF295" i="2"/>
  <c r="AP295" i="2"/>
  <c r="AF299" i="2"/>
  <c r="AP299" i="2"/>
  <c r="AF311" i="2"/>
  <c r="AP311" i="2"/>
  <c r="AF315" i="2"/>
  <c r="AP315" i="2"/>
  <c r="AF327" i="2"/>
  <c r="AP327" i="2"/>
  <c r="AF331" i="2"/>
  <c r="AP331" i="2"/>
  <c r="AF343" i="2"/>
  <c r="AP343" i="2"/>
  <c r="AF347" i="2"/>
  <c r="AP347" i="2"/>
  <c r="AF435" i="2"/>
  <c r="AP435" i="2"/>
  <c r="AP439" i="2"/>
  <c r="AP611" i="2"/>
  <c r="AF611" i="2"/>
  <c r="AP627" i="2"/>
  <c r="AF627" i="2"/>
  <c r="AP643" i="2"/>
  <c r="AF643" i="2"/>
  <c r="AP659" i="2"/>
  <c r="AF659" i="2"/>
  <c r="AP675" i="2"/>
  <c r="AF675" i="2"/>
  <c r="AP691" i="2"/>
  <c r="AF691" i="2"/>
  <c r="AP11" i="2"/>
  <c r="AF11" i="2"/>
  <c r="CT100" i="2"/>
  <c r="Y100" i="2"/>
  <c r="CT102" i="2"/>
  <c r="Y102" i="2"/>
  <c r="CT106" i="2"/>
  <c r="Y106" i="2"/>
  <c r="CT112" i="2"/>
  <c r="Y112" i="2"/>
  <c r="CT118" i="2"/>
  <c r="Y118" i="2"/>
  <c r="CT126" i="2"/>
  <c r="Y126" i="2"/>
  <c r="CT134" i="2"/>
  <c r="Y134" i="2"/>
  <c r="CT142" i="2"/>
  <c r="Y142" i="2"/>
  <c r="CT148" i="2"/>
  <c r="Y148" i="2"/>
  <c r="CT150" i="2"/>
  <c r="Y150" i="2"/>
  <c r="CT154" i="2"/>
  <c r="Y154" i="2"/>
  <c r="CT156" i="2"/>
  <c r="Y156" i="2"/>
  <c r="CT162" i="2"/>
  <c r="Y162" i="2"/>
  <c r="CT166" i="2"/>
  <c r="Y166" i="2"/>
  <c r="CT174" i="2"/>
  <c r="Y174" i="2"/>
  <c r="CT198" i="2"/>
  <c r="Y198" i="2"/>
  <c r="CT204" i="2"/>
  <c r="Y204" i="2"/>
  <c r="CT208" i="2"/>
  <c r="Y208" i="2"/>
  <c r="CT218" i="2"/>
  <c r="Y218" i="2"/>
  <c r="CT226" i="2"/>
  <c r="Y226" i="2"/>
  <c r="CT230" i="2"/>
  <c r="Y230" i="2"/>
  <c r="CT278" i="2"/>
  <c r="Y278" i="2"/>
  <c r="CT284" i="2"/>
  <c r="Y284" i="2"/>
  <c r="CT290" i="2"/>
  <c r="Y290" i="2"/>
  <c r="CT298" i="2"/>
  <c r="Y298" i="2"/>
  <c r="CT306" i="2"/>
  <c r="Y306" i="2"/>
  <c r="CT314" i="2"/>
  <c r="Y314" i="2"/>
  <c r="CT320" i="2"/>
  <c r="Y320" i="2"/>
  <c r="CT330" i="2"/>
  <c r="Y330" i="2"/>
  <c r="CT336" i="2"/>
  <c r="Y336" i="2"/>
  <c r="CT342" i="2"/>
  <c r="Y342" i="2"/>
  <c r="CT344" i="2"/>
  <c r="Y344" i="2"/>
  <c r="AF379" i="2"/>
  <c r="AP379" i="2"/>
  <c r="AF391" i="2"/>
  <c r="AP391" i="2"/>
  <c r="AF407" i="2"/>
  <c r="AP407" i="2"/>
  <c r="AF411" i="2"/>
  <c r="AP411" i="2"/>
  <c r="CT438" i="2"/>
  <c r="Y438" i="2"/>
  <c r="CT12" i="2"/>
  <c r="Y12" i="2"/>
  <c r="CT14" i="2"/>
  <c r="Y14" i="2"/>
  <c r="CT176" i="2"/>
  <c r="Y176" i="2"/>
  <c r="AP183" i="2"/>
  <c r="AF183" i="2"/>
  <c r="CT234" i="2"/>
  <c r="Y234" i="2"/>
  <c r="CT236" i="2"/>
  <c r="Y236" i="2"/>
  <c r="CT238" i="2"/>
  <c r="Y238" i="2"/>
  <c r="CT240" i="2"/>
  <c r="Y240" i="2"/>
  <c r="CT242" i="2"/>
  <c r="Y242" i="2"/>
  <c r="CT244" i="2"/>
  <c r="Y244" i="2"/>
  <c r="CT246" i="2"/>
  <c r="Y246" i="2"/>
  <c r="CT248" i="2"/>
  <c r="Y248" i="2"/>
  <c r="CT250" i="2"/>
  <c r="Y250" i="2"/>
  <c r="CT252" i="2"/>
  <c r="Y252" i="2"/>
  <c r="CT254" i="2"/>
  <c r="Y254" i="2"/>
  <c r="CT256" i="2"/>
  <c r="Y256" i="2"/>
  <c r="CT258" i="2"/>
  <c r="Y258" i="2"/>
  <c r="CT260" i="2"/>
  <c r="Y260" i="2"/>
  <c r="CT262" i="2"/>
  <c r="Y262" i="2"/>
  <c r="CT264" i="2"/>
  <c r="Y264" i="2"/>
  <c r="CT266" i="2"/>
  <c r="Y266" i="2"/>
  <c r="CT354" i="2"/>
  <c r="Y354" i="2"/>
  <c r="CT356" i="2"/>
  <c r="Y356" i="2"/>
  <c r="CT358" i="2"/>
  <c r="Y358" i="2"/>
  <c r="CT360" i="2"/>
  <c r="Y360" i="2"/>
  <c r="CT362" i="2"/>
  <c r="Y362" i="2"/>
  <c r="CT364" i="2"/>
  <c r="Y364" i="2"/>
  <c r="CT366" i="2"/>
  <c r="Y366" i="2"/>
  <c r="CT368" i="2"/>
  <c r="Y368" i="2"/>
  <c r="CT370" i="2"/>
  <c r="Y370" i="2"/>
  <c r="CT372" i="2"/>
  <c r="Y372" i="2"/>
  <c r="CT374" i="2"/>
  <c r="Y374" i="2"/>
  <c r="CT376" i="2"/>
  <c r="Y376" i="2"/>
  <c r="CT378" i="2"/>
  <c r="Y378" i="2"/>
  <c r="CT380" i="2"/>
  <c r="Y380" i="2"/>
  <c r="CT382" i="2"/>
  <c r="Y382" i="2"/>
  <c r="CT384" i="2"/>
  <c r="Y384" i="2"/>
  <c r="CT386" i="2"/>
  <c r="Y386" i="2"/>
  <c r="CT388" i="2"/>
  <c r="Y388" i="2"/>
  <c r="CT390" i="2"/>
  <c r="Y390" i="2"/>
  <c r="CT392" i="2"/>
  <c r="Y392" i="2"/>
  <c r="CT394" i="2"/>
  <c r="Y394" i="2"/>
  <c r="CT396" i="2"/>
  <c r="Y396" i="2"/>
  <c r="CT398" i="2"/>
  <c r="Y398" i="2"/>
  <c r="CT400" i="2"/>
  <c r="Y400" i="2"/>
  <c r="CT402" i="2"/>
  <c r="Y402" i="2"/>
  <c r="CT404" i="2"/>
  <c r="Y404" i="2"/>
  <c r="CT406" i="2"/>
  <c r="Y406" i="2"/>
  <c r="CT408" i="2"/>
  <c r="Y408" i="2"/>
  <c r="CT410" i="2"/>
  <c r="Y410" i="2"/>
  <c r="CT412" i="2"/>
  <c r="Y412" i="2"/>
  <c r="CT414" i="2"/>
  <c r="Y414" i="2"/>
  <c r="CT416" i="2"/>
  <c r="Y416" i="2"/>
  <c r="CT418" i="2"/>
  <c r="Y418" i="2"/>
  <c r="CT420" i="2"/>
  <c r="Y420" i="2"/>
  <c r="CT422" i="2"/>
  <c r="Y422" i="2"/>
  <c r="CT424" i="2"/>
  <c r="Y424" i="2"/>
  <c r="CT426" i="2"/>
  <c r="Y426" i="2"/>
  <c r="CT428" i="2"/>
  <c r="Y428" i="2"/>
  <c r="CT430" i="2"/>
  <c r="Y430" i="2"/>
  <c r="AF443" i="2"/>
  <c r="AP443" i="2"/>
  <c r="AF447" i="2"/>
  <c r="AP447" i="2"/>
  <c r="AP451" i="2"/>
  <c r="AF451" i="2"/>
  <c r="AP455" i="2"/>
  <c r="AF455" i="2"/>
  <c r="AP459" i="2"/>
  <c r="AF459" i="2"/>
  <c r="AP531" i="2"/>
  <c r="AF531" i="2"/>
  <c r="AP547" i="2"/>
  <c r="AF547" i="2"/>
  <c r="AP563" i="2"/>
  <c r="AF563" i="2"/>
  <c r="AP579" i="2"/>
  <c r="AF579" i="2"/>
  <c r="AP595" i="2"/>
  <c r="AF595" i="2"/>
  <c r="AD745" i="2"/>
  <c r="AN745" i="2"/>
  <c r="AD761" i="2"/>
  <c r="AN761" i="2"/>
  <c r="CT98" i="2"/>
  <c r="Y98" i="2"/>
  <c r="CT104" i="2"/>
  <c r="Y104" i="2"/>
  <c r="CT110" i="2"/>
  <c r="Y110" i="2"/>
  <c r="CT116" i="2"/>
  <c r="Y116" i="2"/>
  <c r="CT120" i="2"/>
  <c r="Y120" i="2"/>
  <c r="CT124" i="2"/>
  <c r="Y124" i="2"/>
  <c r="CT130" i="2"/>
  <c r="Y130" i="2"/>
  <c r="CT136" i="2"/>
  <c r="Y136" i="2"/>
  <c r="CT140" i="2"/>
  <c r="Y140" i="2"/>
  <c r="CT146" i="2"/>
  <c r="Y146" i="2"/>
  <c r="CT152" i="2"/>
  <c r="Y152" i="2"/>
  <c r="CT158" i="2"/>
  <c r="Y158" i="2"/>
  <c r="CT164" i="2"/>
  <c r="Y164" i="2"/>
  <c r="CT172" i="2"/>
  <c r="Y172" i="2"/>
  <c r="CT200" i="2"/>
  <c r="Y200" i="2"/>
  <c r="CT206" i="2"/>
  <c r="Y206" i="2"/>
  <c r="CT210" i="2"/>
  <c r="Y210" i="2"/>
  <c r="CT212" i="2"/>
  <c r="Y212" i="2"/>
  <c r="CT220" i="2"/>
  <c r="Y220" i="2"/>
  <c r="CT224" i="2"/>
  <c r="Y224" i="2"/>
  <c r="CT228" i="2"/>
  <c r="Y228" i="2"/>
  <c r="AP235" i="2"/>
  <c r="AF235" i="2"/>
  <c r="AP247" i="2"/>
  <c r="AF247" i="2"/>
  <c r="AP251" i="2"/>
  <c r="AF251" i="2"/>
  <c r="CT274" i="2"/>
  <c r="Y274" i="2"/>
  <c r="CT276" i="2"/>
  <c r="Y276" i="2"/>
  <c r="CT280" i="2"/>
  <c r="Y280" i="2"/>
  <c r="CT286" i="2"/>
  <c r="Y286" i="2"/>
  <c r="CT292" i="2"/>
  <c r="Y292" i="2"/>
  <c r="CT296" i="2"/>
  <c r="Y296" i="2"/>
  <c r="CT302" i="2"/>
  <c r="Y302" i="2"/>
  <c r="CT308" i="2"/>
  <c r="Y308" i="2"/>
  <c r="CT312" i="2"/>
  <c r="Y312" i="2"/>
  <c r="CT318" i="2"/>
  <c r="Y318" i="2"/>
  <c r="CT322" i="2"/>
  <c r="Y322" i="2"/>
  <c r="CT324" i="2"/>
  <c r="Y324" i="2"/>
  <c r="CT328" i="2"/>
  <c r="Y328" i="2"/>
  <c r="CT334" i="2"/>
  <c r="Y334" i="2"/>
  <c r="CT338" i="2"/>
  <c r="Y338" i="2"/>
  <c r="CT348" i="2"/>
  <c r="Y348" i="2"/>
  <c r="CT352" i="2"/>
  <c r="Y352" i="2"/>
  <c r="AF359" i="2"/>
  <c r="AP359" i="2"/>
  <c r="AF363" i="2"/>
  <c r="AP363" i="2"/>
  <c r="AF395" i="2"/>
  <c r="AP395" i="2"/>
  <c r="AF423" i="2"/>
  <c r="AP423" i="2"/>
  <c r="CT434" i="2"/>
  <c r="Y434" i="2"/>
  <c r="CT436" i="2"/>
  <c r="Y436" i="2"/>
  <c r="CT440" i="2"/>
  <c r="Y440" i="2"/>
  <c r="CT178" i="2"/>
  <c r="Y178" i="2"/>
  <c r="CT180" i="2"/>
  <c r="Y180" i="2"/>
  <c r="CT10" i="2"/>
  <c r="Y10" i="2"/>
  <c r="AP23" i="2"/>
  <c r="AF23" i="2"/>
  <c r="AP27" i="2"/>
  <c r="AF27" i="2"/>
  <c r="AP39" i="2"/>
  <c r="AF39" i="2"/>
  <c r="AP43" i="2"/>
  <c r="AF43" i="2"/>
  <c r="AF55" i="2"/>
  <c r="AP59" i="2"/>
  <c r="AF59" i="2"/>
  <c r="AP71" i="2"/>
  <c r="AF71" i="2"/>
  <c r="AP75" i="2"/>
  <c r="AF75" i="2"/>
  <c r="AP87" i="2"/>
  <c r="AF87" i="2"/>
  <c r="AP91" i="2"/>
  <c r="AF91" i="2"/>
  <c r="CT182" i="2"/>
  <c r="Y182" i="2"/>
  <c r="CT184" i="2"/>
  <c r="Y184" i="2"/>
  <c r="CT186" i="2"/>
  <c r="Y186" i="2"/>
  <c r="CT188" i="2"/>
  <c r="Y188" i="2"/>
  <c r="CT190" i="2"/>
  <c r="Y190" i="2"/>
  <c r="CT192" i="2"/>
  <c r="Y192" i="2"/>
  <c r="CT194" i="2"/>
  <c r="Y194" i="2"/>
  <c r="CT432" i="2"/>
  <c r="Y432" i="2"/>
  <c r="CT442" i="2"/>
  <c r="Y442" i="2"/>
  <c r="CT444" i="2"/>
  <c r="Y444" i="2"/>
  <c r="CT446" i="2"/>
  <c r="Y446" i="2"/>
  <c r="CT448" i="2"/>
  <c r="Y448" i="2"/>
  <c r="CT450" i="2"/>
  <c r="Y450" i="2"/>
  <c r="CT452" i="2"/>
  <c r="Y452" i="2"/>
  <c r="CT454" i="2"/>
  <c r="Y454" i="2"/>
  <c r="CT456" i="2"/>
  <c r="Y456" i="2"/>
  <c r="CT458" i="2"/>
  <c r="Y458" i="2"/>
  <c r="AP463" i="2"/>
  <c r="AF463" i="2"/>
  <c r="AP467" i="2"/>
  <c r="AF467" i="2"/>
  <c r="AP471" i="2"/>
  <c r="AF471" i="2"/>
  <c r="AP475" i="2"/>
  <c r="AF475" i="2"/>
  <c r="AP483" i="2"/>
  <c r="AF483" i="2"/>
  <c r="AP499" i="2"/>
  <c r="AF499" i="2"/>
  <c r="AP515" i="2"/>
  <c r="AF515" i="2"/>
  <c r="AP707" i="2"/>
  <c r="AF707" i="2"/>
  <c r="AP723" i="2"/>
  <c r="AF723" i="2"/>
  <c r="AP736" i="2"/>
  <c r="AF736" i="2"/>
  <c r="CT706" i="2"/>
  <c r="Y706" i="2"/>
  <c r="CT708" i="2"/>
  <c r="Y708" i="2"/>
  <c r="CT710" i="2"/>
  <c r="Y710" i="2"/>
  <c r="CT714" i="2"/>
  <c r="Y714" i="2"/>
  <c r="CT716" i="2"/>
  <c r="Y716" i="2"/>
  <c r="CT718" i="2"/>
  <c r="Y718" i="2"/>
  <c r="CT720" i="2"/>
  <c r="Y720" i="2"/>
  <c r="CT722" i="2"/>
  <c r="Y722" i="2"/>
  <c r="CT724" i="2"/>
  <c r="Y724" i="2"/>
  <c r="CT726" i="2"/>
  <c r="Y726" i="2"/>
  <c r="CT730" i="2"/>
  <c r="Y730" i="2"/>
  <c r="CT732" i="2"/>
  <c r="Y732" i="2"/>
  <c r="CT734" i="2"/>
  <c r="Y734" i="2"/>
  <c r="V10" i="2"/>
  <c r="Z10" i="2"/>
  <c r="CO11" i="2"/>
  <c r="T11" i="2"/>
  <c r="CS11" i="2"/>
  <c r="X11" i="2"/>
  <c r="V12" i="2"/>
  <c r="V14" i="2"/>
  <c r="CO15" i="2"/>
  <c r="T15" i="2"/>
  <c r="CS15" i="2"/>
  <c r="X15" i="2"/>
  <c r="V16" i="2"/>
  <c r="V18" i="2"/>
  <c r="CO19" i="2"/>
  <c r="T19" i="2"/>
  <c r="CS19" i="2"/>
  <c r="X19" i="2"/>
  <c r="V20" i="2"/>
  <c r="V22" i="2"/>
  <c r="CO23" i="2"/>
  <c r="T23" i="2"/>
  <c r="CS23" i="2"/>
  <c r="X23" i="2"/>
  <c r="V24" i="2"/>
  <c r="V26" i="2"/>
  <c r="CO27" i="2"/>
  <c r="T27" i="2"/>
  <c r="CS27" i="2"/>
  <c r="X27" i="2"/>
  <c r="V28" i="2"/>
  <c r="V30" i="2"/>
  <c r="CO31" i="2"/>
  <c r="T31" i="2"/>
  <c r="CS31" i="2"/>
  <c r="X31" i="2"/>
  <c r="V32" i="2"/>
  <c r="V34" i="2"/>
  <c r="CO35" i="2"/>
  <c r="T35" i="2"/>
  <c r="CS35" i="2"/>
  <c r="X35" i="2"/>
  <c r="V36" i="2"/>
  <c r="V38" i="2"/>
  <c r="CO39" i="2"/>
  <c r="T39" i="2"/>
  <c r="CS39" i="2"/>
  <c r="X39" i="2"/>
  <c r="V40" i="2"/>
  <c r="V42" i="2"/>
  <c r="CO43" i="2"/>
  <c r="T43" i="2"/>
  <c r="CS43" i="2"/>
  <c r="X43" i="2"/>
  <c r="V44" i="2"/>
  <c r="V46" i="2"/>
  <c r="CO47" i="2"/>
  <c r="T47" i="2"/>
  <c r="CS47" i="2"/>
  <c r="X47" i="2"/>
  <c r="V48" i="2"/>
  <c r="V50" i="2"/>
  <c r="CO51" i="2"/>
  <c r="T51" i="2"/>
  <c r="CS51" i="2"/>
  <c r="X51" i="2"/>
  <c r="V52" i="2"/>
  <c r="V54" i="2"/>
  <c r="CO55" i="2"/>
  <c r="T55" i="2"/>
  <c r="CS55" i="2"/>
  <c r="X55" i="2"/>
  <c r="V56" i="2"/>
  <c r="V58" i="2"/>
  <c r="CO59" i="2"/>
  <c r="T59" i="2"/>
  <c r="CS59" i="2"/>
  <c r="X59" i="2"/>
  <c r="V60" i="2"/>
  <c r="V62" i="2"/>
  <c r="CO63" i="2"/>
  <c r="T63" i="2"/>
  <c r="CS63" i="2"/>
  <c r="X63" i="2"/>
  <c r="V64" i="2"/>
  <c r="V66" i="2"/>
  <c r="CO67" i="2"/>
  <c r="T67" i="2"/>
  <c r="CS67" i="2"/>
  <c r="X67" i="2"/>
  <c r="V68" i="2"/>
  <c r="V70" i="2"/>
  <c r="CO71" i="2"/>
  <c r="T71" i="2"/>
  <c r="CS71" i="2"/>
  <c r="X71" i="2"/>
  <c r="V72" i="2"/>
  <c r="V74" i="2"/>
  <c r="CO75" i="2"/>
  <c r="T75" i="2"/>
  <c r="CS75" i="2"/>
  <c r="X75" i="2"/>
  <c r="V76" i="2"/>
  <c r="V78" i="2"/>
  <c r="CO79" i="2"/>
  <c r="T79" i="2"/>
  <c r="CS79" i="2"/>
  <c r="X79" i="2"/>
  <c r="V80" i="2"/>
  <c r="V82" i="2"/>
  <c r="CO83" i="2"/>
  <c r="T83" i="2"/>
  <c r="CS83" i="2"/>
  <c r="X83" i="2"/>
  <c r="V84" i="2"/>
  <c r="V86" i="2"/>
  <c r="CO87" i="2"/>
  <c r="T87" i="2"/>
  <c r="CS87" i="2"/>
  <c r="X87" i="2"/>
  <c r="V88" i="2"/>
  <c r="V90" i="2"/>
  <c r="CO91" i="2"/>
  <c r="T91" i="2"/>
  <c r="CS91" i="2"/>
  <c r="X91" i="2"/>
  <c r="V92" i="2"/>
  <c r="V94" i="2"/>
  <c r="CO95" i="2"/>
  <c r="T95" i="2"/>
  <c r="CS95" i="2"/>
  <c r="X95" i="2"/>
  <c r="V96" i="2"/>
  <c r="V98" i="2"/>
  <c r="CO99" i="2"/>
  <c r="T99" i="2"/>
  <c r="CS99" i="2"/>
  <c r="X99" i="2"/>
  <c r="V100" i="2"/>
  <c r="V102" i="2"/>
  <c r="CO103" i="2"/>
  <c r="T103" i="2"/>
  <c r="CS103" i="2"/>
  <c r="X103" i="2"/>
  <c r="V104" i="2"/>
  <c r="V106" i="2"/>
  <c r="CO107" i="2"/>
  <c r="T107" i="2"/>
  <c r="CS107" i="2"/>
  <c r="X107" i="2"/>
  <c r="V108" i="2"/>
  <c r="V110" i="2"/>
  <c r="CO111" i="2"/>
  <c r="T111" i="2"/>
  <c r="CS111" i="2"/>
  <c r="X111" i="2"/>
  <c r="V112" i="2"/>
  <c r="V114" i="2"/>
  <c r="CO115" i="2"/>
  <c r="T115" i="2"/>
  <c r="CS115" i="2"/>
  <c r="X115" i="2"/>
  <c r="V116" i="2"/>
  <c r="V118" i="2"/>
  <c r="CO119" i="2"/>
  <c r="T119" i="2"/>
  <c r="CS119" i="2"/>
  <c r="X119" i="2"/>
  <c r="V120" i="2"/>
  <c r="V122" i="2"/>
  <c r="CO123" i="2"/>
  <c r="T123" i="2"/>
  <c r="CS123" i="2"/>
  <c r="X123" i="2"/>
  <c r="V124" i="2"/>
  <c r="V126" i="2"/>
  <c r="CO127" i="2"/>
  <c r="T127" i="2"/>
  <c r="CS127" i="2"/>
  <c r="X127" i="2"/>
  <c r="V128" i="2"/>
  <c r="V130" i="2"/>
  <c r="CO131" i="2"/>
  <c r="T131" i="2"/>
  <c r="CS131" i="2"/>
  <c r="X131" i="2"/>
  <c r="V132" i="2"/>
  <c r="V134" i="2"/>
  <c r="CO135" i="2"/>
  <c r="T135" i="2"/>
  <c r="CS135" i="2"/>
  <c r="X135" i="2"/>
  <c r="V136" i="2"/>
  <c r="V138" i="2"/>
  <c r="CO139" i="2"/>
  <c r="T139" i="2"/>
  <c r="CS139" i="2"/>
  <c r="X139" i="2"/>
  <c r="V140" i="2"/>
  <c r="V142" i="2"/>
  <c r="CO143" i="2"/>
  <c r="T143" i="2"/>
  <c r="CS143" i="2"/>
  <c r="X143" i="2"/>
  <c r="V144" i="2"/>
  <c r="V146" i="2"/>
  <c r="CO147" i="2"/>
  <c r="T147" i="2"/>
  <c r="CS147" i="2"/>
  <c r="X147" i="2"/>
  <c r="V148" i="2"/>
  <c r="V150" i="2"/>
  <c r="CO151" i="2"/>
  <c r="T151" i="2"/>
  <c r="CS151" i="2"/>
  <c r="X151" i="2"/>
  <c r="V152" i="2"/>
  <c r="V154" i="2"/>
  <c r="CO155" i="2"/>
  <c r="T155" i="2"/>
  <c r="CS155" i="2"/>
  <c r="X155" i="2"/>
  <c r="V156" i="2"/>
  <c r="V158" i="2"/>
  <c r="CO159" i="2"/>
  <c r="T159" i="2"/>
  <c r="CS159" i="2"/>
  <c r="X159" i="2"/>
  <c r="V160" i="2"/>
  <c r="V162" i="2"/>
  <c r="CO163" i="2"/>
  <c r="T163" i="2"/>
  <c r="CS163" i="2"/>
  <c r="X163" i="2"/>
  <c r="V164" i="2"/>
  <c r="V166" i="2"/>
  <c r="CO167" i="2"/>
  <c r="T167" i="2"/>
  <c r="CS167" i="2"/>
  <c r="X167" i="2"/>
  <c r="V168" i="2"/>
  <c r="V170" i="2"/>
  <c r="CO171" i="2"/>
  <c r="T171" i="2"/>
  <c r="CS171" i="2"/>
  <c r="X171" i="2"/>
  <c r="V172" i="2"/>
  <c r="V174" i="2"/>
  <c r="CO175" i="2"/>
  <c r="T175" i="2"/>
  <c r="CS175" i="2"/>
  <c r="X175" i="2"/>
  <c r="V176" i="2"/>
  <c r="V178" i="2"/>
  <c r="CO179" i="2"/>
  <c r="T179" i="2"/>
  <c r="CS179" i="2"/>
  <c r="X179" i="2"/>
  <c r="V180" i="2"/>
  <c r="V182" i="2"/>
  <c r="CO183" i="2"/>
  <c r="T183" i="2"/>
  <c r="CS183" i="2"/>
  <c r="X183" i="2"/>
  <c r="V184" i="2"/>
  <c r="V186" i="2"/>
  <c r="CO187" i="2"/>
  <c r="T187" i="2"/>
  <c r="CS187" i="2"/>
  <c r="X187" i="2"/>
  <c r="V188" i="2"/>
  <c r="V190" i="2"/>
  <c r="CO191" i="2"/>
  <c r="T191" i="2"/>
  <c r="CS191" i="2"/>
  <c r="X191" i="2"/>
  <c r="V192" i="2"/>
  <c r="V194" i="2"/>
  <c r="CO195" i="2"/>
  <c r="T195" i="2"/>
  <c r="CS195" i="2"/>
  <c r="X195" i="2"/>
  <c r="V196" i="2"/>
  <c r="V198" i="2"/>
  <c r="CO199" i="2"/>
  <c r="T199" i="2"/>
  <c r="CS199" i="2"/>
  <c r="X199" i="2"/>
  <c r="V200" i="2"/>
  <c r="V202" i="2"/>
  <c r="CO203" i="2"/>
  <c r="T203" i="2"/>
  <c r="CS203" i="2"/>
  <c r="X203" i="2"/>
  <c r="V204" i="2"/>
  <c r="V206" i="2"/>
  <c r="CO207" i="2"/>
  <c r="T207" i="2"/>
  <c r="CS207" i="2"/>
  <c r="X207" i="2"/>
  <c r="V208" i="2"/>
  <c r="V210" i="2"/>
  <c r="CO211" i="2"/>
  <c r="T211" i="2"/>
  <c r="CS211" i="2"/>
  <c r="X211" i="2"/>
  <c r="V212" i="2"/>
  <c r="V214" i="2"/>
  <c r="CO215" i="2"/>
  <c r="T215" i="2"/>
  <c r="CS215" i="2"/>
  <c r="X215" i="2"/>
  <c r="V216" i="2"/>
  <c r="V218" i="2"/>
  <c r="CO219" i="2"/>
  <c r="T219" i="2"/>
  <c r="CS219" i="2"/>
  <c r="X219" i="2"/>
  <c r="V220" i="2"/>
  <c r="V222" i="2"/>
  <c r="CO223" i="2"/>
  <c r="T223" i="2"/>
  <c r="CS223" i="2"/>
  <c r="X223" i="2"/>
  <c r="V224" i="2"/>
  <c r="V226" i="2"/>
  <c r="CO227" i="2"/>
  <c r="T227" i="2"/>
  <c r="CS227" i="2"/>
  <c r="X227" i="2"/>
  <c r="V228" i="2"/>
  <c r="V230" i="2"/>
  <c r="CO231" i="2"/>
  <c r="T231" i="2"/>
  <c r="CS231" i="2"/>
  <c r="X231" i="2"/>
  <c r="V232" i="2"/>
  <c r="V234" i="2"/>
  <c r="CO235" i="2"/>
  <c r="T235" i="2"/>
  <c r="CS235" i="2"/>
  <c r="X235" i="2"/>
  <c r="V236" i="2"/>
  <c r="V238" i="2"/>
  <c r="CO239" i="2"/>
  <c r="T239" i="2"/>
  <c r="CS239" i="2"/>
  <c r="X239" i="2"/>
  <c r="V240" i="2"/>
  <c r="V242" i="2"/>
  <c r="CO243" i="2"/>
  <c r="T243" i="2"/>
  <c r="CS243" i="2"/>
  <c r="X243" i="2"/>
  <c r="V244" i="2"/>
  <c r="V246" i="2"/>
  <c r="CO247" i="2"/>
  <c r="T247" i="2"/>
  <c r="CS247" i="2"/>
  <c r="X247" i="2"/>
  <c r="V248" i="2"/>
  <c r="V250" i="2"/>
  <c r="CO251" i="2"/>
  <c r="T251" i="2"/>
  <c r="CS251" i="2"/>
  <c r="X251" i="2"/>
  <c r="V252" i="2"/>
  <c r="V254" i="2"/>
  <c r="CO255" i="2"/>
  <c r="T255" i="2"/>
  <c r="CS255" i="2"/>
  <c r="X255" i="2"/>
  <c r="V256" i="2"/>
  <c r="V258" i="2"/>
  <c r="CO259" i="2"/>
  <c r="T259" i="2"/>
  <c r="CS259" i="2"/>
  <c r="X259" i="2"/>
  <c r="V260" i="2"/>
  <c r="V262" i="2"/>
  <c r="CO263" i="2"/>
  <c r="T263" i="2"/>
  <c r="CS263" i="2"/>
  <c r="X263" i="2"/>
  <c r="V264" i="2"/>
  <c r="V266" i="2"/>
  <c r="CO267" i="2"/>
  <c r="T267" i="2"/>
  <c r="CS267" i="2"/>
  <c r="X267" i="2"/>
  <c r="V268" i="2"/>
  <c r="V270" i="2"/>
  <c r="CO271" i="2"/>
  <c r="T271" i="2"/>
  <c r="CS271" i="2"/>
  <c r="X271" i="2"/>
  <c r="V272" i="2"/>
  <c r="V274" i="2"/>
  <c r="CO275" i="2"/>
  <c r="T275" i="2"/>
  <c r="CS275" i="2"/>
  <c r="X275" i="2"/>
  <c r="V276" i="2"/>
  <c r="V278" i="2"/>
  <c r="CO279" i="2"/>
  <c r="T279" i="2"/>
  <c r="CS279" i="2"/>
  <c r="X279" i="2"/>
  <c r="V280" i="2"/>
  <c r="V282" i="2"/>
  <c r="CO283" i="2"/>
  <c r="T283" i="2"/>
  <c r="CS283" i="2"/>
  <c r="X283" i="2"/>
  <c r="V284" i="2"/>
  <c r="V286" i="2"/>
  <c r="CO287" i="2"/>
  <c r="T287" i="2"/>
  <c r="CS287" i="2"/>
  <c r="X287" i="2"/>
  <c r="V288" i="2"/>
  <c r="V290" i="2"/>
  <c r="CO291" i="2"/>
  <c r="T291" i="2"/>
  <c r="CS291" i="2"/>
  <c r="X291" i="2"/>
  <c r="V292" i="2"/>
  <c r="V294" i="2"/>
  <c r="CO295" i="2"/>
  <c r="T295" i="2"/>
  <c r="CS295" i="2"/>
  <c r="X295" i="2"/>
  <c r="V296" i="2"/>
  <c r="V298" i="2"/>
  <c r="CO299" i="2"/>
  <c r="T299" i="2"/>
  <c r="CS299" i="2"/>
  <c r="X299" i="2"/>
  <c r="V300" i="2"/>
  <c r="V302" i="2"/>
  <c r="CO303" i="2"/>
  <c r="T303" i="2"/>
  <c r="CS303" i="2"/>
  <c r="X303" i="2"/>
  <c r="V304" i="2"/>
  <c r="V306" i="2"/>
  <c r="CO307" i="2"/>
  <c r="T307" i="2"/>
  <c r="CS307" i="2"/>
  <c r="X307" i="2"/>
  <c r="V308" i="2"/>
  <c r="V310" i="2"/>
  <c r="CO311" i="2"/>
  <c r="T311" i="2"/>
  <c r="CS311" i="2"/>
  <c r="X311" i="2"/>
  <c r="V312" i="2"/>
  <c r="V314" i="2"/>
  <c r="CO315" i="2"/>
  <c r="T315" i="2"/>
  <c r="CS315" i="2"/>
  <c r="X315" i="2"/>
  <c r="V316" i="2"/>
  <c r="V318" i="2"/>
  <c r="CO319" i="2"/>
  <c r="T319" i="2"/>
  <c r="CS319" i="2"/>
  <c r="X319" i="2"/>
  <c r="V320" i="2"/>
  <c r="V322" i="2"/>
  <c r="CO323" i="2"/>
  <c r="T323" i="2"/>
  <c r="CS323" i="2"/>
  <c r="X323" i="2"/>
  <c r="V324" i="2"/>
  <c r="V326" i="2"/>
  <c r="CO327" i="2"/>
  <c r="T327" i="2"/>
  <c r="CS327" i="2"/>
  <c r="X327" i="2"/>
  <c r="V328" i="2"/>
  <c r="V330" i="2"/>
  <c r="CO331" i="2"/>
  <c r="T331" i="2"/>
  <c r="CS331" i="2"/>
  <c r="X331" i="2"/>
  <c r="V332" i="2"/>
  <c r="V334" i="2"/>
  <c r="CO335" i="2"/>
  <c r="T335" i="2"/>
  <c r="CS335" i="2"/>
  <c r="X335" i="2"/>
  <c r="V336" i="2"/>
  <c r="V338" i="2"/>
  <c r="CO339" i="2"/>
  <c r="T339" i="2"/>
  <c r="CS339" i="2"/>
  <c r="X339" i="2"/>
  <c r="V340" i="2"/>
  <c r="V342" i="2"/>
  <c r="CO343" i="2"/>
  <c r="T343" i="2"/>
  <c r="CS343" i="2"/>
  <c r="X343" i="2"/>
  <c r="V344" i="2"/>
  <c r="AF346" i="2"/>
  <c r="AP346" i="2"/>
  <c r="CO347" i="2"/>
  <c r="T347" i="2"/>
  <c r="CS347" i="2"/>
  <c r="X347" i="2"/>
  <c r="V348" i="2"/>
  <c r="AF350" i="2"/>
  <c r="AP350" i="2"/>
  <c r="CO351" i="2"/>
  <c r="T351" i="2"/>
  <c r="CS351" i="2"/>
  <c r="X351" i="2"/>
  <c r="V352" i="2"/>
  <c r="AF354" i="2"/>
  <c r="AP354" i="2"/>
  <c r="CO355" i="2"/>
  <c r="T355" i="2"/>
  <c r="CS355" i="2"/>
  <c r="X355" i="2"/>
  <c r="V356" i="2"/>
  <c r="AF358" i="2"/>
  <c r="AP358" i="2"/>
  <c r="CO359" i="2"/>
  <c r="T359" i="2"/>
  <c r="CS359" i="2"/>
  <c r="X359" i="2"/>
  <c r="V360" i="2"/>
  <c r="AF362" i="2"/>
  <c r="AP362" i="2"/>
  <c r="CO363" i="2"/>
  <c r="T363" i="2"/>
  <c r="CS363" i="2"/>
  <c r="X363" i="2"/>
  <c r="V364" i="2"/>
  <c r="AF366" i="2"/>
  <c r="AP366" i="2"/>
  <c r="CO367" i="2"/>
  <c r="T367" i="2"/>
  <c r="CS367" i="2"/>
  <c r="X367" i="2"/>
  <c r="V368" i="2"/>
  <c r="AF370" i="2"/>
  <c r="AP370" i="2"/>
  <c r="CO371" i="2"/>
  <c r="T371" i="2"/>
  <c r="CS371" i="2"/>
  <c r="X371" i="2"/>
  <c r="V372" i="2"/>
  <c r="AF374" i="2"/>
  <c r="AP374" i="2"/>
  <c r="CO375" i="2"/>
  <c r="T375" i="2"/>
  <c r="CS375" i="2"/>
  <c r="X375" i="2"/>
  <c r="V376" i="2"/>
  <c r="CO379" i="2"/>
  <c r="T379" i="2"/>
  <c r="CS379" i="2"/>
  <c r="X379" i="2"/>
  <c r="V380" i="2"/>
  <c r="AF382" i="2"/>
  <c r="AP382" i="2"/>
  <c r="CO383" i="2"/>
  <c r="T383" i="2"/>
  <c r="CS383" i="2"/>
  <c r="X383" i="2"/>
  <c r="V384" i="2"/>
  <c r="AF386" i="2"/>
  <c r="AP386" i="2"/>
  <c r="CO387" i="2"/>
  <c r="T387" i="2"/>
  <c r="CS387" i="2"/>
  <c r="X387" i="2"/>
  <c r="V388" i="2"/>
  <c r="CO391" i="2"/>
  <c r="T391" i="2"/>
  <c r="CS391" i="2"/>
  <c r="X391" i="2"/>
  <c r="V392" i="2"/>
  <c r="AF394" i="2"/>
  <c r="AP394" i="2"/>
  <c r="CO395" i="2"/>
  <c r="T395" i="2"/>
  <c r="CS395" i="2"/>
  <c r="X395" i="2"/>
  <c r="V396" i="2"/>
  <c r="AF398" i="2"/>
  <c r="AP398" i="2"/>
  <c r="CO399" i="2"/>
  <c r="T399" i="2"/>
  <c r="CS399" i="2"/>
  <c r="X399" i="2"/>
  <c r="V400" i="2"/>
  <c r="AF402" i="2"/>
  <c r="AP402" i="2"/>
  <c r="CO403" i="2"/>
  <c r="T403" i="2"/>
  <c r="CS403" i="2"/>
  <c r="X403" i="2"/>
  <c r="V404" i="2"/>
  <c r="AF406" i="2"/>
  <c r="AP406" i="2"/>
  <c r="CO407" i="2"/>
  <c r="T407" i="2"/>
  <c r="CS407" i="2"/>
  <c r="X407" i="2"/>
  <c r="V408" i="2"/>
  <c r="AF410" i="2"/>
  <c r="AP410" i="2"/>
  <c r="CO411" i="2"/>
  <c r="T411" i="2"/>
  <c r="CS411" i="2"/>
  <c r="X411" i="2"/>
  <c r="V412" i="2"/>
  <c r="AF414" i="2"/>
  <c r="AP414" i="2"/>
  <c r="CO415" i="2"/>
  <c r="T415" i="2"/>
  <c r="CS415" i="2"/>
  <c r="X415" i="2"/>
  <c r="V416" i="2"/>
  <c r="AF418" i="2"/>
  <c r="AP418" i="2"/>
  <c r="CO419" i="2"/>
  <c r="T419" i="2"/>
  <c r="CS419" i="2"/>
  <c r="X419" i="2"/>
  <c r="V420" i="2"/>
  <c r="AF422" i="2"/>
  <c r="AP422" i="2"/>
  <c r="CO423" i="2"/>
  <c r="T423" i="2"/>
  <c r="CS423" i="2"/>
  <c r="X423" i="2"/>
  <c r="AF426" i="2"/>
  <c r="AP426" i="2"/>
  <c r="CO427" i="2"/>
  <c r="T427" i="2"/>
  <c r="CS427" i="2"/>
  <c r="X427" i="2"/>
  <c r="AF428" i="2"/>
  <c r="AP428" i="2"/>
  <c r="CO431" i="2"/>
  <c r="T431" i="2"/>
  <c r="CS431" i="2"/>
  <c r="X431" i="2"/>
  <c r="AF434" i="2"/>
  <c r="AP434" i="2"/>
  <c r="CO435" i="2"/>
  <c r="T435" i="2"/>
  <c r="CS435" i="2"/>
  <c r="X435" i="2"/>
  <c r="AF436" i="2"/>
  <c r="AP436" i="2"/>
  <c r="AF438" i="2"/>
  <c r="CO439" i="2"/>
  <c r="T439" i="2"/>
  <c r="CS439" i="2"/>
  <c r="X439" i="2"/>
  <c r="AF442" i="2"/>
  <c r="AP442" i="2"/>
  <c r="CO443" i="2"/>
  <c r="T443" i="2"/>
  <c r="CS443" i="2"/>
  <c r="X443" i="2"/>
  <c r="AF444" i="2"/>
  <c r="AP444" i="2"/>
  <c r="AF446" i="2"/>
  <c r="AP446" i="2"/>
  <c r="CO447" i="2"/>
  <c r="T447" i="2"/>
  <c r="CS447" i="2"/>
  <c r="X447" i="2"/>
  <c r="AP448" i="2"/>
  <c r="AF448" i="2"/>
  <c r="AP450" i="2"/>
  <c r="AF450" i="2"/>
  <c r="CO451" i="2"/>
  <c r="T451" i="2"/>
  <c r="CS451" i="2"/>
  <c r="X451" i="2"/>
  <c r="AP452" i="2"/>
  <c r="AF452" i="2"/>
  <c r="AP454" i="2"/>
  <c r="AF454" i="2"/>
  <c r="CO455" i="2"/>
  <c r="T455" i="2"/>
  <c r="CS455" i="2"/>
  <c r="X455" i="2"/>
  <c r="AP456" i="2"/>
  <c r="AF456" i="2"/>
  <c r="AP458" i="2"/>
  <c r="AF458" i="2"/>
  <c r="CO459" i="2"/>
  <c r="T459" i="2"/>
  <c r="CS459" i="2"/>
  <c r="X459" i="2"/>
  <c r="AP460" i="2"/>
  <c r="AF460" i="2"/>
  <c r="AP462" i="2"/>
  <c r="AF462" i="2"/>
  <c r="CO463" i="2"/>
  <c r="T463" i="2"/>
  <c r="CS463" i="2"/>
  <c r="X463" i="2"/>
  <c r="AP464" i="2"/>
  <c r="AF464" i="2"/>
  <c r="AP466" i="2"/>
  <c r="AF466" i="2"/>
  <c r="CO467" i="2"/>
  <c r="T467" i="2"/>
  <c r="CS467" i="2"/>
  <c r="X467" i="2"/>
  <c r="AP468" i="2"/>
  <c r="AF468" i="2"/>
  <c r="AP470" i="2"/>
  <c r="AF470" i="2"/>
  <c r="CO471" i="2"/>
  <c r="T471" i="2"/>
  <c r="CS471" i="2"/>
  <c r="X471" i="2"/>
  <c r="AP472" i="2"/>
  <c r="AF472" i="2"/>
  <c r="AP474" i="2"/>
  <c r="AF474" i="2"/>
  <c r="CO475" i="2"/>
  <c r="T475" i="2"/>
  <c r="CS475" i="2"/>
  <c r="X475" i="2"/>
  <c r="AP476" i="2"/>
  <c r="AF476" i="2"/>
  <c r="AP478" i="2"/>
  <c r="AF478" i="2"/>
  <c r="CO479" i="2"/>
  <c r="T479" i="2"/>
  <c r="CS479" i="2"/>
  <c r="X479" i="2"/>
  <c r="AP480" i="2"/>
  <c r="AF480" i="2"/>
  <c r="AP482" i="2"/>
  <c r="AF482" i="2"/>
  <c r="CO483" i="2"/>
  <c r="T483" i="2"/>
  <c r="CS483" i="2"/>
  <c r="X483" i="2"/>
  <c r="AP484" i="2"/>
  <c r="AF484" i="2"/>
  <c r="CS485" i="2"/>
  <c r="X485" i="2"/>
  <c r="AP486" i="2"/>
  <c r="AF486" i="2"/>
  <c r="CO487" i="2"/>
  <c r="T487" i="2"/>
  <c r="CS487" i="2"/>
  <c r="X487" i="2"/>
  <c r="AP488" i="2"/>
  <c r="AF488" i="2"/>
  <c r="CS489" i="2"/>
  <c r="X489" i="2"/>
  <c r="AP490" i="2"/>
  <c r="AF490" i="2"/>
  <c r="CO491" i="2"/>
  <c r="T491" i="2"/>
  <c r="CS491" i="2"/>
  <c r="X491" i="2"/>
  <c r="AP492" i="2"/>
  <c r="AF492" i="2"/>
  <c r="CS493" i="2"/>
  <c r="X493" i="2"/>
  <c r="AP494" i="2"/>
  <c r="AF494" i="2"/>
  <c r="CO495" i="2"/>
  <c r="T495" i="2"/>
  <c r="CS495" i="2"/>
  <c r="X495" i="2"/>
  <c r="AP496" i="2"/>
  <c r="AF496" i="2"/>
  <c r="AP498" i="2"/>
  <c r="AF498" i="2"/>
  <c r="CO499" i="2"/>
  <c r="T499" i="2"/>
  <c r="CS499" i="2"/>
  <c r="X499" i="2"/>
  <c r="AP500" i="2"/>
  <c r="AF500" i="2"/>
  <c r="CS501" i="2"/>
  <c r="X501" i="2"/>
  <c r="AP502" i="2"/>
  <c r="AF502" i="2"/>
  <c r="CO503" i="2"/>
  <c r="T503" i="2"/>
  <c r="CS503" i="2"/>
  <c r="X503" i="2"/>
  <c r="AP504" i="2"/>
  <c r="AF504" i="2"/>
  <c r="CS505" i="2"/>
  <c r="X505" i="2"/>
  <c r="AP506" i="2"/>
  <c r="AF506" i="2"/>
  <c r="CO507" i="2"/>
  <c r="T507" i="2"/>
  <c r="CS507" i="2"/>
  <c r="X507" i="2"/>
  <c r="AP508" i="2"/>
  <c r="AF508" i="2"/>
  <c r="CS509" i="2"/>
  <c r="X509" i="2"/>
  <c r="AP510" i="2"/>
  <c r="AF510" i="2"/>
  <c r="CO511" i="2"/>
  <c r="T511" i="2"/>
  <c r="CS511" i="2"/>
  <c r="X511" i="2"/>
  <c r="AP512" i="2"/>
  <c r="AF512" i="2"/>
  <c r="AP514" i="2"/>
  <c r="AF514" i="2"/>
  <c r="CO515" i="2"/>
  <c r="T515" i="2"/>
  <c r="CS515" i="2"/>
  <c r="X515" i="2"/>
  <c r="CS517" i="2"/>
  <c r="X517" i="2"/>
  <c r="CO519" i="2"/>
  <c r="T519" i="2"/>
  <c r="CS519" i="2"/>
  <c r="X519" i="2"/>
  <c r="AP520" i="2"/>
  <c r="AF520" i="2"/>
  <c r="CS521" i="2"/>
  <c r="X521" i="2"/>
  <c r="AP522" i="2"/>
  <c r="AF522" i="2"/>
  <c r="CO523" i="2"/>
  <c r="T523" i="2"/>
  <c r="CS523" i="2"/>
  <c r="X523" i="2"/>
  <c r="AP524" i="2"/>
  <c r="AF524" i="2"/>
  <c r="CS525" i="2"/>
  <c r="X525" i="2"/>
  <c r="AP526" i="2"/>
  <c r="AF526" i="2"/>
  <c r="CO527" i="2"/>
  <c r="T527" i="2"/>
  <c r="CS527" i="2"/>
  <c r="X527" i="2"/>
  <c r="AP528" i="2"/>
  <c r="AF528" i="2"/>
  <c r="AP530" i="2"/>
  <c r="AF530" i="2"/>
  <c r="CO531" i="2"/>
  <c r="T531" i="2"/>
  <c r="CS531" i="2"/>
  <c r="X531" i="2"/>
  <c r="AP532" i="2"/>
  <c r="AF532" i="2"/>
  <c r="CS533" i="2"/>
  <c r="X533" i="2"/>
  <c r="AP534" i="2"/>
  <c r="AF534" i="2"/>
  <c r="CO535" i="2"/>
  <c r="T535" i="2"/>
  <c r="CS535" i="2"/>
  <c r="X535" i="2"/>
  <c r="AP536" i="2"/>
  <c r="AF536" i="2"/>
  <c r="CS537" i="2"/>
  <c r="X537" i="2"/>
  <c r="AP538" i="2"/>
  <c r="AF538" i="2"/>
  <c r="CO539" i="2"/>
  <c r="T539" i="2"/>
  <c r="CS539" i="2"/>
  <c r="X539" i="2"/>
  <c r="AP540" i="2"/>
  <c r="AF540" i="2"/>
  <c r="CS541" i="2"/>
  <c r="X541" i="2"/>
  <c r="AP542" i="2"/>
  <c r="AF542" i="2"/>
  <c r="CO543" i="2"/>
  <c r="T543" i="2"/>
  <c r="CS543" i="2"/>
  <c r="X543" i="2"/>
  <c r="AP544" i="2"/>
  <c r="AF544" i="2"/>
  <c r="AP546" i="2"/>
  <c r="AF546" i="2"/>
  <c r="CO547" i="2"/>
  <c r="T547" i="2"/>
  <c r="CS547" i="2"/>
  <c r="X547" i="2"/>
  <c r="AP548" i="2"/>
  <c r="AF548" i="2"/>
  <c r="CS549" i="2"/>
  <c r="X549" i="2"/>
  <c r="AP550" i="2"/>
  <c r="AF550" i="2"/>
  <c r="CO551" i="2"/>
  <c r="T551" i="2"/>
  <c r="CS551" i="2"/>
  <c r="X551" i="2"/>
  <c r="AP552" i="2"/>
  <c r="AF552" i="2"/>
  <c r="CS553" i="2"/>
  <c r="X553" i="2"/>
  <c r="AP554" i="2"/>
  <c r="AF554" i="2"/>
  <c r="CO555" i="2"/>
  <c r="T555" i="2"/>
  <c r="CS555" i="2"/>
  <c r="X555" i="2"/>
  <c r="AP556" i="2"/>
  <c r="AF556" i="2"/>
  <c r="CS557" i="2"/>
  <c r="X557" i="2"/>
  <c r="AP558" i="2"/>
  <c r="AF558" i="2"/>
  <c r="CO559" i="2"/>
  <c r="T559" i="2"/>
  <c r="CS559" i="2"/>
  <c r="X559" i="2"/>
  <c r="AP560" i="2"/>
  <c r="AF560" i="2"/>
  <c r="AP562" i="2"/>
  <c r="AF562" i="2"/>
  <c r="CO563" i="2"/>
  <c r="T563" i="2"/>
  <c r="CS563" i="2"/>
  <c r="X563" i="2"/>
  <c r="AP564" i="2"/>
  <c r="AF564" i="2"/>
  <c r="CS565" i="2"/>
  <c r="X565" i="2"/>
  <c r="AP566" i="2"/>
  <c r="AF566" i="2"/>
  <c r="CO567" i="2"/>
  <c r="T567" i="2"/>
  <c r="CS567" i="2"/>
  <c r="X567" i="2"/>
  <c r="AP568" i="2"/>
  <c r="AF568" i="2"/>
  <c r="CS569" i="2"/>
  <c r="X569" i="2"/>
  <c r="AP570" i="2"/>
  <c r="AF570" i="2"/>
  <c r="CO571" i="2"/>
  <c r="T571" i="2"/>
  <c r="CS571" i="2"/>
  <c r="X571" i="2"/>
  <c r="AP572" i="2"/>
  <c r="AF572" i="2"/>
  <c r="CS573" i="2"/>
  <c r="X573" i="2"/>
  <c r="AP574" i="2"/>
  <c r="AF574" i="2"/>
  <c r="CO575" i="2"/>
  <c r="T575" i="2"/>
  <c r="CS575" i="2"/>
  <c r="X575" i="2"/>
  <c r="AP576" i="2"/>
  <c r="AF576" i="2"/>
  <c r="AP578" i="2"/>
  <c r="AF578" i="2"/>
  <c r="CO579" i="2"/>
  <c r="T579" i="2"/>
  <c r="CS579" i="2"/>
  <c r="X579" i="2"/>
  <c r="AP580" i="2"/>
  <c r="AF580" i="2"/>
  <c r="CS581" i="2"/>
  <c r="X581" i="2"/>
  <c r="AP582" i="2"/>
  <c r="AF582" i="2"/>
  <c r="CO583" i="2"/>
  <c r="T583" i="2"/>
  <c r="CS583" i="2"/>
  <c r="X583" i="2"/>
  <c r="AP584" i="2"/>
  <c r="AF584" i="2"/>
  <c r="CS585" i="2"/>
  <c r="X585" i="2"/>
  <c r="AP586" i="2"/>
  <c r="AF586" i="2"/>
  <c r="CO587" i="2"/>
  <c r="T587" i="2"/>
  <c r="CS587" i="2"/>
  <c r="X587" i="2"/>
  <c r="AP588" i="2"/>
  <c r="AF588" i="2"/>
  <c r="CS589" i="2"/>
  <c r="X589" i="2"/>
  <c r="AP590" i="2"/>
  <c r="AF590" i="2"/>
  <c r="CO591" i="2"/>
  <c r="T591" i="2"/>
  <c r="CS591" i="2"/>
  <c r="X591" i="2"/>
  <c r="AP592" i="2"/>
  <c r="AF592" i="2"/>
  <c r="AP594" i="2"/>
  <c r="AF594" i="2"/>
  <c r="CO595" i="2"/>
  <c r="T595" i="2"/>
  <c r="CS595" i="2"/>
  <c r="X595" i="2"/>
  <c r="AP596" i="2"/>
  <c r="AF596" i="2"/>
  <c r="CS597" i="2"/>
  <c r="X597" i="2"/>
  <c r="AP598" i="2"/>
  <c r="AF598" i="2"/>
  <c r="CO599" i="2"/>
  <c r="T599" i="2"/>
  <c r="CS599" i="2"/>
  <c r="X599" i="2"/>
  <c r="CS601" i="2"/>
  <c r="X601" i="2"/>
  <c r="CO603" i="2"/>
  <c r="T603" i="2"/>
  <c r="CS603" i="2"/>
  <c r="X603" i="2"/>
  <c r="AP604" i="2"/>
  <c r="AF604" i="2"/>
  <c r="CS605" i="2"/>
  <c r="X605" i="2"/>
  <c r="AP606" i="2"/>
  <c r="AF606" i="2"/>
  <c r="CO607" i="2"/>
  <c r="T607" i="2"/>
  <c r="CS607" i="2"/>
  <c r="X607" i="2"/>
  <c r="AP608" i="2"/>
  <c r="AF608" i="2"/>
  <c r="AP610" i="2"/>
  <c r="AF610" i="2"/>
  <c r="CO611" i="2"/>
  <c r="T611" i="2"/>
  <c r="CS611" i="2"/>
  <c r="X611" i="2"/>
  <c r="AP612" i="2"/>
  <c r="AF612" i="2"/>
  <c r="CS613" i="2"/>
  <c r="X613" i="2"/>
  <c r="AP614" i="2"/>
  <c r="AF614" i="2"/>
  <c r="CO615" i="2"/>
  <c r="T615" i="2"/>
  <c r="CS615" i="2"/>
  <c r="X615" i="2"/>
  <c r="AP616" i="2"/>
  <c r="AF616" i="2"/>
  <c r="CS617" i="2"/>
  <c r="X617" i="2"/>
  <c r="AP618" i="2"/>
  <c r="AF618" i="2"/>
  <c r="CO619" i="2"/>
  <c r="T619" i="2"/>
  <c r="CS619" i="2"/>
  <c r="X619" i="2"/>
  <c r="AP620" i="2"/>
  <c r="AF620" i="2"/>
  <c r="CS621" i="2"/>
  <c r="X621" i="2"/>
  <c r="AP622" i="2"/>
  <c r="AF622" i="2"/>
  <c r="CO623" i="2"/>
  <c r="T623" i="2"/>
  <c r="CS623" i="2"/>
  <c r="X623" i="2"/>
  <c r="AP624" i="2"/>
  <c r="AF624" i="2"/>
  <c r="AP626" i="2"/>
  <c r="AF626" i="2"/>
  <c r="CO627" i="2"/>
  <c r="T627" i="2"/>
  <c r="CS627" i="2"/>
  <c r="X627" i="2"/>
  <c r="AP628" i="2"/>
  <c r="AF628" i="2"/>
  <c r="CS629" i="2"/>
  <c r="X629" i="2"/>
  <c r="AP630" i="2"/>
  <c r="AF630" i="2"/>
  <c r="CO631" i="2"/>
  <c r="T631" i="2"/>
  <c r="CS631" i="2"/>
  <c r="X631" i="2"/>
  <c r="AP632" i="2"/>
  <c r="AF632" i="2"/>
  <c r="CS633" i="2"/>
  <c r="X633" i="2"/>
  <c r="AP634" i="2"/>
  <c r="AF634" i="2"/>
  <c r="CO635" i="2"/>
  <c r="T635" i="2"/>
  <c r="CS635" i="2"/>
  <c r="X635" i="2"/>
  <c r="AP636" i="2"/>
  <c r="AF636" i="2"/>
  <c r="CS637" i="2"/>
  <c r="X637" i="2"/>
  <c r="AP638" i="2"/>
  <c r="AF638" i="2"/>
  <c r="CO639" i="2"/>
  <c r="T639" i="2"/>
  <c r="CS639" i="2"/>
  <c r="X639" i="2"/>
  <c r="AP640" i="2"/>
  <c r="AF640" i="2"/>
  <c r="AP642" i="2"/>
  <c r="AF642" i="2"/>
  <c r="CO643" i="2"/>
  <c r="T643" i="2"/>
  <c r="CS643" i="2"/>
  <c r="X643" i="2"/>
  <c r="AP644" i="2"/>
  <c r="AF644" i="2"/>
  <c r="CS645" i="2"/>
  <c r="X645" i="2"/>
  <c r="AP646" i="2"/>
  <c r="AF646" i="2"/>
  <c r="CO647" i="2"/>
  <c r="T647" i="2"/>
  <c r="CS647" i="2"/>
  <c r="X647" i="2"/>
  <c r="AP648" i="2"/>
  <c r="AF648" i="2"/>
  <c r="CS649" i="2"/>
  <c r="X649" i="2"/>
  <c r="AP650" i="2"/>
  <c r="AF650" i="2"/>
  <c r="CO651" i="2"/>
  <c r="T651" i="2"/>
  <c r="CS651" i="2"/>
  <c r="X651" i="2"/>
  <c r="AP652" i="2"/>
  <c r="AF652" i="2"/>
  <c r="CS653" i="2"/>
  <c r="X653" i="2"/>
  <c r="AP654" i="2"/>
  <c r="AF654" i="2"/>
  <c r="CO655" i="2"/>
  <c r="T655" i="2"/>
  <c r="CS655" i="2"/>
  <c r="X655" i="2"/>
  <c r="AP656" i="2"/>
  <c r="AF656" i="2"/>
  <c r="AP658" i="2"/>
  <c r="AF658" i="2"/>
  <c r="CO659" i="2"/>
  <c r="T659" i="2"/>
  <c r="CS659" i="2"/>
  <c r="X659" i="2"/>
  <c r="AP660" i="2"/>
  <c r="AF660" i="2"/>
  <c r="CS661" i="2"/>
  <c r="X661" i="2"/>
  <c r="AP662" i="2"/>
  <c r="AF662" i="2"/>
  <c r="CO663" i="2"/>
  <c r="T663" i="2"/>
  <c r="CS663" i="2"/>
  <c r="X663" i="2"/>
  <c r="AP664" i="2"/>
  <c r="AF664" i="2"/>
  <c r="CS665" i="2"/>
  <c r="X665" i="2"/>
  <c r="AP666" i="2"/>
  <c r="AF666" i="2"/>
  <c r="CO667" i="2"/>
  <c r="T667" i="2"/>
  <c r="CS667" i="2"/>
  <c r="X667" i="2"/>
  <c r="AP668" i="2"/>
  <c r="AF668" i="2"/>
  <c r="CS669" i="2"/>
  <c r="X669" i="2"/>
  <c r="AP670" i="2"/>
  <c r="AF670" i="2"/>
  <c r="CO671" i="2"/>
  <c r="T671" i="2"/>
  <c r="CS671" i="2"/>
  <c r="X671" i="2"/>
  <c r="AP672" i="2"/>
  <c r="AF672" i="2"/>
  <c r="AP674" i="2"/>
  <c r="AF674" i="2"/>
  <c r="CO675" i="2"/>
  <c r="T675" i="2"/>
  <c r="CS675" i="2"/>
  <c r="X675" i="2"/>
  <c r="AP676" i="2"/>
  <c r="AF676" i="2"/>
  <c r="CS677" i="2"/>
  <c r="X677" i="2"/>
  <c r="CO679" i="2"/>
  <c r="T679" i="2"/>
  <c r="CS679" i="2"/>
  <c r="X679" i="2"/>
  <c r="AF680" i="2"/>
  <c r="CS681" i="2"/>
  <c r="X681" i="2"/>
  <c r="CO683" i="2"/>
  <c r="T683" i="2"/>
  <c r="CS683" i="2"/>
  <c r="X683" i="2"/>
  <c r="CS685" i="2"/>
  <c r="X685" i="2"/>
  <c r="AP686" i="2"/>
  <c r="AF686" i="2"/>
  <c r="CO687" i="2"/>
  <c r="T687" i="2"/>
  <c r="CS687" i="2"/>
  <c r="X687" i="2"/>
  <c r="AP688" i="2"/>
  <c r="AF688" i="2"/>
  <c r="AP690" i="2"/>
  <c r="AF690" i="2"/>
  <c r="CO691" i="2"/>
  <c r="T691" i="2"/>
  <c r="CS691" i="2"/>
  <c r="X691" i="2"/>
  <c r="AP692" i="2"/>
  <c r="AF692" i="2"/>
  <c r="CS693" i="2"/>
  <c r="X693" i="2"/>
  <c r="AF694" i="2"/>
  <c r="AP694" i="2"/>
  <c r="CO695" i="2"/>
  <c r="T695" i="2"/>
  <c r="CS695" i="2"/>
  <c r="X695" i="2"/>
  <c r="AF696" i="2"/>
  <c r="AP696" i="2"/>
  <c r="CS697" i="2"/>
  <c r="X697" i="2"/>
  <c r="AF698" i="2"/>
  <c r="AP698" i="2"/>
  <c r="CO699" i="2"/>
  <c r="T699" i="2"/>
  <c r="CS699" i="2"/>
  <c r="X699" i="2"/>
  <c r="AP700" i="2"/>
  <c r="AF700" i="2"/>
  <c r="CS701" i="2"/>
  <c r="X701" i="2"/>
  <c r="AP702" i="2"/>
  <c r="CO703" i="2"/>
  <c r="T703" i="2"/>
  <c r="CS703" i="2"/>
  <c r="X703" i="2"/>
  <c r="AP706" i="2"/>
  <c r="AF706" i="2"/>
  <c r="CO707" i="2"/>
  <c r="T707" i="2"/>
  <c r="CS707" i="2"/>
  <c r="X707" i="2"/>
  <c r="AP708" i="2"/>
  <c r="AF708" i="2"/>
  <c r="CS709" i="2"/>
  <c r="X709" i="2"/>
  <c r="AP710" i="2"/>
  <c r="AF710" i="2"/>
  <c r="CO711" i="2"/>
  <c r="T711" i="2"/>
  <c r="CS711" i="2"/>
  <c r="X711" i="2"/>
  <c r="AP712" i="2"/>
  <c r="AF712" i="2"/>
  <c r="CS713" i="2"/>
  <c r="X713" i="2"/>
  <c r="AP714" i="2"/>
  <c r="AF714" i="2"/>
  <c r="CO715" i="2"/>
  <c r="T715" i="2"/>
  <c r="CS715" i="2"/>
  <c r="X715" i="2"/>
  <c r="AP716" i="2"/>
  <c r="AF716" i="2"/>
  <c r="CS717" i="2"/>
  <c r="X717" i="2"/>
  <c r="AP718" i="2"/>
  <c r="AF718" i="2"/>
  <c r="CO719" i="2"/>
  <c r="T719" i="2"/>
  <c r="CS719" i="2"/>
  <c r="X719" i="2"/>
  <c r="AP720" i="2"/>
  <c r="AF720" i="2"/>
  <c r="AP722" i="2"/>
  <c r="AF722" i="2"/>
  <c r="CO723" i="2"/>
  <c r="T723" i="2"/>
  <c r="CS723" i="2"/>
  <c r="X723" i="2"/>
  <c r="AP724" i="2"/>
  <c r="AF724" i="2"/>
  <c r="CS725" i="2"/>
  <c r="X725" i="2"/>
  <c r="AP726" i="2"/>
  <c r="AF726" i="2"/>
  <c r="CO727" i="2"/>
  <c r="T727" i="2"/>
  <c r="CS727" i="2"/>
  <c r="X727" i="2"/>
  <c r="AP728" i="2"/>
  <c r="AF728" i="2"/>
  <c r="CS729" i="2"/>
  <c r="X729" i="2"/>
  <c r="AP730" i="2"/>
  <c r="AF730" i="2"/>
  <c r="CO731" i="2"/>
  <c r="T731" i="2"/>
  <c r="CS731" i="2"/>
  <c r="X731" i="2"/>
  <c r="AP732" i="2"/>
  <c r="AF732" i="2"/>
  <c r="CS733" i="2"/>
  <c r="X733" i="2"/>
  <c r="AP734" i="2"/>
  <c r="AF734" i="2"/>
  <c r="CO735" i="2"/>
  <c r="T735" i="2"/>
  <c r="CS735" i="2"/>
  <c r="X735" i="2"/>
  <c r="CO739" i="2"/>
  <c r="T739" i="2"/>
  <c r="T738" i="2"/>
  <c r="CT739" i="2"/>
  <c r="Y739" i="2"/>
  <c r="AP740" i="2"/>
  <c r="AF740" i="2"/>
  <c r="CO743" i="2"/>
  <c r="T743" i="2"/>
  <c r="T742" i="2"/>
  <c r="CT743" i="2"/>
  <c r="Y743" i="2"/>
  <c r="AP744" i="2"/>
  <c r="AF744" i="2"/>
  <c r="CO747" i="2"/>
  <c r="T747" i="2"/>
  <c r="T746" i="2"/>
  <c r="CT747" i="2"/>
  <c r="Y747" i="2"/>
  <c r="AP748" i="2"/>
  <c r="AF748" i="2"/>
  <c r="CO751" i="2"/>
  <c r="T751" i="2"/>
  <c r="T750" i="2"/>
  <c r="CT751" i="2"/>
  <c r="Y751" i="2"/>
  <c r="AP752" i="2"/>
  <c r="AF752" i="2"/>
  <c r="CO755" i="2"/>
  <c r="T755" i="2"/>
  <c r="T754" i="2"/>
  <c r="CT755" i="2"/>
  <c r="Y755" i="2"/>
  <c r="AP756" i="2"/>
  <c r="AF756" i="2"/>
  <c r="CO759" i="2"/>
  <c r="T759" i="2"/>
  <c r="T758" i="2"/>
  <c r="CT759" i="2"/>
  <c r="Y759" i="2"/>
  <c r="AP760" i="2"/>
  <c r="AF760" i="2"/>
  <c r="CO763" i="2"/>
  <c r="T763" i="2"/>
  <c r="T762" i="2"/>
  <c r="CT763" i="2"/>
  <c r="Y763" i="2"/>
  <c r="AP764" i="2"/>
  <c r="AF764" i="2"/>
  <c r="T14" i="2"/>
  <c r="T22" i="2"/>
  <c r="T30" i="2"/>
  <c r="T38" i="2"/>
  <c r="T46" i="2"/>
  <c r="T54" i="2"/>
  <c r="T62" i="2"/>
  <c r="T70" i="2"/>
  <c r="T78" i="2"/>
  <c r="T86" i="2"/>
  <c r="T94" i="2"/>
  <c r="T102" i="2"/>
  <c r="T110" i="2"/>
  <c r="T118" i="2"/>
  <c r="T126" i="2"/>
  <c r="T134" i="2"/>
  <c r="T142" i="2"/>
  <c r="T150" i="2"/>
  <c r="T158" i="2"/>
  <c r="T166" i="2"/>
  <c r="T174" i="2"/>
  <c r="T182" i="2"/>
  <c r="T190" i="2"/>
  <c r="T198" i="2"/>
  <c r="T213" i="2"/>
  <c r="T229" i="2"/>
  <c r="T245" i="2"/>
  <c r="T261" i="2"/>
  <c r="T277" i="2"/>
  <c r="T293" i="2"/>
  <c r="T309" i="2"/>
  <c r="T325" i="2"/>
  <c r="T341" i="2"/>
  <c r="T357" i="2"/>
  <c r="T373" i="2"/>
  <c r="T389" i="2"/>
  <c r="T405" i="2"/>
  <c r="T421" i="2"/>
  <c r="T437" i="2"/>
  <c r="T453" i="2"/>
  <c r="T469" i="2"/>
  <c r="T485" i="2"/>
  <c r="T501" i="2"/>
  <c r="T517" i="2"/>
  <c r="T533" i="2"/>
  <c r="T549" i="2"/>
  <c r="T565" i="2"/>
  <c r="T581" i="2"/>
  <c r="T597" i="2"/>
  <c r="T613" i="2"/>
  <c r="T629" i="2"/>
  <c r="T645" i="2"/>
  <c r="T661" i="2"/>
  <c r="T677" i="2"/>
  <c r="T693" i="2"/>
  <c r="T709" i="2"/>
  <c r="T725" i="2"/>
  <c r="AD741" i="2"/>
  <c r="AN741" i="2"/>
  <c r="AD757" i="2"/>
  <c r="AN757" i="2"/>
  <c r="X21" i="2"/>
  <c r="X37" i="2"/>
  <c r="X53" i="2"/>
  <c r="X69" i="2"/>
  <c r="X85" i="2"/>
  <c r="X101" i="2"/>
  <c r="X117" i="2"/>
  <c r="X133" i="2"/>
  <c r="X149" i="2"/>
  <c r="X165" i="2"/>
  <c r="X181" i="2"/>
  <c r="X197" i="2"/>
  <c r="X213" i="2"/>
  <c r="X229" i="2"/>
  <c r="X245" i="2"/>
  <c r="X261" i="2"/>
  <c r="X277" i="2"/>
  <c r="X293" i="2"/>
  <c r="X309" i="2"/>
  <c r="X325" i="2"/>
  <c r="X341" i="2"/>
  <c r="X357" i="2"/>
  <c r="X373" i="2"/>
  <c r="X389" i="2"/>
  <c r="X405" i="2"/>
  <c r="X421" i="2"/>
  <c r="X437" i="2"/>
  <c r="X453" i="2"/>
  <c r="Y460" i="2"/>
  <c r="X469" i="2"/>
  <c r="Y476" i="2"/>
  <c r="X478" i="2"/>
  <c r="X513" i="2"/>
  <c r="Y520" i="2"/>
  <c r="X577" i="2"/>
  <c r="Y584" i="2"/>
  <c r="X641" i="2"/>
  <c r="Y648" i="2"/>
  <c r="X705" i="2"/>
  <c r="Y712" i="2"/>
  <c r="CT466" i="2"/>
  <c r="Y466" i="2"/>
  <c r="CT470" i="2"/>
  <c r="Y470" i="2"/>
  <c r="CT478" i="2"/>
  <c r="Y478" i="2"/>
  <c r="CT484" i="2"/>
  <c r="Y484" i="2"/>
  <c r="CT486" i="2"/>
  <c r="Y486" i="2"/>
  <c r="CT490" i="2"/>
  <c r="Y490" i="2"/>
  <c r="CT492" i="2"/>
  <c r="Y492" i="2"/>
  <c r="CT496" i="2"/>
  <c r="Y496" i="2"/>
  <c r="CT498" i="2"/>
  <c r="Y498" i="2"/>
  <c r="CT502" i="2"/>
  <c r="Y502" i="2"/>
  <c r="CT510" i="2"/>
  <c r="Y510" i="2"/>
  <c r="CT512" i="2"/>
  <c r="Y512" i="2"/>
  <c r="CT516" i="2"/>
  <c r="Y516" i="2"/>
  <c r="CT522" i="2"/>
  <c r="Y522" i="2"/>
  <c r="CT528" i="2"/>
  <c r="Y528" i="2"/>
  <c r="CT534" i="2"/>
  <c r="Y534" i="2"/>
  <c r="CT538" i="2"/>
  <c r="Y538" i="2"/>
  <c r="CT560" i="2"/>
  <c r="Y560" i="2"/>
  <c r="CT562" i="2"/>
  <c r="Y562" i="2"/>
  <c r="CT566" i="2"/>
  <c r="Y566" i="2"/>
  <c r="CT572" i="2"/>
  <c r="Y572" i="2"/>
  <c r="CT576" i="2"/>
  <c r="Y576" i="2"/>
  <c r="CT578" i="2"/>
  <c r="Y578" i="2"/>
  <c r="CT582" i="2"/>
  <c r="Y582" i="2"/>
  <c r="CT586" i="2"/>
  <c r="Y586" i="2"/>
  <c r="CT594" i="2"/>
  <c r="Y594" i="2"/>
  <c r="CT604" i="2"/>
  <c r="Y604" i="2"/>
  <c r="CT612" i="2"/>
  <c r="Y612" i="2"/>
  <c r="CT614" i="2"/>
  <c r="Y614" i="2"/>
  <c r="CT618" i="2"/>
  <c r="Y618" i="2"/>
  <c r="CT624" i="2"/>
  <c r="Y624" i="2"/>
  <c r="CT630" i="2"/>
  <c r="Y630" i="2"/>
  <c r="CT636" i="2"/>
  <c r="Y636" i="2"/>
  <c r="CT642" i="2"/>
  <c r="Y642" i="2"/>
  <c r="CT646" i="2"/>
  <c r="Y646" i="2"/>
  <c r="CT652" i="2"/>
  <c r="Y652" i="2"/>
  <c r="CT658" i="2"/>
  <c r="Y658" i="2"/>
  <c r="CT662" i="2"/>
  <c r="Y662" i="2"/>
  <c r="CT666" i="2"/>
  <c r="Y666" i="2"/>
  <c r="CT670" i="2"/>
  <c r="Y670" i="2"/>
  <c r="CT672" i="2"/>
  <c r="Y672" i="2"/>
  <c r="CT676" i="2"/>
  <c r="Y676" i="2"/>
  <c r="CT678" i="2"/>
  <c r="Y678" i="2"/>
  <c r="CT682" i="2"/>
  <c r="Y682" i="2"/>
  <c r="CT684" i="2"/>
  <c r="Y684" i="2"/>
  <c r="CT688" i="2"/>
  <c r="Y688" i="2"/>
  <c r="CT690" i="2"/>
  <c r="Y690" i="2"/>
  <c r="CT704" i="2"/>
  <c r="Y704" i="2"/>
  <c r="CT11" i="2"/>
  <c r="Y11" i="2"/>
  <c r="CT13" i="2"/>
  <c r="Y13" i="2"/>
  <c r="CT15" i="2"/>
  <c r="Y15" i="2"/>
  <c r="CT21" i="2"/>
  <c r="Y21" i="2"/>
  <c r="CT27" i="2"/>
  <c r="Y27" i="2"/>
  <c r="CT33" i="2"/>
  <c r="Y33" i="2"/>
  <c r="CT37" i="2"/>
  <c r="Y37" i="2"/>
  <c r="CT43" i="2"/>
  <c r="Y43" i="2"/>
  <c r="CT47" i="2"/>
  <c r="Y47" i="2"/>
  <c r="CT51" i="2"/>
  <c r="Y51" i="2"/>
  <c r="CT57" i="2"/>
  <c r="Y57" i="2"/>
  <c r="CT59" i="2"/>
  <c r="Y59" i="2"/>
  <c r="CT63" i="2"/>
  <c r="Y63" i="2"/>
  <c r="CT65" i="2"/>
  <c r="Y65" i="2"/>
  <c r="CT69" i="2"/>
  <c r="Y69" i="2"/>
  <c r="CT75" i="2"/>
  <c r="Y75" i="2"/>
  <c r="CT79" i="2"/>
  <c r="Y79" i="2"/>
  <c r="CT85" i="2"/>
  <c r="Y85" i="2"/>
  <c r="CT89" i="2"/>
  <c r="Y89" i="2"/>
  <c r="CT95" i="2"/>
  <c r="Y95" i="2"/>
  <c r="CT97" i="2"/>
  <c r="Y97" i="2"/>
  <c r="CT99" i="2"/>
  <c r="Y99" i="2"/>
  <c r="CT103" i="2"/>
  <c r="Y103" i="2"/>
  <c r="CT107" i="2"/>
  <c r="Y107" i="2"/>
  <c r="CT113" i="2"/>
  <c r="Y113" i="2"/>
  <c r="CT117" i="2"/>
  <c r="Y117" i="2"/>
  <c r="CT123" i="2"/>
  <c r="Y123" i="2"/>
  <c r="CT127" i="2"/>
  <c r="Y127" i="2"/>
  <c r="CT133" i="2"/>
  <c r="Y133" i="2"/>
  <c r="CT137" i="2"/>
  <c r="Y137" i="2"/>
  <c r="CT141" i="2"/>
  <c r="Y141" i="2"/>
  <c r="CT143" i="2"/>
  <c r="Y143" i="2"/>
  <c r="CT147" i="2"/>
  <c r="Y147" i="2"/>
  <c r="CT153" i="2"/>
  <c r="Y153" i="2"/>
  <c r="CT157" i="2"/>
  <c r="Y157" i="2"/>
  <c r="CT161" i="2"/>
  <c r="Y161" i="2"/>
  <c r="CT165" i="2"/>
  <c r="Y165" i="2"/>
  <c r="CT167" i="2"/>
  <c r="Y167" i="2"/>
  <c r="CT171" i="2"/>
  <c r="Y171" i="2"/>
  <c r="CT175" i="2"/>
  <c r="Y175" i="2"/>
  <c r="CT177" i="2"/>
  <c r="Y177" i="2"/>
  <c r="CT181" i="2"/>
  <c r="Y181" i="2"/>
  <c r="CT185" i="2"/>
  <c r="Y185" i="2"/>
  <c r="CT187" i="2"/>
  <c r="Y187" i="2"/>
  <c r="CT191" i="2"/>
  <c r="Y191" i="2"/>
  <c r="CT197" i="2"/>
  <c r="Y197" i="2"/>
  <c r="CT225" i="2"/>
  <c r="Y225" i="2"/>
  <c r="CT227" i="2"/>
  <c r="Y227" i="2"/>
  <c r="CT231" i="2"/>
  <c r="Y231" i="2"/>
  <c r="CT233" i="2"/>
  <c r="Y233" i="2"/>
  <c r="CT237" i="2"/>
  <c r="Y237" i="2"/>
  <c r="CT241" i="2"/>
  <c r="Y241" i="2"/>
  <c r="CT247" i="2"/>
  <c r="Y247" i="2"/>
  <c r="CT251" i="2"/>
  <c r="Y251" i="2"/>
  <c r="CT253" i="2"/>
  <c r="Y253" i="2"/>
  <c r="CT257" i="2"/>
  <c r="Y257" i="2"/>
  <c r="CT259" i="2"/>
  <c r="Y259" i="2"/>
  <c r="CT263" i="2"/>
  <c r="Y263" i="2"/>
  <c r="CT267" i="2"/>
  <c r="Y267" i="2"/>
  <c r="CT269" i="2"/>
  <c r="Y269" i="2"/>
  <c r="CT273" i="2"/>
  <c r="Y273" i="2"/>
  <c r="CT279" i="2"/>
  <c r="Y279" i="2"/>
  <c r="CT283" i="2"/>
  <c r="Y283" i="2"/>
  <c r="CT289" i="2"/>
  <c r="Y289" i="2"/>
  <c r="CT293" i="2"/>
  <c r="Y293" i="2"/>
  <c r="CT299" i="2"/>
  <c r="Y299" i="2"/>
  <c r="CT303" i="2"/>
  <c r="Y303" i="2"/>
  <c r="CT305" i="2"/>
  <c r="Y305" i="2"/>
  <c r="CT309" i="2"/>
  <c r="Y309" i="2"/>
  <c r="CT313" i="2"/>
  <c r="Y313" i="2"/>
  <c r="CT317" i="2"/>
  <c r="Y317" i="2"/>
  <c r="CT319" i="2"/>
  <c r="Y319" i="2"/>
  <c r="CT325" i="2"/>
  <c r="Y325" i="2"/>
  <c r="CT329" i="2"/>
  <c r="Y329" i="2"/>
  <c r="CT331" i="2"/>
  <c r="Y331" i="2"/>
  <c r="CT335" i="2"/>
  <c r="Y335" i="2"/>
  <c r="CT337" i="2"/>
  <c r="Y337" i="2"/>
  <c r="CT341" i="2"/>
  <c r="Y341" i="2"/>
  <c r="CT345" i="2"/>
  <c r="Y345" i="2"/>
  <c r="CT347" i="2"/>
  <c r="Y347" i="2"/>
  <c r="CT351" i="2"/>
  <c r="Y351" i="2"/>
  <c r="CT353" i="2"/>
  <c r="Y353" i="2"/>
  <c r="CT355" i="2"/>
  <c r="Y355" i="2"/>
  <c r="CT359" i="2"/>
  <c r="Y359" i="2"/>
  <c r="CT361" i="2"/>
  <c r="Y361" i="2"/>
  <c r="CT365" i="2"/>
  <c r="Y365" i="2"/>
  <c r="CT367" i="2"/>
  <c r="Y367" i="2"/>
  <c r="CT371" i="2"/>
  <c r="Y371" i="2"/>
  <c r="CT373" i="2"/>
  <c r="Y373" i="2"/>
  <c r="CT377" i="2"/>
  <c r="Y377" i="2"/>
  <c r="CT383" i="2"/>
  <c r="Y383" i="2"/>
  <c r="CT387" i="2"/>
  <c r="Y387" i="2"/>
  <c r="CT391" i="2"/>
  <c r="Y391" i="2"/>
  <c r="CT393" i="2"/>
  <c r="Y393" i="2"/>
  <c r="CT397" i="2"/>
  <c r="Y397" i="2"/>
  <c r="CT401" i="2"/>
  <c r="Y401" i="2"/>
  <c r="CT403" i="2"/>
  <c r="Y403" i="2"/>
  <c r="CT407" i="2"/>
  <c r="Y407" i="2"/>
  <c r="CT409" i="2"/>
  <c r="Y409" i="2"/>
  <c r="CT411" i="2"/>
  <c r="Y411" i="2"/>
  <c r="CT413" i="2"/>
  <c r="Y413" i="2"/>
  <c r="CT417" i="2"/>
  <c r="Y417" i="2"/>
  <c r="CT423" i="2"/>
  <c r="Y423" i="2"/>
  <c r="CT425" i="2"/>
  <c r="Y425" i="2"/>
  <c r="CT433" i="2"/>
  <c r="Y433" i="2"/>
  <c r="CT439" i="2"/>
  <c r="Y439" i="2"/>
  <c r="CT445" i="2"/>
  <c r="Y445" i="2"/>
  <c r="CT447" i="2"/>
  <c r="Y447" i="2"/>
  <c r="CT453" i="2"/>
  <c r="Y453" i="2"/>
  <c r="CT457" i="2"/>
  <c r="Y457" i="2"/>
  <c r="CT463" i="2"/>
  <c r="Y463" i="2"/>
  <c r="CT469" i="2"/>
  <c r="Y469" i="2"/>
  <c r="CT475" i="2"/>
  <c r="Y475" i="2"/>
  <c r="CT481" i="2"/>
  <c r="Y481" i="2"/>
  <c r="CT489" i="2"/>
  <c r="Y489" i="2"/>
  <c r="CT495" i="2"/>
  <c r="Y495" i="2"/>
  <c r="CT499" i="2"/>
  <c r="Y499" i="2"/>
  <c r="CT501" i="2"/>
  <c r="Y501" i="2"/>
  <c r="CT505" i="2"/>
  <c r="Y505" i="2"/>
  <c r="CT507" i="2"/>
  <c r="Y507" i="2"/>
  <c r="CT513" i="2"/>
  <c r="Y513" i="2"/>
  <c r="CT515" i="2"/>
  <c r="Y515" i="2"/>
  <c r="CT521" i="2"/>
  <c r="Y521" i="2"/>
  <c r="CT527" i="2"/>
  <c r="Y527" i="2"/>
  <c r="CT531" i="2"/>
  <c r="Y531" i="2"/>
  <c r="CT537" i="2"/>
  <c r="Y537" i="2"/>
  <c r="CT543" i="2"/>
  <c r="Y543" i="2"/>
  <c r="CT547" i="2"/>
  <c r="Y547" i="2"/>
  <c r="CT551" i="2"/>
  <c r="Y551" i="2"/>
  <c r="CT557" i="2"/>
  <c r="Y557" i="2"/>
  <c r="CT561" i="2"/>
  <c r="Y561" i="2"/>
  <c r="CT565" i="2"/>
  <c r="Y565" i="2"/>
  <c r="CT571" i="2"/>
  <c r="Y571" i="2"/>
  <c r="CT575" i="2"/>
  <c r="Y575" i="2"/>
  <c r="CT581" i="2"/>
  <c r="Y581" i="2"/>
  <c r="CT583" i="2"/>
  <c r="Y583" i="2"/>
  <c r="CT599" i="2"/>
  <c r="Y599" i="2"/>
  <c r="CT601" i="2"/>
  <c r="Y601" i="2"/>
  <c r="CT605" i="2"/>
  <c r="Y605" i="2"/>
  <c r="CT611" i="2"/>
  <c r="Y611" i="2"/>
  <c r="CT615" i="2"/>
  <c r="Y615" i="2"/>
  <c r="CT619" i="2"/>
  <c r="Y619" i="2"/>
  <c r="CT621" i="2"/>
  <c r="Y621" i="2"/>
  <c r="CT625" i="2"/>
  <c r="Y625" i="2"/>
  <c r="CT627" i="2"/>
  <c r="Y627" i="2"/>
  <c r="CT631" i="2"/>
  <c r="Y631" i="2"/>
  <c r="CT637" i="2"/>
  <c r="Y637" i="2"/>
  <c r="CT641" i="2"/>
  <c r="Y641" i="2"/>
  <c r="CT643" i="2"/>
  <c r="Y643" i="2"/>
  <c r="CT649" i="2"/>
  <c r="Y649" i="2"/>
  <c r="CT651" i="2"/>
  <c r="Y651" i="2"/>
  <c r="CT659" i="2"/>
  <c r="Y659" i="2"/>
  <c r="CT661" i="2"/>
  <c r="Y661" i="2"/>
  <c r="CT663" i="2"/>
  <c r="Y663" i="2"/>
  <c r="CT665" i="2"/>
  <c r="Y665" i="2"/>
  <c r="CT667" i="2"/>
  <c r="Y667" i="2"/>
  <c r="CT669" i="2"/>
  <c r="Y669" i="2"/>
  <c r="CT671" i="2"/>
  <c r="Y671" i="2"/>
  <c r="CT673" i="2"/>
  <c r="Y673" i="2"/>
  <c r="CT675" i="2"/>
  <c r="Y675" i="2"/>
  <c r="CT677" i="2"/>
  <c r="Y677" i="2"/>
  <c r="CT679" i="2"/>
  <c r="Y679" i="2"/>
  <c r="CT681" i="2"/>
  <c r="Y681" i="2"/>
  <c r="CT683" i="2"/>
  <c r="Y683" i="2"/>
  <c r="CT685" i="2"/>
  <c r="Y685" i="2"/>
  <c r="CT709" i="2"/>
  <c r="Y709" i="2"/>
  <c r="CT727" i="2"/>
  <c r="Y727" i="2"/>
  <c r="CT729" i="2"/>
  <c r="Y729" i="2"/>
  <c r="CT731" i="2"/>
  <c r="Y731" i="2"/>
  <c r="CT733" i="2"/>
  <c r="Y733" i="2"/>
  <c r="CT735" i="2"/>
  <c r="Y735" i="2"/>
  <c r="CS737" i="2"/>
  <c r="X737" i="2"/>
  <c r="CS741" i="2"/>
  <c r="X741" i="2"/>
  <c r="CS745" i="2"/>
  <c r="X745" i="2"/>
  <c r="CS749" i="2"/>
  <c r="X749" i="2"/>
  <c r="CS753" i="2"/>
  <c r="X753" i="2"/>
  <c r="CS757" i="2"/>
  <c r="X757" i="2"/>
  <c r="CS761" i="2"/>
  <c r="X761" i="2"/>
  <c r="CS765" i="2"/>
  <c r="X765" i="2"/>
  <c r="T17" i="2"/>
  <c r="T25" i="2"/>
  <c r="T33" i="2"/>
  <c r="T41" i="2"/>
  <c r="T49" i="2"/>
  <c r="T57" i="2"/>
  <c r="T65" i="2"/>
  <c r="T73" i="2"/>
  <c r="T81" i="2"/>
  <c r="T89" i="2"/>
  <c r="T97" i="2"/>
  <c r="T105" i="2"/>
  <c r="T113" i="2"/>
  <c r="T121" i="2"/>
  <c r="T129" i="2"/>
  <c r="T137" i="2"/>
  <c r="T145" i="2"/>
  <c r="T153" i="2"/>
  <c r="T161" i="2"/>
  <c r="T169" i="2"/>
  <c r="T177" i="2"/>
  <c r="T185" i="2"/>
  <c r="T193" i="2"/>
  <c r="T201" i="2"/>
  <c r="T217" i="2"/>
  <c r="T233" i="2"/>
  <c r="T249" i="2"/>
  <c r="T265" i="2"/>
  <c r="T281" i="2"/>
  <c r="T297" i="2"/>
  <c r="T313" i="2"/>
  <c r="T329" i="2"/>
  <c r="T345" i="2"/>
  <c r="T361" i="2"/>
  <c r="T377" i="2"/>
  <c r="T393" i="2"/>
  <c r="T409" i="2"/>
  <c r="T425" i="2"/>
  <c r="T441" i="2"/>
  <c r="T457" i="2"/>
  <c r="T473" i="2"/>
  <c r="T489" i="2"/>
  <c r="T505" i="2"/>
  <c r="T521" i="2"/>
  <c r="T537" i="2"/>
  <c r="T553" i="2"/>
  <c r="T569" i="2"/>
  <c r="T585" i="2"/>
  <c r="T601" i="2"/>
  <c r="T617" i="2"/>
  <c r="T633" i="2"/>
  <c r="T649" i="2"/>
  <c r="T665" i="2"/>
  <c r="T681" i="2"/>
  <c r="T697" i="2"/>
  <c r="T713" i="2"/>
  <c r="T729" i="2"/>
  <c r="X25" i="2"/>
  <c r="X41" i="2"/>
  <c r="X57" i="2"/>
  <c r="X73" i="2"/>
  <c r="X89" i="2"/>
  <c r="X105" i="2"/>
  <c r="X121" i="2"/>
  <c r="X137" i="2"/>
  <c r="X153" i="2"/>
  <c r="X169" i="2"/>
  <c r="X185" i="2"/>
  <c r="X201" i="2"/>
  <c r="X217" i="2"/>
  <c r="X233" i="2"/>
  <c r="X249" i="2"/>
  <c r="X265" i="2"/>
  <c r="X281" i="2"/>
  <c r="X297" i="2"/>
  <c r="X313" i="2"/>
  <c r="X329" i="2"/>
  <c r="X345" i="2"/>
  <c r="X361" i="2"/>
  <c r="X377" i="2"/>
  <c r="X393" i="2"/>
  <c r="X409" i="2"/>
  <c r="X425" i="2"/>
  <c r="X441" i="2"/>
  <c r="X457" i="2"/>
  <c r="Y464" i="2"/>
  <c r="X473" i="2"/>
  <c r="X529" i="2"/>
  <c r="Y536" i="2"/>
  <c r="X593" i="2"/>
  <c r="Y600" i="2"/>
  <c r="X657" i="2"/>
  <c r="Y664" i="2"/>
  <c r="X721" i="2"/>
  <c r="Y728" i="2"/>
  <c r="CT462" i="2"/>
  <c r="Y462" i="2"/>
  <c r="CT474" i="2"/>
  <c r="Y474" i="2"/>
  <c r="CT480" i="2"/>
  <c r="Y480" i="2"/>
  <c r="CT482" i="2"/>
  <c r="Y482" i="2"/>
  <c r="CT494" i="2"/>
  <c r="Y494" i="2"/>
  <c r="CT500" i="2"/>
  <c r="Y500" i="2"/>
  <c r="CT506" i="2"/>
  <c r="Y506" i="2"/>
  <c r="CT508" i="2"/>
  <c r="Y508" i="2"/>
  <c r="CT514" i="2"/>
  <c r="Y514" i="2"/>
  <c r="CT518" i="2"/>
  <c r="Y518" i="2"/>
  <c r="CT524" i="2"/>
  <c r="Y524" i="2"/>
  <c r="CT526" i="2"/>
  <c r="Y526" i="2"/>
  <c r="CT530" i="2"/>
  <c r="Y530" i="2"/>
  <c r="CT532" i="2"/>
  <c r="Y532" i="2"/>
  <c r="CT540" i="2"/>
  <c r="Y540" i="2"/>
  <c r="CT542" i="2"/>
  <c r="Y542" i="2"/>
  <c r="CT544" i="2"/>
  <c r="Y544" i="2"/>
  <c r="CT546" i="2"/>
  <c r="Y546" i="2"/>
  <c r="CT548" i="2"/>
  <c r="Y548" i="2"/>
  <c r="CT550" i="2"/>
  <c r="Y550" i="2"/>
  <c r="CT554" i="2"/>
  <c r="Y554" i="2"/>
  <c r="CT556" i="2"/>
  <c r="Y556" i="2"/>
  <c r="CT558" i="2"/>
  <c r="Y558" i="2"/>
  <c r="CT564" i="2"/>
  <c r="Y564" i="2"/>
  <c r="CT570" i="2"/>
  <c r="Y570" i="2"/>
  <c r="CT574" i="2"/>
  <c r="Y574" i="2"/>
  <c r="CT580" i="2"/>
  <c r="Y580" i="2"/>
  <c r="CT588" i="2"/>
  <c r="Y588" i="2"/>
  <c r="CT590" i="2"/>
  <c r="Y590" i="2"/>
  <c r="CT592" i="2"/>
  <c r="Y592" i="2"/>
  <c r="CT596" i="2"/>
  <c r="Y596" i="2"/>
  <c r="CT598" i="2"/>
  <c r="Y598" i="2"/>
  <c r="CT602" i="2"/>
  <c r="Y602" i="2"/>
  <c r="CT606" i="2"/>
  <c r="Y606" i="2"/>
  <c r="CT608" i="2"/>
  <c r="Y608" i="2"/>
  <c r="CT610" i="2"/>
  <c r="Y610" i="2"/>
  <c r="CT620" i="2"/>
  <c r="Y620" i="2"/>
  <c r="CT622" i="2"/>
  <c r="Y622" i="2"/>
  <c r="CT626" i="2"/>
  <c r="Y626" i="2"/>
  <c r="CT628" i="2"/>
  <c r="Y628" i="2"/>
  <c r="CT634" i="2"/>
  <c r="Y634" i="2"/>
  <c r="CT638" i="2"/>
  <c r="Y638" i="2"/>
  <c r="CT640" i="2"/>
  <c r="Y640" i="2"/>
  <c r="CT644" i="2"/>
  <c r="Y644" i="2"/>
  <c r="CT650" i="2"/>
  <c r="Y650" i="2"/>
  <c r="CT654" i="2"/>
  <c r="Y654" i="2"/>
  <c r="CT656" i="2"/>
  <c r="Y656" i="2"/>
  <c r="CT660" i="2"/>
  <c r="Y660" i="2"/>
  <c r="CT668" i="2"/>
  <c r="Y668" i="2"/>
  <c r="CT674" i="2"/>
  <c r="Y674" i="2"/>
  <c r="CT686" i="2"/>
  <c r="Y686" i="2"/>
  <c r="CT692" i="2"/>
  <c r="Y692" i="2"/>
  <c r="CT694" i="2"/>
  <c r="Y694" i="2"/>
  <c r="CT698" i="2"/>
  <c r="Y698" i="2"/>
  <c r="CT700" i="2"/>
  <c r="Y700" i="2"/>
  <c r="CT702" i="2"/>
  <c r="Y702" i="2"/>
  <c r="CT17" i="2"/>
  <c r="Y17" i="2"/>
  <c r="CT19" i="2"/>
  <c r="Y19" i="2"/>
  <c r="CT23" i="2"/>
  <c r="Y23" i="2"/>
  <c r="CT25" i="2"/>
  <c r="Y25" i="2"/>
  <c r="CT29" i="2"/>
  <c r="Y29" i="2"/>
  <c r="CT31" i="2"/>
  <c r="Y31" i="2"/>
  <c r="CT35" i="2"/>
  <c r="Y35" i="2"/>
  <c r="CT39" i="2"/>
  <c r="Y39" i="2"/>
  <c r="CT41" i="2"/>
  <c r="Y41" i="2"/>
  <c r="CT45" i="2"/>
  <c r="Y45" i="2"/>
  <c r="CT49" i="2"/>
  <c r="Y49" i="2"/>
  <c r="CT53" i="2"/>
  <c r="Y53" i="2"/>
  <c r="CT55" i="2"/>
  <c r="Y55" i="2"/>
  <c r="CT61" i="2"/>
  <c r="Y61" i="2"/>
  <c r="CT67" i="2"/>
  <c r="Y67" i="2"/>
  <c r="CT71" i="2"/>
  <c r="Y71" i="2"/>
  <c r="CT73" i="2"/>
  <c r="Y73" i="2"/>
  <c r="CT77" i="2"/>
  <c r="Y77" i="2"/>
  <c r="CT81" i="2"/>
  <c r="Y81" i="2"/>
  <c r="CT83" i="2"/>
  <c r="Y83" i="2"/>
  <c r="CT87" i="2"/>
  <c r="Y87" i="2"/>
  <c r="CT91" i="2"/>
  <c r="Y91" i="2"/>
  <c r="CT93" i="2"/>
  <c r="Y93" i="2"/>
  <c r="CT101" i="2"/>
  <c r="Y101" i="2"/>
  <c r="CT105" i="2"/>
  <c r="Y105" i="2"/>
  <c r="CT109" i="2"/>
  <c r="Y109" i="2"/>
  <c r="CT111" i="2"/>
  <c r="Y111" i="2"/>
  <c r="CT115" i="2"/>
  <c r="Y115" i="2"/>
  <c r="CT119" i="2"/>
  <c r="Y119" i="2"/>
  <c r="CT121" i="2"/>
  <c r="Y121" i="2"/>
  <c r="CT125" i="2"/>
  <c r="Y125" i="2"/>
  <c r="CT129" i="2"/>
  <c r="Y129" i="2"/>
  <c r="CT131" i="2"/>
  <c r="Y131" i="2"/>
  <c r="CT135" i="2"/>
  <c r="Y135" i="2"/>
  <c r="CT139" i="2"/>
  <c r="Y139" i="2"/>
  <c r="CT145" i="2"/>
  <c r="Y145" i="2"/>
  <c r="CT149" i="2"/>
  <c r="Y149" i="2"/>
  <c r="CT151" i="2"/>
  <c r="Y151" i="2"/>
  <c r="CT155" i="2"/>
  <c r="Y155" i="2"/>
  <c r="CT159" i="2"/>
  <c r="Y159" i="2"/>
  <c r="CT163" i="2"/>
  <c r="Y163" i="2"/>
  <c r="CT169" i="2"/>
  <c r="Y169" i="2"/>
  <c r="CT173" i="2"/>
  <c r="Y173" i="2"/>
  <c r="CT179" i="2"/>
  <c r="Y179" i="2"/>
  <c r="CT183" i="2"/>
  <c r="Y183" i="2"/>
  <c r="CT189" i="2"/>
  <c r="Y189" i="2"/>
  <c r="CT193" i="2"/>
  <c r="Y193" i="2"/>
  <c r="CT195" i="2"/>
  <c r="Y195" i="2"/>
  <c r="CT199" i="2"/>
  <c r="Y199" i="2"/>
  <c r="CT201" i="2"/>
  <c r="Y201" i="2"/>
  <c r="CT203" i="2"/>
  <c r="Y203" i="2"/>
  <c r="CT205" i="2"/>
  <c r="Y205" i="2"/>
  <c r="CT207" i="2"/>
  <c r="Y207" i="2"/>
  <c r="CT209" i="2"/>
  <c r="Y209" i="2"/>
  <c r="CT211" i="2"/>
  <c r="Y211" i="2"/>
  <c r="CT213" i="2"/>
  <c r="Y213" i="2"/>
  <c r="CT215" i="2"/>
  <c r="Y215" i="2"/>
  <c r="CT217" i="2"/>
  <c r="Y217" i="2"/>
  <c r="CT219" i="2"/>
  <c r="Y219" i="2"/>
  <c r="CT221" i="2"/>
  <c r="Y221" i="2"/>
  <c r="CT223" i="2"/>
  <c r="Y223" i="2"/>
  <c r="CT229" i="2"/>
  <c r="Y229" i="2"/>
  <c r="CT235" i="2"/>
  <c r="Y235" i="2"/>
  <c r="CT239" i="2"/>
  <c r="Y239" i="2"/>
  <c r="CT243" i="2"/>
  <c r="Y243" i="2"/>
  <c r="CT245" i="2"/>
  <c r="Y245" i="2"/>
  <c r="CT249" i="2"/>
  <c r="Y249" i="2"/>
  <c r="CT255" i="2"/>
  <c r="Y255" i="2"/>
  <c r="CT261" i="2"/>
  <c r="Y261" i="2"/>
  <c r="CT265" i="2"/>
  <c r="Y265" i="2"/>
  <c r="CT271" i="2"/>
  <c r="Y271" i="2"/>
  <c r="CT275" i="2"/>
  <c r="Y275" i="2"/>
  <c r="CT277" i="2"/>
  <c r="Y277" i="2"/>
  <c r="CT281" i="2"/>
  <c r="Y281" i="2"/>
  <c r="CT285" i="2"/>
  <c r="Y285" i="2"/>
  <c r="CT287" i="2"/>
  <c r="Y287" i="2"/>
  <c r="CT291" i="2"/>
  <c r="Y291" i="2"/>
  <c r="CT295" i="2"/>
  <c r="Y295" i="2"/>
  <c r="CT297" i="2"/>
  <c r="Y297" i="2"/>
  <c r="CT301" i="2"/>
  <c r="Y301" i="2"/>
  <c r="CT307" i="2"/>
  <c r="Y307" i="2"/>
  <c r="CT311" i="2"/>
  <c r="Y311" i="2"/>
  <c r="CT315" i="2"/>
  <c r="Y315" i="2"/>
  <c r="CT321" i="2"/>
  <c r="Y321" i="2"/>
  <c r="CT323" i="2"/>
  <c r="Y323" i="2"/>
  <c r="CT327" i="2"/>
  <c r="Y327" i="2"/>
  <c r="CT333" i="2"/>
  <c r="Y333" i="2"/>
  <c r="CT339" i="2"/>
  <c r="Y339" i="2"/>
  <c r="CT343" i="2"/>
  <c r="Y343" i="2"/>
  <c r="CT349" i="2"/>
  <c r="Y349" i="2"/>
  <c r="CT357" i="2"/>
  <c r="Y357" i="2"/>
  <c r="CT363" i="2"/>
  <c r="Y363" i="2"/>
  <c r="CT369" i="2"/>
  <c r="Y369" i="2"/>
  <c r="CT375" i="2"/>
  <c r="Y375" i="2"/>
  <c r="CT379" i="2"/>
  <c r="Y379" i="2"/>
  <c r="CT381" i="2"/>
  <c r="Y381" i="2"/>
  <c r="CT385" i="2"/>
  <c r="Y385" i="2"/>
  <c r="CT389" i="2"/>
  <c r="Y389" i="2"/>
  <c r="CT395" i="2"/>
  <c r="Y395" i="2"/>
  <c r="CT399" i="2"/>
  <c r="Y399" i="2"/>
  <c r="CT405" i="2"/>
  <c r="Y405" i="2"/>
  <c r="CT415" i="2"/>
  <c r="Y415" i="2"/>
  <c r="CT419" i="2"/>
  <c r="Y419" i="2"/>
  <c r="CT421" i="2"/>
  <c r="Y421" i="2"/>
  <c r="CT427" i="2"/>
  <c r="Y427" i="2"/>
  <c r="CT429" i="2"/>
  <c r="Y429" i="2"/>
  <c r="CT431" i="2"/>
  <c r="Y431" i="2"/>
  <c r="CT435" i="2"/>
  <c r="Y435" i="2"/>
  <c r="CT437" i="2"/>
  <c r="Y437" i="2"/>
  <c r="CT441" i="2"/>
  <c r="Y441" i="2"/>
  <c r="CT443" i="2"/>
  <c r="Y443" i="2"/>
  <c r="CT449" i="2"/>
  <c r="Y449" i="2"/>
  <c r="CT451" i="2"/>
  <c r="Y451" i="2"/>
  <c r="CT455" i="2"/>
  <c r="Y455" i="2"/>
  <c r="CT459" i="2"/>
  <c r="Y459" i="2"/>
  <c r="CT461" i="2"/>
  <c r="Y461" i="2"/>
  <c r="CT465" i="2"/>
  <c r="Y465" i="2"/>
  <c r="CT467" i="2"/>
  <c r="Y467" i="2"/>
  <c r="CT471" i="2"/>
  <c r="Y471" i="2"/>
  <c r="CT473" i="2"/>
  <c r="Y473" i="2"/>
  <c r="CT477" i="2"/>
  <c r="Y477" i="2"/>
  <c r="CT479" i="2"/>
  <c r="Y479" i="2"/>
  <c r="CT483" i="2"/>
  <c r="Y483" i="2"/>
  <c r="CT485" i="2"/>
  <c r="Y485" i="2"/>
  <c r="CT487" i="2"/>
  <c r="Y487" i="2"/>
  <c r="CT491" i="2"/>
  <c r="Y491" i="2"/>
  <c r="CT493" i="2"/>
  <c r="Y493" i="2"/>
  <c r="CT497" i="2"/>
  <c r="Y497" i="2"/>
  <c r="CT503" i="2"/>
  <c r="Y503" i="2"/>
  <c r="CT509" i="2"/>
  <c r="Y509" i="2"/>
  <c r="CT511" i="2"/>
  <c r="Y511" i="2"/>
  <c r="CT517" i="2"/>
  <c r="Y517" i="2"/>
  <c r="CT519" i="2"/>
  <c r="Y519" i="2"/>
  <c r="CT523" i="2"/>
  <c r="Y523" i="2"/>
  <c r="CT525" i="2"/>
  <c r="Y525" i="2"/>
  <c r="CT529" i="2"/>
  <c r="Y529" i="2"/>
  <c r="CT533" i="2"/>
  <c r="Y533" i="2"/>
  <c r="CT535" i="2"/>
  <c r="Y535" i="2"/>
  <c r="CT539" i="2"/>
  <c r="Y539" i="2"/>
  <c r="CT541" i="2"/>
  <c r="Y541" i="2"/>
  <c r="CT545" i="2"/>
  <c r="Y545" i="2"/>
  <c r="CT549" i="2"/>
  <c r="Y549" i="2"/>
  <c r="CT553" i="2"/>
  <c r="Y553" i="2"/>
  <c r="CT555" i="2"/>
  <c r="Y555" i="2"/>
  <c r="CT559" i="2"/>
  <c r="Y559" i="2"/>
  <c r="CT563" i="2"/>
  <c r="Y563" i="2"/>
  <c r="CT567" i="2"/>
  <c r="Y567" i="2"/>
  <c r="CT569" i="2"/>
  <c r="Y569" i="2"/>
  <c r="CT573" i="2"/>
  <c r="Y573" i="2"/>
  <c r="CT577" i="2"/>
  <c r="Y577" i="2"/>
  <c r="CT579" i="2"/>
  <c r="Y579" i="2"/>
  <c r="CT585" i="2"/>
  <c r="Y585" i="2"/>
  <c r="CT587" i="2"/>
  <c r="Y587" i="2"/>
  <c r="CT589" i="2"/>
  <c r="Y589" i="2"/>
  <c r="CT591" i="2"/>
  <c r="Y591" i="2"/>
  <c r="CT593" i="2"/>
  <c r="Y593" i="2"/>
  <c r="CT595" i="2"/>
  <c r="Y595" i="2"/>
  <c r="CT597" i="2"/>
  <c r="Y597" i="2"/>
  <c r="CT603" i="2"/>
  <c r="Y603" i="2"/>
  <c r="CT607" i="2"/>
  <c r="Y607" i="2"/>
  <c r="CT609" i="2"/>
  <c r="Y609" i="2"/>
  <c r="CT613" i="2"/>
  <c r="Y613" i="2"/>
  <c r="CT617" i="2"/>
  <c r="Y617" i="2"/>
  <c r="CT623" i="2"/>
  <c r="Y623" i="2"/>
  <c r="CT629" i="2"/>
  <c r="Y629" i="2"/>
  <c r="CT633" i="2"/>
  <c r="Y633" i="2"/>
  <c r="CT635" i="2"/>
  <c r="Y635" i="2"/>
  <c r="CT639" i="2"/>
  <c r="Y639" i="2"/>
  <c r="CT645" i="2"/>
  <c r="Y645" i="2"/>
  <c r="CT647" i="2"/>
  <c r="Y647" i="2"/>
  <c r="CT653" i="2"/>
  <c r="Y653" i="2"/>
  <c r="CT655" i="2"/>
  <c r="Y655" i="2"/>
  <c r="CT657" i="2"/>
  <c r="Y657" i="2"/>
  <c r="CT687" i="2"/>
  <c r="Y687" i="2"/>
  <c r="CT689" i="2"/>
  <c r="Y689" i="2"/>
  <c r="CT691" i="2"/>
  <c r="Y691" i="2"/>
  <c r="CT693" i="2"/>
  <c r="Y693" i="2"/>
  <c r="CT695" i="2"/>
  <c r="Y695" i="2"/>
  <c r="CT697" i="2"/>
  <c r="Y697" i="2"/>
  <c r="CT699" i="2"/>
  <c r="Y699" i="2"/>
  <c r="CT701" i="2"/>
  <c r="Y701" i="2"/>
  <c r="CT703" i="2"/>
  <c r="Y703" i="2"/>
  <c r="CT705" i="2"/>
  <c r="Y705" i="2"/>
  <c r="CT707" i="2"/>
  <c r="Y707" i="2"/>
  <c r="CT711" i="2"/>
  <c r="Y711" i="2"/>
  <c r="CT713" i="2"/>
  <c r="Y713" i="2"/>
  <c r="CT715" i="2"/>
  <c r="Y715" i="2"/>
  <c r="CT717" i="2"/>
  <c r="Y717" i="2"/>
  <c r="CT719" i="2"/>
  <c r="Y719" i="2"/>
  <c r="CT721" i="2"/>
  <c r="Y721" i="2"/>
  <c r="CT723" i="2"/>
  <c r="Y723" i="2"/>
  <c r="CT725" i="2"/>
  <c r="Y725" i="2"/>
  <c r="CS10" i="2"/>
  <c r="X10" i="2"/>
  <c r="CO12" i="2"/>
  <c r="T12" i="2"/>
  <c r="CS12" i="2"/>
  <c r="X12" i="2"/>
  <c r="V13" i="2"/>
  <c r="CS14" i="2"/>
  <c r="X14" i="2"/>
  <c r="CO16" i="2"/>
  <c r="T16" i="2"/>
  <c r="CS16" i="2"/>
  <c r="X16" i="2"/>
  <c r="V17" i="2"/>
  <c r="CS18" i="2"/>
  <c r="X18" i="2"/>
  <c r="CO20" i="2"/>
  <c r="T20" i="2"/>
  <c r="CS20" i="2"/>
  <c r="X20" i="2"/>
  <c r="V21" i="2"/>
  <c r="CS22" i="2"/>
  <c r="X22" i="2"/>
  <c r="CO24" i="2"/>
  <c r="T24" i="2"/>
  <c r="CS24" i="2"/>
  <c r="X24" i="2"/>
  <c r="V25" i="2"/>
  <c r="CS26" i="2"/>
  <c r="X26" i="2"/>
  <c r="CO28" i="2"/>
  <c r="T28" i="2"/>
  <c r="CS28" i="2"/>
  <c r="X28" i="2"/>
  <c r="V29" i="2"/>
  <c r="CS30" i="2"/>
  <c r="X30" i="2"/>
  <c r="CO32" i="2"/>
  <c r="T32" i="2"/>
  <c r="CS32" i="2"/>
  <c r="X32" i="2"/>
  <c r="V33" i="2"/>
  <c r="CS34" i="2"/>
  <c r="X34" i="2"/>
  <c r="CO36" i="2"/>
  <c r="T36" i="2"/>
  <c r="CS36" i="2"/>
  <c r="X36" i="2"/>
  <c r="V37" i="2"/>
  <c r="CS38" i="2"/>
  <c r="X38" i="2"/>
  <c r="CO40" i="2"/>
  <c r="T40" i="2"/>
  <c r="CS40" i="2"/>
  <c r="X40" i="2"/>
  <c r="V41" i="2"/>
  <c r="CS42" i="2"/>
  <c r="X42" i="2"/>
  <c r="CO44" i="2"/>
  <c r="T44" i="2"/>
  <c r="CS44" i="2"/>
  <c r="X44" i="2"/>
  <c r="V45" i="2"/>
  <c r="CS46" i="2"/>
  <c r="X46" i="2"/>
  <c r="CO48" i="2"/>
  <c r="T48" i="2"/>
  <c r="CS48" i="2"/>
  <c r="X48" i="2"/>
  <c r="V49" i="2"/>
  <c r="CS50" i="2"/>
  <c r="X50" i="2"/>
  <c r="CO52" i="2"/>
  <c r="T52" i="2"/>
  <c r="CS52" i="2"/>
  <c r="X52" i="2"/>
  <c r="V53" i="2"/>
  <c r="CS54" i="2"/>
  <c r="X54" i="2"/>
  <c r="CO56" i="2"/>
  <c r="T56" i="2"/>
  <c r="CS56" i="2"/>
  <c r="X56" i="2"/>
  <c r="V57" i="2"/>
  <c r="CS58" i="2"/>
  <c r="X58" i="2"/>
  <c r="CO60" i="2"/>
  <c r="T60" i="2"/>
  <c r="CS60" i="2"/>
  <c r="X60" i="2"/>
  <c r="V61" i="2"/>
  <c r="CS62" i="2"/>
  <c r="X62" i="2"/>
  <c r="CO64" i="2"/>
  <c r="T64" i="2"/>
  <c r="CS64" i="2"/>
  <c r="X64" i="2"/>
  <c r="V65" i="2"/>
  <c r="CS66" i="2"/>
  <c r="X66" i="2"/>
  <c r="CO68" i="2"/>
  <c r="T68" i="2"/>
  <c r="CS68" i="2"/>
  <c r="X68" i="2"/>
  <c r="V69" i="2"/>
  <c r="CS70" i="2"/>
  <c r="X70" i="2"/>
  <c r="CO72" i="2"/>
  <c r="T72" i="2"/>
  <c r="CS72" i="2"/>
  <c r="X72" i="2"/>
  <c r="V73" i="2"/>
  <c r="CS74" i="2"/>
  <c r="X74" i="2"/>
  <c r="CO76" i="2"/>
  <c r="T76" i="2"/>
  <c r="CS76" i="2"/>
  <c r="X76" i="2"/>
  <c r="V77" i="2"/>
  <c r="CS78" i="2"/>
  <c r="X78" i="2"/>
  <c r="CO80" i="2"/>
  <c r="T80" i="2"/>
  <c r="CS80" i="2"/>
  <c r="X80" i="2"/>
  <c r="V81" i="2"/>
  <c r="CS82" i="2"/>
  <c r="X82" i="2"/>
  <c r="CO84" i="2"/>
  <c r="T84" i="2"/>
  <c r="CS84" i="2"/>
  <c r="X84" i="2"/>
  <c r="V85" i="2"/>
  <c r="CS86" i="2"/>
  <c r="X86" i="2"/>
  <c r="CO88" i="2"/>
  <c r="T88" i="2"/>
  <c r="CS88" i="2"/>
  <c r="X88" i="2"/>
  <c r="V89" i="2"/>
  <c r="CS90" i="2"/>
  <c r="X90" i="2"/>
  <c r="CO92" i="2"/>
  <c r="T92" i="2"/>
  <c r="CS92" i="2"/>
  <c r="X92" i="2"/>
  <c r="V93" i="2"/>
  <c r="CS94" i="2"/>
  <c r="X94" i="2"/>
  <c r="CO96" i="2"/>
  <c r="T96" i="2"/>
  <c r="CS96" i="2"/>
  <c r="X96" i="2"/>
  <c r="V97" i="2"/>
  <c r="CS98" i="2"/>
  <c r="X98" i="2"/>
  <c r="CO100" i="2"/>
  <c r="T100" i="2"/>
  <c r="CS100" i="2"/>
  <c r="X100" i="2"/>
  <c r="V101" i="2"/>
  <c r="CS102" i="2"/>
  <c r="X102" i="2"/>
  <c r="CO104" i="2"/>
  <c r="T104" i="2"/>
  <c r="CS104" i="2"/>
  <c r="X104" i="2"/>
  <c r="V105" i="2"/>
  <c r="CS106" i="2"/>
  <c r="X106" i="2"/>
  <c r="CO108" i="2"/>
  <c r="T108" i="2"/>
  <c r="CS108" i="2"/>
  <c r="X108" i="2"/>
  <c r="V109" i="2"/>
  <c r="CS110" i="2"/>
  <c r="X110" i="2"/>
  <c r="CO112" i="2"/>
  <c r="T112" i="2"/>
  <c r="CS112" i="2"/>
  <c r="X112" i="2"/>
  <c r="V113" i="2"/>
  <c r="CS114" i="2"/>
  <c r="X114" i="2"/>
  <c r="CO116" i="2"/>
  <c r="T116" i="2"/>
  <c r="CS116" i="2"/>
  <c r="X116" i="2"/>
  <c r="V117" i="2"/>
  <c r="CS118" i="2"/>
  <c r="X118" i="2"/>
  <c r="CO120" i="2"/>
  <c r="T120" i="2"/>
  <c r="CS120" i="2"/>
  <c r="X120" i="2"/>
  <c r="V121" i="2"/>
  <c r="CS122" i="2"/>
  <c r="X122" i="2"/>
  <c r="CO124" i="2"/>
  <c r="T124" i="2"/>
  <c r="CS124" i="2"/>
  <c r="X124" i="2"/>
  <c r="V125" i="2"/>
  <c r="CS126" i="2"/>
  <c r="X126" i="2"/>
  <c r="CO128" i="2"/>
  <c r="T128" i="2"/>
  <c r="CS128" i="2"/>
  <c r="X128" i="2"/>
  <c r="V129" i="2"/>
  <c r="CS130" i="2"/>
  <c r="X130" i="2"/>
  <c r="CO132" i="2"/>
  <c r="T132" i="2"/>
  <c r="CS132" i="2"/>
  <c r="X132" i="2"/>
  <c r="V133" i="2"/>
  <c r="CS134" i="2"/>
  <c r="X134" i="2"/>
  <c r="CO136" i="2"/>
  <c r="T136" i="2"/>
  <c r="CS136" i="2"/>
  <c r="X136" i="2"/>
  <c r="V137" i="2"/>
  <c r="CS138" i="2"/>
  <c r="X138" i="2"/>
  <c r="CO140" i="2"/>
  <c r="T140" i="2"/>
  <c r="CS140" i="2"/>
  <c r="X140" i="2"/>
  <c r="V141" i="2"/>
  <c r="CS142" i="2"/>
  <c r="X142" i="2"/>
  <c r="CO144" i="2"/>
  <c r="T144" i="2"/>
  <c r="CS144" i="2"/>
  <c r="X144" i="2"/>
  <c r="V145" i="2"/>
  <c r="CS146" i="2"/>
  <c r="X146" i="2"/>
  <c r="CO148" i="2"/>
  <c r="T148" i="2"/>
  <c r="CS148" i="2"/>
  <c r="X148" i="2"/>
  <c r="V149" i="2"/>
  <c r="CS150" i="2"/>
  <c r="X150" i="2"/>
  <c r="CO152" i="2"/>
  <c r="T152" i="2"/>
  <c r="CS152" i="2"/>
  <c r="X152" i="2"/>
  <c r="V153" i="2"/>
  <c r="CS154" i="2"/>
  <c r="X154" i="2"/>
  <c r="CO156" i="2"/>
  <c r="T156" i="2"/>
  <c r="CS156" i="2"/>
  <c r="X156" i="2"/>
  <c r="V157" i="2"/>
  <c r="CS158" i="2"/>
  <c r="X158" i="2"/>
  <c r="CO160" i="2"/>
  <c r="T160" i="2"/>
  <c r="CS160" i="2"/>
  <c r="X160" i="2"/>
  <c r="V161" i="2"/>
  <c r="CS162" i="2"/>
  <c r="X162" i="2"/>
  <c r="CO164" i="2"/>
  <c r="T164" i="2"/>
  <c r="CS164" i="2"/>
  <c r="X164" i="2"/>
  <c r="V165" i="2"/>
  <c r="CS166" i="2"/>
  <c r="X166" i="2"/>
  <c r="CO168" i="2"/>
  <c r="T168" i="2"/>
  <c r="CS168" i="2"/>
  <c r="X168" i="2"/>
  <c r="V169" i="2"/>
  <c r="CS170" i="2"/>
  <c r="X170" i="2"/>
  <c r="CO172" i="2"/>
  <c r="T172" i="2"/>
  <c r="CS172" i="2"/>
  <c r="X172" i="2"/>
  <c r="V173" i="2"/>
  <c r="CS174" i="2"/>
  <c r="X174" i="2"/>
  <c r="CO176" i="2"/>
  <c r="T176" i="2"/>
  <c r="CS176" i="2"/>
  <c r="X176" i="2"/>
  <c r="V177" i="2"/>
  <c r="CS178" i="2"/>
  <c r="X178" i="2"/>
  <c r="CO180" i="2"/>
  <c r="T180" i="2"/>
  <c r="CS180" i="2"/>
  <c r="X180" i="2"/>
  <c r="V181" i="2"/>
  <c r="CS182" i="2"/>
  <c r="X182" i="2"/>
  <c r="CO184" i="2"/>
  <c r="T184" i="2"/>
  <c r="CS184" i="2"/>
  <c r="X184" i="2"/>
  <c r="V185" i="2"/>
  <c r="CS186" i="2"/>
  <c r="X186" i="2"/>
  <c r="CO188" i="2"/>
  <c r="T188" i="2"/>
  <c r="CS188" i="2"/>
  <c r="X188" i="2"/>
  <c r="V189" i="2"/>
  <c r="CS190" i="2"/>
  <c r="X190" i="2"/>
  <c r="CO192" i="2"/>
  <c r="T192" i="2"/>
  <c r="CS192" i="2"/>
  <c r="X192" i="2"/>
  <c r="V193" i="2"/>
  <c r="CS194" i="2"/>
  <c r="X194" i="2"/>
  <c r="CO196" i="2"/>
  <c r="T196" i="2"/>
  <c r="CS196" i="2"/>
  <c r="X196" i="2"/>
  <c r="V197" i="2"/>
  <c r="CS198" i="2"/>
  <c r="X198" i="2"/>
  <c r="CO200" i="2"/>
  <c r="T200" i="2"/>
  <c r="CS200" i="2"/>
  <c r="X200" i="2"/>
  <c r="V201" i="2"/>
  <c r="CO202" i="2"/>
  <c r="T202" i="2"/>
  <c r="CS202" i="2"/>
  <c r="X202" i="2"/>
  <c r="CO204" i="2"/>
  <c r="T204" i="2"/>
  <c r="CS204" i="2"/>
  <c r="X204" i="2"/>
  <c r="V205" i="2"/>
  <c r="CO206" i="2"/>
  <c r="T206" i="2"/>
  <c r="CS206" i="2"/>
  <c r="X206" i="2"/>
  <c r="CO208" i="2"/>
  <c r="T208" i="2"/>
  <c r="CS208" i="2"/>
  <c r="X208" i="2"/>
  <c r="V209" i="2"/>
  <c r="CO210" i="2"/>
  <c r="T210" i="2"/>
  <c r="CS210" i="2"/>
  <c r="X210" i="2"/>
  <c r="CO212" i="2"/>
  <c r="T212" i="2"/>
  <c r="CS212" i="2"/>
  <c r="X212" i="2"/>
  <c r="V213" i="2"/>
  <c r="CO214" i="2"/>
  <c r="T214" i="2"/>
  <c r="CS214" i="2"/>
  <c r="X214" i="2"/>
  <c r="CO216" i="2"/>
  <c r="T216" i="2"/>
  <c r="CS216" i="2"/>
  <c r="X216" i="2"/>
  <c r="V217" i="2"/>
  <c r="CO218" i="2"/>
  <c r="T218" i="2"/>
  <c r="CS218" i="2"/>
  <c r="X218" i="2"/>
  <c r="CO220" i="2"/>
  <c r="T220" i="2"/>
  <c r="CS220" i="2"/>
  <c r="X220" i="2"/>
  <c r="V221" i="2"/>
  <c r="CO222" i="2"/>
  <c r="T222" i="2"/>
  <c r="CS222" i="2"/>
  <c r="X222" i="2"/>
  <c r="CO224" i="2"/>
  <c r="T224" i="2"/>
  <c r="CS224" i="2"/>
  <c r="X224" i="2"/>
  <c r="V225" i="2"/>
  <c r="CO226" i="2"/>
  <c r="T226" i="2"/>
  <c r="CS226" i="2"/>
  <c r="X226" i="2"/>
  <c r="CO228" i="2"/>
  <c r="T228" i="2"/>
  <c r="CS228" i="2"/>
  <c r="X228" i="2"/>
  <c r="V229" i="2"/>
  <c r="CO230" i="2"/>
  <c r="T230" i="2"/>
  <c r="CS230" i="2"/>
  <c r="X230" i="2"/>
  <c r="CO232" i="2"/>
  <c r="T232" i="2"/>
  <c r="CS232" i="2"/>
  <c r="X232" i="2"/>
  <c r="V233" i="2"/>
  <c r="CO234" i="2"/>
  <c r="T234" i="2"/>
  <c r="CS234" i="2"/>
  <c r="X234" i="2"/>
  <c r="CO236" i="2"/>
  <c r="T236" i="2"/>
  <c r="CS236" i="2"/>
  <c r="X236" i="2"/>
  <c r="V237" i="2"/>
  <c r="CO238" i="2"/>
  <c r="T238" i="2"/>
  <c r="CS238" i="2"/>
  <c r="X238" i="2"/>
  <c r="CO240" i="2"/>
  <c r="T240" i="2"/>
  <c r="CS240" i="2"/>
  <c r="X240" i="2"/>
  <c r="V241" i="2"/>
  <c r="CO242" i="2"/>
  <c r="T242" i="2"/>
  <c r="CS242" i="2"/>
  <c r="X242" i="2"/>
  <c r="CO244" i="2"/>
  <c r="T244" i="2"/>
  <c r="CS244" i="2"/>
  <c r="X244" i="2"/>
  <c r="V245" i="2"/>
  <c r="CO246" i="2"/>
  <c r="T246" i="2"/>
  <c r="CS246" i="2"/>
  <c r="X246" i="2"/>
  <c r="CO248" i="2"/>
  <c r="T248" i="2"/>
  <c r="CS248" i="2"/>
  <c r="X248" i="2"/>
  <c r="V249" i="2"/>
  <c r="CO250" i="2"/>
  <c r="T250" i="2"/>
  <c r="CS250" i="2"/>
  <c r="X250" i="2"/>
  <c r="CO252" i="2"/>
  <c r="T252" i="2"/>
  <c r="CS252" i="2"/>
  <c r="X252" i="2"/>
  <c r="V253" i="2"/>
  <c r="CO254" i="2"/>
  <c r="T254" i="2"/>
  <c r="CS254" i="2"/>
  <c r="X254" i="2"/>
  <c r="CO256" i="2"/>
  <c r="T256" i="2"/>
  <c r="CS256" i="2"/>
  <c r="X256" i="2"/>
  <c r="V257" i="2"/>
  <c r="CO258" i="2"/>
  <c r="T258" i="2"/>
  <c r="CS258" i="2"/>
  <c r="X258" i="2"/>
  <c r="CO260" i="2"/>
  <c r="T260" i="2"/>
  <c r="CS260" i="2"/>
  <c r="X260" i="2"/>
  <c r="V261" i="2"/>
  <c r="CO262" i="2"/>
  <c r="T262" i="2"/>
  <c r="CS262" i="2"/>
  <c r="X262" i="2"/>
  <c r="CO264" i="2"/>
  <c r="T264" i="2"/>
  <c r="CS264" i="2"/>
  <c r="X264" i="2"/>
  <c r="V265" i="2"/>
  <c r="CO266" i="2"/>
  <c r="T266" i="2"/>
  <c r="CS266" i="2"/>
  <c r="X266" i="2"/>
  <c r="CO268" i="2"/>
  <c r="T268" i="2"/>
  <c r="CS268" i="2"/>
  <c r="X268" i="2"/>
  <c r="V269" i="2"/>
  <c r="CO270" i="2"/>
  <c r="T270" i="2"/>
  <c r="CS270" i="2"/>
  <c r="X270" i="2"/>
  <c r="CO272" i="2"/>
  <c r="T272" i="2"/>
  <c r="CS272" i="2"/>
  <c r="X272" i="2"/>
  <c r="V273" i="2"/>
  <c r="CO274" i="2"/>
  <c r="T274" i="2"/>
  <c r="CS274" i="2"/>
  <c r="X274" i="2"/>
  <c r="CO276" i="2"/>
  <c r="T276" i="2"/>
  <c r="CS276" i="2"/>
  <c r="X276" i="2"/>
  <c r="V277" i="2"/>
  <c r="CO278" i="2"/>
  <c r="T278" i="2"/>
  <c r="CS278" i="2"/>
  <c r="X278" i="2"/>
  <c r="CO280" i="2"/>
  <c r="T280" i="2"/>
  <c r="CS280" i="2"/>
  <c r="X280" i="2"/>
  <c r="V281" i="2"/>
  <c r="CO282" i="2"/>
  <c r="T282" i="2"/>
  <c r="CS282" i="2"/>
  <c r="X282" i="2"/>
  <c r="CO284" i="2"/>
  <c r="T284" i="2"/>
  <c r="CS284" i="2"/>
  <c r="X284" i="2"/>
  <c r="V285" i="2"/>
  <c r="CO286" i="2"/>
  <c r="T286" i="2"/>
  <c r="CS286" i="2"/>
  <c r="X286" i="2"/>
  <c r="CO288" i="2"/>
  <c r="T288" i="2"/>
  <c r="CS288" i="2"/>
  <c r="X288" i="2"/>
  <c r="V289" i="2"/>
  <c r="CO290" i="2"/>
  <c r="T290" i="2"/>
  <c r="CS290" i="2"/>
  <c r="X290" i="2"/>
  <c r="CO292" i="2"/>
  <c r="T292" i="2"/>
  <c r="CS292" i="2"/>
  <c r="X292" i="2"/>
  <c r="V293" i="2"/>
  <c r="CO294" i="2"/>
  <c r="T294" i="2"/>
  <c r="CS294" i="2"/>
  <c r="X294" i="2"/>
  <c r="CO296" i="2"/>
  <c r="T296" i="2"/>
  <c r="CS296" i="2"/>
  <c r="X296" i="2"/>
  <c r="V297" i="2"/>
  <c r="CO298" i="2"/>
  <c r="T298" i="2"/>
  <c r="CS298" i="2"/>
  <c r="X298" i="2"/>
  <c r="CO300" i="2"/>
  <c r="T300" i="2"/>
  <c r="CS300" i="2"/>
  <c r="X300" i="2"/>
  <c r="V301" i="2"/>
  <c r="CO302" i="2"/>
  <c r="T302" i="2"/>
  <c r="CS302" i="2"/>
  <c r="X302" i="2"/>
  <c r="CO304" i="2"/>
  <c r="T304" i="2"/>
  <c r="CS304" i="2"/>
  <c r="X304" i="2"/>
  <c r="V305" i="2"/>
  <c r="CO306" i="2"/>
  <c r="T306" i="2"/>
  <c r="CS306" i="2"/>
  <c r="X306" i="2"/>
  <c r="CO308" i="2"/>
  <c r="T308" i="2"/>
  <c r="CS308" i="2"/>
  <c r="X308" i="2"/>
  <c r="V309" i="2"/>
  <c r="CO310" i="2"/>
  <c r="T310" i="2"/>
  <c r="CS310" i="2"/>
  <c r="X310" i="2"/>
  <c r="CO312" i="2"/>
  <c r="T312" i="2"/>
  <c r="CS312" i="2"/>
  <c r="X312" i="2"/>
  <c r="V313" i="2"/>
  <c r="CO314" i="2"/>
  <c r="T314" i="2"/>
  <c r="CS314" i="2"/>
  <c r="X314" i="2"/>
  <c r="CO316" i="2"/>
  <c r="T316" i="2"/>
  <c r="CS316" i="2"/>
  <c r="X316" i="2"/>
  <c r="V317" i="2"/>
  <c r="CO318" i="2"/>
  <c r="T318" i="2"/>
  <c r="CS318" i="2"/>
  <c r="X318" i="2"/>
  <c r="CO320" i="2"/>
  <c r="T320" i="2"/>
  <c r="CS320" i="2"/>
  <c r="X320" i="2"/>
  <c r="V321" i="2"/>
  <c r="CO322" i="2"/>
  <c r="T322" i="2"/>
  <c r="CS322" i="2"/>
  <c r="X322" i="2"/>
  <c r="CO324" i="2"/>
  <c r="T324" i="2"/>
  <c r="CS324" i="2"/>
  <c r="X324" i="2"/>
  <c r="V325" i="2"/>
  <c r="CO326" i="2"/>
  <c r="T326" i="2"/>
  <c r="CS326" i="2"/>
  <c r="X326" i="2"/>
  <c r="CO328" i="2"/>
  <c r="T328" i="2"/>
  <c r="CS328" i="2"/>
  <c r="X328" i="2"/>
  <c r="V329" i="2"/>
  <c r="CO330" i="2"/>
  <c r="T330" i="2"/>
  <c r="CS330" i="2"/>
  <c r="X330" i="2"/>
  <c r="CO332" i="2"/>
  <c r="T332" i="2"/>
  <c r="CS332" i="2"/>
  <c r="X332" i="2"/>
  <c r="V333" i="2"/>
  <c r="CO334" i="2"/>
  <c r="T334" i="2"/>
  <c r="CS334" i="2"/>
  <c r="X334" i="2"/>
  <c r="CO336" i="2"/>
  <c r="T336" i="2"/>
  <c r="CS336" i="2"/>
  <c r="X336" i="2"/>
  <c r="V337" i="2"/>
  <c r="CO338" i="2"/>
  <c r="T338" i="2"/>
  <c r="CS338" i="2"/>
  <c r="X338" i="2"/>
  <c r="CO340" i="2"/>
  <c r="T340" i="2"/>
  <c r="CS340" i="2"/>
  <c r="X340" i="2"/>
  <c r="V341" i="2"/>
  <c r="CO342" i="2"/>
  <c r="T342" i="2"/>
  <c r="CS342" i="2"/>
  <c r="X342" i="2"/>
  <c r="CO344" i="2"/>
  <c r="T344" i="2"/>
  <c r="CS344" i="2"/>
  <c r="X344" i="2"/>
  <c r="V345" i="2"/>
  <c r="CO346" i="2"/>
  <c r="T346" i="2"/>
  <c r="CS346" i="2"/>
  <c r="X346" i="2"/>
  <c r="CO348" i="2"/>
  <c r="T348" i="2"/>
  <c r="CS348" i="2"/>
  <c r="X348" i="2"/>
  <c r="V349" i="2"/>
  <c r="CO350" i="2"/>
  <c r="T350" i="2"/>
  <c r="CS350" i="2"/>
  <c r="X350" i="2"/>
  <c r="CO352" i="2"/>
  <c r="T352" i="2"/>
  <c r="CS352" i="2"/>
  <c r="X352" i="2"/>
  <c r="V353" i="2"/>
  <c r="CO354" i="2"/>
  <c r="T354" i="2"/>
  <c r="CS354" i="2"/>
  <c r="X354" i="2"/>
  <c r="CO356" i="2"/>
  <c r="T356" i="2"/>
  <c r="CS356" i="2"/>
  <c r="X356" i="2"/>
  <c r="V357" i="2"/>
  <c r="CO358" i="2"/>
  <c r="T358" i="2"/>
  <c r="CS358" i="2"/>
  <c r="X358" i="2"/>
  <c r="CO360" i="2"/>
  <c r="T360" i="2"/>
  <c r="CS360" i="2"/>
  <c r="X360" i="2"/>
  <c r="V361" i="2"/>
  <c r="CO362" i="2"/>
  <c r="T362" i="2"/>
  <c r="CS362" i="2"/>
  <c r="X362" i="2"/>
  <c r="CO364" i="2"/>
  <c r="T364" i="2"/>
  <c r="CS364" i="2"/>
  <c r="X364" i="2"/>
  <c r="V365" i="2"/>
  <c r="CO366" i="2"/>
  <c r="T366" i="2"/>
  <c r="CS366" i="2"/>
  <c r="X366" i="2"/>
  <c r="CO368" i="2"/>
  <c r="T368" i="2"/>
  <c r="CS368" i="2"/>
  <c r="X368" i="2"/>
  <c r="V369" i="2"/>
  <c r="CO370" i="2"/>
  <c r="T370" i="2"/>
  <c r="CS370" i="2"/>
  <c r="X370" i="2"/>
  <c r="CO372" i="2"/>
  <c r="T372" i="2"/>
  <c r="CS372" i="2"/>
  <c r="X372" i="2"/>
  <c r="V373" i="2"/>
  <c r="CO374" i="2"/>
  <c r="T374" i="2"/>
  <c r="CS374" i="2"/>
  <c r="X374" i="2"/>
  <c r="CO376" i="2"/>
  <c r="T376" i="2"/>
  <c r="CS376" i="2"/>
  <c r="X376" i="2"/>
  <c r="V377" i="2"/>
  <c r="CO378" i="2"/>
  <c r="T378" i="2"/>
  <c r="CS378" i="2"/>
  <c r="X378" i="2"/>
  <c r="CO380" i="2"/>
  <c r="T380" i="2"/>
  <c r="CS380" i="2"/>
  <c r="X380" i="2"/>
  <c r="V381" i="2"/>
  <c r="CO382" i="2"/>
  <c r="T382" i="2"/>
  <c r="CS382" i="2"/>
  <c r="X382" i="2"/>
  <c r="CO384" i="2"/>
  <c r="T384" i="2"/>
  <c r="CS384" i="2"/>
  <c r="X384" i="2"/>
  <c r="V385" i="2"/>
  <c r="CO386" i="2"/>
  <c r="T386" i="2"/>
  <c r="CS386" i="2"/>
  <c r="X386" i="2"/>
  <c r="CO388" i="2"/>
  <c r="T388" i="2"/>
  <c r="CS388" i="2"/>
  <c r="X388" i="2"/>
  <c r="V389" i="2"/>
  <c r="CO390" i="2"/>
  <c r="T390" i="2"/>
  <c r="CS390" i="2"/>
  <c r="X390" i="2"/>
  <c r="CO392" i="2"/>
  <c r="T392" i="2"/>
  <c r="CS392" i="2"/>
  <c r="X392" i="2"/>
  <c r="V393" i="2"/>
  <c r="CO394" i="2"/>
  <c r="T394" i="2"/>
  <c r="CS394" i="2"/>
  <c r="X394" i="2"/>
  <c r="CO396" i="2"/>
  <c r="T396" i="2"/>
  <c r="CS396" i="2"/>
  <c r="X396" i="2"/>
  <c r="V397" i="2"/>
  <c r="CO398" i="2"/>
  <c r="T398" i="2"/>
  <c r="CS398" i="2"/>
  <c r="X398" i="2"/>
  <c r="CO400" i="2"/>
  <c r="T400" i="2"/>
  <c r="CS400" i="2"/>
  <c r="X400" i="2"/>
  <c r="V401" i="2"/>
  <c r="CO402" i="2"/>
  <c r="T402" i="2"/>
  <c r="CS402" i="2"/>
  <c r="X402" i="2"/>
  <c r="CO404" i="2"/>
  <c r="T404" i="2"/>
  <c r="CS404" i="2"/>
  <c r="X404" i="2"/>
  <c r="V405" i="2"/>
  <c r="CO406" i="2"/>
  <c r="T406" i="2"/>
  <c r="CS406" i="2"/>
  <c r="X406" i="2"/>
  <c r="CO408" i="2"/>
  <c r="T408" i="2"/>
  <c r="CS408" i="2"/>
  <c r="X408" i="2"/>
  <c r="V409" i="2"/>
  <c r="CO410" i="2"/>
  <c r="T410" i="2"/>
  <c r="CS410" i="2"/>
  <c r="X410" i="2"/>
  <c r="CO412" i="2"/>
  <c r="T412" i="2"/>
  <c r="CS412" i="2"/>
  <c r="X412" i="2"/>
  <c r="V413" i="2"/>
  <c r="CO414" i="2"/>
  <c r="T414" i="2"/>
  <c r="CS414" i="2"/>
  <c r="X414" i="2"/>
  <c r="CO416" i="2"/>
  <c r="T416" i="2"/>
  <c r="CS416" i="2"/>
  <c r="X416" i="2"/>
  <c r="V417" i="2"/>
  <c r="CO418" i="2"/>
  <c r="T418" i="2"/>
  <c r="CS418" i="2"/>
  <c r="X418" i="2"/>
  <c r="CO420" i="2"/>
  <c r="T420" i="2"/>
  <c r="CS420" i="2"/>
  <c r="X420" i="2"/>
  <c r="V421" i="2"/>
  <c r="CO422" i="2"/>
  <c r="T422" i="2"/>
  <c r="CS422" i="2"/>
  <c r="X422" i="2"/>
  <c r="CO424" i="2"/>
  <c r="T424" i="2"/>
  <c r="CS424" i="2"/>
  <c r="X424" i="2"/>
  <c r="V425" i="2"/>
  <c r="CO426" i="2"/>
  <c r="T426" i="2"/>
  <c r="CS426" i="2"/>
  <c r="X426" i="2"/>
  <c r="CO428" i="2"/>
  <c r="T428" i="2"/>
  <c r="CS428" i="2"/>
  <c r="X428" i="2"/>
  <c r="V429" i="2"/>
  <c r="CO430" i="2"/>
  <c r="T430" i="2"/>
  <c r="CS430" i="2"/>
  <c r="X430" i="2"/>
  <c r="CO432" i="2"/>
  <c r="T432" i="2"/>
  <c r="CS432" i="2"/>
  <c r="X432" i="2"/>
  <c r="V433" i="2"/>
  <c r="CO434" i="2"/>
  <c r="T434" i="2"/>
  <c r="CS434" i="2"/>
  <c r="X434" i="2"/>
  <c r="CO436" i="2"/>
  <c r="T436" i="2"/>
  <c r="CS436" i="2"/>
  <c r="X436" i="2"/>
  <c r="V437" i="2"/>
  <c r="CO438" i="2"/>
  <c r="T438" i="2"/>
  <c r="CS438" i="2"/>
  <c r="X438" i="2"/>
  <c r="CO440" i="2"/>
  <c r="T440" i="2"/>
  <c r="CS440" i="2"/>
  <c r="X440" i="2"/>
  <c r="V441" i="2"/>
  <c r="CO442" i="2"/>
  <c r="T442" i="2"/>
  <c r="CS442" i="2"/>
  <c r="X442" i="2"/>
  <c r="CO444" i="2"/>
  <c r="T444" i="2"/>
  <c r="CS444" i="2"/>
  <c r="X444" i="2"/>
  <c r="V445" i="2"/>
  <c r="CO446" i="2"/>
  <c r="T446" i="2"/>
  <c r="CS446" i="2"/>
  <c r="X446" i="2"/>
  <c r="CO448" i="2"/>
  <c r="T448" i="2"/>
  <c r="CS448" i="2"/>
  <c r="X448" i="2"/>
  <c r="V449" i="2"/>
  <c r="CO450" i="2"/>
  <c r="T450" i="2"/>
  <c r="CS450" i="2"/>
  <c r="X450" i="2"/>
  <c r="CO452" i="2"/>
  <c r="T452" i="2"/>
  <c r="CS452" i="2"/>
  <c r="X452" i="2"/>
  <c r="V453" i="2"/>
  <c r="CO454" i="2"/>
  <c r="T454" i="2"/>
  <c r="CS454" i="2"/>
  <c r="X454" i="2"/>
  <c r="CO456" i="2"/>
  <c r="T456" i="2"/>
  <c r="CS456" i="2"/>
  <c r="X456" i="2"/>
  <c r="V457" i="2"/>
  <c r="CO458" i="2"/>
  <c r="T458" i="2"/>
  <c r="CS458" i="2"/>
  <c r="X458" i="2"/>
  <c r="CO460" i="2"/>
  <c r="T460" i="2"/>
  <c r="CS460" i="2"/>
  <c r="X460" i="2"/>
  <c r="V461" i="2"/>
  <c r="CO462" i="2"/>
  <c r="T462" i="2"/>
  <c r="CS462" i="2"/>
  <c r="X462" i="2"/>
  <c r="CO464" i="2"/>
  <c r="T464" i="2"/>
  <c r="CS464" i="2"/>
  <c r="X464" i="2"/>
  <c r="V465" i="2"/>
  <c r="CO466" i="2"/>
  <c r="T466" i="2"/>
  <c r="CS466" i="2"/>
  <c r="X466" i="2"/>
  <c r="CO468" i="2"/>
  <c r="T468" i="2"/>
  <c r="CS468" i="2"/>
  <c r="X468" i="2"/>
  <c r="V469" i="2"/>
  <c r="CO470" i="2"/>
  <c r="T470" i="2"/>
  <c r="CS470" i="2"/>
  <c r="X470" i="2"/>
  <c r="CO472" i="2"/>
  <c r="T472" i="2"/>
  <c r="CS472" i="2"/>
  <c r="X472" i="2"/>
  <c r="V473" i="2"/>
  <c r="CO474" i="2"/>
  <c r="T474" i="2"/>
  <c r="CS474" i="2"/>
  <c r="X474" i="2"/>
  <c r="CO476" i="2"/>
  <c r="T476" i="2"/>
  <c r="CS476" i="2"/>
  <c r="X476" i="2"/>
  <c r="V477" i="2"/>
  <c r="CO478" i="2"/>
  <c r="T478" i="2"/>
  <c r="V479" i="2"/>
  <c r="CO480" i="2"/>
  <c r="T480" i="2"/>
  <c r="CS480" i="2"/>
  <c r="X480" i="2"/>
  <c r="V481" i="2"/>
  <c r="CO482" i="2"/>
  <c r="T482" i="2"/>
  <c r="CS482" i="2"/>
  <c r="X482" i="2"/>
  <c r="CO484" i="2"/>
  <c r="T484" i="2"/>
  <c r="CS484" i="2"/>
  <c r="X484" i="2"/>
  <c r="V485" i="2"/>
  <c r="CO486" i="2"/>
  <c r="T486" i="2"/>
  <c r="CS486" i="2"/>
  <c r="X486" i="2"/>
  <c r="V487" i="2"/>
  <c r="CO488" i="2"/>
  <c r="T488" i="2"/>
  <c r="CS488" i="2"/>
  <c r="X488" i="2"/>
  <c r="V489" i="2"/>
  <c r="CO490" i="2"/>
  <c r="T490" i="2"/>
  <c r="CS490" i="2"/>
  <c r="X490" i="2"/>
  <c r="V491" i="2"/>
  <c r="CO492" i="2"/>
  <c r="T492" i="2"/>
  <c r="CS492" i="2"/>
  <c r="X492" i="2"/>
  <c r="V493" i="2"/>
  <c r="CO494" i="2"/>
  <c r="T494" i="2"/>
  <c r="CS494" i="2"/>
  <c r="X494" i="2"/>
  <c r="V495" i="2"/>
  <c r="CO496" i="2"/>
  <c r="T496" i="2"/>
  <c r="CS496" i="2"/>
  <c r="X496" i="2"/>
  <c r="V497" i="2"/>
  <c r="CO498" i="2"/>
  <c r="T498" i="2"/>
  <c r="CS498" i="2"/>
  <c r="X498" i="2"/>
  <c r="CO500" i="2"/>
  <c r="T500" i="2"/>
  <c r="CS500" i="2"/>
  <c r="X500" i="2"/>
  <c r="V501" i="2"/>
  <c r="CO502" i="2"/>
  <c r="T502" i="2"/>
  <c r="CS502" i="2"/>
  <c r="X502" i="2"/>
  <c r="V503" i="2"/>
  <c r="CO504" i="2"/>
  <c r="T504" i="2"/>
  <c r="CS504" i="2"/>
  <c r="X504" i="2"/>
  <c r="V505" i="2"/>
  <c r="CO506" i="2"/>
  <c r="T506" i="2"/>
  <c r="CS506" i="2"/>
  <c r="X506" i="2"/>
  <c r="V507" i="2"/>
  <c r="CO508" i="2"/>
  <c r="T508" i="2"/>
  <c r="CS508" i="2"/>
  <c r="X508" i="2"/>
  <c r="V509" i="2"/>
  <c r="CO510" i="2"/>
  <c r="T510" i="2"/>
  <c r="CS510" i="2"/>
  <c r="X510" i="2"/>
  <c r="V511" i="2"/>
  <c r="CO512" i="2"/>
  <c r="T512" i="2"/>
  <c r="CS512" i="2"/>
  <c r="X512" i="2"/>
  <c r="V513" i="2"/>
  <c r="CO514" i="2"/>
  <c r="T514" i="2"/>
  <c r="CS514" i="2"/>
  <c r="X514" i="2"/>
  <c r="CO516" i="2"/>
  <c r="T516" i="2"/>
  <c r="CS516" i="2"/>
  <c r="X516" i="2"/>
  <c r="V517" i="2"/>
  <c r="CO518" i="2"/>
  <c r="T518" i="2"/>
  <c r="CS518" i="2"/>
  <c r="X518" i="2"/>
  <c r="V519" i="2"/>
  <c r="CO520" i="2"/>
  <c r="T520" i="2"/>
  <c r="CS520" i="2"/>
  <c r="X520" i="2"/>
  <c r="V521" i="2"/>
  <c r="CO522" i="2"/>
  <c r="T522" i="2"/>
  <c r="CS522" i="2"/>
  <c r="X522" i="2"/>
  <c r="V523" i="2"/>
  <c r="CO524" i="2"/>
  <c r="T524" i="2"/>
  <c r="CS524" i="2"/>
  <c r="X524" i="2"/>
  <c r="V525" i="2"/>
  <c r="CO526" i="2"/>
  <c r="T526" i="2"/>
  <c r="CS526" i="2"/>
  <c r="X526" i="2"/>
  <c r="V527" i="2"/>
  <c r="CO528" i="2"/>
  <c r="T528" i="2"/>
  <c r="CS528" i="2"/>
  <c r="X528" i="2"/>
  <c r="V529" i="2"/>
  <c r="CO530" i="2"/>
  <c r="T530" i="2"/>
  <c r="CS530" i="2"/>
  <c r="X530" i="2"/>
  <c r="CO532" i="2"/>
  <c r="T532" i="2"/>
  <c r="CS532" i="2"/>
  <c r="X532" i="2"/>
  <c r="V533" i="2"/>
  <c r="CO534" i="2"/>
  <c r="T534" i="2"/>
  <c r="CS534" i="2"/>
  <c r="X534" i="2"/>
  <c r="V535" i="2"/>
  <c r="CO536" i="2"/>
  <c r="T536" i="2"/>
  <c r="CS536" i="2"/>
  <c r="X536" i="2"/>
  <c r="V537" i="2"/>
  <c r="CO538" i="2"/>
  <c r="T538" i="2"/>
  <c r="CS538" i="2"/>
  <c r="X538" i="2"/>
  <c r="V539" i="2"/>
  <c r="CO540" i="2"/>
  <c r="T540" i="2"/>
  <c r="CS540" i="2"/>
  <c r="X540" i="2"/>
  <c r="V541" i="2"/>
  <c r="CO542" i="2"/>
  <c r="T542" i="2"/>
  <c r="CS542" i="2"/>
  <c r="X542" i="2"/>
  <c r="V543" i="2"/>
  <c r="CO544" i="2"/>
  <c r="T544" i="2"/>
  <c r="CS544" i="2"/>
  <c r="X544" i="2"/>
  <c r="V545" i="2"/>
  <c r="CO546" i="2"/>
  <c r="T546" i="2"/>
  <c r="CS546" i="2"/>
  <c r="X546" i="2"/>
  <c r="CO548" i="2"/>
  <c r="T548" i="2"/>
  <c r="CS548" i="2"/>
  <c r="X548" i="2"/>
  <c r="V549" i="2"/>
  <c r="CO550" i="2"/>
  <c r="T550" i="2"/>
  <c r="CS550" i="2"/>
  <c r="X550" i="2"/>
  <c r="V551" i="2"/>
  <c r="CO552" i="2"/>
  <c r="T552" i="2"/>
  <c r="CS552" i="2"/>
  <c r="X552" i="2"/>
  <c r="V553" i="2"/>
  <c r="CO554" i="2"/>
  <c r="T554" i="2"/>
  <c r="CS554" i="2"/>
  <c r="X554" i="2"/>
  <c r="V555" i="2"/>
  <c r="CO556" i="2"/>
  <c r="T556" i="2"/>
  <c r="CS556" i="2"/>
  <c r="X556" i="2"/>
  <c r="V557" i="2"/>
  <c r="CO558" i="2"/>
  <c r="T558" i="2"/>
  <c r="CS558" i="2"/>
  <c r="X558" i="2"/>
  <c r="V559" i="2"/>
  <c r="CO560" i="2"/>
  <c r="T560" i="2"/>
  <c r="CS560" i="2"/>
  <c r="X560" i="2"/>
  <c r="V561" i="2"/>
  <c r="CO562" i="2"/>
  <c r="T562" i="2"/>
  <c r="CS562" i="2"/>
  <c r="X562" i="2"/>
  <c r="CO564" i="2"/>
  <c r="T564" i="2"/>
  <c r="CS564" i="2"/>
  <c r="X564" i="2"/>
  <c r="V565" i="2"/>
  <c r="CO566" i="2"/>
  <c r="T566" i="2"/>
  <c r="CS566" i="2"/>
  <c r="X566" i="2"/>
  <c r="V567" i="2"/>
  <c r="CO568" i="2"/>
  <c r="T568" i="2"/>
  <c r="CS568" i="2"/>
  <c r="X568" i="2"/>
  <c r="V569" i="2"/>
  <c r="CO570" i="2"/>
  <c r="T570" i="2"/>
  <c r="CS570" i="2"/>
  <c r="X570" i="2"/>
  <c r="V571" i="2"/>
  <c r="CO572" i="2"/>
  <c r="T572" i="2"/>
  <c r="CS572" i="2"/>
  <c r="X572" i="2"/>
  <c r="V573" i="2"/>
  <c r="CO574" i="2"/>
  <c r="T574" i="2"/>
  <c r="CS574" i="2"/>
  <c r="X574" i="2"/>
  <c r="V575" i="2"/>
  <c r="CO576" i="2"/>
  <c r="T576" i="2"/>
  <c r="CS576" i="2"/>
  <c r="X576" i="2"/>
  <c r="V577" i="2"/>
  <c r="CO578" i="2"/>
  <c r="T578" i="2"/>
  <c r="CS578" i="2"/>
  <c r="X578" i="2"/>
  <c r="CO580" i="2"/>
  <c r="T580" i="2"/>
  <c r="CS580" i="2"/>
  <c r="X580" i="2"/>
  <c r="V581" i="2"/>
  <c r="CO582" i="2"/>
  <c r="T582" i="2"/>
  <c r="CS582" i="2"/>
  <c r="X582" i="2"/>
  <c r="V583" i="2"/>
  <c r="CO584" i="2"/>
  <c r="T584" i="2"/>
  <c r="CS584" i="2"/>
  <c r="X584" i="2"/>
  <c r="V585" i="2"/>
  <c r="CO586" i="2"/>
  <c r="T586" i="2"/>
  <c r="CS586" i="2"/>
  <c r="X586" i="2"/>
  <c r="V587" i="2"/>
  <c r="CO588" i="2"/>
  <c r="T588" i="2"/>
  <c r="CS588" i="2"/>
  <c r="X588" i="2"/>
  <c r="V589" i="2"/>
  <c r="CO590" i="2"/>
  <c r="T590" i="2"/>
  <c r="CS590" i="2"/>
  <c r="X590" i="2"/>
  <c r="V591" i="2"/>
  <c r="CO592" i="2"/>
  <c r="T592" i="2"/>
  <c r="CS592" i="2"/>
  <c r="X592" i="2"/>
  <c r="V593" i="2"/>
  <c r="CO594" i="2"/>
  <c r="T594" i="2"/>
  <c r="CS594" i="2"/>
  <c r="X594" i="2"/>
  <c r="CO596" i="2"/>
  <c r="T596" i="2"/>
  <c r="CS596" i="2"/>
  <c r="X596" i="2"/>
  <c r="V597" i="2"/>
  <c r="CO598" i="2"/>
  <c r="T598" i="2"/>
  <c r="CS598" i="2"/>
  <c r="X598" i="2"/>
  <c r="V599" i="2"/>
  <c r="CO600" i="2"/>
  <c r="T600" i="2"/>
  <c r="CS600" i="2"/>
  <c r="X600" i="2"/>
  <c r="V601" i="2"/>
  <c r="CO602" i="2"/>
  <c r="T602" i="2"/>
  <c r="CS602" i="2"/>
  <c r="X602" i="2"/>
  <c r="V603" i="2"/>
  <c r="CO604" i="2"/>
  <c r="T604" i="2"/>
  <c r="CS604" i="2"/>
  <c r="X604" i="2"/>
  <c r="V605" i="2"/>
  <c r="CO606" i="2"/>
  <c r="T606" i="2"/>
  <c r="CS606" i="2"/>
  <c r="X606" i="2"/>
  <c r="V607" i="2"/>
  <c r="CO608" i="2"/>
  <c r="T608" i="2"/>
  <c r="CS608" i="2"/>
  <c r="X608" i="2"/>
  <c r="V609" i="2"/>
  <c r="CO610" i="2"/>
  <c r="T610" i="2"/>
  <c r="CS610" i="2"/>
  <c r="X610" i="2"/>
  <c r="CO612" i="2"/>
  <c r="T612" i="2"/>
  <c r="CS612" i="2"/>
  <c r="X612" i="2"/>
  <c r="V613" i="2"/>
  <c r="CO614" i="2"/>
  <c r="T614" i="2"/>
  <c r="CS614" i="2"/>
  <c r="X614" i="2"/>
  <c r="V615" i="2"/>
  <c r="CO616" i="2"/>
  <c r="T616" i="2"/>
  <c r="CS616" i="2"/>
  <c r="X616" i="2"/>
  <c r="V617" i="2"/>
  <c r="CO618" i="2"/>
  <c r="T618" i="2"/>
  <c r="CS618" i="2"/>
  <c r="X618" i="2"/>
  <c r="V619" i="2"/>
  <c r="CO620" i="2"/>
  <c r="T620" i="2"/>
  <c r="CS620" i="2"/>
  <c r="X620" i="2"/>
  <c r="V621" i="2"/>
  <c r="CO622" i="2"/>
  <c r="T622" i="2"/>
  <c r="CS622" i="2"/>
  <c r="X622" i="2"/>
  <c r="V623" i="2"/>
  <c r="CO624" i="2"/>
  <c r="T624" i="2"/>
  <c r="CS624" i="2"/>
  <c r="X624" i="2"/>
  <c r="V625" i="2"/>
  <c r="CO626" i="2"/>
  <c r="T626" i="2"/>
  <c r="CS626" i="2"/>
  <c r="X626" i="2"/>
  <c r="CO628" i="2"/>
  <c r="T628" i="2"/>
  <c r="CS628" i="2"/>
  <c r="X628" i="2"/>
  <c r="V629" i="2"/>
  <c r="CO630" i="2"/>
  <c r="T630" i="2"/>
  <c r="CS630" i="2"/>
  <c r="X630" i="2"/>
  <c r="V631" i="2"/>
  <c r="CO632" i="2"/>
  <c r="T632" i="2"/>
  <c r="CS632" i="2"/>
  <c r="X632" i="2"/>
  <c r="V633" i="2"/>
  <c r="CO634" i="2"/>
  <c r="T634" i="2"/>
  <c r="CS634" i="2"/>
  <c r="X634" i="2"/>
  <c r="V635" i="2"/>
  <c r="CO636" i="2"/>
  <c r="T636" i="2"/>
  <c r="CS636" i="2"/>
  <c r="X636" i="2"/>
  <c r="V637" i="2"/>
  <c r="CO638" i="2"/>
  <c r="T638" i="2"/>
  <c r="CS638" i="2"/>
  <c r="X638" i="2"/>
  <c r="V639" i="2"/>
  <c r="CO640" i="2"/>
  <c r="T640" i="2"/>
  <c r="CS640" i="2"/>
  <c r="X640" i="2"/>
  <c r="V641" i="2"/>
  <c r="CO642" i="2"/>
  <c r="T642" i="2"/>
  <c r="CS642" i="2"/>
  <c r="X642" i="2"/>
  <c r="CO644" i="2"/>
  <c r="T644" i="2"/>
  <c r="CS644" i="2"/>
  <c r="X644" i="2"/>
  <c r="V645" i="2"/>
  <c r="CO646" i="2"/>
  <c r="T646" i="2"/>
  <c r="CS646" i="2"/>
  <c r="X646" i="2"/>
  <c r="V647" i="2"/>
  <c r="CO648" i="2"/>
  <c r="T648" i="2"/>
  <c r="CS648" i="2"/>
  <c r="X648" i="2"/>
  <c r="V649" i="2"/>
  <c r="CO650" i="2"/>
  <c r="T650" i="2"/>
  <c r="CS650" i="2"/>
  <c r="X650" i="2"/>
  <c r="V651" i="2"/>
  <c r="CO652" i="2"/>
  <c r="T652" i="2"/>
  <c r="CS652" i="2"/>
  <c r="X652" i="2"/>
  <c r="V653" i="2"/>
  <c r="CO654" i="2"/>
  <c r="T654" i="2"/>
  <c r="CS654" i="2"/>
  <c r="X654" i="2"/>
  <c r="V655" i="2"/>
  <c r="CO656" i="2"/>
  <c r="T656" i="2"/>
  <c r="CS656" i="2"/>
  <c r="X656" i="2"/>
  <c r="V657" i="2"/>
  <c r="CO658" i="2"/>
  <c r="T658" i="2"/>
  <c r="CS658" i="2"/>
  <c r="X658" i="2"/>
  <c r="CO660" i="2"/>
  <c r="T660" i="2"/>
  <c r="CS660" i="2"/>
  <c r="X660" i="2"/>
  <c r="V661" i="2"/>
  <c r="CO662" i="2"/>
  <c r="T662" i="2"/>
  <c r="CS662" i="2"/>
  <c r="X662" i="2"/>
  <c r="V663" i="2"/>
  <c r="CO664" i="2"/>
  <c r="T664" i="2"/>
  <c r="CS664" i="2"/>
  <c r="X664" i="2"/>
  <c r="V665" i="2"/>
  <c r="CO666" i="2"/>
  <c r="T666" i="2"/>
  <c r="CS666" i="2"/>
  <c r="X666" i="2"/>
  <c r="V667" i="2"/>
  <c r="CO668" i="2"/>
  <c r="T668" i="2"/>
  <c r="CS668" i="2"/>
  <c r="X668" i="2"/>
  <c r="V669" i="2"/>
  <c r="CO670" i="2"/>
  <c r="T670" i="2"/>
  <c r="CS670" i="2"/>
  <c r="X670" i="2"/>
  <c r="V671" i="2"/>
  <c r="CO672" i="2"/>
  <c r="T672" i="2"/>
  <c r="CS672" i="2"/>
  <c r="X672" i="2"/>
  <c r="V673" i="2"/>
  <c r="CO674" i="2"/>
  <c r="T674" i="2"/>
  <c r="CS674" i="2"/>
  <c r="X674" i="2"/>
  <c r="CO676" i="2"/>
  <c r="T676" i="2"/>
  <c r="CS676" i="2"/>
  <c r="X676" i="2"/>
  <c r="V677" i="2"/>
  <c r="CO678" i="2"/>
  <c r="T678" i="2"/>
  <c r="CS678" i="2"/>
  <c r="X678" i="2"/>
  <c r="V679" i="2"/>
  <c r="CO680" i="2"/>
  <c r="T680" i="2"/>
  <c r="CS680" i="2"/>
  <c r="X680" i="2"/>
  <c r="V681" i="2"/>
  <c r="CO682" i="2"/>
  <c r="T682" i="2"/>
  <c r="CS682" i="2"/>
  <c r="X682" i="2"/>
  <c r="V683" i="2"/>
  <c r="CO684" i="2"/>
  <c r="T684" i="2"/>
  <c r="CS684" i="2"/>
  <c r="X684" i="2"/>
  <c r="V685" i="2"/>
  <c r="CO686" i="2"/>
  <c r="T686" i="2"/>
  <c r="CS686" i="2"/>
  <c r="X686" i="2"/>
  <c r="V687" i="2"/>
  <c r="CO688" i="2"/>
  <c r="T688" i="2"/>
  <c r="CS688" i="2"/>
  <c r="X688" i="2"/>
  <c r="V689" i="2"/>
  <c r="CO690" i="2"/>
  <c r="T690" i="2"/>
  <c r="CS690" i="2"/>
  <c r="X690" i="2"/>
  <c r="CO692" i="2"/>
  <c r="T692" i="2"/>
  <c r="CS692" i="2"/>
  <c r="X692" i="2"/>
  <c r="V693" i="2"/>
  <c r="CO694" i="2"/>
  <c r="T694" i="2"/>
  <c r="CS694" i="2"/>
  <c r="X694" i="2"/>
  <c r="V695" i="2"/>
  <c r="CO696" i="2"/>
  <c r="T696" i="2"/>
  <c r="CS696" i="2"/>
  <c r="X696" i="2"/>
  <c r="V697" i="2"/>
  <c r="CO698" i="2"/>
  <c r="T698" i="2"/>
  <c r="CS698" i="2"/>
  <c r="X698" i="2"/>
  <c r="V699" i="2"/>
  <c r="CO700" i="2"/>
  <c r="T700" i="2"/>
  <c r="CS700" i="2"/>
  <c r="X700" i="2"/>
  <c r="V701" i="2"/>
  <c r="CO702" i="2"/>
  <c r="T702" i="2"/>
  <c r="CS702" i="2"/>
  <c r="X702" i="2"/>
  <c r="V703" i="2"/>
  <c r="CO704" i="2"/>
  <c r="T704" i="2"/>
  <c r="CS704" i="2"/>
  <c r="X704" i="2"/>
  <c r="V705" i="2"/>
  <c r="CO706" i="2"/>
  <c r="T706" i="2"/>
  <c r="CS706" i="2"/>
  <c r="X706" i="2"/>
  <c r="CO708" i="2"/>
  <c r="T708" i="2"/>
  <c r="CS708" i="2"/>
  <c r="X708" i="2"/>
  <c r="V709" i="2"/>
  <c r="CO710" i="2"/>
  <c r="T710" i="2"/>
  <c r="CS710" i="2"/>
  <c r="X710" i="2"/>
  <c r="V711" i="2"/>
  <c r="CO712" i="2"/>
  <c r="T712" i="2"/>
  <c r="CS712" i="2"/>
  <c r="X712" i="2"/>
  <c r="V713" i="2"/>
  <c r="CO714" i="2"/>
  <c r="T714" i="2"/>
  <c r="CS714" i="2"/>
  <c r="X714" i="2"/>
  <c r="V715" i="2"/>
  <c r="CO716" i="2"/>
  <c r="T716" i="2"/>
  <c r="CS716" i="2"/>
  <c r="X716" i="2"/>
  <c r="V717" i="2"/>
  <c r="CO718" i="2"/>
  <c r="T718" i="2"/>
  <c r="CS718" i="2"/>
  <c r="X718" i="2"/>
  <c r="V719" i="2"/>
  <c r="CO720" i="2"/>
  <c r="T720" i="2"/>
  <c r="CS720" i="2"/>
  <c r="X720" i="2"/>
  <c r="V721" i="2"/>
  <c r="CO722" i="2"/>
  <c r="T722" i="2"/>
  <c r="CS722" i="2"/>
  <c r="X722" i="2"/>
  <c r="CO724" i="2"/>
  <c r="T724" i="2"/>
  <c r="CS724" i="2"/>
  <c r="X724" i="2"/>
  <c r="V725" i="2"/>
  <c r="CO726" i="2"/>
  <c r="T726" i="2"/>
  <c r="CS726" i="2"/>
  <c r="X726" i="2"/>
  <c r="V727" i="2"/>
  <c r="CO728" i="2"/>
  <c r="T728" i="2"/>
  <c r="CS728" i="2"/>
  <c r="X728" i="2"/>
  <c r="V729" i="2"/>
  <c r="CO730" i="2"/>
  <c r="T730" i="2"/>
  <c r="CS730" i="2"/>
  <c r="X730" i="2"/>
  <c r="V731" i="2"/>
  <c r="CO732" i="2"/>
  <c r="T732" i="2"/>
  <c r="CS732" i="2"/>
  <c r="X732" i="2"/>
  <c r="V733" i="2"/>
  <c r="CO734" i="2"/>
  <c r="T734" i="2"/>
  <c r="CS734" i="2"/>
  <c r="X734" i="2"/>
  <c r="V735" i="2"/>
  <c r="CO736" i="2"/>
  <c r="T736" i="2"/>
  <c r="CS736" i="2"/>
  <c r="X736" i="2"/>
  <c r="CO737" i="2"/>
  <c r="CT737" i="2"/>
  <c r="Y737" i="2"/>
  <c r="V738" i="2"/>
  <c r="CO741" i="2"/>
  <c r="CT741" i="2"/>
  <c r="Y741" i="2"/>
  <c r="V742" i="2"/>
  <c r="CO745" i="2"/>
  <c r="CT745" i="2"/>
  <c r="Y745" i="2"/>
  <c r="V746" i="2"/>
  <c r="CO749" i="2"/>
  <c r="CT749" i="2"/>
  <c r="Y749" i="2"/>
  <c r="V750" i="2"/>
  <c r="CO753" i="2"/>
  <c r="CT753" i="2"/>
  <c r="Y753" i="2"/>
  <c r="V754" i="2"/>
  <c r="CO757" i="2"/>
  <c r="CT757" i="2"/>
  <c r="V758" i="2"/>
  <c r="CO761" i="2"/>
  <c r="CT761" i="2"/>
  <c r="Y761" i="2"/>
  <c r="V762" i="2"/>
  <c r="CO765" i="2"/>
  <c r="CT765" i="2"/>
  <c r="Y765" i="2"/>
  <c r="AP766" i="2"/>
  <c r="AF766" i="2"/>
  <c r="T10" i="2"/>
  <c r="T18" i="2"/>
  <c r="T26" i="2"/>
  <c r="T34" i="2"/>
  <c r="T42" i="2"/>
  <c r="T50" i="2"/>
  <c r="T58" i="2"/>
  <c r="T66" i="2"/>
  <c r="T74" i="2"/>
  <c r="T82" i="2"/>
  <c r="T90" i="2"/>
  <c r="T98" i="2"/>
  <c r="T106" i="2"/>
  <c r="T114" i="2"/>
  <c r="T122" i="2"/>
  <c r="T130" i="2"/>
  <c r="T138" i="2"/>
  <c r="T146" i="2"/>
  <c r="T154" i="2"/>
  <c r="T162" i="2"/>
  <c r="T170" i="2"/>
  <c r="T178" i="2"/>
  <c r="T186" i="2"/>
  <c r="T194" i="2"/>
  <c r="T205" i="2"/>
  <c r="T221" i="2"/>
  <c r="T237" i="2"/>
  <c r="T253" i="2"/>
  <c r="T269" i="2"/>
  <c r="T285" i="2"/>
  <c r="T301" i="2"/>
  <c r="T317" i="2"/>
  <c r="T333" i="2"/>
  <c r="T349" i="2"/>
  <c r="T365" i="2"/>
  <c r="T381" i="2"/>
  <c r="T397" i="2"/>
  <c r="T413" i="2"/>
  <c r="T429" i="2"/>
  <c r="T445" i="2"/>
  <c r="T461" i="2"/>
  <c r="T477" i="2"/>
  <c r="T493" i="2"/>
  <c r="T509" i="2"/>
  <c r="T525" i="2"/>
  <c r="T541" i="2"/>
  <c r="T557" i="2"/>
  <c r="T573" i="2"/>
  <c r="T589" i="2"/>
  <c r="T605" i="2"/>
  <c r="T621" i="2"/>
  <c r="T637" i="2"/>
  <c r="T653" i="2"/>
  <c r="T669" i="2"/>
  <c r="T685" i="2"/>
  <c r="T701" i="2"/>
  <c r="T717" i="2"/>
  <c r="T733" i="2"/>
  <c r="T749" i="2"/>
  <c r="T765" i="2"/>
  <c r="X13" i="2"/>
  <c r="V15" i="2"/>
  <c r="X29" i="2"/>
  <c r="V31" i="2"/>
  <c r="X45" i="2"/>
  <c r="V47" i="2"/>
  <c r="X61" i="2"/>
  <c r="V63" i="2"/>
  <c r="X77" i="2"/>
  <c r="V79" i="2"/>
  <c r="X93" i="2"/>
  <c r="V95" i="2"/>
  <c r="X109" i="2"/>
  <c r="V111" i="2"/>
  <c r="X125" i="2"/>
  <c r="V127" i="2"/>
  <c r="X141" i="2"/>
  <c r="V143" i="2"/>
  <c r="X157" i="2"/>
  <c r="V159" i="2"/>
  <c r="X173" i="2"/>
  <c r="V175" i="2"/>
  <c r="X189" i="2"/>
  <c r="V191" i="2"/>
  <c r="X205" i="2"/>
  <c r="V207" i="2"/>
  <c r="X221" i="2"/>
  <c r="V223" i="2"/>
  <c r="X237" i="2"/>
  <c r="V239" i="2"/>
  <c r="X253" i="2"/>
  <c r="V255" i="2"/>
  <c r="X269" i="2"/>
  <c r="V271" i="2"/>
  <c r="X285" i="2"/>
  <c r="V287" i="2"/>
  <c r="X301" i="2"/>
  <c r="V303" i="2"/>
  <c r="X317" i="2"/>
  <c r="V319" i="2"/>
  <c r="X333" i="2"/>
  <c r="V335" i="2"/>
  <c r="X349" i="2"/>
  <c r="V351" i="2"/>
  <c r="X365" i="2"/>
  <c r="V367" i="2"/>
  <c r="X381" i="2"/>
  <c r="V383" i="2"/>
  <c r="X397" i="2"/>
  <c r="V399" i="2"/>
  <c r="X413" i="2"/>
  <c r="V415" i="2"/>
  <c r="X429" i="2"/>
  <c r="X445" i="2"/>
  <c r="X461" i="2"/>
  <c r="Y468" i="2"/>
  <c r="X477" i="2"/>
  <c r="X481" i="2"/>
  <c r="Y488" i="2"/>
  <c r="X545" i="2"/>
  <c r="Y552" i="2"/>
  <c r="X609" i="2"/>
  <c r="Y616" i="2"/>
  <c r="X673" i="2"/>
  <c r="Y680" i="2"/>
  <c r="CT736" i="2"/>
  <c r="Y736" i="2"/>
  <c r="CS739" i="2"/>
  <c r="X739" i="2"/>
  <c r="CS743" i="2"/>
  <c r="X743" i="2"/>
  <c r="CS747" i="2"/>
  <c r="X747" i="2"/>
  <c r="CS751" i="2"/>
  <c r="X751" i="2"/>
  <c r="CS755" i="2"/>
  <c r="X755" i="2"/>
  <c r="CS759" i="2"/>
  <c r="X759" i="2"/>
  <c r="X758" i="2"/>
  <c r="CS763" i="2"/>
  <c r="X763" i="2"/>
  <c r="T13" i="2"/>
  <c r="T21" i="2"/>
  <c r="T29" i="2"/>
  <c r="T37" i="2"/>
  <c r="T45" i="2"/>
  <c r="T53" i="2"/>
  <c r="T61" i="2"/>
  <c r="T69" i="2"/>
  <c r="T77" i="2"/>
  <c r="T85" i="2"/>
  <c r="T93" i="2"/>
  <c r="T101" i="2"/>
  <c r="T109" i="2"/>
  <c r="T117" i="2"/>
  <c r="T125" i="2"/>
  <c r="T133" i="2"/>
  <c r="T141" i="2"/>
  <c r="T149" i="2"/>
  <c r="T157" i="2"/>
  <c r="T165" i="2"/>
  <c r="T173" i="2"/>
  <c r="T181" i="2"/>
  <c r="T189" i="2"/>
  <c r="T197" i="2"/>
  <c r="T209" i="2"/>
  <c r="T225" i="2"/>
  <c r="T241" i="2"/>
  <c r="T257" i="2"/>
  <c r="T273" i="2"/>
  <c r="T289" i="2"/>
  <c r="T305" i="2"/>
  <c r="T321" i="2"/>
  <c r="T337" i="2"/>
  <c r="T353" i="2"/>
  <c r="T369" i="2"/>
  <c r="T385" i="2"/>
  <c r="T401" i="2"/>
  <c r="T417" i="2"/>
  <c r="T433" i="2"/>
  <c r="T449" i="2"/>
  <c r="T465" i="2"/>
  <c r="T481" i="2"/>
  <c r="T497" i="2"/>
  <c r="T513" i="2"/>
  <c r="T529" i="2"/>
  <c r="T545" i="2"/>
  <c r="T561" i="2"/>
  <c r="T577" i="2"/>
  <c r="T593" i="2"/>
  <c r="T609" i="2"/>
  <c r="T625" i="2"/>
  <c r="T641" i="2"/>
  <c r="T657" i="2"/>
  <c r="T673" i="2"/>
  <c r="T689" i="2"/>
  <c r="T705" i="2"/>
  <c r="T721" i="2"/>
  <c r="T737" i="2"/>
  <c r="T753" i="2"/>
  <c r="X17" i="2"/>
  <c r="V19" i="2"/>
  <c r="X33" i="2"/>
  <c r="V35" i="2"/>
  <c r="X49" i="2"/>
  <c r="V51" i="2"/>
  <c r="X65" i="2"/>
  <c r="V67" i="2"/>
  <c r="X81" i="2"/>
  <c r="V83" i="2"/>
  <c r="X97" i="2"/>
  <c r="V99" i="2"/>
  <c r="X113" i="2"/>
  <c r="V115" i="2"/>
  <c r="X129" i="2"/>
  <c r="V131" i="2"/>
  <c r="X145" i="2"/>
  <c r="V147" i="2"/>
  <c r="X161" i="2"/>
  <c r="V163" i="2"/>
  <c r="X177" i="2"/>
  <c r="V179" i="2"/>
  <c r="X193" i="2"/>
  <c r="V195" i="2"/>
  <c r="X209" i="2"/>
  <c r="V211" i="2"/>
  <c r="X225" i="2"/>
  <c r="V227" i="2"/>
  <c r="X241" i="2"/>
  <c r="V243" i="2"/>
  <c r="X257" i="2"/>
  <c r="V259" i="2"/>
  <c r="X273" i="2"/>
  <c r="V275" i="2"/>
  <c r="X289" i="2"/>
  <c r="V291" i="2"/>
  <c r="X305" i="2"/>
  <c r="V307" i="2"/>
  <c r="X321" i="2"/>
  <c r="V323" i="2"/>
  <c r="X337" i="2"/>
  <c r="V339" i="2"/>
  <c r="X353" i="2"/>
  <c r="V355" i="2"/>
  <c r="X369" i="2"/>
  <c r="V371" i="2"/>
  <c r="X385" i="2"/>
  <c r="V387" i="2"/>
  <c r="X401" i="2"/>
  <c r="V403" i="2"/>
  <c r="X417" i="2"/>
  <c r="V419" i="2"/>
  <c r="X433" i="2"/>
  <c r="X449" i="2"/>
  <c r="X465" i="2"/>
  <c r="Y472" i="2"/>
  <c r="X497" i="2"/>
  <c r="Y504" i="2"/>
  <c r="X561" i="2"/>
  <c r="Y568" i="2"/>
  <c r="X625" i="2"/>
  <c r="Y632" i="2"/>
  <c r="X689" i="2"/>
  <c r="Y696" i="2"/>
  <c r="Y757" i="2"/>
  <c r="V737" i="2"/>
  <c r="CO738" i="2"/>
  <c r="CS738" i="2"/>
  <c r="X738" i="2"/>
  <c r="V739" i="2"/>
  <c r="CO740" i="2"/>
  <c r="CS740" i="2"/>
  <c r="X740" i="2"/>
  <c r="V741" i="2"/>
  <c r="CO742" i="2"/>
  <c r="CS742" i="2"/>
  <c r="V743" i="2"/>
  <c r="CO744" i="2"/>
  <c r="CS744" i="2"/>
  <c r="X744" i="2"/>
  <c r="V745" i="2"/>
  <c r="CO746" i="2"/>
  <c r="CS746" i="2"/>
  <c r="X746" i="2"/>
  <c r="V747" i="2"/>
  <c r="CO748" i="2"/>
  <c r="CS748" i="2"/>
  <c r="X748" i="2"/>
  <c r="V749" i="2"/>
  <c r="CO750" i="2"/>
  <c r="CS750" i="2"/>
  <c r="V751" i="2"/>
  <c r="CO752" i="2"/>
  <c r="CS752" i="2"/>
  <c r="X752" i="2"/>
  <c r="V753" i="2"/>
  <c r="CO754" i="2"/>
  <c r="CS754" i="2"/>
  <c r="X754" i="2"/>
  <c r="V755" i="2"/>
  <c r="CO756" i="2"/>
  <c r="CS756" i="2"/>
  <c r="X756" i="2"/>
  <c r="V757" i="2"/>
  <c r="CO758" i="2"/>
  <c r="CS758" i="2"/>
  <c r="V759" i="2"/>
  <c r="CO760" i="2"/>
  <c r="CS760" i="2"/>
  <c r="X760" i="2"/>
  <c r="V761" i="2"/>
  <c r="CO762" i="2"/>
  <c r="CS762" i="2"/>
  <c r="X762" i="2"/>
  <c r="V763" i="2"/>
  <c r="CO764" i="2"/>
  <c r="CS764" i="2"/>
  <c r="X764" i="2"/>
  <c r="V765" i="2"/>
  <c r="CO766" i="2"/>
  <c r="CS766" i="2"/>
  <c r="X766" i="2"/>
  <c r="CT738" i="2"/>
  <c r="Y738" i="2"/>
  <c r="CT740" i="2"/>
  <c r="Y740" i="2"/>
  <c r="CT742" i="2"/>
  <c r="Y742" i="2"/>
  <c r="CT744" i="2"/>
  <c r="Y744" i="2"/>
  <c r="CT746" i="2"/>
  <c r="Y746" i="2"/>
  <c r="CT748" i="2"/>
  <c r="Y748" i="2"/>
  <c r="CT750" i="2"/>
  <c r="Y750" i="2"/>
  <c r="CT752" i="2"/>
  <c r="Y752" i="2"/>
  <c r="CT754" i="2"/>
  <c r="Y754" i="2"/>
  <c r="CT756" i="2"/>
  <c r="Y756" i="2"/>
  <c r="CT758" i="2"/>
  <c r="Y758" i="2"/>
  <c r="CT760" i="2"/>
  <c r="Y760" i="2"/>
  <c r="CT762" i="2"/>
  <c r="Y762" i="2"/>
  <c r="CT764" i="2"/>
  <c r="Y764" i="2"/>
  <c r="CT766" i="2"/>
  <c r="Y766" i="2"/>
  <c r="T740" i="2"/>
  <c r="T744" i="2"/>
  <c r="T748" i="2"/>
  <c r="T752" i="2"/>
  <c r="T756" i="2"/>
  <c r="T760" i="2"/>
  <c r="T764" i="2"/>
  <c r="X742" i="2"/>
  <c r="AW8" i="1"/>
  <c r="AS2" i="1"/>
  <c r="AR2" i="1"/>
  <c r="AB3" i="1"/>
  <c r="T3" i="1"/>
  <c r="H3" i="1"/>
  <c r="AT760" i="1"/>
  <c r="AT759" i="1"/>
  <c r="AT758" i="1"/>
  <c r="AT757" i="1"/>
  <c r="AT756" i="1"/>
  <c r="AT755" i="1"/>
  <c r="AT754" i="1"/>
  <c r="AT753" i="1"/>
  <c r="AT752" i="1"/>
  <c r="AT751" i="1"/>
  <c r="AT750" i="1"/>
  <c r="AT749" i="1"/>
  <c r="AT748" i="1"/>
  <c r="AT747" i="1"/>
  <c r="AT746" i="1"/>
  <c r="AT745" i="1"/>
  <c r="AT744" i="1"/>
  <c r="AT743" i="1"/>
  <c r="AT742" i="1"/>
  <c r="AT741" i="1"/>
  <c r="AT740" i="1"/>
  <c r="AT739" i="1"/>
  <c r="AT738" i="1"/>
  <c r="AT737" i="1"/>
  <c r="AT736" i="1"/>
  <c r="AT735" i="1"/>
  <c r="AT734" i="1"/>
  <c r="AT733" i="1"/>
  <c r="AT732" i="1"/>
  <c r="AT731" i="1"/>
  <c r="AT730" i="1"/>
  <c r="AT729" i="1"/>
  <c r="AT728" i="1"/>
  <c r="AT727" i="1"/>
  <c r="AT726" i="1"/>
  <c r="AT725" i="1"/>
  <c r="AT724" i="1"/>
  <c r="AT723" i="1"/>
  <c r="AT722" i="1"/>
  <c r="AT721" i="1"/>
  <c r="AT720" i="1"/>
  <c r="AT719" i="1"/>
  <c r="AT718" i="1"/>
  <c r="AT717" i="1"/>
  <c r="AT716" i="1"/>
  <c r="AT715" i="1"/>
  <c r="AT714" i="1"/>
  <c r="AT713" i="1"/>
  <c r="AT712" i="1"/>
  <c r="AT711" i="1"/>
  <c r="AT710" i="1"/>
  <c r="AT709" i="1"/>
  <c r="AT708" i="1"/>
  <c r="AT707" i="1"/>
  <c r="AT706" i="1"/>
  <c r="AT705" i="1"/>
  <c r="AT704" i="1"/>
  <c r="AT703" i="1"/>
  <c r="AT702" i="1"/>
  <c r="AT701" i="1"/>
  <c r="AT700" i="1"/>
  <c r="AT699" i="1"/>
  <c r="AT698" i="1"/>
  <c r="AT697" i="1"/>
  <c r="AT696" i="1"/>
  <c r="AT695" i="1"/>
  <c r="AT694" i="1"/>
  <c r="AT693" i="1"/>
  <c r="AT692" i="1"/>
  <c r="AT691" i="1"/>
  <c r="AT690" i="1"/>
  <c r="AT689" i="1"/>
  <c r="AT688" i="1"/>
  <c r="AT687" i="1"/>
  <c r="AT686" i="1"/>
  <c r="AT685" i="1"/>
  <c r="AT684" i="1"/>
  <c r="AT683" i="1"/>
  <c r="AT682" i="1"/>
  <c r="AT681" i="1"/>
  <c r="AT680" i="1"/>
  <c r="AT679" i="1"/>
  <c r="AT678" i="1"/>
  <c r="AT677" i="1"/>
  <c r="AT676" i="1"/>
  <c r="AT675" i="1"/>
  <c r="AT674" i="1"/>
  <c r="AT673" i="1"/>
  <c r="AT672" i="1"/>
  <c r="AT671" i="1"/>
  <c r="AT670" i="1"/>
  <c r="AT669" i="1"/>
  <c r="AT668" i="1"/>
  <c r="AT667" i="1"/>
  <c r="AT666" i="1"/>
  <c r="AT665" i="1"/>
  <c r="AT664" i="1"/>
  <c r="AT663" i="1"/>
  <c r="AT662" i="1"/>
  <c r="AT661" i="1"/>
  <c r="AT660" i="1"/>
  <c r="AT659" i="1"/>
  <c r="AT658" i="1"/>
  <c r="AT657" i="1"/>
  <c r="AT656" i="1"/>
  <c r="AT655" i="1"/>
  <c r="AT654" i="1"/>
  <c r="AT653" i="1"/>
  <c r="AT652" i="1"/>
  <c r="AT651" i="1"/>
  <c r="AT650" i="1"/>
  <c r="AT649" i="1"/>
  <c r="AT648" i="1"/>
  <c r="AT647" i="1"/>
  <c r="AT646" i="1"/>
  <c r="AT645" i="1"/>
  <c r="AT644" i="1"/>
  <c r="AT643" i="1"/>
  <c r="AT642" i="1"/>
  <c r="AT641" i="1"/>
  <c r="AT640" i="1"/>
  <c r="AT639" i="1"/>
  <c r="AT638" i="1"/>
  <c r="AT637" i="1"/>
  <c r="AT636" i="1"/>
  <c r="AT635" i="1"/>
  <c r="AT634" i="1"/>
  <c r="AT633" i="1"/>
  <c r="AT632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7" i="1"/>
  <c r="AT616" i="1"/>
  <c r="AT615" i="1"/>
  <c r="AT614" i="1"/>
  <c r="AT613" i="1"/>
  <c r="AT612" i="1"/>
  <c r="AT611" i="1"/>
  <c r="AT610" i="1"/>
  <c r="AT609" i="1"/>
  <c r="AT608" i="1"/>
  <c r="AT607" i="1"/>
  <c r="AT606" i="1"/>
  <c r="AT605" i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2" i="1"/>
  <c r="AT591" i="1"/>
  <c r="AT590" i="1"/>
  <c r="AT589" i="1"/>
  <c r="AT588" i="1"/>
  <c r="AT587" i="1"/>
  <c r="AT586" i="1"/>
  <c r="AT585" i="1"/>
  <c r="AT584" i="1"/>
  <c r="AT583" i="1"/>
  <c r="AT582" i="1"/>
  <c r="AT581" i="1"/>
  <c r="AT580" i="1"/>
  <c r="AT579" i="1"/>
  <c r="AT578" i="1"/>
  <c r="AT577" i="1"/>
  <c r="AT576" i="1"/>
  <c r="AT575" i="1"/>
  <c r="AT574" i="1"/>
  <c r="AT573" i="1"/>
  <c r="AT572" i="1"/>
  <c r="AT571" i="1"/>
  <c r="AT570" i="1"/>
  <c r="AT569" i="1"/>
  <c r="AT568" i="1"/>
  <c r="AT567" i="1"/>
  <c r="AT566" i="1"/>
  <c r="AT565" i="1"/>
  <c r="AT564" i="1"/>
  <c r="AT563" i="1"/>
  <c r="AT562" i="1"/>
  <c r="AT561" i="1"/>
  <c r="AT560" i="1"/>
  <c r="AT559" i="1"/>
  <c r="AT558" i="1"/>
  <c r="AT557" i="1"/>
  <c r="AT556" i="1"/>
  <c r="AT555" i="1"/>
  <c r="AT554" i="1"/>
  <c r="AT553" i="1"/>
  <c r="AT552" i="1"/>
  <c r="AT551" i="1"/>
  <c r="AT550" i="1"/>
  <c r="AT549" i="1"/>
  <c r="AT548" i="1"/>
  <c r="AT547" i="1"/>
  <c r="AT546" i="1"/>
  <c r="AT545" i="1"/>
  <c r="AT544" i="1"/>
  <c r="AT543" i="1"/>
  <c r="AT542" i="1"/>
  <c r="AT541" i="1"/>
  <c r="AT540" i="1"/>
  <c r="AT539" i="1"/>
  <c r="AT538" i="1"/>
  <c r="AT537" i="1"/>
  <c r="AT536" i="1"/>
  <c r="AT535" i="1"/>
  <c r="AT534" i="1"/>
  <c r="AT533" i="1"/>
  <c r="AT532" i="1"/>
  <c r="AT531" i="1"/>
  <c r="AT530" i="1"/>
  <c r="AT529" i="1"/>
  <c r="AT528" i="1"/>
  <c r="AT527" i="1"/>
  <c r="AT526" i="1"/>
  <c r="AT525" i="1"/>
  <c r="AT524" i="1"/>
  <c r="AT523" i="1"/>
  <c r="AT522" i="1"/>
  <c r="AT521" i="1"/>
  <c r="AT520" i="1"/>
  <c r="AT519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T405" i="1"/>
  <c r="AT404" i="1"/>
  <c r="AT403" i="1"/>
  <c r="AT402" i="1"/>
  <c r="AT401" i="1"/>
  <c r="AT400" i="1"/>
  <c r="AT399" i="1"/>
  <c r="AT398" i="1"/>
  <c r="AT397" i="1"/>
  <c r="AT396" i="1"/>
  <c r="AT395" i="1"/>
  <c r="AT394" i="1"/>
  <c r="AT393" i="1"/>
  <c r="AT392" i="1"/>
  <c r="AT391" i="1"/>
  <c r="AT390" i="1"/>
  <c r="AT389" i="1"/>
  <c r="AT388" i="1"/>
  <c r="AT387" i="1"/>
  <c r="AT386" i="1"/>
  <c r="AT385" i="1"/>
  <c r="AT384" i="1"/>
  <c r="AT383" i="1"/>
  <c r="AT382" i="1"/>
  <c r="AT381" i="1"/>
  <c r="AT380" i="1"/>
  <c r="AT379" i="1"/>
  <c r="AT378" i="1"/>
  <c r="AT377" i="1"/>
  <c r="AT376" i="1"/>
  <c r="AT375" i="1"/>
  <c r="AT374" i="1"/>
  <c r="AT373" i="1"/>
  <c r="AT372" i="1"/>
  <c r="AT371" i="1"/>
  <c r="AT370" i="1"/>
  <c r="AT369" i="1"/>
  <c r="AT368" i="1"/>
  <c r="AT367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296" i="1"/>
  <c r="AT295" i="1"/>
  <c r="AT294" i="1"/>
  <c r="AT293" i="1"/>
  <c r="AT292" i="1"/>
  <c r="AT291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F124" i="1"/>
  <c r="AT123" i="1"/>
  <c r="AT122" i="1"/>
  <c r="AT121" i="1"/>
  <c r="AT120" i="1"/>
  <c r="AT119" i="1"/>
  <c r="AT118" i="1"/>
  <c r="AT117" i="1"/>
  <c r="AT116" i="1"/>
  <c r="AT115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U8" i="1" s="1"/>
  <c r="AO9" i="1"/>
  <c r="AJ7" i="1"/>
  <c r="AJ8" i="1" s="1"/>
  <c r="Y7" i="1"/>
  <c r="Y8" i="1" s="1"/>
  <c r="N7" i="1"/>
  <c r="N8" i="1" s="1"/>
  <c r="BD10" i="2" l="1"/>
  <c r="AF187" i="2"/>
  <c r="AD766" i="2"/>
  <c r="AP432" i="2"/>
  <c r="AP600" i="2"/>
  <c r="AP390" i="2"/>
  <c r="AF678" i="2"/>
  <c r="AP602" i="2"/>
  <c r="AP427" i="2"/>
  <c r="AF704" i="2"/>
  <c r="AX10" i="2"/>
  <c r="AP430" i="2"/>
  <c r="E12" i="2"/>
  <c r="AZ11" i="2" s="1"/>
  <c r="BC10" i="2"/>
  <c r="BB10" i="2"/>
  <c r="AZ10" i="2"/>
  <c r="AF682" i="2"/>
  <c r="AP424" i="2"/>
  <c r="DQ19" i="2"/>
  <c r="AP684" i="2"/>
  <c r="AF518" i="2"/>
  <c r="AF516" i="2"/>
  <c r="AP440" i="2"/>
  <c r="AF378" i="2"/>
  <c r="AP431" i="2"/>
  <c r="AF267" i="2"/>
  <c r="AR750" i="2"/>
  <c r="DQ10" i="2"/>
  <c r="DQ11" i="2"/>
  <c r="AP765" i="2"/>
  <c r="AF765" i="2"/>
  <c r="AH756" i="2"/>
  <c r="AR756" i="2"/>
  <c r="AH465" i="2"/>
  <c r="AR465" i="2"/>
  <c r="AR321" i="2"/>
  <c r="AH321" i="2"/>
  <c r="AH193" i="2"/>
  <c r="AR193" i="2"/>
  <c r="AH129" i="2"/>
  <c r="AR129" i="2"/>
  <c r="AD753" i="2"/>
  <c r="AN753" i="2"/>
  <c r="AD497" i="2"/>
  <c r="AN497" i="2"/>
  <c r="AD241" i="2"/>
  <c r="AN241" i="2"/>
  <c r="AD125" i="2"/>
  <c r="AN125" i="2"/>
  <c r="AH739" i="2"/>
  <c r="AR739" i="2"/>
  <c r="AR429" i="2"/>
  <c r="AH429" i="2"/>
  <c r="AR333" i="2"/>
  <c r="AH333" i="2"/>
  <c r="AP239" i="2"/>
  <c r="AF239" i="2"/>
  <c r="AH125" i="2"/>
  <c r="AR125" i="2"/>
  <c r="AH29" i="2"/>
  <c r="AR29" i="2"/>
  <c r="AN685" i="2"/>
  <c r="AD685" i="2"/>
  <c r="AD621" i="2"/>
  <c r="AN621" i="2"/>
  <c r="AD557" i="2"/>
  <c r="AN557" i="2"/>
  <c r="AD493" i="2"/>
  <c r="AN493" i="2"/>
  <c r="AN429" i="2"/>
  <c r="AD429" i="2"/>
  <c r="AN365" i="2"/>
  <c r="AD365" i="2"/>
  <c r="AN301" i="2"/>
  <c r="AD301" i="2"/>
  <c r="AD237" i="2"/>
  <c r="AN237" i="2"/>
  <c r="AD186" i="2"/>
  <c r="AN186" i="2"/>
  <c r="AD154" i="2"/>
  <c r="AN154" i="2"/>
  <c r="AD122" i="2"/>
  <c r="AN122" i="2"/>
  <c r="AD90" i="2"/>
  <c r="AN90" i="2"/>
  <c r="AD58" i="2"/>
  <c r="AN58" i="2"/>
  <c r="AD26" i="2"/>
  <c r="AN26" i="2"/>
  <c r="AP762" i="2"/>
  <c r="AF762" i="2"/>
  <c r="AP758" i="2"/>
  <c r="AF758" i="2"/>
  <c r="AI753" i="2"/>
  <c r="AS753" i="2"/>
  <c r="AI749" i="2"/>
  <c r="AS749" i="2"/>
  <c r="AS745" i="2"/>
  <c r="AI745" i="2"/>
  <c r="AS741" i="2"/>
  <c r="AI741" i="2"/>
  <c r="AS737" i="2"/>
  <c r="AI737" i="2"/>
  <c r="AH734" i="2"/>
  <c r="AR734" i="2"/>
  <c r="AD730" i="2"/>
  <c r="AN730" i="2"/>
  <c r="AH726" i="2"/>
  <c r="AR726" i="2"/>
  <c r="AP725" i="2"/>
  <c r="AF725" i="2"/>
  <c r="AD720" i="2"/>
  <c r="AN720" i="2"/>
  <c r="AH716" i="2"/>
  <c r="AR716" i="2"/>
  <c r="AP715" i="2"/>
  <c r="AF715" i="2"/>
  <c r="AD712" i="2"/>
  <c r="AN712" i="2"/>
  <c r="AH708" i="2"/>
  <c r="AR708" i="2"/>
  <c r="AH706" i="2"/>
  <c r="AR706" i="2"/>
  <c r="AH702" i="2"/>
  <c r="AR702" i="2"/>
  <c r="AP701" i="2"/>
  <c r="AF701" i="2"/>
  <c r="AN698" i="2"/>
  <c r="AD698" i="2"/>
  <c r="AH694" i="2"/>
  <c r="AR694" i="2"/>
  <c r="AP693" i="2"/>
  <c r="AF693" i="2"/>
  <c r="AN688" i="2"/>
  <c r="AD688" i="2"/>
  <c r="AN684" i="2"/>
  <c r="AD684" i="2"/>
  <c r="AR680" i="2"/>
  <c r="AH680" i="2"/>
  <c r="AP679" i="2"/>
  <c r="AF679" i="2"/>
  <c r="AD676" i="2"/>
  <c r="AN676" i="2"/>
  <c r="AD674" i="2"/>
  <c r="AN674" i="2"/>
  <c r="AH670" i="2"/>
  <c r="AR670" i="2"/>
  <c r="AP669" i="2"/>
  <c r="AF669" i="2"/>
  <c r="AD666" i="2"/>
  <c r="AN666" i="2"/>
  <c r="AH662" i="2"/>
  <c r="AR662" i="2"/>
  <c r="AP661" i="2"/>
  <c r="AF661" i="2"/>
  <c r="AD656" i="2"/>
  <c r="AN656" i="2"/>
  <c r="AH652" i="2"/>
  <c r="AR652" i="2"/>
  <c r="AP651" i="2"/>
  <c r="AF651" i="2"/>
  <c r="AD648" i="2"/>
  <c r="AN648" i="2"/>
  <c r="AH644" i="2"/>
  <c r="AR644" i="2"/>
  <c r="AH642" i="2"/>
  <c r="AR642" i="2"/>
  <c r="AP641" i="2"/>
  <c r="AF641" i="2"/>
  <c r="AD638" i="2"/>
  <c r="AN638" i="2"/>
  <c r="AH634" i="2"/>
  <c r="AR634" i="2"/>
  <c r="AP633" i="2"/>
  <c r="AF633" i="2"/>
  <c r="AD630" i="2"/>
  <c r="AN630" i="2"/>
  <c r="AH624" i="2"/>
  <c r="AR624" i="2"/>
  <c r="AP623" i="2"/>
  <c r="AF623" i="2"/>
  <c r="AD620" i="2"/>
  <c r="AN620" i="2"/>
  <c r="AH616" i="2"/>
  <c r="AR616" i="2"/>
  <c r="AP615" i="2"/>
  <c r="AF615" i="2"/>
  <c r="AD612" i="2"/>
  <c r="AN612" i="2"/>
  <c r="AD610" i="2"/>
  <c r="AN610" i="2"/>
  <c r="AH606" i="2"/>
  <c r="AR606" i="2"/>
  <c r="AP605" i="2"/>
  <c r="AF605" i="2"/>
  <c r="AD602" i="2"/>
  <c r="AN602" i="2"/>
  <c r="AH598" i="2"/>
  <c r="AR598" i="2"/>
  <c r="AP597" i="2"/>
  <c r="AF597" i="2"/>
  <c r="AD592" i="2"/>
  <c r="AN592" i="2"/>
  <c r="AH588" i="2"/>
  <c r="AR588" i="2"/>
  <c r="AP587" i="2"/>
  <c r="AF587" i="2"/>
  <c r="AD584" i="2"/>
  <c r="AN584" i="2"/>
  <c r="AH580" i="2"/>
  <c r="AR580" i="2"/>
  <c r="AH578" i="2"/>
  <c r="AR578" i="2"/>
  <c r="AP577" i="2"/>
  <c r="AF577" i="2"/>
  <c r="AD574" i="2"/>
  <c r="AN574" i="2"/>
  <c r="AH570" i="2"/>
  <c r="AR570" i="2"/>
  <c r="AP569" i="2"/>
  <c r="AF569" i="2"/>
  <c r="AD566" i="2"/>
  <c r="AN566" i="2"/>
  <c r="AH560" i="2"/>
  <c r="AR560" i="2"/>
  <c r="AP559" i="2"/>
  <c r="AF559" i="2"/>
  <c r="AD556" i="2"/>
  <c r="AN556" i="2"/>
  <c r="AH552" i="2"/>
  <c r="AR552" i="2"/>
  <c r="AP551" i="2"/>
  <c r="AF551" i="2"/>
  <c r="AD548" i="2"/>
  <c r="AN548" i="2"/>
  <c r="AD546" i="2"/>
  <c r="AN546" i="2"/>
  <c r="AH542" i="2"/>
  <c r="AR542" i="2"/>
  <c r="AP541" i="2"/>
  <c r="AF541" i="2"/>
  <c r="AD538" i="2"/>
  <c r="AN538" i="2"/>
  <c r="AH534" i="2"/>
  <c r="AR534" i="2"/>
  <c r="AP533" i="2"/>
  <c r="AF533" i="2"/>
  <c r="AD528" i="2"/>
  <c r="AN528" i="2"/>
  <c r="AH524" i="2"/>
  <c r="AR524" i="2"/>
  <c r="AP523" i="2"/>
  <c r="AF523" i="2"/>
  <c r="AD520" i="2"/>
  <c r="AN520" i="2"/>
  <c r="AP519" i="2"/>
  <c r="AF519" i="2"/>
  <c r="AD516" i="2"/>
  <c r="AN516" i="2"/>
  <c r="AD514" i="2"/>
  <c r="AN514" i="2"/>
  <c r="AH510" i="2"/>
  <c r="AR510" i="2"/>
  <c r="AP509" i="2"/>
  <c r="AF509" i="2"/>
  <c r="AD506" i="2"/>
  <c r="AN506" i="2"/>
  <c r="AH502" i="2"/>
  <c r="AR502" i="2"/>
  <c r="AP501" i="2"/>
  <c r="AF501" i="2"/>
  <c r="AD496" i="2"/>
  <c r="AN496" i="2"/>
  <c r="AH492" i="2"/>
  <c r="AR492" i="2"/>
  <c r="AP491" i="2"/>
  <c r="AF491" i="2"/>
  <c r="AD488" i="2"/>
  <c r="AN488" i="2"/>
  <c r="AH484" i="2"/>
  <c r="AR484" i="2"/>
  <c r="AH482" i="2"/>
  <c r="AR482" i="2"/>
  <c r="AP481" i="2"/>
  <c r="AF481" i="2"/>
  <c r="AP477" i="2"/>
  <c r="AF477" i="2"/>
  <c r="AD472" i="2"/>
  <c r="AN472" i="2"/>
  <c r="AD470" i="2"/>
  <c r="AN470" i="2"/>
  <c r="AH464" i="2"/>
  <c r="AR464" i="2"/>
  <c r="AH462" i="2"/>
  <c r="AR462" i="2"/>
  <c r="AP461" i="2"/>
  <c r="AF461" i="2"/>
  <c r="AD456" i="2"/>
  <c r="AN456" i="2"/>
  <c r="AD454" i="2"/>
  <c r="AN454" i="2"/>
  <c r="AH448" i="2"/>
  <c r="AR448" i="2"/>
  <c r="AR446" i="2"/>
  <c r="AH446" i="2"/>
  <c r="AF445" i="2"/>
  <c r="AP445" i="2"/>
  <c r="AN440" i="2"/>
  <c r="AD440" i="2"/>
  <c r="AN438" i="2"/>
  <c r="AD438" i="2"/>
  <c r="AR432" i="2"/>
  <c r="AH432" i="2"/>
  <c r="AR430" i="2"/>
  <c r="AH430" i="2"/>
  <c r="AF429" i="2"/>
  <c r="AP429" i="2"/>
  <c r="AN424" i="2"/>
  <c r="AD424" i="2"/>
  <c r="AN418" i="2"/>
  <c r="AD418" i="2"/>
  <c r="AR416" i="2"/>
  <c r="AH416" i="2"/>
  <c r="AR410" i="2"/>
  <c r="AH410" i="2"/>
  <c r="AF409" i="2"/>
  <c r="AP409" i="2"/>
  <c r="AN408" i="2"/>
  <c r="AD408" i="2"/>
  <c r="AN402" i="2"/>
  <c r="AD402" i="2"/>
  <c r="AR400" i="2"/>
  <c r="AH400" i="2"/>
  <c r="AR394" i="2"/>
  <c r="AH394" i="2"/>
  <c r="AF393" i="2"/>
  <c r="AP393" i="2"/>
  <c r="AN392" i="2"/>
  <c r="AD392" i="2"/>
  <c r="AN386" i="2"/>
  <c r="AD386" i="2"/>
  <c r="AR384" i="2"/>
  <c r="AH384" i="2"/>
  <c r="AR378" i="2"/>
  <c r="AH378" i="2"/>
  <c r="AF377" i="2"/>
  <c r="AP377" i="2"/>
  <c r="AN376" i="2"/>
  <c r="AD376" i="2"/>
  <c r="AN370" i="2"/>
  <c r="AD370" i="2"/>
  <c r="AR368" i="2"/>
  <c r="AH368" i="2"/>
  <c r="AR362" i="2"/>
  <c r="AH362" i="2"/>
  <c r="AF361" i="2"/>
  <c r="AP361" i="2"/>
  <c r="AN360" i="2"/>
  <c r="AD360" i="2"/>
  <c r="AN354" i="2"/>
  <c r="AD354" i="2"/>
  <c r="AR352" i="2"/>
  <c r="AH352" i="2"/>
  <c r="AR346" i="2"/>
  <c r="AH346" i="2"/>
  <c r="AF345" i="2"/>
  <c r="AP345" i="2"/>
  <c r="AN344" i="2"/>
  <c r="AD344" i="2"/>
  <c r="AN338" i="2"/>
  <c r="AD338" i="2"/>
  <c r="AR336" i="2"/>
  <c r="AH336" i="2"/>
  <c r="AR330" i="2"/>
  <c r="AH330" i="2"/>
  <c r="AF329" i="2"/>
  <c r="AP329" i="2"/>
  <c r="AN328" i="2"/>
  <c r="AD328" i="2"/>
  <c r="AN322" i="2"/>
  <c r="AD322" i="2"/>
  <c r="AR320" i="2"/>
  <c r="AH320" i="2"/>
  <c r="AR314" i="2"/>
  <c r="AH314" i="2"/>
  <c r="AF313" i="2"/>
  <c r="AP313" i="2"/>
  <c r="AN312" i="2"/>
  <c r="AD312" i="2"/>
  <c r="AN306" i="2"/>
  <c r="AD306" i="2"/>
  <c r="AR304" i="2"/>
  <c r="AH304" i="2"/>
  <c r="AR298" i="2"/>
  <c r="AH298" i="2"/>
  <c r="AF297" i="2"/>
  <c r="AP297" i="2"/>
  <c r="AN296" i="2"/>
  <c r="AD296" i="2"/>
  <c r="AD290" i="2"/>
  <c r="AN290" i="2"/>
  <c r="AH288" i="2"/>
  <c r="AR288" i="2"/>
  <c r="AH282" i="2"/>
  <c r="AR282" i="2"/>
  <c r="AP281" i="2"/>
  <c r="AF281" i="2"/>
  <c r="AD280" i="2"/>
  <c r="AN280" i="2"/>
  <c r="AD274" i="2"/>
  <c r="AN274" i="2"/>
  <c r="AH272" i="2"/>
  <c r="AR272" i="2"/>
  <c r="AD262" i="2"/>
  <c r="AN262" i="2"/>
  <c r="AH260" i="2"/>
  <c r="AR260" i="2"/>
  <c r="AH254" i="2"/>
  <c r="AR254" i="2"/>
  <c r="AP253" i="2"/>
  <c r="AF253" i="2"/>
  <c r="AD252" i="2"/>
  <c r="AN252" i="2"/>
  <c r="AD246" i="2"/>
  <c r="AN246" i="2"/>
  <c r="AH244" i="2"/>
  <c r="AR244" i="2"/>
  <c r="AH238" i="2"/>
  <c r="AR238" i="2"/>
  <c r="AP237" i="2"/>
  <c r="AF237" i="2"/>
  <c r="AD236" i="2"/>
  <c r="AN236" i="2"/>
  <c r="AD230" i="2"/>
  <c r="AN230" i="2"/>
  <c r="AH228" i="2"/>
  <c r="AR228" i="2"/>
  <c r="AH222" i="2"/>
  <c r="AR222" i="2"/>
  <c r="AP221" i="2"/>
  <c r="AF221" i="2"/>
  <c r="AD220" i="2"/>
  <c r="AN220" i="2"/>
  <c r="AD214" i="2"/>
  <c r="AN214" i="2"/>
  <c r="AH212" i="2"/>
  <c r="AR212" i="2"/>
  <c r="AH206" i="2"/>
  <c r="AR206" i="2"/>
  <c r="AP205" i="2"/>
  <c r="AF205" i="2"/>
  <c r="AD204" i="2"/>
  <c r="AN204" i="2"/>
  <c r="AP197" i="2"/>
  <c r="AF197" i="2"/>
  <c r="AD196" i="2"/>
  <c r="AN196" i="2"/>
  <c r="AH190" i="2"/>
  <c r="AR190" i="2"/>
  <c r="AH188" i="2"/>
  <c r="AR188" i="2"/>
  <c r="AP181" i="2"/>
  <c r="AF181" i="2"/>
  <c r="AH180" i="2"/>
  <c r="AR180" i="2"/>
  <c r="AP173" i="2"/>
  <c r="AF173" i="2"/>
  <c r="AD172" i="2"/>
  <c r="AN172" i="2"/>
  <c r="AH166" i="2"/>
  <c r="AR166" i="2"/>
  <c r="AH164" i="2"/>
  <c r="AR164" i="2"/>
  <c r="AP157" i="2"/>
  <c r="AF157" i="2"/>
  <c r="AD156" i="2"/>
  <c r="AN156" i="2"/>
  <c r="AH150" i="2"/>
  <c r="AR150" i="2"/>
  <c r="AH148" i="2"/>
  <c r="AR148" i="2"/>
  <c r="AP141" i="2"/>
  <c r="AF141" i="2"/>
  <c r="AD140" i="2"/>
  <c r="AN140" i="2"/>
  <c r="AH134" i="2"/>
  <c r="AR134" i="2"/>
  <c r="AH132" i="2"/>
  <c r="AR132" i="2"/>
  <c r="AP125" i="2"/>
  <c r="AF125" i="2"/>
  <c r="AD124" i="2"/>
  <c r="AN124" i="2"/>
  <c r="AH118" i="2"/>
  <c r="AR118" i="2"/>
  <c r="AH116" i="2"/>
  <c r="AR116" i="2"/>
  <c r="AP109" i="2"/>
  <c r="AF109" i="2"/>
  <c r="AD108" i="2"/>
  <c r="AN108" i="2"/>
  <c r="AH102" i="2"/>
  <c r="AR102" i="2"/>
  <c r="AH100" i="2"/>
  <c r="AR100" i="2"/>
  <c r="AP93" i="2"/>
  <c r="AF93" i="2"/>
  <c r="AD92" i="2"/>
  <c r="AN92" i="2"/>
  <c r="AH86" i="2"/>
  <c r="AR86" i="2"/>
  <c r="AH84" i="2"/>
  <c r="AR84" i="2"/>
  <c r="AP77" i="2"/>
  <c r="AF77" i="2"/>
  <c r="AD76" i="2"/>
  <c r="AN76" i="2"/>
  <c r="AH70" i="2"/>
  <c r="AR70" i="2"/>
  <c r="AH68" i="2"/>
  <c r="AR68" i="2"/>
  <c r="AP61" i="2"/>
  <c r="AF61" i="2"/>
  <c r="AD60" i="2"/>
  <c r="AN60" i="2"/>
  <c r="AH54" i="2"/>
  <c r="AR54" i="2"/>
  <c r="AH52" i="2"/>
  <c r="AR52" i="2"/>
  <c r="AP45" i="2"/>
  <c r="AF45" i="2"/>
  <c r="AD44" i="2"/>
  <c r="AN44" i="2"/>
  <c r="AH38" i="2"/>
  <c r="AR38" i="2"/>
  <c r="AH36" i="2"/>
  <c r="AR36" i="2"/>
  <c r="AP29" i="2"/>
  <c r="AF29" i="2"/>
  <c r="AD28" i="2"/>
  <c r="AN28" i="2"/>
  <c r="AH22" i="2"/>
  <c r="AR22" i="2"/>
  <c r="AH20" i="2"/>
  <c r="AR20" i="2"/>
  <c r="AP13" i="2"/>
  <c r="AF13" i="2"/>
  <c r="AD12" i="2"/>
  <c r="AN12" i="2"/>
  <c r="AS193" i="2"/>
  <c r="AI193" i="2"/>
  <c r="AS183" i="2"/>
  <c r="AI183" i="2"/>
  <c r="AS169" i="2"/>
  <c r="AI169" i="2"/>
  <c r="AS159" i="2"/>
  <c r="AI159" i="2"/>
  <c r="AS151" i="2"/>
  <c r="AI151" i="2"/>
  <c r="AS145" i="2"/>
  <c r="AI145" i="2"/>
  <c r="AS135" i="2"/>
  <c r="AI135" i="2"/>
  <c r="AS129" i="2"/>
  <c r="AI129" i="2"/>
  <c r="AS121" i="2"/>
  <c r="AI121" i="2"/>
  <c r="AS115" i="2"/>
  <c r="AI115" i="2"/>
  <c r="AS109" i="2"/>
  <c r="AI109" i="2"/>
  <c r="AS101" i="2"/>
  <c r="AI101" i="2"/>
  <c r="AS91" i="2"/>
  <c r="AI91" i="2"/>
  <c r="AS83" i="2"/>
  <c r="AI83" i="2"/>
  <c r="AS77" i="2"/>
  <c r="AI77" i="2"/>
  <c r="AS71" i="2"/>
  <c r="AI71" i="2"/>
  <c r="AI61" i="2"/>
  <c r="AS61" i="2"/>
  <c r="AI53" i="2"/>
  <c r="AS53" i="2"/>
  <c r="AI45" i="2"/>
  <c r="AS45" i="2"/>
  <c r="AI39" i="2"/>
  <c r="AS39" i="2"/>
  <c r="AI31" i="2"/>
  <c r="AS31" i="2"/>
  <c r="AI25" i="2"/>
  <c r="AS25" i="2"/>
  <c r="AI19" i="2"/>
  <c r="AS19" i="2"/>
  <c r="AH721" i="2"/>
  <c r="AR721" i="2"/>
  <c r="AH593" i="2"/>
  <c r="AR593" i="2"/>
  <c r="AS464" i="2"/>
  <c r="AI464" i="2"/>
  <c r="AR425" i="2"/>
  <c r="AH425" i="2"/>
  <c r="AR361" i="2"/>
  <c r="AH361" i="2"/>
  <c r="AR297" i="2"/>
  <c r="AH297" i="2"/>
  <c r="AH233" i="2"/>
  <c r="AR233" i="2"/>
  <c r="AH169" i="2"/>
  <c r="AR169" i="2"/>
  <c r="AH105" i="2"/>
  <c r="AR105" i="2"/>
  <c r="AH41" i="2"/>
  <c r="AR41" i="2"/>
  <c r="AD713" i="2"/>
  <c r="AN713" i="2"/>
  <c r="AD649" i="2"/>
  <c r="AN649" i="2"/>
  <c r="AD585" i="2"/>
  <c r="AN585" i="2"/>
  <c r="AD521" i="2"/>
  <c r="AN521" i="2"/>
  <c r="AD457" i="2"/>
  <c r="AN457" i="2"/>
  <c r="AN393" i="2"/>
  <c r="AD393" i="2"/>
  <c r="AN329" i="2"/>
  <c r="AD329" i="2"/>
  <c r="AD265" i="2"/>
  <c r="AN265" i="2"/>
  <c r="AD201" i="2"/>
  <c r="AN201" i="2"/>
  <c r="AD169" i="2"/>
  <c r="AN169" i="2"/>
  <c r="AD137" i="2"/>
  <c r="AN137" i="2"/>
  <c r="AD105" i="2"/>
  <c r="AN105" i="2"/>
  <c r="AD73" i="2"/>
  <c r="AN73" i="2"/>
  <c r="AD41" i="2"/>
  <c r="AN41" i="2"/>
  <c r="AH765" i="2"/>
  <c r="AR765" i="2"/>
  <c r="AH757" i="2"/>
  <c r="AR757" i="2"/>
  <c r="AH749" i="2"/>
  <c r="AR749" i="2"/>
  <c r="AH741" i="2"/>
  <c r="AR741" i="2"/>
  <c r="AS735" i="2"/>
  <c r="AI735" i="2"/>
  <c r="AS731" i="2"/>
  <c r="AI731" i="2"/>
  <c r="AS727" i="2"/>
  <c r="AI727" i="2"/>
  <c r="AI685" i="2"/>
  <c r="AS685" i="2"/>
  <c r="AI681" i="2"/>
  <c r="AS681" i="2"/>
  <c r="AI679" i="2"/>
  <c r="AS679" i="2"/>
  <c r="AS675" i="2"/>
  <c r="AI675" i="2"/>
  <c r="AS671" i="2"/>
  <c r="AI671" i="2"/>
  <c r="AS667" i="2"/>
  <c r="AI667" i="2"/>
  <c r="AS663" i="2"/>
  <c r="AI663" i="2"/>
  <c r="AS659" i="2"/>
  <c r="AI659" i="2"/>
  <c r="AS649" i="2"/>
  <c r="AI649" i="2"/>
  <c r="AS641" i="2"/>
  <c r="AI641" i="2"/>
  <c r="AS631" i="2"/>
  <c r="AI631" i="2"/>
  <c r="AS625" i="2"/>
  <c r="AI625" i="2"/>
  <c r="AS619" i="2"/>
  <c r="AI619" i="2"/>
  <c r="AS611" i="2"/>
  <c r="AI611" i="2"/>
  <c r="AS601" i="2"/>
  <c r="AI601" i="2"/>
  <c r="AS583" i="2"/>
  <c r="AI583" i="2"/>
  <c r="AS575" i="2"/>
  <c r="AI575" i="2"/>
  <c r="AS565" i="2"/>
  <c r="AI565" i="2"/>
  <c r="AS557" i="2"/>
  <c r="AI557" i="2"/>
  <c r="AS547" i="2"/>
  <c r="AI547" i="2"/>
  <c r="AS537" i="2"/>
  <c r="AI537" i="2"/>
  <c r="AS527" i="2"/>
  <c r="AI527" i="2"/>
  <c r="AS513" i="2"/>
  <c r="AI513" i="2"/>
  <c r="AS505" i="2"/>
  <c r="AI505" i="2"/>
  <c r="AS499" i="2"/>
  <c r="AI499" i="2"/>
  <c r="AS489" i="2"/>
  <c r="AI489" i="2"/>
  <c r="AS475" i="2"/>
  <c r="AI475" i="2"/>
  <c r="AS463" i="2"/>
  <c r="AI463" i="2"/>
  <c r="AS453" i="2"/>
  <c r="AI453" i="2"/>
  <c r="AI445" i="2"/>
  <c r="AS445" i="2"/>
  <c r="AI433" i="2"/>
  <c r="AS433" i="2"/>
  <c r="AS11" i="2"/>
  <c r="AI11" i="2"/>
  <c r="AH705" i="2"/>
  <c r="AR705" i="2"/>
  <c r="AH577" i="2"/>
  <c r="AR577" i="2"/>
  <c r="AS476" i="2"/>
  <c r="AI476" i="2"/>
  <c r="AR437" i="2"/>
  <c r="AH437" i="2"/>
  <c r="AR389" i="2"/>
  <c r="AH389" i="2"/>
  <c r="AR325" i="2"/>
  <c r="AH325" i="2"/>
  <c r="AH261" i="2"/>
  <c r="AR261" i="2"/>
  <c r="AH197" i="2"/>
  <c r="AR197" i="2"/>
  <c r="AH133" i="2"/>
  <c r="AR133" i="2"/>
  <c r="AH69" i="2"/>
  <c r="AR69" i="2"/>
  <c r="AD725" i="2"/>
  <c r="AN725" i="2"/>
  <c r="AD661" i="2"/>
  <c r="AN661" i="2"/>
  <c r="AD597" i="2"/>
  <c r="AN597" i="2"/>
  <c r="AD533" i="2"/>
  <c r="AN533" i="2"/>
  <c r="AD469" i="2"/>
  <c r="AN469" i="2"/>
  <c r="AN405" i="2"/>
  <c r="AD405" i="2"/>
  <c r="AN341" i="2"/>
  <c r="AD341" i="2"/>
  <c r="AD277" i="2"/>
  <c r="AN277" i="2"/>
  <c r="AD213" i="2"/>
  <c r="AN213" i="2"/>
  <c r="AD174" i="2"/>
  <c r="AN174" i="2"/>
  <c r="AD142" i="2"/>
  <c r="AN142" i="2"/>
  <c r="AD110" i="2"/>
  <c r="AN110" i="2"/>
  <c r="AD78" i="2"/>
  <c r="AN78" i="2"/>
  <c r="AD46" i="2"/>
  <c r="AN46" i="2"/>
  <c r="AN14" i="2"/>
  <c r="AD14" i="2"/>
  <c r="AD763" i="2"/>
  <c r="AN763" i="2"/>
  <c r="AI759" i="2"/>
  <c r="AS759" i="2"/>
  <c r="AD750" i="2"/>
  <c r="AN750" i="2"/>
  <c r="AD747" i="2"/>
  <c r="AN747" i="2"/>
  <c r="AS743" i="2"/>
  <c r="AI743" i="2"/>
  <c r="AH735" i="2"/>
  <c r="AR735" i="2"/>
  <c r="AD731" i="2"/>
  <c r="AN731" i="2"/>
  <c r="AH729" i="2"/>
  <c r="AR729" i="2"/>
  <c r="AH727" i="2"/>
  <c r="AR727" i="2"/>
  <c r="AD723" i="2"/>
  <c r="AN723" i="2"/>
  <c r="AD719" i="2"/>
  <c r="AN719" i="2"/>
  <c r="AH717" i="2"/>
  <c r="AR717" i="2"/>
  <c r="AH715" i="2"/>
  <c r="AR715" i="2"/>
  <c r="AD711" i="2"/>
  <c r="AN711" i="2"/>
  <c r="AH709" i="2"/>
  <c r="AR709" i="2"/>
  <c r="AH707" i="2"/>
  <c r="AR707" i="2"/>
  <c r="AH703" i="2"/>
  <c r="AR703" i="2"/>
  <c r="AD699" i="2"/>
  <c r="AN699" i="2"/>
  <c r="AR697" i="2"/>
  <c r="AH697" i="2"/>
  <c r="AR695" i="2"/>
  <c r="AH695" i="2"/>
  <c r="AN691" i="2"/>
  <c r="AD691" i="2"/>
  <c r="AD687" i="2"/>
  <c r="AN687" i="2"/>
  <c r="AH685" i="2"/>
  <c r="AR685" i="2"/>
  <c r="AR683" i="2"/>
  <c r="AH683" i="2"/>
  <c r="AD679" i="2"/>
  <c r="AN679" i="2"/>
  <c r="AH677" i="2"/>
  <c r="AR677" i="2"/>
  <c r="AH675" i="2"/>
  <c r="AR675" i="2"/>
  <c r="AH671" i="2"/>
  <c r="AR671" i="2"/>
  <c r="AD667" i="2"/>
  <c r="AN667" i="2"/>
  <c r="AH665" i="2"/>
  <c r="AR665" i="2"/>
  <c r="AH663" i="2"/>
  <c r="AR663" i="2"/>
  <c r="AD659" i="2"/>
  <c r="AN659" i="2"/>
  <c r="AD655" i="2"/>
  <c r="AN655" i="2"/>
  <c r="AH653" i="2"/>
  <c r="AR653" i="2"/>
  <c r="AH651" i="2"/>
  <c r="AR651" i="2"/>
  <c r="AD647" i="2"/>
  <c r="AN647" i="2"/>
  <c r="AH645" i="2"/>
  <c r="AR645" i="2"/>
  <c r="AH643" i="2"/>
  <c r="AR643" i="2"/>
  <c r="AH639" i="2"/>
  <c r="AR639" i="2"/>
  <c r="AD635" i="2"/>
  <c r="AN635" i="2"/>
  <c r="AH633" i="2"/>
  <c r="AR633" i="2"/>
  <c r="AH631" i="2"/>
  <c r="AR631" i="2"/>
  <c r="AD627" i="2"/>
  <c r="AN627" i="2"/>
  <c r="AD623" i="2"/>
  <c r="AN623" i="2"/>
  <c r="AH621" i="2"/>
  <c r="AR621" i="2"/>
  <c r="AH619" i="2"/>
  <c r="AR619" i="2"/>
  <c r="AD615" i="2"/>
  <c r="AN615" i="2"/>
  <c r="AH613" i="2"/>
  <c r="AR613" i="2"/>
  <c r="AH611" i="2"/>
  <c r="AR611" i="2"/>
  <c r="AH607" i="2"/>
  <c r="AR607" i="2"/>
  <c r="AD603" i="2"/>
  <c r="AN603" i="2"/>
  <c r="AH601" i="2"/>
  <c r="AR601" i="2"/>
  <c r="AH599" i="2"/>
  <c r="AR599" i="2"/>
  <c r="AD595" i="2"/>
  <c r="AN595" i="2"/>
  <c r="AD591" i="2"/>
  <c r="AN591" i="2"/>
  <c r="AH589" i="2"/>
  <c r="AR589" i="2"/>
  <c r="AH587" i="2"/>
  <c r="AR587" i="2"/>
  <c r="AD583" i="2"/>
  <c r="AN583" i="2"/>
  <c r="AH581" i="2"/>
  <c r="AR581" i="2"/>
  <c r="AH579" i="2"/>
  <c r="AR579" i="2"/>
  <c r="AH575" i="2"/>
  <c r="AR575" i="2"/>
  <c r="AD571" i="2"/>
  <c r="AN571" i="2"/>
  <c r="AH569" i="2"/>
  <c r="AR569" i="2"/>
  <c r="AH567" i="2"/>
  <c r="AR567" i="2"/>
  <c r="AD563" i="2"/>
  <c r="AN563" i="2"/>
  <c r="AD559" i="2"/>
  <c r="AN559" i="2"/>
  <c r="AH557" i="2"/>
  <c r="AR557" i="2"/>
  <c r="AH555" i="2"/>
  <c r="AR555" i="2"/>
  <c r="AD551" i="2"/>
  <c r="AN551" i="2"/>
  <c r="AH549" i="2"/>
  <c r="AR549" i="2"/>
  <c r="AH547" i="2"/>
  <c r="AR547" i="2"/>
  <c r="AH543" i="2"/>
  <c r="AR543" i="2"/>
  <c r="AD539" i="2"/>
  <c r="AN539" i="2"/>
  <c r="AH537" i="2"/>
  <c r="AR537" i="2"/>
  <c r="AH535" i="2"/>
  <c r="AR535" i="2"/>
  <c r="AD531" i="2"/>
  <c r="AN531" i="2"/>
  <c r="AD527" i="2"/>
  <c r="AN527" i="2"/>
  <c r="AH525" i="2"/>
  <c r="AR525" i="2"/>
  <c r="AH523" i="2"/>
  <c r="AR523" i="2"/>
  <c r="AD519" i="2"/>
  <c r="AN519" i="2"/>
  <c r="AH517" i="2"/>
  <c r="AR517" i="2"/>
  <c r="AH515" i="2"/>
  <c r="AR515" i="2"/>
  <c r="AH511" i="2"/>
  <c r="AR511" i="2"/>
  <c r="AD507" i="2"/>
  <c r="AN507" i="2"/>
  <c r="AH505" i="2"/>
  <c r="AR505" i="2"/>
  <c r="AH503" i="2"/>
  <c r="AR503" i="2"/>
  <c r="AD499" i="2"/>
  <c r="AN499" i="2"/>
  <c r="AD495" i="2"/>
  <c r="AN495" i="2"/>
  <c r="AH493" i="2"/>
  <c r="AR493" i="2"/>
  <c r="AH491" i="2"/>
  <c r="AR491" i="2"/>
  <c r="AD487" i="2"/>
  <c r="AN487" i="2"/>
  <c r="AH485" i="2"/>
  <c r="AR485" i="2"/>
  <c r="AH483" i="2"/>
  <c r="AR483" i="2"/>
  <c r="AH479" i="2"/>
  <c r="AR479" i="2"/>
  <c r="AH475" i="2"/>
  <c r="AR475" i="2"/>
  <c r="AH471" i="2"/>
  <c r="AR471" i="2"/>
  <c r="AH467" i="2"/>
  <c r="AR467" i="2"/>
  <c r="AH463" i="2"/>
  <c r="AR463" i="2"/>
  <c r="AH459" i="2"/>
  <c r="AR459" i="2"/>
  <c r="AH455" i="2"/>
  <c r="AR455" i="2"/>
  <c r="AH451" i="2"/>
  <c r="AR451" i="2"/>
  <c r="AR447" i="2"/>
  <c r="AH447" i="2"/>
  <c r="AR443" i="2"/>
  <c r="AH443" i="2"/>
  <c r="AN439" i="2"/>
  <c r="AD439" i="2"/>
  <c r="AN435" i="2"/>
  <c r="AD435" i="2"/>
  <c r="AS268" i="2"/>
  <c r="AI268" i="2"/>
  <c r="AS96" i="2"/>
  <c r="AI96" i="2"/>
  <c r="AS92" i="2"/>
  <c r="AI92" i="2"/>
  <c r="AS88" i="2"/>
  <c r="AI88" i="2"/>
  <c r="AS84" i="2"/>
  <c r="AI84" i="2"/>
  <c r="AS80" i="2"/>
  <c r="AI80" i="2"/>
  <c r="AS76" i="2"/>
  <c r="AI76" i="2"/>
  <c r="AS72" i="2"/>
  <c r="AI72" i="2"/>
  <c r="AS68" i="2"/>
  <c r="AI68" i="2"/>
  <c r="AS64" i="2"/>
  <c r="AI64" i="2"/>
  <c r="AI60" i="2"/>
  <c r="AS60" i="2"/>
  <c r="AI56" i="2"/>
  <c r="AS56" i="2"/>
  <c r="AI52" i="2"/>
  <c r="AS52" i="2"/>
  <c r="AI48" i="2"/>
  <c r="AS48" i="2"/>
  <c r="AI44" i="2"/>
  <c r="AS44" i="2"/>
  <c r="AI40" i="2"/>
  <c r="AS40" i="2"/>
  <c r="AI36" i="2"/>
  <c r="AS36" i="2"/>
  <c r="AI32" i="2"/>
  <c r="AS32" i="2"/>
  <c r="AI28" i="2"/>
  <c r="AS28" i="2"/>
  <c r="AI24" i="2"/>
  <c r="AS24" i="2"/>
  <c r="AI20" i="2"/>
  <c r="AS20" i="2"/>
  <c r="AI16" i="2"/>
  <c r="AS16" i="2"/>
  <c r="AI346" i="2"/>
  <c r="AS346" i="2"/>
  <c r="AI332" i="2"/>
  <c r="AS332" i="2"/>
  <c r="AI316" i="2"/>
  <c r="AS316" i="2"/>
  <c r="AI304" i="2"/>
  <c r="AS304" i="2"/>
  <c r="AI294" i="2"/>
  <c r="AS294" i="2"/>
  <c r="AS282" i="2"/>
  <c r="AI282" i="2"/>
  <c r="AS270" i="2"/>
  <c r="AI270" i="2"/>
  <c r="AS232" i="2"/>
  <c r="AI232" i="2"/>
  <c r="AS216" i="2"/>
  <c r="AI216" i="2"/>
  <c r="AS202" i="2"/>
  <c r="AI202" i="2"/>
  <c r="AS170" i="2"/>
  <c r="AI170" i="2"/>
  <c r="AS160" i="2"/>
  <c r="AI160" i="2"/>
  <c r="AS138" i="2"/>
  <c r="AI138" i="2"/>
  <c r="AS128" i="2"/>
  <c r="AI128" i="2"/>
  <c r="AS114" i="2"/>
  <c r="AI114" i="2"/>
  <c r="AD764" i="2"/>
  <c r="AN764" i="2"/>
  <c r="AP759" i="2"/>
  <c r="AF759" i="2"/>
  <c r="AH561" i="2"/>
  <c r="AR561" i="2"/>
  <c r="AR385" i="2"/>
  <c r="AH385" i="2"/>
  <c r="AH289" i="2"/>
  <c r="AR289" i="2"/>
  <c r="AH161" i="2"/>
  <c r="AR161" i="2"/>
  <c r="AH33" i="2"/>
  <c r="AR33" i="2"/>
  <c r="AD561" i="2"/>
  <c r="AN561" i="2"/>
  <c r="AN305" i="2"/>
  <c r="AD305" i="2"/>
  <c r="AD93" i="2"/>
  <c r="AN93" i="2"/>
  <c r="AH477" i="2"/>
  <c r="AR477" i="2"/>
  <c r="AD760" i="2"/>
  <c r="AN760" i="2"/>
  <c r="AD744" i="2"/>
  <c r="AN744" i="2"/>
  <c r="AI764" i="2"/>
  <c r="AS764" i="2"/>
  <c r="AI760" i="2"/>
  <c r="AS760" i="2"/>
  <c r="AI756" i="2"/>
  <c r="AS756" i="2"/>
  <c r="AI752" i="2"/>
  <c r="AS752" i="2"/>
  <c r="AI748" i="2"/>
  <c r="AS748" i="2"/>
  <c r="AS744" i="2"/>
  <c r="AI744" i="2"/>
  <c r="AS740" i="2"/>
  <c r="AI740" i="2"/>
  <c r="AH766" i="2"/>
  <c r="AR766" i="2"/>
  <c r="AH764" i="2"/>
  <c r="AR764" i="2"/>
  <c r="AH762" i="2"/>
  <c r="AR762" i="2"/>
  <c r="AH760" i="2"/>
  <c r="AR760" i="2"/>
  <c r="AP741" i="2"/>
  <c r="AF741" i="2"/>
  <c r="AP739" i="2"/>
  <c r="AF739" i="2"/>
  <c r="AP737" i="2"/>
  <c r="AF737" i="2"/>
  <c r="AS632" i="2"/>
  <c r="AI632" i="2"/>
  <c r="AS504" i="2"/>
  <c r="AI504" i="2"/>
  <c r="AH449" i="2"/>
  <c r="AR449" i="2"/>
  <c r="AF403" i="2"/>
  <c r="AP403" i="2"/>
  <c r="AF371" i="2"/>
  <c r="AP371" i="2"/>
  <c r="AF339" i="2"/>
  <c r="AP339" i="2"/>
  <c r="AF307" i="2"/>
  <c r="AP307" i="2"/>
  <c r="AP275" i="2"/>
  <c r="AF275" i="2"/>
  <c r="AP243" i="2"/>
  <c r="AF243" i="2"/>
  <c r="AP211" i="2"/>
  <c r="AF211" i="2"/>
  <c r="AP179" i="2"/>
  <c r="AF179" i="2"/>
  <c r="AP147" i="2"/>
  <c r="AF147" i="2"/>
  <c r="AP115" i="2"/>
  <c r="AF115" i="2"/>
  <c r="AP83" i="2"/>
  <c r="AF83" i="2"/>
  <c r="AP51" i="2"/>
  <c r="AF51" i="2"/>
  <c r="AP19" i="2"/>
  <c r="AF19" i="2"/>
  <c r="AD737" i="2"/>
  <c r="AN737" i="2"/>
  <c r="AD673" i="2"/>
  <c r="AN673" i="2"/>
  <c r="AD609" i="2"/>
  <c r="AN609" i="2"/>
  <c r="AD545" i="2"/>
  <c r="AN545" i="2"/>
  <c r="AD481" i="2"/>
  <c r="AN481" i="2"/>
  <c r="AN417" i="2"/>
  <c r="AD417" i="2"/>
  <c r="AN353" i="2"/>
  <c r="AD353" i="2"/>
  <c r="AD289" i="2"/>
  <c r="AN289" i="2"/>
  <c r="AD225" i="2"/>
  <c r="AN225" i="2"/>
  <c r="AD181" i="2"/>
  <c r="AN181" i="2"/>
  <c r="AD149" i="2"/>
  <c r="AN149" i="2"/>
  <c r="AD117" i="2"/>
  <c r="AN117" i="2"/>
  <c r="AD85" i="2"/>
  <c r="AN85" i="2"/>
  <c r="AD53" i="2"/>
  <c r="AN53" i="2"/>
  <c r="AD21" i="2"/>
  <c r="AN21" i="2"/>
  <c r="AH758" i="2"/>
  <c r="AR758" i="2"/>
  <c r="AH673" i="2"/>
  <c r="AR673" i="2"/>
  <c r="AH545" i="2"/>
  <c r="AR545" i="2"/>
  <c r="AS468" i="2"/>
  <c r="AI468" i="2"/>
  <c r="AF415" i="2"/>
  <c r="AP415" i="2"/>
  <c r="AF383" i="2"/>
  <c r="AP383" i="2"/>
  <c r="AF351" i="2"/>
  <c r="AP351" i="2"/>
  <c r="AF319" i="2"/>
  <c r="AP319" i="2"/>
  <c r="AP287" i="2"/>
  <c r="AF287" i="2"/>
  <c r="AH237" i="2"/>
  <c r="AR237" i="2"/>
  <c r="AH205" i="2"/>
  <c r="AR205" i="2"/>
  <c r="AP175" i="2"/>
  <c r="AF175" i="2"/>
  <c r="AP143" i="2"/>
  <c r="AF143" i="2"/>
  <c r="AP111" i="2"/>
  <c r="AF111" i="2"/>
  <c r="AP79" i="2"/>
  <c r="AF79" i="2"/>
  <c r="AP47" i="2"/>
  <c r="AF47" i="2"/>
  <c r="AP15" i="2"/>
  <c r="AF15" i="2"/>
  <c r="AD733" i="2"/>
  <c r="AN733" i="2"/>
  <c r="AD669" i="2"/>
  <c r="AN669" i="2"/>
  <c r="AD605" i="2"/>
  <c r="AN605" i="2"/>
  <c r="AD541" i="2"/>
  <c r="AN541" i="2"/>
  <c r="AD477" i="2"/>
  <c r="AN477" i="2"/>
  <c r="AN413" i="2"/>
  <c r="AD413" i="2"/>
  <c r="AN349" i="2"/>
  <c r="AD349" i="2"/>
  <c r="AD285" i="2"/>
  <c r="AN285" i="2"/>
  <c r="AD221" i="2"/>
  <c r="AN221" i="2"/>
  <c r="AD178" i="2"/>
  <c r="AN178" i="2"/>
  <c r="AD146" i="2"/>
  <c r="AN146" i="2"/>
  <c r="AD114" i="2"/>
  <c r="AN114" i="2"/>
  <c r="AD82" i="2"/>
  <c r="AN82" i="2"/>
  <c r="AD50" i="2"/>
  <c r="AN50" i="2"/>
  <c r="AN18" i="2"/>
  <c r="AD18" i="2"/>
  <c r="AI765" i="2"/>
  <c r="AS765" i="2"/>
  <c r="AI761" i="2"/>
  <c r="AS761" i="2"/>
  <c r="AD736" i="2"/>
  <c r="AN736" i="2"/>
  <c r="AH732" i="2"/>
  <c r="AR732" i="2"/>
  <c r="AP731" i="2"/>
  <c r="AF731" i="2"/>
  <c r="AD728" i="2"/>
  <c r="AN728" i="2"/>
  <c r="AH724" i="2"/>
  <c r="AR724" i="2"/>
  <c r="AH722" i="2"/>
  <c r="AR722" i="2"/>
  <c r="AP721" i="2"/>
  <c r="AF721" i="2"/>
  <c r="AD718" i="2"/>
  <c r="AN718" i="2"/>
  <c r="AH714" i="2"/>
  <c r="AR714" i="2"/>
  <c r="AP713" i="2"/>
  <c r="AF713" i="2"/>
  <c r="AD710" i="2"/>
  <c r="AN710" i="2"/>
  <c r="AD704" i="2"/>
  <c r="AN704" i="2"/>
  <c r="AH700" i="2"/>
  <c r="AR700" i="2"/>
  <c r="AP699" i="2"/>
  <c r="AF699" i="2"/>
  <c r="AN696" i="2"/>
  <c r="AD696" i="2"/>
  <c r="AR692" i="2"/>
  <c r="AH692" i="2"/>
  <c r="AH690" i="2"/>
  <c r="AR690" i="2"/>
  <c r="AP689" i="2"/>
  <c r="AF689" i="2"/>
  <c r="AD686" i="2"/>
  <c r="AN686" i="2"/>
  <c r="AD682" i="2"/>
  <c r="AN682" i="2"/>
  <c r="AR678" i="2"/>
  <c r="AH678" i="2"/>
  <c r="AP677" i="2"/>
  <c r="AF677" i="2"/>
  <c r="AD672" i="2"/>
  <c r="AN672" i="2"/>
  <c r="AH668" i="2"/>
  <c r="AR668" i="2"/>
  <c r="AP667" i="2"/>
  <c r="AF667" i="2"/>
  <c r="AD664" i="2"/>
  <c r="AN664" i="2"/>
  <c r="AH660" i="2"/>
  <c r="AR660" i="2"/>
  <c r="AH658" i="2"/>
  <c r="AR658" i="2"/>
  <c r="AP657" i="2"/>
  <c r="AF657" i="2"/>
  <c r="AD654" i="2"/>
  <c r="AN654" i="2"/>
  <c r="AH650" i="2"/>
  <c r="AR650" i="2"/>
  <c r="AP649" i="2"/>
  <c r="AF649" i="2"/>
  <c r="AD646" i="2"/>
  <c r="AN646" i="2"/>
  <c r="AH640" i="2"/>
  <c r="AR640" i="2"/>
  <c r="AP639" i="2"/>
  <c r="AF639" i="2"/>
  <c r="AD636" i="2"/>
  <c r="AN636" i="2"/>
  <c r="AH632" i="2"/>
  <c r="AR632" i="2"/>
  <c r="AP631" i="2"/>
  <c r="AF631" i="2"/>
  <c r="AD628" i="2"/>
  <c r="AN628" i="2"/>
  <c r="AD626" i="2"/>
  <c r="AN626" i="2"/>
  <c r="AH622" i="2"/>
  <c r="AR622" i="2"/>
  <c r="AP621" i="2"/>
  <c r="AF621" i="2"/>
  <c r="AD618" i="2"/>
  <c r="AN618" i="2"/>
  <c r="AH614" i="2"/>
  <c r="AR614" i="2"/>
  <c r="AP613" i="2"/>
  <c r="AF613" i="2"/>
  <c r="AD608" i="2"/>
  <c r="AN608" i="2"/>
  <c r="AH604" i="2"/>
  <c r="AR604" i="2"/>
  <c r="AP603" i="2"/>
  <c r="AF603" i="2"/>
  <c r="AD600" i="2"/>
  <c r="AN600" i="2"/>
  <c r="AH596" i="2"/>
  <c r="AR596" i="2"/>
  <c r="AH594" i="2"/>
  <c r="AR594" i="2"/>
  <c r="AP593" i="2"/>
  <c r="AF593" i="2"/>
  <c r="AD590" i="2"/>
  <c r="AN590" i="2"/>
  <c r="AH586" i="2"/>
  <c r="AR586" i="2"/>
  <c r="AP585" i="2"/>
  <c r="AF585" i="2"/>
  <c r="AD582" i="2"/>
  <c r="AN582" i="2"/>
  <c r="AH576" i="2"/>
  <c r="AR576" i="2"/>
  <c r="AP575" i="2"/>
  <c r="AF575" i="2"/>
  <c r="AD572" i="2"/>
  <c r="AN572" i="2"/>
  <c r="AH568" i="2"/>
  <c r="AR568" i="2"/>
  <c r="AP567" i="2"/>
  <c r="AF567" i="2"/>
  <c r="AD564" i="2"/>
  <c r="AN564" i="2"/>
  <c r="AD562" i="2"/>
  <c r="AN562" i="2"/>
  <c r="AH558" i="2"/>
  <c r="AR558" i="2"/>
  <c r="AP557" i="2"/>
  <c r="AF557" i="2"/>
  <c r="AD554" i="2"/>
  <c r="AN554" i="2"/>
  <c r="AH550" i="2"/>
  <c r="AR550" i="2"/>
  <c r="AP549" i="2"/>
  <c r="AF549" i="2"/>
  <c r="AD544" i="2"/>
  <c r="AN544" i="2"/>
  <c r="AH540" i="2"/>
  <c r="AR540" i="2"/>
  <c r="AP539" i="2"/>
  <c r="AF539" i="2"/>
  <c r="AD536" i="2"/>
  <c r="AN536" i="2"/>
  <c r="AH532" i="2"/>
  <c r="AR532" i="2"/>
  <c r="AH530" i="2"/>
  <c r="AR530" i="2"/>
  <c r="AP529" i="2"/>
  <c r="AF529" i="2"/>
  <c r="AD526" i="2"/>
  <c r="AN526" i="2"/>
  <c r="AH522" i="2"/>
  <c r="AR522" i="2"/>
  <c r="AP521" i="2"/>
  <c r="AF521" i="2"/>
  <c r="AH518" i="2"/>
  <c r="AR518" i="2"/>
  <c r="AP517" i="2"/>
  <c r="AF517" i="2"/>
  <c r="AD512" i="2"/>
  <c r="AN512" i="2"/>
  <c r="AH508" i="2"/>
  <c r="AR508" i="2"/>
  <c r="AP507" i="2"/>
  <c r="AF507" i="2"/>
  <c r="AD504" i="2"/>
  <c r="AN504" i="2"/>
  <c r="AH500" i="2"/>
  <c r="AR500" i="2"/>
  <c r="AH498" i="2"/>
  <c r="AR498" i="2"/>
  <c r="AP497" i="2"/>
  <c r="AF497" i="2"/>
  <c r="AD494" i="2"/>
  <c r="AN494" i="2"/>
  <c r="AH490" i="2"/>
  <c r="AR490" i="2"/>
  <c r="AP489" i="2"/>
  <c r="AF489" i="2"/>
  <c r="AD486" i="2"/>
  <c r="AN486" i="2"/>
  <c r="AH480" i="2"/>
  <c r="AR480" i="2"/>
  <c r="AP479" i="2"/>
  <c r="AF479" i="2"/>
  <c r="AH476" i="2"/>
  <c r="AR476" i="2"/>
  <c r="AH474" i="2"/>
  <c r="AR474" i="2"/>
  <c r="AP473" i="2"/>
  <c r="AF473" i="2"/>
  <c r="AD468" i="2"/>
  <c r="AN468" i="2"/>
  <c r="AD466" i="2"/>
  <c r="AN466" i="2"/>
  <c r="AH460" i="2"/>
  <c r="AR460" i="2"/>
  <c r="AH458" i="2"/>
  <c r="AR458" i="2"/>
  <c r="AP457" i="2"/>
  <c r="AF457" i="2"/>
  <c r="AD452" i="2"/>
  <c r="AN452" i="2"/>
  <c r="AD450" i="2"/>
  <c r="AN450" i="2"/>
  <c r="AR444" i="2"/>
  <c r="AH444" i="2"/>
  <c r="AR442" i="2"/>
  <c r="AH442" i="2"/>
  <c r="AF441" i="2"/>
  <c r="AP441" i="2"/>
  <c r="AN436" i="2"/>
  <c r="AD436" i="2"/>
  <c r="AN434" i="2"/>
  <c r="AD434" i="2"/>
  <c r="AR428" i="2"/>
  <c r="AH428" i="2"/>
  <c r="AR426" i="2"/>
  <c r="AH426" i="2"/>
  <c r="AF425" i="2"/>
  <c r="AP425" i="2"/>
  <c r="AN422" i="2"/>
  <c r="AD422" i="2"/>
  <c r="AR420" i="2"/>
  <c r="AH420" i="2"/>
  <c r="AR414" i="2"/>
  <c r="AH414" i="2"/>
  <c r="AF413" i="2"/>
  <c r="AP413" i="2"/>
  <c r="AN412" i="2"/>
  <c r="AD412" i="2"/>
  <c r="AN406" i="2"/>
  <c r="AD406" i="2"/>
  <c r="AR404" i="2"/>
  <c r="AH404" i="2"/>
  <c r="AR398" i="2"/>
  <c r="AH398" i="2"/>
  <c r="AF397" i="2"/>
  <c r="AP397" i="2"/>
  <c r="AN396" i="2"/>
  <c r="AD396" i="2"/>
  <c r="AN390" i="2"/>
  <c r="AD390" i="2"/>
  <c r="AR388" i="2"/>
  <c r="AH388" i="2"/>
  <c r="AR382" i="2"/>
  <c r="AH382" i="2"/>
  <c r="AF381" i="2"/>
  <c r="AP381" i="2"/>
  <c r="AN380" i="2"/>
  <c r="AD380" i="2"/>
  <c r="AN374" i="2"/>
  <c r="AD374" i="2"/>
  <c r="AR372" i="2"/>
  <c r="AH372" i="2"/>
  <c r="AR366" i="2"/>
  <c r="AH366" i="2"/>
  <c r="AF365" i="2"/>
  <c r="AP365" i="2"/>
  <c r="AN364" i="2"/>
  <c r="AD364" i="2"/>
  <c r="AN358" i="2"/>
  <c r="AD358" i="2"/>
  <c r="AR356" i="2"/>
  <c r="AH356" i="2"/>
  <c r="AR350" i="2"/>
  <c r="AH350" i="2"/>
  <c r="AF349" i="2"/>
  <c r="AP349" i="2"/>
  <c r="AN348" i="2"/>
  <c r="AD348" i="2"/>
  <c r="AN342" i="2"/>
  <c r="AD342" i="2"/>
  <c r="AR340" i="2"/>
  <c r="AH340" i="2"/>
  <c r="AR334" i="2"/>
  <c r="AH334" i="2"/>
  <c r="AF333" i="2"/>
  <c r="AP333" i="2"/>
  <c r="AN332" i="2"/>
  <c r="AD332" i="2"/>
  <c r="AN326" i="2"/>
  <c r="AD326" i="2"/>
  <c r="AR324" i="2"/>
  <c r="AH324" i="2"/>
  <c r="AR318" i="2"/>
  <c r="AH318" i="2"/>
  <c r="AF317" i="2"/>
  <c r="AP317" i="2"/>
  <c r="AN316" i="2"/>
  <c r="AD316" i="2"/>
  <c r="AN310" i="2"/>
  <c r="AD310" i="2"/>
  <c r="AR308" i="2"/>
  <c r="AH308" i="2"/>
  <c r="AR302" i="2"/>
  <c r="AH302" i="2"/>
  <c r="AF301" i="2"/>
  <c r="AP301" i="2"/>
  <c r="AN300" i="2"/>
  <c r="AD300" i="2"/>
  <c r="AN294" i="2"/>
  <c r="AD294" i="2"/>
  <c r="AH292" i="2"/>
  <c r="AR292" i="2"/>
  <c r="AH286" i="2"/>
  <c r="AR286" i="2"/>
  <c r="AP285" i="2"/>
  <c r="AF285" i="2"/>
  <c r="AD284" i="2"/>
  <c r="AN284" i="2"/>
  <c r="AD278" i="2"/>
  <c r="AN278" i="2"/>
  <c r="AH276" i="2"/>
  <c r="AR276" i="2"/>
  <c r="AH270" i="2"/>
  <c r="AR270" i="2"/>
  <c r="AP269" i="2"/>
  <c r="AF269" i="2"/>
  <c r="AH268" i="2"/>
  <c r="AR268" i="2"/>
  <c r="AD266" i="2"/>
  <c r="AN266" i="2"/>
  <c r="AH264" i="2"/>
  <c r="AR264" i="2"/>
  <c r="AH258" i="2"/>
  <c r="AR258" i="2"/>
  <c r="AP257" i="2"/>
  <c r="AF257" i="2"/>
  <c r="AD256" i="2"/>
  <c r="AN256" i="2"/>
  <c r="AD250" i="2"/>
  <c r="AN250" i="2"/>
  <c r="AH248" i="2"/>
  <c r="AR248" i="2"/>
  <c r="AH242" i="2"/>
  <c r="AR242" i="2"/>
  <c r="AP241" i="2"/>
  <c r="AF241" i="2"/>
  <c r="AD240" i="2"/>
  <c r="AN240" i="2"/>
  <c r="AD234" i="2"/>
  <c r="AN234" i="2"/>
  <c r="AH232" i="2"/>
  <c r="AR232" i="2"/>
  <c r="AH226" i="2"/>
  <c r="AR226" i="2"/>
  <c r="AP225" i="2"/>
  <c r="AF225" i="2"/>
  <c r="AD224" i="2"/>
  <c r="AN224" i="2"/>
  <c r="AD218" i="2"/>
  <c r="AN218" i="2"/>
  <c r="AH216" i="2"/>
  <c r="AR216" i="2"/>
  <c r="AH210" i="2"/>
  <c r="AR210" i="2"/>
  <c r="AP209" i="2"/>
  <c r="AF209" i="2"/>
  <c r="AD208" i="2"/>
  <c r="AN208" i="2"/>
  <c r="AD202" i="2"/>
  <c r="AN202" i="2"/>
  <c r="AH200" i="2"/>
  <c r="AR200" i="2"/>
  <c r="AP193" i="2"/>
  <c r="AF193" i="2"/>
  <c r="AD192" i="2"/>
  <c r="AN192" i="2"/>
  <c r="AH186" i="2"/>
  <c r="AR186" i="2"/>
  <c r="AH184" i="2"/>
  <c r="AR184" i="2"/>
  <c r="AH178" i="2"/>
  <c r="AR178" i="2"/>
  <c r="AH176" i="2"/>
  <c r="AR176" i="2"/>
  <c r="AP169" i="2"/>
  <c r="AF169" i="2"/>
  <c r="AD168" i="2"/>
  <c r="AN168" i="2"/>
  <c r="AH162" i="2"/>
  <c r="AR162" i="2"/>
  <c r="AH160" i="2"/>
  <c r="AR160" i="2"/>
  <c r="AP153" i="2"/>
  <c r="AF153" i="2"/>
  <c r="AD152" i="2"/>
  <c r="AN152" i="2"/>
  <c r="AH146" i="2"/>
  <c r="AR146" i="2"/>
  <c r="AH144" i="2"/>
  <c r="AR144" i="2"/>
  <c r="AP137" i="2"/>
  <c r="AF137" i="2"/>
  <c r="AD136" i="2"/>
  <c r="AN136" i="2"/>
  <c r="AH130" i="2"/>
  <c r="AR130" i="2"/>
  <c r="AH128" i="2"/>
  <c r="AR128" i="2"/>
  <c r="AP121" i="2"/>
  <c r="AF121" i="2"/>
  <c r="AD120" i="2"/>
  <c r="AN120" i="2"/>
  <c r="AH114" i="2"/>
  <c r="AR114" i="2"/>
  <c r="AH112" i="2"/>
  <c r="AR112" i="2"/>
  <c r="AP105" i="2"/>
  <c r="AF105" i="2"/>
  <c r="AD104" i="2"/>
  <c r="AN104" i="2"/>
  <c r="AH98" i="2"/>
  <c r="AR98" i="2"/>
  <c r="AH96" i="2"/>
  <c r="AR96" i="2"/>
  <c r="AP89" i="2"/>
  <c r="AF89" i="2"/>
  <c r="AD88" i="2"/>
  <c r="AN88" i="2"/>
  <c r="AH82" i="2"/>
  <c r="AR82" i="2"/>
  <c r="AH80" i="2"/>
  <c r="AR80" i="2"/>
  <c r="AP73" i="2"/>
  <c r="AF73" i="2"/>
  <c r="AD72" i="2"/>
  <c r="AN72" i="2"/>
  <c r="AH66" i="2"/>
  <c r="AR66" i="2"/>
  <c r="AH64" i="2"/>
  <c r="AR64" i="2"/>
  <c r="AP57" i="2"/>
  <c r="AF57" i="2"/>
  <c r="AD56" i="2"/>
  <c r="AN56" i="2"/>
  <c r="AH50" i="2"/>
  <c r="AR50" i="2"/>
  <c r="AH48" i="2"/>
  <c r="AR48" i="2"/>
  <c r="AP41" i="2"/>
  <c r="AF41" i="2"/>
  <c r="AD40" i="2"/>
  <c r="AN40" i="2"/>
  <c r="AH34" i="2"/>
  <c r="AR34" i="2"/>
  <c r="AH32" i="2"/>
  <c r="AR32" i="2"/>
  <c r="AP25" i="2"/>
  <c r="AF25" i="2"/>
  <c r="AD24" i="2"/>
  <c r="AN24" i="2"/>
  <c r="AH18" i="2"/>
  <c r="AR18" i="2"/>
  <c r="AH16" i="2"/>
  <c r="AR16" i="2"/>
  <c r="AR10" i="2"/>
  <c r="AH10" i="2"/>
  <c r="AS723" i="2"/>
  <c r="AI723" i="2"/>
  <c r="AS719" i="2"/>
  <c r="AI719" i="2"/>
  <c r="AS715" i="2"/>
  <c r="AI715" i="2"/>
  <c r="AS711" i="2"/>
  <c r="AI711" i="2"/>
  <c r="AS705" i="2"/>
  <c r="AI705" i="2"/>
  <c r="AS703" i="2"/>
  <c r="AI703" i="2"/>
  <c r="AS699" i="2"/>
  <c r="AI699" i="2"/>
  <c r="AS695" i="2"/>
  <c r="AI695" i="2"/>
  <c r="AI691" i="2"/>
  <c r="AS691" i="2"/>
  <c r="AI687" i="2"/>
  <c r="AS687" i="2"/>
  <c r="AS655" i="2"/>
  <c r="AI655" i="2"/>
  <c r="AS647" i="2"/>
  <c r="AI647" i="2"/>
  <c r="AS639" i="2"/>
  <c r="AI639" i="2"/>
  <c r="AS633" i="2"/>
  <c r="AI633" i="2"/>
  <c r="AS623" i="2"/>
  <c r="AI623" i="2"/>
  <c r="AS613" i="2"/>
  <c r="AI613" i="2"/>
  <c r="AS607" i="2"/>
  <c r="AI607" i="2"/>
  <c r="AS595" i="2"/>
  <c r="AI595" i="2"/>
  <c r="AS591" i="2"/>
  <c r="AI591" i="2"/>
  <c r="AS587" i="2"/>
  <c r="AI587" i="2"/>
  <c r="AS579" i="2"/>
  <c r="AI579" i="2"/>
  <c r="AS573" i="2"/>
  <c r="AI573" i="2"/>
  <c r="AS567" i="2"/>
  <c r="AI567" i="2"/>
  <c r="AS559" i="2"/>
  <c r="AI559" i="2"/>
  <c r="AS553" i="2"/>
  <c r="AI553" i="2"/>
  <c r="AS545" i="2"/>
  <c r="AI545" i="2"/>
  <c r="AS539" i="2"/>
  <c r="AI539" i="2"/>
  <c r="AS533" i="2"/>
  <c r="AI533" i="2"/>
  <c r="AS525" i="2"/>
  <c r="AI525" i="2"/>
  <c r="AS519" i="2"/>
  <c r="AI519" i="2"/>
  <c r="AS511" i="2"/>
  <c r="AI511" i="2"/>
  <c r="AS503" i="2"/>
  <c r="AI503" i="2"/>
  <c r="AS493" i="2"/>
  <c r="AI493" i="2"/>
  <c r="AS487" i="2"/>
  <c r="AI487" i="2"/>
  <c r="AS483" i="2"/>
  <c r="AI483" i="2"/>
  <c r="AS477" i="2"/>
  <c r="AI477" i="2"/>
  <c r="AS471" i="2"/>
  <c r="AI471" i="2"/>
  <c r="AS465" i="2"/>
  <c r="AI465" i="2"/>
  <c r="AS459" i="2"/>
  <c r="AI459" i="2"/>
  <c r="AS451" i="2"/>
  <c r="AI451" i="2"/>
  <c r="AI443" i="2"/>
  <c r="AS443" i="2"/>
  <c r="AI435" i="2"/>
  <c r="AS435" i="2"/>
  <c r="AI431" i="2"/>
  <c r="AS431" i="2"/>
  <c r="AI427" i="2"/>
  <c r="AS427" i="2"/>
  <c r="AI419" i="2"/>
  <c r="AS419" i="2"/>
  <c r="AI405" i="2"/>
  <c r="AS405" i="2"/>
  <c r="AI395" i="2"/>
  <c r="AS395" i="2"/>
  <c r="AI385" i="2"/>
  <c r="AS385" i="2"/>
  <c r="AI379" i="2"/>
  <c r="AS379" i="2"/>
  <c r="AI369" i="2"/>
  <c r="AS369" i="2"/>
  <c r="AI357" i="2"/>
  <c r="AS357" i="2"/>
  <c r="AI343" i="2"/>
  <c r="AS343" i="2"/>
  <c r="AI333" i="2"/>
  <c r="AS333" i="2"/>
  <c r="AI323" i="2"/>
  <c r="AS323" i="2"/>
  <c r="AI315" i="2"/>
  <c r="AS315" i="2"/>
  <c r="AI307" i="2"/>
  <c r="AS307" i="2"/>
  <c r="AI297" i="2"/>
  <c r="AS297" i="2"/>
  <c r="AS291" i="2"/>
  <c r="AI291" i="2"/>
  <c r="AS285" i="2"/>
  <c r="AI285" i="2"/>
  <c r="AS277" i="2"/>
  <c r="AI277" i="2"/>
  <c r="AS271" i="2"/>
  <c r="AI271" i="2"/>
  <c r="AS265" i="2"/>
  <c r="AI265" i="2"/>
  <c r="AS255" i="2"/>
  <c r="AI255" i="2"/>
  <c r="AS245" i="2"/>
  <c r="AI245" i="2"/>
  <c r="AS239" i="2"/>
  <c r="AI239" i="2"/>
  <c r="AS229" i="2"/>
  <c r="AI229" i="2"/>
  <c r="AS221" i="2"/>
  <c r="AI221" i="2"/>
  <c r="AS217" i="2"/>
  <c r="AI217" i="2"/>
  <c r="AS213" i="2"/>
  <c r="AI213" i="2"/>
  <c r="AS209" i="2"/>
  <c r="AI209" i="2"/>
  <c r="AS205" i="2"/>
  <c r="AI205" i="2"/>
  <c r="AS201" i="2"/>
  <c r="AI201" i="2"/>
  <c r="AS195" i="2"/>
  <c r="AI195" i="2"/>
  <c r="AS700" i="2"/>
  <c r="AI700" i="2"/>
  <c r="AS694" i="2"/>
  <c r="AI694" i="2"/>
  <c r="AI686" i="2"/>
  <c r="AS686" i="2"/>
  <c r="AS668" i="2"/>
  <c r="AI668" i="2"/>
  <c r="AS656" i="2"/>
  <c r="AI656" i="2"/>
  <c r="AS650" i="2"/>
  <c r="AI650" i="2"/>
  <c r="AS640" i="2"/>
  <c r="AI640" i="2"/>
  <c r="AS634" i="2"/>
  <c r="AI634" i="2"/>
  <c r="AS626" i="2"/>
  <c r="AI626" i="2"/>
  <c r="AS620" i="2"/>
  <c r="AI620" i="2"/>
  <c r="AS608" i="2"/>
  <c r="AI608" i="2"/>
  <c r="AS602" i="2"/>
  <c r="AI602" i="2"/>
  <c r="AS596" i="2"/>
  <c r="AI596" i="2"/>
  <c r="AS590" i="2"/>
  <c r="AI590" i="2"/>
  <c r="AS580" i="2"/>
  <c r="AI580" i="2"/>
  <c r="AS570" i="2"/>
  <c r="AI570" i="2"/>
  <c r="AS558" i="2"/>
  <c r="AI558" i="2"/>
  <c r="AS554" i="2"/>
  <c r="AI554" i="2"/>
  <c r="AS548" i="2"/>
  <c r="AI548" i="2"/>
  <c r="AS544" i="2"/>
  <c r="AI544" i="2"/>
  <c r="AS540" i="2"/>
  <c r="AI540" i="2"/>
  <c r="AS530" i="2"/>
  <c r="AI530" i="2"/>
  <c r="AS524" i="2"/>
  <c r="AI524" i="2"/>
  <c r="AS514" i="2"/>
  <c r="AI514" i="2"/>
  <c r="AS506" i="2"/>
  <c r="AI506" i="2"/>
  <c r="AS494" i="2"/>
  <c r="AI494" i="2"/>
  <c r="AS480" i="2"/>
  <c r="AI480" i="2"/>
  <c r="AS462" i="2"/>
  <c r="AI462" i="2"/>
  <c r="AS664" i="2"/>
  <c r="AI664" i="2"/>
  <c r="AS536" i="2"/>
  <c r="AI536" i="2"/>
  <c r="AH457" i="2"/>
  <c r="AR457" i="2"/>
  <c r="AR409" i="2"/>
  <c r="AH409" i="2"/>
  <c r="AR345" i="2"/>
  <c r="AH345" i="2"/>
  <c r="AH281" i="2"/>
  <c r="AR281" i="2"/>
  <c r="AH217" i="2"/>
  <c r="AR217" i="2"/>
  <c r="AH153" i="2"/>
  <c r="AR153" i="2"/>
  <c r="AH89" i="2"/>
  <c r="AR89" i="2"/>
  <c r="AH25" i="2"/>
  <c r="AR25" i="2"/>
  <c r="AD697" i="2"/>
  <c r="AN697" i="2"/>
  <c r="AD633" i="2"/>
  <c r="AN633" i="2"/>
  <c r="AD569" i="2"/>
  <c r="AN569" i="2"/>
  <c r="AD505" i="2"/>
  <c r="AN505" i="2"/>
  <c r="AN441" i="2"/>
  <c r="AD441" i="2"/>
  <c r="AN377" i="2"/>
  <c r="AD377" i="2"/>
  <c r="AN313" i="2"/>
  <c r="AD313" i="2"/>
  <c r="AD249" i="2"/>
  <c r="AN249" i="2"/>
  <c r="AD193" i="2"/>
  <c r="AN193" i="2"/>
  <c r="AD161" i="2"/>
  <c r="AN161" i="2"/>
  <c r="AD129" i="2"/>
  <c r="AN129" i="2"/>
  <c r="AD97" i="2"/>
  <c r="AN97" i="2"/>
  <c r="AD65" i="2"/>
  <c r="AN65" i="2"/>
  <c r="AD33" i="2"/>
  <c r="AN33" i="2"/>
  <c r="AI423" i="2"/>
  <c r="AS423" i="2"/>
  <c r="AI413" i="2"/>
  <c r="AS413" i="2"/>
  <c r="AI409" i="2"/>
  <c r="AS409" i="2"/>
  <c r="AI403" i="2"/>
  <c r="AS403" i="2"/>
  <c r="AI397" i="2"/>
  <c r="AS397" i="2"/>
  <c r="AI391" i="2"/>
  <c r="AS391" i="2"/>
  <c r="AI383" i="2"/>
  <c r="AS383" i="2"/>
  <c r="AI373" i="2"/>
  <c r="AS373" i="2"/>
  <c r="AI367" i="2"/>
  <c r="AS367" i="2"/>
  <c r="AI361" i="2"/>
  <c r="AS361" i="2"/>
  <c r="AI355" i="2"/>
  <c r="AS355" i="2"/>
  <c r="AI347" i="2"/>
  <c r="AS347" i="2"/>
  <c r="AI341" i="2"/>
  <c r="AS341" i="2"/>
  <c r="AI335" i="2"/>
  <c r="AS335" i="2"/>
  <c r="AI329" i="2"/>
  <c r="AS329" i="2"/>
  <c r="AI319" i="2"/>
  <c r="AS319" i="2"/>
  <c r="AI313" i="2"/>
  <c r="AS313" i="2"/>
  <c r="AI305" i="2"/>
  <c r="AS305" i="2"/>
  <c r="AI299" i="2"/>
  <c r="AS299" i="2"/>
  <c r="AS289" i="2"/>
  <c r="AI289" i="2"/>
  <c r="AS279" i="2"/>
  <c r="AI279" i="2"/>
  <c r="AS269" i="2"/>
  <c r="AI269" i="2"/>
  <c r="AS263" i="2"/>
  <c r="AI263" i="2"/>
  <c r="AS257" i="2"/>
  <c r="AI257" i="2"/>
  <c r="AS251" i="2"/>
  <c r="AI251" i="2"/>
  <c r="AS241" i="2"/>
  <c r="AI241" i="2"/>
  <c r="AS233" i="2"/>
  <c r="AI233" i="2"/>
  <c r="AS231" i="2"/>
  <c r="AI231" i="2"/>
  <c r="AS225" i="2"/>
  <c r="AI225" i="2"/>
  <c r="AS191" i="2"/>
  <c r="AI191" i="2"/>
  <c r="AS185" i="2"/>
  <c r="AI185" i="2"/>
  <c r="AS177" i="2"/>
  <c r="AI177" i="2"/>
  <c r="AS171" i="2"/>
  <c r="AI171" i="2"/>
  <c r="AS165" i="2"/>
  <c r="AI165" i="2"/>
  <c r="AS157" i="2"/>
  <c r="AI157" i="2"/>
  <c r="AS147" i="2"/>
  <c r="AI147" i="2"/>
  <c r="AS141" i="2"/>
  <c r="AI141" i="2"/>
  <c r="AS133" i="2"/>
  <c r="AI133" i="2"/>
  <c r="AS123" i="2"/>
  <c r="AI123" i="2"/>
  <c r="AS113" i="2"/>
  <c r="AI113" i="2"/>
  <c r="AS103" i="2"/>
  <c r="AI103" i="2"/>
  <c r="AS97" i="2"/>
  <c r="AI97" i="2"/>
  <c r="AS95" i="2"/>
  <c r="AI95" i="2"/>
  <c r="AS85" i="2"/>
  <c r="AI85" i="2"/>
  <c r="AS75" i="2"/>
  <c r="AI75" i="2"/>
  <c r="AS65" i="2"/>
  <c r="AI65" i="2"/>
  <c r="AI59" i="2"/>
  <c r="AS59" i="2"/>
  <c r="AI51" i="2"/>
  <c r="AS51" i="2"/>
  <c r="AI43" i="2"/>
  <c r="AS43" i="2"/>
  <c r="AI33" i="2"/>
  <c r="AS33" i="2"/>
  <c r="AI21" i="2"/>
  <c r="AS21" i="2"/>
  <c r="AI690" i="2"/>
  <c r="AS690" i="2"/>
  <c r="AI684" i="2"/>
  <c r="AS684" i="2"/>
  <c r="AI678" i="2"/>
  <c r="AS678" i="2"/>
  <c r="AS672" i="2"/>
  <c r="AI672" i="2"/>
  <c r="AS666" i="2"/>
  <c r="AI666" i="2"/>
  <c r="AS658" i="2"/>
  <c r="AI658" i="2"/>
  <c r="AS646" i="2"/>
  <c r="AI646" i="2"/>
  <c r="AS636" i="2"/>
  <c r="AI636" i="2"/>
  <c r="AS624" i="2"/>
  <c r="AI624" i="2"/>
  <c r="AS614" i="2"/>
  <c r="AI614" i="2"/>
  <c r="AS604" i="2"/>
  <c r="AI604" i="2"/>
  <c r="AS594" i="2"/>
  <c r="AI594" i="2"/>
  <c r="AS582" i="2"/>
  <c r="AI582" i="2"/>
  <c r="AS576" i="2"/>
  <c r="AI576" i="2"/>
  <c r="AS566" i="2"/>
  <c r="AI566" i="2"/>
  <c r="AS560" i="2"/>
  <c r="AI560" i="2"/>
  <c r="AS534" i="2"/>
  <c r="AI534" i="2"/>
  <c r="AS522" i="2"/>
  <c r="AI522" i="2"/>
  <c r="AS516" i="2"/>
  <c r="AI516" i="2"/>
  <c r="AS510" i="2"/>
  <c r="AI510" i="2"/>
  <c r="AS498" i="2"/>
  <c r="AI498" i="2"/>
  <c r="AS492" i="2"/>
  <c r="AI492" i="2"/>
  <c r="AS486" i="2"/>
  <c r="AI486" i="2"/>
  <c r="AS478" i="2"/>
  <c r="AI478" i="2"/>
  <c r="AS466" i="2"/>
  <c r="AI466" i="2"/>
  <c r="AS648" i="2"/>
  <c r="AI648" i="2"/>
  <c r="AS520" i="2"/>
  <c r="AI520" i="2"/>
  <c r="AH469" i="2"/>
  <c r="AR469" i="2"/>
  <c r="AR373" i="2"/>
  <c r="AH373" i="2"/>
  <c r="AR309" i="2"/>
  <c r="AH309" i="2"/>
  <c r="AH245" i="2"/>
  <c r="AR245" i="2"/>
  <c r="AH181" i="2"/>
  <c r="AR181" i="2"/>
  <c r="AH117" i="2"/>
  <c r="AR117" i="2"/>
  <c r="AH53" i="2"/>
  <c r="AR53" i="2"/>
  <c r="AD709" i="2"/>
  <c r="AN709" i="2"/>
  <c r="AD645" i="2"/>
  <c r="AN645" i="2"/>
  <c r="AD581" i="2"/>
  <c r="AN581" i="2"/>
  <c r="AD517" i="2"/>
  <c r="AN517" i="2"/>
  <c r="AD453" i="2"/>
  <c r="AN453" i="2"/>
  <c r="AN389" i="2"/>
  <c r="AD389" i="2"/>
  <c r="AN325" i="2"/>
  <c r="AD325" i="2"/>
  <c r="AD261" i="2"/>
  <c r="AN261" i="2"/>
  <c r="AD198" i="2"/>
  <c r="AN198" i="2"/>
  <c r="AD166" i="2"/>
  <c r="AN166" i="2"/>
  <c r="AD134" i="2"/>
  <c r="AN134" i="2"/>
  <c r="AD102" i="2"/>
  <c r="AN102" i="2"/>
  <c r="AD70" i="2"/>
  <c r="AN70" i="2"/>
  <c r="AD38" i="2"/>
  <c r="AN38" i="2"/>
  <c r="AI763" i="2"/>
  <c r="AS763" i="2"/>
  <c r="AD754" i="2"/>
  <c r="AN754" i="2"/>
  <c r="AD751" i="2"/>
  <c r="AN751" i="2"/>
  <c r="AI747" i="2"/>
  <c r="AS747" i="2"/>
  <c r="AD738" i="2"/>
  <c r="AN738" i="2"/>
  <c r="AN431" i="2"/>
  <c r="AD431" i="2"/>
  <c r="AN427" i="2"/>
  <c r="AD427" i="2"/>
  <c r="AN423" i="2"/>
  <c r="AD423" i="2"/>
  <c r="AF420" i="2"/>
  <c r="AP420" i="2"/>
  <c r="AN419" i="2"/>
  <c r="AD419" i="2"/>
  <c r="AF416" i="2"/>
  <c r="AP416" i="2"/>
  <c r="AN415" i="2"/>
  <c r="AD415" i="2"/>
  <c r="AF412" i="2"/>
  <c r="AP412" i="2"/>
  <c r="AN411" i="2"/>
  <c r="AD411" i="2"/>
  <c r="AF408" i="2"/>
  <c r="AP408" i="2"/>
  <c r="AN407" i="2"/>
  <c r="AD407" i="2"/>
  <c r="AF404" i="2"/>
  <c r="AP404" i="2"/>
  <c r="AN403" i="2"/>
  <c r="AD403" i="2"/>
  <c r="AF400" i="2"/>
  <c r="AP400" i="2"/>
  <c r="AN399" i="2"/>
  <c r="AD399" i="2"/>
  <c r="AF396" i="2"/>
  <c r="AP396" i="2"/>
  <c r="AN395" i="2"/>
  <c r="AD395" i="2"/>
  <c r="AF392" i="2"/>
  <c r="AP392" i="2"/>
  <c r="AN391" i="2"/>
  <c r="AD391" i="2"/>
  <c r="AF388" i="2"/>
  <c r="AP388" i="2"/>
  <c r="AN387" i="2"/>
  <c r="AD387" i="2"/>
  <c r="AF384" i="2"/>
  <c r="AP384" i="2"/>
  <c r="AN383" i="2"/>
  <c r="AD383" i="2"/>
  <c r="AF380" i="2"/>
  <c r="AP380" i="2"/>
  <c r="AN379" i="2"/>
  <c r="AD379" i="2"/>
  <c r="AF376" i="2"/>
  <c r="AP376" i="2"/>
  <c r="AN375" i="2"/>
  <c r="AD375" i="2"/>
  <c r="AF372" i="2"/>
  <c r="AP372" i="2"/>
  <c r="AN371" i="2"/>
  <c r="AD371" i="2"/>
  <c r="AF368" i="2"/>
  <c r="AP368" i="2"/>
  <c r="AN367" i="2"/>
  <c r="AD367" i="2"/>
  <c r="AF364" i="2"/>
  <c r="AP364" i="2"/>
  <c r="AN363" i="2"/>
  <c r="AD363" i="2"/>
  <c r="AF360" i="2"/>
  <c r="AP360" i="2"/>
  <c r="AN359" i="2"/>
  <c r="AD359" i="2"/>
  <c r="AF356" i="2"/>
  <c r="AP356" i="2"/>
  <c r="AN355" i="2"/>
  <c r="AD355" i="2"/>
  <c r="AF352" i="2"/>
  <c r="AP352" i="2"/>
  <c r="AN351" i="2"/>
  <c r="AD351" i="2"/>
  <c r="AF348" i="2"/>
  <c r="AP348" i="2"/>
  <c r="AN347" i="2"/>
  <c r="AD347" i="2"/>
  <c r="AF344" i="2"/>
  <c r="AP344" i="2"/>
  <c r="AN343" i="2"/>
  <c r="AD343" i="2"/>
  <c r="AF340" i="2"/>
  <c r="AP340" i="2"/>
  <c r="AN339" i="2"/>
  <c r="AD339" i="2"/>
  <c r="AF336" i="2"/>
  <c r="AP336" i="2"/>
  <c r="AN335" i="2"/>
  <c r="AD335" i="2"/>
  <c r="AF332" i="2"/>
  <c r="AP332" i="2"/>
  <c r="AN331" i="2"/>
  <c r="AD331" i="2"/>
  <c r="AF328" i="2"/>
  <c r="AP328" i="2"/>
  <c r="AN327" i="2"/>
  <c r="AD327" i="2"/>
  <c r="AF324" i="2"/>
  <c r="AP324" i="2"/>
  <c r="AN323" i="2"/>
  <c r="AD323" i="2"/>
  <c r="AF320" i="2"/>
  <c r="AP320" i="2"/>
  <c r="AN319" i="2"/>
  <c r="AD319" i="2"/>
  <c r="AF316" i="2"/>
  <c r="AP316" i="2"/>
  <c r="AN315" i="2"/>
  <c r="AD315" i="2"/>
  <c r="AF312" i="2"/>
  <c r="AP312" i="2"/>
  <c r="AN311" i="2"/>
  <c r="AD311" i="2"/>
  <c r="AF308" i="2"/>
  <c r="AP308" i="2"/>
  <c r="AN307" i="2"/>
  <c r="AD307" i="2"/>
  <c r="AF304" i="2"/>
  <c r="AP304" i="2"/>
  <c r="AN303" i="2"/>
  <c r="AD303" i="2"/>
  <c r="AF300" i="2"/>
  <c r="AP300" i="2"/>
  <c r="AN299" i="2"/>
  <c r="AD299" i="2"/>
  <c r="AF296" i="2"/>
  <c r="AP296" i="2"/>
  <c r="AN295" i="2"/>
  <c r="AD295" i="2"/>
  <c r="AP292" i="2"/>
  <c r="AF292" i="2"/>
  <c r="AD291" i="2"/>
  <c r="AN291" i="2"/>
  <c r="AP288" i="2"/>
  <c r="AF288" i="2"/>
  <c r="AD287" i="2"/>
  <c r="AN287" i="2"/>
  <c r="AP284" i="2"/>
  <c r="AF284" i="2"/>
  <c r="AD283" i="2"/>
  <c r="AN283" i="2"/>
  <c r="AP280" i="2"/>
  <c r="AF280" i="2"/>
  <c r="AD279" i="2"/>
  <c r="AN279" i="2"/>
  <c r="AP276" i="2"/>
  <c r="AF276" i="2"/>
  <c r="AD275" i="2"/>
  <c r="AN275" i="2"/>
  <c r="AP272" i="2"/>
  <c r="AF272" i="2"/>
  <c r="AD271" i="2"/>
  <c r="AN271" i="2"/>
  <c r="AP268" i="2"/>
  <c r="AF268" i="2"/>
  <c r="AD267" i="2"/>
  <c r="AN267" i="2"/>
  <c r="AP264" i="2"/>
  <c r="AF264" i="2"/>
  <c r="AD263" i="2"/>
  <c r="AN263" i="2"/>
  <c r="AP260" i="2"/>
  <c r="AF260" i="2"/>
  <c r="AD259" i="2"/>
  <c r="AN259" i="2"/>
  <c r="AP256" i="2"/>
  <c r="AF256" i="2"/>
  <c r="AD255" i="2"/>
  <c r="AN255" i="2"/>
  <c r="AP252" i="2"/>
  <c r="AF252" i="2"/>
  <c r="AD251" i="2"/>
  <c r="AN251" i="2"/>
  <c r="AP248" i="2"/>
  <c r="AF248" i="2"/>
  <c r="AD247" i="2"/>
  <c r="AN247" i="2"/>
  <c r="AP244" i="2"/>
  <c r="AF244" i="2"/>
  <c r="AD243" i="2"/>
  <c r="AN243" i="2"/>
  <c r="AP240" i="2"/>
  <c r="AF240" i="2"/>
  <c r="AD239" i="2"/>
  <c r="AN239" i="2"/>
  <c r="AP236" i="2"/>
  <c r="AF236" i="2"/>
  <c r="AD235" i="2"/>
  <c r="AN235" i="2"/>
  <c r="AP232" i="2"/>
  <c r="AF232" i="2"/>
  <c r="AD231" i="2"/>
  <c r="AN231" i="2"/>
  <c r="AP228" i="2"/>
  <c r="AF228" i="2"/>
  <c r="AD227" i="2"/>
  <c r="AN227" i="2"/>
  <c r="AP224" i="2"/>
  <c r="AF224" i="2"/>
  <c r="AD223" i="2"/>
  <c r="AN223" i="2"/>
  <c r="AP220" i="2"/>
  <c r="AF220" i="2"/>
  <c r="AD219" i="2"/>
  <c r="AN219" i="2"/>
  <c r="AP216" i="2"/>
  <c r="AF216" i="2"/>
  <c r="AD215" i="2"/>
  <c r="AN215" i="2"/>
  <c r="AP212" i="2"/>
  <c r="AF212" i="2"/>
  <c r="AD211" i="2"/>
  <c r="AN211" i="2"/>
  <c r="AP208" i="2"/>
  <c r="AF208" i="2"/>
  <c r="AD207" i="2"/>
  <c r="AN207" i="2"/>
  <c r="AP204" i="2"/>
  <c r="AF204" i="2"/>
  <c r="AD203" i="2"/>
  <c r="AN203" i="2"/>
  <c r="AP200" i="2"/>
  <c r="AF200" i="2"/>
  <c r="AD199" i="2"/>
  <c r="AN199" i="2"/>
  <c r="AP196" i="2"/>
  <c r="AF196" i="2"/>
  <c r="AD195" i="2"/>
  <c r="AN195" i="2"/>
  <c r="AP194" i="2"/>
  <c r="AF194" i="2"/>
  <c r="AH191" i="2"/>
  <c r="AR191" i="2"/>
  <c r="AP190" i="2"/>
  <c r="AF190" i="2"/>
  <c r="AH187" i="2"/>
  <c r="AR187" i="2"/>
  <c r="AP186" i="2"/>
  <c r="AF186" i="2"/>
  <c r="AH183" i="2"/>
  <c r="AR183" i="2"/>
  <c r="AP182" i="2"/>
  <c r="AF182" i="2"/>
  <c r="AH179" i="2"/>
  <c r="AR179" i="2"/>
  <c r="AP178" i="2"/>
  <c r="AF178" i="2"/>
  <c r="AH175" i="2"/>
  <c r="AR175" i="2"/>
  <c r="AP174" i="2"/>
  <c r="AF174" i="2"/>
  <c r="AH171" i="2"/>
  <c r="AR171" i="2"/>
  <c r="AP170" i="2"/>
  <c r="AF170" i="2"/>
  <c r="AH167" i="2"/>
  <c r="AR167" i="2"/>
  <c r="AP166" i="2"/>
  <c r="AF166" i="2"/>
  <c r="AH163" i="2"/>
  <c r="AR163" i="2"/>
  <c r="AP162" i="2"/>
  <c r="AF162" i="2"/>
  <c r="AH159" i="2"/>
  <c r="AR159" i="2"/>
  <c r="AP158" i="2"/>
  <c r="AF158" i="2"/>
  <c r="AH155" i="2"/>
  <c r="AR155" i="2"/>
  <c r="AP154" i="2"/>
  <c r="AF154" i="2"/>
  <c r="AH151" i="2"/>
  <c r="AR151" i="2"/>
  <c r="AP150" i="2"/>
  <c r="AF150" i="2"/>
  <c r="AH147" i="2"/>
  <c r="AR147" i="2"/>
  <c r="AP146" i="2"/>
  <c r="AF146" i="2"/>
  <c r="AH143" i="2"/>
  <c r="AR143" i="2"/>
  <c r="AP142" i="2"/>
  <c r="AF142" i="2"/>
  <c r="AH139" i="2"/>
  <c r="AR139" i="2"/>
  <c r="AP138" i="2"/>
  <c r="AF138" i="2"/>
  <c r="AH135" i="2"/>
  <c r="AR135" i="2"/>
  <c r="AP134" i="2"/>
  <c r="AF134" i="2"/>
  <c r="AH131" i="2"/>
  <c r="AR131" i="2"/>
  <c r="AP130" i="2"/>
  <c r="AF130" i="2"/>
  <c r="AH127" i="2"/>
  <c r="AR127" i="2"/>
  <c r="AP126" i="2"/>
  <c r="AF126" i="2"/>
  <c r="AH123" i="2"/>
  <c r="AR123" i="2"/>
  <c r="AP122" i="2"/>
  <c r="AF122" i="2"/>
  <c r="AH119" i="2"/>
  <c r="AR119" i="2"/>
  <c r="AP118" i="2"/>
  <c r="AF118" i="2"/>
  <c r="AH115" i="2"/>
  <c r="AR115" i="2"/>
  <c r="AP114" i="2"/>
  <c r="AF114" i="2"/>
  <c r="AH111" i="2"/>
  <c r="AR111" i="2"/>
  <c r="AP110" i="2"/>
  <c r="AF110" i="2"/>
  <c r="AH107" i="2"/>
  <c r="AR107" i="2"/>
  <c r="AP106" i="2"/>
  <c r="AF106" i="2"/>
  <c r="AH103" i="2"/>
  <c r="AR103" i="2"/>
  <c r="AP102" i="2"/>
  <c r="AF102" i="2"/>
  <c r="AH99" i="2"/>
  <c r="AR99" i="2"/>
  <c r="AP98" i="2"/>
  <c r="AF98" i="2"/>
  <c r="AH95" i="2"/>
  <c r="AR95" i="2"/>
  <c r="AP94" i="2"/>
  <c r="AF94" i="2"/>
  <c r="AH91" i="2"/>
  <c r="AR91" i="2"/>
  <c r="AP90" i="2"/>
  <c r="AF90" i="2"/>
  <c r="AH87" i="2"/>
  <c r="AR87" i="2"/>
  <c r="AP86" i="2"/>
  <c r="AF86" i="2"/>
  <c r="AH83" i="2"/>
  <c r="AR83" i="2"/>
  <c r="AP82" i="2"/>
  <c r="AF82" i="2"/>
  <c r="AH79" i="2"/>
  <c r="AR79" i="2"/>
  <c r="AP78" i="2"/>
  <c r="AF78" i="2"/>
  <c r="AH75" i="2"/>
  <c r="AR75" i="2"/>
  <c r="AP74" i="2"/>
  <c r="AF74" i="2"/>
  <c r="AH71" i="2"/>
  <c r="AR71" i="2"/>
  <c r="AP70" i="2"/>
  <c r="AF70" i="2"/>
  <c r="AH67" i="2"/>
  <c r="AR67" i="2"/>
  <c r="AP66" i="2"/>
  <c r="AF66" i="2"/>
  <c r="AH63" i="2"/>
  <c r="AR63" i="2"/>
  <c r="AP62" i="2"/>
  <c r="AF62" i="2"/>
  <c r="AH59" i="2"/>
  <c r="AR59" i="2"/>
  <c r="AP58" i="2"/>
  <c r="AF58" i="2"/>
  <c r="AH55" i="2"/>
  <c r="AR55" i="2"/>
  <c r="AP54" i="2"/>
  <c r="AF54" i="2"/>
  <c r="AH51" i="2"/>
  <c r="AR51" i="2"/>
  <c r="AP50" i="2"/>
  <c r="AF50" i="2"/>
  <c r="AH47" i="2"/>
  <c r="AR47" i="2"/>
  <c r="AP46" i="2"/>
  <c r="AF46" i="2"/>
  <c r="AH43" i="2"/>
  <c r="AR43" i="2"/>
  <c r="AP42" i="2"/>
  <c r="AF42" i="2"/>
  <c r="AH39" i="2"/>
  <c r="AR39" i="2"/>
  <c r="AP38" i="2"/>
  <c r="AF38" i="2"/>
  <c r="AH35" i="2"/>
  <c r="AR35" i="2"/>
  <c r="AP34" i="2"/>
  <c r="AF34" i="2"/>
  <c r="AH31" i="2"/>
  <c r="AR31" i="2"/>
  <c r="AP30" i="2"/>
  <c r="AF30" i="2"/>
  <c r="AH27" i="2"/>
  <c r="AR27" i="2"/>
  <c r="AP26" i="2"/>
  <c r="AF26" i="2"/>
  <c r="AH23" i="2"/>
  <c r="AR23" i="2"/>
  <c r="AP22" i="2"/>
  <c r="AF22" i="2"/>
  <c r="AH19" i="2"/>
  <c r="AR19" i="2"/>
  <c r="AP18" i="2"/>
  <c r="AF18" i="2"/>
  <c r="AH15" i="2"/>
  <c r="AR15" i="2"/>
  <c r="AP12" i="2"/>
  <c r="AF12" i="2"/>
  <c r="AD11" i="2"/>
  <c r="AN11" i="2"/>
  <c r="AF10" i="2"/>
  <c r="AP10" i="2"/>
  <c r="AS732" i="2"/>
  <c r="AI732" i="2"/>
  <c r="AS726" i="2"/>
  <c r="AI726" i="2"/>
  <c r="AS722" i="2"/>
  <c r="AI722" i="2"/>
  <c r="AS718" i="2"/>
  <c r="AI718" i="2"/>
  <c r="AS714" i="2"/>
  <c r="AI714" i="2"/>
  <c r="AS708" i="2"/>
  <c r="AI708" i="2"/>
  <c r="AS458" i="2"/>
  <c r="AI458" i="2"/>
  <c r="AS454" i="2"/>
  <c r="AI454" i="2"/>
  <c r="AS450" i="2"/>
  <c r="AI450" i="2"/>
  <c r="AI446" i="2"/>
  <c r="AS446" i="2"/>
  <c r="AI442" i="2"/>
  <c r="AS442" i="2"/>
  <c r="AS194" i="2"/>
  <c r="AI194" i="2"/>
  <c r="AS190" i="2"/>
  <c r="AI190" i="2"/>
  <c r="AS186" i="2"/>
  <c r="AI186" i="2"/>
  <c r="AS182" i="2"/>
  <c r="AI182" i="2"/>
  <c r="AI10" i="2"/>
  <c r="AS10" i="2"/>
  <c r="AS180" i="2"/>
  <c r="AI180" i="2"/>
  <c r="AI440" i="2"/>
  <c r="AS440" i="2"/>
  <c r="AI434" i="2"/>
  <c r="AS434" i="2"/>
  <c r="AI348" i="2"/>
  <c r="AS348" i="2"/>
  <c r="AI334" i="2"/>
  <c r="AS334" i="2"/>
  <c r="AI324" i="2"/>
  <c r="AS324" i="2"/>
  <c r="AI318" i="2"/>
  <c r="AS318" i="2"/>
  <c r="AI308" i="2"/>
  <c r="AS308" i="2"/>
  <c r="AI296" i="2"/>
  <c r="AS296" i="2"/>
  <c r="AS286" i="2"/>
  <c r="AI286" i="2"/>
  <c r="AS276" i="2"/>
  <c r="AI276" i="2"/>
  <c r="AS224" i="2"/>
  <c r="AI224" i="2"/>
  <c r="AS212" i="2"/>
  <c r="AI212" i="2"/>
  <c r="AS206" i="2"/>
  <c r="AI206" i="2"/>
  <c r="AS164" i="2"/>
  <c r="AI164" i="2"/>
  <c r="AS152" i="2"/>
  <c r="AI152" i="2"/>
  <c r="AS140" i="2"/>
  <c r="AI140" i="2"/>
  <c r="AS130" i="2"/>
  <c r="AI130" i="2"/>
  <c r="AS120" i="2"/>
  <c r="AI120" i="2"/>
  <c r="AS110" i="2"/>
  <c r="AI110" i="2"/>
  <c r="AS98" i="2"/>
  <c r="AI98" i="2"/>
  <c r="AI428" i="2"/>
  <c r="AS428" i="2"/>
  <c r="AI424" i="2"/>
  <c r="AS424" i="2"/>
  <c r="AI420" i="2"/>
  <c r="AS420" i="2"/>
  <c r="AI416" i="2"/>
  <c r="AS416" i="2"/>
  <c r="AI412" i="2"/>
  <c r="AS412" i="2"/>
  <c r="AI408" i="2"/>
  <c r="AS408" i="2"/>
  <c r="AI404" i="2"/>
  <c r="AS404" i="2"/>
  <c r="AI400" i="2"/>
  <c r="AS400" i="2"/>
  <c r="AI396" i="2"/>
  <c r="AS396" i="2"/>
  <c r="AI392" i="2"/>
  <c r="AS392" i="2"/>
  <c r="AI388" i="2"/>
  <c r="AS388" i="2"/>
  <c r="AI384" i="2"/>
  <c r="AS384" i="2"/>
  <c r="AI380" i="2"/>
  <c r="AS380" i="2"/>
  <c r="AI376" i="2"/>
  <c r="AS376" i="2"/>
  <c r="AI372" i="2"/>
  <c r="AS372" i="2"/>
  <c r="AI368" i="2"/>
  <c r="AS368" i="2"/>
  <c r="AI364" i="2"/>
  <c r="AS364" i="2"/>
  <c r="AI360" i="2"/>
  <c r="AS360" i="2"/>
  <c r="AI356" i="2"/>
  <c r="AS356" i="2"/>
  <c r="AS264" i="2"/>
  <c r="AI264" i="2"/>
  <c r="AS260" i="2"/>
  <c r="AI260" i="2"/>
  <c r="AS256" i="2"/>
  <c r="AI256" i="2"/>
  <c r="AS252" i="2"/>
  <c r="AI252" i="2"/>
  <c r="AS248" i="2"/>
  <c r="AI248" i="2"/>
  <c r="AS244" i="2"/>
  <c r="AI244" i="2"/>
  <c r="AS240" i="2"/>
  <c r="AI240" i="2"/>
  <c r="AS236" i="2"/>
  <c r="AI236" i="2"/>
  <c r="AS176" i="2"/>
  <c r="AI176" i="2"/>
  <c r="AS12" i="2"/>
  <c r="AI12" i="2"/>
  <c r="AI342" i="2"/>
  <c r="AS342" i="2"/>
  <c r="AI330" i="2"/>
  <c r="AS330" i="2"/>
  <c r="AI314" i="2"/>
  <c r="AS314" i="2"/>
  <c r="AI298" i="2"/>
  <c r="AS298" i="2"/>
  <c r="AS284" i="2"/>
  <c r="AI284" i="2"/>
  <c r="AS230" i="2"/>
  <c r="AI230" i="2"/>
  <c r="AS218" i="2"/>
  <c r="AI218" i="2"/>
  <c r="AS204" i="2"/>
  <c r="AI204" i="2"/>
  <c r="AS174" i="2"/>
  <c r="AI174" i="2"/>
  <c r="AS162" i="2"/>
  <c r="AI162" i="2"/>
  <c r="AS154" i="2"/>
  <c r="AI154" i="2"/>
  <c r="AS148" i="2"/>
  <c r="AI148" i="2"/>
  <c r="AS134" i="2"/>
  <c r="AI134" i="2"/>
  <c r="AS118" i="2"/>
  <c r="AI118" i="2"/>
  <c r="AS106" i="2"/>
  <c r="AI106" i="2"/>
  <c r="AS100" i="2"/>
  <c r="AI100" i="2"/>
  <c r="AO10" i="1"/>
  <c r="L12" i="2"/>
  <c r="AW9" i="1"/>
  <c r="O11" i="2"/>
  <c r="AD748" i="2"/>
  <c r="AN748" i="2"/>
  <c r="AP763" i="2"/>
  <c r="AF763" i="2"/>
  <c r="AH754" i="2"/>
  <c r="AR754" i="2"/>
  <c r="AH689" i="2"/>
  <c r="AR689" i="2"/>
  <c r="AR353" i="2"/>
  <c r="AH353" i="2"/>
  <c r="AH225" i="2"/>
  <c r="AR225" i="2"/>
  <c r="AH97" i="2"/>
  <c r="AR97" i="2"/>
  <c r="AN689" i="2"/>
  <c r="AD689" i="2"/>
  <c r="AN433" i="2"/>
  <c r="AD433" i="2"/>
  <c r="AD157" i="2"/>
  <c r="AN157" i="2"/>
  <c r="AD29" i="2"/>
  <c r="AN29" i="2"/>
  <c r="AH747" i="2"/>
  <c r="AR747" i="2"/>
  <c r="AS552" i="2"/>
  <c r="AI552" i="2"/>
  <c r="AR365" i="2"/>
  <c r="AH365" i="2"/>
  <c r="AH269" i="2"/>
  <c r="AR269" i="2"/>
  <c r="AH189" i="2"/>
  <c r="AR189" i="2"/>
  <c r="AH93" i="2"/>
  <c r="AR93" i="2"/>
  <c r="AD749" i="2"/>
  <c r="AN749" i="2"/>
  <c r="AU9" i="1"/>
  <c r="N11" i="2"/>
  <c r="Y9" i="1"/>
  <c r="G11" i="2"/>
  <c r="AD756" i="2"/>
  <c r="AN756" i="2"/>
  <c r="AD740" i="2"/>
  <c r="AN740" i="2"/>
  <c r="AP749" i="2"/>
  <c r="AF749" i="2"/>
  <c r="AP747" i="2"/>
  <c r="AF747" i="2"/>
  <c r="AP745" i="2"/>
  <c r="AF745" i="2"/>
  <c r="AP743" i="2"/>
  <c r="AF743" i="2"/>
  <c r="AH740" i="2"/>
  <c r="AR740" i="2"/>
  <c r="AH738" i="2"/>
  <c r="AR738" i="2"/>
  <c r="AI757" i="2"/>
  <c r="AS757" i="2"/>
  <c r="AH625" i="2"/>
  <c r="AR625" i="2"/>
  <c r="AH497" i="2"/>
  <c r="AR497" i="2"/>
  <c r="AR433" i="2"/>
  <c r="AH433" i="2"/>
  <c r="AR401" i="2"/>
  <c r="AH401" i="2"/>
  <c r="AR369" i="2"/>
  <c r="AH369" i="2"/>
  <c r="AR337" i="2"/>
  <c r="AH337" i="2"/>
  <c r="AR305" i="2"/>
  <c r="AH305" i="2"/>
  <c r="AH273" i="2"/>
  <c r="AR273" i="2"/>
  <c r="AH241" i="2"/>
  <c r="AR241" i="2"/>
  <c r="AH209" i="2"/>
  <c r="AR209" i="2"/>
  <c r="AH177" i="2"/>
  <c r="AR177" i="2"/>
  <c r="AH145" i="2"/>
  <c r="AR145" i="2"/>
  <c r="AH113" i="2"/>
  <c r="AR113" i="2"/>
  <c r="AH81" i="2"/>
  <c r="AR81" i="2"/>
  <c r="AH49" i="2"/>
  <c r="AR49" i="2"/>
  <c r="AR17" i="2"/>
  <c r="AH17" i="2"/>
  <c r="AD721" i="2"/>
  <c r="AN721" i="2"/>
  <c r="AD657" i="2"/>
  <c r="AN657" i="2"/>
  <c r="AD593" i="2"/>
  <c r="AN593" i="2"/>
  <c r="AD529" i="2"/>
  <c r="AN529" i="2"/>
  <c r="AD465" i="2"/>
  <c r="AN465" i="2"/>
  <c r="AN401" i="2"/>
  <c r="AD401" i="2"/>
  <c r="AN337" i="2"/>
  <c r="AD337" i="2"/>
  <c r="AD273" i="2"/>
  <c r="AN273" i="2"/>
  <c r="AD209" i="2"/>
  <c r="AN209" i="2"/>
  <c r="AD173" i="2"/>
  <c r="AN173" i="2"/>
  <c r="AD141" i="2"/>
  <c r="AN141" i="2"/>
  <c r="AD109" i="2"/>
  <c r="AN109" i="2"/>
  <c r="AD77" i="2"/>
  <c r="AN77" i="2"/>
  <c r="AD45" i="2"/>
  <c r="AN45" i="2"/>
  <c r="AD13" i="2"/>
  <c r="AN13" i="2"/>
  <c r="AH759" i="2"/>
  <c r="AR759" i="2"/>
  <c r="AH751" i="2"/>
  <c r="AR751" i="2"/>
  <c r="AH743" i="2"/>
  <c r="AR743" i="2"/>
  <c r="AS736" i="2"/>
  <c r="AI736" i="2"/>
  <c r="AS616" i="2"/>
  <c r="AI616" i="2"/>
  <c r="AS488" i="2"/>
  <c r="AI488" i="2"/>
  <c r="AH461" i="2"/>
  <c r="AR461" i="2"/>
  <c r="AR413" i="2"/>
  <c r="AH413" i="2"/>
  <c r="AR381" i="2"/>
  <c r="AH381" i="2"/>
  <c r="AR349" i="2"/>
  <c r="AH349" i="2"/>
  <c r="AR317" i="2"/>
  <c r="AH317" i="2"/>
  <c r="AH285" i="2"/>
  <c r="AR285" i="2"/>
  <c r="AP255" i="2"/>
  <c r="AF255" i="2"/>
  <c r="AP223" i="2"/>
  <c r="AF223" i="2"/>
  <c r="AH173" i="2"/>
  <c r="AR173" i="2"/>
  <c r="AH141" i="2"/>
  <c r="AR141" i="2"/>
  <c r="AH109" i="2"/>
  <c r="AR109" i="2"/>
  <c r="AH77" i="2"/>
  <c r="AR77" i="2"/>
  <c r="AH45" i="2"/>
  <c r="AR45" i="2"/>
  <c r="AR13" i="2"/>
  <c r="AH13" i="2"/>
  <c r="AD717" i="2"/>
  <c r="AN717" i="2"/>
  <c r="AD653" i="2"/>
  <c r="AN653" i="2"/>
  <c r="AD589" i="2"/>
  <c r="AN589" i="2"/>
  <c r="AD525" i="2"/>
  <c r="AN525" i="2"/>
  <c r="AD461" i="2"/>
  <c r="AN461" i="2"/>
  <c r="AN397" i="2"/>
  <c r="AD397" i="2"/>
  <c r="AN333" i="2"/>
  <c r="AD333" i="2"/>
  <c r="AD269" i="2"/>
  <c r="AN269" i="2"/>
  <c r="AD205" i="2"/>
  <c r="AN205" i="2"/>
  <c r="AD170" i="2"/>
  <c r="AN170" i="2"/>
  <c r="AD138" i="2"/>
  <c r="AN138" i="2"/>
  <c r="AD106" i="2"/>
  <c r="AN106" i="2"/>
  <c r="AD74" i="2"/>
  <c r="AN74" i="2"/>
  <c r="AD42" i="2"/>
  <c r="AN42" i="2"/>
  <c r="AN10" i="2"/>
  <c r="AD10" i="2"/>
  <c r="AD734" i="2"/>
  <c r="AN734" i="2"/>
  <c r="AH730" i="2"/>
  <c r="AR730" i="2"/>
  <c r="AP729" i="2"/>
  <c r="AF729" i="2"/>
  <c r="AD726" i="2"/>
  <c r="AN726" i="2"/>
  <c r="AH720" i="2"/>
  <c r="AR720" i="2"/>
  <c r="AP719" i="2"/>
  <c r="AF719" i="2"/>
  <c r="AD716" i="2"/>
  <c r="AN716" i="2"/>
  <c r="AH712" i="2"/>
  <c r="AR712" i="2"/>
  <c r="AP711" i="2"/>
  <c r="AF711" i="2"/>
  <c r="AD708" i="2"/>
  <c r="AN708" i="2"/>
  <c r="AD706" i="2"/>
  <c r="AN706" i="2"/>
  <c r="AP705" i="2"/>
  <c r="AF705" i="2"/>
  <c r="AD702" i="2"/>
  <c r="AN702" i="2"/>
  <c r="AH698" i="2"/>
  <c r="AR698" i="2"/>
  <c r="AF697" i="2"/>
  <c r="AP697" i="2"/>
  <c r="AN694" i="2"/>
  <c r="AD694" i="2"/>
  <c r="AR688" i="2"/>
  <c r="AH688" i="2"/>
  <c r="AP687" i="2"/>
  <c r="AF687" i="2"/>
  <c r="AR684" i="2"/>
  <c r="AH684" i="2"/>
  <c r="AP683" i="2"/>
  <c r="AF683" i="2"/>
  <c r="AN680" i="2"/>
  <c r="AD680" i="2"/>
  <c r="AH676" i="2"/>
  <c r="AR676" i="2"/>
  <c r="AH674" i="2"/>
  <c r="AR674" i="2"/>
  <c r="AP673" i="2"/>
  <c r="AF673" i="2"/>
  <c r="AD670" i="2"/>
  <c r="AN670" i="2"/>
  <c r="AH666" i="2"/>
  <c r="AR666" i="2"/>
  <c r="AP665" i="2"/>
  <c r="AF665" i="2"/>
  <c r="AD662" i="2"/>
  <c r="AN662" i="2"/>
  <c r="AH656" i="2"/>
  <c r="AR656" i="2"/>
  <c r="AP655" i="2"/>
  <c r="AF655" i="2"/>
  <c r="AD652" i="2"/>
  <c r="AN652" i="2"/>
  <c r="AH648" i="2"/>
  <c r="AR648" i="2"/>
  <c r="AP647" i="2"/>
  <c r="AF647" i="2"/>
  <c r="AD644" i="2"/>
  <c r="AN644" i="2"/>
  <c r="AD642" i="2"/>
  <c r="AN642" i="2"/>
  <c r="AH638" i="2"/>
  <c r="AR638" i="2"/>
  <c r="AP637" i="2"/>
  <c r="AF637" i="2"/>
  <c r="AD634" i="2"/>
  <c r="AN634" i="2"/>
  <c r="AH630" i="2"/>
  <c r="AR630" i="2"/>
  <c r="AP629" i="2"/>
  <c r="AF629" i="2"/>
  <c r="AD624" i="2"/>
  <c r="AN624" i="2"/>
  <c r="AH620" i="2"/>
  <c r="AR620" i="2"/>
  <c r="AP619" i="2"/>
  <c r="AF619" i="2"/>
  <c r="AD616" i="2"/>
  <c r="AN616" i="2"/>
  <c r="AH612" i="2"/>
  <c r="AR612" i="2"/>
  <c r="AH610" i="2"/>
  <c r="AR610" i="2"/>
  <c r="AP609" i="2"/>
  <c r="AF609" i="2"/>
  <c r="AD606" i="2"/>
  <c r="AN606" i="2"/>
  <c r="AH602" i="2"/>
  <c r="AR602" i="2"/>
  <c r="AP601" i="2"/>
  <c r="AF601" i="2"/>
  <c r="AD598" i="2"/>
  <c r="AN598" i="2"/>
  <c r="AH592" i="2"/>
  <c r="AR592" i="2"/>
  <c r="AP591" i="2"/>
  <c r="AF591" i="2"/>
  <c r="AD588" i="2"/>
  <c r="AN588" i="2"/>
  <c r="AH584" i="2"/>
  <c r="AR584" i="2"/>
  <c r="AP583" i="2"/>
  <c r="AF583" i="2"/>
  <c r="AD580" i="2"/>
  <c r="AN580" i="2"/>
  <c r="AD578" i="2"/>
  <c r="AN578" i="2"/>
  <c r="AH574" i="2"/>
  <c r="AR574" i="2"/>
  <c r="AP573" i="2"/>
  <c r="AF573" i="2"/>
  <c r="AD570" i="2"/>
  <c r="AN570" i="2"/>
  <c r="AH566" i="2"/>
  <c r="AR566" i="2"/>
  <c r="AP565" i="2"/>
  <c r="AF565" i="2"/>
  <c r="AD560" i="2"/>
  <c r="AN560" i="2"/>
  <c r="AH556" i="2"/>
  <c r="AR556" i="2"/>
  <c r="AP555" i="2"/>
  <c r="AF555" i="2"/>
  <c r="AD552" i="2"/>
  <c r="AN552" i="2"/>
  <c r="AH548" i="2"/>
  <c r="AR548" i="2"/>
  <c r="AH546" i="2"/>
  <c r="AR546" i="2"/>
  <c r="AP545" i="2"/>
  <c r="AF545" i="2"/>
  <c r="AD542" i="2"/>
  <c r="AN542" i="2"/>
  <c r="AH538" i="2"/>
  <c r="AR538" i="2"/>
  <c r="AP537" i="2"/>
  <c r="AF537" i="2"/>
  <c r="AD534" i="2"/>
  <c r="AN534" i="2"/>
  <c r="AH528" i="2"/>
  <c r="AR528" i="2"/>
  <c r="AP527" i="2"/>
  <c r="AF527" i="2"/>
  <c r="AD524" i="2"/>
  <c r="AN524" i="2"/>
  <c r="AH520" i="2"/>
  <c r="AR520" i="2"/>
  <c r="AH516" i="2"/>
  <c r="AR516" i="2"/>
  <c r="AH514" i="2"/>
  <c r="AR514" i="2"/>
  <c r="AP513" i="2"/>
  <c r="AF513" i="2"/>
  <c r="AD510" i="2"/>
  <c r="AN510" i="2"/>
  <c r="AH506" i="2"/>
  <c r="AR506" i="2"/>
  <c r="AP505" i="2"/>
  <c r="AF505" i="2"/>
  <c r="AD502" i="2"/>
  <c r="AN502" i="2"/>
  <c r="AH496" i="2"/>
  <c r="AR496" i="2"/>
  <c r="AP495" i="2"/>
  <c r="AF495" i="2"/>
  <c r="AD492" i="2"/>
  <c r="AN492" i="2"/>
  <c r="AH488" i="2"/>
  <c r="AR488" i="2"/>
  <c r="AP487" i="2"/>
  <c r="AF487" i="2"/>
  <c r="AD484" i="2"/>
  <c r="AN484" i="2"/>
  <c r="AD482" i="2"/>
  <c r="AN482" i="2"/>
  <c r="AD478" i="2"/>
  <c r="AN478" i="2"/>
  <c r="AH472" i="2"/>
  <c r="AR472" i="2"/>
  <c r="AH470" i="2"/>
  <c r="AR470" i="2"/>
  <c r="AP469" i="2"/>
  <c r="AF469" i="2"/>
  <c r="AD464" i="2"/>
  <c r="AN464" i="2"/>
  <c r="AD462" i="2"/>
  <c r="AN462" i="2"/>
  <c r="AH456" i="2"/>
  <c r="AR456" i="2"/>
  <c r="AH454" i="2"/>
  <c r="AR454" i="2"/>
  <c r="AP453" i="2"/>
  <c r="AF453" i="2"/>
  <c r="AN448" i="2"/>
  <c r="AD448" i="2"/>
  <c r="AN446" i="2"/>
  <c r="AD446" i="2"/>
  <c r="AR440" i="2"/>
  <c r="AH440" i="2"/>
  <c r="AR438" i="2"/>
  <c r="AH438" i="2"/>
  <c r="AF437" i="2"/>
  <c r="AP437" i="2"/>
  <c r="AN432" i="2"/>
  <c r="AD432" i="2"/>
  <c r="AN430" i="2"/>
  <c r="AD430" i="2"/>
  <c r="AR424" i="2"/>
  <c r="AH424" i="2"/>
  <c r="AR418" i="2"/>
  <c r="AH418" i="2"/>
  <c r="AF417" i="2"/>
  <c r="AP417" i="2"/>
  <c r="AN416" i="2"/>
  <c r="AD416" i="2"/>
  <c r="AN410" i="2"/>
  <c r="AD410" i="2"/>
  <c r="AR408" i="2"/>
  <c r="AH408" i="2"/>
  <c r="AR402" i="2"/>
  <c r="AH402" i="2"/>
  <c r="AF401" i="2"/>
  <c r="AP401" i="2"/>
  <c r="AN400" i="2"/>
  <c r="AD400" i="2"/>
  <c r="AN394" i="2"/>
  <c r="AD394" i="2"/>
  <c r="AR392" i="2"/>
  <c r="AH392" i="2"/>
  <c r="AR386" i="2"/>
  <c r="AH386" i="2"/>
  <c r="AF385" i="2"/>
  <c r="AP385" i="2"/>
  <c r="AN384" i="2"/>
  <c r="AD384" i="2"/>
  <c r="AN378" i="2"/>
  <c r="AD378" i="2"/>
  <c r="AR376" i="2"/>
  <c r="AH376" i="2"/>
  <c r="AR370" i="2"/>
  <c r="AH370" i="2"/>
  <c r="AF369" i="2"/>
  <c r="AP369" i="2"/>
  <c r="AN368" i="2"/>
  <c r="AD368" i="2"/>
  <c r="AN362" i="2"/>
  <c r="AD362" i="2"/>
  <c r="AR360" i="2"/>
  <c r="AH360" i="2"/>
  <c r="AR354" i="2"/>
  <c r="AH354" i="2"/>
  <c r="AF353" i="2"/>
  <c r="AP353" i="2"/>
  <c r="AN352" i="2"/>
  <c r="AD352" i="2"/>
  <c r="AN346" i="2"/>
  <c r="AD346" i="2"/>
  <c r="AR344" i="2"/>
  <c r="AH344" i="2"/>
  <c r="AR338" i="2"/>
  <c r="AH338" i="2"/>
  <c r="AF337" i="2"/>
  <c r="AP337" i="2"/>
  <c r="AN336" i="2"/>
  <c r="AD336" i="2"/>
  <c r="AN330" i="2"/>
  <c r="AD330" i="2"/>
  <c r="AR328" i="2"/>
  <c r="AH328" i="2"/>
  <c r="AR322" i="2"/>
  <c r="AH322" i="2"/>
  <c r="AF321" i="2"/>
  <c r="AP321" i="2"/>
  <c r="AN320" i="2"/>
  <c r="AD320" i="2"/>
  <c r="AN314" i="2"/>
  <c r="AD314" i="2"/>
  <c r="AR312" i="2"/>
  <c r="AH312" i="2"/>
  <c r="AR306" i="2"/>
  <c r="AH306" i="2"/>
  <c r="AF305" i="2"/>
  <c r="AP305" i="2"/>
  <c r="AN304" i="2"/>
  <c r="AD304" i="2"/>
  <c r="AN298" i="2"/>
  <c r="AD298" i="2"/>
  <c r="AR296" i="2"/>
  <c r="AH296" i="2"/>
  <c r="AH290" i="2"/>
  <c r="AR290" i="2"/>
  <c r="AP289" i="2"/>
  <c r="AF289" i="2"/>
  <c r="AD288" i="2"/>
  <c r="AN288" i="2"/>
  <c r="AD282" i="2"/>
  <c r="AN282" i="2"/>
  <c r="AH280" i="2"/>
  <c r="AR280" i="2"/>
  <c r="AH274" i="2"/>
  <c r="AR274" i="2"/>
  <c r="AP273" i="2"/>
  <c r="AF273" i="2"/>
  <c r="AD272" i="2"/>
  <c r="AN272" i="2"/>
  <c r="AH262" i="2"/>
  <c r="AR262" i="2"/>
  <c r="AP261" i="2"/>
  <c r="AF261" i="2"/>
  <c r="AD260" i="2"/>
  <c r="AN260" i="2"/>
  <c r="AD254" i="2"/>
  <c r="AN254" i="2"/>
  <c r="AH252" i="2"/>
  <c r="AR252" i="2"/>
  <c r="AH246" i="2"/>
  <c r="AR246" i="2"/>
  <c r="AP245" i="2"/>
  <c r="AF245" i="2"/>
  <c r="AD244" i="2"/>
  <c r="AN244" i="2"/>
  <c r="AD238" i="2"/>
  <c r="AN238" i="2"/>
  <c r="AH236" i="2"/>
  <c r="AR236" i="2"/>
  <c r="AH230" i="2"/>
  <c r="AR230" i="2"/>
  <c r="AP229" i="2"/>
  <c r="AF229" i="2"/>
  <c r="AD228" i="2"/>
  <c r="AN228" i="2"/>
  <c r="AD222" i="2"/>
  <c r="AN222" i="2"/>
  <c r="AH220" i="2"/>
  <c r="AR220" i="2"/>
  <c r="AH214" i="2"/>
  <c r="AR214" i="2"/>
  <c r="AP213" i="2"/>
  <c r="AF213" i="2"/>
  <c r="AD212" i="2"/>
  <c r="AN212" i="2"/>
  <c r="AD206" i="2"/>
  <c r="AN206" i="2"/>
  <c r="AH204" i="2"/>
  <c r="AR204" i="2"/>
  <c r="AH198" i="2"/>
  <c r="AR198" i="2"/>
  <c r="AH196" i="2"/>
  <c r="AR196" i="2"/>
  <c r="AP189" i="2"/>
  <c r="AF189" i="2"/>
  <c r="AD188" i="2"/>
  <c r="AN188" i="2"/>
  <c r="AH182" i="2"/>
  <c r="AR182" i="2"/>
  <c r="AD180" i="2"/>
  <c r="AN180" i="2"/>
  <c r="AH174" i="2"/>
  <c r="AR174" i="2"/>
  <c r="AH172" i="2"/>
  <c r="AR172" i="2"/>
  <c r="AP165" i="2"/>
  <c r="AF165" i="2"/>
  <c r="AD164" i="2"/>
  <c r="AN164" i="2"/>
  <c r="AH158" i="2"/>
  <c r="AR158" i="2"/>
  <c r="AH156" i="2"/>
  <c r="AR156" i="2"/>
  <c r="AP149" i="2"/>
  <c r="AF149" i="2"/>
  <c r="AD148" i="2"/>
  <c r="AN148" i="2"/>
  <c r="AH142" i="2"/>
  <c r="AR142" i="2"/>
  <c r="AH140" i="2"/>
  <c r="AR140" i="2"/>
  <c r="AP133" i="2"/>
  <c r="AF133" i="2"/>
  <c r="AD132" i="2"/>
  <c r="AN132" i="2"/>
  <c r="AH126" i="2"/>
  <c r="AR126" i="2"/>
  <c r="AH124" i="2"/>
  <c r="AR124" i="2"/>
  <c r="AP117" i="2"/>
  <c r="AF117" i="2"/>
  <c r="AD116" i="2"/>
  <c r="AN116" i="2"/>
  <c r="AH110" i="2"/>
  <c r="AR110" i="2"/>
  <c r="AH108" i="2"/>
  <c r="AR108" i="2"/>
  <c r="AP101" i="2"/>
  <c r="AF101" i="2"/>
  <c r="AD100" i="2"/>
  <c r="AN100" i="2"/>
  <c r="AH94" i="2"/>
  <c r="AR94" i="2"/>
  <c r="AH92" i="2"/>
  <c r="AR92" i="2"/>
  <c r="AP85" i="2"/>
  <c r="AF85" i="2"/>
  <c r="AD84" i="2"/>
  <c r="AN84" i="2"/>
  <c r="AH78" i="2"/>
  <c r="AR78" i="2"/>
  <c r="AH76" i="2"/>
  <c r="AR76" i="2"/>
  <c r="AP69" i="2"/>
  <c r="AF69" i="2"/>
  <c r="AD68" i="2"/>
  <c r="AN68" i="2"/>
  <c r="AH62" i="2"/>
  <c r="AR62" i="2"/>
  <c r="AH60" i="2"/>
  <c r="AR60" i="2"/>
  <c r="AP53" i="2"/>
  <c r="AF53" i="2"/>
  <c r="AD52" i="2"/>
  <c r="AN52" i="2"/>
  <c r="AH46" i="2"/>
  <c r="AR46" i="2"/>
  <c r="AH44" i="2"/>
  <c r="AR44" i="2"/>
  <c r="AP37" i="2"/>
  <c r="AF37" i="2"/>
  <c r="AD36" i="2"/>
  <c r="AN36" i="2"/>
  <c r="AH30" i="2"/>
  <c r="AR30" i="2"/>
  <c r="AH28" i="2"/>
  <c r="AR28" i="2"/>
  <c r="AP21" i="2"/>
  <c r="AF21" i="2"/>
  <c r="AD20" i="2"/>
  <c r="AN20" i="2"/>
  <c r="AH14" i="2"/>
  <c r="AR14" i="2"/>
  <c r="AH12" i="2"/>
  <c r="AR12" i="2"/>
  <c r="AS189" i="2"/>
  <c r="AI189" i="2"/>
  <c r="AS179" i="2"/>
  <c r="AI179" i="2"/>
  <c r="AS173" i="2"/>
  <c r="AI173" i="2"/>
  <c r="AS163" i="2"/>
  <c r="AI163" i="2"/>
  <c r="AS155" i="2"/>
  <c r="AI155" i="2"/>
  <c r="AS149" i="2"/>
  <c r="AI149" i="2"/>
  <c r="AS139" i="2"/>
  <c r="AI139" i="2"/>
  <c r="AS131" i="2"/>
  <c r="AI131" i="2"/>
  <c r="AS125" i="2"/>
  <c r="AI125" i="2"/>
  <c r="AS119" i="2"/>
  <c r="AI119" i="2"/>
  <c r="AS111" i="2"/>
  <c r="AI111" i="2"/>
  <c r="AS105" i="2"/>
  <c r="AI105" i="2"/>
  <c r="AS93" i="2"/>
  <c r="AI93" i="2"/>
  <c r="AS87" i="2"/>
  <c r="AI87" i="2"/>
  <c r="AS81" i="2"/>
  <c r="AI81" i="2"/>
  <c r="AS73" i="2"/>
  <c r="AI73" i="2"/>
  <c r="AS67" i="2"/>
  <c r="AI67" i="2"/>
  <c r="AI55" i="2"/>
  <c r="AS55" i="2"/>
  <c r="AI49" i="2"/>
  <c r="AS49" i="2"/>
  <c r="AI41" i="2"/>
  <c r="AS41" i="2"/>
  <c r="AI35" i="2"/>
  <c r="AS35" i="2"/>
  <c r="AI29" i="2"/>
  <c r="AS29" i="2"/>
  <c r="AI23" i="2"/>
  <c r="AS23" i="2"/>
  <c r="AI17" i="2"/>
  <c r="AS17" i="2"/>
  <c r="AH657" i="2"/>
  <c r="AR657" i="2"/>
  <c r="AH529" i="2"/>
  <c r="AR529" i="2"/>
  <c r="AR441" i="2"/>
  <c r="AH441" i="2"/>
  <c r="AR393" i="2"/>
  <c r="AH393" i="2"/>
  <c r="AR329" i="2"/>
  <c r="AH329" i="2"/>
  <c r="AH265" i="2"/>
  <c r="AR265" i="2"/>
  <c r="AH201" i="2"/>
  <c r="AR201" i="2"/>
  <c r="AH137" i="2"/>
  <c r="AR137" i="2"/>
  <c r="AH73" i="2"/>
  <c r="AR73" i="2"/>
  <c r="AN681" i="2"/>
  <c r="AD681" i="2"/>
  <c r="AD617" i="2"/>
  <c r="AN617" i="2"/>
  <c r="AD553" i="2"/>
  <c r="AN553" i="2"/>
  <c r="AD489" i="2"/>
  <c r="AN489" i="2"/>
  <c r="AN425" i="2"/>
  <c r="AD425" i="2"/>
  <c r="AN361" i="2"/>
  <c r="AD361" i="2"/>
  <c r="AN297" i="2"/>
  <c r="AD297" i="2"/>
  <c r="AD233" i="2"/>
  <c r="AN233" i="2"/>
  <c r="AD185" i="2"/>
  <c r="AN185" i="2"/>
  <c r="AD153" i="2"/>
  <c r="AN153" i="2"/>
  <c r="AD121" i="2"/>
  <c r="AN121" i="2"/>
  <c r="AD89" i="2"/>
  <c r="AN89" i="2"/>
  <c r="AD57" i="2"/>
  <c r="AN57" i="2"/>
  <c r="AD25" i="2"/>
  <c r="AN25" i="2"/>
  <c r="AH761" i="2"/>
  <c r="AR761" i="2"/>
  <c r="AH753" i="2"/>
  <c r="AR753" i="2"/>
  <c r="AH745" i="2"/>
  <c r="AR745" i="2"/>
  <c r="AH737" i="2"/>
  <c r="AR737" i="2"/>
  <c r="AS733" i="2"/>
  <c r="AI733" i="2"/>
  <c r="AS729" i="2"/>
  <c r="AI729" i="2"/>
  <c r="AS709" i="2"/>
  <c r="AI709" i="2"/>
  <c r="AI683" i="2"/>
  <c r="AS683" i="2"/>
  <c r="AS677" i="2"/>
  <c r="AI677" i="2"/>
  <c r="AS673" i="2"/>
  <c r="AI673" i="2"/>
  <c r="AS669" i="2"/>
  <c r="AI669" i="2"/>
  <c r="AS665" i="2"/>
  <c r="AI665" i="2"/>
  <c r="AS661" i="2"/>
  <c r="AI661" i="2"/>
  <c r="AS651" i="2"/>
  <c r="AI651" i="2"/>
  <c r="AS643" i="2"/>
  <c r="AI643" i="2"/>
  <c r="AS637" i="2"/>
  <c r="AI637" i="2"/>
  <c r="AS627" i="2"/>
  <c r="AI627" i="2"/>
  <c r="AS621" i="2"/>
  <c r="AI621" i="2"/>
  <c r="AS615" i="2"/>
  <c r="AI615" i="2"/>
  <c r="AS605" i="2"/>
  <c r="AI605" i="2"/>
  <c r="AS599" i="2"/>
  <c r="AI599" i="2"/>
  <c r="AS581" i="2"/>
  <c r="AI581" i="2"/>
  <c r="AS571" i="2"/>
  <c r="AI571" i="2"/>
  <c r="AS561" i="2"/>
  <c r="AI561" i="2"/>
  <c r="AS551" i="2"/>
  <c r="AI551" i="2"/>
  <c r="AS543" i="2"/>
  <c r="AI543" i="2"/>
  <c r="AS531" i="2"/>
  <c r="AI531" i="2"/>
  <c r="AS521" i="2"/>
  <c r="AI521" i="2"/>
  <c r="AS515" i="2"/>
  <c r="AI515" i="2"/>
  <c r="AS507" i="2"/>
  <c r="AI507" i="2"/>
  <c r="AS501" i="2"/>
  <c r="AI501" i="2"/>
  <c r="AS495" i="2"/>
  <c r="AI495" i="2"/>
  <c r="AS481" i="2"/>
  <c r="AI481" i="2"/>
  <c r="AS469" i="2"/>
  <c r="AI469" i="2"/>
  <c r="AS457" i="2"/>
  <c r="AI457" i="2"/>
  <c r="AI447" i="2"/>
  <c r="AS447" i="2"/>
  <c r="AI439" i="2"/>
  <c r="AS439" i="2"/>
  <c r="AI13" i="2"/>
  <c r="AS13" i="2"/>
  <c r="AH641" i="2"/>
  <c r="AR641" i="2"/>
  <c r="AH513" i="2"/>
  <c r="AR513" i="2"/>
  <c r="AS460" i="2"/>
  <c r="AI460" i="2"/>
  <c r="AR421" i="2"/>
  <c r="AH421" i="2"/>
  <c r="AR357" i="2"/>
  <c r="AH357" i="2"/>
  <c r="AH293" i="2"/>
  <c r="AR293" i="2"/>
  <c r="AH229" i="2"/>
  <c r="AR229" i="2"/>
  <c r="AH165" i="2"/>
  <c r="AR165" i="2"/>
  <c r="AH101" i="2"/>
  <c r="AR101" i="2"/>
  <c r="AH37" i="2"/>
  <c r="AR37" i="2"/>
  <c r="AN693" i="2"/>
  <c r="AD693" i="2"/>
  <c r="AD629" i="2"/>
  <c r="AN629" i="2"/>
  <c r="AD565" i="2"/>
  <c r="AN565" i="2"/>
  <c r="AD501" i="2"/>
  <c r="AN501" i="2"/>
  <c r="AN437" i="2"/>
  <c r="AD437" i="2"/>
  <c r="AN373" i="2"/>
  <c r="AD373" i="2"/>
  <c r="AN309" i="2"/>
  <c r="AD309" i="2"/>
  <c r="AD245" i="2"/>
  <c r="AN245" i="2"/>
  <c r="AD190" i="2"/>
  <c r="AN190" i="2"/>
  <c r="AD158" i="2"/>
  <c r="AN158" i="2"/>
  <c r="AD126" i="2"/>
  <c r="AN126" i="2"/>
  <c r="AD94" i="2"/>
  <c r="AN94" i="2"/>
  <c r="AD62" i="2"/>
  <c r="AN62" i="2"/>
  <c r="AD30" i="2"/>
  <c r="AN30" i="2"/>
  <c r="AD758" i="2"/>
  <c r="AN758" i="2"/>
  <c r="AD755" i="2"/>
  <c r="AN755" i="2"/>
  <c r="AI751" i="2"/>
  <c r="AS751" i="2"/>
  <c r="AD742" i="2"/>
  <c r="AN742" i="2"/>
  <c r="AD739" i="2"/>
  <c r="AN739" i="2"/>
  <c r="AD735" i="2"/>
  <c r="AN735" i="2"/>
  <c r="AH733" i="2"/>
  <c r="AR733" i="2"/>
  <c r="AH731" i="2"/>
  <c r="AR731" i="2"/>
  <c r="AD727" i="2"/>
  <c r="AN727" i="2"/>
  <c r="AH725" i="2"/>
  <c r="AR725" i="2"/>
  <c r="AH723" i="2"/>
  <c r="AR723" i="2"/>
  <c r="AH719" i="2"/>
  <c r="AR719" i="2"/>
  <c r="AD715" i="2"/>
  <c r="AN715" i="2"/>
  <c r="AH713" i="2"/>
  <c r="AR713" i="2"/>
  <c r="AH711" i="2"/>
  <c r="AR711" i="2"/>
  <c r="AD707" i="2"/>
  <c r="AN707" i="2"/>
  <c r="AD703" i="2"/>
  <c r="AN703" i="2"/>
  <c r="AH701" i="2"/>
  <c r="AR701" i="2"/>
  <c r="AH699" i="2"/>
  <c r="AR699" i="2"/>
  <c r="AD695" i="2"/>
  <c r="AN695" i="2"/>
  <c r="AH693" i="2"/>
  <c r="AR693" i="2"/>
  <c r="AR691" i="2"/>
  <c r="AH691" i="2"/>
  <c r="AR687" i="2"/>
  <c r="AH687" i="2"/>
  <c r="AN683" i="2"/>
  <c r="AD683" i="2"/>
  <c r="AH681" i="2"/>
  <c r="AR681" i="2"/>
  <c r="AR679" i="2"/>
  <c r="AH679" i="2"/>
  <c r="AD675" i="2"/>
  <c r="AN675" i="2"/>
  <c r="AD671" i="2"/>
  <c r="AN671" i="2"/>
  <c r="AH669" i="2"/>
  <c r="AR669" i="2"/>
  <c r="AH667" i="2"/>
  <c r="AR667" i="2"/>
  <c r="AD663" i="2"/>
  <c r="AN663" i="2"/>
  <c r="AH661" i="2"/>
  <c r="AR661" i="2"/>
  <c r="AH659" i="2"/>
  <c r="AR659" i="2"/>
  <c r="AH655" i="2"/>
  <c r="AR655" i="2"/>
  <c r="AD651" i="2"/>
  <c r="AN651" i="2"/>
  <c r="AH649" i="2"/>
  <c r="AR649" i="2"/>
  <c r="AH647" i="2"/>
  <c r="AR647" i="2"/>
  <c r="AD643" i="2"/>
  <c r="AN643" i="2"/>
  <c r="AD639" i="2"/>
  <c r="AN639" i="2"/>
  <c r="AH637" i="2"/>
  <c r="AR637" i="2"/>
  <c r="AH635" i="2"/>
  <c r="AR635" i="2"/>
  <c r="AD631" i="2"/>
  <c r="AN631" i="2"/>
  <c r="AH629" i="2"/>
  <c r="AR629" i="2"/>
  <c r="AH627" i="2"/>
  <c r="AR627" i="2"/>
  <c r="AH623" i="2"/>
  <c r="AR623" i="2"/>
  <c r="AD619" i="2"/>
  <c r="AN619" i="2"/>
  <c r="AH617" i="2"/>
  <c r="AR617" i="2"/>
  <c r="AH615" i="2"/>
  <c r="AR615" i="2"/>
  <c r="AD611" i="2"/>
  <c r="AN611" i="2"/>
  <c r="AD607" i="2"/>
  <c r="AN607" i="2"/>
  <c r="AH605" i="2"/>
  <c r="AR605" i="2"/>
  <c r="AH603" i="2"/>
  <c r="AR603" i="2"/>
  <c r="AD599" i="2"/>
  <c r="AN599" i="2"/>
  <c r="AH597" i="2"/>
  <c r="AR597" i="2"/>
  <c r="AH595" i="2"/>
  <c r="AR595" i="2"/>
  <c r="AH591" i="2"/>
  <c r="AR591" i="2"/>
  <c r="AD587" i="2"/>
  <c r="AN587" i="2"/>
  <c r="AH585" i="2"/>
  <c r="AR585" i="2"/>
  <c r="AH583" i="2"/>
  <c r="AR583" i="2"/>
  <c r="AD579" i="2"/>
  <c r="AN579" i="2"/>
  <c r="AD575" i="2"/>
  <c r="AN575" i="2"/>
  <c r="AH573" i="2"/>
  <c r="AR573" i="2"/>
  <c r="AH571" i="2"/>
  <c r="AR571" i="2"/>
  <c r="AD567" i="2"/>
  <c r="AN567" i="2"/>
  <c r="AH565" i="2"/>
  <c r="AR565" i="2"/>
  <c r="AH563" i="2"/>
  <c r="AR563" i="2"/>
  <c r="AH559" i="2"/>
  <c r="AR559" i="2"/>
  <c r="AD555" i="2"/>
  <c r="AN555" i="2"/>
  <c r="AH553" i="2"/>
  <c r="AR553" i="2"/>
  <c r="AH551" i="2"/>
  <c r="AR551" i="2"/>
  <c r="AD547" i="2"/>
  <c r="AN547" i="2"/>
  <c r="AD543" i="2"/>
  <c r="AN543" i="2"/>
  <c r="AH541" i="2"/>
  <c r="AR541" i="2"/>
  <c r="AH539" i="2"/>
  <c r="AR539" i="2"/>
  <c r="AD535" i="2"/>
  <c r="AN535" i="2"/>
  <c r="AH533" i="2"/>
  <c r="AR533" i="2"/>
  <c r="AH531" i="2"/>
  <c r="AR531" i="2"/>
  <c r="AH527" i="2"/>
  <c r="AR527" i="2"/>
  <c r="AD523" i="2"/>
  <c r="AN523" i="2"/>
  <c r="AH521" i="2"/>
  <c r="AR521" i="2"/>
  <c r="AH519" i="2"/>
  <c r="AR519" i="2"/>
  <c r="AD515" i="2"/>
  <c r="AN515" i="2"/>
  <c r="AD511" i="2"/>
  <c r="AN511" i="2"/>
  <c r="AH509" i="2"/>
  <c r="AR509" i="2"/>
  <c r="AH507" i="2"/>
  <c r="AR507" i="2"/>
  <c r="AD503" i="2"/>
  <c r="AN503" i="2"/>
  <c r="AH501" i="2"/>
  <c r="AR501" i="2"/>
  <c r="AH499" i="2"/>
  <c r="AR499" i="2"/>
  <c r="AH495" i="2"/>
  <c r="AR495" i="2"/>
  <c r="AD491" i="2"/>
  <c r="AN491" i="2"/>
  <c r="AH489" i="2"/>
  <c r="AR489" i="2"/>
  <c r="AH487" i="2"/>
  <c r="AR487" i="2"/>
  <c r="AD483" i="2"/>
  <c r="AN483" i="2"/>
  <c r="AD479" i="2"/>
  <c r="AN479" i="2"/>
  <c r="AD475" i="2"/>
  <c r="AN475" i="2"/>
  <c r="AD471" i="2"/>
  <c r="AN471" i="2"/>
  <c r="AD467" i="2"/>
  <c r="AN467" i="2"/>
  <c r="AD463" i="2"/>
  <c r="AN463" i="2"/>
  <c r="AD459" i="2"/>
  <c r="AN459" i="2"/>
  <c r="AD455" i="2"/>
  <c r="AN455" i="2"/>
  <c r="AD451" i="2"/>
  <c r="AN451" i="2"/>
  <c r="AN447" i="2"/>
  <c r="AD447" i="2"/>
  <c r="AN443" i="2"/>
  <c r="AD443" i="2"/>
  <c r="AR439" i="2"/>
  <c r="AH439" i="2"/>
  <c r="AR435" i="2"/>
  <c r="AH435" i="2"/>
  <c r="AS94" i="2"/>
  <c r="AI94" i="2"/>
  <c r="AS90" i="2"/>
  <c r="AI90" i="2"/>
  <c r="AS86" i="2"/>
  <c r="AI86" i="2"/>
  <c r="AS82" i="2"/>
  <c r="AI82" i="2"/>
  <c r="AS78" i="2"/>
  <c r="AI78" i="2"/>
  <c r="AS74" i="2"/>
  <c r="AI74" i="2"/>
  <c r="AS70" i="2"/>
  <c r="AI70" i="2"/>
  <c r="AS66" i="2"/>
  <c r="AI66" i="2"/>
  <c r="AS62" i="2"/>
  <c r="AI62" i="2"/>
  <c r="AI58" i="2"/>
  <c r="AS58" i="2"/>
  <c r="AI54" i="2"/>
  <c r="AS54" i="2"/>
  <c r="AI50" i="2"/>
  <c r="AS50" i="2"/>
  <c r="AI46" i="2"/>
  <c r="AS46" i="2"/>
  <c r="AI42" i="2"/>
  <c r="AS42" i="2"/>
  <c r="AI38" i="2"/>
  <c r="AS38" i="2"/>
  <c r="AI34" i="2"/>
  <c r="AS34" i="2"/>
  <c r="AI30" i="2"/>
  <c r="AS30" i="2"/>
  <c r="AI26" i="2"/>
  <c r="AS26" i="2"/>
  <c r="AI22" i="2"/>
  <c r="AS22" i="2"/>
  <c r="AI18" i="2"/>
  <c r="AS18" i="2"/>
  <c r="AI350" i="2"/>
  <c r="AS350" i="2"/>
  <c r="AI340" i="2"/>
  <c r="AS340" i="2"/>
  <c r="AI326" i="2"/>
  <c r="AS326" i="2"/>
  <c r="AI310" i="2"/>
  <c r="AS310" i="2"/>
  <c r="AI300" i="2"/>
  <c r="AS300" i="2"/>
  <c r="AS288" i="2"/>
  <c r="AI288" i="2"/>
  <c r="AS272" i="2"/>
  <c r="AI272" i="2"/>
  <c r="AS222" i="2"/>
  <c r="AI222" i="2"/>
  <c r="AS214" i="2"/>
  <c r="AI214" i="2"/>
  <c r="AS196" i="2"/>
  <c r="AI196" i="2"/>
  <c r="AS168" i="2"/>
  <c r="AI168" i="2"/>
  <c r="AS144" i="2"/>
  <c r="AI144" i="2"/>
  <c r="AS132" i="2"/>
  <c r="AI132" i="2"/>
  <c r="AS122" i="2"/>
  <c r="AI122" i="2"/>
  <c r="AS108" i="2"/>
  <c r="AI108" i="2"/>
  <c r="AP761" i="2"/>
  <c r="AF761" i="2"/>
  <c r="AH752" i="2"/>
  <c r="AR752" i="2"/>
  <c r="AR417" i="2"/>
  <c r="AH417" i="2"/>
  <c r="AH257" i="2"/>
  <c r="AR257" i="2"/>
  <c r="AH65" i="2"/>
  <c r="AR65" i="2"/>
  <c r="AD625" i="2"/>
  <c r="AN625" i="2"/>
  <c r="AN369" i="2"/>
  <c r="AD369" i="2"/>
  <c r="AD189" i="2"/>
  <c r="AN189" i="2"/>
  <c r="AD61" i="2"/>
  <c r="AN61" i="2"/>
  <c r="AH755" i="2"/>
  <c r="AR755" i="2"/>
  <c r="AI680" i="2"/>
  <c r="AS680" i="2"/>
  <c r="AR397" i="2"/>
  <c r="AH397" i="2"/>
  <c r="AR301" i="2"/>
  <c r="AH301" i="2"/>
  <c r="AP207" i="2"/>
  <c r="AF207" i="2"/>
  <c r="AH157" i="2"/>
  <c r="AR157" i="2"/>
  <c r="AH61" i="2"/>
  <c r="AR61" i="2"/>
  <c r="AP733" i="2"/>
  <c r="AF733" i="2"/>
  <c r="N9" i="1"/>
  <c r="I11" i="2"/>
  <c r="AJ9" i="1"/>
  <c r="M11" i="2"/>
  <c r="AH742" i="2"/>
  <c r="AR742" i="2"/>
  <c r="AD752" i="2"/>
  <c r="AN752" i="2"/>
  <c r="AI766" i="2"/>
  <c r="AS766" i="2"/>
  <c r="AI762" i="2"/>
  <c r="AS762" i="2"/>
  <c r="AI758" i="2"/>
  <c r="AS758" i="2"/>
  <c r="AI754" i="2"/>
  <c r="AS754" i="2"/>
  <c r="AI750" i="2"/>
  <c r="AS750" i="2"/>
  <c r="AI746" i="2"/>
  <c r="AS746" i="2"/>
  <c r="AS742" i="2"/>
  <c r="AI742" i="2"/>
  <c r="AS738" i="2"/>
  <c r="AI738" i="2"/>
  <c r="AP757" i="2"/>
  <c r="AF757" i="2"/>
  <c r="AP755" i="2"/>
  <c r="AF755" i="2"/>
  <c r="AP753" i="2"/>
  <c r="AF753" i="2"/>
  <c r="AP751" i="2"/>
  <c r="AF751" i="2"/>
  <c r="AH748" i="2"/>
  <c r="AR748" i="2"/>
  <c r="AH746" i="2"/>
  <c r="AR746" i="2"/>
  <c r="AH744" i="2"/>
  <c r="AR744" i="2"/>
  <c r="AS696" i="2"/>
  <c r="AI696" i="2"/>
  <c r="AS568" i="2"/>
  <c r="AI568" i="2"/>
  <c r="AS472" i="2"/>
  <c r="AI472" i="2"/>
  <c r="AF419" i="2"/>
  <c r="AP419" i="2"/>
  <c r="AF387" i="2"/>
  <c r="AP387" i="2"/>
  <c r="AF355" i="2"/>
  <c r="AP355" i="2"/>
  <c r="AF323" i="2"/>
  <c r="AP323" i="2"/>
  <c r="AP291" i="2"/>
  <c r="AF291" i="2"/>
  <c r="AP259" i="2"/>
  <c r="AF259" i="2"/>
  <c r="AP227" i="2"/>
  <c r="AF227" i="2"/>
  <c r="AP195" i="2"/>
  <c r="AF195" i="2"/>
  <c r="AP163" i="2"/>
  <c r="AF163" i="2"/>
  <c r="AP131" i="2"/>
  <c r="AF131" i="2"/>
  <c r="AP99" i="2"/>
  <c r="AF99" i="2"/>
  <c r="AP67" i="2"/>
  <c r="AF67" i="2"/>
  <c r="AP35" i="2"/>
  <c r="AF35" i="2"/>
  <c r="AD705" i="2"/>
  <c r="AN705" i="2"/>
  <c r="AD641" i="2"/>
  <c r="AN641" i="2"/>
  <c r="AD577" i="2"/>
  <c r="AN577" i="2"/>
  <c r="AD513" i="2"/>
  <c r="AN513" i="2"/>
  <c r="AD449" i="2"/>
  <c r="AN449" i="2"/>
  <c r="AN385" i="2"/>
  <c r="AD385" i="2"/>
  <c r="AN321" i="2"/>
  <c r="AD321" i="2"/>
  <c r="AD257" i="2"/>
  <c r="AN257" i="2"/>
  <c r="AD197" i="2"/>
  <c r="AN197" i="2"/>
  <c r="AD165" i="2"/>
  <c r="AN165" i="2"/>
  <c r="AD133" i="2"/>
  <c r="AN133" i="2"/>
  <c r="AD101" i="2"/>
  <c r="AN101" i="2"/>
  <c r="AD69" i="2"/>
  <c r="AN69" i="2"/>
  <c r="AD37" i="2"/>
  <c r="AN37" i="2"/>
  <c r="AH763" i="2"/>
  <c r="AR763" i="2"/>
  <c r="AH609" i="2"/>
  <c r="AR609" i="2"/>
  <c r="AH481" i="2"/>
  <c r="AR481" i="2"/>
  <c r="AR445" i="2"/>
  <c r="AH445" i="2"/>
  <c r="AF399" i="2"/>
  <c r="AP399" i="2"/>
  <c r="AF367" i="2"/>
  <c r="AP367" i="2"/>
  <c r="AF335" i="2"/>
  <c r="AP335" i="2"/>
  <c r="AF303" i="2"/>
  <c r="AP303" i="2"/>
  <c r="AP271" i="2"/>
  <c r="AF271" i="2"/>
  <c r="AH253" i="2"/>
  <c r="AR253" i="2"/>
  <c r="AH221" i="2"/>
  <c r="AR221" i="2"/>
  <c r="AP191" i="2"/>
  <c r="AF191" i="2"/>
  <c r="AP159" i="2"/>
  <c r="AF159" i="2"/>
  <c r="AP127" i="2"/>
  <c r="AF127" i="2"/>
  <c r="AP95" i="2"/>
  <c r="AF95" i="2"/>
  <c r="AP63" i="2"/>
  <c r="AF63" i="2"/>
  <c r="AP31" i="2"/>
  <c r="AF31" i="2"/>
  <c r="AD765" i="2"/>
  <c r="AN765" i="2"/>
  <c r="AD701" i="2"/>
  <c r="AN701" i="2"/>
  <c r="AD637" i="2"/>
  <c r="AN637" i="2"/>
  <c r="AD573" i="2"/>
  <c r="AN573" i="2"/>
  <c r="AD509" i="2"/>
  <c r="AN509" i="2"/>
  <c r="AN445" i="2"/>
  <c r="AD445" i="2"/>
  <c r="AN381" i="2"/>
  <c r="AD381" i="2"/>
  <c r="AN317" i="2"/>
  <c r="AD317" i="2"/>
  <c r="AD253" i="2"/>
  <c r="AN253" i="2"/>
  <c r="AD194" i="2"/>
  <c r="AN194" i="2"/>
  <c r="AD162" i="2"/>
  <c r="AN162" i="2"/>
  <c r="AD130" i="2"/>
  <c r="AN130" i="2"/>
  <c r="AD98" i="2"/>
  <c r="AN98" i="2"/>
  <c r="AD66" i="2"/>
  <c r="AN66" i="2"/>
  <c r="AD34" i="2"/>
  <c r="AN34" i="2"/>
  <c r="AP754" i="2"/>
  <c r="AF754" i="2"/>
  <c r="AP750" i="2"/>
  <c r="AF750" i="2"/>
  <c r="AP746" i="2"/>
  <c r="AF746" i="2"/>
  <c r="AP742" i="2"/>
  <c r="AF742" i="2"/>
  <c r="AP738" i="2"/>
  <c r="AF738" i="2"/>
  <c r="AH736" i="2"/>
  <c r="AR736" i="2"/>
  <c r="AP735" i="2"/>
  <c r="AF735" i="2"/>
  <c r="AD732" i="2"/>
  <c r="AN732" i="2"/>
  <c r="AH728" i="2"/>
  <c r="AR728" i="2"/>
  <c r="AP727" i="2"/>
  <c r="AF727" i="2"/>
  <c r="AD724" i="2"/>
  <c r="AN724" i="2"/>
  <c r="AD722" i="2"/>
  <c r="AN722" i="2"/>
  <c r="AH718" i="2"/>
  <c r="AR718" i="2"/>
  <c r="AP717" i="2"/>
  <c r="AF717" i="2"/>
  <c r="AD714" i="2"/>
  <c r="AN714" i="2"/>
  <c r="AH710" i="2"/>
  <c r="AR710" i="2"/>
  <c r="AP709" i="2"/>
  <c r="AF709" i="2"/>
  <c r="AH704" i="2"/>
  <c r="AR704" i="2"/>
  <c r="AP703" i="2"/>
  <c r="AF703" i="2"/>
  <c r="AD700" i="2"/>
  <c r="AN700" i="2"/>
  <c r="AH696" i="2"/>
  <c r="AR696" i="2"/>
  <c r="AP695" i="2"/>
  <c r="AF695" i="2"/>
  <c r="AN692" i="2"/>
  <c r="AD692" i="2"/>
  <c r="AD690" i="2"/>
  <c r="AN690" i="2"/>
  <c r="AR686" i="2"/>
  <c r="AH686" i="2"/>
  <c r="AP685" i="2"/>
  <c r="AF685" i="2"/>
  <c r="AH682" i="2"/>
  <c r="AR682" i="2"/>
  <c r="AP681" i="2"/>
  <c r="AF681" i="2"/>
  <c r="AD678" i="2"/>
  <c r="AN678" i="2"/>
  <c r="AH672" i="2"/>
  <c r="AR672" i="2"/>
  <c r="AP671" i="2"/>
  <c r="AF671" i="2"/>
  <c r="AD668" i="2"/>
  <c r="AN668" i="2"/>
  <c r="AH664" i="2"/>
  <c r="AR664" i="2"/>
  <c r="AP663" i="2"/>
  <c r="AF663" i="2"/>
  <c r="AD660" i="2"/>
  <c r="AN660" i="2"/>
  <c r="AD658" i="2"/>
  <c r="AN658" i="2"/>
  <c r="AH654" i="2"/>
  <c r="AR654" i="2"/>
  <c r="AP653" i="2"/>
  <c r="AF653" i="2"/>
  <c r="AD650" i="2"/>
  <c r="AN650" i="2"/>
  <c r="AH646" i="2"/>
  <c r="AR646" i="2"/>
  <c r="AP645" i="2"/>
  <c r="AF645" i="2"/>
  <c r="AD640" i="2"/>
  <c r="AN640" i="2"/>
  <c r="AH636" i="2"/>
  <c r="AR636" i="2"/>
  <c r="AP635" i="2"/>
  <c r="AF635" i="2"/>
  <c r="AD632" i="2"/>
  <c r="AN632" i="2"/>
  <c r="AH628" i="2"/>
  <c r="AR628" i="2"/>
  <c r="AH626" i="2"/>
  <c r="AR626" i="2"/>
  <c r="AP625" i="2"/>
  <c r="AF625" i="2"/>
  <c r="AD622" i="2"/>
  <c r="AN622" i="2"/>
  <c r="AH618" i="2"/>
  <c r="AR618" i="2"/>
  <c r="AP617" i="2"/>
  <c r="AF617" i="2"/>
  <c r="AD614" i="2"/>
  <c r="AN614" i="2"/>
  <c r="AH608" i="2"/>
  <c r="AR608" i="2"/>
  <c r="AP607" i="2"/>
  <c r="AF607" i="2"/>
  <c r="AD604" i="2"/>
  <c r="AN604" i="2"/>
  <c r="AH600" i="2"/>
  <c r="AR600" i="2"/>
  <c r="AP599" i="2"/>
  <c r="AF599" i="2"/>
  <c r="AD596" i="2"/>
  <c r="AN596" i="2"/>
  <c r="AD594" i="2"/>
  <c r="AN594" i="2"/>
  <c r="AH590" i="2"/>
  <c r="AR590" i="2"/>
  <c r="AP589" i="2"/>
  <c r="AF589" i="2"/>
  <c r="AD586" i="2"/>
  <c r="AN586" i="2"/>
  <c r="AH582" i="2"/>
  <c r="AR582" i="2"/>
  <c r="AP581" i="2"/>
  <c r="AF581" i="2"/>
  <c r="AD576" i="2"/>
  <c r="AN576" i="2"/>
  <c r="AH572" i="2"/>
  <c r="AR572" i="2"/>
  <c r="AP571" i="2"/>
  <c r="AF571" i="2"/>
  <c r="AD568" i="2"/>
  <c r="AN568" i="2"/>
  <c r="AH564" i="2"/>
  <c r="AR564" i="2"/>
  <c r="AH562" i="2"/>
  <c r="AR562" i="2"/>
  <c r="AP561" i="2"/>
  <c r="AF561" i="2"/>
  <c r="AD558" i="2"/>
  <c r="AN558" i="2"/>
  <c r="AH554" i="2"/>
  <c r="AR554" i="2"/>
  <c r="AP553" i="2"/>
  <c r="AF553" i="2"/>
  <c r="AD550" i="2"/>
  <c r="AN550" i="2"/>
  <c r="AH544" i="2"/>
  <c r="AR544" i="2"/>
  <c r="AP543" i="2"/>
  <c r="AF543" i="2"/>
  <c r="AD540" i="2"/>
  <c r="AN540" i="2"/>
  <c r="AH536" i="2"/>
  <c r="AR536" i="2"/>
  <c r="AP535" i="2"/>
  <c r="AF535" i="2"/>
  <c r="AD532" i="2"/>
  <c r="AN532" i="2"/>
  <c r="AD530" i="2"/>
  <c r="AN530" i="2"/>
  <c r="AH526" i="2"/>
  <c r="AR526" i="2"/>
  <c r="AP525" i="2"/>
  <c r="AF525" i="2"/>
  <c r="AD522" i="2"/>
  <c r="AN522" i="2"/>
  <c r="AD518" i="2"/>
  <c r="AN518" i="2"/>
  <c r="AH512" i="2"/>
  <c r="AR512" i="2"/>
  <c r="AP511" i="2"/>
  <c r="AF511" i="2"/>
  <c r="AD508" i="2"/>
  <c r="AN508" i="2"/>
  <c r="AH504" i="2"/>
  <c r="AR504" i="2"/>
  <c r="AP503" i="2"/>
  <c r="AF503" i="2"/>
  <c r="AD500" i="2"/>
  <c r="AN500" i="2"/>
  <c r="AD498" i="2"/>
  <c r="AN498" i="2"/>
  <c r="AH494" i="2"/>
  <c r="AR494" i="2"/>
  <c r="AP493" i="2"/>
  <c r="AF493" i="2"/>
  <c r="AD490" i="2"/>
  <c r="AN490" i="2"/>
  <c r="AH486" i="2"/>
  <c r="AR486" i="2"/>
  <c r="AP485" i="2"/>
  <c r="AF485" i="2"/>
  <c r="AD480" i="2"/>
  <c r="AN480" i="2"/>
  <c r="AD476" i="2"/>
  <c r="AN476" i="2"/>
  <c r="AD474" i="2"/>
  <c r="AN474" i="2"/>
  <c r="AH468" i="2"/>
  <c r="AR468" i="2"/>
  <c r="AH466" i="2"/>
  <c r="AR466" i="2"/>
  <c r="AP465" i="2"/>
  <c r="AF465" i="2"/>
  <c r="AD460" i="2"/>
  <c r="AN460" i="2"/>
  <c r="AD458" i="2"/>
  <c r="AN458" i="2"/>
  <c r="AH452" i="2"/>
  <c r="AR452" i="2"/>
  <c r="AH450" i="2"/>
  <c r="AR450" i="2"/>
  <c r="AP449" i="2"/>
  <c r="AF449" i="2"/>
  <c r="AN444" i="2"/>
  <c r="AD444" i="2"/>
  <c r="AN442" i="2"/>
  <c r="AD442" i="2"/>
  <c r="AR436" i="2"/>
  <c r="AH436" i="2"/>
  <c r="AR434" i="2"/>
  <c r="AH434" i="2"/>
  <c r="AF433" i="2"/>
  <c r="AP433" i="2"/>
  <c r="AN428" i="2"/>
  <c r="AD428" i="2"/>
  <c r="AN426" i="2"/>
  <c r="AD426" i="2"/>
  <c r="AR422" i="2"/>
  <c r="AH422" i="2"/>
  <c r="AF421" i="2"/>
  <c r="AP421" i="2"/>
  <c r="AN420" i="2"/>
  <c r="AD420" i="2"/>
  <c r="AN414" i="2"/>
  <c r="AD414" i="2"/>
  <c r="AR412" i="2"/>
  <c r="AH412" i="2"/>
  <c r="AR406" i="2"/>
  <c r="AH406" i="2"/>
  <c r="AF405" i="2"/>
  <c r="AP405" i="2"/>
  <c r="AN404" i="2"/>
  <c r="AD404" i="2"/>
  <c r="AN398" i="2"/>
  <c r="AD398" i="2"/>
  <c r="AR396" i="2"/>
  <c r="AH396" i="2"/>
  <c r="AR390" i="2"/>
  <c r="AH390" i="2"/>
  <c r="AF389" i="2"/>
  <c r="AP389" i="2"/>
  <c r="AN388" i="2"/>
  <c r="AD388" i="2"/>
  <c r="AN382" i="2"/>
  <c r="AD382" i="2"/>
  <c r="AR380" i="2"/>
  <c r="AH380" i="2"/>
  <c r="AR374" i="2"/>
  <c r="AH374" i="2"/>
  <c r="AF373" i="2"/>
  <c r="AP373" i="2"/>
  <c r="AN372" i="2"/>
  <c r="AD372" i="2"/>
  <c r="AN366" i="2"/>
  <c r="AD366" i="2"/>
  <c r="AR364" i="2"/>
  <c r="AH364" i="2"/>
  <c r="AR358" i="2"/>
  <c r="AH358" i="2"/>
  <c r="AF357" i="2"/>
  <c r="AP357" i="2"/>
  <c r="AN356" i="2"/>
  <c r="AD356" i="2"/>
  <c r="AN350" i="2"/>
  <c r="AD350" i="2"/>
  <c r="AR348" i="2"/>
  <c r="AH348" i="2"/>
  <c r="AR342" i="2"/>
  <c r="AH342" i="2"/>
  <c r="AF341" i="2"/>
  <c r="AP341" i="2"/>
  <c r="AN340" i="2"/>
  <c r="AD340" i="2"/>
  <c r="AN334" i="2"/>
  <c r="AD334" i="2"/>
  <c r="AR332" i="2"/>
  <c r="AH332" i="2"/>
  <c r="AR326" i="2"/>
  <c r="AH326" i="2"/>
  <c r="AF325" i="2"/>
  <c r="AP325" i="2"/>
  <c r="AN324" i="2"/>
  <c r="AD324" i="2"/>
  <c r="AN318" i="2"/>
  <c r="AD318" i="2"/>
  <c r="AR316" i="2"/>
  <c r="AH316" i="2"/>
  <c r="AR310" i="2"/>
  <c r="AH310" i="2"/>
  <c r="AF309" i="2"/>
  <c r="AP309" i="2"/>
  <c r="AN308" i="2"/>
  <c r="AD308" i="2"/>
  <c r="AN302" i="2"/>
  <c r="AD302" i="2"/>
  <c r="AR300" i="2"/>
  <c r="AH300" i="2"/>
  <c r="AR294" i="2"/>
  <c r="AH294" i="2"/>
  <c r="AP293" i="2"/>
  <c r="AF293" i="2"/>
  <c r="AD292" i="2"/>
  <c r="AN292" i="2"/>
  <c r="AD286" i="2"/>
  <c r="AN286" i="2"/>
  <c r="AH284" i="2"/>
  <c r="AR284" i="2"/>
  <c r="AH278" i="2"/>
  <c r="AR278" i="2"/>
  <c r="AP277" i="2"/>
  <c r="AF277" i="2"/>
  <c r="AD276" i="2"/>
  <c r="AN276" i="2"/>
  <c r="AD270" i="2"/>
  <c r="AN270" i="2"/>
  <c r="AD268" i="2"/>
  <c r="AN268" i="2"/>
  <c r="AH266" i="2"/>
  <c r="AR266" i="2"/>
  <c r="AP265" i="2"/>
  <c r="AF265" i="2"/>
  <c r="AD264" i="2"/>
  <c r="AN264" i="2"/>
  <c r="AD258" i="2"/>
  <c r="AN258" i="2"/>
  <c r="AH256" i="2"/>
  <c r="AR256" i="2"/>
  <c r="AH250" i="2"/>
  <c r="AR250" i="2"/>
  <c r="AP249" i="2"/>
  <c r="AF249" i="2"/>
  <c r="AD248" i="2"/>
  <c r="AN248" i="2"/>
  <c r="AD242" i="2"/>
  <c r="AN242" i="2"/>
  <c r="AH240" i="2"/>
  <c r="AR240" i="2"/>
  <c r="AH234" i="2"/>
  <c r="AR234" i="2"/>
  <c r="AP233" i="2"/>
  <c r="AF233" i="2"/>
  <c r="AD232" i="2"/>
  <c r="AN232" i="2"/>
  <c r="AD226" i="2"/>
  <c r="AN226" i="2"/>
  <c r="AH224" i="2"/>
  <c r="AR224" i="2"/>
  <c r="AH218" i="2"/>
  <c r="AR218" i="2"/>
  <c r="AP217" i="2"/>
  <c r="AF217" i="2"/>
  <c r="AD216" i="2"/>
  <c r="AN216" i="2"/>
  <c r="AD210" i="2"/>
  <c r="AN210" i="2"/>
  <c r="AH208" i="2"/>
  <c r="AR208" i="2"/>
  <c r="AH202" i="2"/>
  <c r="AR202" i="2"/>
  <c r="AP201" i="2"/>
  <c r="AF201" i="2"/>
  <c r="AD200" i="2"/>
  <c r="AN200" i="2"/>
  <c r="AH194" i="2"/>
  <c r="AR194" i="2"/>
  <c r="AH192" i="2"/>
  <c r="AR192" i="2"/>
  <c r="AP185" i="2"/>
  <c r="AF185" i="2"/>
  <c r="AD184" i="2"/>
  <c r="AN184" i="2"/>
  <c r="AP177" i="2"/>
  <c r="AF177" i="2"/>
  <c r="AD176" i="2"/>
  <c r="AN176" i="2"/>
  <c r="AH170" i="2"/>
  <c r="AR170" i="2"/>
  <c r="AH168" i="2"/>
  <c r="AR168" i="2"/>
  <c r="AP161" i="2"/>
  <c r="AF161" i="2"/>
  <c r="AD160" i="2"/>
  <c r="AN160" i="2"/>
  <c r="AH154" i="2"/>
  <c r="AR154" i="2"/>
  <c r="AH152" i="2"/>
  <c r="AR152" i="2"/>
  <c r="AP145" i="2"/>
  <c r="AF145" i="2"/>
  <c r="AD144" i="2"/>
  <c r="AN144" i="2"/>
  <c r="AH138" i="2"/>
  <c r="AR138" i="2"/>
  <c r="AH136" i="2"/>
  <c r="AR136" i="2"/>
  <c r="AP129" i="2"/>
  <c r="AF129" i="2"/>
  <c r="AD128" i="2"/>
  <c r="AN128" i="2"/>
  <c r="AH122" i="2"/>
  <c r="AR122" i="2"/>
  <c r="AH120" i="2"/>
  <c r="AR120" i="2"/>
  <c r="AP113" i="2"/>
  <c r="AF113" i="2"/>
  <c r="AD112" i="2"/>
  <c r="AN112" i="2"/>
  <c r="AH106" i="2"/>
  <c r="AR106" i="2"/>
  <c r="AH104" i="2"/>
  <c r="AR104" i="2"/>
  <c r="AP97" i="2"/>
  <c r="AF97" i="2"/>
  <c r="AD96" i="2"/>
  <c r="AN96" i="2"/>
  <c r="AH90" i="2"/>
  <c r="AR90" i="2"/>
  <c r="AH88" i="2"/>
  <c r="AR88" i="2"/>
  <c r="AP81" i="2"/>
  <c r="AF81" i="2"/>
  <c r="AD80" i="2"/>
  <c r="AN80" i="2"/>
  <c r="AH74" i="2"/>
  <c r="AR74" i="2"/>
  <c r="AH72" i="2"/>
  <c r="AR72" i="2"/>
  <c r="AP65" i="2"/>
  <c r="AF65" i="2"/>
  <c r="AD64" i="2"/>
  <c r="AN64" i="2"/>
  <c r="AH58" i="2"/>
  <c r="AR58" i="2"/>
  <c r="AH56" i="2"/>
  <c r="AR56" i="2"/>
  <c r="AP49" i="2"/>
  <c r="AF49" i="2"/>
  <c r="AD48" i="2"/>
  <c r="AN48" i="2"/>
  <c r="AH42" i="2"/>
  <c r="AR42" i="2"/>
  <c r="AH40" i="2"/>
  <c r="AR40" i="2"/>
  <c r="AP33" i="2"/>
  <c r="AF33" i="2"/>
  <c r="AD32" i="2"/>
  <c r="AN32" i="2"/>
  <c r="AH26" i="2"/>
  <c r="AR26" i="2"/>
  <c r="AH24" i="2"/>
  <c r="AR24" i="2"/>
  <c r="AP17" i="2"/>
  <c r="AF17" i="2"/>
  <c r="AD16" i="2"/>
  <c r="AN16" i="2"/>
  <c r="AS725" i="2"/>
  <c r="AI725" i="2"/>
  <c r="AS721" i="2"/>
  <c r="AI721" i="2"/>
  <c r="AS717" i="2"/>
  <c r="AI717" i="2"/>
  <c r="AS713" i="2"/>
  <c r="AI713" i="2"/>
  <c r="AS707" i="2"/>
  <c r="AI707" i="2"/>
  <c r="AS701" i="2"/>
  <c r="AI701" i="2"/>
  <c r="AS697" i="2"/>
  <c r="AI697" i="2"/>
  <c r="AI693" i="2"/>
  <c r="AS693" i="2"/>
  <c r="AI689" i="2"/>
  <c r="AS689" i="2"/>
  <c r="AS657" i="2"/>
  <c r="AI657" i="2"/>
  <c r="AS653" i="2"/>
  <c r="AI653" i="2"/>
  <c r="AS645" i="2"/>
  <c r="AI645" i="2"/>
  <c r="AS635" i="2"/>
  <c r="AI635" i="2"/>
  <c r="AS629" i="2"/>
  <c r="AI629" i="2"/>
  <c r="AS617" i="2"/>
  <c r="AI617" i="2"/>
  <c r="AS609" i="2"/>
  <c r="AI609" i="2"/>
  <c r="AS603" i="2"/>
  <c r="AI603" i="2"/>
  <c r="AS597" i="2"/>
  <c r="AI597" i="2"/>
  <c r="AS593" i="2"/>
  <c r="AI593" i="2"/>
  <c r="AS589" i="2"/>
  <c r="AI589" i="2"/>
  <c r="AS585" i="2"/>
  <c r="AI585" i="2"/>
  <c r="AS577" i="2"/>
  <c r="AI577" i="2"/>
  <c r="AS569" i="2"/>
  <c r="AI569" i="2"/>
  <c r="AS563" i="2"/>
  <c r="AI563" i="2"/>
  <c r="AS555" i="2"/>
  <c r="AI555" i="2"/>
  <c r="AS549" i="2"/>
  <c r="AI549" i="2"/>
  <c r="AS541" i="2"/>
  <c r="AI541" i="2"/>
  <c r="AS535" i="2"/>
  <c r="AI535" i="2"/>
  <c r="AS529" i="2"/>
  <c r="AI529" i="2"/>
  <c r="AS523" i="2"/>
  <c r="AI523" i="2"/>
  <c r="AS517" i="2"/>
  <c r="AI517" i="2"/>
  <c r="AS509" i="2"/>
  <c r="AI509" i="2"/>
  <c r="AS497" i="2"/>
  <c r="AI497" i="2"/>
  <c r="AS491" i="2"/>
  <c r="AI491" i="2"/>
  <c r="AS485" i="2"/>
  <c r="AI485" i="2"/>
  <c r="AS479" i="2"/>
  <c r="AI479" i="2"/>
  <c r="AS473" i="2"/>
  <c r="AI473" i="2"/>
  <c r="AS467" i="2"/>
  <c r="AI467" i="2"/>
  <c r="AS461" i="2"/>
  <c r="AI461" i="2"/>
  <c r="AS455" i="2"/>
  <c r="AI455" i="2"/>
  <c r="AS449" i="2"/>
  <c r="AI449" i="2"/>
  <c r="AI441" i="2"/>
  <c r="AS441" i="2"/>
  <c r="AI437" i="2"/>
  <c r="AS437" i="2"/>
  <c r="AI429" i="2"/>
  <c r="AS429" i="2"/>
  <c r="AI421" i="2"/>
  <c r="AS421" i="2"/>
  <c r="AI415" i="2"/>
  <c r="AS415" i="2"/>
  <c r="AI399" i="2"/>
  <c r="AS399" i="2"/>
  <c r="AI389" i="2"/>
  <c r="AS389" i="2"/>
  <c r="AI381" i="2"/>
  <c r="AS381" i="2"/>
  <c r="AI375" i="2"/>
  <c r="AS375" i="2"/>
  <c r="AI363" i="2"/>
  <c r="AS363" i="2"/>
  <c r="AI349" i="2"/>
  <c r="AS349" i="2"/>
  <c r="AI339" i="2"/>
  <c r="AS339" i="2"/>
  <c r="AI327" i="2"/>
  <c r="AS327" i="2"/>
  <c r="AI321" i="2"/>
  <c r="AS321" i="2"/>
  <c r="AI311" i="2"/>
  <c r="AS311" i="2"/>
  <c r="AI301" i="2"/>
  <c r="AS301" i="2"/>
  <c r="AI295" i="2"/>
  <c r="AS295" i="2"/>
  <c r="AS287" i="2"/>
  <c r="AI287" i="2"/>
  <c r="AS281" i="2"/>
  <c r="AI281" i="2"/>
  <c r="AS275" i="2"/>
  <c r="AI275" i="2"/>
  <c r="AS261" i="2"/>
  <c r="AI261" i="2"/>
  <c r="AS249" i="2"/>
  <c r="AI249" i="2"/>
  <c r="AS243" i="2"/>
  <c r="AI243" i="2"/>
  <c r="AS235" i="2"/>
  <c r="AI235" i="2"/>
  <c r="AS223" i="2"/>
  <c r="AI223" i="2"/>
  <c r="AS219" i="2"/>
  <c r="AI219" i="2"/>
  <c r="AS215" i="2"/>
  <c r="AI215" i="2"/>
  <c r="AS211" i="2"/>
  <c r="AI211" i="2"/>
  <c r="AS207" i="2"/>
  <c r="AI207" i="2"/>
  <c r="AS203" i="2"/>
  <c r="AI203" i="2"/>
  <c r="AS199" i="2"/>
  <c r="AI199" i="2"/>
  <c r="AS702" i="2"/>
  <c r="AI702" i="2"/>
  <c r="AS698" i="2"/>
  <c r="AI698" i="2"/>
  <c r="AI692" i="2"/>
  <c r="AS692" i="2"/>
  <c r="AS674" i="2"/>
  <c r="AI674" i="2"/>
  <c r="AS660" i="2"/>
  <c r="AI660" i="2"/>
  <c r="AS654" i="2"/>
  <c r="AI654" i="2"/>
  <c r="AS644" i="2"/>
  <c r="AI644" i="2"/>
  <c r="AS638" i="2"/>
  <c r="AI638" i="2"/>
  <c r="AS628" i="2"/>
  <c r="AI628" i="2"/>
  <c r="AS622" i="2"/>
  <c r="AI622" i="2"/>
  <c r="AS610" i="2"/>
  <c r="AI610" i="2"/>
  <c r="AS606" i="2"/>
  <c r="AI606" i="2"/>
  <c r="AS598" i="2"/>
  <c r="AI598" i="2"/>
  <c r="AS592" i="2"/>
  <c r="AI592" i="2"/>
  <c r="AS588" i="2"/>
  <c r="AI588" i="2"/>
  <c r="AS574" i="2"/>
  <c r="AI574" i="2"/>
  <c r="AS564" i="2"/>
  <c r="AI564" i="2"/>
  <c r="AS556" i="2"/>
  <c r="AI556" i="2"/>
  <c r="AS550" i="2"/>
  <c r="AI550" i="2"/>
  <c r="AS546" i="2"/>
  <c r="AI546" i="2"/>
  <c r="AS542" i="2"/>
  <c r="AI542" i="2"/>
  <c r="AS532" i="2"/>
  <c r="AI532" i="2"/>
  <c r="AS526" i="2"/>
  <c r="AI526" i="2"/>
  <c r="AS518" i="2"/>
  <c r="AI518" i="2"/>
  <c r="AS508" i="2"/>
  <c r="AI508" i="2"/>
  <c r="AS500" i="2"/>
  <c r="AI500" i="2"/>
  <c r="AS482" i="2"/>
  <c r="AI482" i="2"/>
  <c r="AS474" i="2"/>
  <c r="AI474" i="2"/>
  <c r="AS728" i="2"/>
  <c r="AI728" i="2"/>
  <c r="AS600" i="2"/>
  <c r="AI600" i="2"/>
  <c r="AH473" i="2"/>
  <c r="AR473" i="2"/>
  <c r="AR377" i="2"/>
  <c r="AH377" i="2"/>
  <c r="AR313" i="2"/>
  <c r="AH313" i="2"/>
  <c r="AH249" i="2"/>
  <c r="AR249" i="2"/>
  <c r="AH185" i="2"/>
  <c r="AR185" i="2"/>
  <c r="AH121" i="2"/>
  <c r="AR121" i="2"/>
  <c r="AH57" i="2"/>
  <c r="AR57" i="2"/>
  <c r="AD729" i="2"/>
  <c r="AN729" i="2"/>
  <c r="AD665" i="2"/>
  <c r="AN665" i="2"/>
  <c r="AD601" i="2"/>
  <c r="AN601" i="2"/>
  <c r="AD537" i="2"/>
  <c r="AN537" i="2"/>
  <c r="AD473" i="2"/>
  <c r="AN473" i="2"/>
  <c r="AN409" i="2"/>
  <c r="AD409" i="2"/>
  <c r="AN345" i="2"/>
  <c r="AD345" i="2"/>
  <c r="AD281" i="2"/>
  <c r="AN281" i="2"/>
  <c r="AD217" i="2"/>
  <c r="AN217" i="2"/>
  <c r="AD177" i="2"/>
  <c r="AN177" i="2"/>
  <c r="AD145" i="2"/>
  <c r="AN145" i="2"/>
  <c r="AD113" i="2"/>
  <c r="AN113" i="2"/>
  <c r="AD81" i="2"/>
  <c r="AN81" i="2"/>
  <c r="AD49" i="2"/>
  <c r="AN49" i="2"/>
  <c r="AD17" i="2"/>
  <c r="AN17" i="2"/>
  <c r="AI425" i="2"/>
  <c r="AS425" i="2"/>
  <c r="AI417" i="2"/>
  <c r="AS417" i="2"/>
  <c r="AI411" i="2"/>
  <c r="AS411" i="2"/>
  <c r="AI407" i="2"/>
  <c r="AS407" i="2"/>
  <c r="AI401" i="2"/>
  <c r="AS401" i="2"/>
  <c r="AI393" i="2"/>
  <c r="AS393" i="2"/>
  <c r="AI387" i="2"/>
  <c r="AS387" i="2"/>
  <c r="AI377" i="2"/>
  <c r="AS377" i="2"/>
  <c r="AI371" i="2"/>
  <c r="AS371" i="2"/>
  <c r="AI365" i="2"/>
  <c r="AS365" i="2"/>
  <c r="AI359" i="2"/>
  <c r="AS359" i="2"/>
  <c r="AI353" i="2"/>
  <c r="AS353" i="2"/>
  <c r="AI351" i="2"/>
  <c r="AS351" i="2"/>
  <c r="AI345" i="2"/>
  <c r="AS345" i="2"/>
  <c r="AI337" i="2"/>
  <c r="AS337" i="2"/>
  <c r="AI331" i="2"/>
  <c r="AS331" i="2"/>
  <c r="AI325" i="2"/>
  <c r="AS325" i="2"/>
  <c r="AI317" i="2"/>
  <c r="AS317" i="2"/>
  <c r="AI309" i="2"/>
  <c r="AS309" i="2"/>
  <c r="AI303" i="2"/>
  <c r="AS303" i="2"/>
  <c r="AS293" i="2"/>
  <c r="AI293" i="2"/>
  <c r="AS283" i="2"/>
  <c r="AI283" i="2"/>
  <c r="AS273" i="2"/>
  <c r="AI273" i="2"/>
  <c r="AS267" i="2"/>
  <c r="AI267" i="2"/>
  <c r="AS259" i="2"/>
  <c r="AI259" i="2"/>
  <c r="AS253" i="2"/>
  <c r="AI253" i="2"/>
  <c r="AS247" i="2"/>
  <c r="AI247" i="2"/>
  <c r="AS237" i="2"/>
  <c r="AI237" i="2"/>
  <c r="AS227" i="2"/>
  <c r="AI227" i="2"/>
  <c r="AS197" i="2"/>
  <c r="AI197" i="2"/>
  <c r="AS187" i="2"/>
  <c r="AI187" i="2"/>
  <c r="AS181" i="2"/>
  <c r="AI181" i="2"/>
  <c r="AS175" i="2"/>
  <c r="AI175" i="2"/>
  <c r="AS167" i="2"/>
  <c r="AI167" i="2"/>
  <c r="AS161" i="2"/>
  <c r="AI161" i="2"/>
  <c r="AS153" i="2"/>
  <c r="AI153" i="2"/>
  <c r="AS143" i="2"/>
  <c r="AI143" i="2"/>
  <c r="AS137" i="2"/>
  <c r="AI137" i="2"/>
  <c r="AS127" i="2"/>
  <c r="AI127" i="2"/>
  <c r="AS117" i="2"/>
  <c r="AI117" i="2"/>
  <c r="AS107" i="2"/>
  <c r="AI107" i="2"/>
  <c r="AS99" i="2"/>
  <c r="AI99" i="2"/>
  <c r="AS89" i="2"/>
  <c r="AI89" i="2"/>
  <c r="AS79" i="2"/>
  <c r="AI79" i="2"/>
  <c r="AS69" i="2"/>
  <c r="AI69" i="2"/>
  <c r="AS63" i="2"/>
  <c r="AI63" i="2"/>
  <c r="AI57" i="2"/>
  <c r="AS57" i="2"/>
  <c r="AI47" i="2"/>
  <c r="AS47" i="2"/>
  <c r="AI37" i="2"/>
  <c r="AS37" i="2"/>
  <c r="AI27" i="2"/>
  <c r="AS27" i="2"/>
  <c r="AI15" i="2"/>
  <c r="AS15" i="2"/>
  <c r="AS704" i="2"/>
  <c r="AI704" i="2"/>
  <c r="AI688" i="2"/>
  <c r="AS688" i="2"/>
  <c r="AI682" i="2"/>
  <c r="AS682" i="2"/>
  <c r="AS676" i="2"/>
  <c r="AI676" i="2"/>
  <c r="AS670" i="2"/>
  <c r="AI670" i="2"/>
  <c r="AS662" i="2"/>
  <c r="AI662" i="2"/>
  <c r="AS652" i="2"/>
  <c r="AI652" i="2"/>
  <c r="AS642" i="2"/>
  <c r="AI642" i="2"/>
  <c r="AS630" i="2"/>
  <c r="AI630" i="2"/>
  <c r="AS618" i="2"/>
  <c r="AI618" i="2"/>
  <c r="AS612" i="2"/>
  <c r="AI612" i="2"/>
  <c r="AS586" i="2"/>
  <c r="AI586" i="2"/>
  <c r="AS578" i="2"/>
  <c r="AI578" i="2"/>
  <c r="AS572" i="2"/>
  <c r="AI572" i="2"/>
  <c r="AS562" i="2"/>
  <c r="AI562" i="2"/>
  <c r="AS538" i="2"/>
  <c r="AI538" i="2"/>
  <c r="AS528" i="2"/>
  <c r="AI528" i="2"/>
  <c r="AS512" i="2"/>
  <c r="AI512" i="2"/>
  <c r="AS502" i="2"/>
  <c r="AI502" i="2"/>
  <c r="AS496" i="2"/>
  <c r="AI496" i="2"/>
  <c r="AS490" i="2"/>
  <c r="AI490" i="2"/>
  <c r="AS484" i="2"/>
  <c r="AI484" i="2"/>
  <c r="AS470" i="2"/>
  <c r="AI470" i="2"/>
  <c r="AS712" i="2"/>
  <c r="AI712" i="2"/>
  <c r="AS584" i="2"/>
  <c r="AI584" i="2"/>
  <c r="AH478" i="2"/>
  <c r="AR478" i="2"/>
  <c r="AH453" i="2"/>
  <c r="AR453" i="2"/>
  <c r="AR405" i="2"/>
  <c r="AH405" i="2"/>
  <c r="AR341" i="2"/>
  <c r="AH341" i="2"/>
  <c r="AH277" i="2"/>
  <c r="AR277" i="2"/>
  <c r="AH213" i="2"/>
  <c r="AR213" i="2"/>
  <c r="AH149" i="2"/>
  <c r="AR149" i="2"/>
  <c r="AH85" i="2"/>
  <c r="AR85" i="2"/>
  <c r="AR21" i="2"/>
  <c r="AH21" i="2"/>
  <c r="AD677" i="2"/>
  <c r="AN677" i="2"/>
  <c r="AD613" i="2"/>
  <c r="AN613" i="2"/>
  <c r="AD549" i="2"/>
  <c r="AN549" i="2"/>
  <c r="AD485" i="2"/>
  <c r="AN485" i="2"/>
  <c r="AN421" i="2"/>
  <c r="AD421" i="2"/>
  <c r="AN357" i="2"/>
  <c r="AD357" i="2"/>
  <c r="AD293" i="2"/>
  <c r="AN293" i="2"/>
  <c r="AD229" i="2"/>
  <c r="AN229" i="2"/>
  <c r="AD182" i="2"/>
  <c r="AN182" i="2"/>
  <c r="AD150" i="2"/>
  <c r="AN150" i="2"/>
  <c r="AD118" i="2"/>
  <c r="AN118" i="2"/>
  <c r="AD86" i="2"/>
  <c r="AN86" i="2"/>
  <c r="AD54" i="2"/>
  <c r="AN54" i="2"/>
  <c r="AN22" i="2"/>
  <c r="AD22" i="2"/>
  <c r="AD762" i="2"/>
  <c r="AN762" i="2"/>
  <c r="AD759" i="2"/>
  <c r="AN759" i="2"/>
  <c r="AI755" i="2"/>
  <c r="AS755" i="2"/>
  <c r="AD746" i="2"/>
  <c r="AN746" i="2"/>
  <c r="AD743" i="2"/>
  <c r="AN743" i="2"/>
  <c r="AS739" i="2"/>
  <c r="AI739" i="2"/>
  <c r="AR431" i="2"/>
  <c r="AH431" i="2"/>
  <c r="AR427" i="2"/>
  <c r="AH427" i="2"/>
  <c r="AR423" i="2"/>
  <c r="AH423" i="2"/>
  <c r="AR419" i="2"/>
  <c r="AH419" i="2"/>
  <c r="AR415" i="2"/>
  <c r="AH415" i="2"/>
  <c r="AR411" i="2"/>
  <c r="AH411" i="2"/>
  <c r="AR407" i="2"/>
  <c r="AH407" i="2"/>
  <c r="AR403" i="2"/>
  <c r="AH403" i="2"/>
  <c r="AR399" i="2"/>
  <c r="AH399" i="2"/>
  <c r="AR395" i="2"/>
  <c r="AH395" i="2"/>
  <c r="AR391" i="2"/>
  <c r="AH391" i="2"/>
  <c r="AR387" i="2"/>
  <c r="AH387" i="2"/>
  <c r="AR383" i="2"/>
  <c r="AH383" i="2"/>
  <c r="AR379" i="2"/>
  <c r="AH379" i="2"/>
  <c r="AR375" i="2"/>
  <c r="AH375" i="2"/>
  <c r="AR371" i="2"/>
  <c r="AH371" i="2"/>
  <c r="AR367" i="2"/>
  <c r="AH367" i="2"/>
  <c r="AR363" i="2"/>
  <c r="AH363" i="2"/>
  <c r="AR359" i="2"/>
  <c r="AH359" i="2"/>
  <c r="AR355" i="2"/>
  <c r="AH355" i="2"/>
  <c r="AR351" i="2"/>
  <c r="AH351" i="2"/>
  <c r="AR347" i="2"/>
  <c r="AH347" i="2"/>
  <c r="AR343" i="2"/>
  <c r="AH343" i="2"/>
  <c r="AF342" i="2"/>
  <c r="AP342" i="2"/>
  <c r="AR339" i="2"/>
  <c r="AH339" i="2"/>
  <c r="AF338" i="2"/>
  <c r="AP338" i="2"/>
  <c r="AR335" i="2"/>
  <c r="AH335" i="2"/>
  <c r="AF334" i="2"/>
  <c r="AP334" i="2"/>
  <c r="AR331" i="2"/>
  <c r="AH331" i="2"/>
  <c r="AF330" i="2"/>
  <c r="AP330" i="2"/>
  <c r="AR327" i="2"/>
  <c r="AH327" i="2"/>
  <c r="AF326" i="2"/>
  <c r="AP326" i="2"/>
  <c r="AR323" i="2"/>
  <c r="AH323" i="2"/>
  <c r="AF322" i="2"/>
  <c r="AP322" i="2"/>
  <c r="AR319" i="2"/>
  <c r="AH319" i="2"/>
  <c r="AF318" i="2"/>
  <c r="AP318" i="2"/>
  <c r="AR315" i="2"/>
  <c r="AH315" i="2"/>
  <c r="AF314" i="2"/>
  <c r="AP314" i="2"/>
  <c r="AR311" i="2"/>
  <c r="AH311" i="2"/>
  <c r="AF310" i="2"/>
  <c r="AP310" i="2"/>
  <c r="AR307" i="2"/>
  <c r="AH307" i="2"/>
  <c r="AF306" i="2"/>
  <c r="AP306" i="2"/>
  <c r="AR303" i="2"/>
  <c r="AH303" i="2"/>
  <c r="AF302" i="2"/>
  <c r="AP302" i="2"/>
  <c r="AR299" i="2"/>
  <c r="AH299" i="2"/>
  <c r="AF298" i="2"/>
  <c r="AP298" i="2"/>
  <c r="AR295" i="2"/>
  <c r="AH295" i="2"/>
  <c r="AF294" i="2"/>
  <c r="AP294" i="2"/>
  <c r="AH291" i="2"/>
  <c r="AR291" i="2"/>
  <c r="AP290" i="2"/>
  <c r="AF290" i="2"/>
  <c r="AH287" i="2"/>
  <c r="AR287" i="2"/>
  <c r="AP286" i="2"/>
  <c r="AF286" i="2"/>
  <c r="AH283" i="2"/>
  <c r="AR283" i="2"/>
  <c r="AP282" i="2"/>
  <c r="AF282" i="2"/>
  <c r="AH279" i="2"/>
  <c r="AR279" i="2"/>
  <c r="AP278" i="2"/>
  <c r="AF278" i="2"/>
  <c r="AH275" i="2"/>
  <c r="AR275" i="2"/>
  <c r="AP274" i="2"/>
  <c r="AF274" i="2"/>
  <c r="AH271" i="2"/>
  <c r="AR271" i="2"/>
  <c r="AP270" i="2"/>
  <c r="AF270" i="2"/>
  <c r="AH267" i="2"/>
  <c r="AR267" i="2"/>
  <c r="AP266" i="2"/>
  <c r="AF266" i="2"/>
  <c r="AH263" i="2"/>
  <c r="AR263" i="2"/>
  <c r="AP262" i="2"/>
  <c r="AF262" i="2"/>
  <c r="AH259" i="2"/>
  <c r="AR259" i="2"/>
  <c r="AP258" i="2"/>
  <c r="AF258" i="2"/>
  <c r="AH255" i="2"/>
  <c r="AR255" i="2"/>
  <c r="AP254" i="2"/>
  <c r="AF254" i="2"/>
  <c r="AH251" i="2"/>
  <c r="AR251" i="2"/>
  <c r="AP250" i="2"/>
  <c r="AF250" i="2"/>
  <c r="AH247" i="2"/>
  <c r="AR247" i="2"/>
  <c r="AP246" i="2"/>
  <c r="AF246" i="2"/>
  <c r="AH243" i="2"/>
  <c r="AR243" i="2"/>
  <c r="AP242" i="2"/>
  <c r="AF242" i="2"/>
  <c r="AH239" i="2"/>
  <c r="AR239" i="2"/>
  <c r="AP238" i="2"/>
  <c r="AF238" i="2"/>
  <c r="AH235" i="2"/>
  <c r="AR235" i="2"/>
  <c r="AP234" i="2"/>
  <c r="AF234" i="2"/>
  <c r="AH231" i="2"/>
  <c r="AR231" i="2"/>
  <c r="AP230" i="2"/>
  <c r="AF230" i="2"/>
  <c r="AH227" i="2"/>
  <c r="AR227" i="2"/>
  <c r="AP226" i="2"/>
  <c r="AF226" i="2"/>
  <c r="AH223" i="2"/>
  <c r="AR223" i="2"/>
  <c r="AP222" i="2"/>
  <c r="AF222" i="2"/>
  <c r="AH219" i="2"/>
  <c r="AR219" i="2"/>
  <c r="AP218" i="2"/>
  <c r="AF218" i="2"/>
  <c r="AH215" i="2"/>
  <c r="AR215" i="2"/>
  <c r="AP214" i="2"/>
  <c r="AF214" i="2"/>
  <c r="AH211" i="2"/>
  <c r="AR211" i="2"/>
  <c r="AP210" i="2"/>
  <c r="AF210" i="2"/>
  <c r="AH207" i="2"/>
  <c r="AR207" i="2"/>
  <c r="AP206" i="2"/>
  <c r="AF206" i="2"/>
  <c r="AH203" i="2"/>
  <c r="AR203" i="2"/>
  <c r="AP202" i="2"/>
  <c r="AF202" i="2"/>
  <c r="AH199" i="2"/>
  <c r="AR199" i="2"/>
  <c r="AP198" i="2"/>
  <c r="AF198" i="2"/>
  <c r="AH195" i="2"/>
  <c r="AR195" i="2"/>
  <c r="AP192" i="2"/>
  <c r="AF192" i="2"/>
  <c r="AD191" i="2"/>
  <c r="AN191" i="2"/>
  <c r="AP188" i="2"/>
  <c r="AF188" i="2"/>
  <c r="AD187" i="2"/>
  <c r="AN187" i="2"/>
  <c r="AP184" i="2"/>
  <c r="AF184" i="2"/>
  <c r="AD183" i="2"/>
  <c r="AN183" i="2"/>
  <c r="AP180" i="2"/>
  <c r="AF180" i="2"/>
  <c r="AD179" i="2"/>
  <c r="AN179" i="2"/>
  <c r="AP176" i="2"/>
  <c r="AF176" i="2"/>
  <c r="AD175" i="2"/>
  <c r="AN175" i="2"/>
  <c r="AP172" i="2"/>
  <c r="AF172" i="2"/>
  <c r="AD171" i="2"/>
  <c r="AN171" i="2"/>
  <c r="AP168" i="2"/>
  <c r="AF168" i="2"/>
  <c r="AD167" i="2"/>
  <c r="AN167" i="2"/>
  <c r="AP164" i="2"/>
  <c r="AF164" i="2"/>
  <c r="AD163" i="2"/>
  <c r="AN163" i="2"/>
  <c r="AP160" i="2"/>
  <c r="AF160" i="2"/>
  <c r="AD159" i="2"/>
  <c r="AN159" i="2"/>
  <c r="AP156" i="2"/>
  <c r="AF156" i="2"/>
  <c r="AD155" i="2"/>
  <c r="AN155" i="2"/>
  <c r="AP152" i="2"/>
  <c r="AF152" i="2"/>
  <c r="AD151" i="2"/>
  <c r="AN151" i="2"/>
  <c r="AP148" i="2"/>
  <c r="AF148" i="2"/>
  <c r="AD147" i="2"/>
  <c r="AN147" i="2"/>
  <c r="AP144" i="2"/>
  <c r="AF144" i="2"/>
  <c r="AD143" i="2"/>
  <c r="AN143" i="2"/>
  <c r="AP140" i="2"/>
  <c r="AF140" i="2"/>
  <c r="AD139" i="2"/>
  <c r="AN139" i="2"/>
  <c r="AP136" i="2"/>
  <c r="AF136" i="2"/>
  <c r="AD135" i="2"/>
  <c r="AN135" i="2"/>
  <c r="AP132" i="2"/>
  <c r="AF132" i="2"/>
  <c r="AD131" i="2"/>
  <c r="AN131" i="2"/>
  <c r="AP128" i="2"/>
  <c r="AF128" i="2"/>
  <c r="AD127" i="2"/>
  <c r="AN127" i="2"/>
  <c r="AP124" i="2"/>
  <c r="AF124" i="2"/>
  <c r="AD123" i="2"/>
  <c r="AN123" i="2"/>
  <c r="AP120" i="2"/>
  <c r="AF120" i="2"/>
  <c r="AD119" i="2"/>
  <c r="AN119" i="2"/>
  <c r="AP116" i="2"/>
  <c r="AF116" i="2"/>
  <c r="AD115" i="2"/>
  <c r="AN115" i="2"/>
  <c r="AP112" i="2"/>
  <c r="AF112" i="2"/>
  <c r="AD111" i="2"/>
  <c r="AN111" i="2"/>
  <c r="AP108" i="2"/>
  <c r="AF108" i="2"/>
  <c r="AD107" i="2"/>
  <c r="AN107" i="2"/>
  <c r="AP104" i="2"/>
  <c r="AF104" i="2"/>
  <c r="AD103" i="2"/>
  <c r="AN103" i="2"/>
  <c r="AP100" i="2"/>
  <c r="AF100" i="2"/>
  <c r="AD99" i="2"/>
  <c r="AN99" i="2"/>
  <c r="AP96" i="2"/>
  <c r="AF96" i="2"/>
  <c r="AD95" i="2"/>
  <c r="AN95" i="2"/>
  <c r="AP92" i="2"/>
  <c r="AF92" i="2"/>
  <c r="AD91" i="2"/>
  <c r="AN91" i="2"/>
  <c r="AP88" i="2"/>
  <c r="AF88" i="2"/>
  <c r="AD87" i="2"/>
  <c r="AN87" i="2"/>
  <c r="AP84" i="2"/>
  <c r="AF84" i="2"/>
  <c r="AD83" i="2"/>
  <c r="AN83" i="2"/>
  <c r="AP80" i="2"/>
  <c r="AF80" i="2"/>
  <c r="AD79" i="2"/>
  <c r="AN79" i="2"/>
  <c r="AP76" i="2"/>
  <c r="AF76" i="2"/>
  <c r="AD75" i="2"/>
  <c r="AN75" i="2"/>
  <c r="AP72" i="2"/>
  <c r="AF72" i="2"/>
  <c r="AD71" i="2"/>
  <c r="AN71" i="2"/>
  <c r="AP68" i="2"/>
  <c r="AF68" i="2"/>
  <c r="AD67" i="2"/>
  <c r="AN67" i="2"/>
  <c r="AP64" i="2"/>
  <c r="AF64" i="2"/>
  <c r="AD63" i="2"/>
  <c r="AN63" i="2"/>
  <c r="AP60" i="2"/>
  <c r="AF60" i="2"/>
  <c r="AD59" i="2"/>
  <c r="AN59" i="2"/>
  <c r="AP56" i="2"/>
  <c r="AF56" i="2"/>
  <c r="AD55" i="2"/>
  <c r="AN55" i="2"/>
  <c r="AP52" i="2"/>
  <c r="AF52" i="2"/>
  <c r="AD51" i="2"/>
  <c r="AN51" i="2"/>
  <c r="AP48" i="2"/>
  <c r="AF48" i="2"/>
  <c r="AD47" i="2"/>
  <c r="AN47" i="2"/>
  <c r="AP44" i="2"/>
  <c r="AF44" i="2"/>
  <c r="AD43" i="2"/>
  <c r="AN43" i="2"/>
  <c r="AP40" i="2"/>
  <c r="AF40" i="2"/>
  <c r="AD39" i="2"/>
  <c r="AN39" i="2"/>
  <c r="AP36" i="2"/>
  <c r="AF36" i="2"/>
  <c r="AD35" i="2"/>
  <c r="AN35" i="2"/>
  <c r="AP32" i="2"/>
  <c r="AF32" i="2"/>
  <c r="AD31" i="2"/>
  <c r="AN31" i="2"/>
  <c r="AP28" i="2"/>
  <c r="AF28" i="2"/>
  <c r="AD27" i="2"/>
  <c r="AN27" i="2"/>
  <c r="AP24" i="2"/>
  <c r="AF24" i="2"/>
  <c r="AD23" i="2"/>
  <c r="AN23" i="2"/>
  <c r="AP20" i="2"/>
  <c r="AF20" i="2"/>
  <c r="AD19" i="2"/>
  <c r="AN19" i="2"/>
  <c r="AP16" i="2"/>
  <c r="AF16" i="2"/>
  <c r="AD15" i="2"/>
  <c r="AN15" i="2"/>
  <c r="AP14" i="2"/>
  <c r="AF14" i="2"/>
  <c r="AH11" i="2"/>
  <c r="AR11" i="2"/>
  <c r="AJ10" i="2"/>
  <c r="AT10" i="2"/>
  <c r="AS734" i="2"/>
  <c r="AI734" i="2"/>
  <c r="AS730" i="2"/>
  <c r="AI730" i="2"/>
  <c r="AS724" i="2"/>
  <c r="AI724" i="2"/>
  <c r="AS720" i="2"/>
  <c r="AI720" i="2"/>
  <c r="AS716" i="2"/>
  <c r="AI716" i="2"/>
  <c r="AS710" i="2"/>
  <c r="AI710" i="2"/>
  <c r="AS706" i="2"/>
  <c r="AI706" i="2"/>
  <c r="AS456" i="2"/>
  <c r="AI456" i="2"/>
  <c r="AS452" i="2"/>
  <c r="AI452" i="2"/>
  <c r="AS448" i="2"/>
  <c r="AI448" i="2"/>
  <c r="AI444" i="2"/>
  <c r="AS444" i="2"/>
  <c r="AI432" i="2"/>
  <c r="AS432" i="2"/>
  <c r="AS192" i="2"/>
  <c r="AI192" i="2"/>
  <c r="AS188" i="2"/>
  <c r="AI188" i="2"/>
  <c r="AS184" i="2"/>
  <c r="AI184" i="2"/>
  <c r="AS178" i="2"/>
  <c r="AI178" i="2"/>
  <c r="AI436" i="2"/>
  <c r="AS436" i="2"/>
  <c r="AI352" i="2"/>
  <c r="AS352" i="2"/>
  <c r="AI338" i="2"/>
  <c r="AS338" i="2"/>
  <c r="AI328" i="2"/>
  <c r="AS328" i="2"/>
  <c r="AI322" i="2"/>
  <c r="AS322" i="2"/>
  <c r="AI312" i="2"/>
  <c r="AS312" i="2"/>
  <c r="AI302" i="2"/>
  <c r="AS302" i="2"/>
  <c r="AS292" i="2"/>
  <c r="AI292" i="2"/>
  <c r="AS280" i="2"/>
  <c r="AI280" i="2"/>
  <c r="AS274" i="2"/>
  <c r="AI274" i="2"/>
  <c r="AS228" i="2"/>
  <c r="AI228" i="2"/>
  <c r="AS220" i="2"/>
  <c r="AI220" i="2"/>
  <c r="AS210" i="2"/>
  <c r="AI210" i="2"/>
  <c r="AS200" i="2"/>
  <c r="AI200" i="2"/>
  <c r="AS172" i="2"/>
  <c r="AI172" i="2"/>
  <c r="AS158" i="2"/>
  <c r="AI158" i="2"/>
  <c r="AS146" i="2"/>
  <c r="AI146" i="2"/>
  <c r="AS136" i="2"/>
  <c r="AI136" i="2"/>
  <c r="AS124" i="2"/>
  <c r="AI124" i="2"/>
  <c r="AS116" i="2"/>
  <c r="AI116" i="2"/>
  <c r="AS104" i="2"/>
  <c r="AI104" i="2"/>
  <c r="AI430" i="2"/>
  <c r="AS430" i="2"/>
  <c r="AI426" i="2"/>
  <c r="AS426" i="2"/>
  <c r="AI422" i="2"/>
  <c r="AS422" i="2"/>
  <c r="AI418" i="2"/>
  <c r="AS418" i="2"/>
  <c r="AI414" i="2"/>
  <c r="AS414" i="2"/>
  <c r="AI410" i="2"/>
  <c r="AS410" i="2"/>
  <c r="AI406" i="2"/>
  <c r="AS406" i="2"/>
  <c r="AI402" i="2"/>
  <c r="AS402" i="2"/>
  <c r="AI398" i="2"/>
  <c r="AS398" i="2"/>
  <c r="AI394" i="2"/>
  <c r="AS394" i="2"/>
  <c r="AI390" i="2"/>
  <c r="AS390" i="2"/>
  <c r="AI386" i="2"/>
  <c r="AS386" i="2"/>
  <c r="AI382" i="2"/>
  <c r="AS382" i="2"/>
  <c r="AI378" i="2"/>
  <c r="AS378" i="2"/>
  <c r="AI374" i="2"/>
  <c r="AS374" i="2"/>
  <c r="AI370" i="2"/>
  <c r="AS370" i="2"/>
  <c r="AI366" i="2"/>
  <c r="AS366" i="2"/>
  <c r="AI362" i="2"/>
  <c r="AS362" i="2"/>
  <c r="AI358" i="2"/>
  <c r="AS358" i="2"/>
  <c r="AI354" i="2"/>
  <c r="AS354" i="2"/>
  <c r="AS266" i="2"/>
  <c r="AI266" i="2"/>
  <c r="AS262" i="2"/>
  <c r="AI262" i="2"/>
  <c r="AS258" i="2"/>
  <c r="AI258" i="2"/>
  <c r="AS254" i="2"/>
  <c r="AI254" i="2"/>
  <c r="AS250" i="2"/>
  <c r="AI250" i="2"/>
  <c r="AS246" i="2"/>
  <c r="AI246" i="2"/>
  <c r="AS242" i="2"/>
  <c r="AI242" i="2"/>
  <c r="AS238" i="2"/>
  <c r="AI238" i="2"/>
  <c r="AS234" i="2"/>
  <c r="AI234" i="2"/>
  <c r="AI14" i="2"/>
  <c r="AS14" i="2"/>
  <c r="AI438" i="2"/>
  <c r="AS438" i="2"/>
  <c r="AI344" i="2"/>
  <c r="AS344" i="2"/>
  <c r="AI336" i="2"/>
  <c r="AS336" i="2"/>
  <c r="AI320" i="2"/>
  <c r="AS320" i="2"/>
  <c r="AI306" i="2"/>
  <c r="AS306" i="2"/>
  <c r="AS290" i="2"/>
  <c r="AI290" i="2"/>
  <c r="AS278" i="2"/>
  <c r="AI278" i="2"/>
  <c r="AS226" i="2"/>
  <c r="AI226" i="2"/>
  <c r="AS208" i="2"/>
  <c r="AI208" i="2"/>
  <c r="AS198" i="2"/>
  <c r="AI198" i="2"/>
  <c r="AS166" i="2"/>
  <c r="AI166" i="2"/>
  <c r="AS156" i="2"/>
  <c r="AI156" i="2"/>
  <c r="AS150" i="2"/>
  <c r="AI150" i="2"/>
  <c r="AS142" i="2"/>
  <c r="AI142" i="2"/>
  <c r="AS126" i="2"/>
  <c r="AI126" i="2"/>
  <c r="AS112" i="2"/>
  <c r="AI112" i="2"/>
  <c r="AS102" i="2"/>
  <c r="AI102" i="2"/>
  <c r="E13" i="2"/>
  <c r="AX12" i="2" s="1"/>
  <c r="BB11" i="2"/>
  <c r="W2" i="1"/>
  <c r="AH2" i="1"/>
  <c r="L2" i="1"/>
  <c r="AX11" i="2" l="1"/>
  <c r="BC11" i="2"/>
  <c r="BB12" i="2"/>
  <c r="AJ10" i="1"/>
  <c r="M12" i="2"/>
  <c r="AA11" i="2" s="1"/>
  <c r="Y10" i="1"/>
  <c r="G12" i="2"/>
  <c r="U11" i="2" s="1"/>
  <c r="AW10" i="1"/>
  <c r="O12" i="2"/>
  <c r="Z11" i="2"/>
  <c r="N10" i="1"/>
  <c r="I12" i="2"/>
  <c r="W11" i="2" s="1"/>
  <c r="AU10" i="1"/>
  <c r="N12" i="2"/>
  <c r="AO11" i="1"/>
  <c r="L13" i="2"/>
  <c r="Z12" i="2" s="1"/>
  <c r="W10" i="2"/>
  <c r="AB10" i="2"/>
  <c r="AA10" i="2"/>
  <c r="U10" i="2"/>
  <c r="AC11" i="2"/>
  <c r="AC10" i="2"/>
  <c r="E14" i="2"/>
  <c r="AZ13" i="2" s="1"/>
  <c r="AZ12" i="2"/>
  <c r="BC12" i="2"/>
  <c r="BB13" i="2" l="1"/>
  <c r="AK11" i="2"/>
  <c r="AU11" i="2"/>
  <c r="BE11" i="2"/>
  <c r="AT12" i="2"/>
  <c r="AJ12" i="2"/>
  <c r="BD12" i="2"/>
  <c r="AW11" i="2"/>
  <c r="AM11" i="2"/>
  <c r="BG11" i="2"/>
  <c r="AQ10" i="2"/>
  <c r="AG10" i="2"/>
  <c r="BA10" i="2"/>
  <c r="AO12" i="1"/>
  <c r="L15" i="2"/>
  <c r="Z13" i="2" s="1"/>
  <c r="N11" i="1"/>
  <c r="I13" i="2"/>
  <c r="W12" i="2" s="1"/>
  <c r="AU10" i="2"/>
  <c r="AK10" i="2"/>
  <c r="BE10" i="2"/>
  <c r="AT11" i="2"/>
  <c r="AJ11" i="2"/>
  <c r="BD11" i="2"/>
  <c r="AW11" i="1"/>
  <c r="O13" i="2"/>
  <c r="AC12" i="2" s="1"/>
  <c r="AJ11" i="1"/>
  <c r="M13" i="2"/>
  <c r="AA12" i="2" s="1"/>
  <c r="AV10" i="2"/>
  <c r="AL10" i="2"/>
  <c r="BF10" i="2"/>
  <c r="AG11" i="2"/>
  <c r="AQ11" i="2"/>
  <c r="BA11" i="2"/>
  <c r="AE10" i="2"/>
  <c r="AO10" i="2"/>
  <c r="AY10" i="2"/>
  <c r="AB11" i="2"/>
  <c r="AU11" i="1"/>
  <c r="N13" i="2"/>
  <c r="AM10" i="2"/>
  <c r="AW10" i="2"/>
  <c r="BG10" i="2"/>
  <c r="AO11" i="2"/>
  <c r="AE11" i="2"/>
  <c r="AY11" i="2"/>
  <c r="Y11" i="1"/>
  <c r="G13" i="2"/>
  <c r="U12" i="2" s="1"/>
  <c r="E15" i="2"/>
  <c r="BB14" i="2" s="1"/>
  <c r="AO12" i="2" l="1"/>
  <c r="AE12" i="2"/>
  <c r="AY12" i="2"/>
  <c r="N12" i="1"/>
  <c r="I14" i="2"/>
  <c r="W13" i="2" s="1"/>
  <c r="AG12" i="2"/>
  <c r="AQ12" i="2"/>
  <c r="BA12" i="2"/>
  <c r="AL11" i="2"/>
  <c r="AV11" i="2"/>
  <c r="BF11" i="2"/>
  <c r="AW12" i="2"/>
  <c r="AM12" i="2"/>
  <c r="BG12" i="2"/>
  <c r="Z14" i="2"/>
  <c r="BD14" i="2" s="1"/>
  <c r="AJ12" i="1"/>
  <c r="M15" i="2"/>
  <c r="AT13" i="2"/>
  <c r="AJ13" i="2"/>
  <c r="AK12" i="2"/>
  <c r="AU12" i="2"/>
  <c r="BE12" i="2"/>
  <c r="Y12" i="1"/>
  <c r="G15" i="2"/>
  <c r="AU12" i="1"/>
  <c r="N14" i="2"/>
  <c r="AB13" i="2" s="1"/>
  <c r="AW12" i="1"/>
  <c r="O14" i="2"/>
  <c r="AB12" i="2"/>
  <c r="AO13" i="1"/>
  <c r="L16" i="2"/>
  <c r="E16" i="2"/>
  <c r="BB15" i="2" s="1"/>
  <c r="AX13" i="2"/>
  <c r="BD13" i="2"/>
  <c r="AZ14" i="2"/>
  <c r="AX14" i="2"/>
  <c r="AZ15" i="2" l="1"/>
  <c r="BC15" i="2"/>
  <c r="AX15" i="2"/>
  <c r="AL13" i="2"/>
  <c r="AV13" i="2"/>
  <c r="BF13" i="2"/>
  <c r="U14" i="2"/>
  <c r="N13" i="1"/>
  <c r="I15" i="2"/>
  <c r="AW13" i="1"/>
  <c r="O15" i="2"/>
  <c r="Y13" i="1"/>
  <c r="G16" i="2"/>
  <c r="AJ14" i="2"/>
  <c r="AT14" i="2"/>
  <c r="AQ13" i="2"/>
  <c r="AG13" i="2"/>
  <c r="BA13" i="2"/>
  <c r="AO14" i="1"/>
  <c r="L17" i="2"/>
  <c r="Z15" i="2"/>
  <c r="AJ13" i="1"/>
  <c r="M16" i="2"/>
  <c r="AC13" i="2"/>
  <c r="AL12" i="2"/>
  <c r="AV12" i="2"/>
  <c r="BF12" i="2"/>
  <c r="AU13" i="1"/>
  <c r="N15" i="2"/>
  <c r="AA14" i="2"/>
  <c r="U13" i="2"/>
  <c r="AA13" i="2"/>
  <c r="E17" i="2"/>
  <c r="AZ16" i="2" s="1"/>
  <c r="BB16" i="2"/>
  <c r="BC13" i="2"/>
  <c r="BC14" i="2"/>
  <c r="BC16" i="2" l="1"/>
  <c r="AX16" i="2"/>
  <c r="AU13" i="2"/>
  <c r="AK13" i="2"/>
  <c r="BE13" i="2"/>
  <c r="AJ14" i="1"/>
  <c r="M17" i="2"/>
  <c r="AA16" i="2" s="1"/>
  <c r="AW14" i="1"/>
  <c r="O16" i="2"/>
  <c r="AC15" i="2" s="1"/>
  <c r="N14" i="1"/>
  <c r="I16" i="2"/>
  <c r="W15" i="2" s="1"/>
  <c r="AT15" i="2"/>
  <c r="AJ15" i="2"/>
  <c r="BD15" i="2"/>
  <c r="AO15" i="1"/>
  <c r="L18" i="2"/>
  <c r="Z17" i="2" s="1"/>
  <c r="Z16" i="2"/>
  <c r="AE14" i="2"/>
  <c r="AO14" i="2"/>
  <c r="AY14" i="2"/>
  <c r="AA15" i="2"/>
  <c r="AO13" i="2"/>
  <c r="AE13" i="2"/>
  <c r="AY13" i="2"/>
  <c r="W14" i="2"/>
  <c r="AU14" i="2"/>
  <c r="AK14" i="2"/>
  <c r="BE14" i="2"/>
  <c r="AU14" i="1"/>
  <c r="N16" i="2"/>
  <c r="AM13" i="2"/>
  <c r="AW13" i="2"/>
  <c r="BG13" i="2"/>
  <c r="AB14" i="2"/>
  <c r="AC14" i="2"/>
  <c r="Y14" i="1"/>
  <c r="G17" i="2"/>
  <c r="U15" i="2"/>
  <c r="E18" i="2"/>
  <c r="AZ17" i="2" s="1"/>
  <c r="AX17" i="2" l="1"/>
  <c r="BC17" i="2"/>
  <c r="BB17" i="2"/>
  <c r="AT17" i="2"/>
  <c r="AJ17" i="2"/>
  <c r="BD17" i="2"/>
  <c r="AM15" i="2"/>
  <c r="AW15" i="2"/>
  <c r="BG15" i="2"/>
  <c r="AW15" i="1"/>
  <c r="O17" i="2"/>
  <c r="AC16" i="2" s="1"/>
  <c r="AQ15" i="2"/>
  <c r="AG15" i="2"/>
  <c r="BA15" i="2"/>
  <c r="AQ14" i="2"/>
  <c r="AG14" i="2"/>
  <c r="BA14" i="2"/>
  <c r="AL14" i="2"/>
  <c r="AV14" i="2"/>
  <c r="BF14" i="2"/>
  <c r="AU15" i="1"/>
  <c r="N17" i="2"/>
  <c r="AB16" i="2" s="1"/>
  <c r="AU15" i="2"/>
  <c r="AK15" i="2"/>
  <c r="BE15" i="2"/>
  <c r="AT16" i="2"/>
  <c r="AJ16" i="2"/>
  <c r="BD16" i="2"/>
  <c r="AO16" i="1"/>
  <c r="L19" i="2"/>
  <c r="Z18" i="2" s="1"/>
  <c r="AB15" i="2"/>
  <c r="Y15" i="1"/>
  <c r="G18" i="2"/>
  <c r="U17" i="2" s="1"/>
  <c r="U16" i="2"/>
  <c r="N15" i="1"/>
  <c r="I17" i="2"/>
  <c r="AE15" i="2"/>
  <c r="AO15" i="2"/>
  <c r="AY15" i="2"/>
  <c r="AJ15" i="1"/>
  <c r="M18" i="2"/>
  <c r="AA17" i="2" s="1"/>
  <c r="AM14" i="2"/>
  <c r="AW14" i="2"/>
  <c r="BG14" i="2"/>
  <c r="AU16" i="2"/>
  <c r="AK16" i="2"/>
  <c r="BE16" i="2"/>
  <c r="E19" i="2"/>
  <c r="AZ18" i="2" s="1"/>
  <c r="BB18" i="2"/>
  <c r="AX18" i="2" l="1"/>
  <c r="BD18" i="2"/>
  <c r="BC18" i="2"/>
  <c r="AE17" i="2"/>
  <c r="AO17" i="2"/>
  <c r="AY17" i="2"/>
  <c r="AO17" i="1"/>
  <c r="L20" i="2"/>
  <c r="Z19" i="2" s="1"/>
  <c r="Y16" i="1"/>
  <c r="G19" i="2"/>
  <c r="U18" i="2" s="1"/>
  <c r="AU17" i="2"/>
  <c r="AK17" i="2"/>
  <c r="BE17" i="2"/>
  <c r="AV16" i="2"/>
  <c r="AL16" i="2"/>
  <c r="BF16" i="2"/>
  <c r="AM16" i="2"/>
  <c r="AW16" i="2"/>
  <c r="BG16" i="2"/>
  <c r="N16" i="1"/>
  <c r="I18" i="2"/>
  <c r="W17" i="2" s="1"/>
  <c r="AL15" i="2"/>
  <c r="AV15" i="2"/>
  <c r="BF15" i="2"/>
  <c r="W16" i="2"/>
  <c r="AT18" i="2"/>
  <c r="AJ18" i="2"/>
  <c r="AU16" i="1"/>
  <c r="N18" i="2"/>
  <c r="AB17" i="2" s="1"/>
  <c r="AJ16" i="1"/>
  <c r="M19" i="2"/>
  <c r="AE16" i="2"/>
  <c r="AO16" i="2"/>
  <c r="AY16" i="2"/>
  <c r="AW16" i="1"/>
  <c r="O18" i="2"/>
  <c r="AC17" i="2" s="1"/>
  <c r="E20" i="2"/>
  <c r="BB19" i="2" s="1"/>
  <c r="AX19" i="2" l="1"/>
  <c r="AZ19" i="2"/>
  <c r="BD19" i="2"/>
  <c r="BC19" i="2"/>
  <c r="AM17" i="2"/>
  <c r="AW17" i="2"/>
  <c r="BG17" i="2"/>
  <c r="AE18" i="2"/>
  <c r="AO18" i="2"/>
  <c r="AY18" i="2"/>
  <c r="AJ17" i="1"/>
  <c r="M20" i="2"/>
  <c r="AA19" i="2" s="1"/>
  <c r="AW17" i="1"/>
  <c r="O19" i="2"/>
  <c r="AC18" i="2" s="1"/>
  <c r="AQ16" i="2"/>
  <c r="AG16" i="2"/>
  <c r="BA16" i="2"/>
  <c r="Y17" i="1"/>
  <c r="G20" i="2"/>
  <c r="U19" i="2" s="1"/>
  <c r="AO18" i="1"/>
  <c r="L21" i="2"/>
  <c r="Z20" i="2" s="1"/>
  <c r="AL17" i="2"/>
  <c r="AV17" i="2"/>
  <c r="BF17" i="2"/>
  <c r="N17" i="1"/>
  <c r="I19" i="2"/>
  <c r="AQ17" i="2"/>
  <c r="AG17" i="2"/>
  <c r="BA17" i="2"/>
  <c r="AA18" i="2"/>
  <c r="AT19" i="2"/>
  <c r="AJ19" i="2"/>
  <c r="AU17" i="1"/>
  <c r="N19" i="2"/>
  <c r="AB18" i="2" s="1"/>
  <c r="E21" i="2"/>
  <c r="AX20" i="2" s="1"/>
  <c r="BC20" i="2" l="1"/>
  <c r="AE19" i="2"/>
  <c r="AO19" i="2"/>
  <c r="AU18" i="2"/>
  <c r="AK18" i="2"/>
  <c r="BE18" i="2"/>
  <c r="AO19" i="1"/>
  <c r="L22" i="2"/>
  <c r="Z21" i="2" s="1"/>
  <c r="AU19" i="2"/>
  <c r="AK19" i="2"/>
  <c r="BE19" i="2"/>
  <c r="AT20" i="2"/>
  <c r="AJ20" i="2"/>
  <c r="Y18" i="1"/>
  <c r="G21" i="2"/>
  <c r="AY19" i="2"/>
  <c r="AL18" i="2"/>
  <c r="AV18" i="2"/>
  <c r="BF18" i="2"/>
  <c r="AJ18" i="1"/>
  <c r="M21" i="2"/>
  <c r="AM18" i="2"/>
  <c r="AW18" i="2"/>
  <c r="BG18" i="2"/>
  <c r="BD20" i="2"/>
  <c r="AU18" i="1"/>
  <c r="N20" i="2"/>
  <c r="N18" i="1"/>
  <c r="I20" i="2"/>
  <c r="W18" i="2"/>
  <c r="AW18" i="1"/>
  <c r="O20" i="2"/>
  <c r="E22" i="2"/>
  <c r="BB21" i="2" s="1"/>
  <c r="AX21" i="2"/>
  <c r="AZ21" i="2"/>
  <c r="BC21" i="2"/>
  <c r="BB20" i="2"/>
  <c r="AZ20" i="2"/>
  <c r="AT21" i="2" l="1"/>
  <c r="AJ21" i="2"/>
  <c r="BD21" i="2"/>
  <c r="AA20" i="2"/>
  <c r="AU19" i="1"/>
  <c r="N21" i="2"/>
  <c r="AJ19" i="1"/>
  <c r="M22" i="2"/>
  <c r="Y19" i="1"/>
  <c r="G22" i="2"/>
  <c r="AB19" i="2"/>
  <c r="AC19" i="2"/>
  <c r="W19" i="2"/>
  <c r="U20" i="2"/>
  <c r="AO20" i="1"/>
  <c r="L23" i="2"/>
  <c r="Z22" i="2" s="1"/>
  <c r="AW19" i="1"/>
  <c r="O21" i="2"/>
  <c r="AC20" i="2" s="1"/>
  <c r="AQ18" i="2"/>
  <c r="AG18" i="2"/>
  <c r="BA18" i="2"/>
  <c r="N19" i="1"/>
  <c r="I21" i="2"/>
  <c r="W20" i="2" s="1"/>
  <c r="E23" i="2"/>
  <c r="AZ22" i="2" s="1"/>
  <c r="BB22" i="2" l="1"/>
  <c r="BC22" i="2"/>
  <c r="AX22" i="2"/>
  <c r="AQ19" i="2"/>
  <c r="AG19" i="2"/>
  <c r="BA19" i="2"/>
  <c r="AJ20" i="1"/>
  <c r="M23" i="2"/>
  <c r="AA21" i="2"/>
  <c r="AT22" i="2"/>
  <c r="AJ22" i="2"/>
  <c r="AQ20" i="2"/>
  <c r="AG20" i="2"/>
  <c r="BA20" i="2"/>
  <c r="AM20" i="2"/>
  <c r="AW20" i="2"/>
  <c r="BG20" i="2"/>
  <c r="N20" i="1"/>
  <c r="I22" i="2"/>
  <c r="W21" i="2" s="1"/>
  <c r="AU20" i="2"/>
  <c r="AK20" i="2"/>
  <c r="BE20" i="2"/>
  <c r="AE20" i="2"/>
  <c r="AO20" i="2"/>
  <c r="AY20" i="2"/>
  <c r="AM19" i="2"/>
  <c r="AW19" i="2"/>
  <c r="BG19" i="2"/>
  <c r="BD22" i="2"/>
  <c r="AW20" i="1"/>
  <c r="O22" i="2"/>
  <c r="AO21" i="1"/>
  <c r="L24" i="2"/>
  <c r="Z23" i="2" s="1"/>
  <c r="AL19" i="2"/>
  <c r="AV19" i="2"/>
  <c r="BF19" i="2"/>
  <c r="Y20" i="1"/>
  <c r="G23" i="2"/>
  <c r="AU20" i="1"/>
  <c r="N22" i="2"/>
  <c r="AB21" i="2" s="1"/>
  <c r="U21" i="2"/>
  <c r="AB20" i="2"/>
  <c r="E24" i="2"/>
  <c r="BB23" i="2" s="1"/>
  <c r="BC23" i="2" l="1"/>
  <c r="AX23" i="2"/>
  <c r="AZ23" i="2"/>
  <c r="AU21" i="2"/>
  <c r="AK21" i="2"/>
  <c r="BE21" i="2"/>
  <c r="AQ21" i="2"/>
  <c r="AG21" i="2"/>
  <c r="BA21" i="2"/>
  <c r="AT23" i="2"/>
  <c r="AJ23" i="2"/>
  <c r="AE21" i="2"/>
  <c r="AO21" i="2"/>
  <c r="AY21" i="2"/>
  <c r="AC21" i="2"/>
  <c r="U22" i="2"/>
  <c r="AJ21" i="1"/>
  <c r="M24" i="2"/>
  <c r="AA22" i="2"/>
  <c r="AU21" i="1"/>
  <c r="N23" i="2"/>
  <c r="AL21" i="2"/>
  <c r="AV21" i="2"/>
  <c r="BF21" i="2"/>
  <c r="AV20" i="2"/>
  <c r="AL20" i="2"/>
  <c r="BF20" i="2"/>
  <c r="AW21" i="1"/>
  <c r="O23" i="2"/>
  <c r="AC22" i="2" s="1"/>
  <c r="BD23" i="2"/>
  <c r="Y21" i="1"/>
  <c r="G24" i="2"/>
  <c r="U23" i="2" s="1"/>
  <c r="AO22" i="1"/>
  <c r="L25" i="2"/>
  <c r="N21" i="1"/>
  <c r="I23" i="2"/>
  <c r="W22" i="2" s="1"/>
  <c r="E25" i="2"/>
  <c r="AZ24" i="2" s="1"/>
  <c r="AX24" i="2" l="1"/>
  <c r="BC24" i="2"/>
  <c r="BB24" i="2"/>
  <c r="AE23" i="2"/>
  <c r="AO23" i="2"/>
  <c r="AY23" i="2"/>
  <c r="AW22" i="1"/>
  <c r="O24" i="2"/>
  <c r="N22" i="1"/>
  <c r="I24" i="2"/>
  <c r="W23" i="2" s="1"/>
  <c r="AJ22" i="1"/>
  <c r="M25" i="2"/>
  <c r="AM21" i="2"/>
  <c r="AW21" i="2"/>
  <c r="BG21" i="2"/>
  <c r="AQ22" i="2"/>
  <c r="AG22" i="2"/>
  <c r="BA22" i="2"/>
  <c r="AM22" i="2"/>
  <c r="AW22" i="2"/>
  <c r="BG22" i="2"/>
  <c r="AO23" i="1"/>
  <c r="L26" i="2"/>
  <c r="Y22" i="1"/>
  <c r="G25" i="2"/>
  <c r="AU22" i="2"/>
  <c r="AK22" i="2"/>
  <c r="BE22" i="2"/>
  <c r="AU22" i="1"/>
  <c r="N24" i="2"/>
  <c r="Z24" i="2"/>
  <c r="AB22" i="2"/>
  <c r="AE22" i="2"/>
  <c r="AO22" i="2"/>
  <c r="AY22" i="2"/>
  <c r="AA23" i="2"/>
  <c r="E26" i="2"/>
  <c r="BB25" i="2" s="1"/>
  <c r="BC25" i="2"/>
  <c r="AZ25" i="2" l="1"/>
  <c r="AX25" i="2"/>
  <c r="AT24" i="2"/>
  <c r="AJ24" i="2"/>
  <c r="BD24" i="2"/>
  <c r="N23" i="1"/>
  <c r="I25" i="2"/>
  <c r="W24" i="2" s="1"/>
  <c r="AL22" i="2"/>
  <c r="AV22" i="2"/>
  <c r="BF22" i="2"/>
  <c r="Y23" i="1"/>
  <c r="G26" i="2"/>
  <c r="AQ23" i="2"/>
  <c r="AG23" i="2"/>
  <c r="BA23" i="2"/>
  <c r="AJ23" i="1"/>
  <c r="M26" i="2"/>
  <c r="AA25" i="2" s="1"/>
  <c r="AW23" i="1"/>
  <c r="O25" i="2"/>
  <c r="AC24" i="2" s="1"/>
  <c r="AC23" i="2"/>
  <c r="AU23" i="1"/>
  <c r="N25" i="2"/>
  <c r="AU23" i="2"/>
  <c r="AK23" i="2"/>
  <c r="BE23" i="2"/>
  <c r="AA24" i="2"/>
  <c r="U24" i="2"/>
  <c r="AO24" i="1"/>
  <c r="L27" i="2"/>
  <c r="AB23" i="2"/>
  <c r="Z25" i="2"/>
  <c r="E27" i="2"/>
  <c r="BB26" i="2" s="1"/>
  <c r="BC26" i="2" l="1"/>
  <c r="AX26" i="2"/>
  <c r="AZ26" i="2"/>
  <c r="AU25" i="2"/>
  <c r="AK25" i="2"/>
  <c r="BE25" i="2"/>
  <c r="AM24" i="2"/>
  <c r="AW24" i="2"/>
  <c r="BG24" i="2"/>
  <c r="AO25" i="1"/>
  <c r="L28" i="2"/>
  <c r="Z27" i="2" s="1"/>
  <c r="AM23" i="2"/>
  <c r="AW23" i="2"/>
  <c r="BG23" i="2"/>
  <c r="AW24" i="1"/>
  <c r="O26" i="2"/>
  <c r="AC25" i="2" s="1"/>
  <c r="AE24" i="2"/>
  <c r="AO24" i="2"/>
  <c r="AY24" i="2"/>
  <c r="AV23" i="2"/>
  <c r="AL23" i="2"/>
  <c r="BF23" i="2"/>
  <c r="AU24" i="2"/>
  <c r="AK24" i="2"/>
  <c r="BE24" i="2"/>
  <c r="AJ24" i="1"/>
  <c r="M27" i="2"/>
  <c r="AA26" i="2" s="1"/>
  <c r="N24" i="1"/>
  <c r="I26" i="2"/>
  <c r="AB24" i="2"/>
  <c r="AQ24" i="2"/>
  <c r="AG24" i="2"/>
  <c r="BA24" i="2"/>
  <c r="Y24" i="1"/>
  <c r="G27" i="2"/>
  <c r="U26" i="2" s="1"/>
  <c r="AT25" i="2"/>
  <c r="AJ25" i="2"/>
  <c r="BD25" i="2"/>
  <c r="AU24" i="1"/>
  <c r="N26" i="2"/>
  <c r="AB25" i="2" s="1"/>
  <c r="Z26" i="2"/>
  <c r="U25" i="2"/>
  <c r="E28" i="2"/>
  <c r="AZ27" i="2" s="1"/>
  <c r="BB27" i="2" l="1"/>
  <c r="BD27" i="2"/>
  <c r="BC27" i="2"/>
  <c r="AX27" i="2"/>
  <c r="AL25" i="2"/>
  <c r="AV25" i="2"/>
  <c r="BF25" i="2"/>
  <c r="W25" i="2"/>
  <c r="AW25" i="1"/>
  <c r="O27" i="2"/>
  <c r="AC26" i="2" s="1"/>
  <c r="AE25" i="2"/>
  <c r="AO25" i="2"/>
  <c r="AY25" i="2"/>
  <c r="N25" i="1"/>
  <c r="I27" i="2"/>
  <c r="W26" i="2" s="1"/>
  <c r="AO26" i="1"/>
  <c r="L29" i="2"/>
  <c r="Z28" i="2" s="1"/>
  <c r="Y25" i="1"/>
  <c r="G28" i="2"/>
  <c r="AE26" i="2"/>
  <c r="AO26" i="2"/>
  <c r="AY26" i="2"/>
  <c r="AT26" i="2"/>
  <c r="AJ26" i="2"/>
  <c r="BD26" i="2"/>
  <c r="AU25" i="1"/>
  <c r="N27" i="2"/>
  <c r="AB26" i="2" s="1"/>
  <c r="AU26" i="2"/>
  <c r="AK26" i="2"/>
  <c r="BE26" i="2"/>
  <c r="AM25" i="2"/>
  <c r="AW25" i="2"/>
  <c r="BG25" i="2"/>
  <c r="AT27" i="2"/>
  <c r="AJ27" i="2"/>
  <c r="AL24" i="2"/>
  <c r="AV24" i="2"/>
  <c r="BF24" i="2"/>
  <c r="AJ25" i="1"/>
  <c r="M28" i="2"/>
  <c r="E29" i="2"/>
  <c r="AZ28" i="2" s="1"/>
  <c r="BB28" i="2" l="1"/>
  <c r="BC28" i="2"/>
  <c r="AX28" i="2"/>
  <c r="AT28" i="2"/>
  <c r="AJ28" i="2"/>
  <c r="BD28" i="2"/>
  <c r="AM26" i="2"/>
  <c r="AW26" i="2"/>
  <c r="BG26" i="2"/>
  <c r="AU26" i="1"/>
  <c r="N28" i="2"/>
  <c r="Y26" i="1"/>
  <c r="G29" i="2"/>
  <c r="N26" i="1"/>
  <c r="I28" i="2"/>
  <c r="W27" i="2" s="1"/>
  <c r="AQ25" i="2"/>
  <c r="AG25" i="2"/>
  <c r="BA25" i="2"/>
  <c r="AQ26" i="2"/>
  <c r="AG26" i="2"/>
  <c r="BA26" i="2"/>
  <c r="AO27" i="1"/>
  <c r="L30" i="2"/>
  <c r="Z29" i="2" s="1"/>
  <c r="AL26" i="2"/>
  <c r="AV26" i="2"/>
  <c r="BF26" i="2"/>
  <c r="AJ26" i="1"/>
  <c r="M29" i="2"/>
  <c r="AA27" i="2"/>
  <c r="AW26" i="1"/>
  <c r="O28" i="2"/>
  <c r="U27" i="2"/>
  <c r="E30" i="2"/>
  <c r="BB29" i="2" s="1"/>
  <c r="BC29" i="2" l="1"/>
  <c r="AZ29" i="2"/>
  <c r="AX29" i="2"/>
  <c r="AT29" i="2"/>
  <c r="AJ29" i="2"/>
  <c r="BD29" i="2"/>
  <c r="U28" i="2"/>
  <c r="AO28" i="1"/>
  <c r="L31" i="2"/>
  <c r="Z30" i="2" s="1"/>
  <c r="Y27" i="1"/>
  <c r="G30" i="2"/>
  <c r="AW27" i="1"/>
  <c r="O29" i="2"/>
  <c r="AC28" i="2" s="1"/>
  <c r="AU27" i="2"/>
  <c r="AK27" i="2"/>
  <c r="BE27" i="2"/>
  <c r="AQ27" i="2"/>
  <c r="AG27" i="2"/>
  <c r="BA27" i="2"/>
  <c r="AJ27" i="1"/>
  <c r="M30" i="2"/>
  <c r="AC27" i="2"/>
  <c r="AE27" i="2"/>
  <c r="AO27" i="2"/>
  <c r="AY27" i="2"/>
  <c r="AB27" i="2"/>
  <c r="N27" i="1"/>
  <c r="I29" i="2"/>
  <c r="W28" i="2" s="1"/>
  <c r="AU27" i="1"/>
  <c r="N29" i="2"/>
  <c r="AA28" i="2"/>
  <c r="E31" i="2"/>
  <c r="AZ30" i="2" s="1"/>
  <c r="AX30" i="2" l="1"/>
  <c r="BB30" i="2"/>
  <c r="BC30" i="2"/>
  <c r="AT30" i="2"/>
  <c r="AJ30" i="2"/>
  <c r="BD30" i="2"/>
  <c r="AM28" i="2"/>
  <c r="AW28" i="2"/>
  <c r="BG28" i="2"/>
  <c r="AL27" i="2"/>
  <c r="AV27" i="2"/>
  <c r="BF27" i="2"/>
  <c r="AM27" i="2"/>
  <c r="AW27" i="2"/>
  <c r="BG27" i="2"/>
  <c r="AO29" i="1"/>
  <c r="L32" i="2"/>
  <c r="Z31" i="2" s="1"/>
  <c r="N28" i="1"/>
  <c r="I30" i="2"/>
  <c r="W29" i="2" s="1"/>
  <c r="AQ28" i="2"/>
  <c r="AG28" i="2"/>
  <c r="BA28" i="2"/>
  <c r="AU28" i="1"/>
  <c r="N30" i="2"/>
  <c r="AB29" i="2" s="1"/>
  <c r="AB28" i="2"/>
  <c r="AE28" i="2"/>
  <c r="AO28" i="2"/>
  <c r="AY28" i="2"/>
  <c r="AU28" i="2"/>
  <c r="AK28" i="2"/>
  <c r="BE28" i="2"/>
  <c r="AJ28" i="1"/>
  <c r="M31" i="2"/>
  <c r="AA29" i="2"/>
  <c r="AW28" i="1"/>
  <c r="O30" i="2"/>
  <c r="AC29" i="2" s="1"/>
  <c r="Y28" i="1"/>
  <c r="G31" i="2"/>
  <c r="U30" i="2" s="1"/>
  <c r="U29" i="2"/>
  <c r="E32" i="2"/>
  <c r="BB31" i="2" s="1"/>
  <c r="AX31" i="2" l="1"/>
  <c r="BC31" i="2"/>
  <c r="BD31" i="2"/>
  <c r="AZ31" i="2"/>
  <c r="AE30" i="2"/>
  <c r="AO30" i="2"/>
  <c r="AY30" i="2"/>
  <c r="AQ29" i="2"/>
  <c r="AG29" i="2"/>
  <c r="BA29" i="2"/>
  <c r="AM29" i="2"/>
  <c r="AW29" i="2"/>
  <c r="BG29" i="2"/>
  <c r="AL29" i="2"/>
  <c r="AV29" i="2"/>
  <c r="BF29" i="2"/>
  <c r="Y29" i="1"/>
  <c r="G32" i="2"/>
  <c r="U31" i="2" s="1"/>
  <c r="AL28" i="2"/>
  <c r="AV28" i="2"/>
  <c r="BF28" i="2"/>
  <c r="AU29" i="1"/>
  <c r="N31" i="2"/>
  <c r="AE29" i="2"/>
  <c r="AO29" i="2"/>
  <c r="AY29" i="2"/>
  <c r="AW29" i="1"/>
  <c r="O31" i="2"/>
  <c r="AC30" i="2" s="1"/>
  <c r="AU29" i="2"/>
  <c r="AK29" i="2"/>
  <c r="BE29" i="2"/>
  <c r="AO30" i="1"/>
  <c r="L33" i="2"/>
  <c r="Z32" i="2" s="1"/>
  <c r="AT31" i="2"/>
  <c r="AJ31" i="2"/>
  <c r="AJ29" i="1"/>
  <c r="M32" i="2"/>
  <c r="AA30" i="2"/>
  <c r="N29" i="1"/>
  <c r="I31" i="2"/>
  <c r="E33" i="2"/>
  <c r="BC32" i="2" s="1"/>
  <c r="BB32" i="2" l="1"/>
  <c r="AX32" i="2"/>
  <c r="AZ32" i="2"/>
  <c r="AT32" i="2"/>
  <c r="AJ32" i="2"/>
  <c r="BD32" i="2"/>
  <c r="AM30" i="2"/>
  <c r="AW30" i="2"/>
  <c r="BG30" i="2"/>
  <c r="AW30" i="1"/>
  <c r="O32" i="2"/>
  <c r="AJ30" i="1"/>
  <c r="M33" i="2"/>
  <c r="AE31" i="2"/>
  <c r="AO31" i="2"/>
  <c r="AY31" i="2"/>
  <c r="N30" i="1"/>
  <c r="I32" i="2"/>
  <c r="AU30" i="2"/>
  <c r="AK30" i="2"/>
  <c r="BE30" i="2"/>
  <c r="AO31" i="1"/>
  <c r="AO32" i="1" s="1"/>
  <c r="L34" i="2"/>
  <c r="Z33" i="2" s="1"/>
  <c r="AU30" i="1"/>
  <c r="N32" i="2"/>
  <c r="W30" i="2"/>
  <c r="AA31" i="2"/>
  <c r="AB30" i="2"/>
  <c r="Y30" i="1"/>
  <c r="G33" i="2"/>
  <c r="E34" i="2"/>
  <c r="AZ33" i="2" s="1"/>
  <c r="BC33" i="2" l="1"/>
  <c r="BB33" i="2"/>
  <c r="AU31" i="2"/>
  <c r="AK31" i="2"/>
  <c r="BE31" i="2"/>
  <c r="AT33" i="2"/>
  <c r="AJ33" i="2"/>
  <c r="AQ30" i="2"/>
  <c r="AG30" i="2"/>
  <c r="BA30" i="2"/>
  <c r="AJ31" i="1"/>
  <c r="M34" i="2"/>
  <c r="AA33" i="2" s="1"/>
  <c r="N31" i="1"/>
  <c r="I33" i="2"/>
  <c r="W31" i="2"/>
  <c r="AU31" i="1"/>
  <c r="N33" i="2"/>
  <c r="AW31" i="1"/>
  <c r="O33" i="2"/>
  <c r="AC32" i="2" s="1"/>
  <c r="BD33" i="2"/>
  <c r="Y31" i="1"/>
  <c r="Y32" i="1" s="1"/>
  <c r="G34" i="2"/>
  <c r="U33" i="2" s="1"/>
  <c r="AY33" i="2" s="1"/>
  <c r="AA32" i="2"/>
  <c r="U32" i="2"/>
  <c r="AL30" i="2"/>
  <c r="AV30" i="2"/>
  <c r="BF30" i="2"/>
  <c r="AO33" i="1"/>
  <c r="L35" i="2"/>
  <c r="AB31" i="2"/>
  <c r="AC31" i="2"/>
  <c r="AX33" i="2"/>
  <c r="E35" i="2"/>
  <c r="AM32" i="2" l="1"/>
  <c r="AW32" i="2"/>
  <c r="BG32" i="2"/>
  <c r="AE32" i="2"/>
  <c r="AO32" i="2"/>
  <c r="AY32" i="2"/>
  <c r="AM31" i="2"/>
  <c r="AW31" i="2"/>
  <c r="BG31" i="2"/>
  <c r="AU32" i="2"/>
  <c r="AK32" i="2"/>
  <c r="BE32" i="2"/>
  <c r="Y33" i="1"/>
  <c r="G35" i="2"/>
  <c r="AQ31" i="2"/>
  <c r="AG31" i="2"/>
  <c r="BA31" i="2"/>
  <c r="AB32" i="2"/>
  <c r="AU32" i="1"/>
  <c r="N34" i="2"/>
  <c r="AO34" i="1"/>
  <c r="L36" i="2"/>
  <c r="AE33" i="2"/>
  <c r="AO33" i="2"/>
  <c r="N32" i="1"/>
  <c r="N33" i="1" s="1"/>
  <c r="I34" i="2"/>
  <c r="AJ32" i="1"/>
  <c r="M35" i="2"/>
  <c r="AA34" i="2" s="1"/>
  <c r="AU33" i="2"/>
  <c r="AK33" i="2"/>
  <c r="AL31" i="2"/>
  <c r="AV31" i="2"/>
  <c r="BF31" i="2"/>
  <c r="AW32" i="1"/>
  <c r="O34" i="2"/>
  <c r="AC33" i="2" s="1"/>
  <c r="Z34" i="2"/>
  <c r="W32" i="2"/>
  <c r="BE33" i="2"/>
  <c r="E36" i="2"/>
  <c r="BC34" i="2"/>
  <c r="AZ34" i="2"/>
  <c r="BB34" i="2"/>
  <c r="AX34" i="2"/>
  <c r="AX35" i="2" l="1"/>
  <c r="BB35" i="2"/>
  <c r="AU34" i="2"/>
  <c r="AK34" i="2"/>
  <c r="BE34" i="2"/>
  <c r="AM33" i="2"/>
  <c r="AW33" i="2"/>
  <c r="BG33" i="2"/>
  <c r="AW33" i="1"/>
  <c r="O35" i="2"/>
  <c r="AC34" i="2" s="1"/>
  <c r="AT34" i="2"/>
  <c r="AJ34" i="2"/>
  <c r="N34" i="1"/>
  <c r="I35" i="2"/>
  <c r="W34" i="2" s="1"/>
  <c r="AU33" i="1"/>
  <c r="N35" i="2"/>
  <c r="AB34" i="2" s="1"/>
  <c r="Y34" i="1"/>
  <c r="G36" i="2"/>
  <c r="U35" i="2" s="1"/>
  <c r="W33" i="2"/>
  <c r="AL32" i="2"/>
  <c r="AV32" i="2"/>
  <c r="BF32" i="2"/>
  <c r="AB33" i="2"/>
  <c r="Z35" i="2"/>
  <c r="BD34" i="2"/>
  <c r="AQ32" i="2"/>
  <c r="AG32" i="2"/>
  <c r="BA32" i="2"/>
  <c r="U34" i="2"/>
  <c r="AJ33" i="1"/>
  <c r="M36" i="2"/>
  <c r="AA35" i="2" s="1"/>
  <c r="AO35" i="1"/>
  <c r="L37" i="2"/>
  <c r="BC35" i="2"/>
  <c r="AZ35" i="2"/>
  <c r="E37" i="2"/>
  <c r="BC36" i="2" s="1"/>
  <c r="AX36" i="2" l="1"/>
  <c r="BB36" i="2"/>
  <c r="AZ36" i="2"/>
  <c r="AU35" i="2"/>
  <c r="AK35" i="2"/>
  <c r="BE35" i="2"/>
  <c r="AE35" i="2"/>
  <c r="AO35" i="2"/>
  <c r="AY35" i="2"/>
  <c r="AQ33" i="2"/>
  <c r="AG33" i="2"/>
  <c r="BA33" i="2"/>
  <c r="AE34" i="2"/>
  <c r="AO34" i="2"/>
  <c r="AY34" i="2"/>
  <c r="Y35" i="1"/>
  <c r="G37" i="2"/>
  <c r="N35" i="1"/>
  <c r="I36" i="2"/>
  <c r="W35" i="2" s="1"/>
  <c r="AQ34" i="2"/>
  <c r="AG34" i="2"/>
  <c r="BA34" i="2"/>
  <c r="AO36" i="1"/>
  <c r="L38" i="2"/>
  <c r="Z37" i="2" s="1"/>
  <c r="AT35" i="2"/>
  <c r="AJ35" i="2"/>
  <c r="AM34" i="2"/>
  <c r="AW34" i="2"/>
  <c r="BG34" i="2"/>
  <c r="AW34" i="1"/>
  <c r="O36" i="2"/>
  <c r="AC35" i="2" s="1"/>
  <c r="AL33" i="2"/>
  <c r="AV33" i="2"/>
  <c r="BF33" i="2"/>
  <c r="AU34" i="1"/>
  <c r="N36" i="2"/>
  <c r="AL34" i="2"/>
  <c r="AV34" i="2"/>
  <c r="BF34" i="2"/>
  <c r="BD35" i="2"/>
  <c r="AJ34" i="1"/>
  <c r="M37" i="2"/>
  <c r="AA36" i="2" s="1"/>
  <c r="Z36" i="2"/>
  <c r="E38" i="2"/>
  <c r="AX37" i="2" s="1"/>
  <c r="BC37" i="2" l="1"/>
  <c r="AT37" i="2"/>
  <c r="AJ37" i="2"/>
  <c r="BD37" i="2"/>
  <c r="AM35" i="2"/>
  <c r="AW35" i="2"/>
  <c r="BG35" i="2"/>
  <c r="AU35" i="1"/>
  <c r="N37" i="2"/>
  <c r="AB36" i="2" s="1"/>
  <c r="Y36" i="1"/>
  <c r="G38" i="2"/>
  <c r="U37" i="2" s="1"/>
  <c r="AQ35" i="2"/>
  <c r="AG35" i="2"/>
  <c r="BA35" i="2"/>
  <c r="AT36" i="2"/>
  <c r="AJ36" i="2"/>
  <c r="BD36" i="2"/>
  <c r="AU36" i="2"/>
  <c r="AK36" i="2"/>
  <c r="BE36" i="2"/>
  <c r="U36" i="2"/>
  <c r="AJ35" i="1"/>
  <c r="M38" i="2"/>
  <c r="AO37" i="1"/>
  <c r="L39" i="2"/>
  <c r="Z38" i="2" s="1"/>
  <c r="AW35" i="1"/>
  <c r="O37" i="2"/>
  <c r="AC36" i="2" s="1"/>
  <c r="AB35" i="2"/>
  <c r="N36" i="1"/>
  <c r="I37" i="2"/>
  <c r="BB37" i="2"/>
  <c r="AZ37" i="2"/>
  <c r="E39" i="2"/>
  <c r="AX38" i="2" s="1"/>
  <c r="BD38" i="2" l="1"/>
  <c r="BB38" i="2"/>
  <c r="AZ38" i="2"/>
  <c r="AT38" i="2"/>
  <c r="AJ38" i="2"/>
  <c r="AW36" i="1"/>
  <c r="O38" i="2"/>
  <c r="AM36" i="2"/>
  <c r="AW36" i="2"/>
  <c r="BG36" i="2"/>
  <c r="AE36" i="2"/>
  <c r="AO36" i="2"/>
  <c r="AY36" i="2"/>
  <c r="AL36" i="2"/>
  <c r="AV36" i="2"/>
  <c r="BF36" i="2"/>
  <c r="AU36" i="1"/>
  <c r="N38" i="2"/>
  <c r="AB37" i="2" s="1"/>
  <c r="AL35" i="2"/>
  <c r="AV35" i="2"/>
  <c r="BF35" i="2"/>
  <c r="W36" i="2"/>
  <c r="AA37" i="2"/>
  <c r="AO38" i="1"/>
  <c r="L40" i="2"/>
  <c r="AE37" i="2"/>
  <c r="AO37" i="2"/>
  <c r="AY37" i="2"/>
  <c r="Y37" i="1"/>
  <c r="G39" i="2"/>
  <c r="U38" i="2" s="1"/>
  <c r="N37" i="1"/>
  <c r="I38" i="2"/>
  <c r="W37" i="2" s="1"/>
  <c r="AJ36" i="1"/>
  <c r="M39" i="2"/>
  <c r="E40" i="2"/>
  <c r="AZ39" i="2" s="1"/>
  <c r="BC38" i="2"/>
  <c r="BB39" i="2" l="1"/>
  <c r="AX39" i="2"/>
  <c r="BC39" i="2"/>
  <c r="AE38" i="2"/>
  <c r="AO38" i="2"/>
  <c r="AY38" i="2"/>
  <c r="AQ37" i="2"/>
  <c r="AG37" i="2"/>
  <c r="BA37" i="2"/>
  <c r="AW37" i="1"/>
  <c r="O39" i="2"/>
  <c r="AC38" i="2" s="1"/>
  <c r="AL37" i="2"/>
  <c r="AV37" i="2"/>
  <c r="BF37" i="2"/>
  <c r="AO39" i="1"/>
  <c r="L41" i="2"/>
  <c r="Z40" i="2" s="1"/>
  <c r="AQ36" i="2"/>
  <c r="AG36" i="2"/>
  <c r="BA36" i="2"/>
  <c r="AJ37" i="1"/>
  <c r="M40" i="2"/>
  <c r="N38" i="1"/>
  <c r="I39" i="2"/>
  <c r="AU37" i="2"/>
  <c r="AK37" i="2"/>
  <c r="BE37" i="2"/>
  <c r="Z39" i="2"/>
  <c r="Y38" i="1"/>
  <c r="G40" i="2"/>
  <c r="AU37" i="1"/>
  <c r="N39" i="2"/>
  <c r="AC37" i="2"/>
  <c r="AA38" i="2"/>
  <c r="E41" i="2"/>
  <c r="AZ40" i="2" s="1"/>
  <c r="BC40" i="2"/>
  <c r="BB40" i="2" l="1"/>
  <c r="AX40" i="2"/>
  <c r="AT40" i="2"/>
  <c r="AJ40" i="2"/>
  <c r="AA39" i="2"/>
  <c r="BD40" i="2"/>
  <c r="U39" i="2"/>
  <c r="AO40" i="1"/>
  <c r="L42" i="2"/>
  <c r="Z41" i="2" s="1"/>
  <c r="AU38" i="2"/>
  <c r="AK38" i="2"/>
  <c r="BE38" i="2"/>
  <c r="AM38" i="2"/>
  <c r="AW38" i="2"/>
  <c r="BG38" i="2"/>
  <c r="Y39" i="1"/>
  <c r="G41" i="2"/>
  <c r="AJ38" i="1"/>
  <c r="M41" i="2"/>
  <c r="AA40" i="2" s="1"/>
  <c r="AB38" i="2"/>
  <c r="AT39" i="2"/>
  <c r="AJ39" i="2"/>
  <c r="BD39" i="2"/>
  <c r="AM37" i="2"/>
  <c r="AW37" i="2"/>
  <c r="BG37" i="2"/>
  <c r="AU38" i="1"/>
  <c r="N40" i="2"/>
  <c r="N39" i="1"/>
  <c r="I40" i="2"/>
  <c r="W38" i="2"/>
  <c r="AW38" i="1"/>
  <c r="O40" i="2"/>
  <c r="AC39" i="2" s="1"/>
  <c r="E42" i="2"/>
  <c r="BC41" i="2" s="1"/>
  <c r="AX41" i="2"/>
  <c r="AZ41" i="2" l="1"/>
  <c r="BB41" i="2"/>
  <c r="AT41" i="2"/>
  <c r="AJ41" i="2"/>
  <c r="BD41" i="2"/>
  <c r="AM39" i="2"/>
  <c r="AW39" i="2"/>
  <c r="BG39" i="2"/>
  <c r="AU40" i="2"/>
  <c r="AK40" i="2"/>
  <c r="BE40" i="2"/>
  <c r="W39" i="2"/>
  <c r="AE39" i="2"/>
  <c r="AO39" i="2"/>
  <c r="AY39" i="2"/>
  <c r="N40" i="1"/>
  <c r="I41" i="2"/>
  <c r="W40" i="2" s="1"/>
  <c r="AW39" i="1"/>
  <c r="O41" i="2"/>
  <c r="AC40" i="2" s="1"/>
  <c r="AL38" i="2"/>
  <c r="AV38" i="2"/>
  <c r="BF38" i="2"/>
  <c r="Y40" i="1"/>
  <c r="G42" i="2"/>
  <c r="U40" i="2"/>
  <c r="AJ39" i="1"/>
  <c r="M42" i="2"/>
  <c r="AO41" i="1"/>
  <c r="L43" i="2"/>
  <c r="Z42" i="2" s="1"/>
  <c r="AQ38" i="2"/>
  <c r="AG38" i="2"/>
  <c r="BA38" i="2"/>
  <c r="AU39" i="1"/>
  <c r="N41" i="2"/>
  <c r="AB39" i="2"/>
  <c r="AU39" i="2"/>
  <c r="AK39" i="2"/>
  <c r="BE39" i="2"/>
  <c r="E43" i="2"/>
  <c r="AZ42" i="2" s="1"/>
  <c r="BC42" i="2" l="1"/>
  <c r="AX42" i="2"/>
  <c r="BB42" i="2"/>
  <c r="AU40" i="1"/>
  <c r="N42" i="2"/>
  <c r="AB41" i="2" s="1"/>
  <c r="AM40" i="2"/>
  <c r="AW40" i="2"/>
  <c r="BG40" i="2"/>
  <c r="AO42" i="1"/>
  <c r="L44" i="2"/>
  <c r="Z43" i="2" s="1"/>
  <c r="AQ40" i="2"/>
  <c r="AG40" i="2"/>
  <c r="BA40" i="2"/>
  <c r="Y41" i="1"/>
  <c r="G43" i="2"/>
  <c r="U42" i="2" s="1"/>
  <c r="AB40" i="2"/>
  <c r="AA41" i="2"/>
  <c r="AJ40" i="1"/>
  <c r="M43" i="2"/>
  <c r="N41" i="1"/>
  <c r="I42" i="2"/>
  <c r="AQ39" i="2"/>
  <c r="AG39" i="2"/>
  <c r="BA39" i="2"/>
  <c r="AT42" i="2"/>
  <c r="AJ42" i="2"/>
  <c r="AW40" i="1"/>
  <c r="O42" i="2"/>
  <c r="AC41" i="2" s="1"/>
  <c r="BD42" i="2"/>
  <c r="AL39" i="2"/>
  <c r="AV39" i="2"/>
  <c r="BF39" i="2"/>
  <c r="AE40" i="2"/>
  <c r="AO40" i="2"/>
  <c r="AY40" i="2"/>
  <c r="U41" i="2"/>
  <c r="E44" i="2"/>
  <c r="BB43" i="2" s="1"/>
  <c r="AZ43" i="2" l="1"/>
  <c r="AX43" i="2"/>
  <c r="BC43" i="2"/>
  <c r="BD43" i="2"/>
  <c r="AL41" i="2"/>
  <c r="AV41" i="2"/>
  <c r="BF41" i="2"/>
  <c r="AE42" i="2"/>
  <c r="AO42" i="2"/>
  <c r="AY42" i="2"/>
  <c r="AT43" i="2"/>
  <c r="AJ43" i="2"/>
  <c r="AJ41" i="1"/>
  <c r="M44" i="2"/>
  <c r="AA43" i="2" s="1"/>
  <c r="Y42" i="1"/>
  <c r="G44" i="2"/>
  <c r="U43" i="2" s="1"/>
  <c r="AU41" i="1"/>
  <c r="N43" i="2"/>
  <c r="AB42" i="2" s="1"/>
  <c r="AW41" i="1"/>
  <c r="O43" i="2"/>
  <c r="AC42" i="2" s="1"/>
  <c r="AU41" i="2"/>
  <c r="AK41" i="2"/>
  <c r="BE41" i="2"/>
  <c r="AA42" i="2"/>
  <c r="AM41" i="2"/>
  <c r="AW41" i="2"/>
  <c r="BG41" i="2"/>
  <c r="AO43" i="1"/>
  <c r="L45" i="2"/>
  <c r="Z44" i="2" s="1"/>
  <c r="AE41" i="2"/>
  <c r="AO41" i="2"/>
  <c r="AY41" i="2"/>
  <c r="N42" i="1"/>
  <c r="I43" i="2"/>
  <c r="AL40" i="2"/>
  <c r="AV40" i="2"/>
  <c r="BF40" i="2"/>
  <c r="W41" i="2"/>
  <c r="E45" i="2"/>
  <c r="BB44" i="2" s="1"/>
  <c r="AL42" i="2" l="1"/>
  <c r="AV42" i="2"/>
  <c r="BF42" i="2"/>
  <c r="AU43" i="2"/>
  <c r="AK43" i="2"/>
  <c r="BE43" i="2"/>
  <c r="N43" i="1"/>
  <c r="I44" i="2"/>
  <c r="AE43" i="2"/>
  <c r="AO43" i="2"/>
  <c r="AY43" i="2"/>
  <c r="AU42" i="1"/>
  <c r="N44" i="2"/>
  <c r="AB43" i="2" s="1"/>
  <c r="AJ42" i="1"/>
  <c r="M45" i="2"/>
  <c r="AQ41" i="2"/>
  <c r="AG41" i="2"/>
  <c r="BA41" i="2"/>
  <c r="AM42" i="2"/>
  <c r="AW42" i="2"/>
  <c r="BG42" i="2"/>
  <c r="AU42" i="2"/>
  <c r="AK42" i="2"/>
  <c r="BE42" i="2"/>
  <c r="W42" i="2"/>
  <c r="AO44" i="1"/>
  <c r="L46" i="2"/>
  <c r="AT44" i="2"/>
  <c r="AJ44" i="2"/>
  <c r="AW42" i="1"/>
  <c r="O44" i="2"/>
  <c r="Y43" i="1"/>
  <c r="G45" i="2"/>
  <c r="E46" i="2"/>
  <c r="AX45" i="2" s="1"/>
  <c r="AX44" i="2"/>
  <c r="AZ44" i="2"/>
  <c r="BD44" i="2"/>
  <c r="BC44" i="2"/>
  <c r="Y44" i="1" l="1"/>
  <c r="G46" i="2"/>
  <c r="AU43" i="1"/>
  <c r="N45" i="2"/>
  <c r="AB44" i="2" s="1"/>
  <c r="N44" i="1"/>
  <c r="I45" i="2"/>
  <c r="W44" i="2" s="1"/>
  <c r="AW43" i="1"/>
  <c r="O45" i="2"/>
  <c r="AC44" i="2" s="1"/>
  <c r="AO45" i="1"/>
  <c r="L47" i="2"/>
  <c r="AJ43" i="1"/>
  <c r="M46" i="2"/>
  <c r="AC43" i="2"/>
  <c r="AL43" i="2"/>
  <c r="AV43" i="2"/>
  <c r="BF43" i="2"/>
  <c r="Z45" i="2"/>
  <c r="BD45" i="2" s="1"/>
  <c r="AA44" i="2"/>
  <c r="U44" i="2"/>
  <c r="AQ42" i="2"/>
  <c r="AG42" i="2"/>
  <c r="BA42" i="2"/>
  <c r="W43" i="2"/>
  <c r="E47" i="2"/>
  <c r="AZ46" i="2" s="1"/>
  <c r="BC45" i="2"/>
  <c r="AZ45" i="2"/>
  <c r="BB45" i="2"/>
  <c r="AQ44" i="2" l="1"/>
  <c r="AG44" i="2"/>
  <c r="BA44" i="2"/>
  <c r="AL44" i="2"/>
  <c r="AV44" i="2"/>
  <c r="BF44" i="2"/>
  <c r="AT45" i="2"/>
  <c r="AJ45" i="2"/>
  <c r="AO46" i="1"/>
  <c r="L48" i="2"/>
  <c r="Z47" i="2" s="1"/>
  <c r="N45" i="1"/>
  <c r="I46" i="2"/>
  <c r="W45" i="2" s="1"/>
  <c r="Y45" i="1"/>
  <c r="G47" i="2"/>
  <c r="Z46" i="2"/>
  <c r="AU44" i="2"/>
  <c r="AK44" i="2"/>
  <c r="BE44" i="2"/>
  <c r="AM44" i="2"/>
  <c r="AW44" i="2"/>
  <c r="BG44" i="2"/>
  <c r="U45" i="2"/>
  <c r="AA45" i="2"/>
  <c r="AQ43" i="2"/>
  <c r="AG43" i="2"/>
  <c r="BA43" i="2"/>
  <c r="AE44" i="2"/>
  <c r="AO44" i="2"/>
  <c r="AY44" i="2"/>
  <c r="AM43" i="2"/>
  <c r="AW43" i="2"/>
  <c r="BG43" i="2"/>
  <c r="AJ44" i="1"/>
  <c r="M47" i="2"/>
  <c r="AW44" i="1"/>
  <c r="O46" i="2"/>
  <c r="AU44" i="1"/>
  <c r="N46" i="2"/>
  <c r="E48" i="2"/>
  <c r="BC47" i="2" s="1"/>
  <c r="BC46" i="2"/>
  <c r="BB46" i="2"/>
  <c r="AX46" i="2"/>
  <c r="AQ45" i="2" l="1"/>
  <c r="AG45" i="2"/>
  <c r="BA45" i="2"/>
  <c r="AE45" i="2"/>
  <c r="AO45" i="2"/>
  <c r="AY45" i="2"/>
  <c r="AA46" i="2"/>
  <c r="AW45" i="1"/>
  <c r="O47" i="2"/>
  <c r="AU45" i="2"/>
  <c r="AK45" i="2"/>
  <c r="BE45" i="2"/>
  <c r="AT46" i="2"/>
  <c r="AJ46" i="2"/>
  <c r="BD46" i="2"/>
  <c r="Y46" i="1"/>
  <c r="G48" i="2"/>
  <c r="AO47" i="1"/>
  <c r="L49" i="2"/>
  <c r="Z48" i="2" s="1"/>
  <c r="AC45" i="2"/>
  <c r="AB45" i="2"/>
  <c r="AT47" i="2"/>
  <c r="AJ47" i="2"/>
  <c r="AU45" i="1"/>
  <c r="N47" i="2"/>
  <c r="AJ45" i="1"/>
  <c r="M48" i="2"/>
  <c r="N46" i="1"/>
  <c r="I47" i="2"/>
  <c r="U46" i="2"/>
  <c r="E49" i="2"/>
  <c r="AX48" i="2" s="1"/>
  <c r="AZ47" i="2"/>
  <c r="BD47" i="2"/>
  <c r="AX47" i="2"/>
  <c r="BB47" i="2"/>
  <c r="BB48" i="2" l="1"/>
  <c r="AZ48" i="2"/>
  <c r="BC48" i="2"/>
  <c r="AT48" i="2"/>
  <c r="AJ48" i="2"/>
  <c r="BD48" i="2"/>
  <c r="AJ46" i="1"/>
  <c r="M49" i="2"/>
  <c r="AA48" i="2" s="1"/>
  <c r="AM45" i="2"/>
  <c r="AW45" i="2"/>
  <c r="BG45" i="2"/>
  <c r="AW46" i="1"/>
  <c r="O48" i="2"/>
  <c r="AC47" i="2" s="1"/>
  <c r="N47" i="1"/>
  <c r="I48" i="2"/>
  <c r="AU46" i="1"/>
  <c r="N48" i="2"/>
  <c r="AO48" i="1"/>
  <c r="L50" i="2"/>
  <c r="Z49" i="2" s="1"/>
  <c r="AE46" i="2"/>
  <c r="AO46" i="2"/>
  <c r="AY46" i="2"/>
  <c r="Y47" i="1"/>
  <c r="G49" i="2"/>
  <c r="U48" i="2" s="1"/>
  <c r="W46" i="2"/>
  <c r="AL45" i="2"/>
  <c r="AV45" i="2"/>
  <c r="BF45" i="2"/>
  <c r="AU46" i="2"/>
  <c r="AK46" i="2"/>
  <c r="BE46" i="2"/>
  <c r="AC46" i="2"/>
  <c r="AB46" i="2"/>
  <c r="U47" i="2"/>
  <c r="AA47" i="2"/>
  <c r="E50" i="2"/>
  <c r="BC49" i="2" s="1"/>
  <c r="BD49" i="2" l="1"/>
  <c r="BB49" i="2"/>
  <c r="AZ49" i="2"/>
  <c r="AM46" i="2"/>
  <c r="AW46" i="2"/>
  <c r="BG46" i="2"/>
  <c r="AU48" i="2"/>
  <c r="AK48" i="2"/>
  <c r="BE48" i="2"/>
  <c r="AO49" i="1"/>
  <c r="L51" i="2"/>
  <c r="Z50" i="2" s="1"/>
  <c r="AU47" i="2"/>
  <c r="AK47" i="2"/>
  <c r="BE47" i="2"/>
  <c r="AQ46" i="2"/>
  <c r="AG46" i="2"/>
  <c r="BA46" i="2"/>
  <c r="Y48" i="1"/>
  <c r="G50" i="2"/>
  <c r="U49" i="2" s="1"/>
  <c r="W47" i="2"/>
  <c r="AJ47" i="1"/>
  <c r="M50" i="2"/>
  <c r="AE47" i="2"/>
  <c r="AO47" i="2"/>
  <c r="AY47" i="2"/>
  <c r="AL46" i="2"/>
  <c r="AV46" i="2"/>
  <c r="BF46" i="2"/>
  <c r="AB47" i="2"/>
  <c r="AM47" i="2"/>
  <c r="AW47" i="2"/>
  <c r="BG47" i="2"/>
  <c r="N48" i="1"/>
  <c r="I49" i="2"/>
  <c r="AT49" i="2"/>
  <c r="AJ49" i="2"/>
  <c r="AE48" i="2"/>
  <c r="AO48" i="2"/>
  <c r="AY48" i="2"/>
  <c r="AU47" i="1"/>
  <c r="N49" i="2"/>
  <c r="AB48" i="2" s="1"/>
  <c r="AW47" i="1"/>
  <c r="O49" i="2"/>
  <c r="AX49" i="2"/>
  <c r="E51" i="2"/>
  <c r="AZ50" i="2"/>
  <c r="AT50" i="2" l="1"/>
  <c r="AJ50" i="2"/>
  <c r="N49" i="1"/>
  <c r="I50" i="2"/>
  <c r="AO50" i="1"/>
  <c r="L52" i="2"/>
  <c r="Y49" i="1"/>
  <c r="G51" i="2"/>
  <c r="U50" i="2" s="1"/>
  <c r="AY50" i="2" s="1"/>
  <c r="AE49" i="2"/>
  <c r="AO49" i="2"/>
  <c r="AC48" i="2"/>
  <c r="AJ48" i="1"/>
  <c r="M51" i="2"/>
  <c r="AY49" i="2"/>
  <c r="AW48" i="1"/>
  <c r="O50" i="2"/>
  <c r="AQ47" i="2"/>
  <c r="AG47" i="2"/>
  <c r="BA47" i="2"/>
  <c r="AU48" i="1"/>
  <c r="N50" i="2"/>
  <c r="AB49" i="2" s="1"/>
  <c r="AL48" i="2"/>
  <c r="AV48" i="2"/>
  <c r="BF48" i="2"/>
  <c r="AA49" i="2"/>
  <c r="AL47" i="2"/>
  <c r="AV47" i="2"/>
  <c r="BF47" i="2"/>
  <c r="W48" i="2"/>
  <c r="E52" i="2"/>
  <c r="AX51" i="2" s="1"/>
  <c r="BB51" i="2"/>
  <c r="BB50" i="2"/>
  <c r="BD50" i="2"/>
  <c r="AX50" i="2"/>
  <c r="BC50" i="2"/>
  <c r="AZ51" i="2" l="1"/>
  <c r="BC51" i="2"/>
  <c r="AL49" i="2"/>
  <c r="AV49" i="2"/>
  <c r="BF49" i="2"/>
  <c r="W49" i="2"/>
  <c r="AU49" i="1"/>
  <c r="N51" i="2"/>
  <c r="AJ49" i="1"/>
  <c r="M52" i="2"/>
  <c r="AA51" i="2" s="1"/>
  <c r="N50" i="1"/>
  <c r="I51" i="2"/>
  <c r="AQ48" i="2"/>
  <c r="AG48" i="2"/>
  <c r="BA48" i="2"/>
  <c r="AW49" i="1"/>
  <c r="O51" i="2"/>
  <c r="AC50" i="2" s="1"/>
  <c r="AC49" i="2"/>
  <c r="AE50" i="2"/>
  <c r="AO50" i="2"/>
  <c r="AU49" i="2"/>
  <c r="AK49" i="2"/>
  <c r="BE49" i="2"/>
  <c r="AM48" i="2"/>
  <c r="AW48" i="2"/>
  <c r="BG48" i="2"/>
  <c r="Y50" i="1"/>
  <c r="G52" i="2"/>
  <c r="Z51" i="2"/>
  <c r="AA50" i="2"/>
  <c r="AO51" i="1"/>
  <c r="L53" i="2"/>
  <c r="Z52" i="2" s="1"/>
  <c r="E53" i="2"/>
  <c r="BC52" i="2" s="1"/>
  <c r="AX52" i="2" l="1"/>
  <c r="BB52" i="2"/>
  <c r="AZ52" i="2"/>
  <c r="AM50" i="2"/>
  <c r="AW50" i="2"/>
  <c r="BG50" i="2"/>
  <c r="AU50" i="2"/>
  <c r="AK50" i="2"/>
  <c r="BE50" i="2"/>
  <c r="AM49" i="2"/>
  <c r="AW49" i="2"/>
  <c r="BG49" i="2"/>
  <c r="AW50" i="1"/>
  <c r="O52" i="2"/>
  <c r="AT51" i="2"/>
  <c r="AJ51" i="2"/>
  <c r="BD51" i="2"/>
  <c r="AT52" i="2"/>
  <c r="AJ52" i="2"/>
  <c r="AU50" i="1"/>
  <c r="N52" i="2"/>
  <c r="AU51" i="2"/>
  <c r="AK51" i="2"/>
  <c r="BE51" i="2"/>
  <c r="N51" i="1"/>
  <c r="I52" i="2"/>
  <c r="U51" i="2"/>
  <c r="AQ49" i="2"/>
  <c r="AG49" i="2"/>
  <c r="BA49" i="2"/>
  <c r="AJ50" i="1"/>
  <c r="M53" i="2"/>
  <c r="BD52" i="2"/>
  <c r="AO52" i="1"/>
  <c r="L54" i="2"/>
  <c r="Z53" i="2" s="1"/>
  <c r="Y51" i="1"/>
  <c r="G53" i="2"/>
  <c r="W50" i="2"/>
  <c r="AB50" i="2"/>
  <c r="E54" i="2"/>
  <c r="AQ50" i="2" l="1"/>
  <c r="AG50" i="2"/>
  <c r="BA50" i="2"/>
  <c r="AT53" i="2"/>
  <c r="AJ53" i="2"/>
  <c r="N52" i="1"/>
  <c r="I53" i="2"/>
  <c r="W52" i="2" s="1"/>
  <c r="AJ51" i="1"/>
  <c r="M54" i="2"/>
  <c r="AE51" i="2"/>
  <c r="AO51" i="2"/>
  <c r="AY51" i="2"/>
  <c r="AW51" i="1"/>
  <c r="O53" i="2"/>
  <c r="AC52" i="2" s="1"/>
  <c r="AL50" i="2"/>
  <c r="AV50" i="2"/>
  <c r="BF50" i="2"/>
  <c r="Y52" i="1"/>
  <c r="G54" i="2"/>
  <c r="AU51" i="1"/>
  <c r="N53" i="2"/>
  <c r="AA52" i="2"/>
  <c r="AC51" i="2"/>
  <c r="AO53" i="1"/>
  <c r="L55" i="2"/>
  <c r="Z54" i="2" s="1"/>
  <c r="U52" i="2"/>
  <c r="AB51" i="2"/>
  <c r="W51" i="2"/>
  <c r="AX53" i="2"/>
  <c r="BC53" i="2"/>
  <c r="BD53" i="2"/>
  <c r="BB53" i="2"/>
  <c r="AZ53" i="2"/>
  <c r="E55" i="2"/>
  <c r="BB54" i="2" s="1"/>
  <c r="BC54" i="2"/>
  <c r="AZ54" i="2" l="1"/>
  <c r="AX54" i="2"/>
  <c r="AB52" i="2"/>
  <c r="AT54" i="2"/>
  <c r="AJ54" i="2"/>
  <c r="BD54" i="2"/>
  <c r="AL51" i="2"/>
  <c r="AV51" i="2"/>
  <c r="BF51" i="2"/>
  <c r="AU52" i="2"/>
  <c r="AK52" i="2"/>
  <c r="BE52" i="2"/>
  <c r="Y53" i="1"/>
  <c r="G55" i="2"/>
  <c r="AJ52" i="1"/>
  <c r="M56" i="2"/>
  <c r="AO54" i="1"/>
  <c r="L56" i="2"/>
  <c r="Z55" i="2" s="1"/>
  <c r="AU52" i="1"/>
  <c r="N54" i="2"/>
  <c r="N53" i="1"/>
  <c r="I54" i="2"/>
  <c r="W53" i="2" s="1"/>
  <c r="AQ52" i="2"/>
  <c r="AG52" i="2"/>
  <c r="BA52" i="2"/>
  <c r="AM52" i="2"/>
  <c r="AW52" i="2"/>
  <c r="BG52" i="2"/>
  <c r="AQ51" i="2"/>
  <c r="AG51" i="2"/>
  <c r="BA51" i="2"/>
  <c r="AE52" i="2"/>
  <c r="AO52" i="2"/>
  <c r="AY52" i="2"/>
  <c r="AM51" i="2"/>
  <c r="AW51" i="2"/>
  <c r="BG51" i="2"/>
  <c r="AW52" i="1"/>
  <c r="O54" i="2"/>
  <c r="AA54" i="2"/>
  <c r="AA53" i="2"/>
  <c r="U53" i="2"/>
  <c r="E56" i="2"/>
  <c r="BC55" i="2" s="1"/>
  <c r="BB55" i="2" l="1"/>
  <c r="AX55" i="2"/>
  <c r="AZ55" i="2"/>
  <c r="AT55" i="2"/>
  <c r="AJ55" i="2"/>
  <c r="BD55" i="2"/>
  <c r="AQ53" i="2"/>
  <c r="AG53" i="2"/>
  <c r="BA53" i="2"/>
  <c r="AO55" i="1"/>
  <c r="L57" i="2"/>
  <c r="Z56" i="2" s="1"/>
  <c r="Y54" i="1"/>
  <c r="G56" i="2"/>
  <c r="U55" i="2" s="1"/>
  <c r="AL52" i="2"/>
  <c r="AV52" i="2"/>
  <c r="BF52" i="2"/>
  <c r="AC53" i="2"/>
  <c r="AE53" i="2"/>
  <c r="AO53" i="2"/>
  <c r="AY53" i="2"/>
  <c r="AW53" i="1"/>
  <c r="O55" i="2"/>
  <c r="AA55" i="2"/>
  <c r="AB53" i="2"/>
  <c r="AU53" i="2"/>
  <c r="AK53" i="2"/>
  <c r="BE53" i="2"/>
  <c r="AU54" i="2"/>
  <c r="AK54" i="2"/>
  <c r="U54" i="2"/>
  <c r="N54" i="1"/>
  <c r="I55" i="2"/>
  <c r="AU53" i="1"/>
  <c r="N55" i="2"/>
  <c r="AJ53" i="1"/>
  <c r="M57" i="2"/>
  <c r="E57" i="2"/>
  <c r="AZ56" i="2" s="1"/>
  <c r="BE54" i="2"/>
  <c r="BD56" i="2" l="1"/>
  <c r="BB56" i="2"/>
  <c r="BC56" i="2"/>
  <c r="AX56" i="2"/>
  <c r="AU54" i="1"/>
  <c r="N56" i="2"/>
  <c r="AB55" i="2" s="1"/>
  <c r="AU55" i="2"/>
  <c r="AK55" i="2"/>
  <c r="AE54" i="2"/>
  <c r="AO54" i="2"/>
  <c r="AY54" i="2"/>
  <c r="AL53" i="2"/>
  <c r="AV53" i="2"/>
  <c r="BF53" i="2"/>
  <c r="AB54" i="2"/>
  <c r="BE55" i="2"/>
  <c r="AW54" i="1"/>
  <c r="O56" i="2"/>
  <c r="AC55" i="2" s="1"/>
  <c r="AE55" i="2"/>
  <c r="AO55" i="2"/>
  <c r="AY55" i="2"/>
  <c r="AT56" i="2"/>
  <c r="AJ56" i="2"/>
  <c r="W54" i="2"/>
  <c r="Y55" i="1"/>
  <c r="G57" i="2"/>
  <c r="AA56" i="2"/>
  <c r="AJ54" i="1"/>
  <c r="M58" i="2"/>
  <c r="AA57" i="2" s="1"/>
  <c r="N55" i="1"/>
  <c r="I56" i="2"/>
  <c r="AM53" i="2"/>
  <c r="AW53" i="2"/>
  <c r="BG53" i="2"/>
  <c r="AO56" i="1"/>
  <c r="L58" i="2"/>
  <c r="AC54" i="2"/>
  <c r="E58" i="2"/>
  <c r="AU57" i="2" l="1"/>
  <c r="AK57" i="2"/>
  <c r="AJ55" i="1"/>
  <c r="M59" i="2"/>
  <c r="AA58" i="2" s="1"/>
  <c r="AQ54" i="2"/>
  <c r="AG54" i="2"/>
  <c r="BA54" i="2"/>
  <c r="AU56" i="2"/>
  <c r="AK56" i="2"/>
  <c r="BE56" i="2"/>
  <c r="AM55" i="2"/>
  <c r="AW55" i="2"/>
  <c r="BG55" i="2"/>
  <c r="BE57" i="2"/>
  <c r="N56" i="1"/>
  <c r="I57" i="2"/>
  <c r="Z57" i="2"/>
  <c r="BD57" i="2" s="1"/>
  <c r="U56" i="2"/>
  <c r="AL55" i="2"/>
  <c r="AV55" i="2"/>
  <c r="BF55" i="2"/>
  <c r="AO57" i="1"/>
  <c r="L59" i="2"/>
  <c r="Z58" i="2" s="1"/>
  <c r="Y56" i="1"/>
  <c r="G58" i="2"/>
  <c r="U57" i="2" s="1"/>
  <c r="AY57" i="2" s="1"/>
  <c r="AW55" i="1"/>
  <c r="O57" i="2"/>
  <c r="AM54" i="2"/>
  <c r="AW54" i="2"/>
  <c r="BG54" i="2"/>
  <c r="W55" i="2"/>
  <c r="AL54" i="2"/>
  <c r="AV54" i="2"/>
  <c r="BF54" i="2"/>
  <c r="AU55" i="1"/>
  <c r="N57" i="2"/>
  <c r="AB56" i="2" s="1"/>
  <c r="AZ57" i="2"/>
  <c r="BB57" i="2"/>
  <c r="AX57" i="2"/>
  <c r="BC57" i="2"/>
  <c r="E59" i="2"/>
  <c r="BC58" i="2" s="1"/>
  <c r="AZ58" i="2"/>
  <c r="AX58" i="2" l="1"/>
  <c r="BB58" i="2"/>
  <c r="BD58" i="2"/>
  <c r="BE58" i="2"/>
  <c r="AL56" i="2"/>
  <c r="AV56" i="2"/>
  <c r="BF56" i="2"/>
  <c r="N57" i="1"/>
  <c r="I58" i="2"/>
  <c r="W56" i="2"/>
  <c r="AO58" i="1"/>
  <c r="L60" i="2"/>
  <c r="Z59" i="2" s="1"/>
  <c r="AT58" i="2"/>
  <c r="AJ58" i="2"/>
  <c r="AU56" i="1"/>
  <c r="N58" i="2"/>
  <c r="AB57" i="2" s="1"/>
  <c r="AQ55" i="2"/>
  <c r="AG55" i="2"/>
  <c r="BA55" i="2"/>
  <c r="AU58" i="2"/>
  <c r="AK58" i="2"/>
  <c r="Y57" i="1"/>
  <c r="G59" i="2"/>
  <c r="U58" i="2" s="1"/>
  <c r="AE56" i="2"/>
  <c r="AO56" i="2"/>
  <c r="AY56" i="2"/>
  <c r="AW56" i="1"/>
  <c r="O58" i="2"/>
  <c r="AC57" i="2" s="1"/>
  <c r="AE57" i="2"/>
  <c r="AO57" i="2"/>
  <c r="AT57" i="2"/>
  <c r="AJ57" i="2"/>
  <c r="AC56" i="2"/>
  <c r="AJ56" i="1"/>
  <c r="M60" i="2"/>
  <c r="AA59" i="2" s="1"/>
  <c r="E60" i="2"/>
  <c r="BC59" i="2" s="1"/>
  <c r="BB59" i="2"/>
  <c r="BD59" i="2" l="1"/>
  <c r="AZ59" i="2"/>
  <c r="AU59" i="2"/>
  <c r="AK59" i="2"/>
  <c r="BE59" i="2"/>
  <c r="AL57" i="2"/>
  <c r="AV57" i="2"/>
  <c r="BF57" i="2"/>
  <c r="AM57" i="2"/>
  <c r="AW57" i="2"/>
  <c r="BG57" i="2"/>
  <c r="Y58" i="1"/>
  <c r="G60" i="2"/>
  <c r="U59" i="2" s="1"/>
  <c r="N58" i="1"/>
  <c r="I59" i="2"/>
  <c r="AW57" i="1"/>
  <c r="O59" i="2"/>
  <c r="AC58" i="2" s="1"/>
  <c r="AE58" i="2"/>
  <c r="AO58" i="2"/>
  <c r="AY58" i="2"/>
  <c r="AJ57" i="1"/>
  <c r="M61" i="2"/>
  <c r="AT59" i="2"/>
  <c r="AJ59" i="2"/>
  <c r="AQ56" i="2"/>
  <c r="AG56" i="2"/>
  <c r="BA56" i="2"/>
  <c r="AM56" i="2"/>
  <c r="AW56" i="2"/>
  <c r="BG56" i="2"/>
  <c r="AU57" i="1"/>
  <c r="N59" i="2"/>
  <c r="AB58" i="2" s="1"/>
  <c r="AO59" i="1"/>
  <c r="L61" i="2"/>
  <c r="W57" i="2"/>
  <c r="AX59" i="2"/>
  <c r="E61" i="2"/>
  <c r="BB60" i="2"/>
  <c r="N59" i="1" l="1"/>
  <c r="I60" i="2"/>
  <c r="AU58" i="1"/>
  <c r="N60" i="2"/>
  <c r="AB59" i="2" s="1"/>
  <c r="AM58" i="2"/>
  <c r="AW58" i="2"/>
  <c r="BG58" i="2"/>
  <c r="AL58" i="2"/>
  <c r="AV58" i="2"/>
  <c r="BF58" i="2"/>
  <c r="AQ57" i="2"/>
  <c r="AG57" i="2"/>
  <c r="BA57" i="2"/>
  <c r="AA60" i="2"/>
  <c r="AJ58" i="1"/>
  <c r="M62" i="2"/>
  <c r="AA61" i="2" s="1"/>
  <c r="AE59" i="2"/>
  <c r="AO59" i="2"/>
  <c r="AY59" i="2"/>
  <c r="AO60" i="1"/>
  <c r="L62" i="2"/>
  <c r="W58" i="2"/>
  <c r="Z60" i="2"/>
  <c r="BD60" i="2" s="1"/>
  <c r="AW58" i="1"/>
  <c r="O60" i="2"/>
  <c r="AC59" i="2" s="1"/>
  <c r="Y59" i="1"/>
  <c r="G61" i="2"/>
  <c r="U60" i="2" s="1"/>
  <c r="E62" i="2"/>
  <c r="BC61" i="2" s="1"/>
  <c r="AX60" i="2"/>
  <c r="AZ60" i="2"/>
  <c r="BC60" i="2"/>
  <c r="AX61" i="2" l="1"/>
  <c r="AU61" i="2"/>
  <c r="AK61" i="2"/>
  <c r="AE60" i="2"/>
  <c r="AO60" i="2"/>
  <c r="AY60" i="2"/>
  <c r="AW59" i="1"/>
  <c r="O61" i="2"/>
  <c r="AQ58" i="2"/>
  <c r="AG58" i="2"/>
  <c r="BA58" i="2"/>
  <c r="AM59" i="2"/>
  <c r="AW59" i="2"/>
  <c r="BG59" i="2"/>
  <c r="AU60" i="2"/>
  <c r="AK60" i="2"/>
  <c r="BE60" i="2"/>
  <c r="AU59" i="1"/>
  <c r="N61" i="2"/>
  <c r="BE61" i="2"/>
  <c r="AT60" i="2"/>
  <c r="AJ60" i="2"/>
  <c r="AL59" i="2"/>
  <c r="AV59" i="2"/>
  <c r="BF59" i="2"/>
  <c r="AO61" i="1"/>
  <c r="L63" i="2"/>
  <c r="Z62" i="2" s="1"/>
  <c r="W59" i="2"/>
  <c r="Y60" i="1"/>
  <c r="G62" i="2"/>
  <c r="AJ59" i="1"/>
  <c r="M63" i="2"/>
  <c r="Z61" i="2"/>
  <c r="BD61" i="2" s="1"/>
  <c r="N60" i="1"/>
  <c r="I61" i="2"/>
  <c r="BB61" i="2"/>
  <c r="AZ61" i="2"/>
  <c r="E63" i="2"/>
  <c r="BB62" i="2" s="1"/>
  <c r="BC62" i="2"/>
  <c r="AX62" i="2"/>
  <c r="AZ62" i="2" l="1"/>
  <c r="AT62" i="2"/>
  <c r="AJ62" i="2"/>
  <c r="BD62" i="2"/>
  <c r="AJ60" i="1"/>
  <c r="M64" i="2"/>
  <c r="AT61" i="2"/>
  <c r="AJ61" i="2"/>
  <c r="AA62" i="2"/>
  <c r="BE62" i="2" s="1"/>
  <c r="AQ59" i="2"/>
  <c r="AG59" i="2"/>
  <c r="BA59" i="2"/>
  <c r="Y61" i="1"/>
  <c r="G63" i="2"/>
  <c r="U62" i="2" s="1"/>
  <c r="W60" i="2"/>
  <c r="AB60" i="2"/>
  <c r="AW60" i="1"/>
  <c r="O62" i="2"/>
  <c r="N61" i="1"/>
  <c r="I62" i="2"/>
  <c r="AC60" i="2"/>
  <c r="U61" i="2"/>
  <c r="AO62" i="1"/>
  <c r="L64" i="2"/>
  <c r="AU60" i="1"/>
  <c r="N62" i="2"/>
  <c r="AB61" i="2" s="1"/>
  <c r="E64" i="2"/>
  <c r="BC63" i="2" l="1"/>
  <c r="AM60" i="2"/>
  <c r="AW60" i="2"/>
  <c r="BG60" i="2"/>
  <c r="AL61" i="2"/>
  <c r="AV61" i="2"/>
  <c r="BF61" i="2"/>
  <c r="Y62" i="1"/>
  <c r="G64" i="2"/>
  <c r="U63" i="2" s="1"/>
  <c r="AY63" i="2" s="1"/>
  <c r="AO62" i="2"/>
  <c r="AE62" i="2"/>
  <c r="W61" i="2"/>
  <c r="AO63" i="1"/>
  <c r="L65" i="2"/>
  <c r="N62" i="1"/>
  <c r="I63" i="2"/>
  <c r="W62" i="2" s="1"/>
  <c r="AW61" i="1"/>
  <c r="O63" i="2"/>
  <c r="AC62" i="2" s="1"/>
  <c r="AQ60" i="2"/>
  <c r="AG60" i="2"/>
  <c r="BA60" i="2"/>
  <c r="AK62" i="2"/>
  <c r="AU62" i="2"/>
  <c r="AJ61" i="1"/>
  <c r="M65" i="2"/>
  <c r="AU61" i="1"/>
  <c r="N63" i="2"/>
  <c r="AB62" i="2" s="1"/>
  <c r="AY62" i="2"/>
  <c r="AE61" i="2"/>
  <c r="AO61" i="2"/>
  <c r="AY61" i="2"/>
  <c r="Z63" i="2"/>
  <c r="BD63" i="2" s="1"/>
  <c r="AL60" i="2"/>
  <c r="AV60" i="2"/>
  <c r="BF60" i="2"/>
  <c r="AC61" i="2"/>
  <c r="AA63" i="2"/>
  <c r="BE63" i="2" s="1"/>
  <c r="AZ63" i="2"/>
  <c r="AX63" i="2"/>
  <c r="BB63" i="2"/>
  <c r="E65" i="2"/>
  <c r="BC64" i="2" s="1"/>
  <c r="AX64" i="2" l="1"/>
  <c r="BB64" i="2"/>
  <c r="AL62" i="2"/>
  <c r="AV62" i="2"/>
  <c r="BF62" i="2"/>
  <c r="AW61" i="2"/>
  <c r="AM61" i="2"/>
  <c r="BG61" i="2"/>
  <c r="AU62" i="1"/>
  <c r="N64" i="2"/>
  <c r="AB63" i="2" s="1"/>
  <c r="AG62" i="2"/>
  <c r="AQ62" i="2"/>
  <c r="BA62" i="2"/>
  <c r="Z64" i="2"/>
  <c r="AO64" i="1"/>
  <c r="L66" i="2"/>
  <c r="Z65" i="2" s="1"/>
  <c r="Y63" i="1"/>
  <c r="G65" i="2"/>
  <c r="AT63" i="2"/>
  <c r="AJ63" i="2"/>
  <c r="AJ62" i="1"/>
  <c r="M66" i="2"/>
  <c r="AA65" i="2" s="1"/>
  <c r="AA64" i="2"/>
  <c r="AO63" i="2"/>
  <c r="AE63" i="2"/>
  <c r="AW62" i="2"/>
  <c r="AM62" i="2"/>
  <c r="BG62" i="2"/>
  <c r="AW62" i="1"/>
  <c r="O64" i="2"/>
  <c r="AK63" i="2"/>
  <c r="AU63" i="2"/>
  <c r="N63" i="1"/>
  <c r="I64" i="2"/>
  <c r="W63" i="2" s="1"/>
  <c r="AQ61" i="2"/>
  <c r="AG61" i="2"/>
  <c r="BA61" i="2"/>
  <c r="BD64" i="2"/>
  <c r="AZ64" i="2"/>
  <c r="E66" i="2"/>
  <c r="AX65" i="2" s="1"/>
  <c r="AZ65" i="2" l="1"/>
  <c r="BD65" i="2"/>
  <c r="BC65" i="2"/>
  <c r="BE65" i="2"/>
  <c r="AG63" i="2"/>
  <c r="AQ63" i="2"/>
  <c r="BA63" i="2"/>
  <c r="AK64" i="2"/>
  <c r="AU64" i="2"/>
  <c r="BE64" i="2"/>
  <c r="AJ63" i="1"/>
  <c r="M67" i="2"/>
  <c r="AK65" i="2"/>
  <c r="AU65" i="2"/>
  <c r="AT64" i="2"/>
  <c r="AJ64" i="2"/>
  <c r="AT65" i="2"/>
  <c r="AJ65" i="2"/>
  <c r="AL63" i="2"/>
  <c r="AV63" i="2"/>
  <c r="BF63" i="2"/>
  <c r="Y64" i="1"/>
  <c r="G66" i="2"/>
  <c r="U65" i="2" s="1"/>
  <c r="AU63" i="1"/>
  <c r="N65" i="2"/>
  <c r="AW63" i="1"/>
  <c r="O65" i="2"/>
  <c r="AC64" i="2" s="1"/>
  <c r="U64" i="2"/>
  <c r="AC63" i="2"/>
  <c r="N64" i="1"/>
  <c r="I65" i="2"/>
  <c r="AO65" i="1"/>
  <c r="L67" i="2"/>
  <c r="Z66" i="2" s="1"/>
  <c r="E67" i="2"/>
  <c r="BC66" i="2"/>
  <c r="BB65" i="2"/>
  <c r="AZ66" i="2" l="1"/>
  <c r="AX66" i="2"/>
  <c r="AO65" i="2"/>
  <c r="AE65" i="2"/>
  <c r="AY65" i="2"/>
  <c r="AW64" i="2"/>
  <c r="AM64" i="2"/>
  <c r="BG64" i="2"/>
  <c r="AT66" i="2"/>
  <c r="AJ66" i="2"/>
  <c r="BD66" i="2"/>
  <c r="AO64" i="2"/>
  <c r="AE64" i="2"/>
  <c r="AY64" i="2"/>
  <c r="AJ64" i="1"/>
  <c r="M68" i="2"/>
  <c r="AA67" i="2" s="1"/>
  <c r="AO66" i="1"/>
  <c r="L68" i="2"/>
  <c r="Z67" i="2" s="1"/>
  <c r="Y65" i="1"/>
  <c r="G67" i="2"/>
  <c r="AA66" i="2"/>
  <c r="N65" i="1"/>
  <c r="I66" i="2"/>
  <c r="AU64" i="1"/>
  <c r="N66" i="2"/>
  <c r="AB64" i="2"/>
  <c r="AW64" i="1"/>
  <c r="O66" i="2"/>
  <c r="AC65" i="2" s="1"/>
  <c r="W64" i="2"/>
  <c r="AW63" i="2"/>
  <c r="AM63" i="2"/>
  <c r="BG63" i="2"/>
  <c r="BB66" i="2"/>
  <c r="E68" i="2"/>
  <c r="BB67" i="2" s="1"/>
  <c r="AZ67" i="2" l="1"/>
  <c r="BE67" i="2"/>
  <c r="AG64" i="2"/>
  <c r="AQ64" i="2"/>
  <c r="BA64" i="2"/>
  <c r="AW65" i="1"/>
  <c r="O67" i="2"/>
  <c r="AC66" i="2" s="1"/>
  <c r="U66" i="2"/>
  <c r="AT67" i="2"/>
  <c r="AJ67" i="2"/>
  <c r="AL64" i="2"/>
  <c r="AV64" i="2"/>
  <c r="BF64" i="2"/>
  <c r="N66" i="1"/>
  <c r="I67" i="2"/>
  <c r="AK66" i="2"/>
  <c r="AU66" i="2"/>
  <c r="BE66" i="2"/>
  <c r="Y66" i="1"/>
  <c r="G68" i="2"/>
  <c r="U67" i="2" s="1"/>
  <c r="AJ65" i="1"/>
  <c r="M69" i="2"/>
  <c r="AK67" i="2"/>
  <c r="AU67" i="2"/>
  <c r="W65" i="2"/>
  <c r="AW65" i="2"/>
  <c r="AM65" i="2"/>
  <c r="BG65" i="2"/>
  <c r="AU65" i="1"/>
  <c r="N67" i="2"/>
  <c r="AB65" i="2"/>
  <c r="AO67" i="1"/>
  <c r="L69" i="2"/>
  <c r="E69" i="2"/>
  <c r="BB68" i="2"/>
  <c r="AX67" i="2"/>
  <c r="BD67" i="2"/>
  <c r="BC67" i="2"/>
  <c r="AX68" i="2" l="1"/>
  <c r="AO67" i="2"/>
  <c r="AE67" i="2"/>
  <c r="AY67" i="2"/>
  <c r="W66" i="2"/>
  <c r="AW66" i="1"/>
  <c r="O68" i="2"/>
  <c r="AC67" i="2" s="1"/>
  <c r="AO68" i="1"/>
  <c r="L70" i="2"/>
  <c r="AW66" i="2"/>
  <c r="AM66" i="2"/>
  <c r="BG66" i="2"/>
  <c r="N67" i="1"/>
  <c r="I68" i="2"/>
  <c r="W67" i="2" s="1"/>
  <c r="Z68" i="2"/>
  <c r="BD68" i="2" s="1"/>
  <c r="AB66" i="2"/>
  <c r="AO66" i="2"/>
  <c r="AE66" i="2"/>
  <c r="AY66" i="2"/>
  <c r="AU66" i="1"/>
  <c r="N68" i="2"/>
  <c r="AB67" i="2" s="1"/>
  <c r="Y67" i="1"/>
  <c r="G69" i="2"/>
  <c r="U68" i="2" s="1"/>
  <c r="AL65" i="2"/>
  <c r="AV65" i="2"/>
  <c r="BF65" i="2"/>
  <c r="AG65" i="2"/>
  <c r="AQ65" i="2"/>
  <c r="BA65" i="2"/>
  <c r="AJ66" i="1"/>
  <c r="M70" i="2"/>
  <c r="AA68" i="2"/>
  <c r="BE68" i="2" s="1"/>
  <c r="AZ68" i="2"/>
  <c r="BC68" i="2"/>
  <c r="E70" i="2"/>
  <c r="BB69" i="2" s="1"/>
  <c r="AX69" i="2" l="1"/>
  <c r="AZ69" i="2"/>
  <c r="AL67" i="2"/>
  <c r="AV67" i="2"/>
  <c r="BF67" i="2"/>
  <c r="AW67" i="2"/>
  <c r="AM67" i="2"/>
  <c r="BG67" i="2"/>
  <c r="AJ67" i="1"/>
  <c r="M71" i="2"/>
  <c r="Y68" i="1"/>
  <c r="G70" i="2"/>
  <c r="AA69" i="2"/>
  <c r="AW67" i="1"/>
  <c r="O69" i="2"/>
  <c r="AC68" i="2" s="1"/>
  <c r="AG66" i="2"/>
  <c r="AQ66" i="2"/>
  <c r="BA66" i="2"/>
  <c r="AO68" i="2"/>
  <c r="AE68" i="2"/>
  <c r="AY68" i="2"/>
  <c r="AK68" i="2"/>
  <c r="AU68" i="2"/>
  <c r="AU67" i="1"/>
  <c r="N69" i="2"/>
  <c r="AL66" i="2"/>
  <c r="AV66" i="2"/>
  <c r="BF66" i="2"/>
  <c r="AO69" i="1"/>
  <c r="L71" i="2"/>
  <c r="Z70" i="2" s="1"/>
  <c r="AG67" i="2"/>
  <c r="AQ67" i="2"/>
  <c r="BA67" i="2"/>
  <c r="AT68" i="2"/>
  <c r="AJ68" i="2"/>
  <c r="N68" i="1"/>
  <c r="I69" i="2"/>
  <c r="Z69" i="2"/>
  <c r="BD69" i="2" s="1"/>
  <c r="E71" i="2"/>
  <c r="AZ70" i="2" s="1"/>
  <c r="BC69" i="2"/>
  <c r="AX70" i="2" l="1"/>
  <c r="BC70" i="2"/>
  <c r="BB70" i="2"/>
  <c r="AW68" i="2"/>
  <c r="AM68" i="2"/>
  <c r="BG68" i="2"/>
  <c r="Y69" i="1"/>
  <c r="G71" i="2"/>
  <c r="AT70" i="2"/>
  <c r="AJ70" i="2"/>
  <c r="AU68" i="1"/>
  <c r="N70" i="2"/>
  <c r="AB69" i="2" s="1"/>
  <c r="U69" i="2"/>
  <c r="AO70" i="1"/>
  <c r="L72" i="2"/>
  <c r="Z71" i="2" s="1"/>
  <c r="AW68" i="1"/>
  <c r="O70" i="2"/>
  <c r="AC69" i="2" s="1"/>
  <c r="BD70" i="2"/>
  <c r="AT69" i="2"/>
  <c r="AJ69" i="2"/>
  <c r="N69" i="1"/>
  <c r="I70" i="2"/>
  <c r="AB68" i="2"/>
  <c r="W68" i="2"/>
  <c r="AK69" i="2"/>
  <c r="AU69" i="2"/>
  <c r="BE69" i="2"/>
  <c r="AJ68" i="1"/>
  <c r="M72" i="2"/>
  <c r="AA71" i="2" s="1"/>
  <c r="AA70" i="2"/>
  <c r="BE70" i="2" s="1"/>
  <c r="E72" i="2"/>
  <c r="BB71" i="2" s="1"/>
  <c r="AX71" i="2" l="1"/>
  <c r="BC71" i="2"/>
  <c r="AZ71" i="2"/>
  <c r="AW69" i="2"/>
  <c r="AM69" i="2"/>
  <c r="BG69" i="2"/>
  <c r="AT71" i="2"/>
  <c r="AJ71" i="2"/>
  <c r="BD71" i="2"/>
  <c r="AL69" i="2"/>
  <c r="AV69" i="2"/>
  <c r="BF69" i="2"/>
  <c r="AL68" i="2"/>
  <c r="AV68" i="2"/>
  <c r="BF68" i="2"/>
  <c r="AO71" i="1"/>
  <c r="L73" i="2"/>
  <c r="Z72" i="2" s="1"/>
  <c r="AK70" i="2"/>
  <c r="AU70" i="2"/>
  <c r="N70" i="1"/>
  <c r="I71" i="2"/>
  <c r="W69" i="2"/>
  <c r="AO69" i="2"/>
  <c r="AE69" i="2"/>
  <c r="AY69" i="2"/>
  <c r="AK71" i="2"/>
  <c r="AU71" i="2"/>
  <c r="AU69" i="1"/>
  <c r="N71" i="2"/>
  <c r="AB70" i="2" s="1"/>
  <c r="Y70" i="1"/>
  <c r="G72" i="2"/>
  <c r="BE71" i="2"/>
  <c r="AJ69" i="1"/>
  <c r="M73" i="2"/>
  <c r="AG68" i="2"/>
  <c r="AQ68" i="2"/>
  <c r="BA68" i="2"/>
  <c r="AW69" i="1"/>
  <c r="O71" i="2"/>
  <c r="AC70" i="2" s="1"/>
  <c r="U70" i="2"/>
  <c r="E73" i="2"/>
  <c r="BC72" i="2" s="1"/>
  <c r="AX72" i="2" l="1"/>
  <c r="BB72" i="2"/>
  <c r="AW70" i="2"/>
  <c r="AM70" i="2"/>
  <c r="BG70" i="2"/>
  <c r="AT72" i="2"/>
  <c r="AJ72" i="2"/>
  <c r="BD72" i="2"/>
  <c r="AW70" i="1"/>
  <c r="O72" i="2"/>
  <c r="AC71" i="2" s="1"/>
  <c r="AO72" i="1"/>
  <c r="L74" i="2"/>
  <c r="U71" i="2"/>
  <c r="AA72" i="2"/>
  <c r="W70" i="2"/>
  <c r="Y71" i="1"/>
  <c r="G73" i="2"/>
  <c r="U72" i="2" s="1"/>
  <c r="N71" i="1"/>
  <c r="I72" i="2"/>
  <c r="AL70" i="2"/>
  <c r="AV70" i="2"/>
  <c r="BF70" i="2"/>
  <c r="AJ70" i="1"/>
  <c r="M74" i="2"/>
  <c r="AA73" i="2" s="1"/>
  <c r="AO70" i="2"/>
  <c r="AE70" i="2"/>
  <c r="AY70" i="2"/>
  <c r="AU70" i="1"/>
  <c r="N72" i="2"/>
  <c r="AG69" i="2"/>
  <c r="AQ69" i="2"/>
  <c r="BA69" i="2"/>
  <c r="AZ72" i="2"/>
  <c r="E74" i="2"/>
  <c r="BB73" i="2" s="1"/>
  <c r="AZ73" i="2"/>
  <c r="BC73" i="2"/>
  <c r="AX73" i="2" l="1"/>
  <c r="AO72" i="2"/>
  <c r="AE72" i="2"/>
  <c r="AY72" i="2"/>
  <c r="AK73" i="2"/>
  <c r="AU73" i="2"/>
  <c r="BE73" i="2"/>
  <c r="AG70" i="2"/>
  <c r="AQ70" i="2"/>
  <c r="BA70" i="2"/>
  <c r="Y72" i="1"/>
  <c r="G74" i="2"/>
  <c r="AK72" i="2"/>
  <c r="AU72" i="2"/>
  <c r="BE72" i="2"/>
  <c r="AW71" i="2"/>
  <c r="AM71" i="2"/>
  <c r="BG71" i="2"/>
  <c r="AO73" i="1"/>
  <c r="L75" i="2"/>
  <c r="Z74" i="2" s="1"/>
  <c r="Z73" i="2"/>
  <c r="AB71" i="2"/>
  <c r="AU71" i="1"/>
  <c r="N73" i="2"/>
  <c r="AJ71" i="1"/>
  <c r="M75" i="2"/>
  <c r="N72" i="1"/>
  <c r="I73" i="2"/>
  <c r="W71" i="2"/>
  <c r="AO71" i="2"/>
  <c r="AE71" i="2"/>
  <c r="AY71" i="2"/>
  <c r="AW71" i="1"/>
  <c r="O73" i="2"/>
  <c r="AC72" i="2" s="1"/>
  <c r="E75" i="2"/>
  <c r="BC74" i="2" s="1"/>
  <c r="AZ74" i="2" l="1"/>
  <c r="AX74" i="2"/>
  <c r="AT74" i="2"/>
  <c r="AJ74" i="2"/>
  <c r="BD74" i="2"/>
  <c r="AW72" i="1"/>
  <c r="O74" i="2"/>
  <c r="AC73" i="2" s="1"/>
  <c r="AG71" i="2"/>
  <c r="AQ71" i="2"/>
  <c r="BA71" i="2"/>
  <c r="AJ72" i="1"/>
  <c r="M76" i="2"/>
  <c r="AA75" i="2" s="1"/>
  <c r="AT73" i="2"/>
  <c r="AJ73" i="2"/>
  <c r="BD73" i="2"/>
  <c r="AW72" i="2"/>
  <c r="AM72" i="2"/>
  <c r="BG72" i="2"/>
  <c r="W72" i="2"/>
  <c r="N73" i="1"/>
  <c r="I74" i="2"/>
  <c r="W73" i="2" s="1"/>
  <c r="AU72" i="1"/>
  <c r="N74" i="2"/>
  <c r="AO74" i="1"/>
  <c r="L76" i="2"/>
  <c r="Z75" i="2" s="1"/>
  <c r="Y73" i="1"/>
  <c r="G75" i="2"/>
  <c r="U73" i="2"/>
  <c r="AL71" i="2"/>
  <c r="AV71" i="2"/>
  <c r="BF71" i="2"/>
  <c r="AA74" i="2"/>
  <c r="AB72" i="2"/>
  <c r="BB74" i="2"/>
  <c r="E76" i="2"/>
  <c r="AZ75" i="2" s="1"/>
  <c r="BB75" i="2" l="1"/>
  <c r="BE75" i="2"/>
  <c r="AT75" i="2"/>
  <c r="AJ75" i="2"/>
  <c r="AG73" i="2"/>
  <c r="AQ73" i="2"/>
  <c r="BA73" i="2"/>
  <c r="AL72" i="2"/>
  <c r="AV72" i="2"/>
  <c r="BF72" i="2"/>
  <c r="AW73" i="2"/>
  <c r="AM73" i="2"/>
  <c r="BG73" i="2"/>
  <c r="AK74" i="2"/>
  <c r="AU74" i="2"/>
  <c r="BE74" i="2"/>
  <c r="AO73" i="2"/>
  <c r="AE73" i="2"/>
  <c r="AY73" i="2"/>
  <c r="Y74" i="1"/>
  <c r="G76" i="2"/>
  <c r="U75" i="2" s="1"/>
  <c r="AY75" i="2" s="1"/>
  <c r="AU73" i="1"/>
  <c r="N75" i="2"/>
  <c r="AB74" i="2" s="1"/>
  <c r="AG72" i="2"/>
  <c r="AQ72" i="2"/>
  <c r="BA72" i="2"/>
  <c r="AW73" i="1"/>
  <c r="O75" i="2"/>
  <c r="AC74" i="2" s="1"/>
  <c r="AK75" i="2"/>
  <c r="AU75" i="2"/>
  <c r="AB73" i="2"/>
  <c r="AO75" i="1"/>
  <c r="L77" i="2"/>
  <c r="N74" i="1"/>
  <c r="I75" i="2"/>
  <c r="U74" i="2"/>
  <c r="AJ73" i="1"/>
  <c r="M77" i="2"/>
  <c r="BD75" i="2"/>
  <c r="E77" i="2"/>
  <c r="BB76" i="2" s="1"/>
  <c r="AX75" i="2"/>
  <c r="BC75" i="2"/>
  <c r="AZ76" i="2" l="1"/>
  <c r="BC76" i="2"/>
  <c r="AL74" i="2"/>
  <c r="AV74" i="2"/>
  <c r="BF74" i="2"/>
  <c r="AW74" i="2"/>
  <c r="AM74" i="2"/>
  <c r="BG74" i="2"/>
  <c r="AO74" i="2"/>
  <c r="AE74" i="2"/>
  <c r="AY74" i="2"/>
  <c r="AO76" i="1"/>
  <c r="L78" i="2"/>
  <c r="AU74" i="1"/>
  <c r="N76" i="2"/>
  <c r="AO75" i="2"/>
  <c r="AE75" i="2"/>
  <c r="W74" i="2"/>
  <c r="AL73" i="2"/>
  <c r="AV73" i="2"/>
  <c r="BF73" i="2"/>
  <c r="AW74" i="1"/>
  <c r="O76" i="2"/>
  <c r="N75" i="1"/>
  <c r="I76" i="2"/>
  <c r="Y75" i="1"/>
  <c r="G77" i="2"/>
  <c r="U76" i="2" s="1"/>
  <c r="AJ74" i="1"/>
  <c r="M78" i="2"/>
  <c r="AA77" i="2" s="1"/>
  <c r="AA76" i="2"/>
  <c r="Z76" i="2"/>
  <c r="E78" i="2"/>
  <c r="BC77" i="2" s="1"/>
  <c r="AX76" i="2"/>
  <c r="BB77" i="2" l="1"/>
  <c r="AX77" i="2"/>
  <c r="AZ77" i="2"/>
  <c r="AK77" i="2"/>
  <c r="AU77" i="2"/>
  <c r="BE77" i="2"/>
  <c r="Y76" i="1"/>
  <c r="G78" i="2"/>
  <c r="U77" i="2" s="1"/>
  <c r="AW75" i="1"/>
  <c r="O77" i="2"/>
  <c r="AC76" i="2" s="1"/>
  <c r="AG74" i="2"/>
  <c r="AQ74" i="2"/>
  <c r="BA74" i="2"/>
  <c r="AO76" i="2"/>
  <c r="AE76" i="2"/>
  <c r="AY76" i="2"/>
  <c r="AK76" i="2"/>
  <c r="AU76" i="2"/>
  <c r="BE76" i="2"/>
  <c r="AJ75" i="1"/>
  <c r="M79" i="2"/>
  <c r="AA78" i="2" s="1"/>
  <c r="N76" i="1"/>
  <c r="I77" i="2"/>
  <c r="AU75" i="1"/>
  <c r="N77" i="2"/>
  <c r="AB76" i="2" s="1"/>
  <c r="AO77" i="1"/>
  <c r="L79" i="2"/>
  <c r="AT76" i="2"/>
  <c r="AJ76" i="2"/>
  <c r="BD76" i="2"/>
  <c r="AB75" i="2"/>
  <c r="Z77" i="2"/>
  <c r="W75" i="2"/>
  <c r="AC75" i="2"/>
  <c r="E79" i="2"/>
  <c r="BB78" i="2" s="1"/>
  <c r="AX78" i="2" l="1"/>
  <c r="BC78" i="2"/>
  <c r="AZ78" i="2"/>
  <c r="AW76" i="2"/>
  <c r="AM76" i="2"/>
  <c r="BG76" i="2"/>
  <c r="AK78" i="2"/>
  <c r="AU78" i="2"/>
  <c r="BE78" i="2"/>
  <c r="AW75" i="2"/>
  <c r="AM75" i="2"/>
  <c r="BG75" i="2"/>
  <c r="N77" i="1"/>
  <c r="I78" i="2"/>
  <c r="W77" i="2" s="1"/>
  <c r="Z78" i="2"/>
  <c r="Y77" i="1"/>
  <c r="G79" i="2"/>
  <c r="U78" i="2" s="1"/>
  <c r="AT77" i="2"/>
  <c r="AJ77" i="2"/>
  <c r="BD77" i="2"/>
  <c r="AO78" i="1"/>
  <c r="L80" i="2"/>
  <c r="AO77" i="2"/>
  <c r="AE77" i="2"/>
  <c r="AY77" i="2"/>
  <c r="AG75" i="2"/>
  <c r="AQ75" i="2"/>
  <c r="BA75" i="2"/>
  <c r="AL75" i="2"/>
  <c r="AV75" i="2"/>
  <c r="BF75" i="2"/>
  <c r="AW76" i="1"/>
  <c r="O78" i="2"/>
  <c r="AC77" i="2" s="1"/>
  <c r="AL76" i="2"/>
  <c r="AV76" i="2"/>
  <c r="BF76" i="2"/>
  <c r="AU76" i="1"/>
  <c r="N78" i="2"/>
  <c r="AB77" i="2" s="1"/>
  <c r="AJ76" i="1"/>
  <c r="M80" i="2"/>
  <c r="AA79" i="2" s="1"/>
  <c r="W76" i="2"/>
  <c r="E80" i="2"/>
  <c r="BC79" i="2" s="1"/>
  <c r="BB79" i="2" l="1"/>
  <c r="AX79" i="2"/>
  <c r="AZ79" i="2"/>
  <c r="AG77" i="2"/>
  <c r="AQ77" i="2"/>
  <c r="BA77" i="2"/>
  <c r="AW77" i="2"/>
  <c r="AM77" i="2"/>
  <c r="BG77" i="2"/>
  <c r="AJ77" i="1"/>
  <c r="M81" i="2"/>
  <c r="AO79" i="1"/>
  <c r="L81" i="2"/>
  <c r="N78" i="1"/>
  <c r="I79" i="2"/>
  <c r="W78" i="2" s="1"/>
  <c r="AU77" i="1"/>
  <c r="N79" i="2"/>
  <c r="AB78" i="2" s="1"/>
  <c r="AK79" i="2"/>
  <c r="AU79" i="2"/>
  <c r="AT78" i="2"/>
  <c r="AJ78" i="2"/>
  <c r="BD78" i="2"/>
  <c r="AA80" i="2"/>
  <c r="AG76" i="2"/>
  <c r="AQ76" i="2"/>
  <c r="BA76" i="2"/>
  <c r="AL77" i="2"/>
  <c r="AV77" i="2"/>
  <c r="BF77" i="2"/>
  <c r="BE79" i="2"/>
  <c r="AO78" i="2"/>
  <c r="AE78" i="2"/>
  <c r="AY78" i="2"/>
  <c r="AW77" i="1"/>
  <c r="O79" i="2"/>
  <c r="Y78" i="1"/>
  <c r="G80" i="2"/>
  <c r="Z79" i="2"/>
  <c r="E81" i="2"/>
  <c r="AZ80" i="2" s="1"/>
  <c r="AG78" i="2" l="1"/>
  <c r="AQ78" i="2"/>
  <c r="BA78" i="2"/>
  <c r="AL78" i="2"/>
  <c r="AV78" i="2"/>
  <c r="BF78" i="2"/>
  <c r="AT79" i="2"/>
  <c r="AJ79" i="2"/>
  <c r="BD79" i="2"/>
  <c r="AK80" i="2"/>
  <c r="AU80" i="2"/>
  <c r="AU78" i="1"/>
  <c r="N80" i="2"/>
  <c r="AB79" i="2" s="1"/>
  <c r="AJ78" i="1"/>
  <c r="M82" i="2"/>
  <c r="AW78" i="1"/>
  <c r="O80" i="2"/>
  <c r="N79" i="1"/>
  <c r="I80" i="2"/>
  <c r="W79" i="2" s="1"/>
  <c r="AO80" i="1"/>
  <c r="L82" i="2"/>
  <c r="Z80" i="2"/>
  <c r="Y79" i="1"/>
  <c r="G81" i="2"/>
  <c r="U80" i="2" s="1"/>
  <c r="AY80" i="2" s="1"/>
  <c r="AC78" i="2"/>
  <c r="U79" i="2"/>
  <c r="AX80" i="2"/>
  <c r="BB80" i="2"/>
  <c r="BE80" i="2"/>
  <c r="BC80" i="2"/>
  <c r="E82" i="2"/>
  <c r="BB81" i="2" s="1"/>
  <c r="AG79" i="2" l="1"/>
  <c r="AQ79" i="2"/>
  <c r="BA79" i="2"/>
  <c r="AL79" i="2"/>
  <c r="AV79" i="2"/>
  <c r="BF79" i="2"/>
  <c r="Y80" i="1"/>
  <c r="G82" i="2"/>
  <c r="U81" i="2" s="1"/>
  <c r="AT80" i="2"/>
  <c r="AJ80" i="2"/>
  <c r="BD80" i="2"/>
  <c r="N80" i="1"/>
  <c r="I81" i="2"/>
  <c r="W80" i="2" s="1"/>
  <c r="AJ79" i="1"/>
  <c r="M83" i="2"/>
  <c r="AA81" i="2"/>
  <c r="BE81" i="2" s="1"/>
  <c r="AO80" i="2"/>
  <c r="AE80" i="2"/>
  <c r="AC79" i="2"/>
  <c r="Z81" i="2"/>
  <c r="BD81" i="2" s="1"/>
  <c r="AW78" i="2"/>
  <c r="AM78" i="2"/>
  <c r="BG78" i="2"/>
  <c r="AO79" i="2"/>
  <c r="AE79" i="2"/>
  <c r="AY79" i="2"/>
  <c r="AO81" i="1"/>
  <c r="L83" i="2"/>
  <c r="Z82" i="2" s="1"/>
  <c r="AW79" i="1"/>
  <c r="O81" i="2"/>
  <c r="AC80" i="2" s="1"/>
  <c r="AU79" i="1"/>
  <c r="N81" i="2"/>
  <c r="E83" i="2"/>
  <c r="BB82" i="2" s="1"/>
  <c r="BC81" i="2"/>
  <c r="AX81" i="2"/>
  <c r="AZ81" i="2"/>
  <c r="AZ82" i="2" l="1"/>
  <c r="AX82" i="2"/>
  <c r="BC82" i="2"/>
  <c r="AW80" i="2"/>
  <c r="AM80" i="2"/>
  <c r="BG80" i="2"/>
  <c r="AT82" i="2"/>
  <c r="AJ82" i="2"/>
  <c r="BD82" i="2"/>
  <c r="AG80" i="2"/>
  <c r="AQ80" i="2"/>
  <c r="BA80" i="2"/>
  <c r="AO81" i="2"/>
  <c r="AE81" i="2"/>
  <c r="AY81" i="2"/>
  <c r="AU80" i="1"/>
  <c r="N82" i="2"/>
  <c r="AO82" i="1"/>
  <c r="L84" i="2"/>
  <c r="Z83" i="2" s="1"/>
  <c r="AT81" i="2"/>
  <c r="AJ81" i="2"/>
  <c r="N81" i="1"/>
  <c r="I82" i="2"/>
  <c r="W81" i="2" s="1"/>
  <c r="AW79" i="2"/>
  <c r="AM79" i="2"/>
  <c r="BG79" i="2"/>
  <c r="Y81" i="1"/>
  <c r="G83" i="2"/>
  <c r="U82" i="2" s="1"/>
  <c r="AW80" i="1"/>
  <c r="O82" i="2"/>
  <c r="AC81" i="2" s="1"/>
  <c r="AB80" i="2"/>
  <c r="AK81" i="2"/>
  <c r="AU81" i="2"/>
  <c r="AJ80" i="1"/>
  <c r="M84" i="2"/>
  <c r="AA83" i="2" s="1"/>
  <c r="AA82" i="2"/>
  <c r="E84" i="2"/>
  <c r="BD83" i="2" l="1"/>
  <c r="AO82" i="2"/>
  <c r="AE82" i="2"/>
  <c r="AY82" i="2"/>
  <c r="AW81" i="2"/>
  <c r="AM81" i="2"/>
  <c r="BG81" i="2"/>
  <c r="AJ81" i="1"/>
  <c r="M85" i="2"/>
  <c r="AA84" i="2" s="1"/>
  <c r="AK83" i="2"/>
  <c r="AU83" i="2"/>
  <c r="AL80" i="2"/>
  <c r="AV80" i="2"/>
  <c r="BF80" i="2"/>
  <c r="Y82" i="1"/>
  <c r="G84" i="2"/>
  <c r="U83" i="2" s="1"/>
  <c r="AK82" i="2"/>
  <c r="AU82" i="2"/>
  <c r="BE82" i="2"/>
  <c r="AU81" i="1"/>
  <c r="N83" i="2"/>
  <c r="AB82" i="2" s="1"/>
  <c r="AT83" i="2"/>
  <c r="AJ83" i="2"/>
  <c r="AW81" i="1"/>
  <c r="O83" i="2"/>
  <c r="AC82" i="2" s="1"/>
  <c r="AB81" i="2"/>
  <c r="AG81" i="2"/>
  <c r="AQ81" i="2"/>
  <c r="BA81" i="2"/>
  <c r="N82" i="1"/>
  <c r="I83" i="2"/>
  <c r="AO83" i="1"/>
  <c r="L85" i="2"/>
  <c r="BE83" i="2"/>
  <c r="BB83" i="2"/>
  <c r="AX83" i="2"/>
  <c r="AZ83" i="2"/>
  <c r="BC83" i="2"/>
  <c r="E85" i="2"/>
  <c r="AZ84" i="2" s="1"/>
  <c r="BC84" i="2" l="1"/>
  <c r="BE84" i="2"/>
  <c r="BB84" i="2"/>
  <c r="AO83" i="2"/>
  <c r="AE83" i="2"/>
  <c r="Z84" i="2"/>
  <c r="BD84" i="2" s="1"/>
  <c r="Y83" i="1"/>
  <c r="G85" i="2"/>
  <c r="AK84" i="2"/>
  <c r="AU84" i="2"/>
  <c r="AO84" i="1"/>
  <c r="L86" i="2"/>
  <c r="Z85" i="2" s="1"/>
  <c r="AW82" i="1"/>
  <c r="O84" i="2"/>
  <c r="AC83" i="2" s="1"/>
  <c r="AJ82" i="1"/>
  <c r="M86" i="2"/>
  <c r="AA85" i="2" s="1"/>
  <c r="W82" i="2"/>
  <c r="AW82" i="2"/>
  <c r="AM82" i="2"/>
  <c r="BG82" i="2"/>
  <c r="AU82" i="1"/>
  <c r="N84" i="2"/>
  <c r="AL82" i="2"/>
  <c r="AV82" i="2"/>
  <c r="BF82" i="2"/>
  <c r="AY83" i="2"/>
  <c r="N83" i="1"/>
  <c r="I84" i="2"/>
  <c r="W83" i="2" s="1"/>
  <c r="AL81" i="2"/>
  <c r="AV81" i="2"/>
  <c r="BF81" i="2"/>
  <c r="U84" i="2"/>
  <c r="E86" i="2"/>
  <c r="AZ85" i="2" s="1"/>
  <c r="AX84" i="2"/>
  <c r="BC85" i="2" l="1"/>
  <c r="AX85" i="2"/>
  <c r="AW83" i="2"/>
  <c r="AM83" i="2"/>
  <c r="BG83" i="2"/>
  <c r="AG83" i="2"/>
  <c r="AQ83" i="2"/>
  <c r="BA83" i="2"/>
  <c r="AK85" i="2"/>
  <c r="AU85" i="2"/>
  <c r="BE85" i="2"/>
  <c r="AT85" i="2"/>
  <c r="AJ85" i="2"/>
  <c r="AG82" i="2"/>
  <c r="AQ82" i="2"/>
  <c r="BA82" i="2"/>
  <c r="AJ83" i="1"/>
  <c r="M87" i="2"/>
  <c r="AA86" i="2" s="1"/>
  <c r="N84" i="1"/>
  <c r="I85" i="2"/>
  <c r="AW83" i="1"/>
  <c r="O85" i="2"/>
  <c r="Y84" i="1"/>
  <c r="G86" i="2"/>
  <c r="U85" i="2" s="1"/>
  <c r="AO84" i="2"/>
  <c r="AE84" i="2"/>
  <c r="AY84" i="2"/>
  <c r="AU83" i="1"/>
  <c r="N85" i="2"/>
  <c r="AB84" i="2" s="1"/>
  <c r="AO85" i="1"/>
  <c r="L87" i="2"/>
  <c r="BD85" i="2"/>
  <c r="AB83" i="2"/>
  <c r="AT84" i="2"/>
  <c r="AJ84" i="2"/>
  <c r="BB85" i="2"/>
  <c r="E87" i="2"/>
  <c r="BB86" i="2" s="1"/>
  <c r="BC86" i="2"/>
  <c r="AZ86" i="2" l="1"/>
  <c r="AX86" i="2"/>
  <c r="BE86" i="2"/>
  <c r="AO85" i="2"/>
  <c r="AE85" i="2"/>
  <c r="AY85" i="2"/>
  <c r="W84" i="2"/>
  <c r="Y85" i="1"/>
  <c r="G87" i="2"/>
  <c r="N85" i="1"/>
  <c r="I86" i="2"/>
  <c r="AK86" i="2"/>
  <c r="AU86" i="2"/>
  <c r="AL83" i="2"/>
  <c r="AV83" i="2"/>
  <c r="BF83" i="2"/>
  <c r="AL84" i="2"/>
  <c r="AV84" i="2"/>
  <c r="BF84" i="2"/>
  <c r="AO86" i="1"/>
  <c r="L88" i="2"/>
  <c r="Z87" i="2" s="1"/>
  <c r="AC84" i="2"/>
  <c r="AU84" i="1"/>
  <c r="N86" i="2"/>
  <c r="AB85" i="2" s="1"/>
  <c r="Z86" i="2"/>
  <c r="AW84" i="1"/>
  <c r="O86" i="2"/>
  <c r="AC85" i="2" s="1"/>
  <c r="AJ84" i="1"/>
  <c r="M88" i="2"/>
  <c r="AA87" i="2" s="1"/>
  <c r="E88" i="2"/>
  <c r="AZ87" i="2" s="1"/>
  <c r="BC87" i="2" l="1"/>
  <c r="AX87" i="2"/>
  <c r="BB87" i="2"/>
  <c r="BD87" i="2"/>
  <c r="AK87" i="2"/>
  <c r="AU87" i="2"/>
  <c r="BE87" i="2"/>
  <c r="AW85" i="2"/>
  <c r="AM85" i="2"/>
  <c r="BG85" i="2"/>
  <c r="AT86" i="2"/>
  <c r="AJ86" i="2"/>
  <c r="BD86" i="2"/>
  <c r="AW85" i="1"/>
  <c r="O87" i="2"/>
  <c r="AT87" i="2"/>
  <c r="AJ87" i="2"/>
  <c r="Y86" i="1"/>
  <c r="G88" i="2"/>
  <c r="AL85" i="2"/>
  <c r="AV85" i="2"/>
  <c r="BF85" i="2"/>
  <c r="U86" i="2"/>
  <c r="AG84" i="2"/>
  <c r="AQ84" i="2"/>
  <c r="BA84" i="2"/>
  <c r="AU85" i="1"/>
  <c r="N87" i="2"/>
  <c r="AB86" i="2" s="1"/>
  <c r="AJ85" i="1"/>
  <c r="M89" i="2"/>
  <c r="AW84" i="2"/>
  <c r="AM84" i="2"/>
  <c r="BG84" i="2"/>
  <c r="AO87" i="1"/>
  <c r="L89" i="2"/>
  <c r="Z88" i="2" s="1"/>
  <c r="N86" i="1"/>
  <c r="I87" i="2"/>
  <c r="W85" i="2"/>
  <c r="E89" i="2"/>
  <c r="AT88" i="2" l="1"/>
  <c r="AJ88" i="2"/>
  <c r="AJ86" i="1"/>
  <c r="M90" i="2"/>
  <c r="AA89" i="2" s="1"/>
  <c r="N87" i="1"/>
  <c r="I88" i="2"/>
  <c r="AO86" i="2"/>
  <c r="AE86" i="2"/>
  <c r="AY86" i="2"/>
  <c r="AG85" i="2"/>
  <c r="AQ85" i="2"/>
  <c r="BA85" i="2"/>
  <c r="AL86" i="2"/>
  <c r="AV86" i="2"/>
  <c r="BF86" i="2"/>
  <c r="Y87" i="1"/>
  <c r="G89" i="2"/>
  <c r="U88" i="2" s="1"/>
  <c r="AW86" i="1"/>
  <c r="O88" i="2"/>
  <c r="U87" i="2"/>
  <c r="AO88" i="1"/>
  <c r="L90" i="2"/>
  <c r="AU86" i="1"/>
  <c r="N88" i="2"/>
  <c r="W86" i="2"/>
  <c r="AA88" i="2"/>
  <c r="AC86" i="2"/>
  <c r="E90" i="2"/>
  <c r="AZ89" i="2" s="1"/>
  <c r="BD88" i="2"/>
  <c r="AX88" i="2"/>
  <c r="AZ88" i="2"/>
  <c r="BB88" i="2"/>
  <c r="BC88" i="2"/>
  <c r="AX89" i="2" l="1"/>
  <c r="BB89" i="2"/>
  <c r="AK89" i="2"/>
  <c r="AU89" i="2"/>
  <c r="AO88" i="2"/>
  <c r="AE88" i="2"/>
  <c r="AY88" i="2"/>
  <c r="AB87" i="2"/>
  <c r="AC87" i="2"/>
  <c r="N88" i="1"/>
  <c r="I89" i="2"/>
  <c r="W88" i="2" s="1"/>
  <c r="AJ87" i="1"/>
  <c r="M91" i="2"/>
  <c r="AU87" i="1"/>
  <c r="N89" i="2"/>
  <c r="AB88" i="2" s="1"/>
  <c r="AO89" i="1"/>
  <c r="AO90" i="1" s="1"/>
  <c r="L91" i="2"/>
  <c r="AK88" i="2"/>
  <c r="AU88" i="2"/>
  <c r="BE88" i="2"/>
  <c r="W87" i="2"/>
  <c r="AO87" i="2"/>
  <c r="AE87" i="2"/>
  <c r="AY87" i="2"/>
  <c r="AW87" i="1"/>
  <c r="O89" i="2"/>
  <c r="BE89" i="2"/>
  <c r="Y88" i="1"/>
  <c r="G90" i="2"/>
  <c r="AW86" i="2"/>
  <c r="AM86" i="2"/>
  <c r="BG86" i="2"/>
  <c r="AG86" i="2"/>
  <c r="AQ86" i="2"/>
  <c r="BA86" i="2"/>
  <c r="Z89" i="2"/>
  <c r="BC89" i="2"/>
  <c r="E91" i="2"/>
  <c r="BC90" i="2"/>
  <c r="AW88" i="1" l="1"/>
  <c r="O90" i="2"/>
  <c r="AG87" i="2"/>
  <c r="AQ87" i="2"/>
  <c r="BA87" i="2"/>
  <c r="AG88" i="2"/>
  <c r="AQ88" i="2"/>
  <c r="BA88" i="2"/>
  <c r="AT89" i="2"/>
  <c r="AJ89" i="2"/>
  <c r="BD89" i="2"/>
  <c r="AU88" i="1"/>
  <c r="N90" i="2"/>
  <c r="N89" i="1"/>
  <c r="I90" i="2"/>
  <c r="W89" i="2" s="1"/>
  <c r="AW87" i="2"/>
  <c r="AM87" i="2"/>
  <c r="BG87" i="2"/>
  <c r="AL88" i="2"/>
  <c r="AV88" i="2"/>
  <c r="BF88" i="2"/>
  <c r="U89" i="2"/>
  <c r="Y89" i="1"/>
  <c r="Y90" i="1" s="1"/>
  <c r="G91" i="2"/>
  <c r="AO91" i="1"/>
  <c r="L92" i="2"/>
  <c r="AJ88" i="1"/>
  <c r="M92" i="2"/>
  <c r="AL87" i="2"/>
  <c r="AV87" i="2"/>
  <c r="BF87" i="2"/>
  <c r="AA90" i="2"/>
  <c r="BE90" i="2" s="1"/>
  <c r="AB89" i="2"/>
  <c r="Z90" i="2"/>
  <c r="AC88" i="2"/>
  <c r="E92" i="2"/>
  <c r="AZ91" i="2" s="1"/>
  <c r="AZ90" i="2"/>
  <c r="AX90" i="2"/>
  <c r="BB90" i="2"/>
  <c r="BB91" i="2" l="1"/>
  <c r="BC91" i="2"/>
  <c r="AX91" i="2"/>
  <c r="AO89" i="2"/>
  <c r="AE89" i="2"/>
  <c r="AY89" i="2"/>
  <c r="AU89" i="1"/>
  <c r="N91" i="2"/>
  <c r="AB90" i="2" s="1"/>
  <c r="Z91" i="2"/>
  <c r="AO92" i="1"/>
  <c r="L93" i="2"/>
  <c r="AC89" i="2"/>
  <c r="AW89" i="1"/>
  <c r="O91" i="2"/>
  <c r="AW88" i="2"/>
  <c r="AM88" i="2"/>
  <c r="BG88" i="2"/>
  <c r="AL89" i="2"/>
  <c r="AV89" i="2"/>
  <c r="BF89" i="2"/>
  <c r="N90" i="1"/>
  <c r="N91" i="1" s="1"/>
  <c r="I91" i="2"/>
  <c r="W90" i="2" s="1"/>
  <c r="U90" i="2"/>
  <c r="AK90" i="2"/>
  <c r="AU90" i="2"/>
  <c r="AT90" i="2"/>
  <c r="AJ90" i="2"/>
  <c r="BD90" i="2"/>
  <c r="AG89" i="2"/>
  <c r="AQ89" i="2"/>
  <c r="BA89" i="2"/>
  <c r="AJ89" i="1"/>
  <c r="M93" i="2"/>
  <c r="Y91" i="1"/>
  <c r="G92" i="2"/>
  <c r="U91" i="2" s="1"/>
  <c r="AA91" i="2"/>
  <c r="E93" i="2"/>
  <c r="AZ92" i="2" s="1"/>
  <c r="BB92" i="2"/>
  <c r="BC92" i="2" l="1"/>
  <c r="AX92" i="2"/>
  <c r="AO91" i="2"/>
  <c r="AE91" i="2"/>
  <c r="AY91" i="2"/>
  <c r="AG90" i="2"/>
  <c r="AQ90" i="2"/>
  <c r="BA90" i="2"/>
  <c r="N92" i="1"/>
  <c r="I92" i="2"/>
  <c r="W91" i="2" s="1"/>
  <c r="AW90" i="1"/>
  <c r="O92" i="2"/>
  <c r="AC91" i="2" s="1"/>
  <c r="AJ90" i="1"/>
  <c r="M94" i="2"/>
  <c r="AW89" i="2"/>
  <c r="AM89" i="2"/>
  <c r="BG89" i="2"/>
  <c r="AO93" i="1"/>
  <c r="L94" i="2"/>
  <c r="Z93" i="2" s="1"/>
  <c r="AK91" i="2"/>
  <c r="AU91" i="2"/>
  <c r="BE91" i="2"/>
  <c r="AO90" i="2"/>
  <c r="AE90" i="2"/>
  <c r="AY90" i="2"/>
  <c r="AT91" i="2"/>
  <c r="AJ91" i="2"/>
  <c r="BD91" i="2"/>
  <c r="AU90" i="1"/>
  <c r="N92" i="2"/>
  <c r="AB91" i="2" s="1"/>
  <c r="Z92" i="2"/>
  <c r="AL90" i="2"/>
  <c r="AV90" i="2"/>
  <c r="BF90" i="2"/>
  <c r="Y92" i="1"/>
  <c r="G93" i="2"/>
  <c r="U92" i="2" s="1"/>
  <c r="AA92" i="2"/>
  <c r="AC90" i="2"/>
  <c r="E94" i="2"/>
  <c r="AO92" i="2" l="1"/>
  <c r="AE92" i="2"/>
  <c r="AY92" i="2"/>
  <c r="AT93" i="2"/>
  <c r="AJ93" i="2"/>
  <c r="AW91" i="2"/>
  <c r="AM91" i="2"/>
  <c r="BG91" i="2"/>
  <c r="AU91" i="1"/>
  <c r="N93" i="2"/>
  <c r="AB92" i="2" s="1"/>
  <c r="AW90" i="2"/>
  <c r="AM90" i="2"/>
  <c r="BG90" i="2"/>
  <c r="AG91" i="2"/>
  <c r="AQ91" i="2"/>
  <c r="BA91" i="2"/>
  <c r="AO94" i="1"/>
  <c r="L95" i="2"/>
  <c r="Z94" i="2" s="1"/>
  <c r="AJ91" i="1"/>
  <c r="M95" i="2"/>
  <c r="N93" i="1"/>
  <c r="I93" i="2"/>
  <c r="W92" i="2" s="1"/>
  <c r="AA93" i="2"/>
  <c r="AL91" i="2"/>
  <c r="AV91" i="2"/>
  <c r="BF91" i="2"/>
  <c r="BD93" i="2"/>
  <c r="AK92" i="2"/>
  <c r="AU92" i="2"/>
  <c r="BE92" i="2"/>
  <c r="Y93" i="1"/>
  <c r="G94" i="2"/>
  <c r="AT92" i="2"/>
  <c r="AJ92" i="2"/>
  <c r="BD92" i="2"/>
  <c r="AW91" i="1"/>
  <c r="O93" i="2"/>
  <c r="BC93" i="2"/>
  <c r="BE93" i="2"/>
  <c r="AX93" i="2"/>
  <c r="AZ93" i="2"/>
  <c r="BB93" i="2"/>
  <c r="E95" i="2"/>
  <c r="AX94" i="2" s="1"/>
  <c r="AZ94" i="2" l="1"/>
  <c r="BC94" i="2"/>
  <c r="BB94" i="2"/>
  <c r="AG92" i="2"/>
  <c r="AQ92" i="2"/>
  <c r="BA92" i="2"/>
  <c r="AT94" i="2"/>
  <c r="AJ94" i="2"/>
  <c r="BD94" i="2"/>
  <c r="AK93" i="2"/>
  <c r="AU93" i="2"/>
  <c r="N94" i="1"/>
  <c r="I94" i="2"/>
  <c r="AO95" i="1"/>
  <c r="L96" i="2"/>
  <c r="U93" i="2"/>
  <c r="AA94" i="2"/>
  <c r="AL92" i="2"/>
  <c r="AV92" i="2"/>
  <c r="BF92" i="2"/>
  <c r="AW92" i="1"/>
  <c r="O94" i="2"/>
  <c r="Y94" i="1"/>
  <c r="G95" i="2"/>
  <c r="U94" i="2" s="1"/>
  <c r="AC92" i="2"/>
  <c r="AJ92" i="1"/>
  <c r="M97" i="2"/>
  <c r="AA95" i="2" s="1"/>
  <c r="AU92" i="1"/>
  <c r="N94" i="2"/>
  <c r="E96" i="2"/>
  <c r="BB95" i="2" l="1"/>
  <c r="AK95" i="2"/>
  <c r="AU95" i="2"/>
  <c r="AO96" i="1"/>
  <c r="L97" i="2"/>
  <c r="Z96" i="2" s="1"/>
  <c r="AA96" i="2"/>
  <c r="AW92" i="2"/>
  <c r="AM92" i="2"/>
  <c r="BG92" i="2"/>
  <c r="AW93" i="1"/>
  <c r="O95" i="2"/>
  <c r="AC94" i="2" s="1"/>
  <c r="Z95" i="2"/>
  <c r="BD95" i="2" s="1"/>
  <c r="Y95" i="1"/>
  <c r="G96" i="2"/>
  <c r="AK94" i="2"/>
  <c r="AU94" i="2"/>
  <c r="BE94" i="2"/>
  <c r="AO94" i="2"/>
  <c r="AE94" i="2"/>
  <c r="AY94" i="2"/>
  <c r="AJ93" i="1"/>
  <c r="M98" i="2"/>
  <c r="AC93" i="2"/>
  <c r="AU93" i="1"/>
  <c r="N95" i="2"/>
  <c r="W93" i="2"/>
  <c r="AB93" i="2"/>
  <c r="AO93" i="2"/>
  <c r="AE93" i="2"/>
  <c r="AY93" i="2"/>
  <c r="N95" i="1"/>
  <c r="I95" i="2"/>
  <c r="AX95" i="2"/>
  <c r="AZ95" i="2"/>
  <c r="E97" i="2"/>
  <c r="AZ96" i="2"/>
  <c r="AX96" i="2" l="1"/>
  <c r="BC96" i="2"/>
  <c r="BE96" i="2"/>
  <c r="BB96" i="2"/>
  <c r="AT96" i="2"/>
  <c r="AJ96" i="2"/>
  <c r="BD96" i="2"/>
  <c r="N96" i="1"/>
  <c r="I96" i="2"/>
  <c r="W95" i="2" s="1"/>
  <c r="AW94" i="2"/>
  <c r="AM94" i="2"/>
  <c r="BG94" i="2"/>
  <c r="AG93" i="2"/>
  <c r="AQ93" i="2"/>
  <c r="BA93" i="2"/>
  <c r="W94" i="2"/>
  <c r="AW94" i="1"/>
  <c r="O96" i="2"/>
  <c r="AC95" i="2" s="1"/>
  <c r="AB94" i="2"/>
  <c r="AT95" i="2"/>
  <c r="AJ95" i="2"/>
  <c r="AA97" i="2"/>
  <c r="AL93" i="2"/>
  <c r="AV93" i="2"/>
  <c r="BF93" i="2"/>
  <c r="AJ94" i="1"/>
  <c r="M99" i="2"/>
  <c r="Y96" i="1"/>
  <c r="G97" i="2"/>
  <c r="U96" i="2" s="1"/>
  <c r="AU94" i="1"/>
  <c r="N96" i="2"/>
  <c r="AB95" i="2" s="1"/>
  <c r="U95" i="2"/>
  <c r="AW93" i="2"/>
  <c r="AM93" i="2"/>
  <c r="BG93" i="2"/>
  <c r="AK96" i="2"/>
  <c r="AU96" i="2"/>
  <c r="AO97" i="1"/>
  <c r="L98" i="2"/>
  <c r="E98" i="2"/>
  <c r="AZ97" i="2"/>
  <c r="BE97" i="2"/>
  <c r="BB97" i="2"/>
  <c r="BC97" i="2"/>
  <c r="AX97" i="2"/>
  <c r="BC95" i="2"/>
  <c r="BE95" i="2"/>
  <c r="AO96" i="2" l="1"/>
  <c r="AE96" i="2"/>
  <c r="AY96" i="2"/>
  <c r="AW95" i="2"/>
  <c r="AM95" i="2"/>
  <c r="BG95" i="2"/>
  <c r="Y97" i="1"/>
  <c r="G98" i="2"/>
  <c r="N97" i="1"/>
  <c r="I97" i="2"/>
  <c r="W96" i="2" s="1"/>
  <c r="AA98" i="2"/>
  <c r="AL94" i="2"/>
  <c r="AV94" i="2"/>
  <c r="BF94" i="2"/>
  <c r="AO95" i="2"/>
  <c r="AE95" i="2"/>
  <c r="AY95" i="2"/>
  <c r="AG94" i="2"/>
  <c r="AQ94" i="2"/>
  <c r="BA94" i="2"/>
  <c r="AL95" i="2"/>
  <c r="AV95" i="2"/>
  <c r="BF95" i="2"/>
  <c r="AO98" i="1"/>
  <c r="L99" i="2"/>
  <c r="Z98" i="2" s="1"/>
  <c r="AU95" i="1"/>
  <c r="N97" i="2"/>
  <c r="AJ95" i="1"/>
  <c r="M100" i="2"/>
  <c r="AA99" i="2" s="1"/>
  <c r="AK97" i="2"/>
  <c r="AU97" i="2"/>
  <c r="Z97" i="2"/>
  <c r="AW95" i="1"/>
  <c r="O97" i="2"/>
  <c r="AG95" i="2"/>
  <c r="AQ95" i="2"/>
  <c r="BA95" i="2"/>
  <c r="E99" i="2"/>
  <c r="BC98" i="2" s="1"/>
  <c r="AX98" i="2" l="1"/>
  <c r="AZ98" i="2"/>
  <c r="BD98" i="2"/>
  <c r="BE98" i="2"/>
  <c r="BB98" i="2"/>
  <c r="AJ96" i="1"/>
  <c r="M101" i="2"/>
  <c r="AA100" i="2" s="1"/>
  <c r="AB96" i="2"/>
  <c r="Y98" i="1"/>
  <c r="G99" i="2"/>
  <c r="AK99" i="2"/>
  <c r="AU99" i="2"/>
  <c r="AW96" i="1"/>
  <c r="O98" i="2"/>
  <c r="AT98" i="2"/>
  <c r="AJ98" i="2"/>
  <c r="AT97" i="2"/>
  <c r="AJ97" i="2"/>
  <c r="BD97" i="2"/>
  <c r="AU96" i="1"/>
  <c r="N98" i="2"/>
  <c r="AO99" i="1"/>
  <c r="L100" i="2"/>
  <c r="AG96" i="2"/>
  <c r="AQ96" i="2"/>
  <c r="BA96" i="2"/>
  <c r="U97" i="2"/>
  <c r="AC96" i="2"/>
  <c r="AK98" i="2"/>
  <c r="AU98" i="2"/>
  <c r="N98" i="1"/>
  <c r="I98" i="2"/>
  <c r="E100" i="2"/>
  <c r="Z99" i="2" l="1"/>
  <c r="AU97" i="1"/>
  <c r="N99" i="2"/>
  <c r="AB98" i="2" s="1"/>
  <c r="N99" i="1"/>
  <c r="I99" i="2"/>
  <c r="W98" i="2" s="1"/>
  <c r="AO97" i="2"/>
  <c r="AE97" i="2"/>
  <c r="AY97" i="2"/>
  <c r="U98" i="2"/>
  <c r="W97" i="2"/>
  <c r="Y99" i="1"/>
  <c r="G100" i="2"/>
  <c r="AW97" i="1"/>
  <c r="O99" i="2"/>
  <c r="AC98" i="2" s="1"/>
  <c r="AB97" i="2"/>
  <c r="AW96" i="2"/>
  <c r="AM96" i="2"/>
  <c r="BG96" i="2"/>
  <c r="AO100" i="1"/>
  <c r="L101" i="2"/>
  <c r="AK100" i="2"/>
  <c r="AU100" i="2"/>
  <c r="AC97" i="2"/>
  <c r="AL96" i="2"/>
  <c r="AV96" i="2"/>
  <c r="BF96" i="2"/>
  <c r="AJ97" i="1"/>
  <c r="M102" i="2"/>
  <c r="BB99" i="2"/>
  <c r="BE99" i="2"/>
  <c r="BC99" i="2"/>
  <c r="AX99" i="2"/>
  <c r="AZ99" i="2"/>
  <c r="E101" i="2"/>
  <c r="BC100" i="2" s="1"/>
  <c r="BB100" i="2"/>
  <c r="BE100" i="2" l="1"/>
  <c r="AZ100" i="2"/>
  <c r="AX100" i="2"/>
  <c r="AJ98" i="1"/>
  <c r="M103" i="2"/>
  <c r="AA102" i="2" s="1"/>
  <c r="AW97" i="2"/>
  <c r="AM97" i="2"/>
  <c r="BG97" i="2"/>
  <c r="AW98" i="1"/>
  <c r="O100" i="2"/>
  <c r="AC99" i="2" s="1"/>
  <c r="AO98" i="2"/>
  <c r="AE98" i="2"/>
  <c r="AY98" i="2"/>
  <c r="AT99" i="2"/>
  <c r="AJ99" i="2"/>
  <c r="AW98" i="2"/>
  <c r="AM98" i="2"/>
  <c r="BG98" i="2"/>
  <c r="N100" i="1"/>
  <c r="I100" i="2"/>
  <c r="W99" i="2" s="1"/>
  <c r="AG98" i="2"/>
  <c r="AQ98" i="2"/>
  <c r="BA98" i="2"/>
  <c r="U99" i="2"/>
  <c r="AO101" i="1"/>
  <c r="L102" i="2"/>
  <c r="Z101" i="2" s="1"/>
  <c r="AL97" i="2"/>
  <c r="AV97" i="2"/>
  <c r="BF97" i="2"/>
  <c r="Y100" i="1"/>
  <c r="G101" i="2"/>
  <c r="AL98" i="2"/>
  <c r="AV98" i="2"/>
  <c r="BF98" i="2"/>
  <c r="AA101" i="2"/>
  <c r="AG97" i="2"/>
  <c r="AQ97" i="2"/>
  <c r="BA97" i="2"/>
  <c r="AU98" i="1"/>
  <c r="N100" i="2"/>
  <c r="AB99" i="2" s="1"/>
  <c r="Z100" i="2"/>
  <c r="BD99" i="2"/>
  <c r="E102" i="2"/>
  <c r="AL99" i="2" l="1"/>
  <c r="AV99" i="2"/>
  <c r="BF99" i="2"/>
  <c r="AT101" i="2"/>
  <c r="AJ101" i="2"/>
  <c r="AG99" i="2"/>
  <c r="AQ99" i="2"/>
  <c r="BA99" i="2"/>
  <c r="AU99" i="1"/>
  <c r="N101" i="2"/>
  <c r="AB100" i="2" s="1"/>
  <c r="AK101" i="2"/>
  <c r="AU101" i="2"/>
  <c r="N101" i="1"/>
  <c r="I101" i="2"/>
  <c r="AW99" i="1"/>
  <c r="O101" i="2"/>
  <c r="AC100" i="2" s="1"/>
  <c r="Y101" i="1"/>
  <c r="G102" i="2"/>
  <c r="AJ99" i="1"/>
  <c r="M104" i="2"/>
  <c r="BD101" i="2"/>
  <c r="AT100" i="2"/>
  <c r="AJ100" i="2"/>
  <c r="BD100" i="2"/>
  <c r="AO102" i="1"/>
  <c r="L103" i="2"/>
  <c r="U100" i="2"/>
  <c r="AW99" i="2"/>
  <c r="AM99" i="2"/>
  <c r="BG99" i="2"/>
  <c r="AK102" i="2"/>
  <c r="AU102" i="2"/>
  <c r="AO99" i="2"/>
  <c r="AE99" i="2"/>
  <c r="AY99" i="2"/>
  <c r="BC101" i="2"/>
  <c r="BE101" i="2"/>
  <c r="AX101" i="2"/>
  <c r="AZ101" i="2"/>
  <c r="BB101" i="2"/>
  <c r="E103" i="2"/>
  <c r="BC102" i="2"/>
  <c r="BE102" i="2"/>
  <c r="BB102" i="2" l="1"/>
  <c r="AA103" i="2"/>
  <c r="AO103" i="1"/>
  <c r="L104" i="2"/>
  <c r="Z103" i="2" s="1"/>
  <c r="Z102" i="2"/>
  <c r="AJ100" i="1"/>
  <c r="M105" i="2"/>
  <c r="N102" i="1"/>
  <c r="I102" i="2"/>
  <c r="W101" i="2" s="1"/>
  <c r="AW100" i="2"/>
  <c r="AM100" i="2"/>
  <c r="BG100" i="2"/>
  <c r="AL100" i="2"/>
  <c r="AV100" i="2"/>
  <c r="BF100" i="2"/>
  <c r="U101" i="2"/>
  <c r="W100" i="2"/>
  <c r="AO100" i="2"/>
  <c r="AE100" i="2"/>
  <c r="AY100" i="2"/>
  <c r="Y102" i="1"/>
  <c r="G103" i="2"/>
  <c r="U102" i="2" s="1"/>
  <c r="AW100" i="1"/>
  <c r="O102" i="2"/>
  <c r="AU100" i="1"/>
  <c r="N102" i="2"/>
  <c r="E104" i="2"/>
  <c r="BB103" i="2"/>
  <c r="AZ102" i="2"/>
  <c r="AX102" i="2"/>
  <c r="BC103" i="2" l="1"/>
  <c r="AX103" i="2"/>
  <c r="AZ103" i="2"/>
  <c r="AT103" i="2"/>
  <c r="AJ103" i="2"/>
  <c r="BD103" i="2"/>
  <c r="AG101" i="2"/>
  <c r="AQ101" i="2"/>
  <c r="BA101" i="2"/>
  <c r="AO102" i="2"/>
  <c r="AE102" i="2"/>
  <c r="AY102" i="2"/>
  <c r="AC101" i="2"/>
  <c r="AO101" i="2"/>
  <c r="AE101" i="2"/>
  <c r="AY101" i="2"/>
  <c r="AJ101" i="1"/>
  <c r="M106" i="2"/>
  <c r="AA105" i="2" s="1"/>
  <c r="Y103" i="1"/>
  <c r="G104" i="2"/>
  <c r="U103" i="2" s="1"/>
  <c r="AG100" i="2"/>
  <c r="AQ100" i="2"/>
  <c r="BA100" i="2"/>
  <c r="AO104" i="1"/>
  <c r="L105" i="2"/>
  <c r="Z104" i="2" s="1"/>
  <c r="AA104" i="2"/>
  <c r="AW101" i="1"/>
  <c r="O103" i="2"/>
  <c r="AC102" i="2" s="1"/>
  <c r="AT102" i="2"/>
  <c r="AJ102" i="2"/>
  <c r="BD102" i="2"/>
  <c r="AU101" i="1"/>
  <c r="N103" i="2"/>
  <c r="AB102" i="2" s="1"/>
  <c r="AB101" i="2"/>
  <c r="N103" i="1"/>
  <c r="I103" i="2"/>
  <c r="AK103" i="2"/>
  <c r="AU103" i="2"/>
  <c r="E105" i="2"/>
  <c r="AZ104" i="2" s="1"/>
  <c r="BE103" i="2"/>
  <c r="BE104" i="2" l="1"/>
  <c r="BD104" i="2"/>
  <c r="BC104" i="2"/>
  <c r="AX104" i="2"/>
  <c r="BB104" i="2"/>
  <c r="AK105" i="2"/>
  <c r="AU105" i="2"/>
  <c r="AW102" i="2"/>
  <c r="AM102" i="2"/>
  <c r="BG102" i="2"/>
  <c r="AO103" i="2"/>
  <c r="AE103" i="2"/>
  <c r="AY103" i="2"/>
  <c r="AW102" i="1"/>
  <c r="O104" i="2"/>
  <c r="AC103" i="2" s="1"/>
  <c r="AJ102" i="1"/>
  <c r="M107" i="2"/>
  <c r="AA106" i="2" s="1"/>
  <c r="AW101" i="2"/>
  <c r="AM101" i="2"/>
  <c r="BG101" i="2"/>
  <c r="AU102" i="1"/>
  <c r="N104" i="2"/>
  <c r="AB103" i="2" s="1"/>
  <c r="W102" i="2"/>
  <c r="AK104" i="2"/>
  <c r="AU104" i="2"/>
  <c r="N104" i="1"/>
  <c r="I104" i="2"/>
  <c r="W103" i="2" s="1"/>
  <c r="AL102" i="2"/>
  <c r="AV102" i="2"/>
  <c r="BF102" i="2"/>
  <c r="Y104" i="1"/>
  <c r="G105" i="2"/>
  <c r="AT104" i="2"/>
  <c r="AJ104" i="2"/>
  <c r="AL101" i="2"/>
  <c r="AV101" i="2"/>
  <c r="BF101" i="2"/>
  <c r="AO105" i="1"/>
  <c r="L106" i="2"/>
  <c r="Z105" i="2" s="1"/>
  <c r="E106" i="2"/>
  <c r="AT105" i="2" l="1"/>
  <c r="AJ105" i="2"/>
  <c r="AL103" i="2"/>
  <c r="AV103" i="2"/>
  <c r="BF103" i="2"/>
  <c r="BD105" i="2"/>
  <c r="N105" i="1"/>
  <c r="I105" i="2"/>
  <c r="W104" i="2" s="1"/>
  <c r="AW103" i="2"/>
  <c r="AM103" i="2"/>
  <c r="BG103" i="2"/>
  <c r="AG103" i="2"/>
  <c r="AQ103" i="2"/>
  <c r="BA103" i="2"/>
  <c r="AW103" i="1"/>
  <c r="O105" i="2"/>
  <c r="AK106" i="2"/>
  <c r="AU106" i="2"/>
  <c r="Y105" i="1"/>
  <c r="G106" i="2"/>
  <c r="U104" i="2"/>
  <c r="AG102" i="2"/>
  <c r="AQ102" i="2"/>
  <c r="BA102" i="2"/>
  <c r="AJ103" i="1"/>
  <c r="M108" i="2"/>
  <c r="AO106" i="1"/>
  <c r="L107" i="2"/>
  <c r="Z106" i="2" s="1"/>
  <c r="AU103" i="1"/>
  <c r="N105" i="2"/>
  <c r="AB104" i="2" s="1"/>
  <c r="BC105" i="2"/>
  <c r="BE105" i="2"/>
  <c r="AX105" i="2"/>
  <c r="AZ105" i="2"/>
  <c r="BB105" i="2"/>
  <c r="E107" i="2"/>
  <c r="BB106" i="2" s="1"/>
  <c r="BE106" i="2" l="1"/>
  <c r="BC106" i="2"/>
  <c r="AL104" i="2"/>
  <c r="AV104" i="2"/>
  <c r="BF104" i="2"/>
  <c r="AU104" i="1"/>
  <c r="N106" i="2"/>
  <c r="AB105" i="2" s="1"/>
  <c r="AJ104" i="1"/>
  <c r="M109" i="2"/>
  <c r="Y106" i="1"/>
  <c r="G107" i="2"/>
  <c r="AW104" i="1"/>
  <c r="O106" i="2"/>
  <c r="AC105" i="2" s="1"/>
  <c r="U105" i="2"/>
  <c r="N106" i="1"/>
  <c r="I106" i="2"/>
  <c r="AT106" i="2"/>
  <c r="AJ106" i="2"/>
  <c r="BD106" i="2"/>
  <c r="AC104" i="2"/>
  <c r="AG104" i="2"/>
  <c r="AQ104" i="2"/>
  <c r="BA104" i="2"/>
  <c r="AO107" i="1"/>
  <c r="L108" i="2"/>
  <c r="AO104" i="2"/>
  <c r="AE104" i="2"/>
  <c r="AY104" i="2"/>
  <c r="AA107" i="2"/>
  <c r="E108" i="2"/>
  <c r="BC107" i="2" s="1"/>
  <c r="AZ107" i="2"/>
  <c r="AZ106" i="2"/>
  <c r="AX106" i="2"/>
  <c r="BB107" i="2" l="1"/>
  <c r="AX107" i="2"/>
  <c r="AW105" i="2"/>
  <c r="AM105" i="2"/>
  <c r="BG105" i="2"/>
  <c r="AO105" i="2"/>
  <c r="AE105" i="2"/>
  <c r="AY105" i="2"/>
  <c r="Y107" i="1"/>
  <c r="G108" i="2"/>
  <c r="U107" i="2" s="1"/>
  <c r="AU105" i="1"/>
  <c r="N107" i="2"/>
  <c r="AK107" i="2"/>
  <c r="AU107" i="2"/>
  <c r="AA108" i="2"/>
  <c r="BE107" i="2"/>
  <c r="AO108" i="1"/>
  <c r="L109" i="2"/>
  <c r="AW104" i="2"/>
  <c r="AM104" i="2"/>
  <c r="BG104" i="2"/>
  <c r="AW105" i="1"/>
  <c r="O107" i="2"/>
  <c r="AJ105" i="1"/>
  <c r="M110" i="2"/>
  <c r="AA109" i="2" s="1"/>
  <c r="Z107" i="2"/>
  <c r="BD107" i="2" s="1"/>
  <c r="AL105" i="2"/>
  <c r="AV105" i="2"/>
  <c r="BF105" i="2"/>
  <c r="N107" i="1"/>
  <c r="I107" i="2"/>
  <c r="W106" i="2" s="1"/>
  <c r="AB106" i="2"/>
  <c r="W105" i="2"/>
  <c r="U106" i="2"/>
  <c r="E109" i="2"/>
  <c r="BE108" i="2" l="1"/>
  <c r="AZ108" i="2"/>
  <c r="BB108" i="2"/>
  <c r="AX108" i="2"/>
  <c r="AK109" i="2"/>
  <c r="AU109" i="2"/>
  <c r="AO106" i="2"/>
  <c r="AE106" i="2"/>
  <c r="AY106" i="2"/>
  <c r="Y108" i="1"/>
  <c r="G109" i="2"/>
  <c r="U108" i="2" s="1"/>
  <c r="AT107" i="2"/>
  <c r="AJ107" i="2"/>
  <c r="AJ106" i="1"/>
  <c r="M111" i="2"/>
  <c r="AL106" i="2"/>
  <c r="AV106" i="2"/>
  <c r="BF106" i="2"/>
  <c r="AO109" i="1"/>
  <c r="L110" i="2"/>
  <c r="AU106" i="1"/>
  <c r="N108" i="2"/>
  <c r="AB107" i="2" s="1"/>
  <c r="AO107" i="2"/>
  <c r="AE107" i="2"/>
  <c r="AY107" i="2"/>
  <c r="AG106" i="2"/>
  <c r="AQ106" i="2"/>
  <c r="BA106" i="2"/>
  <c r="AK108" i="2"/>
  <c r="AU108" i="2"/>
  <c r="AG105" i="2"/>
  <c r="AQ105" i="2"/>
  <c r="BA105" i="2"/>
  <c r="Z108" i="2"/>
  <c r="N108" i="1"/>
  <c r="I108" i="2"/>
  <c r="W107" i="2" s="1"/>
  <c r="AC106" i="2"/>
  <c r="AW106" i="1"/>
  <c r="O108" i="2"/>
  <c r="AC107" i="2" s="1"/>
  <c r="BC108" i="2"/>
  <c r="E110" i="2"/>
  <c r="BC109" i="2"/>
  <c r="BB109" i="2" l="1"/>
  <c r="AX109" i="2"/>
  <c r="AZ109" i="2"/>
  <c r="BE109" i="2"/>
  <c r="AW107" i="2"/>
  <c r="AM107" i="2"/>
  <c r="BG107" i="2"/>
  <c r="AG107" i="2"/>
  <c r="AQ107" i="2"/>
  <c r="BA107" i="2"/>
  <c r="AL107" i="2"/>
  <c r="AV107" i="2"/>
  <c r="BF107" i="2"/>
  <c r="AT108" i="2"/>
  <c r="AJ108" i="2"/>
  <c r="BD108" i="2"/>
  <c r="AO110" i="1"/>
  <c r="L111" i="2"/>
  <c r="Z110" i="2" s="1"/>
  <c r="AO108" i="2"/>
  <c r="AE108" i="2"/>
  <c r="AY108" i="2"/>
  <c r="AJ107" i="1"/>
  <c r="M112" i="2"/>
  <c r="AA111" i="2" s="1"/>
  <c r="Y109" i="1"/>
  <c r="G110" i="2"/>
  <c r="U109" i="2" s="1"/>
  <c r="AW106" i="2"/>
  <c r="AM106" i="2"/>
  <c r="BG106" i="2"/>
  <c r="N109" i="1"/>
  <c r="I109" i="2"/>
  <c r="AW107" i="1"/>
  <c r="O109" i="2"/>
  <c r="AU107" i="1"/>
  <c r="N109" i="2"/>
  <c r="AB108" i="2" s="1"/>
  <c r="AA110" i="2"/>
  <c r="Z109" i="2"/>
  <c r="E111" i="2"/>
  <c r="AZ110" i="2"/>
  <c r="AO109" i="2" l="1"/>
  <c r="AE109" i="2"/>
  <c r="AY109" i="2"/>
  <c r="AK111" i="2"/>
  <c r="AU111" i="2"/>
  <c r="AK110" i="2"/>
  <c r="AU110" i="2"/>
  <c r="AT110" i="2"/>
  <c r="AJ110" i="2"/>
  <c r="AT109" i="2"/>
  <c r="AJ109" i="2"/>
  <c r="BD109" i="2"/>
  <c r="AC108" i="2"/>
  <c r="AJ108" i="1"/>
  <c r="M113" i="2"/>
  <c r="AA112" i="2" s="1"/>
  <c r="Y110" i="1"/>
  <c r="G111" i="2"/>
  <c r="AW108" i="1"/>
  <c r="O110" i="2"/>
  <c r="AL108" i="2"/>
  <c r="AV108" i="2"/>
  <c r="BF108" i="2"/>
  <c r="AO111" i="1"/>
  <c r="L112" i="2"/>
  <c r="AU108" i="1"/>
  <c r="N110" i="2"/>
  <c r="AB109" i="2" s="1"/>
  <c r="N110" i="1"/>
  <c r="I110" i="2"/>
  <c r="W108" i="2"/>
  <c r="AX110" i="2"/>
  <c r="BD110" i="2"/>
  <c r="BB110" i="2"/>
  <c r="BE110" i="2"/>
  <c r="BC110" i="2"/>
  <c r="E112" i="2"/>
  <c r="BC111" i="2" l="1"/>
  <c r="AL109" i="2"/>
  <c r="AV109" i="2"/>
  <c r="BF109" i="2"/>
  <c r="AJ109" i="1"/>
  <c r="M114" i="2"/>
  <c r="AA113" i="2" s="1"/>
  <c r="AO112" i="1"/>
  <c r="L113" i="2"/>
  <c r="W109" i="2"/>
  <c r="Z111" i="2"/>
  <c r="AW108" i="2"/>
  <c r="AM108" i="2"/>
  <c r="BG108" i="2"/>
  <c r="AU109" i="1"/>
  <c r="N111" i="2"/>
  <c r="AB110" i="2" s="1"/>
  <c r="AG108" i="2"/>
  <c r="AQ108" i="2"/>
  <c r="BA108" i="2"/>
  <c r="N111" i="1"/>
  <c r="I111" i="2"/>
  <c r="AW109" i="1"/>
  <c r="O111" i="2"/>
  <c r="AC109" i="2"/>
  <c r="Y111" i="1"/>
  <c r="G112" i="2"/>
  <c r="U111" i="2" s="1"/>
  <c r="BD111" i="2"/>
  <c r="AK112" i="2"/>
  <c r="AU112" i="2"/>
  <c r="U110" i="2"/>
  <c r="E113" i="2"/>
  <c r="BB112" i="2" s="1"/>
  <c r="AZ112" i="2"/>
  <c r="BE111" i="2"/>
  <c r="BB111" i="2"/>
  <c r="AX111" i="2"/>
  <c r="AZ111" i="2"/>
  <c r="BE112" i="2" l="1"/>
  <c r="BC112" i="2"/>
  <c r="AX112" i="2"/>
  <c r="AL110" i="2"/>
  <c r="AV110" i="2"/>
  <c r="BF110" i="2"/>
  <c r="N112" i="1"/>
  <c r="I112" i="2"/>
  <c r="W111" i="2" s="1"/>
  <c r="AW109" i="2"/>
  <c r="AM109" i="2"/>
  <c r="BG109" i="2"/>
  <c r="AO110" i="2"/>
  <c r="AE110" i="2"/>
  <c r="AY110" i="2"/>
  <c r="AW110" i="1"/>
  <c r="O112" i="2"/>
  <c r="AC111" i="2" s="1"/>
  <c r="AG109" i="2"/>
  <c r="AQ109" i="2"/>
  <c r="BA109" i="2"/>
  <c r="AO113" i="1"/>
  <c r="L114" i="2"/>
  <c r="Z113" i="2" s="1"/>
  <c r="AJ110" i="1"/>
  <c r="M115" i="2"/>
  <c r="AK113" i="2"/>
  <c r="AU113" i="2"/>
  <c r="AU110" i="1"/>
  <c r="N112" i="2"/>
  <c r="AT111" i="2"/>
  <c r="AJ111" i="2"/>
  <c r="AO111" i="2"/>
  <c r="AE111" i="2"/>
  <c r="AY111" i="2"/>
  <c r="Y112" i="1"/>
  <c r="G113" i="2"/>
  <c r="AC110" i="2"/>
  <c r="W110" i="2"/>
  <c r="Z112" i="2"/>
  <c r="E114" i="2"/>
  <c r="BC113" i="2" s="1"/>
  <c r="AZ113" i="2"/>
  <c r="BE113" i="2" l="1"/>
  <c r="AX113" i="2"/>
  <c r="BD113" i="2"/>
  <c r="AW111" i="2"/>
  <c r="AM111" i="2"/>
  <c r="BG111" i="2"/>
  <c r="AO114" i="1"/>
  <c r="L115" i="2"/>
  <c r="Z114" i="2" s="1"/>
  <c r="AT113" i="2"/>
  <c r="AJ113" i="2"/>
  <c r="AW110" i="2"/>
  <c r="AM110" i="2"/>
  <c r="BG110" i="2"/>
  <c r="Y113" i="1"/>
  <c r="G114" i="2"/>
  <c r="U113" i="2" s="1"/>
  <c r="N113" i="1"/>
  <c r="I113" i="2"/>
  <c r="W112" i="2" s="1"/>
  <c r="AG111" i="2"/>
  <c r="AQ111" i="2"/>
  <c r="BA111" i="2"/>
  <c r="AT112" i="2"/>
  <c r="AJ112" i="2"/>
  <c r="BD112" i="2"/>
  <c r="AB111" i="2"/>
  <c r="AW111" i="1"/>
  <c r="O113" i="2"/>
  <c r="AG110" i="2"/>
  <c r="AQ110" i="2"/>
  <c r="BA110" i="2"/>
  <c r="AU111" i="1"/>
  <c r="N113" i="2"/>
  <c r="AJ111" i="1"/>
  <c r="M116" i="2"/>
  <c r="U112" i="2"/>
  <c r="AA114" i="2"/>
  <c r="BB113" i="2"/>
  <c r="E115" i="2"/>
  <c r="BC114" i="2" s="1"/>
  <c r="AX114" i="2" l="1"/>
  <c r="AZ114" i="2"/>
  <c r="BE114" i="2"/>
  <c r="BB114" i="2"/>
  <c r="AT114" i="2"/>
  <c r="AJ114" i="2"/>
  <c r="BD114" i="2"/>
  <c r="AO113" i="2"/>
  <c r="AE113" i="2"/>
  <c r="AY113" i="2"/>
  <c r="AL111" i="2"/>
  <c r="AV111" i="2"/>
  <c r="BF111" i="2"/>
  <c r="N114" i="1"/>
  <c r="I114" i="2"/>
  <c r="W113" i="2" s="1"/>
  <c r="Y114" i="1"/>
  <c r="G115" i="2"/>
  <c r="U114" i="2" s="1"/>
  <c r="AO115" i="1"/>
  <c r="L116" i="2"/>
  <c r="Z115" i="2" s="1"/>
  <c r="AJ112" i="1"/>
  <c r="M117" i="2"/>
  <c r="AK114" i="2"/>
  <c r="AU114" i="2"/>
  <c r="AW112" i="1"/>
  <c r="O114" i="2"/>
  <c r="AC113" i="2" s="1"/>
  <c r="AB112" i="2"/>
  <c r="AG112" i="2"/>
  <c r="AQ112" i="2"/>
  <c r="BA112" i="2"/>
  <c r="AO112" i="2"/>
  <c r="AE112" i="2"/>
  <c r="AY112" i="2"/>
  <c r="AU112" i="1"/>
  <c r="N114" i="2"/>
  <c r="AB113" i="2" s="1"/>
  <c r="AA115" i="2"/>
  <c r="AC112" i="2"/>
  <c r="E116" i="2"/>
  <c r="AZ115" i="2" l="1"/>
  <c r="BC115" i="2"/>
  <c r="AX115" i="2"/>
  <c r="AW113" i="2"/>
  <c r="AM113" i="2"/>
  <c r="BG113" i="2"/>
  <c r="AL113" i="2"/>
  <c r="AV113" i="2"/>
  <c r="BF113" i="2"/>
  <c r="BE115" i="2"/>
  <c r="AT115" i="2"/>
  <c r="AJ115" i="2"/>
  <c r="AW113" i="1"/>
  <c r="O115" i="2"/>
  <c r="AC114" i="2" s="1"/>
  <c r="AO116" i="1"/>
  <c r="L117" i="2"/>
  <c r="N115" i="1"/>
  <c r="I115" i="2"/>
  <c r="W114" i="2" s="1"/>
  <c r="AU113" i="1"/>
  <c r="N115" i="2"/>
  <c r="AB114" i="2" s="1"/>
  <c r="AO114" i="2"/>
  <c r="AE114" i="2"/>
  <c r="AY114" i="2"/>
  <c r="BD115" i="2"/>
  <c r="AW112" i="2"/>
  <c r="AM112" i="2"/>
  <c r="BG112" i="2"/>
  <c r="AL112" i="2"/>
  <c r="AV112" i="2"/>
  <c r="BF112" i="2"/>
  <c r="AJ113" i="1"/>
  <c r="M118" i="2"/>
  <c r="Y115" i="1"/>
  <c r="G116" i="2"/>
  <c r="U115" i="2" s="1"/>
  <c r="AG113" i="2"/>
  <c r="AQ113" i="2"/>
  <c r="BA113" i="2"/>
  <c r="AK115" i="2"/>
  <c r="AU115" i="2"/>
  <c r="AA116" i="2"/>
  <c r="BB115" i="2"/>
  <c r="E117" i="2"/>
  <c r="AZ116" i="2" s="1"/>
  <c r="BB116" i="2"/>
  <c r="BC116" i="2" l="1"/>
  <c r="AO115" i="2"/>
  <c r="AE115" i="2"/>
  <c r="AY115" i="2"/>
  <c r="AL114" i="2"/>
  <c r="AV114" i="2"/>
  <c r="BF114" i="2"/>
  <c r="AW114" i="2"/>
  <c r="AM114" i="2"/>
  <c r="BG114" i="2"/>
  <c r="AW114" i="1"/>
  <c r="O116" i="2"/>
  <c r="Y116" i="1"/>
  <c r="G117" i="2"/>
  <c r="U116" i="2" s="1"/>
  <c r="N116" i="1"/>
  <c r="I116" i="2"/>
  <c r="W115" i="2" s="1"/>
  <c r="AK116" i="2"/>
  <c r="AU116" i="2"/>
  <c r="Z116" i="2"/>
  <c r="BD116" i="2" s="1"/>
  <c r="AJ114" i="1"/>
  <c r="M119" i="2"/>
  <c r="AA118" i="2" s="1"/>
  <c r="AU114" i="1"/>
  <c r="N116" i="2"/>
  <c r="AO117" i="1"/>
  <c r="L118" i="2"/>
  <c r="BE116" i="2"/>
  <c r="AG114" i="2"/>
  <c r="AQ114" i="2"/>
  <c r="BA114" i="2"/>
  <c r="AA117" i="2"/>
  <c r="E118" i="2"/>
  <c r="AZ117" i="2" s="1"/>
  <c r="AX116" i="2"/>
  <c r="AX117" i="2" l="1"/>
  <c r="BE117" i="2"/>
  <c r="BC117" i="2"/>
  <c r="AO116" i="2"/>
  <c r="AE116" i="2"/>
  <c r="AY116" i="2"/>
  <c r="AJ115" i="1"/>
  <c r="M120" i="2"/>
  <c r="AA119" i="2" s="1"/>
  <c r="N117" i="1"/>
  <c r="I117" i="2"/>
  <c r="W116" i="2" s="1"/>
  <c r="AG115" i="2"/>
  <c r="AQ115" i="2"/>
  <c r="BA115" i="2"/>
  <c r="AO118" i="1"/>
  <c r="L119" i="2"/>
  <c r="AK118" i="2"/>
  <c r="AU118" i="2"/>
  <c r="AT116" i="2"/>
  <c r="AJ116" i="2"/>
  <c r="Y117" i="1"/>
  <c r="G118" i="2"/>
  <c r="AW115" i="1"/>
  <c r="O117" i="2"/>
  <c r="AC116" i="2" s="1"/>
  <c r="AC115" i="2"/>
  <c r="AK117" i="2"/>
  <c r="AU117" i="2"/>
  <c r="AU115" i="1"/>
  <c r="N117" i="2"/>
  <c r="AB116" i="2" s="1"/>
  <c r="AB115" i="2"/>
  <c r="Z117" i="2"/>
  <c r="BB117" i="2"/>
  <c r="E119" i="2"/>
  <c r="AX118" i="2" s="1"/>
  <c r="BE118" i="2" l="1"/>
  <c r="AZ118" i="2"/>
  <c r="BB118" i="2"/>
  <c r="BC118" i="2"/>
  <c r="AL116" i="2"/>
  <c r="AV116" i="2"/>
  <c r="BF116" i="2"/>
  <c r="AG116" i="2"/>
  <c r="AQ116" i="2"/>
  <c r="BA116" i="2"/>
  <c r="AW116" i="2"/>
  <c r="AM116" i="2"/>
  <c r="BG116" i="2"/>
  <c r="Z118" i="2"/>
  <c r="AT117" i="2"/>
  <c r="AJ117" i="2"/>
  <c r="AW115" i="2"/>
  <c r="AM115" i="2"/>
  <c r="BG115" i="2"/>
  <c r="BD117" i="2"/>
  <c r="AO119" i="1"/>
  <c r="L120" i="2"/>
  <c r="Y118" i="1"/>
  <c r="G119" i="2"/>
  <c r="U117" i="2"/>
  <c r="N118" i="1"/>
  <c r="I118" i="2"/>
  <c r="AW116" i="1"/>
  <c r="O118" i="2"/>
  <c r="AC117" i="2" s="1"/>
  <c r="AJ116" i="1"/>
  <c r="M121" i="2"/>
  <c r="AA120" i="2" s="1"/>
  <c r="AU116" i="1"/>
  <c r="N118" i="2"/>
  <c r="AB117" i="2" s="1"/>
  <c r="AL115" i="2"/>
  <c r="AV115" i="2"/>
  <c r="BF115" i="2"/>
  <c r="AK119" i="2"/>
  <c r="AU119" i="2"/>
  <c r="E120" i="2"/>
  <c r="AL117" i="2" l="1"/>
  <c r="AV117" i="2"/>
  <c r="BF117" i="2"/>
  <c r="AU117" i="1"/>
  <c r="N119" i="2"/>
  <c r="N119" i="1"/>
  <c r="I119" i="2"/>
  <c r="AO117" i="2"/>
  <c r="AE117" i="2"/>
  <c r="AY117" i="2"/>
  <c r="AO120" i="1"/>
  <c r="L121" i="2"/>
  <c r="AW117" i="1"/>
  <c r="O119" i="2"/>
  <c r="AW117" i="2"/>
  <c r="AM117" i="2"/>
  <c r="BG117" i="2"/>
  <c r="AJ117" i="1"/>
  <c r="M122" i="2"/>
  <c r="AT118" i="2"/>
  <c r="AJ118" i="2"/>
  <c r="BD118" i="2"/>
  <c r="AK120" i="2"/>
  <c r="AU120" i="2"/>
  <c r="AB118" i="2"/>
  <c r="AC118" i="2"/>
  <c r="Y119" i="1"/>
  <c r="G120" i="2"/>
  <c r="U119" i="2" s="1"/>
  <c r="U118" i="2"/>
  <c r="W117" i="2"/>
  <c r="Z119" i="2"/>
  <c r="BB119" i="2"/>
  <c r="BE119" i="2"/>
  <c r="BC119" i="2"/>
  <c r="AX119" i="2"/>
  <c r="AZ119" i="2"/>
  <c r="E121" i="2"/>
  <c r="BB120" i="2" s="1"/>
  <c r="AX120" i="2"/>
  <c r="BE120" i="2"/>
  <c r="AZ120" i="2"/>
  <c r="BC120" i="2" l="1"/>
  <c r="AO119" i="2"/>
  <c r="AE119" i="2"/>
  <c r="AY119" i="2"/>
  <c r="AW118" i="2"/>
  <c r="AM118" i="2"/>
  <c r="BG118" i="2"/>
  <c r="AT119" i="2"/>
  <c r="AJ119" i="2"/>
  <c r="AO118" i="2"/>
  <c r="AE118" i="2"/>
  <c r="AY118" i="2"/>
  <c r="AW118" i="1"/>
  <c r="O120" i="2"/>
  <c r="AC119" i="2" s="1"/>
  <c r="BD119" i="2"/>
  <c r="AU118" i="1"/>
  <c r="N120" i="2"/>
  <c r="AO121" i="1"/>
  <c r="L122" i="2"/>
  <c r="AA121" i="2"/>
  <c r="N120" i="1"/>
  <c r="I120" i="2"/>
  <c r="W119" i="2" s="1"/>
  <c r="Y120" i="1"/>
  <c r="G121" i="2"/>
  <c r="AG117" i="2"/>
  <c r="AQ117" i="2"/>
  <c r="BA117" i="2"/>
  <c r="W118" i="2"/>
  <c r="AL118" i="2"/>
  <c r="AV118" i="2"/>
  <c r="BF118" i="2"/>
  <c r="Z120" i="2"/>
  <c r="AJ118" i="1"/>
  <c r="M123" i="2"/>
  <c r="AA122" i="2" s="1"/>
  <c r="E122" i="2"/>
  <c r="N121" i="1" l="1"/>
  <c r="I121" i="2"/>
  <c r="W120" i="2" s="1"/>
  <c r="U120" i="2"/>
  <c r="AK121" i="2"/>
  <c r="AU121" i="2"/>
  <c r="AU119" i="1"/>
  <c r="N121" i="2"/>
  <c r="AB120" i="2" s="1"/>
  <c r="AW119" i="1"/>
  <c r="O121" i="2"/>
  <c r="AC120" i="2" s="1"/>
  <c r="AW119" i="2"/>
  <c r="AM119" i="2"/>
  <c r="BG119" i="2"/>
  <c r="AT120" i="2"/>
  <c r="AJ120" i="2"/>
  <c r="BD120" i="2"/>
  <c r="AG118" i="2"/>
  <c r="AQ118" i="2"/>
  <c r="BA118" i="2"/>
  <c r="Y121" i="1"/>
  <c r="G122" i="2"/>
  <c r="U121" i="2" s="1"/>
  <c r="Z121" i="2"/>
  <c r="AJ119" i="1"/>
  <c r="M124" i="2"/>
  <c r="AA123" i="2" s="1"/>
  <c r="AK122" i="2"/>
  <c r="AU122" i="2"/>
  <c r="AB119" i="2"/>
  <c r="AG119" i="2"/>
  <c r="AQ119" i="2"/>
  <c r="BA119" i="2"/>
  <c r="AO122" i="1"/>
  <c r="L123" i="2"/>
  <c r="Z122" i="2" s="1"/>
  <c r="BC121" i="2"/>
  <c r="BE121" i="2"/>
  <c r="AX121" i="2"/>
  <c r="AZ121" i="2"/>
  <c r="BB121" i="2"/>
  <c r="E123" i="2"/>
  <c r="BE122" i="2" s="1"/>
  <c r="BB122" i="2" l="1"/>
  <c r="BC122" i="2"/>
  <c r="AO121" i="2"/>
  <c r="AE121" i="2"/>
  <c r="AY121" i="2"/>
  <c r="AT122" i="2"/>
  <c r="AJ122" i="2"/>
  <c r="BD122" i="2"/>
  <c r="AK123" i="2"/>
  <c r="AU123" i="2"/>
  <c r="AL120" i="2"/>
  <c r="AV120" i="2"/>
  <c r="BF120" i="2"/>
  <c r="AG120" i="2"/>
  <c r="AQ120" i="2"/>
  <c r="BA120" i="2"/>
  <c r="AT121" i="2"/>
  <c r="AJ121" i="2"/>
  <c r="Y122" i="1"/>
  <c r="G123" i="2"/>
  <c r="AW120" i="1"/>
  <c r="O122" i="2"/>
  <c r="AU120" i="1"/>
  <c r="N122" i="2"/>
  <c r="AO123" i="1"/>
  <c r="L124" i="2"/>
  <c r="AL119" i="2"/>
  <c r="AV119" i="2"/>
  <c r="BF119" i="2"/>
  <c r="AW120" i="2"/>
  <c r="AM120" i="2"/>
  <c r="BG120" i="2"/>
  <c r="BD121" i="2"/>
  <c r="AJ120" i="1"/>
  <c r="M125" i="2"/>
  <c r="AO120" i="2"/>
  <c r="AE120" i="2"/>
  <c r="AY120" i="2"/>
  <c r="N122" i="1"/>
  <c r="I122" i="2"/>
  <c r="E124" i="2"/>
  <c r="AZ123" i="2"/>
  <c r="AZ122" i="2"/>
  <c r="AX122" i="2"/>
  <c r="AX123" i="2" l="1"/>
  <c r="BC123" i="2"/>
  <c r="AA124" i="2"/>
  <c r="AO124" i="1"/>
  <c r="L125" i="2"/>
  <c r="Z124" i="2" s="1"/>
  <c r="AW121" i="1"/>
  <c r="O123" i="2"/>
  <c r="AC121" i="2"/>
  <c r="AJ121" i="1"/>
  <c r="M126" i="2"/>
  <c r="N123" i="1"/>
  <c r="I123" i="2"/>
  <c r="W122" i="2" s="1"/>
  <c r="AB121" i="2"/>
  <c r="U122" i="2"/>
  <c r="W121" i="2"/>
  <c r="Z123" i="2"/>
  <c r="AU121" i="1"/>
  <c r="N123" i="2"/>
  <c r="Y123" i="1"/>
  <c r="G124" i="2"/>
  <c r="U123" i="2" s="1"/>
  <c r="E125" i="2"/>
  <c r="AX124" i="2" s="1"/>
  <c r="BB123" i="2"/>
  <c r="BE123" i="2"/>
  <c r="BB124" i="2" l="1"/>
  <c r="BE124" i="2"/>
  <c r="AZ124" i="2"/>
  <c r="AO123" i="2"/>
  <c r="AE123" i="2"/>
  <c r="AY123" i="2"/>
  <c r="AT124" i="2"/>
  <c r="AJ124" i="2"/>
  <c r="BD124" i="2"/>
  <c r="AG122" i="2"/>
  <c r="AQ122" i="2"/>
  <c r="BA122" i="2"/>
  <c r="AJ122" i="1"/>
  <c r="M127" i="2"/>
  <c r="AA126" i="2" s="1"/>
  <c r="AO122" i="2"/>
  <c r="AE122" i="2"/>
  <c r="AY122" i="2"/>
  <c r="AO125" i="1"/>
  <c r="L126" i="2"/>
  <c r="Z125" i="2" s="1"/>
  <c r="AL121" i="2"/>
  <c r="AV121" i="2"/>
  <c r="BF121" i="2"/>
  <c r="AK124" i="2"/>
  <c r="AU124" i="2"/>
  <c r="AT123" i="2"/>
  <c r="AJ123" i="2"/>
  <c r="BD123" i="2"/>
  <c r="AB122" i="2"/>
  <c r="AW121" i="2"/>
  <c r="AM121" i="2"/>
  <c r="BG121" i="2"/>
  <c r="AW122" i="1"/>
  <c r="O124" i="2"/>
  <c r="AC123" i="2" s="1"/>
  <c r="AA125" i="2"/>
  <c r="AU122" i="1"/>
  <c r="N124" i="2"/>
  <c r="Y124" i="1"/>
  <c r="G125" i="2"/>
  <c r="AG121" i="2"/>
  <c r="AQ121" i="2"/>
  <c r="BA121" i="2"/>
  <c r="N124" i="1"/>
  <c r="I124" i="2"/>
  <c r="AC122" i="2"/>
  <c r="BC124" i="2"/>
  <c r="E126" i="2"/>
  <c r="BB125" i="2" s="1"/>
  <c r="AZ125" i="2"/>
  <c r="AX125" i="2" l="1"/>
  <c r="BE125" i="2"/>
  <c r="BC125" i="2"/>
  <c r="AK126" i="2"/>
  <c r="AU126" i="2"/>
  <c r="AW123" i="2"/>
  <c r="AM123" i="2"/>
  <c r="BG123" i="2"/>
  <c r="AO126" i="1"/>
  <c r="L127" i="2"/>
  <c r="Z126" i="2" s="1"/>
  <c r="AW122" i="2"/>
  <c r="AM122" i="2"/>
  <c r="BG122" i="2"/>
  <c r="AW123" i="1"/>
  <c r="O125" i="2"/>
  <c r="AC124" i="2" s="1"/>
  <c r="AL122" i="2"/>
  <c r="AV122" i="2"/>
  <c r="BF122" i="2"/>
  <c r="AU123" i="1"/>
  <c r="N125" i="2"/>
  <c r="W123" i="2"/>
  <c r="AK125" i="2"/>
  <c r="AU125" i="2"/>
  <c r="U124" i="2"/>
  <c r="AJ123" i="1"/>
  <c r="M128" i="2"/>
  <c r="AT125" i="2"/>
  <c r="AJ125" i="2"/>
  <c r="N125" i="1"/>
  <c r="I125" i="2"/>
  <c r="W124" i="2" s="1"/>
  <c r="BD125" i="2"/>
  <c r="Y125" i="1"/>
  <c r="G126" i="2"/>
  <c r="AB123" i="2"/>
  <c r="E127" i="2"/>
  <c r="BC126" i="2" s="1"/>
  <c r="BE126" i="2" l="1"/>
  <c r="BB126" i="2"/>
  <c r="AZ126" i="2"/>
  <c r="BD126" i="2"/>
  <c r="AX126" i="2"/>
  <c r="AL123" i="2"/>
  <c r="AV123" i="2"/>
  <c r="BF123" i="2"/>
  <c r="AW124" i="1"/>
  <c r="O126" i="2"/>
  <c r="AC125" i="2" s="1"/>
  <c r="N126" i="1"/>
  <c r="I126" i="2"/>
  <c r="AG123" i="2"/>
  <c r="AQ123" i="2"/>
  <c r="BA123" i="2"/>
  <c r="AO127" i="1"/>
  <c r="L128" i="2"/>
  <c r="Z127" i="2" s="1"/>
  <c r="AG124" i="2"/>
  <c r="AQ124" i="2"/>
  <c r="BA124" i="2"/>
  <c r="AW124" i="2"/>
  <c r="AM124" i="2"/>
  <c r="BG124" i="2"/>
  <c r="AJ124" i="1"/>
  <c r="M129" i="2"/>
  <c r="U125" i="2"/>
  <c r="AU124" i="1"/>
  <c r="N126" i="2"/>
  <c r="AB125" i="2" s="1"/>
  <c r="AB124" i="2"/>
  <c r="Y126" i="1"/>
  <c r="G127" i="2"/>
  <c r="W125" i="2"/>
  <c r="AA127" i="2"/>
  <c r="AO124" i="2"/>
  <c r="AE124" i="2"/>
  <c r="AY124" i="2"/>
  <c r="AT126" i="2"/>
  <c r="AJ126" i="2"/>
  <c r="E128" i="2"/>
  <c r="AL125" i="2" l="1"/>
  <c r="AV125" i="2"/>
  <c r="BF125" i="2"/>
  <c r="AW125" i="2"/>
  <c r="AM125" i="2"/>
  <c r="BG125" i="2"/>
  <c r="AG125" i="2"/>
  <c r="AQ125" i="2"/>
  <c r="BA125" i="2"/>
  <c r="AL124" i="2"/>
  <c r="AV124" i="2"/>
  <c r="BF124" i="2"/>
  <c r="AT127" i="2"/>
  <c r="AJ127" i="2"/>
  <c r="AJ125" i="1"/>
  <c r="M130" i="2"/>
  <c r="N127" i="1"/>
  <c r="I127" i="2"/>
  <c r="W126" i="2" s="1"/>
  <c r="AW125" i="1"/>
  <c r="O127" i="2"/>
  <c r="AC126" i="2" s="1"/>
  <c r="AU125" i="1"/>
  <c r="N127" i="2"/>
  <c r="AB126" i="2" s="1"/>
  <c r="AK127" i="2"/>
  <c r="AU127" i="2"/>
  <c r="Y127" i="1"/>
  <c r="G128" i="2"/>
  <c r="U127" i="2" s="1"/>
  <c r="AO125" i="2"/>
  <c r="AE125" i="2"/>
  <c r="AY125" i="2"/>
  <c r="AO128" i="1"/>
  <c r="L129" i="2"/>
  <c r="U126" i="2"/>
  <c r="AA128" i="2"/>
  <c r="E129" i="2"/>
  <c r="BB128" i="2" s="1"/>
  <c r="AZ128" i="2"/>
  <c r="BB127" i="2"/>
  <c r="BE127" i="2"/>
  <c r="BC127" i="2"/>
  <c r="AX127" i="2"/>
  <c r="AZ127" i="2"/>
  <c r="BD127" i="2"/>
  <c r="BE128" i="2" l="1"/>
  <c r="AX128" i="2"/>
  <c r="BC128" i="2"/>
  <c r="AW126" i="2"/>
  <c r="AM126" i="2"/>
  <c r="BG126" i="2"/>
  <c r="AO127" i="2"/>
  <c r="AE127" i="2"/>
  <c r="AY127" i="2"/>
  <c r="AL126" i="2"/>
  <c r="AV126" i="2"/>
  <c r="BF126" i="2"/>
  <c r="AO126" i="2"/>
  <c r="AE126" i="2"/>
  <c r="AY126" i="2"/>
  <c r="AO129" i="1"/>
  <c r="L130" i="2"/>
  <c r="Z129" i="2" s="1"/>
  <c r="AG126" i="2"/>
  <c r="AQ126" i="2"/>
  <c r="BA126" i="2"/>
  <c r="AA129" i="2"/>
  <c r="N128" i="1"/>
  <c r="I128" i="2"/>
  <c r="Z128" i="2"/>
  <c r="BD128" i="2" s="1"/>
  <c r="AK128" i="2"/>
  <c r="AU128" i="2"/>
  <c r="Y128" i="1"/>
  <c r="G129" i="2"/>
  <c r="U128" i="2" s="1"/>
  <c r="AU126" i="1"/>
  <c r="N128" i="2"/>
  <c r="AB127" i="2" s="1"/>
  <c r="AW126" i="1"/>
  <c r="O128" i="2"/>
  <c r="AC127" i="2" s="1"/>
  <c r="AJ126" i="1"/>
  <c r="M131" i="2"/>
  <c r="E130" i="2"/>
  <c r="AX129" i="2" s="1"/>
  <c r="BB129" i="2" l="1"/>
  <c r="AZ129" i="2"/>
  <c r="AL127" i="2"/>
  <c r="AV127" i="2"/>
  <c r="BF127" i="2"/>
  <c r="AT129" i="2"/>
  <c r="AJ129" i="2"/>
  <c r="BD129" i="2"/>
  <c r="AW127" i="2"/>
  <c r="AM127" i="2"/>
  <c r="BG127" i="2"/>
  <c r="AO128" i="2"/>
  <c r="AE128" i="2"/>
  <c r="AY128" i="2"/>
  <c r="AW127" i="1"/>
  <c r="O129" i="2"/>
  <c r="AC128" i="2" s="1"/>
  <c r="Y129" i="1"/>
  <c r="G130" i="2"/>
  <c r="U129" i="2" s="1"/>
  <c r="W127" i="2"/>
  <c r="N129" i="1"/>
  <c r="I129" i="2"/>
  <c r="W128" i="2" s="1"/>
  <c r="AJ127" i="1"/>
  <c r="M132" i="2"/>
  <c r="AU127" i="1"/>
  <c r="N129" i="2"/>
  <c r="AB128" i="2" s="1"/>
  <c r="AK129" i="2"/>
  <c r="AU129" i="2"/>
  <c r="AT128" i="2"/>
  <c r="AJ128" i="2"/>
  <c r="AA130" i="2"/>
  <c r="AO130" i="1"/>
  <c r="L131" i="2"/>
  <c r="E131" i="2"/>
  <c r="BB130" i="2" s="1"/>
  <c r="BC129" i="2"/>
  <c r="BE129" i="2"/>
  <c r="AZ130" i="2" l="1"/>
  <c r="AX130" i="2"/>
  <c r="BE130" i="2"/>
  <c r="Y130" i="1"/>
  <c r="G131" i="2"/>
  <c r="U130" i="2" s="1"/>
  <c r="AK130" i="2"/>
  <c r="AU130" i="2"/>
  <c r="AU128" i="1"/>
  <c r="N130" i="2"/>
  <c r="AB129" i="2" s="1"/>
  <c r="N130" i="1"/>
  <c r="I130" i="2"/>
  <c r="W129" i="2" s="1"/>
  <c r="AW128" i="2"/>
  <c r="AM128" i="2"/>
  <c r="BG128" i="2"/>
  <c r="AL128" i="2"/>
  <c r="AV128" i="2"/>
  <c r="BF128" i="2"/>
  <c r="AG127" i="2"/>
  <c r="AQ127" i="2"/>
  <c r="BA127" i="2"/>
  <c r="AJ128" i="1"/>
  <c r="M133" i="2"/>
  <c r="AG128" i="2"/>
  <c r="AQ128" i="2"/>
  <c r="BA128" i="2"/>
  <c r="AO131" i="1"/>
  <c r="L132" i="2"/>
  <c r="Z131" i="2" s="1"/>
  <c r="AO129" i="2"/>
  <c r="AE129" i="2"/>
  <c r="AY129" i="2"/>
  <c r="Z130" i="2"/>
  <c r="AA131" i="2"/>
  <c r="AW128" i="1"/>
  <c r="O130" i="2"/>
  <c r="BC130" i="2"/>
  <c r="E132" i="2"/>
  <c r="AZ131" i="2" s="1"/>
  <c r="BB131" i="2"/>
  <c r="BC131" i="2" l="1"/>
  <c r="AX131" i="2"/>
  <c r="BD131" i="2"/>
  <c r="AO132" i="1"/>
  <c r="L133" i="2"/>
  <c r="Z132" i="2" s="1"/>
  <c r="AO130" i="2"/>
  <c r="AE130" i="2"/>
  <c r="AY130" i="2"/>
  <c r="AW129" i="1"/>
  <c r="O131" i="2"/>
  <c r="AC130" i="2" s="1"/>
  <c r="AL129" i="2"/>
  <c r="AV129" i="2"/>
  <c r="BF129" i="2"/>
  <c r="AT131" i="2"/>
  <c r="AJ131" i="2"/>
  <c r="AJ129" i="1"/>
  <c r="M134" i="2"/>
  <c r="AU129" i="1"/>
  <c r="N131" i="2"/>
  <c r="AB130" i="2" s="1"/>
  <c r="Y131" i="1"/>
  <c r="G132" i="2"/>
  <c r="AK131" i="2"/>
  <c r="AU131" i="2"/>
  <c r="AA132" i="2"/>
  <c r="AG129" i="2"/>
  <c r="AQ129" i="2"/>
  <c r="BA129" i="2"/>
  <c r="AT130" i="2"/>
  <c r="AJ130" i="2"/>
  <c r="BD130" i="2"/>
  <c r="AC129" i="2"/>
  <c r="N131" i="1"/>
  <c r="I131" i="2"/>
  <c r="E133" i="2"/>
  <c r="AZ132" i="2"/>
  <c r="BE131" i="2"/>
  <c r="AW130" i="2" l="1"/>
  <c r="AM130" i="2"/>
  <c r="BG130" i="2"/>
  <c r="AW129" i="2"/>
  <c r="AM129" i="2"/>
  <c r="BG129" i="2"/>
  <c r="AT132" i="2"/>
  <c r="AJ132" i="2"/>
  <c r="AK132" i="2"/>
  <c r="AU132" i="2"/>
  <c r="AU130" i="1"/>
  <c r="N132" i="2"/>
  <c r="AL130" i="2"/>
  <c r="AV130" i="2"/>
  <c r="BF130" i="2"/>
  <c r="AO133" i="1"/>
  <c r="L134" i="2"/>
  <c r="Z133" i="2" s="1"/>
  <c r="W130" i="2"/>
  <c r="AW130" i="1"/>
  <c r="O132" i="2"/>
  <c r="AC131" i="2" s="1"/>
  <c r="AA133" i="2"/>
  <c r="BD132" i="2"/>
  <c r="N132" i="1"/>
  <c r="I132" i="2"/>
  <c r="W131" i="2" s="1"/>
  <c r="Y132" i="1"/>
  <c r="G133" i="2"/>
  <c r="U132" i="2" s="1"/>
  <c r="AY132" i="2" s="1"/>
  <c r="AJ130" i="1"/>
  <c r="M135" i="2"/>
  <c r="AA134" i="2" s="1"/>
  <c r="U131" i="2"/>
  <c r="AX132" i="2"/>
  <c r="BB132" i="2"/>
  <c r="BE132" i="2"/>
  <c r="BC132" i="2"/>
  <c r="E134" i="2"/>
  <c r="BB133" i="2" s="1"/>
  <c r="AK134" i="2" l="1"/>
  <c r="AU134" i="2"/>
  <c r="AG131" i="2"/>
  <c r="AQ131" i="2"/>
  <c r="BA131" i="2"/>
  <c r="AT133" i="2"/>
  <c r="AJ133" i="2"/>
  <c r="BD133" i="2"/>
  <c r="AJ131" i="1"/>
  <c r="M136" i="2"/>
  <c r="AA135" i="2" s="1"/>
  <c r="N133" i="1"/>
  <c r="I133" i="2"/>
  <c r="W132" i="2" s="1"/>
  <c r="AW131" i="2"/>
  <c r="AM131" i="2"/>
  <c r="BG131" i="2"/>
  <c r="AW131" i="1"/>
  <c r="O133" i="2"/>
  <c r="AC132" i="2" s="1"/>
  <c r="AU131" i="1"/>
  <c r="N133" i="2"/>
  <c r="AO131" i="2"/>
  <c r="AE131" i="2"/>
  <c r="AY131" i="2"/>
  <c r="Y133" i="1"/>
  <c r="G134" i="2"/>
  <c r="AO132" i="2"/>
  <c r="AE132" i="2"/>
  <c r="AK133" i="2"/>
  <c r="AU133" i="2"/>
  <c r="AG130" i="2"/>
  <c r="AQ130" i="2"/>
  <c r="BA130" i="2"/>
  <c r="AO134" i="1"/>
  <c r="L135" i="2"/>
  <c r="Z134" i="2" s="1"/>
  <c r="AB131" i="2"/>
  <c r="E135" i="2"/>
  <c r="AX134" i="2" s="1"/>
  <c r="BC133" i="2"/>
  <c r="BE133" i="2"/>
  <c r="AX133" i="2"/>
  <c r="AZ133" i="2"/>
  <c r="BB134" i="2" l="1"/>
  <c r="BE134" i="2"/>
  <c r="AZ134" i="2"/>
  <c r="BC134" i="2"/>
  <c r="AT134" i="2"/>
  <c r="AJ134" i="2"/>
  <c r="BD134" i="2"/>
  <c r="AG132" i="2"/>
  <c r="AQ132" i="2"/>
  <c r="BA132" i="2"/>
  <c r="AW132" i="1"/>
  <c r="O134" i="2"/>
  <c r="AO135" i="1"/>
  <c r="AO136" i="1" s="1"/>
  <c r="L136" i="2"/>
  <c r="Z135" i="2" s="1"/>
  <c r="AK135" i="2"/>
  <c r="AU135" i="2"/>
  <c r="AU132" i="1"/>
  <c r="N134" i="2"/>
  <c r="N134" i="1"/>
  <c r="I134" i="2"/>
  <c r="AL131" i="2"/>
  <c r="AV131" i="2"/>
  <c r="BF131" i="2"/>
  <c r="AW132" i="2"/>
  <c r="AM132" i="2"/>
  <c r="BG132" i="2"/>
  <c r="AB132" i="2"/>
  <c r="Y134" i="1"/>
  <c r="G135" i="2"/>
  <c r="U134" i="2" s="1"/>
  <c r="U133" i="2"/>
  <c r="AJ132" i="1"/>
  <c r="M137" i="2"/>
  <c r="AA136" i="2" s="1"/>
  <c r="E136" i="2"/>
  <c r="AX135" i="2" s="1"/>
  <c r="BB135" i="2" l="1"/>
  <c r="BC135" i="2"/>
  <c r="AZ135" i="2"/>
  <c r="BE135" i="2"/>
  <c r="AT135" i="2"/>
  <c r="AJ135" i="2"/>
  <c r="AK136" i="2"/>
  <c r="AU136" i="2"/>
  <c r="AO134" i="2"/>
  <c r="AE134" i="2"/>
  <c r="AY134" i="2"/>
  <c r="AO137" i="1"/>
  <c r="L137" i="2"/>
  <c r="AW133" i="1"/>
  <c r="O135" i="2"/>
  <c r="AC134" i="2" s="1"/>
  <c r="AJ133" i="1"/>
  <c r="M138" i="2"/>
  <c r="Y135" i="1"/>
  <c r="Y136" i="1" s="1"/>
  <c r="G136" i="2"/>
  <c r="W133" i="2"/>
  <c r="AO133" i="2"/>
  <c r="AE133" i="2"/>
  <c r="AY133" i="2"/>
  <c r="AC133" i="2"/>
  <c r="AB133" i="2"/>
  <c r="BD135" i="2"/>
  <c r="AL132" i="2"/>
  <c r="AV132" i="2"/>
  <c r="BF132" i="2"/>
  <c r="N135" i="1"/>
  <c r="I135" i="2"/>
  <c r="AU133" i="1"/>
  <c r="N135" i="2"/>
  <c r="AB134" i="2" s="1"/>
  <c r="E137" i="2"/>
  <c r="AX136" i="2" s="1"/>
  <c r="BE136" i="2"/>
  <c r="BC136" i="2" l="1"/>
  <c r="AZ136" i="2"/>
  <c r="BB136" i="2"/>
  <c r="AG133" i="2"/>
  <c r="AQ133" i="2"/>
  <c r="BA133" i="2"/>
  <c r="AL134" i="2"/>
  <c r="AV134" i="2"/>
  <c r="BF134" i="2"/>
  <c r="Y137" i="1"/>
  <c r="G137" i="2"/>
  <c r="U136" i="2" s="1"/>
  <c r="W134" i="2"/>
  <c r="AA137" i="2"/>
  <c r="N136" i="1"/>
  <c r="N137" i="1" s="1"/>
  <c r="I136" i="2"/>
  <c r="W135" i="2" s="1"/>
  <c r="AW133" i="2"/>
  <c r="AM133" i="2"/>
  <c r="BG133" i="2"/>
  <c r="AJ134" i="1"/>
  <c r="M139" i="2"/>
  <c r="AO138" i="1"/>
  <c r="L138" i="2"/>
  <c r="AU134" i="1"/>
  <c r="N136" i="2"/>
  <c r="AB135" i="2" s="1"/>
  <c r="AW134" i="1"/>
  <c r="O136" i="2"/>
  <c r="AC135" i="2" s="1"/>
  <c r="AL133" i="2"/>
  <c r="AV133" i="2"/>
  <c r="BF133" i="2"/>
  <c r="AW134" i="2"/>
  <c r="AM134" i="2"/>
  <c r="BG134" i="2"/>
  <c r="Z136" i="2"/>
  <c r="U135" i="2"/>
  <c r="E138" i="2"/>
  <c r="AX137" i="2" s="1"/>
  <c r="BB137" i="2" l="1"/>
  <c r="BE137" i="2"/>
  <c r="AZ137" i="2"/>
  <c r="AW135" i="2"/>
  <c r="AM135" i="2"/>
  <c r="BG135" i="2"/>
  <c r="AG135" i="2"/>
  <c r="AQ135" i="2"/>
  <c r="BA135" i="2"/>
  <c r="AT136" i="2"/>
  <c r="AJ136" i="2"/>
  <c r="BD136" i="2"/>
  <c r="AW135" i="1"/>
  <c r="O137" i="2"/>
  <c r="AC136" i="2" s="1"/>
  <c r="AO139" i="1"/>
  <c r="L139" i="2"/>
  <c r="Z138" i="2" s="1"/>
  <c r="AK137" i="2"/>
  <c r="AU137" i="2"/>
  <c r="AO136" i="2"/>
  <c r="AE136" i="2"/>
  <c r="AY136" i="2"/>
  <c r="AL135" i="2"/>
  <c r="AV135" i="2"/>
  <c r="BF135" i="2"/>
  <c r="AA138" i="2"/>
  <c r="AO135" i="2"/>
  <c r="AE135" i="2"/>
  <c r="AY135" i="2"/>
  <c r="AU135" i="1"/>
  <c r="N137" i="2"/>
  <c r="AJ135" i="1"/>
  <c r="M140" i="2"/>
  <c r="N138" i="1"/>
  <c r="I137" i="2"/>
  <c r="AG134" i="2"/>
  <c r="AQ134" i="2"/>
  <c r="BA134" i="2"/>
  <c r="Y138" i="1"/>
  <c r="G138" i="2"/>
  <c r="Z137" i="2"/>
  <c r="BC137" i="2"/>
  <c r="E139" i="2"/>
  <c r="BC138" i="2"/>
  <c r="BD138" i="2" l="1"/>
  <c r="AJ136" i="1"/>
  <c r="M141" i="2"/>
  <c r="AO140" i="1"/>
  <c r="L140" i="2"/>
  <c r="Z139" i="2" s="1"/>
  <c r="W136" i="2"/>
  <c r="AB136" i="2"/>
  <c r="AT137" i="2"/>
  <c r="AJ137" i="2"/>
  <c r="BD137" i="2"/>
  <c r="Y139" i="1"/>
  <c r="G139" i="2"/>
  <c r="AW136" i="2"/>
  <c r="AM136" i="2"/>
  <c r="BG136" i="2"/>
  <c r="N139" i="1"/>
  <c r="I138" i="2"/>
  <c r="AU136" i="1"/>
  <c r="N138" i="2"/>
  <c r="AB137" i="2" s="1"/>
  <c r="AK138" i="2"/>
  <c r="AU138" i="2"/>
  <c r="AW136" i="1"/>
  <c r="O138" i="2"/>
  <c r="AT138" i="2"/>
  <c r="AJ138" i="2"/>
  <c r="U137" i="2"/>
  <c r="AA140" i="2"/>
  <c r="AA139" i="2"/>
  <c r="E140" i="2"/>
  <c r="AZ138" i="2"/>
  <c r="AX138" i="2"/>
  <c r="BE138" i="2"/>
  <c r="BB138" i="2"/>
  <c r="BE139" i="2" l="1"/>
  <c r="BD139" i="2"/>
  <c r="AK139" i="2"/>
  <c r="AU139" i="2"/>
  <c r="AL136" i="2"/>
  <c r="AV136" i="2"/>
  <c r="BF136" i="2"/>
  <c r="W137" i="2"/>
  <c r="N140" i="1"/>
  <c r="I139" i="2"/>
  <c r="AL137" i="2"/>
  <c r="AV137" i="2"/>
  <c r="BF137" i="2"/>
  <c r="AJ137" i="1"/>
  <c r="M142" i="2"/>
  <c r="AT139" i="2"/>
  <c r="AJ139" i="2"/>
  <c r="Y140" i="1"/>
  <c r="G140" i="2"/>
  <c r="U139" i="2" s="1"/>
  <c r="AC137" i="2"/>
  <c r="U138" i="2"/>
  <c r="AK140" i="2"/>
  <c r="AU140" i="2"/>
  <c r="AO137" i="2"/>
  <c r="AE137" i="2"/>
  <c r="AY137" i="2"/>
  <c r="AW137" i="1"/>
  <c r="O139" i="2"/>
  <c r="AC138" i="2" s="1"/>
  <c r="AU137" i="1"/>
  <c r="N139" i="2"/>
  <c r="AG136" i="2"/>
  <c r="AQ136" i="2"/>
  <c r="BA136" i="2"/>
  <c r="AO141" i="1"/>
  <c r="L141" i="2"/>
  <c r="Z140" i="2" s="1"/>
  <c r="BB139" i="2"/>
  <c r="AX139" i="2"/>
  <c r="AZ139" i="2"/>
  <c r="BC139" i="2"/>
  <c r="E141" i="2"/>
  <c r="BB140" i="2" s="1"/>
  <c r="BE140" i="2" l="1"/>
  <c r="BC140" i="2"/>
  <c r="AX140" i="2"/>
  <c r="AZ140" i="2"/>
  <c r="AT140" i="2"/>
  <c r="AJ140" i="2"/>
  <c r="BD140" i="2"/>
  <c r="AO139" i="2"/>
  <c r="AE139" i="2"/>
  <c r="AY139" i="2"/>
  <c r="AU138" i="1"/>
  <c r="N140" i="2"/>
  <c r="AO142" i="1"/>
  <c r="L142" i="2"/>
  <c r="Z141" i="2" s="1"/>
  <c r="Y141" i="1"/>
  <c r="G141" i="2"/>
  <c r="AA141" i="2"/>
  <c r="AW138" i="2"/>
  <c r="AM138" i="2"/>
  <c r="BG138" i="2"/>
  <c r="AW137" i="2"/>
  <c r="AM137" i="2"/>
  <c r="BG137" i="2"/>
  <c r="AJ138" i="1"/>
  <c r="M143" i="2"/>
  <c r="AG137" i="2"/>
  <c r="AQ137" i="2"/>
  <c r="BA137" i="2"/>
  <c r="W138" i="2"/>
  <c r="AW138" i="1"/>
  <c r="O140" i="2"/>
  <c r="AC139" i="2" s="1"/>
  <c r="AB138" i="2"/>
  <c r="AO138" i="2"/>
  <c r="AE138" i="2"/>
  <c r="AY138" i="2"/>
  <c r="N141" i="1"/>
  <c r="I140" i="2"/>
  <c r="E142" i="2"/>
  <c r="BE141" i="2" l="1"/>
  <c r="AX141" i="2"/>
  <c r="AZ141" i="2"/>
  <c r="BB141" i="2"/>
  <c r="AW139" i="2"/>
  <c r="AM139" i="2"/>
  <c r="BG139" i="2"/>
  <c r="AT141" i="2"/>
  <c r="AJ141" i="2"/>
  <c r="BD141" i="2"/>
  <c r="AW139" i="1"/>
  <c r="O141" i="2"/>
  <c r="AC140" i="2" s="1"/>
  <c r="Y142" i="1"/>
  <c r="G142" i="2"/>
  <c r="AO143" i="1"/>
  <c r="L143" i="2"/>
  <c r="Z142" i="2" s="1"/>
  <c r="AU139" i="1"/>
  <c r="N141" i="2"/>
  <c r="AB140" i="2" s="1"/>
  <c r="U140" i="2"/>
  <c r="AL138" i="2"/>
  <c r="AV138" i="2"/>
  <c r="BF138" i="2"/>
  <c r="AJ139" i="1"/>
  <c r="M144" i="2"/>
  <c r="AA143" i="2" s="1"/>
  <c r="AB139" i="2"/>
  <c r="AA142" i="2"/>
  <c r="N142" i="1"/>
  <c r="I141" i="2"/>
  <c r="W140" i="2" s="1"/>
  <c r="AG138" i="2"/>
  <c r="AQ138" i="2"/>
  <c r="BA138" i="2"/>
  <c r="W139" i="2"/>
  <c r="AK141" i="2"/>
  <c r="AU141" i="2"/>
  <c r="BC141" i="2"/>
  <c r="E143" i="2"/>
  <c r="BB142" i="2" s="1"/>
  <c r="BE142" i="2" l="1"/>
  <c r="BC142" i="2"/>
  <c r="AG140" i="2"/>
  <c r="AQ140" i="2"/>
  <c r="BA140" i="2"/>
  <c r="AT142" i="2"/>
  <c r="AJ142" i="2"/>
  <c r="BD142" i="2"/>
  <c r="AG139" i="2"/>
  <c r="AQ139" i="2"/>
  <c r="BA139" i="2"/>
  <c r="AL140" i="2"/>
  <c r="AV140" i="2"/>
  <c r="BF140" i="2"/>
  <c r="AK143" i="2"/>
  <c r="AU143" i="2"/>
  <c r="AL139" i="2"/>
  <c r="AV139" i="2"/>
  <c r="BF139" i="2"/>
  <c r="AO144" i="1"/>
  <c r="L144" i="2"/>
  <c r="AW140" i="1"/>
  <c r="O142" i="2"/>
  <c r="AC141" i="2" s="1"/>
  <c r="AW140" i="2"/>
  <c r="AM140" i="2"/>
  <c r="BG140" i="2"/>
  <c r="AK142" i="2"/>
  <c r="AU142" i="2"/>
  <c r="U141" i="2"/>
  <c r="N143" i="1"/>
  <c r="I142" i="2"/>
  <c r="W141" i="2" s="1"/>
  <c r="AJ140" i="1"/>
  <c r="M145" i="2"/>
  <c r="AO140" i="2"/>
  <c r="AE140" i="2"/>
  <c r="AY140" i="2"/>
  <c r="AU140" i="1"/>
  <c r="N142" i="2"/>
  <c r="AB141" i="2" s="1"/>
  <c r="Y143" i="1"/>
  <c r="G143" i="2"/>
  <c r="E144" i="2"/>
  <c r="AX143" i="2" s="1"/>
  <c r="AZ142" i="2"/>
  <c r="AX142" i="2"/>
  <c r="BB143" i="2" l="1"/>
  <c r="BE143" i="2"/>
  <c r="AZ143" i="2"/>
  <c r="AL141" i="2"/>
  <c r="AV141" i="2"/>
  <c r="BF141" i="2"/>
  <c r="AW141" i="2"/>
  <c r="AM141" i="2"/>
  <c r="BG141" i="2"/>
  <c r="N144" i="1"/>
  <c r="I143" i="2"/>
  <c r="AW141" i="1"/>
  <c r="O143" i="2"/>
  <c r="AC142" i="2" s="1"/>
  <c r="AO141" i="2"/>
  <c r="AE141" i="2"/>
  <c r="AY141" i="2"/>
  <c r="AJ141" i="1"/>
  <c r="M146" i="2"/>
  <c r="AA145" i="2" s="1"/>
  <c r="U142" i="2"/>
  <c r="AA144" i="2"/>
  <c r="AO145" i="1"/>
  <c r="L145" i="2"/>
  <c r="AU141" i="1"/>
  <c r="N143" i="2"/>
  <c r="AG141" i="2"/>
  <c r="AQ141" i="2"/>
  <c r="BA141" i="2"/>
  <c r="Y144" i="1"/>
  <c r="G144" i="2"/>
  <c r="Z143" i="2"/>
  <c r="BD143" i="2" s="1"/>
  <c r="E145" i="2"/>
  <c r="BC144" i="2" s="1"/>
  <c r="BE144" i="2" l="1"/>
  <c r="BB144" i="2"/>
  <c r="W142" i="2"/>
  <c r="AO146" i="1"/>
  <c r="L146" i="2"/>
  <c r="Z145" i="2" s="1"/>
  <c r="AW142" i="2"/>
  <c r="AM142" i="2"/>
  <c r="BG142" i="2"/>
  <c r="AB142" i="2"/>
  <c r="AK144" i="2"/>
  <c r="AU144" i="2"/>
  <c r="U143" i="2"/>
  <c r="AW142" i="1"/>
  <c r="O144" i="2"/>
  <c r="AC143" i="2" s="1"/>
  <c r="AO142" i="2"/>
  <c r="AE142" i="2"/>
  <c r="AY142" i="2"/>
  <c r="AK145" i="2"/>
  <c r="AU145" i="2"/>
  <c r="AT143" i="2"/>
  <c r="AJ143" i="2"/>
  <c r="Y145" i="1"/>
  <c r="G145" i="2"/>
  <c r="N145" i="1"/>
  <c r="I144" i="2"/>
  <c r="AU142" i="1"/>
  <c r="N144" i="2"/>
  <c r="AJ142" i="1"/>
  <c r="M147" i="2"/>
  <c r="AA146" i="2" s="1"/>
  <c r="Z144" i="2"/>
  <c r="BD144" i="2" s="1"/>
  <c r="AZ144" i="2"/>
  <c r="E146" i="2"/>
  <c r="BB145" i="2"/>
  <c r="BC143" i="2"/>
  <c r="AX144" i="2"/>
  <c r="BD145" i="2" l="1"/>
  <c r="AT144" i="2"/>
  <c r="AJ144" i="2"/>
  <c r="AJ143" i="1"/>
  <c r="M148" i="2"/>
  <c r="AA147" i="2" s="1"/>
  <c r="N146" i="1"/>
  <c r="I145" i="2"/>
  <c r="W144" i="2" s="1"/>
  <c r="AO143" i="2"/>
  <c r="AE143" i="2"/>
  <c r="AY143" i="2"/>
  <c r="AO147" i="1"/>
  <c r="L147" i="2"/>
  <c r="W143" i="2"/>
  <c r="AG142" i="2"/>
  <c r="AQ142" i="2"/>
  <c r="BA142" i="2"/>
  <c r="AU143" i="1"/>
  <c r="N145" i="2"/>
  <c r="Y146" i="1"/>
  <c r="G146" i="2"/>
  <c r="U145" i="2" s="1"/>
  <c r="AB143" i="2"/>
  <c r="U144" i="2"/>
  <c r="AW143" i="2"/>
  <c r="AM143" i="2"/>
  <c r="BG143" i="2"/>
  <c r="AK146" i="2"/>
  <c r="AU146" i="2"/>
  <c r="AT145" i="2"/>
  <c r="AJ145" i="2"/>
  <c r="AW143" i="1"/>
  <c r="O145" i="2"/>
  <c r="AC144" i="2" s="1"/>
  <c r="AL142" i="2"/>
  <c r="AV142" i="2"/>
  <c r="BF142" i="2"/>
  <c r="E147" i="2"/>
  <c r="BB146" i="2" s="1"/>
  <c r="AZ146" i="2"/>
  <c r="BC145" i="2"/>
  <c r="BE145" i="2"/>
  <c r="AX145" i="2"/>
  <c r="AZ145" i="2"/>
  <c r="BE146" i="2" l="1"/>
  <c r="BC146" i="2"/>
  <c r="AX146" i="2"/>
  <c r="AG144" i="2"/>
  <c r="AQ144" i="2"/>
  <c r="BA144" i="2"/>
  <c r="AO145" i="2"/>
  <c r="AE145" i="2"/>
  <c r="AY145" i="2"/>
  <c r="AK147" i="2"/>
  <c r="AU147" i="2"/>
  <c r="AL143" i="2"/>
  <c r="AV143" i="2"/>
  <c r="BF143" i="2"/>
  <c r="Y147" i="1"/>
  <c r="G147" i="2"/>
  <c r="AG143" i="2"/>
  <c r="AQ143" i="2"/>
  <c r="BA143" i="2"/>
  <c r="AJ144" i="1"/>
  <c r="M149" i="2"/>
  <c r="AU144" i="1"/>
  <c r="N146" i="2"/>
  <c r="AB144" i="2"/>
  <c r="AO148" i="1"/>
  <c r="L148" i="2"/>
  <c r="AW144" i="1"/>
  <c r="O146" i="2"/>
  <c r="AC145" i="2" s="1"/>
  <c r="AW144" i="2"/>
  <c r="AM144" i="2"/>
  <c r="BG144" i="2"/>
  <c r="Z146" i="2"/>
  <c r="AO144" i="2"/>
  <c r="AE144" i="2"/>
  <c r="AY144" i="2"/>
  <c r="U146" i="2"/>
  <c r="N147" i="1"/>
  <c r="I146" i="2"/>
  <c r="E148" i="2"/>
  <c r="AX147" i="2" s="1"/>
  <c r="BC147" i="2" l="1"/>
  <c r="BE147" i="2"/>
  <c r="BB147" i="2"/>
  <c r="AZ147" i="2"/>
  <c r="AW145" i="2"/>
  <c r="AM145" i="2"/>
  <c r="BG145" i="2"/>
  <c r="AU145" i="1"/>
  <c r="N147" i="2"/>
  <c r="AT146" i="2"/>
  <c r="AJ146" i="2"/>
  <c r="BD146" i="2"/>
  <c r="AW145" i="1"/>
  <c r="O147" i="2"/>
  <c r="AC146" i="2" s="1"/>
  <c r="AO149" i="1"/>
  <c r="L149" i="2"/>
  <c r="AA148" i="2"/>
  <c r="AO146" i="2"/>
  <c r="AE146" i="2"/>
  <c r="AY146" i="2"/>
  <c r="Z147" i="2"/>
  <c r="Y148" i="1"/>
  <c r="G148" i="2"/>
  <c r="U147" i="2" s="1"/>
  <c r="AB145" i="2"/>
  <c r="N148" i="1"/>
  <c r="I147" i="2"/>
  <c r="W145" i="2"/>
  <c r="AL144" i="2"/>
  <c r="AV144" i="2"/>
  <c r="BF144" i="2"/>
  <c r="AJ145" i="1"/>
  <c r="M150" i="2"/>
  <c r="AA149" i="2" s="1"/>
  <c r="E149" i="2"/>
  <c r="AX148" i="2" s="1"/>
  <c r="BE148" i="2" l="1"/>
  <c r="BB148" i="2"/>
  <c r="AZ148" i="2"/>
  <c r="BC148" i="2"/>
  <c r="AO147" i="2"/>
  <c r="AE147" i="2"/>
  <c r="AY147" i="2"/>
  <c r="AK149" i="2"/>
  <c r="AU149" i="2"/>
  <c r="AL145" i="2"/>
  <c r="AV145" i="2"/>
  <c r="BF145" i="2"/>
  <c r="AW146" i="1"/>
  <c r="O148" i="2"/>
  <c r="W146" i="2"/>
  <c r="AU146" i="1"/>
  <c r="N148" i="2"/>
  <c r="N149" i="1"/>
  <c r="I148" i="2"/>
  <c r="W147" i="2" s="1"/>
  <c r="AW146" i="2"/>
  <c r="AM146" i="2"/>
  <c r="BG146" i="2"/>
  <c r="Y149" i="1"/>
  <c r="G149" i="2"/>
  <c r="AJ146" i="1"/>
  <c r="M151" i="2"/>
  <c r="AA150" i="2" s="1"/>
  <c r="AG145" i="2"/>
  <c r="AQ145" i="2"/>
  <c r="BA145" i="2"/>
  <c r="AT147" i="2"/>
  <c r="AJ147" i="2"/>
  <c r="BD147" i="2"/>
  <c r="AK148" i="2"/>
  <c r="AU148" i="2"/>
  <c r="AO150" i="1"/>
  <c r="L150" i="2"/>
  <c r="Z149" i="2" s="1"/>
  <c r="AB146" i="2"/>
  <c r="Z148" i="2"/>
  <c r="E150" i="2"/>
  <c r="BE149" i="2" s="1"/>
  <c r="BC149" i="2" l="1"/>
  <c r="AZ149" i="2"/>
  <c r="AX149" i="2"/>
  <c r="BB149" i="2"/>
  <c r="AT149" i="2"/>
  <c r="AJ149" i="2"/>
  <c r="BD149" i="2"/>
  <c r="AG147" i="2"/>
  <c r="AQ147" i="2"/>
  <c r="BA147" i="2"/>
  <c r="AK150" i="2"/>
  <c r="AU150" i="2"/>
  <c r="N150" i="1"/>
  <c r="I149" i="2"/>
  <c r="W148" i="2" s="1"/>
  <c r="AC147" i="2"/>
  <c r="AO151" i="1"/>
  <c r="L151" i="2"/>
  <c r="Z150" i="2" s="1"/>
  <c r="Y150" i="1"/>
  <c r="G150" i="2"/>
  <c r="U149" i="2" s="1"/>
  <c r="AW147" i="1"/>
  <c r="O149" i="2"/>
  <c r="AT148" i="2"/>
  <c r="AJ148" i="2"/>
  <c r="BD148" i="2"/>
  <c r="AU147" i="1"/>
  <c r="N149" i="2"/>
  <c r="AB147" i="2"/>
  <c r="U148" i="2"/>
  <c r="AL146" i="2"/>
  <c r="AV146" i="2"/>
  <c r="BF146" i="2"/>
  <c r="AJ147" i="1"/>
  <c r="M152" i="2"/>
  <c r="AG146" i="2"/>
  <c r="AQ146" i="2"/>
  <c r="BA146" i="2"/>
  <c r="E151" i="2"/>
  <c r="AZ150" i="2" s="1"/>
  <c r="BB150" i="2"/>
  <c r="BE150" i="2" l="1"/>
  <c r="BD150" i="2"/>
  <c r="BC150" i="2"/>
  <c r="AX150" i="2"/>
  <c r="AO149" i="2"/>
  <c r="AE149" i="2"/>
  <c r="AY149" i="2"/>
  <c r="AO152" i="1"/>
  <c r="L152" i="2"/>
  <c r="N151" i="1"/>
  <c r="I150" i="2"/>
  <c r="AJ148" i="1"/>
  <c r="M153" i="2"/>
  <c r="AO148" i="2"/>
  <c r="AE148" i="2"/>
  <c r="AY148" i="2"/>
  <c r="AA151" i="2"/>
  <c r="AW148" i="1"/>
  <c r="O150" i="2"/>
  <c r="Y151" i="1"/>
  <c r="G151" i="2"/>
  <c r="U150" i="2" s="1"/>
  <c r="AC148" i="2"/>
  <c r="AU148" i="1"/>
  <c r="N150" i="2"/>
  <c r="AB149" i="2" s="1"/>
  <c r="AW147" i="2"/>
  <c r="AM147" i="2"/>
  <c r="BG147" i="2"/>
  <c r="AG148" i="2"/>
  <c r="AQ148" i="2"/>
  <c r="BA148" i="2"/>
  <c r="AL147" i="2"/>
  <c r="AV147" i="2"/>
  <c r="BF147" i="2"/>
  <c r="AT150" i="2"/>
  <c r="AJ150" i="2"/>
  <c r="AB148" i="2"/>
  <c r="Z151" i="2"/>
  <c r="E152" i="2"/>
  <c r="BB151" i="2" s="1"/>
  <c r="AZ151" i="2"/>
  <c r="BC151" i="2"/>
  <c r="AX151" i="2" l="1"/>
  <c r="BD151" i="2"/>
  <c r="BE151" i="2"/>
  <c r="AL149" i="2"/>
  <c r="AV149" i="2"/>
  <c r="BF149" i="2"/>
  <c r="AO150" i="2"/>
  <c r="AE150" i="2"/>
  <c r="AY150" i="2"/>
  <c r="Y152" i="1"/>
  <c r="G152" i="2"/>
  <c r="AJ149" i="1"/>
  <c r="M154" i="2"/>
  <c r="AO153" i="1"/>
  <c r="L153" i="2"/>
  <c r="AU149" i="1"/>
  <c r="N151" i="2"/>
  <c r="W149" i="2"/>
  <c r="AL148" i="2"/>
  <c r="AV148" i="2"/>
  <c r="BF148" i="2"/>
  <c r="AW148" i="2"/>
  <c r="AM148" i="2"/>
  <c r="BG148" i="2"/>
  <c r="AW149" i="1"/>
  <c r="O151" i="2"/>
  <c r="AC150" i="2" s="1"/>
  <c r="N152" i="1"/>
  <c r="I151" i="2"/>
  <c r="W150" i="2" s="1"/>
  <c r="AT151" i="2"/>
  <c r="AJ151" i="2"/>
  <c r="AK151" i="2"/>
  <c r="AU151" i="2"/>
  <c r="AA153" i="2"/>
  <c r="AC149" i="2"/>
  <c r="AA152" i="2"/>
  <c r="E153" i="2"/>
  <c r="AZ152" i="2" s="1"/>
  <c r="BC152" i="2" l="1"/>
  <c r="BE152" i="2"/>
  <c r="AX152" i="2"/>
  <c r="BB152" i="2"/>
  <c r="AW149" i="2"/>
  <c r="AM149" i="2"/>
  <c r="BG149" i="2"/>
  <c r="AK152" i="2"/>
  <c r="AU152" i="2"/>
  <c r="AK153" i="2"/>
  <c r="AU153" i="2"/>
  <c r="U151" i="2"/>
  <c r="AG149" i="2"/>
  <c r="AQ149" i="2"/>
  <c r="BA149" i="2"/>
  <c r="AO154" i="1"/>
  <c r="L154" i="2"/>
  <c r="Z153" i="2" s="1"/>
  <c r="Y153" i="1"/>
  <c r="G153" i="2"/>
  <c r="AW150" i="1"/>
  <c r="O152" i="2"/>
  <c r="AC151" i="2" s="1"/>
  <c r="AW150" i="2"/>
  <c r="AM150" i="2"/>
  <c r="BG150" i="2"/>
  <c r="N153" i="1"/>
  <c r="I152" i="2"/>
  <c r="W151" i="2" s="1"/>
  <c r="AG150" i="2"/>
  <c r="AQ150" i="2"/>
  <c r="BA150" i="2"/>
  <c r="Z152" i="2"/>
  <c r="AB150" i="2"/>
  <c r="AU150" i="1"/>
  <c r="N152" i="2"/>
  <c r="AB151" i="2" s="1"/>
  <c r="AJ150" i="1"/>
  <c r="M155" i="2"/>
  <c r="E154" i="2"/>
  <c r="AG151" i="2" l="1"/>
  <c r="AQ151" i="2"/>
  <c r="BA151" i="2"/>
  <c r="AW151" i="2"/>
  <c r="AM151" i="2"/>
  <c r="BG151" i="2"/>
  <c r="AT153" i="2"/>
  <c r="AJ153" i="2"/>
  <c r="AU151" i="1"/>
  <c r="N153" i="2"/>
  <c r="AT152" i="2"/>
  <c r="AJ152" i="2"/>
  <c r="BD152" i="2"/>
  <c r="AW151" i="1"/>
  <c r="O153" i="2"/>
  <c r="AC152" i="2" s="1"/>
  <c r="AO155" i="1"/>
  <c r="L155" i="2"/>
  <c r="Z154" i="2" s="1"/>
  <c r="AL151" i="2"/>
  <c r="AV151" i="2"/>
  <c r="BF151" i="2"/>
  <c r="AJ151" i="1"/>
  <c r="M156" i="2"/>
  <c r="AA155" i="2" s="1"/>
  <c r="Y154" i="1"/>
  <c r="G154" i="2"/>
  <c r="U153" i="2" s="1"/>
  <c r="AO151" i="2"/>
  <c r="AE151" i="2"/>
  <c r="AY151" i="2"/>
  <c r="AL150" i="2"/>
  <c r="AV150" i="2"/>
  <c r="BF150" i="2"/>
  <c r="AB152" i="2"/>
  <c r="AA154" i="2"/>
  <c r="N154" i="1"/>
  <c r="I153" i="2"/>
  <c r="U152" i="2"/>
  <c r="E155" i="2"/>
  <c r="BC153" i="2"/>
  <c r="BE153" i="2"/>
  <c r="AX153" i="2"/>
  <c r="AZ153" i="2"/>
  <c r="BB153" i="2"/>
  <c r="BD153" i="2"/>
  <c r="AO153" i="2" l="1"/>
  <c r="AE153" i="2"/>
  <c r="AY153" i="2"/>
  <c r="AW152" i="2"/>
  <c r="AM152" i="2"/>
  <c r="BG152" i="2"/>
  <c r="AJ152" i="1"/>
  <c r="M157" i="2"/>
  <c r="AA156" i="2" s="1"/>
  <c r="N155" i="1"/>
  <c r="I154" i="2"/>
  <c r="W152" i="2"/>
  <c r="AO156" i="1"/>
  <c r="L156" i="2"/>
  <c r="Z155" i="2" s="1"/>
  <c r="AW152" i="1"/>
  <c r="O154" i="2"/>
  <c r="AC153" i="2" s="1"/>
  <c r="AK154" i="2"/>
  <c r="AU154" i="2"/>
  <c r="AK155" i="2"/>
  <c r="AU155" i="2"/>
  <c r="AO152" i="2"/>
  <c r="AE152" i="2"/>
  <c r="AY152" i="2"/>
  <c r="AL152" i="2"/>
  <c r="AV152" i="2"/>
  <c r="BF152" i="2"/>
  <c r="AT154" i="2"/>
  <c r="AJ154" i="2"/>
  <c r="Y155" i="1"/>
  <c r="G155" i="2"/>
  <c r="AU152" i="1"/>
  <c r="N154" i="2"/>
  <c r="E156" i="2"/>
  <c r="AZ154" i="2"/>
  <c r="AX154" i="2"/>
  <c r="BD154" i="2"/>
  <c r="BB154" i="2"/>
  <c r="BE154" i="2"/>
  <c r="BC154" i="2"/>
  <c r="AW153" i="2" l="1"/>
  <c r="AM153" i="2"/>
  <c r="BG153" i="2"/>
  <c r="AO157" i="1"/>
  <c r="L157" i="2"/>
  <c r="Z156" i="2" s="1"/>
  <c r="U154" i="2"/>
  <c r="AG152" i="2"/>
  <c r="AQ152" i="2"/>
  <c r="BA152" i="2"/>
  <c r="AJ153" i="1"/>
  <c r="M158" i="2"/>
  <c r="AU153" i="1"/>
  <c r="N155" i="2"/>
  <c r="AW153" i="1"/>
  <c r="O155" i="2"/>
  <c r="AC154" i="2" s="1"/>
  <c r="W153" i="2"/>
  <c r="Y156" i="1"/>
  <c r="G156" i="2"/>
  <c r="AT155" i="2"/>
  <c r="AJ155" i="2"/>
  <c r="AB153" i="2"/>
  <c r="AK156" i="2"/>
  <c r="AU156" i="2"/>
  <c r="N156" i="1"/>
  <c r="I155" i="2"/>
  <c r="W154" i="2" s="1"/>
  <c r="E157" i="2"/>
  <c r="AZ156" i="2" s="1"/>
  <c r="BB155" i="2"/>
  <c r="BE155" i="2"/>
  <c r="BC155" i="2"/>
  <c r="AX155" i="2"/>
  <c r="AZ155" i="2"/>
  <c r="BD155" i="2"/>
  <c r="BD156" i="2" l="1"/>
  <c r="AG154" i="2"/>
  <c r="AQ154" i="2"/>
  <c r="BA154" i="2"/>
  <c r="N157" i="1"/>
  <c r="I156" i="2"/>
  <c r="W155" i="2" s="1"/>
  <c r="AG153" i="2"/>
  <c r="AQ153" i="2"/>
  <c r="BA153" i="2"/>
  <c r="AW154" i="1"/>
  <c r="O156" i="2"/>
  <c r="AC155" i="2" s="1"/>
  <c r="AJ154" i="1"/>
  <c r="M159" i="2"/>
  <c r="AA158" i="2" s="1"/>
  <c r="AO154" i="2"/>
  <c r="AE154" i="2"/>
  <c r="AY154" i="2"/>
  <c r="AT156" i="2"/>
  <c r="AJ156" i="2"/>
  <c r="Y157" i="1"/>
  <c r="G157" i="2"/>
  <c r="U156" i="2" s="1"/>
  <c r="AL153" i="2"/>
  <c r="AV153" i="2"/>
  <c r="BF153" i="2"/>
  <c r="AW154" i="2"/>
  <c r="AM154" i="2"/>
  <c r="BG154" i="2"/>
  <c r="AB154" i="2"/>
  <c r="AU154" i="1"/>
  <c r="N156" i="2"/>
  <c r="AB155" i="2" s="1"/>
  <c r="AO158" i="1"/>
  <c r="L158" i="2"/>
  <c r="Z157" i="2" s="1"/>
  <c r="AA157" i="2"/>
  <c r="U155" i="2"/>
  <c r="AX156" i="2"/>
  <c r="BB156" i="2"/>
  <c r="BE156" i="2"/>
  <c r="BC156" i="2"/>
  <c r="E158" i="2"/>
  <c r="BB157" i="2"/>
  <c r="AT157" i="2" l="1"/>
  <c r="AJ157" i="2"/>
  <c r="BD157" i="2"/>
  <c r="AO156" i="2"/>
  <c r="AE156" i="2"/>
  <c r="AY156" i="2"/>
  <c r="AO155" i="2"/>
  <c r="AE155" i="2"/>
  <c r="AY155" i="2"/>
  <c r="AL155" i="2"/>
  <c r="AV155" i="2"/>
  <c r="BF155" i="2"/>
  <c r="Y158" i="1"/>
  <c r="G158" i="2"/>
  <c r="U157" i="2" s="1"/>
  <c r="N158" i="1"/>
  <c r="I157" i="2"/>
  <c r="W156" i="2" s="1"/>
  <c r="AK157" i="2"/>
  <c r="AU157" i="2"/>
  <c r="AK158" i="2"/>
  <c r="AU158" i="2"/>
  <c r="AG155" i="2"/>
  <c r="AQ155" i="2"/>
  <c r="BA155" i="2"/>
  <c r="AW155" i="1"/>
  <c r="O157" i="2"/>
  <c r="AC156" i="2" s="1"/>
  <c r="AW155" i="2"/>
  <c r="AM155" i="2"/>
  <c r="BG155" i="2"/>
  <c r="AO159" i="1"/>
  <c r="L159" i="2"/>
  <c r="Z158" i="2" s="1"/>
  <c r="AU155" i="1"/>
  <c r="N157" i="2"/>
  <c r="AL154" i="2"/>
  <c r="AV154" i="2"/>
  <c r="BF154" i="2"/>
  <c r="AJ155" i="1"/>
  <c r="M160" i="2"/>
  <c r="AA159" i="2" s="1"/>
  <c r="E159" i="2"/>
  <c r="BE158" i="2" s="1"/>
  <c r="BB158" i="2"/>
  <c r="BC157" i="2"/>
  <c r="BE157" i="2"/>
  <c r="AX157" i="2"/>
  <c r="AZ157" i="2"/>
  <c r="BC158" i="2" l="1"/>
  <c r="AX158" i="2"/>
  <c r="AZ158" i="2"/>
  <c r="AW156" i="2"/>
  <c r="AM156" i="2"/>
  <c r="BG156" i="2"/>
  <c r="AT158" i="2"/>
  <c r="AJ158" i="2"/>
  <c r="AW156" i="1"/>
  <c r="O158" i="2"/>
  <c r="AC157" i="2" s="1"/>
  <c r="BD158" i="2"/>
  <c r="AU156" i="1"/>
  <c r="N158" i="2"/>
  <c r="AB157" i="2" s="1"/>
  <c r="AB156" i="2"/>
  <c r="AJ156" i="1"/>
  <c r="M161" i="2"/>
  <c r="AA160" i="2" s="1"/>
  <c r="AK159" i="2"/>
  <c r="AU159" i="2"/>
  <c r="AG156" i="2"/>
  <c r="AQ156" i="2"/>
  <c r="BA156" i="2"/>
  <c r="AO157" i="2"/>
  <c r="AE157" i="2"/>
  <c r="AY157" i="2"/>
  <c r="AO160" i="1"/>
  <c r="L160" i="2"/>
  <c r="N159" i="1"/>
  <c r="I158" i="2"/>
  <c r="W157" i="2" s="1"/>
  <c r="Y159" i="1"/>
  <c r="G159" i="2"/>
  <c r="E160" i="2"/>
  <c r="AZ159" i="2" s="1"/>
  <c r="BE159" i="2" l="1"/>
  <c r="BB159" i="2"/>
  <c r="AX159" i="2"/>
  <c r="AG157" i="2"/>
  <c r="AQ157" i="2"/>
  <c r="BA157" i="2"/>
  <c r="N160" i="1"/>
  <c r="I159" i="2"/>
  <c r="W158" i="2" s="1"/>
  <c r="AW157" i="2"/>
  <c r="AM157" i="2"/>
  <c r="BG157" i="2"/>
  <c r="AL156" i="2"/>
  <c r="AV156" i="2"/>
  <c r="BF156" i="2"/>
  <c r="AL157" i="2"/>
  <c r="AV157" i="2"/>
  <c r="BF157" i="2"/>
  <c r="AO161" i="1"/>
  <c r="L161" i="2"/>
  <c r="Z160" i="2" s="1"/>
  <c r="AJ157" i="1"/>
  <c r="M162" i="2"/>
  <c r="AA161" i="2" s="1"/>
  <c r="AK160" i="2"/>
  <c r="AU160" i="2"/>
  <c r="AW157" i="1"/>
  <c r="O159" i="2"/>
  <c r="AC158" i="2" s="1"/>
  <c r="Y160" i="1"/>
  <c r="G160" i="2"/>
  <c r="U159" i="2" s="1"/>
  <c r="U158" i="2"/>
  <c r="Z159" i="2"/>
  <c r="AU157" i="1"/>
  <c r="N159" i="2"/>
  <c r="E161" i="2"/>
  <c r="BC160" i="2" s="1"/>
  <c r="AZ160" i="2" l="1"/>
  <c r="BE160" i="2"/>
  <c r="AG158" i="2"/>
  <c r="AQ158" i="2"/>
  <c r="BA158" i="2"/>
  <c r="AW158" i="2"/>
  <c r="AM158" i="2"/>
  <c r="BG158" i="2"/>
  <c r="AK161" i="2"/>
  <c r="AU161" i="2"/>
  <c r="AT160" i="2"/>
  <c r="AJ160" i="2"/>
  <c r="N161" i="1"/>
  <c r="I160" i="2"/>
  <c r="W159" i="2" s="1"/>
  <c r="AO162" i="1"/>
  <c r="L162" i="2"/>
  <c r="AT159" i="2"/>
  <c r="AJ159" i="2"/>
  <c r="BD159" i="2"/>
  <c r="AB158" i="2"/>
  <c r="Y161" i="1"/>
  <c r="G161" i="2"/>
  <c r="U160" i="2" s="1"/>
  <c r="AY160" i="2" s="1"/>
  <c r="AO159" i="2"/>
  <c r="AE159" i="2"/>
  <c r="AY159" i="2"/>
  <c r="AU158" i="1"/>
  <c r="N160" i="2"/>
  <c r="AB159" i="2" s="1"/>
  <c r="AO158" i="2"/>
  <c r="AE158" i="2"/>
  <c r="AY158" i="2"/>
  <c r="AW158" i="1"/>
  <c r="O160" i="2"/>
  <c r="AC159" i="2" s="1"/>
  <c r="AJ158" i="1"/>
  <c r="M163" i="2"/>
  <c r="AA162" i="2" s="1"/>
  <c r="E162" i="2"/>
  <c r="BC159" i="2"/>
  <c r="BD160" i="2"/>
  <c r="AX160" i="2"/>
  <c r="BB160" i="2"/>
  <c r="AW159" i="2" l="1"/>
  <c r="AM159" i="2"/>
  <c r="BG159" i="2"/>
  <c r="AK162" i="2"/>
  <c r="AU162" i="2"/>
  <c r="AO160" i="2"/>
  <c r="AE160" i="2"/>
  <c r="N162" i="1"/>
  <c r="I161" i="2"/>
  <c r="W160" i="2" s="1"/>
  <c r="AG159" i="2"/>
  <c r="AQ159" i="2"/>
  <c r="BA159" i="2"/>
  <c r="AL158" i="2"/>
  <c r="AV158" i="2"/>
  <c r="BF158" i="2"/>
  <c r="AL159" i="2"/>
  <c r="AV159" i="2"/>
  <c r="BF159" i="2"/>
  <c r="AW159" i="1"/>
  <c r="O161" i="2"/>
  <c r="Z161" i="2"/>
  <c r="BD161" i="2" s="1"/>
  <c r="AU159" i="1"/>
  <c r="N161" i="2"/>
  <c r="AJ159" i="1"/>
  <c r="M164" i="2"/>
  <c r="Y162" i="1"/>
  <c r="G162" i="2"/>
  <c r="AO163" i="1"/>
  <c r="L163" i="2"/>
  <c r="BC161" i="2"/>
  <c r="BE161" i="2"/>
  <c r="AX161" i="2"/>
  <c r="AZ161" i="2"/>
  <c r="BB161" i="2"/>
  <c r="E163" i="2"/>
  <c r="AX162" i="2" s="1"/>
  <c r="BC162" i="2"/>
  <c r="BB162" i="2" l="1"/>
  <c r="AZ162" i="2"/>
  <c r="U161" i="2"/>
  <c r="Y163" i="1"/>
  <c r="G163" i="2"/>
  <c r="U162" i="2" s="1"/>
  <c r="AG160" i="2"/>
  <c r="AQ160" i="2"/>
  <c r="BA160" i="2"/>
  <c r="AT161" i="2"/>
  <c r="AJ161" i="2"/>
  <c r="N163" i="1"/>
  <c r="I162" i="2"/>
  <c r="AU160" i="1"/>
  <c r="N162" i="2"/>
  <c r="AB161" i="2" s="1"/>
  <c r="Z162" i="2"/>
  <c r="BD162" i="2" s="1"/>
  <c r="AO164" i="1"/>
  <c r="AO165" i="1" s="1"/>
  <c r="L164" i="2"/>
  <c r="Z163" i="2" s="1"/>
  <c r="AJ160" i="1"/>
  <c r="M165" i="2"/>
  <c r="AA164" i="2" s="1"/>
  <c r="AA163" i="2"/>
  <c r="AC160" i="2"/>
  <c r="AW160" i="1"/>
  <c r="O162" i="2"/>
  <c r="AC161" i="2" s="1"/>
  <c r="AB160" i="2"/>
  <c r="E164" i="2"/>
  <c r="BB163" i="2" s="1"/>
  <c r="BE162" i="2"/>
  <c r="AZ163" i="2" l="1"/>
  <c r="BE163" i="2"/>
  <c r="AX163" i="2"/>
  <c r="BC163" i="2"/>
  <c r="AO162" i="2"/>
  <c r="AE162" i="2"/>
  <c r="AY162" i="2"/>
  <c r="AL161" i="2"/>
  <c r="AV161" i="2"/>
  <c r="BF161" i="2"/>
  <c r="AT163" i="2"/>
  <c r="AJ163" i="2"/>
  <c r="BD163" i="2"/>
  <c r="AW161" i="2"/>
  <c r="AM161" i="2"/>
  <c r="BG161" i="2"/>
  <c r="AK164" i="2"/>
  <c r="AU164" i="2"/>
  <c r="AW161" i="1"/>
  <c r="O163" i="2"/>
  <c r="AC162" i="2" s="1"/>
  <c r="AJ161" i="1"/>
  <c r="M166" i="2"/>
  <c r="AA165" i="2" s="1"/>
  <c r="Y164" i="1"/>
  <c r="G164" i="2"/>
  <c r="U163" i="2" s="1"/>
  <c r="AY163" i="2" s="1"/>
  <c r="AU161" i="1"/>
  <c r="N163" i="2"/>
  <c r="N164" i="1"/>
  <c r="I163" i="2"/>
  <c r="AO161" i="2"/>
  <c r="AE161" i="2"/>
  <c r="AY161" i="2"/>
  <c r="AW160" i="2"/>
  <c r="AM160" i="2"/>
  <c r="BG160" i="2"/>
  <c r="AL160" i="2"/>
  <c r="AV160" i="2"/>
  <c r="BF160" i="2"/>
  <c r="AK163" i="2"/>
  <c r="AU163" i="2"/>
  <c r="AO166" i="1"/>
  <c r="L165" i="2"/>
  <c r="W161" i="2"/>
  <c r="AT162" i="2"/>
  <c r="AJ162" i="2"/>
  <c r="E165" i="2"/>
  <c r="BB164" i="2" s="1"/>
  <c r="BC164" i="2" l="1"/>
  <c r="AZ164" i="2"/>
  <c r="AX164" i="2"/>
  <c r="BE164" i="2"/>
  <c r="AO167" i="1"/>
  <c r="L166" i="2"/>
  <c r="Z165" i="2" s="1"/>
  <c r="AW162" i="1"/>
  <c r="O164" i="2"/>
  <c r="Z164" i="2"/>
  <c r="W162" i="2"/>
  <c r="AW162" i="2"/>
  <c r="AM162" i="2"/>
  <c r="BG162" i="2"/>
  <c r="N165" i="1"/>
  <c r="N166" i="1" s="1"/>
  <c r="I164" i="2"/>
  <c r="W163" i="2" s="1"/>
  <c r="AO163" i="2"/>
  <c r="AE163" i="2"/>
  <c r="AK165" i="2"/>
  <c r="AU165" i="2"/>
  <c r="AG161" i="2"/>
  <c r="AQ161" i="2"/>
  <c r="BA161" i="2"/>
  <c r="AB162" i="2"/>
  <c r="AU162" i="1"/>
  <c r="N164" i="2"/>
  <c r="Y165" i="1"/>
  <c r="G165" i="2"/>
  <c r="U164" i="2" s="1"/>
  <c r="AJ162" i="1"/>
  <c r="M167" i="2"/>
  <c r="E166" i="2"/>
  <c r="AZ165" i="2" s="1"/>
  <c r="AX165" i="2" l="1"/>
  <c r="BD165" i="2"/>
  <c r="BB165" i="2"/>
  <c r="AO164" i="2"/>
  <c r="AE164" i="2"/>
  <c r="AY164" i="2"/>
  <c r="AW163" i="1"/>
  <c r="O165" i="2"/>
  <c r="AC164" i="2" s="1"/>
  <c r="AU163" i="1"/>
  <c r="N165" i="2"/>
  <c r="AB164" i="2" s="1"/>
  <c r="Y166" i="1"/>
  <c r="G166" i="2"/>
  <c r="U165" i="2" s="1"/>
  <c r="N167" i="1"/>
  <c r="I165" i="2"/>
  <c r="AG162" i="2"/>
  <c r="AQ162" i="2"/>
  <c r="BA162" i="2"/>
  <c r="AT165" i="2"/>
  <c r="AJ165" i="2"/>
  <c r="AJ163" i="1"/>
  <c r="M168" i="2"/>
  <c r="AA167" i="2" s="1"/>
  <c r="AC163" i="2"/>
  <c r="AG163" i="2"/>
  <c r="AQ163" i="2"/>
  <c r="BA163" i="2"/>
  <c r="AL162" i="2"/>
  <c r="AV162" i="2"/>
  <c r="BF162" i="2"/>
  <c r="AA166" i="2"/>
  <c r="AB163" i="2"/>
  <c r="AT164" i="2"/>
  <c r="AJ164" i="2"/>
  <c r="BD164" i="2"/>
  <c r="AO168" i="1"/>
  <c r="L167" i="2"/>
  <c r="BE165" i="2"/>
  <c r="E167" i="2"/>
  <c r="AX166" i="2" l="1"/>
  <c r="AO165" i="2"/>
  <c r="AE165" i="2"/>
  <c r="AY165" i="2"/>
  <c r="AW164" i="2"/>
  <c r="AM164" i="2"/>
  <c r="BG164" i="2"/>
  <c r="Y167" i="1"/>
  <c r="G167" i="2"/>
  <c r="AU164" i="1"/>
  <c r="N166" i="2"/>
  <c r="AB165" i="2" s="1"/>
  <c r="AK167" i="2"/>
  <c r="AU167" i="2"/>
  <c r="AL163" i="2"/>
  <c r="AV163" i="2"/>
  <c r="BF163" i="2"/>
  <c r="AK166" i="2"/>
  <c r="AU166" i="2"/>
  <c r="Z166" i="2"/>
  <c r="BD166" i="2" s="1"/>
  <c r="N168" i="1"/>
  <c r="I166" i="2"/>
  <c r="AW164" i="1"/>
  <c r="O166" i="2"/>
  <c r="AC165" i="2" s="1"/>
  <c r="AO169" i="1"/>
  <c r="L168" i="2"/>
  <c r="AJ164" i="1"/>
  <c r="M169" i="2"/>
  <c r="AA168" i="2" s="1"/>
  <c r="AL164" i="2"/>
  <c r="AV164" i="2"/>
  <c r="BF164" i="2"/>
  <c r="AW163" i="2"/>
  <c r="AM163" i="2"/>
  <c r="BG163" i="2"/>
  <c r="W164" i="2"/>
  <c r="E168" i="2"/>
  <c r="BE167" i="2" s="1"/>
  <c r="BC165" i="2"/>
  <c r="BC166" i="2"/>
  <c r="BB166" i="2"/>
  <c r="AZ166" i="2"/>
  <c r="BE166" i="2"/>
  <c r="AX167" i="2" l="1"/>
  <c r="AK168" i="2"/>
  <c r="AU168" i="2"/>
  <c r="AW165" i="2"/>
  <c r="AM165" i="2"/>
  <c r="BG165" i="2"/>
  <c r="AO170" i="1"/>
  <c r="L169" i="2"/>
  <c r="Z168" i="2" s="1"/>
  <c r="N169" i="1"/>
  <c r="I167" i="2"/>
  <c r="Y168" i="1"/>
  <c r="G168" i="2"/>
  <c r="U167" i="2" s="1"/>
  <c r="AL165" i="2"/>
  <c r="AV165" i="2"/>
  <c r="BF165" i="2"/>
  <c r="U166" i="2"/>
  <c r="AT166" i="2"/>
  <c r="AJ166" i="2"/>
  <c r="W165" i="2"/>
  <c r="Z167" i="2"/>
  <c r="AG164" i="2"/>
  <c r="AQ164" i="2"/>
  <c r="BA164" i="2"/>
  <c r="AJ165" i="1"/>
  <c r="M170" i="2"/>
  <c r="AW165" i="1"/>
  <c r="O167" i="2"/>
  <c r="AU165" i="1"/>
  <c r="N167" i="2"/>
  <c r="AB166" i="2" s="1"/>
  <c r="BC167" i="2"/>
  <c r="BB167" i="2"/>
  <c r="AZ167" i="2"/>
  <c r="E169" i="2"/>
  <c r="BB168" i="2" s="1"/>
  <c r="AZ168" i="2"/>
  <c r="AX168" i="2"/>
  <c r="BE168" i="2" l="1"/>
  <c r="BC168" i="2"/>
  <c r="AO167" i="2"/>
  <c r="AE167" i="2"/>
  <c r="AY167" i="2"/>
  <c r="AT168" i="2"/>
  <c r="AJ168" i="2"/>
  <c r="AG165" i="2"/>
  <c r="AQ165" i="2"/>
  <c r="BA165" i="2"/>
  <c r="BD168" i="2"/>
  <c r="AU166" i="1"/>
  <c r="N168" i="2"/>
  <c r="AB167" i="2" s="1"/>
  <c r="AJ166" i="1"/>
  <c r="M171" i="2"/>
  <c r="AA170" i="2" s="1"/>
  <c r="AA169" i="2"/>
  <c r="AO166" i="2"/>
  <c r="AE166" i="2"/>
  <c r="AY166" i="2"/>
  <c r="Y169" i="1"/>
  <c r="G169" i="2"/>
  <c r="U168" i="2" s="1"/>
  <c r="AO171" i="1"/>
  <c r="L170" i="2"/>
  <c r="Z169" i="2" s="1"/>
  <c r="AL166" i="2"/>
  <c r="AV166" i="2"/>
  <c r="BF166" i="2"/>
  <c r="AW166" i="1"/>
  <c r="O168" i="2"/>
  <c r="AT167" i="2"/>
  <c r="AJ167" i="2"/>
  <c r="BD167" i="2"/>
  <c r="AC166" i="2"/>
  <c r="W166" i="2"/>
  <c r="N170" i="1"/>
  <c r="I168" i="2"/>
  <c r="E170" i="2"/>
  <c r="BC169" i="2" s="1"/>
  <c r="AX169" i="2" l="1"/>
  <c r="BD169" i="2"/>
  <c r="BE169" i="2"/>
  <c r="AZ169" i="2"/>
  <c r="BB169" i="2"/>
  <c r="AK170" i="2"/>
  <c r="AU170" i="2"/>
  <c r="AO172" i="1"/>
  <c r="L171" i="2"/>
  <c r="AJ167" i="1"/>
  <c r="M172" i="2"/>
  <c r="AO168" i="2"/>
  <c r="AE168" i="2"/>
  <c r="AY168" i="2"/>
  <c r="AW167" i="1"/>
  <c r="O169" i="2"/>
  <c r="AC168" i="2" s="1"/>
  <c r="N171" i="1"/>
  <c r="I169" i="2"/>
  <c r="W168" i="2" s="1"/>
  <c r="W167" i="2"/>
  <c r="Y170" i="1"/>
  <c r="G170" i="2"/>
  <c r="AK169" i="2"/>
  <c r="AU169" i="2"/>
  <c r="AU167" i="1"/>
  <c r="N169" i="2"/>
  <c r="AW166" i="2"/>
  <c r="AM166" i="2"/>
  <c r="BG166" i="2"/>
  <c r="AT169" i="2"/>
  <c r="AJ169" i="2"/>
  <c r="AL167" i="2"/>
  <c r="AV167" i="2"/>
  <c r="BF167" i="2"/>
  <c r="AG166" i="2"/>
  <c r="AQ166" i="2"/>
  <c r="BA166" i="2"/>
  <c r="Z170" i="2"/>
  <c r="AC167" i="2"/>
  <c r="E171" i="2"/>
  <c r="BD170" i="2" l="1"/>
  <c r="AG168" i="2"/>
  <c r="AQ168" i="2"/>
  <c r="BA168" i="2"/>
  <c r="AW168" i="1"/>
  <c r="O170" i="2"/>
  <c r="AW168" i="2"/>
  <c r="AM168" i="2"/>
  <c r="BG168" i="2"/>
  <c r="AA171" i="2"/>
  <c r="AU168" i="1"/>
  <c r="N170" i="2"/>
  <c r="Y171" i="1"/>
  <c r="G171" i="2"/>
  <c r="U169" i="2"/>
  <c r="AJ168" i="1"/>
  <c r="M173" i="2"/>
  <c r="AW167" i="2"/>
  <c r="AM167" i="2"/>
  <c r="BG167" i="2"/>
  <c r="N172" i="1"/>
  <c r="I170" i="2"/>
  <c r="W169" i="2" s="1"/>
  <c r="AG167" i="2"/>
  <c r="AQ167" i="2"/>
  <c r="BA167" i="2"/>
  <c r="AT170" i="2"/>
  <c r="AJ170" i="2"/>
  <c r="AB168" i="2"/>
  <c r="AO173" i="1"/>
  <c r="L172" i="2"/>
  <c r="Z171" i="2" s="1"/>
  <c r="AX170" i="2"/>
  <c r="BC170" i="2"/>
  <c r="AZ170" i="2"/>
  <c r="BB170" i="2"/>
  <c r="BE170" i="2"/>
  <c r="E172" i="2"/>
  <c r="BC171" i="2" s="1"/>
  <c r="BB171" i="2" l="1"/>
  <c r="AT171" i="2"/>
  <c r="AJ171" i="2"/>
  <c r="BD171" i="2"/>
  <c r="AO174" i="1"/>
  <c r="L173" i="2"/>
  <c r="Z172" i="2" s="1"/>
  <c r="AG169" i="2"/>
  <c r="AQ169" i="2"/>
  <c r="BA169" i="2"/>
  <c r="AB169" i="2"/>
  <c r="N173" i="1"/>
  <c r="I171" i="2"/>
  <c r="W170" i="2" s="1"/>
  <c r="Y172" i="1"/>
  <c r="G172" i="2"/>
  <c r="U171" i="2" s="1"/>
  <c r="AO169" i="2"/>
  <c r="AE169" i="2"/>
  <c r="AY169" i="2"/>
  <c r="AU169" i="1"/>
  <c r="N171" i="2"/>
  <c r="AW169" i="1"/>
  <c r="O171" i="2"/>
  <c r="AC170" i="2" s="1"/>
  <c r="AC169" i="2"/>
  <c r="AJ169" i="1"/>
  <c r="M174" i="2"/>
  <c r="AA173" i="2" s="1"/>
  <c r="AL168" i="2"/>
  <c r="AV168" i="2"/>
  <c r="BF168" i="2"/>
  <c r="AK171" i="2"/>
  <c r="AU171" i="2"/>
  <c r="AA172" i="2"/>
  <c r="U170" i="2"/>
  <c r="BE171" i="2"/>
  <c r="E173" i="2"/>
  <c r="AX172" i="2"/>
  <c r="AZ171" i="2"/>
  <c r="AX171" i="2"/>
  <c r="AZ172" i="2" l="1"/>
  <c r="BB172" i="2"/>
  <c r="BC172" i="2"/>
  <c r="AW170" i="2"/>
  <c r="AM170" i="2"/>
  <c r="BG170" i="2"/>
  <c r="AK173" i="2"/>
  <c r="AU173" i="2"/>
  <c r="AG170" i="2"/>
  <c r="AQ170" i="2"/>
  <c r="BA170" i="2"/>
  <c r="AJ170" i="1"/>
  <c r="M176" i="2"/>
  <c r="AA174" i="2" s="1"/>
  <c r="AT172" i="2"/>
  <c r="AJ172" i="2"/>
  <c r="AW169" i="2"/>
  <c r="AM169" i="2"/>
  <c r="BG169" i="2"/>
  <c r="AU170" i="1"/>
  <c r="N172" i="2"/>
  <c r="AB171" i="2" s="1"/>
  <c r="AL169" i="2"/>
  <c r="AV169" i="2"/>
  <c r="BF169" i="2"/>
  <c r="Y173" i="1"/>
  <c r="G173" i="2"/>
  <c r="AO170" i="2"/>
  <c r="AE170" i="2"/>
  <c r="AY170" i="2"/>
  <c r="AO171" i="2"/>
  <c r="AE171" i="2"/>
  <c r="AY171" i="2"/>
  <c r="AO175" i="1"/>
  <c r="L174" i="2"/>
  <c r="N174" i="1"/>
  <c r="I172" i="2"/>
  <c r="W171" i="2" s="1"/>
  <c r="BD172" i="2"/>
  <c r="AK172" i="2"/>
  <c r="AU172" i="2"/>
  <c r="AW170" i="1"/>
  <c r="O172" i="2"/>
  <c r="AC171" i="2" s="1"/>
  <c r="U172" i="2"/>
  <c r="AB170" i="2"/>
  <c r="E174" i="2"/>
  <c r="AZ173" i="2" s="1"/>
  <c r="BE172" i="2"/>
  <c r="BE173" i="2" l="1"/>
  <c r="AX173" i="2"/>
  <c r="BC173" i="2"/>
  <c r="BB173" i="2"/>
  <c r="AW171" i="2"/>
  <c r="AM171" i="2"/>
  <c r="BG171" i="2"/>
  <c r="AO172" i="2"/>
  <c r="AE172" i="2"/>
  <c r="AY172" i="2"/>
  <c r="AW171" i="1"/>
  <c r="O173" i="2"/>
  <c r="AL171" i="2"/>
  <c r="AV171" i="2"/>
  <c r="BF171" i="2"/>
  <c r="AU171" i="1"/>
  <c r="N173" i="2"/>
  <c r="Y174" i="1"/>
  <c r="G174" i="2"/>
  <c r="AL170" i="2"/>
  <c r="AV170" i="2"/>
  <c r="BF170" i="2"/>
  <c r="Z173" i="2"/>
  <c r="AA175" i="2"/>
  <c r="AK174" i="2"/>
  <c r="AU174" i="2"/>
  <c r="AG171" i="2"/>
  <c r="AQ171" i="2"/>
  <c r="BA171" i="2"/>
  <c r="N175" i="1"/>
  <c r="I173" i="2"/>
  <c r="W172" i="2" s="1"/>
  <c r="AO176" i="1"/>
  <c r="L175" i="2"/>
  <c r="Z174" i="2" s="1"/>
  <c r="AJ171" i="1"/>
  <c r="M177" i="2"/>
  <c r="E175" i="2"/>
  <c r="AG172" i="2" l="1"/>
  <c r="AQ172" i="2"/>
  <c r="BA172" i="2"/>
  <c r="AT174" i="2"/>
  <c r="AJ174" i="2"/>
  <c r="BD174" i="2"/>
  <c r="AW172" i="1"/>
  <c r="O174" i="2"/>
  <c r="AC173" i="2" s="1"/>
  <c r="AK175" i="2"/>
  <c r="AU175" i="2"/>
  <c r="Y175" i="1"/>
  <c r="G176" i="2"/>
  <c r="AC172" i="2"/>
  <c r="AA176" i="2"/>
  <c r="AJ172" i="1"/>
  <c r="M178" i="2"/>
  <c r="AO177" i="1"/>
  <c r="L176" i="2"/>
  <c r="Z175" i="2" s="1"/>
  <c r="AU172" i="1"/>
  <c r="N174" i="2"/>
  <c r="AB173" i="2" s="1"/>
  <c r="N176" i="1"/>
  <c r="I174" i="2"/>
  <c r="AB172" i="2"/>
  <c r="AT173" i="2"/>
  <c r="AJ173" i="2"/>
  <c r="BD173" i="2"/>
  <c r="U173" i="2"/>
  <c r="BB174" i="2"/>
  <c r="AZ174" i="2"/>
  <c r="E176" i="2"/>
  <c r="BE175" i="2" s="1"/>
  <c r="BB175" i="2"/>
  <c r="AZ175" i="2" l="1"/>
  <c r="BC175" i="2"/>
  <c r="AX175" i="2"/>
  <c r="AW173" i="2"/>
  <c r="AM173" i="2"/>
  <c r="BG173" i="2"/>
  <c r="AL173" i="2"/>
  <c r="AV173" i="2"/>
  <c r="BF173" i="2"/>
  <c r="AT175" i="2"/>
  <c r="AJ175" i="2"/>
  <c r="BD175" i="2"/>
  <c r="AK176" i="2"/>
  <c r="AU176" i="2"/>
  <c r="AL172" i="2"/>
  <c r="AV172" i="2"/>
  <c r="BF172" i="2"/>
  <c r="N177" i="1"/>
  <c r="I175" i="2"/>
  <c r="W174" i="2" s="1"/>
  <c r="AO178" i="1"/>
  <c r="L177" i="2"/>
  <c r="AW172" i="2"/>
  <c r="AM172" i="2"/>
  <c r="BG172" i="2"/>
  <c r="Y176" i="1"/>
  <c r="G177" i="2"/>
  <c r="U176" i="2" s="1"/>
  <c r="AW173" i="1"/>
  <c r="O175" i="2"/>
  <c r="U175" i="2"/>
  <c r="AO173" i="2"/>
  <c r="AE173" i="2"/>
  <c r="AY173" i="2"/>
  <c r="U174" i="2"/>
  <c r="AY174" i="2" s="1"/>
  <c r="AA177" i="2"/>
  <c r="W173" i="2"/>
  <c r="AU173" i="1"/>
  <c r="N175" i="2"/>
  <c r="AB174" i="2" s="1"/>
  <c r="AJ173" i="1"/>
  <c r="M179" i="2"/>
  <c r="E177" i="2"/>
  <c r="AX176" i="2" s="1"/>
  <c r="BE174" i="2"/>
  <c r="AX174" i="2"/>
  <c r="BC174" i="2"/>
  <c r="BB176" i="2" l="1"/>
  <c r="AY176" i="2"/>
  <c r="BC176" i="2"/>
  <c r="BE176" i="2"/>
  <c r="AZ176" i="2"/>
  <c r="AG174" i="2"/>
  <c r="AQ174" i="2"/>
  <c r="BA174" i="2"/>
  <c r="AA178" i="2"/>
  <c r="Y177" i="1"/>
  <c r="G178" i="2"/>
  <c r="U177" i="2" s="1"/>
  <c r="AO179" i="1"/>
  <c r="L178" i="2"/>
  <c r="Z177" i="2" s="1"/>
  <c r="AG173" i="2"/>
  <c r="AQ173" i="2"/>
  <c r="BA173" i="2"/>
  <c r="AL174" i="2"/>
  <c r="AV174" i="2"/>
  <c r="BF174" i="2"/>
  <c r="AO174" i="2"/>
  <c r="AE174" i="2"/>
  <c r="AO175" i="2"/>
  <c r="AE175" i="2"/>
  <c r="AY175" i="2"/>
  <c r="AW174" i="1"/>
  <c r="O176" i="2"/>
  <c r="AJ174" i="1"/>
  <c r="M180" i="2"/>
  <c r="Z176" i="2"/>
  <c r="AU174" i="1"/>
  <c r="N176" i="2"/>
  <c r="AC174" i="2"/>
  <c r="AK177" i="2"/>
  <c r="AU177" i="2"/>
  <c r="AO176" i="2"/>
  <c r="AE176" i="2"/>
  <c r="N178" i="1"/>
  <c r="I176" i="2"/>
  <c r="E178" i="2"/>
  <c r="N179" i="1" l="1"/>
  <c r="I177" i="2"/>
  <c r="W176" i="2" s="1"/>
  <c r="AJ175" i="1"/>
  <c r="M181" i="2"/>
  <c r="AA180" i="2" s="1"/>
  <c r="AB175" i="2"/>
  <c r="AO177" i="2"/>
  <c r="AE177" i="2"/>
  <c r="AO180" i="1"/>
  <c r="L179" i="2"/>
  <c r="Y178" i="1"/>
  <c r="G179" i="2"/>
  <c r="AT176" i="2"/>
  <c r="AJ176" i="2"/>
  <c r="BD176" i="2"/>
  <c r="AW175" i="1"/>
  <c r="O177" i="2"/>
  <c r="AC176" i="2" s="1"/>
  <c r="AC175" i="2"/>
  <c r="AK178" i="2"/>
  <c r="AU178" i="2"/>
  <c r="AU175" i="1"/>
  <c r="N177" i="2"/>
  <c r="AB176" i="2" s="1"/>
  <c r="AT177" i="2"/>
  <c r="AJ177" i="2"/>
  <c r="AW174" i="2"/>
  <c r="AM174" i="2"/>
  <c r="BG174" i="2"/>
  <c r="W175" i="2"/>
  <c r="AA179" i="2"/>
  <c r="BC177" i="2"/>
  <c r="AZ177" i="2"/>
  <c r="AX177" i="2"/>
  <c r="BE177" i="2"/>
  <c r="AY177" i="2"/>
  <c r="BB177" i="2"/>
  <c r="BD177" i="2"/>
  <c r="E179" i="2"/>
  <c r="AZ178" i="2" s="1"/>
  <c r="BE178" i="2" l="1"/>
  <c r="AX178" i="2"/>
  <c r="BC178" i="2"/>
  <c r="BB178" i="2"/>
  <c r="AW176" i="2"/>
  <c r="AM176" i="2"/>
  <c r="BG176" i="2"/>
  <c r="AG175" i="2"/>
  <c r="AQ175" i="2"/>
  <c r="BA175" i="2"/>
  <c r="U178" i="2"/>
  <c r="AL175" i="2"/>
  <c r="AV175" i="2"/>
  <c r="BF175" i="2"/>
  <c r="AO181" i="1"/>
  <c r="L180" i="2"/>
  <c r="Z179" i="2" s="1"/>
  <c r="AL176" i="2"/>
  <c r="AV176" i="2"/>
  <c r="BF176" i="2"/>
  <c r="AK180" i="2"/>
  <c r="AU180" i="2"/>
  <c r="AG176" i="2"/>
  <c r="AQ176" i="2"/>
  <c r="BA176" i="2"/>
  <c r="AW175" i="2"/>
  <c r="AM175" i="2"/>
  <c r="BG175" i="2"/>
  <c r="Y179" i="1"/>
  <c r="G180" i="2"/>
  <c r="U179" i="2" s="1"/>
  <c r="AW176" i="1"/>
  <c r="O178" i="2"/>
  <c r="AK179" i="2"/>
  <c r="AU179" i="2"/>
  <c r="AU176" i="1"/>
  <c r="N178" i="2"/>
  <c r="AB177" i="2" s="1"/>
  <c r="Z178" i="2"/>
  <c r="AJ176" i="1"/>
  <c r="M182" i="2"/>
  <c r="N180" i="1"/>
  <c r="I178" i="2"/>
  <c r="E180" i="2"/>
  <c r="AX179" i="2" s="1"/>
  <c r="AZ179" i="2"/>
  <c r="BE179" i="2" l="1"/>
  <c r="AY179" i="2"/>
  <c r="AT179" i="2"/>
  <c r="AJ179" i="2"/>
  <c r="BD179" i="2"/>
  <c r="AT178" i="2"/>
  <c r="AJ178" i="2"/>
  <c r="BD178" i="2"/>
  <c r="Y180" i="1"/>
  <c r="G181" i="2"/>
  <c r="U180" i="2" s="1"/>
  <c r="AL177" i="2"/>
  <c r="AV177" i="2"/>
  <c r="BF177" i="2"/>
  <c r="AO179" i="2"/>
  <c r="AE179" i="2"/>
  <c r="N181" i="1"/>
  <c r="I179" i="2"/>
  <c r="AA181" i="2"/>
  <c r="AU177" i="1"/>
  <c r="N179" i="2"/>
  <c r="AW177" i="1"/>
  <c r="O179" i="2"/>
  <c r="AC178" i="2" s="1"/>
  <c r="AJ177" i="1"/>
  <c r="M183" i="2"/>
  <c r="AC177" i="2"/>
  <c r="W177" i="2"/>
  <c r="AO182" i="1"/>
  <c r="L181" i="2"/>
  <c r="AO178" i="2"/>
  <c r="AE178" i="2"/>
  <c r="AY178" i="2"/>
  <c r="E181" i="2"/>
  <c r="BB180" i="2" s="1"/>
  <c r="AX180" i="2" l="1"/>
  <c r="BE180" i="2"/>
  <c r="BC180" i="2"/>
  <c r="AZ180" i="2"/>
  <c r="AJ178" i="1"/>
  <c r="M184" i="2"/>
  <c r="AW178" i="2"/>
  <c r="AM178" i="2"/>
  <c r="BG178" i="2"/>
  <c r="AO180" i="2"/>
  <c r="AE180" i="2"/>
  <c r="AK181" i="2"/>
  <c r="AU181" i="2"/>
  <c r="AW178" i="1"/>
  <c r="O181" i="2"/>
  <c r="AC179" i="2" s="1"/>
  <c r="Y181" i="1"/>
  <c r="G182" i="2"/>
  <c r="U181" i="2" s="1"/>
  <c r="W178" i="2"/>
  <c r="AY180" i="2"/>
  <c r="N182" i="1"/>
  <c r="I180" i="2"/>
  <c r="AG177" i="2"/>
  <c r="AQ177" i="2"/>
  <c r="BA177" i="2"/>
  <c r="Z180" i="2"/>
  <c r="AO183" i="1"/>
  <c r="L182" i="2"/>
  <c r="AW177" i="2"/>
  <c r="AM177" i="2"/>
  <c r="BG177" i="2"/>
  <c r="AU178" i="1"/>
  <c r="N181" i="2"/>
  <c r="AB178" i="2"/>
  <c r="AA182" i="2"/>
  <c r="E182" i="2"/>
  <c r="BE181" i="2" s="1"/>
  <c r="BB179" i="2"/>
  <c r="BC179" i="2"/>
  <c r="BB181" i="2" l="1"/>
  <c r="AX181" i="2"/>
  <c r="BC181" i="2"/>
  <c r="AO181" i="2"/>
  <c r="AE181" i="2"/>
  <c r="AY181" i="2"/>
  <c r="AW179" i="2"/>
  <c r="AM179" i="2"/>
  <c r="BG179" i="2"/>
  <c r="AK182" i="2"/>
  <c r="AU182" i="2"/>
  <c r="AO184" i="1"/>
  <c r="L183" i="2"/>
  <c r="N183" i="1"/>
  <c r="I181" i="2"/>
  <c r="W180" i="2" s="1"/>
  <c r="AG178" i="2"/>
  <c r="AQ178" i="2"/>
  <c r="BA178" i="2"/>
  <c r="AB180" i="2"/>
  <c r="Y182" i="1"/>
  <c r="G183" i="2"/>
  <c r="U182" i="2" s="1"/>
  <c r="AW179" i="1"/>
  <c r="O182" i="2"/>
  <c r="AC181" i="2" s="1"/>
  <c r="W179" i="2"/>
  <c r="AU179" i="1"/>
  <c r="N182" i="2"/>
  <c r="AB181" i="2" s="1"/>
  <c r="BF181" i="2" s="1"/>
  <c r="AL178" i="2"/>
  <c r="AV178" i="2"/>
  <c r="BF178" i="2"/>
  <c r="AT180" i="2"/>
  <c r="AJ180" i="2"/>
  <c r="BD180" i="2"/>
  <c r="Z181" i="2"/>
  <c r="AB179" i="2"/>
  <c r="AC180" i="2"/>
  <c r="AA183" i="2"/>
  <c r="AJ179" i="1"/>
  <c r="M185" i="2"/>
  <c r="AZ181" i="2"/>
  <c r="E183" i="2"/>
  <c r="BB182" i="2" s="1"/>
  <c r="BE182" i="2" l="1"/>
  <c r="AX182" i="2"/>
  <c r="AZ182" i="2"/>
  <c r="AY182" i="2"/>
  <c r="BC182" i="2"/>
  <c r="AU180" i="1"/>
  <c r="N183" i="2"/>
  <c r="AB182" i="2" s="1"/>
  <c r="Y183" i="1"/>
  <c r="G184" i="2"/>
  <c r="N184" i="1"/>
  <c r="I182" i="2"/>
  <c r="W181" i="2" s="1"/>
  <c r="AW181" i="2"/>
  <c r="AM181" i="2"/>
  <c r="BG181" i="2"/>
  <c r="AL179" i="2"/>
  <c r="AV179" i="2"/>
  <c r="BF179" i="2"/>
  <c r="AA184" i="2"/>
  <c r="AL180" i="2"/>
  <c r="AV180" i="2"/>
  <c r="BF180" i="2"/>
  <c r="Z182" i="2"/>
  <c r="AW180" i="2"/>
  <c r="AM180" i="2"/>
  <c r="BG180" i="2"/>
  <c r="AJ180" i="1"/>
  <c r="M186" i="2"/>
  <c r="AT181" i="2"/>
  <c r="AJ181" i="2"/>
  <c r="BD181" i="2"/>
  <c r="AG179" i="2"/>
  <c r="AQ179" i="2"/>
  <c r="BA179" i="2"/>
  <c r="AW180" i="1"/>
  <c r="O183" i="2"/>
  <c r="AL181" i="2"/>
  <c r="AV181" i="2"/>
  <c r="AO185" i="1"/>
  <c r="L184" i="2"/>
  <c r="AK183" i="2"/>
  <c r="AU183" i="2"/>
  <c r="AO182" i="2"/>
  <c r="AE182" i="2"/>
  <c r="AG180" i="2"/>
  <c r="AQ180" i="2"/>
  <c r="BA180" i="2"/>
  <c r="E184" i="2"/>
  <c r="BB183" i="2" s="1"/>
  <c r="BE183" i="2" l="1"/>
  <c r="AX183" i="2"/>
  <c r="BC183" i="2"/>
  <c r="AZ183" i="2"/>
  <c r="AA185" i="2"/>
  <c r="AO186" i="1"/>
  <c r="L185" i="2"/>
  <c r="Z183" i="2"/>
  <c r="U183" i="2"/>
  <c r="AW181" i="1"/>
  <c r="O184" i="2"/>
  <c r="AJ181" i="1"/>
  <c r="M187" i="2"/>
  <c r="AA186" i="2" s="1"/>
  <c r="AT182" i="2"/>
  <c r="AJ182" i="2"/>
  <c r="BD182" i="2"/>
  <c r="AK184" i="2"/>
  <c r="AU184" i="2"/>
  <c r="Y184" i="1"/>
  <c r="G185" i="2"/>
  <c r="AL182" i="2"/>
  <c r="AV182" i="2"/>
  <c r="BF182" i="2"/>
  <c r="AG181" i="2"/>
  <c r="AQ181" i="2"/>
  <c r="BA181" i="2"/>
  <c r="AC182" i="2"/>
  <c r="N185" i="1"/>
  <c r="I183" i="2"/>
  <c r="W182" i="2" s="1"/>
  <c r="AU181" i="1"/>
  <c r="N184" i="2"/>
  <c r="AB183" i="2" s="1"/>
  <c r="E185" i="2"/>
  <c r="BB184" i="2" s="1"/>
  <c r="BE184" i="2" l="1"/>
  <c r="AZ184" i="2"/>
  <c r="AX184" i="2"/>
  <c r="BC184" i="2"/>
  <c r="AG182" i="2"/>
  <c r="AQ182" i="2"/>
  <c r="BA182" i="2"/>
  <c r="AJ182" i="1"/>
  <c r="M188" i="2"/>
  <c r="AA187" i="2" s="1"/>
  <c r="AL183" i="2"/>
  <c r="AV183" i="2"/>
  <c r="BF183" i="2"/>
  <c r="AU182" i="1"/>
  <c r="N185" i="2"/>
  <c r="AW182" i="1"/>
  <c r="O185" i="2"/>
  <c r="AC183" i="2"/>
  <c r="AO187" i="1"/>
  <c r="L186" i="2"/>
  <c r="Z184" i="2"/>
  <c r="N186" i="1"/>
  <c r="I184" i="2"/>
  <c r="W183" i="2" s="1"/>
  <c r="U184" i="2"/>
  <c r="AT183" i="2"/>
  <c r="AJ183" i="2"/>
  <c r="BD183" i="2"/>
  <c r="AK186" i="2"/>
  <c r="AU186" i="2"/>
  <c r="AW182" i="2"/>
  <c r="AM182" i="2"/>
  <c r="BG182" i="2"/>
  <c r="Y185" i="1"/>
  <c r="G186" i="2"/>
  <c r="AO183" i="2"/>
  <c r="AE183" i="2"/>
  <c r="AY183" i="2"/>
  <c r="AK185" i="2"/>
  <c r="AU185" i="2"/>
  <c r="E186" i="2"/>
  <c r="Y186" i="1" l="1"/>
  <c r="G187" i="2"/>
  <c r="AT184" i="2"/>
  <c r="AJ184" i="2"/>
  <c r="BD184" i="2"/>
  <c r="AJ183" i="1"/>
  <c r="M189" i="2"/>
  <c r="AA188" i="2" s="1"/>
  <c r="AO184" i="2"/>
  <c r="AE184" i="2"/>
  <c r="AY184" i="2"/>
  <c r="AC184" i="2"/>
  <c r="AG183" i="2"/>
  <c r="AQ183" i="2"/>
  <c r="BA183" i="2"/>
  <c r="AW183" i="1"/>
  <c r="O186" i="2"/>
  <c r="Z185" i="2"/>
  <c r="BD185" i="2" s="1"/>
  <c r="AO188" i="1"/>
  <c r="L187" i="2"/>
  <c r="Z186" i="2" s="1"/>
  <c r="AB184" i="2"/>
  <c r="AK187" i="2"/>
  <c r="AU187" i="2"/>
  <c r="U186" i="2"/>
  <c r="N187" i="1"/>
  <c r="I185" i="2"/>
  <c r="W184" i="2" s="1"/>
  <c r="AW183" i="2"/>
  <c r="AM183" i="2"/>
  <c r="BG183" i="2"/>
  <c r="AU183" i="1"/>
  <c r="N186" i="2"/>
  <c r="AB185" i="2" s="1"/>
  <c r="U185" i="2"/>
  <c r="AZ185" i="2"/>
  <c r="BC185" i="2"/>
  <c r="BE185" i="2"/>
  <c r="AX185" i="2"/>
  <c r="BB185" i="2"/>
  <c r="E187" i="2"/>
  <c r="AZ186" i="2" l="1"/>
  <c r="BD186" i="2"/>
  <c r="BB186" i="2"/>
  <c r="BE186" i="2"/>
  <c r="AX186" i="2"/>
  <c r="AL185" i="2"/>
  <c r="AV185" i="2"/>
  <c r="BF185" i="2"/>
  <c r="AT186" i="2"/>
  <c r="AJ186" i="2"/>
  <c r="AG184" i="2"/>
  <c r="AQ184" i="2"/>
  <c r="BA184" i="2"/>
  <c r="AU184" i="1"/>
  <c r="N187" i="2"/>
  <c r="AB186" i="2" s="1"/>
  <c r="BF186" i="2" s="1"/>
  <c r="AT185" i="2"/>
  <c r="AJ185" i="2"/>
  <c r="AW184" i="2"/>
  <c r="AM184" i="2"/>
  <c r="BG184" i="2"/>
  <c r="AJ184" i="1"/>
  <c r="M190" i="2"/>
  <c r="AW184" i="1"/>
  <c r="O187" i="2"/>
  <c r="AC186" i="2" s="1"/>
  <c r="AO185" i="2"/>
  <c r="AE185" i="2"/>
  <c r="AK188" i="2"/>
  <c r="AU188" i="2"/>
  <c r="N188" i="1"/>
  <c r="I186" i="2"/>
  <c r="AY185" i="2"/>
  <c r="AO186" i="2"/>
  <c r="AE186" i="2"/>
  <c r="AL184" i="2"/>
  <c r="AV184" i="2"/>
  <c r="BF184" i="2"/>
  <c r="AO189" i="1"/>
  <c r="L188" i="2"/>
  <c r="Z187" i="2" s="1"/>
  <c r="AC185" i="2"/>
  <c r="Y187" i="1"/>
  <c r="G188" i="2"/>
  <c r="AY186" i="2"/>
  <c r="E188" i="2"/>
  <c r="BC186" i="2"/>
  <c r="BC187" i="2" l="1"/>
  <c r="BE187" i="2"/>
  <c r="BB187" i="2"/>
  <c r="AT187" i="2"/>
  <c r="AJ187" i="2"/>
  <c r="BD187" i="2"/>
  <c r="Y188" i="1"/>
  <c r="G189" i="2"/>
  <c r="U188" i="2" s="1"/>
  <c r="AW185" i="1"/>
  <c r="O188" i="2"/>
  <c r="AW185" i="2"/>
  <c r="AM185" i="2"/>
  <c r="BG185" i="2"/>
  <c r="AO190" i="1"/>
  <c r="L189" i="2"/>
  <c r="N189" i="1"/>
  <c r="I187" i="2"/>
  <c r="W186" i="2" s="1"/>
  <c r="AJ185" i="1"/>
  <c r="M191" i="2"/>
  <c r="AA190" i="2" s="1"/>
  <c r="AL186" i="2"/>
  <c r="AV186" i="2"/>
  <c r="AW186" i="2"/>
  <c r="AM186" i="2"/>
  <c r="BG186" i="2"/>
  <c r="U187" i="2"/>
  <c r="AU185" i="1"/>
  <c r="N188" i="2"/>
  <c r="AA189" i="2"/>
  <c r="W185" i="2"/>
  <c r="E189" i="2"/>
  <c r="BB188" i="2" s="1"/>
  <c r="AZ188" i="2"/>
  <c r="AZ187" i="2"/>
  <c r="AX187" i="2"/>
  <c r="AX188" i="2" l="1"/>
  <c r="BE188" i="2"/>
  <c r="AY188" i="2"/>
  <c r="AU186" i="1"/>
  <c r="N189" i="2"/>
  <c r="AB188" i="2" s="1"/>
  <c r="BF188" i="2" s="1"/>
  <c r="AB187" i="2"/>
  <c r="Y189" i="1"/>
  <c r="G190" i="2"/>
  <c r="U189" i="2" s="1"/>
  <c r="N190" i="1"/>
  <c r="I188" i="2"/>
  <c r="AG185" i="2"/>
  <c r="AQ185" i="2"/>
  <c r="BA185" i="2"/>
  <c r="AO187" i="2"/>
  <c r="AE187" i="2"/>
  <c r="AY187" i="2"/>
  <c r="AG186" i="2"/>
  <c r="AQ186" i="2"/>
  <c r="BA186" i="2"/>
  <c r="AW186" i="1"/>
  <c r="O189" i="2"/>
  <c r="AC188" i="2" s="1"/>
  <c r="AK190" i="2"/>
  <c r="AU190" i="2"/>
  <c r="AK189" i="2"/>
  <c r="AU189" i="2"/>
  <c r="AC187" i="2"/>
  <c r="AJ186" i="1"/>
  <c r="M192" i="2"/>
  <c r="AO191" i="1"/>
  <c r="L190" i="2"/>
  <c r="Z189" i="2" s="1"/>
  <c r="Z188" i="2"/>
  <c r="BD188" i="2" s="1"/>
  <c r="AO188" i="2"/>
  <c r="AE188" i="2"/>
  <c r="BC188" i="2"/>
  <c r="E190" i="2"/>
  <c r="BB189" i="2" s="1"/>
  <c r="BC189" i="2" l="1"/>
  <c r="BE189" i="2"/>
  <c r="AZ189" i="2"/>
  <c r="BD189" i="2"/>
  <c r="AX189" i="2"/>
  <c r="AT188" i="2"/>
  <c r="AJ188" i="2"/>
  <c r="AT189" i="2"/>
  <c r="AJ189" i="2"/>
  <c r="AL187" i="2"/>
  <c r="AV187" i="2"/>
  <c r="BF187" i="2"/>
  <c r="AW187" i="1"/>
  <c r="O190" i="2"/>
  <c r="AW188" i="2"/>
  <c r="AM188" i="2"/>
  <c r="BG188" i="2"/>
  <c r="AO189" i="2"/>
  <c r="AE189" i="2"/>
  <c r="AW187" i="2"/>
  <c r="AM187" i="2"/>
  <c r="BG187" i="2"/>
  <c r="Y190" i="1"/>
  <c r="G191" i="2"/>
  <c r="U190" i="2" s="1"/>
  <c r="AL188" i="2"/>
  <c r="AV188" i="2"/>
  <c r="AJ187" i="1"/>
  <c r="M193" i="2"/>
  <c r="AA192" i="2" s="1"/>
  <c r="AY189" i="2"/>
  <c r="AO192" i="1"/>
  <c r="L191" i="2"/>
  <c r="Z190" i="2" s="1"/>
  <c r="AA191" i="2"/>
  <c r="N191" i="1"/>
  <c r="I189" i="2"/>
  <c r="W188" i="2" s="1"/>
  <c r="W187" i="2"/>
  <c r="AU187" i="1"/>
  <c r="N190" i="2"/>
  <c r="E191" i="2"/>
  <c r="BB190" i="2" s="1"/>
  <c r="AX190" i="2" l="1"/>
  <c r="BC190" i="2"/>
  <c r="BE190" i="2"/>
  <c r="AZ190" i="2"/>
  <c r="AG188" i="2"/>
  <c r="AQ188" i="2"/>
  <c r="BA188" i="2"/>
  <c r="AT190" i="2"/>
  <c r="AJ190" i="2"/>
  <c r="BD190" i="2"/>
  <c r="AO190" i="2"/>
  <c r="AE190" i="2"/>
  <c r="AY190" i="2"/>
  <c r="AU188" i="1"/>
  <c r="N191" i="2"/>
  <c r="AB190" i="2" s="1"/>
  <c r="AK192" i="2"/>
  <c r="AU192" i="2"/>
  <c r="N192" i="1"/>
  <c r="I190" i="2"/>
  <c r="W189" i="2" s="1"/>
  <c r="AJ188" i="1"/>
  <c r="M195" i="2"/>
  <c r="AA193" i="2" s="1"/>
  <c r="AK191" i="2"/>
  <c r="AU191" i="2"/>
  <c r="AO193" i="1"/>
  <c r="L192" i="2"/>
  <c r="Z191" i="2" s="1"/>
  <c r="AG187" i="2"/>
  <c r="AQ187" i="2"/>
  <c r="BA187" i="2"/>
  <c r="AC189" i="2"/>
  <c r="AW188" i="1"/>
  <c r="O191" i="2"/>
  <c r="Y191" i="1"/>
  <c r="G192" i="2"/>
  <c r="AB189" i="2"/>
  <c r="E192" i="2"/>
  <c r="AL190" i="2" l="1"/>
  <c r="AV190" i="2"/>
  <c r="BF190" i="2"/>
  <c r="AO194" i="1"/>
  <c r="L193" i="2"/>
  <c r="Z192" i="2" s="1"/>
  <c r="AU189" i="1"/>
  <c r="N192" i="2"/>
  <c r="AB191" i="2" s="1"/>
  <c r="AK193" i="2"/>
  <c r="AU193" i="2"/>
  <c r="AJ189" i="1"/>
  <c r="M196" i="2"/>
  <c r="AA195" i="2" s="1"/>
  <c r="U191" i="2"/>
  <c r="AY191" i="2" s="1"/>
  <c r="Y192" i="1"/>
  <c r="G193" i="2"/>
  <c r="U192" i="2" s="1"/>
  <c r="AW189" i="1"/>
  <c r="O192" i="2"/>
  <c r="N193" i="1"/>
  <c r="I191" i="2"/>
  <c r="W190" i="2" s="1"/>
  <c r="AL189" i="2"/>
  <c r="AV189" i="2"/>
  <c r="BF189" i="2"/>
  <c r="AG189" i="2"/>
  <c r="AQ189" i="2"/>
  <c r="BA189" i="2"/>
  <c r="AT191" i="2"/>
  <c r="AJ191" i="2"/>
  <c r="AW189" i="2"/>
  <c r="AM189" i="2"/>
  <c r="BG189" i="2"/>
  <c r="AA194" i="2"/>
  <c r="AC190" i="2"/>
  <c r="BE191" i="2"/>
  <c r="BD191" i="2"/>
  <c r="AZ191" i="2"/>
  <c r="AX191" i="2"/>
  <c r="BC191" i="2"/>
  <c r="BB191" i="2"/>
  <c r="E193" i="2"/>
  <c r="BE192" i="2" s="1"/>
  <c r="BB192" i="2" l="1"/>
  <c r="AZ192" i="2"/>
  <c r="AL191" i="2"/>
  <c r="AV191" i="2"/>
  <c r="BF191" i="2"/>
  <c r="AG190" i="2"/>
  <c r="AQ190" i="2"/>
  <c r="BA190" i="2"/>
  <c r="AO192" i="2"/>
  <c r="AE192" i="2"/>
  <c r="AY192" i="2"/>
  <c r="AT192" i="2"/>
  <c r="AJ192" i="2"/>
  <c r="AK195" i="2"/>
  <c r="AU195" i="2"/>
  <c r="N194" i="1"/>
  <c r="I192" i="2"/>
  <c r="Y193" i="1"/>
  <c r="G195" i="2"/>
  <c r="U193" i="2" s="1"/>
  <c r="AO195" i="1"/>
  <c r="L195" i="2"/>
  <c r="Z193" i="2" s="1"/>
  <c r="AO191" i="2"/>
  <c r="AE191" i="2"/>
  <c r="AJ190" i="1"/>
  <c r="M197" i="2"/>
  <c r="AW190" i="2"/>
  <c r="AM190" i="2"/>
  <c r="BG190" i="2"/>
  <c r="AW190" i="1"/>
  <c r="O193" i="2"/>
  <c r="AC192" i="2" s="1"/>
  <c r="AC191" i="2"/>
  <c r="AU190" i="1"/>
  <c r="N193" i="2"/>
  <c r="AB192" i="2" s="1"/>
  <c r="AK194" i="2"/>
  <c r="AU194" i="2"/>
  <c r="BC192" i="2"/>
  <c r="E194" i="2"/>
  <c r="AX192" i="2"/>
  <c r="BD192" i="2"/>
  <c r="AL192" i="2" l="1"/>
  <c r="AV192" i="2"/>
  <c r="BF192" i="2"/>
  <c r="AW192" i="2"/>
  <c r="AM192" i="2"/>
  <c r="BG192" i="2"/>
  <c r="AU191" i="1"/>
  <c r="N194" i="2"/>
  <c r="AB193" i="2" s="1"/>
  <c r="AO193" i="2"/>
  <c r="AE193" i="2"/>
  <c r="AW191" i="2"/>
  <c r="AM191" i="2"/>
  <c r="BG191" i="2"/>
  <c r="AO196" i="1"/>
  <c r="L196" i="2"/>
  <c r="Z195" i="2" s="1"/>
  <c r="Y194" i="1"/>
  <c r="G196" i="2"/>
  <c r="U195" i="2" s="1"/>
  <c r="AT193" i="2"/>
  <c r="AJ193" i="2"/>
  <c r="W191" i="2"/>
  <c r="AW191" i="1"/>
  <c r="O194" i="2"/>
  <c r="AC193" i="2" s="1"/>
  <c r="AJ191" i="1"/>
  <c r="M198" i="2"/>
  <c r="AA197" i="2" s="1"/>
  <c r="N195" i="1"/>
  <c r="I193" i="2"/>
  <c r="AA196" i="2"/>
  <c r="Z194" i="2"/>
  <c r="BD194" i="2" s="1"/>
  <c r="U194" i="2"/>
  <c r="E195" i="2"/>
  <c r="AX194" i="2" s="1"/>
  <c r="BE194" i="2"/>
  <c r="AZ194" i="2"/>
  <c r="BC194" i="2"/>
  <c r="BB194" i="2"/>
  <c r="AZ193" i="2"/>
  <c r="AY194" i="2" l="1"/>
  <c r="AW193" i="2"/>
  <c r="AM193" i="2"/>
  <c r="BG193" i="2"/>
  <c r="AK197" i="2"/>
  <c r="AU197" i="2"/>
  <c r="AW192" i="1"/>
  <c r="O195" i="2"/>
  <c r="AC194" i="2" s="1"/>
  <c r="AO195" i="2"/>
  <c r="AE195" i="2"/>
  <c r="AO197" i="1"/>
  <c r="L197" i="2"/>
  <c r="Z196" i="2" s="1"/>
  <c r="AK196" i="2"/>
  <c r="AU196" i="2"/>
  <c r="N196" i="1"/>
  <c r="I194" i="2"/>
  <c r="AT194" i="2"/>
  <c r="AJ194" i="2"/>
  <c r="AL193" i="2"/>
  <c r="AV193" i="2"/>
  <c r="BF193" i="2"/>
  <c r="Y195" i="1"/>
  <c r="G197" i="2"/>
  <c r="U196" i="2" s="1"/>
  <c r="AG191" i="2"/>
  <c r="AQ191" i="2"/>
  <c r="BA191" i="2"/>
  <c r="AO194" i="2"/>
  <c r="AE194" i="2"/>
  <c r="AT195" i="2"/>
  <c r="AJ195" i="2"/>
  <c r="AJ192" i="1"/>
  <c r="M199" i="2"/>
  <c r="AA198" i="2" s="1"/>
  <c r="W192" i="2"/>
  <c r="AU192" i="1"/>
  <c r="N195" i="2"/>
  <c r="E196" i="2"/>
  <c r="AY193" i="2"/>
  <c r="BB193" i="2"/>
  <c r="BD193" i="2"/>
  <c r="BC193" i="2"/>
  <c r="AX193" i="2"/>
  <c r="BE193" i="2"/>
  <c r="BE195" i="2" l="1"/>
  <c r="BD195" i="2"/>
  <c r="AY195" i="2"/>
  <c r="AO196" i="2"/>
  <c r="AE196" i="2"/>
  <c r="AJ193" i="1"/>
  <c r="M200" i="2"/>
  <c r="AA199" i="2" s="1"/>
  <c r="AW194" i="2"/>
  <c r="AM194" i="2"/>
  <c r="BG194" i="2"/>
  <c r="AW193" i="1"/>
  <c r="O196" i="2"/>
  <c r="AC195" i="2" s="1"/>
  <c r="BG195" i="2" s="1"/>
  <c r="AT196" i="2"/>
  <c r="AJ196" i="2"/>
  <c r="AG192" i="2"/>
  <c r="AQ192" i="2"/>
  <c r="BA192" i="2"/>
  <c r="AB194" i="2"/>
  <c r="N197" i="1"/>
  <c r="I195" i="2"/>
  <c r="AO198" i="1"/>
  <c r="L198" i="2"/>
  <c r="Z197" i="2" s="1"/>
  <c r="Y196" i="1"/>
  <c r="G198" i="2"/>
  <c r="U197" i="2" s="1"/>
  <c r="AK198" i="2"/>
  <c r="AU198" i="2"/>
  <c r="AU193" i="1"/>
  <c r="N196" i="2"/>
  <c r="W193" i="2"/>
  <c r="AX195" i="2"/>
  <c r="BC195" i="2"/>
  <c r="AZ195" i="2"/>
  <c r="BB195" i="2"/>
  <c r="E197" i="2"/>
  <c r="AX196" i="2"/>
  <c r="BB196" i="2" l="1"/>
  <c r="BE196" i="2"/>
  <c r="AZ196" i="2"/>
  <c r="AT197" i="2"/>
  <c r="AJ197" i="2"/>
  <c r="AW194" i="1"/>
  <c r="O197" i="2"/>
  <c r="AC196" i="2" s="1"/>
  <c r="AG193" i="2"/>
  <c r="AQ193" i="2"/>
  <c r="BA193" i="2"/>
  <c r="AJ194" i="1"/>
  <c r="M201" i="2"/>
  <c r="AA200" i="2" s="1"/>
  <c r="AL194" i="2"/>
  <c r="AV194" i="2"/>
  <c r="BF194" i="2"/>
  <c r="AB195" i="2"/>
  <c r="AK199" i="2"/>
  <c r="AU199" i="2"/>
  <c r="AO197" i="2"/>
  <c r="AE197" i="2"/>
  <c r="W194" i="2"/>
  <c r="N198" i="1"/>
  <c r="I196" i="2"/>
  <c r="W195" i="2" s="1"/>
  <c r="AW195" i="2"/>
  <c r="AM195" i="2"/>
  <c r="AU194" i="1"/>
  <c r="N197" i="2"/>
  <c r="AB196" i="2" s="1"/>
  <c r="Y197" i="1"/>
  <c r="G199" i="2"/>
  <c r="AO199" i="1"/>
  <c r="L199" i="2"/>
  <c r="Z198" i="2" s="1"/>
  <c r="E198" i="2"/>
  <c r="AY197" i="2" s="1"/>
  <c r="AY196" i="2"/>
  <c r="BC196" i="2"/>
  <c r="BD196" i="2"/>
  <c r="AZ197" i="2" l="1"/>
  <c r="AG195" i="2"/>
  <c r="AQ195" i="2"/>
  <c r="BA195" i="2"/>
  <c r="AK200" i="2"/>
  <c r="AU200" i="2"/>
  <c r="AW196" i="2"/>
  <c r="AM196" i="2"/>
  <c r="BG196" i="2"/>
  <c r="AG194" i="2"/>
  <c r="AQ194" i="2"/>
  <c r="BA194" i="2"/>
  <c r="AJ195" i="1"/>
  <c r="M202" i="2"/>
  <c r="AL196" i="2"/>
  <c r="AV196" i="2"/>
  <c r="AW195" i="1"/>
  <c r="O198" i="2"/>
  <c r="Y198" i="1"/>
  <c r="G200" i="2"/>
  <c r="U199" i="2" s="1"/>
  <c r="AL195" i="2"/>
  <c r="AV195" i="2"/>
  <c r="BF195" i="2"/>
  <c r="AT198" i="2"/>
  <c r="AJ198" i="2"/>
  <c r="BF196" i="2"/>
  <c r="AO200" i="1"/>
  <c r="L200" i="2"/>
  <c r="Z199" i="2" s="1"/>
  <c r="AU195" i="1"/>
  <c r="N198" i="2"/>
  <c r="AB197" i="2" s="1"/>
  <c r="N199" i="1"/>
  <c r="I197" i="2"/>
  <c r="W196" i="2" s="1"/>
  <c r="U198" i="2"/>
  <c r="BD197" i="2"/>
  <c r="AX197" i="2"/>
  <c r="BC197" i="2"/>
  <c r="BE197" i="2"/>
  <c r="BB197" i="2"/>
  <c r="E199" i="2"/>
  <c r="BE198" i="2" s="1"/>
  <c r="BC198" i="2" l="1"/>
  <c r="BB198" i="2"/>
  <c r="AZ198" i="2"/>
  <c r="AY198" i="2"/>
  <c r="AO199" i="2"/>
  <c r="AE199" i="2"/>
  <c r="AO198" i="2"/>
  <c r="AE198" i="2"/>
  <c r="AU196" i="1"/>
  <c r="N199" i="2"/>
  <c r="AB198" i="2" s="1"/>
  <c r="AT199" i="2"/>
  <c r="AJ199" i="2"/>
  <c r="N200" i="1"/>
  <c r="I198" i="2"/>
  <c r="W197" i="2" s="1"/>
  <c r="AO201" i="1"/>
  <c r="L201" i="2"/>
  <c r="Z200" i="2" s="1"/>
  <c r="Y199" i="1"/>
  <c r="G201" i="2"/>
  <c r="U200" i="2" s="1"/>
  <c r="AW196" i="1"/>
  <c r="O199" i="2"/>
  <c r="AJ196" i="1"/>
  <c r="M203" i="2"/>
  <c r="AA202" i="2" s="1"/>
  <c r="AG196" i="2"/>
  <c r="AQ196" i="2"/>
  <c r="BA196" i="2"/>
  <c r="AA201" i="2"/>
  <c r="AL197" i="2"/>
  <c r="AV197" i="2"/>
  <c r="BF197" i="2"/>
  <c r="AC197" i="2"/>
  <c r="AX198" i="2"/>
  <c r="E200" i="2"/>
  <c r="BE199" i="2" s="1"/>
  <c r="BD198" i="2"/>
  <c r="AZ199" i="2" l="1"/>
  <c r="AX199" i="2"/>
  <c r="BC199" i="2"/>
  <c r="BB199" i="2"/>
  <c r="AK202" i="2"/>
  <c r="AU202" i="2"/>
  <c r="AT200" i="2"/>
  <c r="AJ200" i="2"/>
  <c r="AK201" i="2"/>
  <c r="AU201" i="2"/>
  <c r="AL198" i="2"/>
  <c r="AV198" i="2"/>
  <c r="BF198" i="2"/>
  <c r="AO200" i="2"/>
  <c r="AE200" i="2"/>
  <c r="Y200" i="1"/>
  <c r="G202" i="2"/>
  <c r="U201" i="2" s="1"/>
  <c r="AO202" i="1"/>
  <c r="L202" i="2"/>
  <c r="AW197" i="2"/>
  <c r="AM197" i="2"/>
  <c r="BG197" i="2"/>
  <c r="AG197" i="2"/>
  <c r="AQ197" i="2"/>
  <c r="BA197" i="2"/>
  <c r="AC198" i="2"/>
  <c r="AJ197" i="1"/>
  <c r="M204" i="2"/>
  <c r="AA203" i="2" s="1"/>
  <c r="AW197" i="1"/>
  <c r="O200" i="2"/>
  <c r="N201" i="1"/>
  <c r="I199" i="2"/>
  <c r="AU197" i="1"/>
  <c r="N200" i="2"/>
  <c r="E201" i="2"/>
  <c r="BD200" i="2" s="1"/>
  <c r="BD199" i="2"/>
  <c r="AY199" i="2"/>
  <c r="BB200" i="2" l="1"/>
  <c r="BC200" i="2"/>
  <c r="BE200" i="2"/>
  <c r="AY200" i="2"/>
  <c r="AZ200" i="2"/>
  <c r="AX200" i="2"/>
  <c r="AO201" i="2"/>
  <c r="AE201" i="2"/>
  <c r="AW198" i="2"/>
  <c r="AM198" i="2"/>
  <c r="BG198" i="2"/>
  <c r="AW198" i="1"/>
  <c r="O201" i="2"/>
  <c r="AC200" i="2" s="1"/>
  <c r="Z201" i="2"/>
  <c r="AO203" i="1"/>
  <c r="L203" i="2"/>
  <c r="AK203" i="2"/>
  <c r="AU203" i="2"/>
  <c r="Y201" i="1"/>
  <c r="G203" i="2"/>
  <c r="U202" i="2" s="1"/>
  <c r="AC199" i="2"/>
  <c r="AU198" i="1"/>
  <c r="N201" i="2"/>
  <c r="AB200" i="2" s="1"/>
  <c r="AB199" i="2"/>
  <c r="N202" i="1"/>
  <c r="I200" i="2"/>
  <c r="AJ198" i="1"/>
  <c r="M205" i="2"/>
  <c r="W198" i="2"/>
  <c r="E202" i="2"/>
  <c r="AX201" i="2" s="1"/>
  <c r="BC201" i="2"/>
  <c r="AY201" i="2"/>
  <c r="BE201" i="2"/>
  <c r="AZ201" i="2" l="1"/>
  <c r="AW200" i="2"/>
  <c r="AM200" i="2"/>
  <c r="BG200" i="2"/>
  <c r="AL200" i="2"/>
  <c r="AV200" i="2"/>
  <c r="BF200" i="2"/>
  <c r="AU199" i="1"/>
  <c r="N202" i="2"/>
  <c r="AB201" i="2" s="1"/>
  <c r="AL199" i="2"/>
  <c r="AV199" i="2"/>
  <c r="BF199" i="2"/>
  <c r="AA204" i="2"/>
  <c r="AT201" i="2"/>
  <c r="AJ201" i="2"/>
  <c r="AO202" i="2"/>
  <c r="AE202" i="2"/>
  <c r="AJ199" i="1"/>
  <c r="M206" i="2"/>
  <c r="Y202" i="1"/>
  <c r="G204" i="2"/>
  <c r="U203" i="2" s="1"/>
  <c r="W199" i="2"/>
  <c r="AW199" i="1"/>
  <c r="O202" i="2"/>
  <c r="AC201" i="2" s="1"/>
  <c r="AG198" i="2"/>
  <c r="AQ198" i="2"/>
  <c r="BA198" i="2"/>
  <c r="N203" i="1"/>
  <c r="I201" i="2"/>
  <c r="W200" i="2" s="1"/>
  <c r="AW199" i="2"/>
  <c r="AM199" i="2"/>
  <c r="BG199" i="2"/>
  <c r="AO204" i="1"/>
  <c r="L204" i="2"/>
  <c r="Z203" i="2" s="1"/>
  <c r="Z202" i="2"/>
  <c r="BD201" i="2"/>
  <c r="BB201" i="2"/>
  <c r="E203" i="2"/>
  <c r="BE202" i="2"/>
  <c r="AY202" i="2"/>
  <c r="BC202" i="2"/>
  <c r="AX202" i="2" l="1"/>
  <c r="BB202" i="2"/>
  <c r="AZ202" i="2"/>
  <c r="AG200" i="2"/>
  <c r="AQ200" i="2"/>
  <c r="BA200" i="2"/>
  <c r="AT203" i="2"/>
  <c r="AJ203" i="2"/>
  <c r="AO203" i="2"/>
  <c r="AE203" i="2"/>
  <c r="AW200" i="1"/>
  <c r="O203" i="2"/>
  <c r="AL201" i="2"/>
  <c r="AV201" i="2"/>
  <c r="BF201" i="2"/>
  <c r="AO205" i="1"/>
  <c r="L205" i="2"/>
  <c r="Z204" i="2" s="1"/>
  <c r="N204" i="1"/>
  <c r="I202" i="2"/>
  <c r="AC202" i="2"/>
  <c r="BG202" i="2" s="1"/>
  <c r="Y203" i="1"/>
  <c r="G205" i="2"/>
  <c r="U204" i="2" s="1"/>
  <c r="AJ200" i="1"/>
  <c r="M207" i="2"/>
  <c r="AA206" i="2" s="1"/>
  <c r="AG199" i="2"/>
  <c r="AQ199" i="2"/>
  <c r="BA199" i="2"/>
  <c r="AT202" i="2"/>
  <c r="AJ202" i="2"/>
  <c r="AW201" i="2"/>
  <c r="AM201" i="2"/>
  <c r="AK204" i="2"/>
  <c r="AU204" i="2"/>
  <c r="BG201" i="2"/>
  <c r="AA205" i="2"/>
  <c r="AU200" i="1"/>
  <c r="N203" i="2"/>
  <c r="E204" i="2"/>
  <c r="BE203" i="2"/>
  <c r="BD202" i="2"/>
  <c r="AY203" i="2" l="1"/>
  <c r="AZ203" i="2"/>
  <c r="BC203" i="2"/>
  <c r="AX203" i="2"/>
  <c r="BB203" i="2"/>
  <c r="AO204" i="2"/>
  <c r="AE204" i="2"/>
  <c r="AK205" i="2"/>
  <c r="AU205" i="2"/>
  <c r="Y204" i="1"/>
  <c r="G206" i="2"/>
  <c r="U205" i="2" s="1"/>
  <c r="N205" i="1"/>
  <c r="I203" i="2"/>
  <c r="W202" i="2" s="1"/>
  <c r="AU201" i="1"/>
  <c r="N204" i="2"/>
  <c r="AT204" i="2"/>
  <c r="AJ204" i="2"/>
  <c r="AW201" i="1"/>
  <c r="O204" i="2"/>
  <c r="AC203" i="2" s="1"/>
  <c r="AK206" i="2"/>
  <c r="AU206" i="2"/>
  <c r="W201" i="2"/>
  <c r="AW202" i="2"/>
  <c r="AM202" i="2"/>
  <c r="AB202" i="2"/>
  <c r="AJ201" i="1"/>
  <c r="M208" i="2"/>
  <c r="AO206" i="1"/>
  <c r="L206" i="2"/>
  <c r="BD203" i="2"/>
  <c r="E205" i="2"/>
  <c r="BB204" i="2" s="1"/>
  <c r="AY204" i="2" l="1"/>
  <c r="AZ204" i="2"/>
  <c r="BC204" i="2"/>
  <c r="AX204" i="2"/>
  <c r="BE204" i="2"/>
  <c r="AG202" i="2"/>
  <c r="AQ202" i="2"/>
  <c r="BA202" i="2"/>
  <c r="AW203" i="2"/>
  <c r="AM203" i="2"/>
  <c r="BG203" i="2"/>
  <c r="AJ202" i="1"/>
  <c r="M209" i="2"/>
  <c r="AO205" i="2"/>
  <c r="AE205" i="2"/>
  <c r="AG201" i="2"/>
  <c r="AQ201" i="2"/>
  <c r="BA201" i="2"/>
  <c r="AW202" i="1"/>
  <c r="O205" i="2"/>
  <c r="AC204" i="2" s="1"/>
  <c r="AU202" i="1"/>
  <c r="N205" i="2"/>
  <c r="AB204" i="2" s="1"/>
  <c r="Y205" i="1"/>
  <c r="G207" i="2"/>
  <c r="U206" i="2" s="1"/>
  <c r="AL202" i="2"/>
  <c r="AV202" i="2"/>
  <c r="BF202" i="2"/>
  <c r="AO207" i="1"/>
  <c r="L207" i="2"/>
  <c r="Z206" i="2" s="1"/>
  <c r="AB203" i="2"/>
  <c r="Z205" i="2"/>
  <c r="AA207" i="2"/>
  <c r="N206" i="1"/>
  <c r="I204" i="2"/>
  <c r="W203" i="2" s="1"/>
  <c r="E206" i="2"/>
  <c r="AY205" i="2" s="1"/>
  <c r="BD204" i="2"/>
  <c r="BC205" i="2" l="1"/>
  <c r="BE205" i="2"/>
  <c r="AZ205" i="2"/>
  <c r="AX205" i="2"/>
  <c r="BD205" i="2"/>
  <c r="AO206" i="2"/>
  <c r="AE206" i="2"/>
  <c r="AW204" i="2"/>
  <c r="AM204" i="2"/>
  <c r="BG204" i="2"/>
  <c r="AT206" i="2"/>
  <c r="AJ206" i="2"/>
  <c r="AG203" i="2"/>
  <c r="AQ203" i="2"/>
  <c r="BA203" i="2"/>
  <c r="AL204" i="2"/>
  <c r="AV204" i="2"/>
  <c r="BF204" i="2"/>
  <c r="N207" i="1"/>
  <c r="I205" i="2"/>
  <c r="W204" i="2" s="1"/>
  <c r="AU203" i="1"/>
  <c r="N206" i="2"/>
  <c r="AK207" i="2"/>
  <c r="AU207" i="2"/>
  <c r="AO208" i="1"/>
  <c r="L208" i="2"/>
  <c r="Z207" i="2" s="1"/>
  <c r="AJ203" i="1"/>
  <c r="M210" i="2"/>
  <c r="AA209" i="2" s="1"/>
  <c r="AT205" i="2"/>
  <c r="AJ205" i="2"/>
  <c r="Y206" i="1"/>
  <c r="G208" i="2"/>
  <c r="U207" i="2" s="1"/>
  <c r="AW203" i="1"/>
  <c r="O206" i="2"/>
  <c r="AC205" i="2" s="1"/>
  <c r="AA208" i="2"/>
  <c r="AL203" i="2"/>
  <c r="AV203" i="2"/>
  <c r="BF203" i="2"/>
  <c r="BB205" i="2"/>
  <c r="E207" i="2"/>
  <c r="AZ206" i="2" s="1"/>
  <c r="AX206" i="2" l="1"/>
  <c r="BC206" i="2"/>
  <c r="BB206" i="2"/>
  <c r="BD206" i="2"/>
  <c r="AY206" i="2"/>
  <c r="BE206" i="2"/>
  <c r="AK209" i="2"/>
  <c r="AU209" i="2"/>
  <c r="AT207" i="2"/>
  <c r="AJ207" i="2"/>
  <c r="AW204" i="1"/>
  <c r="O207" i="2"/>
  <c r="AW205" i="2"/>
  <c r="AM205" i="2"/>
  <c r="BG205" i="2"/>
  <c r="AU204" i="1"/>
  <c r="N207" i="2"/>
  <c r="AB206" i="2" s="1"/>
  <c r="AG204" i="2"/>
  <c r="AQ204" i="2"/>
  <c r="BA204" i="2"/>
  <c r="AK208" i="2"/>
  <c r="AU208" i="2"/>
  <c r="Y207" i="1"/>
  <c r="G209" i="2"/>
  <c r="AO207" i="2"/>
  <c r="AE207" i="2"/>
  <c r="AB205" i="2"/>
  <c r="AJ204" i="1"/>
  <c r="M211" i="2"/>
  <c r="AO209" i="1"/>
  <c r="L209" i="2"/>
  <c r="N208" i="1"/>
  <c r="I206" i="2"/>
  <c r="W205" i="2" s="1"/>
  <c r="E208" i="2"/>
  <c r="AX207" i="2" s="1"/>
  <c r="BC207" i="2"/>
  <c r="AZ207" i="2" l="1"/>
  <c r="BE207" i="2"/>
  <c r="BB207" i="2"/>
  <c r="AY207" i="2"/>
  <c r="AG205" i="2"/>
  <c r="AQ205" i="2"/>
  <c r="BA205" i="2"/>
  <c r="AL206" i="2"/>
  <c r="AV206" i="2"/>
  <c r="BF206" i="2"/>
  <c r="AL205" i="2"/>
  <c r="AV205" i="2"/>
  <c r="BF205" i="2"/>
  <c r="AU205" i="1"/>
  <c r="N208" i="2"/>
  <c r="AO210" i="1"/>
  <c r="L210" i="2"/>
  <c r="U208" i="2"/>
  <c r="AB207" i="2"/>
  <c r="N209" i="1"/>
  <c r="I207" i="2"/>
  <c r="AJ205" i="1"/>
  <c r="M212" i="2"/>
  <c r="AA210" i="2"/>
  <c r="AC206" i="2"/>
  <c r="Y208" i="1"/>
  <c r="G210" i="2"/>
  <c r="Z208" i="2"/>
  <c r="AW205" i="1"/>
  <c r="O208" i="2"/>
  <c r="BD207" i="2"/>
  <c r="E209" i="2"/>
  <c r="BE208" i="2" s="1"/>
  <c r="BC208" i="2" l="1"/>
  <c r="AZ208" i="2"/>
  <c r="AY208" i="2"/>
  <c r="BB208" i="2"/>
  <c r="AW206" i="1"/>
  <c r="O209" i="2"/>
  <c r="AW206" i="2"/>
  <c r="AM206" i="2"/>
  <c r="BG206" i="2"/>
  <c r="AL207" i="2"/>
  <c r="AV207" i="2"/>
  <c r="BF207" i="2"/>
  <c r="AT208" i="2"/>
  <c r="AJ208" i="2"/>
  <c r="Z209" i="2"/>
  <c r="AJ206" i="1"/>
  <c r="M213" i="2"/>
  <c r="AA212" i="2" s="1"/>
  <c r="W206" i="2"/>
  <c r="AO211" i="1"/>
  <c r="L211" i="2"/>
  <c r="AU206" i="1"/>
  <c r="N209" i="2"/>
  <c r="AO208" i="2"/>
  <c r="AE208" i="2"/>
  <c r="AA211" i="2"/>
  <c r="AC208" i="2"/>
  <c r="Y209" i="1"/>
  <c r="G211" i="2"/>
  <c r="AK210" i="2"/>
  <c r="AU210" i="2"/>
  <c r="N210" i="1"/>
  <c r="I208" i="2"/>
  <c r="W207" i="2" s="1"/>
  <c r="AC207" i="2"/>
  <c r="U209" i="2"/>
  <c r="E210" i="2"/>
  <c r="AZ209" i="2" s="1"/>
  <c r="BC209" i="2"/>
  <c r="AX208" i="2"/>
  <c r="BD208" i="2"/>
  <c r="BE209" i="2" l="1"/>
  <c r="BD209" i="2"/>
  <c r="AY209" i="2"/>
  <c r="AX209" i="2"/>
  <c r="AG207" i="2"/>
  <c r="AQ207" i="2"/>
  <c r="BA207" i="2"/>
  <c r="U210" i="2"/>
  <c r="AU207" i="1"/>
  <c r="N210" i="2"/>
  <c r="AT209" i="2"/>
  <c r="AJ209" i="2"/>
  <c r="N211" i="1"/>
  <c r="I209" i="2"/>
  <c r="W208" i="2" s="1"/>
  <c r="Y210" i="1"/>
  <c r="G212" i="2"/>
  <c r="U211" i="2" s="1"/>
  <c r="AK212" i="2"/>
  <c r="AU212" i="2"/>
  <c r="Z210" i="2"/>
  <c r="AW207" i="2"/>
  <c r="AM207" i="2"/>
  <c r="BG207" i="2"/>
  <c r="AG206" i="2"/>
  <c r="AQ206" i="2"/>
  <c r="BA206" i="2"/>
  <c r="AJ207" i="1"/>
  <c r="M214" i="2"/>
  <c r="AA213" i="2" s="1"/>
  <c r="AB208" i="2"/>
  <c r="AO209" i="2"/>
  <c r="AE209" i="2"/>
  <c r="AW208" i="2"/>
  <c r="AM208" i="2"/>
  <c r="BG208" i="2"/>
  <c r="AK211" i="2"/>
  <c r="AU211" i="2"/>
  <c r="AO212" i="1"/>
  <c r="L212" i="2"/>
  <c r="AW207" i="1"/>
  <c r="O210" i="2"/>
  <c r="BB209" i="2"/>
  <c r="E211" i="2"/>
  <c r="BB210" i="2" s="1"/>
  <c r="AX210" i="2" l="1"/>
  <c r="AY210" i="2"/>
  <c r="AZ210" i="2"/>
  <c r="BC210" i="2"/>
  <c r="BE210" i="2"/>
  <c r="AO211" i="2"/>
  <c r="AE211" i="2"/>
  <c r="AG208" i="2"/>
  <c r="AQ208" i="2"/>
  <c r="BA208" i="2"/>
  <c r="AC209" i="2"/>
  <c r="AW208" i="1"/>
  <c r="O211" i="2"/>
  <c r="AC210" i="2" s="1"/>
  <c r="AO213" i="1"/>
  <c r="L213" i="2"/>
  <c r="Z212" i="2" s="1"/>
  <c r="N212" i="1"/>
  <c r="I210" i="2"/>
  <c r="W209" i="2" s="1"/>
  <c r="AJ208" i="1"/>
  <c r="M215" i="2"/>
  <c r="AA214" i="2" s="1"/>
  <c r="AK213" i="2"/>
  <c r="AU213" i="2"/>
  <c r="AL208" i="2"/>
  <c r="AV208" i="2"/>
  <c r="BF208" i="2"/>
  <c r="Z211" i="2"/>
  <c r="AO210" i="2"/>
  <c r="AE210" i="2"/>
  <c r="AT210" i="2"/>
  <c r="AJ210" i="2"/>
  <c r="Y211" i="1"/>
  <c r="G213" i="2"/>
  <c r="AU208" i="1"/>
  <c r="N211" i="2"/>
  <c r="AB209" i="2"/>
  <c r="E212" i="2"/>
  <c r="AX211" i="2" s="1"/>
  <c r="BD210" i="2"/>
  <c r="BB211" i="2" l="1"/>
  <c r="AZ211" i="2"/>
  <c r="AY211" i="2"/>
  <c r="BE211" i="2"/>
  <c r="BC211" i="2"/>
  <c r="AW210" i="2"/>
  <c r="AM210" i="2"/>
  <c r="BG210" i="2"/>
  <c r="AT212" i="2"/>
  <c r="AJ212" i="2"/>
  <c r="AK214" i="2"/>
  <c r="AU214" i="2"/>
  <c r="AU209" i="1"/>
  <c r="N212" i="2"/>
  <c r="AB211" i="2" s="1"/>
  <c r="AO214" i="1"/>
  <c r="L214" i="2"/>
  <c r="Z213" i="2" s="1"/>
  <c r="AB210" i="2"/>
  <c r="AT211" i="2"/>
  <c r="AJ211" i="2"/>
  <c r="AW209" i="2"/>
  <c r="AM209" i="2"/>
  <c r="BG209" i="2"/>
  <c r="AG209" i="2"/>
  <c r="AQ209" i="2"/>
  <c r="BA209" i="2"/>
  <c r="U212" i="2"/>
  <c r="BD211" i="2"/>
  <c r="AL209" i="2"/>
  <c r="AV209" i="2"/>
  <c r="BF209" i="2"/>
  <c r="Y212" i="1"/>
  <c r="G214" i="2"/>
  <c r="U213" i="2" s="1"/>
  <c r="AJ209" i="1"/>
  <c r="M216" i="2"/>
  <c r="N213" i="1"/>
  <c r="I211" i="2"/>
  <c r="AW209" i="1"/>
  <c r="O212" i="2"/>
  <c r="AC211" i="2" s="1"/>
  <c r="E213" i="2"/>
  <c r="BB212" i="2" s="1"/>
  <c r="AZ212" i="2" l="1"/>
  <c r="AX212" i="2"/>
  <c r="BD212" i="2"/>
  <c r="BC212" i="2"/>
  <c r="BE212" i="2"/>
  <c r="AO213" i="2"/>
  <c r="AE213" i="2"/>
  <c r="AW211" i="2"/>
  <c r="AM211" i="2"/>
  <c r="BG211" i="2"/>
  <c r="AL211" i="2"/>
  <c r="AV211" i="2"/>
  <c r="BF211" i="2"/>
  <c r="AO212" i="2"/>
  <c r="AE212" i="2"/>
  <c r="AY212" i="2"/>
  <c r="AW210" i="1"/>
  <c r="O213" i="2"/>
  <c r="AJ210" i="1"/>
  <c r="M217" i="2"/>
  <c r="AA216" i="2" s="1"/>
  <c r="AU210" i="1"/>
  <c r="N213" i="2"/>
  <c r="AB212" i="2" s="1"/>
  <c r="AT213" i="2"/>
  <c r="AJ213" i="2"/>
  <c r="N214" i="1"/>
  <c r="I212" i="2"/>
  <c r="W211" i="2" s="1"/>
  <c r="Y213" i="1"/>
  <c r="G215" i="2"/>
  <c r="AL210" i="2"/>
  <c r="AV210" i="2"/>
  <c r="BF210" i="2"/>
  <c r="AO215" i="1"/>
  <c r="L215" i="2"/>
  <c r="W210" i="2"/>
  <c r="AC212" i="2"/>
  <c r="AA215" i="2"/>
  <c r="E214" i="2"/>
  <c r="BC213" i="2"/>
  <c r="BD213" i="2"/>
  <c r="BE213" i="2"/>
  <c r="AY213" i="2" l="1"/>
  <c r="AX213" i="2"/>
  <c r="BB213" i="2"/>
  <c r="AG211" i="2"/>
  <c r="AQ211" i="2"/>
  <c r="BA211" i="2"/>
  <c r="N215" i="1"/>
  <c r="I213" i="2"/>
  <c r="W212" i="2" s="1"/>
  <c r="AU211" i="1"/>
  <c r="N214" i="2"/>
  <c r="AB213" i="2" s="1"/>
  <c r="AK216" i="2"/>
  <c r="AU216" i="2"/>
  <c r="AG210" i="2"/>
  <c r="AQ210" i="2"/>
  <c r="BA210" i="2"/>
  <c r="AO216" i="1"/>
  <c r="L216" i="2"/>
  <c r="AK215" i="2"/>
  <c r="AU215" i="2"/>
  <c r="Y214" i="1"/>
  <c r="G216" i="2"/>
  <c r="AJ211" i="1"/>
  <c r="M218" i="2"/>
  <c r="AA217" i="2" s="1"/>
  <c r="AW212" i="2"/>
  <c r="AM212" i="2"/>
  <c r="BG212" i="2"/>
  <c r="AL212" i="2"/>
  <c r="AV212" i="2"/>
  <c r="BF212" i="2"/>
  <c r="AW211" i="1"/>
  <c r="O214" i="2"/>
  <c r="AC213" i="2" s="1"/>
  <c r="Z214" i="2"/>
  <c r="U214" i="2"/>
  <c r="AZ213" i="2"/>
  <c r="E215" i="2"/>
  <c r="AZ214" i="2" s="1"/>
  <c r="BE214" i="2" l="1"/>
  <c r="BC214" i="2"/>
  <c r="BB214" i="2"/>
  <c r="AY214" i="2"/>
  <c r="AX214" i="2"/>
  <c r="AW213" i="2"/>
  <c r="AM213" i="2"/>
  <c r="BG213" i="2"/>
  <c r="AU212" i="1"/>
  <c r="N215" i="2"/>
  <c r="AT214" i="2"/>
  <c r="AJ214" i="2"/>
  <c r="AW212" i="1"/>
  <c r="O215" i="2"/>
  <c r="AC214" i="2" s="1"/>
  <c r="AG212" i="2"/>
  <c r="AQ212" i="2"/>
  <c r="BA212" i="2"/>
  <c r="Y215" i="1"/>
  <c r="G217" i="2"/>
  <c r="AO217" i="1"/>
  <c r="L217" i="2"/>
  <c r="AK217" i="2"/>
  <c r="AU217" i="2"/>
  <c r="U215" i="2"/>
  <c r="N216" i="1"/>
  <c r="I214" i="2"/>
  <c r="W213" i="2" s="1"/>
  <c r="AO214" i="2"/>
  <c r="AE214" i="2"/>
  <c r="AL213" i="2"/>
  <c r="AV213" i="2"/>
  <c r="BF213" i="2"/>
  <c r="AJ212" i="1"/>
  <c r="M219" i="2"/>
  <c r="AB214" i="2"/>
  <c r="Z215" i="2"/>
  <c r="E216" i="2"/>
  <c r="AX215" i="2" s="1"/>
  <c r="BD214" i="2"/>
  <c r="AZ215" i="2" l="1"/>
  <c r="BB215" i="2"/>
  <c r="BE215" i="2"/>
  <c r="BC215" i="2"/>
  <c r="BD215" i="2"/>
  <c r="AY215" i="2"/>
  <c r="AW214" i="2"/>
  <c r="AM214" i="2"/>
  <c r="BG214" i="2"/>
  <c r="AJ213" i="1"/>
  <c r="M220" i="2"/>
  <c r="AA219" i="2" s="1"/>
  <c r="AL214" i="2"/>
  <c r="AV214" i="2"/>
  <c r="BF214" i="2"/>
  <c r="AW213" i="1"/>
  <c r="O216" i="2"/>
  <c r="AC215" i="2" s="1"/>
  <c r="BG215" i="2" s="1"/>
  <c r="AU213" i="1"/>
  <c r="N216" i="2"/>
  <c r="AB215" i="2" s="1"/>
  <c r="AO215" i="2"/>
  <c r="AE215" i="2"/>
  <c r="AO218" i="1"/>
  <c r="L218" i="2"/>
  <c r="Z217" i="2" s="1"/>
  <c r="Z216" i="2"/>
  <c r="N217" i="1"/>
  <c r="I215" i="2"/>
  <c r="AG213" i="2"/>
  <c r="AQ213" i="2"/>
  <c r="BA213" i="2"/>
  <c r="AT215" i="2"/>
  <c r="AJ215" i="2"/>
  <c r="AA218" i="2"/>
  <c r="Y216" i="1"/>
  <c r="G218" i="2"/>
  <c r="U216" i="2"/>
  <c r="E217" i="2"/>
  <c r="AX216" i="2" s="1"/>
  <c r="BD216" i="2" l="1"/>
  <c r="BE216" i="2"/>
  <c r="BC216" i="2"/>
  <c r="AY216" i="2"/>
  <c r="AZ216" i="2"/>
  <c r="AT217" i="2"/>
  <c r="AJ217" i="2"/>
  <c r="N218" i="1"/>
  <c r="I216" i="2"/>
  <c r="W215" i="2" s="1"/>
  <c r="AL215" i="2"/>
  <c r="AV215" i="2"/>
  <c r="BF215" i="2"/>
  <c r="AK219" i="2"/>
  <c r="AU219" i="2"/>
  <c r="AJ214" i="1"/>
  <c r="M221" i="2"/>
  <c r="AA220" i="2" s="1"/>
  <c r="AO219" i="1"/>
  <c r="L219" i="2"/>
  <c r="Z218" i="2" s="1"/>
  <c r="Y217" i="1"/>
  <c r="G219" i="2"/>
  <c r="U217" i="2"/>
  <c r="AW214" i="1"/>
  <c r="O217" i="2"/>
  <c r="AC216" i="2" s="1"/>
  <c r="AO216" i="2"/>
  <c r="AE216" i="2"/>
  <c r="AW215" i="2"/>
  <c r="AM215" i="2"/>
  <c r="AK218" i="2"/>
  <c r="AU218" i="2"/>
  <c r="AT216" i="2"/>
  <c r="AJ216" i="2"/>
  <c r="W214" i="2"/>
  <c r="AU214" i="1"/>
  <c r="N217" i="2"/>
  <c r="AB216" i="2" s="1"/>
  <c r="BB216" i="2"/>
  <c r="E218" i="2"/>
  <c r="BC217" i="2" s="1"/>
  <c r="AZ217" i="2" l="1"/>
  <c r="BE217" i="2"/>
  <c r="BB217" i="2"/>
  <c r="AX217" i="2"/>
  <c r="BD217" i="2"/>
  <c r="AY217" i="2"/>
  <c r="AW216" i="2"/>
  <c r="AM216" i="2"/>
  <c r="BG216" i="2"/>
  <c r="AT218" i="2"/>
  <c r="AJ218" i="2"/>
  <c r="AG214" i="2"/>
  <c r="AQ214" i="2"/>
  <c r="BA214" i="2"/>
  <c r="AO217" i="2"/>
  <c r="AE217" i="2"/>
  <c r="AO220" i="1"/>
  <c r="L220" i="2"/>
  <c r="Z219" i="2" s="1"/>
  <c r="AJ215" i="1"/>
  <c r="M222" i="2"/>
  <c r="AA221" i="2" s="1"/>
  <c r="AW215" i="1"/>
  <c r="O218" i="2"/>
  <c r="AC217" i="2" s="1"/>
  <c r="U218" i="2"/>
  <c r="N219" i="1"/>
  <c r="I217" i="2"/>
  <c r="W216" i="2" s="1"/>
  <c r="AU215" i="1"/>
  <c r="N218" i="2"/>
  <c r="AB217" i="2" s="1"/>
  <c r="AL216" i="2"/>
  <c r="AV216" i="2"/>
  <c r="BF216" i="2"/>
  <c r="AG215" i="2"/>
  <c r="AQ215" i="2"/>
  <c r="BA215" i="2"/>
  <c r="Y218" i="1"/>
  <c r="G220" i="2"/>
  <c r="AK220" i="2"/>
  <c r="AU220" i="2"/>
  <c r="E219" i="2"/>
  <c r="BE218" i="2" l="1"/>
  <c r="AG216" i="2"/>
  <c r="AQ216" i="2"/>
  <c r="BA216" i="2"/>
  <c r="Y219" i="1"/>
  <c r="G221" i="2"/>
  <c r="N220" i="1"/>
  <c r="I218" i="2"/>
  <c r="W217" i="2" s="1"/>
  <c r="AL217" i="2"/>
  <c r="AV217" i="2"/>
  <c r="BF217" i="2"/>
  <c r="AJ216" i="1"/>
  <c r="M223" i="2"/>
  <c r="AA222" i="2" s="1"/>
  <c r="AK221" i="2"/>
  <c r="AU221" i="2"/>
  <c r="AW217" i="2"/>
  <c r="AM217" i="2"/>
  <c r="BG217" i="2"/>
  <c r="AO218" i="2"/>
  <c r="AE218" i="2"/>
  <c r="AO221" i="1"/>
  <c r="L221" i="2"/>
  <c r="Z220" i="2" s="1"/>
  <c r="AT219" i="2"/>
  <c r="AJ219" i="2"/>
  <c r="AW216" i="1"/>
  <c r="O219" i="2"/>
  <c r="AC218" i="2" s="1"/>
  <c r="AU216" i="1"/>
  <c r="N219" i="2"/>
  <c r="U219" i="2"/>
  <c r="AY218" i="2"/>
  <c r="AZ218" i="2"/>
  <c r="BD218" i="2"/>
  <c r="BC218" i="2"/>
  <c r="AX218" i="2"/>
  <c r="BB218" i="2"/>
  <c r="E220" i="2"/>
  <c r="BB219" i="2" s="1"/>
  <c r="BC219" i="2" l="1"/>
  <c r="BE219" i="2"/>
  <c r="AZ219" i="2"/>
  <c r="AW218" i="2"/>
  <c r="AM218" i="2"/>
  <c r="BG218" i="2"/>
  <c r="AT220" i="2"/>
  <c r="AJ220" i="2"/>
  <c r="AW217" i="1"/>
  <c r="O220" i="2"/>
  <c r="N221" i="1"/>
  <c r="I219" i="2"/>
  <c r="W218" i="2" s="1"/>
  <c r="AK222" i="2"/>
  <c r="AU222" i="2"/>
  <c r="AO219" i="2"/>
  <c r="AE219" i="2"/>
  <c r="AO222" i="1"/>
  <c r="L222" i="2"/>
  <c r="Z221" i="2" s="1"/>
  <c r="AG217" i="2"/>
  <c r="AQ217" i="2"/>
  <c r="BA217" i="2"/>
  <c r="AU217" i="1"/>
  <c r="N220" i="2"/>
  <c r="AB219" i="2" s="1"/>
  <c r="Y220" i="1"/>
  <c r="G222" i="2"/>
  <c r="AB218" i="2"/>
  <c r="AJ217" i="1"/>
  <c r="M224" i="2"/>
  <c r="U220" i="2"/>
  <c r="AX219" i="2"/>
  <c r="E221" i="2"/>
  <c r="BB220" i="2" s="1"/>
  <c r="BD219" i="2"/>
  <c r="AY219" i="2"/>
  <c r="BE220" i="2" l="1"/>
  <c r="AX220" i="2"/>
  <c r="BC220" i="2"/>
  <c r="AZ220" i="2"/>
  <c r="AY220" i="2"/>
  <c r="AT221" i="2"/>
  <c r="AJ221" i="2"/>
  <c r="Y221" i="1"/>
  <c r="G223" i="2"/>
  <c r="U222" i="2" s="1"/>
  <c r="AU218" i="1"/>
  <c r="N221" i="2"/>
  <c r="N222" i="1"/>
  <c r="I220" i="2"/>
  <c r="W219" i="2" s="1"/>
  <c r="AO220" i="2"/>
  <c r="AE220" i="2"/>
  <c r="AJ218" i="1"/>
  <c r="M225" i="2"/>
  <c r="AA224" i="2" s="1"/>
  <c r="AC219" i="2"/>
  <c r="AA223" i="2"/>
  <c r="AO223" i="1"/>
  <c r="L223" i="2"/>
  <c r="Z222" i="2" s="1"/>
  <c r="AW218" i="1"/>
  <c r="O221" i="2"/>
  <c r="AL219" i="2"/>
  <c r="AV219" i="2"/>
  <c r="BF219" i="2"/>
  <c r="AG218" i="2"/>
  <c r="AQ218" i="2"/>
  <c r="BA218" i="2"/>
  <c r="AL218" i="2"/>
  <c r="AV218" i="2"/>
  <c r="BF218" i="2"/>
  <c r="U221" i="2"/>
  <c r="E222" i="2"/>
  <c r="BB221" i="2" s="1"/>
  <c r="BD220" i="2"/>
  <c r="BD221" i="2" l="1"/>
  <c r="AZ221" i="2"/>
  <c r="BC221" i="2"/>
  <c r="AX221" i="2"/>
  <c r="BE221" i="2"/>
  <c r="AT222" i="2"/>
  <c r="AJ222" i="2"/>
  <c r="AK224" i="2"/>
  <c r="AU224" i="2"/>
  <c r="AG219" i="2"/>
  <c r="AQ219" i="2"/>
  <c r="BA219" i="2"/>
  <c r="AO221" i="2"/>
  <c r="AE221" i="2"/>
  <c r="AK223" i="2"/>
  <c r="AU223" i="2"/>
  <c r="AU219" i="1"/>
  <c r="N222" i="2"/>
  <c r="AB221" i="2" s="1"/>
  <c r="AY221" i="2"/>
  <c r="AO224" i="1"/>
  <c r="L224" i="2"/>
  <c r="AJ219" i="1"/>
  <c r="M226" i="2"/>
  <c r="AA225" i="2" s="1"/>
  <c r="AW219" i="1"/>
  <c r="O222" i="2"/>
  <c r="AW219" i="2"/>
  <c r="AM219" i="2"/>
  <c r="BG219" i="2"/>
  <c r="N223" i="1"/>
  <c r="I221" i="2"/>
  <c r="W220" i="2" s="1"/>
  <c r="AO222" i="2"/>
  <c r="AE222" i="2"/>
  <c r="AC220" i="2"/>
  <c r="AB220" i="2"/>
  <c r="Y222" i="1"/>
  <c r="G224" i="2"/>
  <c r="U223" i="2" s="1"/>
  <c r="E223" i="2"/>
  <c r="BB222" i="2" s="1"/>
  <c r="BD222" i="2"/>
  <c r="AY222" i="2"/>
  <c r="BE222" i="2" l="1"/>
  <c r="AX222" i="2"/>
  <c r="BC222" i="2"/>
  <c r="AZ222" i="2"/>
  <c r="AG220" i="2"/>
  <c r="AQ220" i="2"/>
  <c r="BA220" i="2"/>
  <c r="AO223" i="2"/>
  <c r="AE223" i="2"/>
  <c r="AW220" i="2"/>
  <c r="AM220" i="2"/>
  <c r="BG220" i="2"/>
  <c r="N224" i="1"/>
  <c r="I222" i="2"/>
  <c r="W221" i="2" s="1"/>
  <c r="AL221" i="2"/>
  <c r="AV221" i="2"/>
  <c r="BF221" i="2"/>
  <c r="AK225" i="2"/>
  <c r="AU225" i="2"/>
  <c r="AW220" i="1"/>
  <c r="O223" i="2"/>
  <c r="AC222" i="2" s="1"/>
  <c r="AO225" i="1"/>
  <c r="L225" i="2"/>
  <c r="AU220" i="1"/>
  <c r="N223" i="2"/>
  <c r="AB222" i="2" s="1"/>
  <c r="Y223" i="1"/>
  <c r="G225" i="2"/>
  <c r="U224" i="2" s="1"/>
  <c r="AL220" i="2"/>
  <c r="AV220" i="2"/>
  <c r="BF220" i="2"/>
  <c r="Z223" i="2"/>
  <c r="AC221" i="2"/>
  <c r="AJ220" i="1"/>
  <c r="M227" i="2"/>
  <c r="AA226" i="2" s="1"/>
  <c r="E224" i="2"/>
  <c r="AX223" i="2" s="1"/>
  <c r="BD223" i="2" l="1"/>
  <c r="BB223" i="2"/>
  <c r="AZ223" i="2"/>
  <c r="AY223" i="2"/>
  <c r="BE223" i="2"/>
  <c r="BC223" i="2"/>
  <c r="AL222" i="2"/>
  <c r="AV222" i="2"/>
  <c r="BF222" i="2"/>
  <c r="AK226" i="2"/>
  <c r="AU226" i="2"/>
  <c r="AW221" i="1"/>
  <c r="O224" i="2"/>
  <c r="AC223" i="2" s="1"/>
  <c r="AJ221" i="1"/>
  <c r="M228" i="2"/>
  <c r="AT223" i="2"/>
  <c r="AJ223" i="2"/>
  <c r="AO224" i="2"/>
  <c r="AE224" i="2"/>
  <c r="AG221" i="2"/>
  <c r="AQ221" i="2"/>
  <c r="BA221" i="2"/>
  <c r="AU221" i="1"/>
  <c r="N224" i="2"/>
  <c r="AO226" i="1"/>
  <c r="L226" i="2"/>
  <c r="Z225" i="2" s="1"/>
  <c r="AW221" i="2"/>
  <c r="AM221" i="2"/>
  <c r="BG221" i="2"/>
  <c r="Y224" i="1"/>
  <c r="G226" i="2"/>
  <c r="U225" i="2" s="1"/>
  <c r="Z224" i="2"/>
  <c r="AW222" i="2"/>
  <c r="AM222" i="2"/>
  <c r="BG222" i="2"/>
  <c r="N225" i="1"/>
  <c r="I223" i="2"/>
  <c r="W222" i="2" s="1"/>
  <c r="E225" i="2"/>
  <c r="BE224" i="2" s="1"/>
  <c r="BB224" i="2"/>
  <c r="BC224" i="2" l="1"/>
  <c r="AY224" i="2"/>
  <c r="AZ224" i="2"/>
  <c r="AX224" i="2"/>
  <c r="BD224" i="2"/>
  <c r="AT225" i="2"/>
  <c r="AJ225" i="2"/>
  <c r="AO225" i="2"/>
  <c r="AE225" i="2"/>
  <c r="AG222" i="2"/>
  <c r="AQ222" i="2"/>
  <c r="BA222" i="2"/>
  <c r="AW222" i="1"/>
  <c r="O225" i="2"/>
  <c r="AC224" i="2" s="1"/>
  <c r="AU222" i="1"/>
  <c r="N225" i="2"/>
  <c r="AB224" i="2" s="1"/>
  <c r="N226" i="1"/>
  <c r="I224" i="2"/>
  <c r="AT224" i="2"/>
  <c r="AJ224" i="2"/>
  <c r="Y225" i="1"/>
  <c r="G227" i="2"/>
  <c r="U226" i="2" s="1"/>
  <c r="AA227" i="2"/>
  <c r="AJ222" i="1"/>
  <c r="M229" i="2"/>
  <c r="AW223" i="2"/>
  <c r="AM223" i="2"/>
  <c r="BG223" i="2"/>
  <c r="AB223" i="2"/>
  <c r="AO227" i="1"/>
  <c r="L227" i="2"/>
  <c r="E226" i="2"/>
  <c r="BC225" i="2" s="1"/>
  <c r="AZ225" i="2" l="1"/>
  <c r="AX225" i="2"/>
  <c r="BD225" i="2"/>
  <c r="AY225" i="2"/>
  <c r="BE225" i="2"/>
  <c r="BB225" i="2"/>
  <c r="AO226" i="2"/>
  <c r="AE226" i="2"/>
  <c r="AK227" i="2"/>
  <c r="AU227" i="2"/>
  <c r="AU223" i="1"/>
  <c r="N226" i="2"/>
  <c r="AB225" i="2" s="1"/>
  <c r="AW223" i="1"/>
  <c r="O226" i="2"/>
  <c r="AC225" i="2" s="1"/>
  <c r="AW224" i="2"/>
  <c r="AM224" i="2"/>
  <c r="BG224" i="2"/>
  <c r="AL223" i="2"/>
  <c r="AV223" i="2"/>
  <c r="BF223" i="2"/>
  <c r="AL224" i="2"/>
  <c r="AV224" i="2"/>
  <c r="BF224" i="2"/>
  <c r="Z226" i="2"/>
  <c r="Y226" i="1"/>
  <c r="G228" i="2"/>
  <c r="N227" i="1"/>
  <c r="I225" i="2"/>
  <c r="W224" i="2" s="1"/>
  <c r="AA228" i="2"/>
  <c r="AO228" i="1"/>
  <c r="L228" i="2"/>
  <c r="AJ223" i="1"/>
  <c r="M230" i="2"/>
  <c r="W223" i="2"/>
  <c r="E227" i="2"/>
  <c r="AY226" i="2" s="1"/>
  <c r="BC226" i="2" l="1"/>
  <c r="BD226" i="2"/>
  <c r="BE226" i="2"/>
  <c r="BB226" i="2"/>
  <c r="AZ226" i="2"/>
  <c r="AX226" i="2"/>
  <c r="U227" i="2"/>
  <c r="N228" i="1"/>
  <c r="I226" i="2"/>
  <c r="Z227" i="2"/>
  <c r="AL225" i="2"/>
  <c r="AV225" i="2"/>
  <c r="BF225" i="2"/>
  <c r="AG224" i="2"/>
  <c r="AQ224" i="2"/>
  <c r="BA224" i="2"/>
  <c r="AK228" i="2"/>
  <c r="AU228" i="2"/>
  <c r="Y227" i="1"/>
  <c r="G229" i="2"/>
  <c r="AA229" i="2"/>
  <c r="AO229" i="1"/>
  <c r="L229" i="2"/>
  <c r="AW224" i="1"/>
  <c r="O227" i="2"/>
  <c r="AW225" i="2"/>
  <c r="AM225" i="2"/>
  <c r="AG223" i="2"/>
  <c r="AQ223" i="2"/>
  <c r="BA223" i="2"/>
  <c r="AJ224" i="1"/>
  <c r="M231" i="2"/>
  <c r="AA230" i="2" s="1"/>
  <c r="W225" i="2"/>
  <c r="AT226" i="2"/>
  <c r="AJ226" i="2"/>
  <c r="BG225" i="2"/>
  <c r="AU224" i="1"/>
  <c r="N227" i="2"/>
  <c r="AB226" i="2" s="1"/>
  <c r="BF226" i="2" s="1"/>
  <c r="E228" i="2"/>
  <c r="AX227" i="2" s="1"/>
  <c r="BC227" i="2" l="1"/>
  <c r="AZ227" i="2"/>
  <c r="AY227" i="2"/>
  <c r="BE227" i="2"/>
  <c r="BB227" i="2"/>
  <c r="BD227" i="2"/>
  <c r="AK230" i="2"/>
  <c r="AU230" i="2"/>
  <c r="AJ225" i="1"/>
  <c r="M233" i="2"/>
  <c r="AA231" i="2" s="1"/>
  <c r="AO227" i="2"/>
  <c r="AE227" i="2"/>
  <c r="AW225" i="1"/>
  <c r="O228" i="2"/>
  <c r="AC227" i="2" s="1"/>
  <c r="AU225" i="1"/>
  <c r="N228" i="2"/>
  <c r="AB227" i="2" s="1"/>
  <c r="AG225" i="2"/>
  <c r="AQ225" i="2"/>
  <c r="BA225" i="2"/>
  <c r="AO230" i="1"/>
  <c r="L230" i="2"/>
  <c r="Z229" i="2" s="1"/>
  <c r="AT227" i="2"/>
  <c r="AJ227" i="2"/>
  <c r="N229" i="1"/>
  <c r="I227" i="2"/>
  <c r="W226" i="2" s="1"/>
  <c r="U228" i="2"/>
  <c r="AL226" i="2"/>
  <c r="AV226" i="2"/>
  <c r="AK229" i="2"/>
  <c r="AU229" i="2"/>
  <c r="Y228" i="1"/>
  <c r="G230" i="2"/>
  <c r="AC226" i="2"/>
  <c r="Z228" i="2"/>
  <c r="E229" i="2"/>
  <c r="AZ228" i="2" s="1"/>
  <c r="BC228" i="2" l="1"/>
  <c r="BB228" i="2"/>
  <c r="AX228" i="2"/>
  <c r="BE228" i="2"/>
  <c r="AG226" i="2"/>
  <c r="AQ226" i="2"/>
  <c r="BA226" i="2"/>
  <c r="AT229" i="2"/>
  <c r="AJ229" i="2"/>
  <c r="AW226" i="2"/>
  <c r="AM226" i="2"/>
  <c r="BG226" i="2"/>
  <c r="AJ226" i="1"/>
  <c r="M234" i="2"/>
  <c r="AT228" i="2"/>
  <c r="AJ228" i="2"/>
  <c r="AL227" i="2"/>
  <c r="AV227" i="2"/>
  <c r="BF227" i="2"/>
  <c r="AK231" i="2"/>
  <c r="AU231" i="2"/>
  <c r="N230" i="1"/>
  <c r="I228" i="2"/>
  <c r="W227" i="2" s="1"/>
  <c r="AA232" i="2"/>
  <c r="AW227" i="2"/>
  <c r="AM227" i="2"/>
  <c r="BG227" i="2"/>
  <c r="AO231" i="1"/>
  <c r="L231" i="2"/>
  <c r="AO228" i="2"/>
  <c r="AE228" i="2"/>
  <c r="AY228" i="2"/>
  <c r="BD228" i="2"/>
  <c r="Y229" i="1"/>
  <c r="G231" i="2"/>
  <c r="U230" i="2" s="1"/>
  <c r="U229" i="2"/>
  <c r="AU226" i="1"/>
  <c r="N229" i="2"/>
  <c r="AW226" i="1"/>
  <c r="O229" i="2"/>
  <c r="AC228" i="2" s="1"/>
  <c r="E230" i="2"/>
  <c r="BC229" i="2" s="1"/>
  <c r="BE229" i="2" l="1"/>
  <c r="AX229" i="2"/>
  <c r="BB229" i="2"/>
  <c r="BD229" i="2"/>
  <c r="AW227" i="1"/>
  <c r="O230" i="2"/>
  <c r="AC229" i="2" s="1"/>
  <c r="AO229" i="2"/>
  <c r="AE229" i="2"/>
  <c r="Y230" i="1"/>
  <c r="Y231" i="1" s="1"/>
  <c r="G232" i="2"/>
  <c r="U231" i="2" s="1"/>
  <c r="AO230" i="2"/>
  <c r="AE230" i="2"/>
  <c r="AW228" i="2"/>
  <c r="AM228" i="2"/>
  <c r="BG228" i="2"/>
  <c r="AO232" i="1"/>
  <c r="AO233" i="1" s="1"/>
  <c r="L232" i="2"/>
  <c r="Z231" i="2" s="1"/>
  <c r="AK232" i="2"/>
  <c r="AU232" i="2"/>
  <c r="N231" i="1"/>
  <c r="I229" i="2"/>
  <c r="W228" i="2" s="1"/>
  <c r="AG227" i="2"/>
  <c r="AQ227" i="2"/>
  <c r="BA227" i="2"/>
  <c r="AU227" i="1"/>
  <c r="N230" i="2"/>
  <c r="Z230" i="2"/>
  <c r="AB228" i="2"/>
  <c r="AA233" i="2"/>
  <c r="AJ227" i="1"/>
  <c r="M235" i="2"/>
  <c r="E231" i="2"/>
  <c r="AZ230" i="2" s="1"/>
  <c r="AZ229" i="2"/>
  <c r="AY229" i="2"/>
  <c r="AX230" i="2" l="1"/>
  <c r="BC230" i="2"/>
  <c r="BE230" i="2"/>
  <c r="AY230" i="2"/>
  <c r="AG228" i="2"/>
  <c r="AQ228" i="2"/>
  <c r="BA228" i="2"/>
  <c r="AT231" i="2"/>
  <c r="AJ231" i="2"/>
  <c r="AL228" i="2"/>
  <c r="AV228" i="2"/>
  <c r="BF228" i="2"/>
  <c r="AU228" i="1"/>
  <c r="N231" i="2"/>
  <c r="N232" i="1"/>
  <c r="I230" i="2"/>
  <c r="AW229" i="2"/>
  <c r="AM229" i="2"/>
  <c r="BG229" i="2"/>
  <c r="AT230" i="2"/>
  <c r="AJ230" i="2"/>
  <c r="AJ228" i="1"/>
  <c r="M236" i="2"/>
  <c r="AA235" i="2" s="1"/>
  <c r="AO231" i="2"/>
  <c r="AE231" i="2"/>
  <c r="AO234" i="1"/>
  <c r="L233" i="2"/>
  <c r="BD230" i="2"/>
  <c r="AK233" i="2"/>
  <c r="AU233" i="2"/>
  <c r="AA234" i="2"/>
  <c r="AB229" i="2"/>
  <c r="Y232" i="1"/>
  <c r="G233" i="2"/>
  <c r="AW228" i="1"/>
  <c r="O231" i="2"/>
  <c r="BB230" i="2"/>
  <c r="E232" i="2"/>
  <c r="AZ231" i="2"/>
  <c r="AK235" i="2" l="1"/>
  <c r="AU235" i="2"/>
  <c r="AL229" i="2"/>
  <c r="AV229" i="2"/>
  <c r="BF229" i="2"/>
  <c r="U232" i="2"/>
  <c r="Z232" i="2"/>
  <c r="BD232" i="2" s="1"/>
  <c r="AW229" i="1"/>
  <c r="O232" i="2"/>
  <c r="AC231" i="2" s="1"/>
  <c r="AK234" i="2"/>
  <c r="AU234" i="2"/>
  <c r="AJ229" i="1"/>
  <c r="M237" i="2"/>
  <c r="AA236" i="2" s="1"/>
  <c r="AB230" i="2"/>
  <c r="AO235" i="1"/>
  <c r="L234" i="2"/>
  <c r="Z233" i="2" s="1"/>
  <c r="Y233" i="1"/>
  <c r="G234" i="2"/>
  <c r="U233" i="2" s="1"/>
  <c r="W229" i="2"/>
  <c r="AC230" i="2"/>
  <c r="N233" i="1"/>
  <c r="I231" i="2"/>
  <c r="W230" i="2" s="1"/>
  <c r="AU229" i="1"/>
  <c r="N232" i="2"/>
  <c r="E233" i="2"/>
  <c r="BE232" i="2"/>
  <c r="AZ232" i="2"/>
  <c r="BC232" i="2"/>
  <c r="AX232" i="2"/>
  <c r="BD231" i="2"/>
  <c r="AY231" i="2"/>
  <c r="AX231" i="2"/>
  <c r="BC231" i="2"/>
  <c r="BB231" i="2"/>
  <c r="BB232" i="2" l="1"/>
  <c r="AO233" i="2"/>
  <c r="AE233" i="2"/>
  <c r="AW230" i="2"/>
  <c r="AM230" i="2"/>
  <c r="BG230" i="2"/>
  <c r="AO232" i="2"/>
  <c r="AE232" i="2"/>
  <c r="AU230" i="1"/>
  <c r="N233" i="2"/>
  <c r="AB232" i="2" s="1"/>
  <c r="AG229" i="2"/>
  <c r="AQ229" i="2"/>
  <c r="BA229" i="2"/>
  <c r="AK236" i="2"/>
  <c r="AU236" i="2"/>
  <c r="AW231" i="2"/>
  <c r="AM231" i="2"/>
  <c r="BG231" i="2"/>
  <c r="AY232" i="2"/>
  <c r="AL230" i="2"/>
  <c r="AV230" i="2"/>
  <c r="BF230" i="2"/>
  <c r="AJ230" i="1"/>
  <c r="M238" i="2"/>
  <c r="AW230" i="1"/>
  <c r="O233" i="2"/>
  <c r="AC232" i="2" s="1"/>
  <c r="AG230" i="2"/>
  <c r="AQ230" i="2"/>
  <c r="BA230" i="2"/>
  <c r="AT233" i="2"/>
  <c r="AJ233" i="2"/>
  <c r="N234" i="1"/>
  <c r="N235" i="1" s="1"/>
  <c r="I232" i="2"/>
  <c r="Y234" i="1"/>
  <c r="G235" i="2"/>
  <c r="AO236" i="1"/>
  <c r="L235" i="2"/>
  <c r="AB231" i="2"/>
  <c r="AT232" i="2"/>
  <c r="AJ232" i="2"/>
  <c r="E234" i="2"/>
  <c r="BC233" i="2" s="1"/>
  <c r="BE231" i="2"/>
  <c r="AZ233" i="2" l="1"/>
  <c r="AX233" i="2"/>
  <c r="BD233" i="2"/>
  <c r="AY233" i="2"/>
  <c r="BE233" i="2"/>
  <c r="BB233" i="2"/>
  <c r="AW232" i="2"/>
  <c r="AM232" i="2"/>
  <c r="BG232" i="2"/>
  <c r="AL232" i="2"/>
  <c r="AV232" i="2"/>
  <c r="BF232" i="2"/>
  <c r="W231" i="2"/>
  <c r="AW231" i="1"/>
  <c r="O234" i="2"/>
  <c r="AC233" i="2" s="1"/>
  <c r="BG233" i="2" s="1"/>
  <c r="AU231" i="1"/>
  <c r="N234" i="2"/>
  <c r="AO237" i="1"/>
  <c r="L236" i="2"/>
  <c r="Z235" i="2" s="1"/>
  <c r="N236" i="1"/>
  <c r="I233" i="2"/>
  <c r="U234" i="2"/>
  <c r="AJ231" i="1"/>
  <c r="M239" i="2"/>
  <c r="Z234" i="2"/>
  <c r="AA237" i="2"/>
  <c r="AL231" i="2"/>
  <c r="AV231" i="2"/>
  <c r="BF231" i="2"/>
  <c r="Y235" i="1"/>
  <c r="G236" i="2"/>
  <c r="U235" i="2" s="1"/>
  <c r="E235" i="2"/>
  <c r="AZ234" i="2" s="1"/>
  <c r="BB234" i="2" l="1"/>
  <c r="BC234" i="2"/>
  <c r="BE234" i="2"/>
  <c r="AX234" i="2"/>
  <c r="AY234" i="2"/>
  <c r="AO235" i="2"/>
  <c r="AE235" i="2"/>
  <c r="N237" i="1"/>
  <c r="I234" i="2"/>
  <c r="W233" i="2" s="1"/>
  <c r="AG231" i="2"/>
  <c r="AQ231" i="2"/>
  <c r="BA231" i="2"/>
  <c r="AT235" i="2"/>
  <c r="AJ235" i="2"/>
  <c r="AB233" i="2"/>
  <c r="AJ232" i="1"/>
  <c r="M240" i="2"/>
  <c r="AA239" i="2" s="1"/>
  <c r="AA238" i="2"/>
  <c r="AU232" i="1"/>
  <c r="N235" i="2"/>
  <c r="AB234" i="2" s="1"/>
  <c r="W232" i="2"/>
  <c r="AW233" i="2"/>
  <c r="AM233" i="2"/>
  <c r="AT234" i="2"/>
  <c r="AJ234" i="2"/>
  <c r="AW232" i="1"/>
  <c r="O235" i="2"/>
  <c r="AC234" i="2" s="1"/>
  <c r="BD234" i="2"/>
  <c r="Y236" i="1"/>
  <c r="G237" i="2"/>
  <c r="AK237" i="2"/>
  <c r="AU237" i="2"/>
  <c r="AO234" i="2"/>
  <c r="AE234" i="2"/>
  <c r="AO238" i="1"/>
  <c r="L237" i="2"/>
  <c r="Z236" i="2" s="1"/>
  <c r="E236" i="2"/>
  <c r="BC235" i="2" s="1"/>
  <c r="BE235" i="2" l="1"/>
  <c r="BB235" i="2"/>
  <c r="AX235" i="2"/>
  <c r="AZ235" i="2"/>
  <c r="AY235" i="2"/>
  <c r="BD235" i="2"/>
  <c r="AT236" i="2"/>
  <c r="AJ236" i="2"/>
  <c r="AL234" i="2"/>
  <c r="AV234" i="2"/>
  <c r="BF234" i="2"/>
  <c r="AO239" i="1"/>
  <c r="L238" i="2"/>
  <c r="AU233" i="1"/>
  <c r="N236" i="2"/>
  <c r="AB235" i="2" s="1"/>
  <c r="AL233" i="2"/>
  <c r="AV233" i="2"/>
  <c r="BF233" i="2"/>
  <c r="AW233" i="1"/>
  <c r="O236" i="2"/>
  <c r="AJ233" i="1"/>
  <c r="M241" i="2"/>
  <c r="AK239" i="2"/>
  <c r="AU239" i="2"/>
  <c r="AG233" i="2"/>
  <c r="AQ233" i="2"/>
  <c r="BA233" i="2"/>
  <c r="N238" i="1"/>
  <c r="I235" i="2"/>
  <c r="W234" i="2" s="1"/>
  <c r="Y237" i="1"/>
  <c r="G238" i="2"/>
  <c r="U237" i="2" s="1"/>
  <c r="AG232" i="2"/>
  <c r="AQ232" i="2"/>
  <c r="BA232" i="2"/>
  <c r="U236" i="2"/>
  <c r="AW234" i="2"/>
  <c r="AM234" i="2"/>
  <c r="BG234" i="2"/>
  <c r="AK238" i="2"/>
  <c r="AU238" i="2"/>
  <c r="E237" i="2"/>
  <c r="BE236" i="2" s="1"/>
  <c r="BB236" i="2" l="1"/>
  <c r="AZ236" i="2"/>
  <c r="AX236" i="2"/>
  <c r="BD236" i="2"/>
  <c r="AY236" i="2"/>
  <c r="BC236" i="2"/>
  <c r="AG234" i="2"/>
  <c r="AQ234" i="2"/>
  <c r="BA234" i="2"/>
  <c r="Y238" i="1"/>
  <c r="G239" i="2"/>
  <c r="U238" i="2" s="1"/>
  <c r="AJ234" i="1"/>
  <c r="M242" i="2"/>
  <c r="Z237" i="2"/>
  <c r="N239" i="1"/>
  <c r="I236" i="2"/>
  <c r="W235" i="2" s="1"/>
  <c r="AU234" i="1"/>
  <c r="N237" i="2"/>
  <c r="AB236" i="2" s="1"/>
  <c r="AO240" i="1"/>
  <c r="L239" i="2"/>
  <c r="Z238" i="2" s="1"/>
  <c r="AL235" i="2"/>
  <c r="AV235" i="2"/>
  <c r="BF235" i="2"/>
  <c r="AO237" i="2"/>
  <c r="AE237" i="2"/>
  <c r="AO236" i="2"/>
  <c r="AE236" i="2"/>
  <c r="AW234" i="1"/>
  <c r="O237" i="2"/>
  <c r="AC236" i="2" s="1"/>
  <c r="AA240" i="2"/>
  <c r="AC235" i="2"/>
  <c r="E238" i="2"/>
  <c r="AX237" i="2" s="1"/>
  <c r="BB237" i="2" l="1"/>
  <c r="BE237" i="2"/>
  <c r="AY237" i="2"/>
  <c r="AZ237" i="2"/>
  <c r="BC237" i="2"/>
  <c r="AT238" i="2"/>
  <c r="AJ238" i="2"/>
  <c r="AK240" i="2"/>
  <c r="AU240" i="2"/>
  <c r="AT237" i="2"/>
  <c r="AJ237" i="2"/>
  <c r="AG235" i="2"/>
  <c r="AQ235" i="2"/>
  <c r="BA235" i="2"/>
  <c r="Y239" i="1"/>
  <c r="G240" i="2"/>
  <c r="BD237" i="2"/>
  <c r="AW235" i="1"/>
  <c r="O238" i="2"/>
  <c r="AJ235" i="1"/>
  <c r="M243" i="2"/>
  <c r="AA242" i="2" s="1"/>
  <c r="AW236" i="2"/>
  <c r="AM236" i="2"/>
  <c r="BG236" i="2"/>
  <c r="AO241" i="1"/>
  <c r="L240" i="2"/>
  <c r="AW235" i="2"/>
  <c r="AM235" i="2"/>
  <c r="BG235" i="2"/>
  <c r="AO238" i="2"/>
  <c r="AE238" i="2"/>
  <c r="AL236" i="2"/>
  <c r="AV236" i="2"/>
  <c r="BF236" i="2"/>
  <c r="AU235" i="1"/>
  <c r="N238" i="2"/>
  <c r="N240" i="1"/>
  <c r="I237" i="2"/>
  <c r="AA241" i="2"/>
  <c r="E239" i="2"/>
  <c r="BE238" i="2" s="1"/>
  <c r="AX238" i="2" l="1"/>
  <c r="BC238" i="2"/>
  <c r="BD238" i="2"/>
  <c r="AZ238" i="2"/>
  <c r="BB238" i="2"/>
  <c r="AY238" i="2"/>
  <c r="AK241" i="2"/>
  <c r="AU241" i="2"/>
  <c r="W236" i="2"/>
  <c r="N241" i="1"/>
  <c r="I238" i="2"/>
  <c r="AW236" i="1"/>
  <c r="O239" i="2"/>
  <c r="AK242" i="2"/>
  <c r="AU242" i="2"/>
  <c r="AO242" i="1"/>
  <c r="L241" i="2"/>
  <c r="Z240" i="2" s="1"/>
  <c r="AB237" i="2"/>
  <c r="Y240" i="1"/>
  <c r="G241" i="2"/>
  <c r="U239" i="2"/>
  <c r="AU236" i="1"/>
  <c r="N239" i="2"/>
  <c r="AJ236" i="1"/>
  <c r="M244" i="2"/>
  <c r="AC237" i="2"/>
  <c r="Z239" i="2"/>
  <c r="E240" i="2"/>
  <c r="BE239" i="2" s="1"/>
  <c r="AG236" i="2" l="1"/>
  <c r="AQ236" i="2"/>
  <c r="BA236" i="2"/>
  <c r="AW237" i="2"/>
  <c r="AM237" i="2"/>
  <c r="BG237" i="2"/>
  <c r="AW237" i="1"/>
  <c r="O240" i="2"/>
  <c r="AC239" i="2" s="1"/>
  <c r="AT240" i="2"/>
  <c r="AJ240" i="2"/>
  <c r="AJ237" i="1"/>
  <c r="M245" i="2"/>
  <c r="U240" i="2"/>
  <c r="AL237" i="2"/>
  <c r="AV237" i="2"/>
  <c r="BF237" i="2"/>
  <c r="AO243" i="1"/>
  <c r="L242" i="2"/>
  <c r="Z241" i="2" s="1"/>
  <c r="N242" i="1"/>
  <c r="I239" i="2"/>
  <c r="W238" i="2" s="1"/>
  <c r="W237" i="2"/>
  <c r="AU237" i="1"/>
  <c r="N240" i="2"/>
  <c r="AB239" i="2" s="1"/>
  <c r="AA244" i="2"/>
  <c r="AO239" i="2"/>
  <c r="AE239" i="2"/>
  <c r="Y241" i="1"/>
  <c r="G242" i="2"/>
  <c r="AT239" i="2"/>
  <c r="AJ239" i="2"/>
  <c r="AA243" i="2"/>
  <c r="AB238" i="2"/>
  <c r="AC238" i="2"/>
  <c r="BD239" i="2"/>
  <c r="AY239" i="2"/>
  <c r="AX239" i="2"/>
  <c r="BC239" i="2"/>
  <c r="AZ239" i="2"/>
  <c r="BB239" i="2"/>
  <c r="E241" i="2"/>
  <c r="BD240" i="2" s="1"/>
  <c r="AX240" i="2" l="1"/>
  <c r="BC240" i="2"/>
  <c r="AZ240" i="2"/>
  <c r="AY240" i="2"/>
  <c r="BE240" i="2"/>
  <c r="AL239" i="2"/>
  <c r="AV239" i="2"/>
  <c r="AG237" i="2"/>
  <c r="AQ237" i="2"/>
  <c r="BA237" i="2"/>
  <c r="Y242" i="1"/>
  <c r="G243" i="2"/>
  <c r="AW238" i="1"/>
  <c r="O241" i="2"/>
  <c r="AC240" i="2" s="1"/>
  <c r="AG238" i="2"/>
  <c r="AQ238" i="2"/>
  <c r="BA238" i="2"/>
  <c r="BF239" i="2"/>
  <c r="AL238" i="2"/>
  <c r="AV238" i="2"/>
  <c r="BF238" i="2"/>
  <c r="N243" i="1"/>
  <c r="I240" i="2"/>
  <c r="AJ238" i="1"/>
  <c r="M246" i="2"/>
  <c r="U241" i="2"/>
  <c r="AW239" i="2"/>
  <c r="AM239" i="2"/>
  <c r="AK244" i="2"/>
  <c r="AU244" i="2"/>
  <c r="AO244" i="1"/>
  <c r="L243" i="2"/>
  <c r="Z242" i="2" s="1"/>
  <c r="AO240" i="2"/>
  <c r="AE240" i="2"/>
  <c r="AT241" i="2"/>
  <c r="AJ241" i="2"/>
  <c r="AW238" i="2"/>
  <c r="AM238" i="2"/>
  <c r="BG238" i="2"/>
  <c r="AK243" i="2"/>
  <c r="AU243" i="2"/>
  <c r="AU238" i="1"/>
  <c r="N241" i="2"/>
  <c r="BG239" i="2"/>
  <c r="BB240" i="2"/>
  <c r="E242" i="2"/>
  <c r="BB241" i="2" s="1"/>
  <c r="AZ241" i="2"/>
  <c r="AY241" i="2" l="1"/>
  <c r="AX241" i="2"/>
  <c r="BE241" i="2"/>
  <c r="BD241" i="2"/>
  <c r="BC241" i="2"/>
  <c r="AT242" i="2"/>
  <c r="AJ242" i="2"/>
  <c r="AW240" i="2"/>
  <c r="AM240" i="2"/>
  <c r="BG240" i="2"/>
  <c r="AU239" i="1"/>
  <c r="N242" i="2"/>
  <c r="AO245" i="1"/>
  <c r="L244" i="2"/>
  <c r="W239" i="2"/>
  <c r="N244" i="1"/>
  <c r="I241" i="2"/>
  <c r="AB240" i="2"/>
  <c r="AW239" i="1"/>
  <c r="O242" i="2"/>
  <c r="AC241" i="2" s="1"/>
  <c r="Y243" i="1"/>
  <c r="G244" i="2"/>
  <c r="U243" i="2" s="1"/>
  <c r="AO241" i="2"/>
  <c r="AE241" i="2"/>
  <c r="AJ239" i="1"/>
  <c r="M247" i="2"/>
  <c r="AA246" i="2" s="1"/>
  <c r="U242" i="2"/>
  <c r="AA245" i="2"/>
  <c r="E243" i="2"/>
  <c r="BE242" i="2" l="1"/>
  <c r="AW241" i="2"/>
  <c r="AM241" i="2"/>
  <c r="BG241" i="2"/>
  <c r="AK246" i="2"/>
  <c r="AU246" i="2"/>
  <c r="AO243" i="2"/>
  <c r="AE243" i="2"/>
  <c r="AJ240" i="1"/>
  <c r="M248" i="2"/>
  <c r="AA247" i="2" s="1"/>
  <c r="AW240" i="1"/>
  <c r="O243" i="2"/>
  <c r="AC242" i="2" s="1"/>
  <c r="BG242" i="2" s="1"/>
  <c r="AL240" i="2"/>
  <c r="AV240" i="2"/>
  <c r="BF240" i="2"/>
  <c r="N245" i="1"/>
  <c r="I242" i="2"/>
  <c r="AO242" i="2"/>
  <c r="AE242" i="2"/>
  <c r="Y244" i="1"/>
  <c r="G245" i="2"/>
  <c r="AG239" i="2"/>
  <c r="AQ239" i="2"/>
  <c r="BA239" i="2"/>
  <c r="AO246" i="1"/>
  <c r="L245" i="2"/>
  <c r="Z244" i="2" s="1"/>
  <c r="AU240" i="1"/>
  <c r="N243" i="2"/>
  <c r="AK245" i="2"/>
  <c r="AU245" i="2"/>
  <c r="Z243" i="2"/>
  <c r="W240" i="2"/>
  <c r="AB241" i="2"/>
  <c r="AY242" i="2"/>
  <c r="AZ242" i="2"/>
  <c r="BD242" i="2"/>
  <c r="BC242" i="2"/>
  <c r="AX242" i="2"/>
  <c r="BB242" i="2"/>
  <c r="E244" i="2"/>
  <c r="BB243" i="2" s="1"/>
  <c r="AZ243" i="2" l="1"/>
  <c r="AX243" i="2"/>
  <c r="BC243" i="2"/>
  <c r="BE243" i="2"/>
  <c r="AT244" i="2"/>
  <c r="AJ244" i="2"/>
  <c r="AL241" i="2"/>
  <c r="AV241" i="2"/>
  <c r="BF241" i="2"/>
  <c r="AO247" i="1"/>
  <c r="L246" i="2"/>
  <c r="AJ241" i="1"/>
  <c r="M249" i="2"/>
  <c r="AA248" i="2" s="1"/>
  <c r="AG240" i="2"/>
  <c r="AQ240" i="2"/>
  <c r="BA240" i="2"/>
  <c r="Y245" i="1"/>
  <c r="G246" i="2"/>
  <c r="N246" i="1"/>
  <c r="I243" i="2"/>
  <c r="W242" i="2" s="1"/>
  <c r="U244" i="2"/>
  <c r="AK247" i="2"/>
  <c r="AU247" i="2"/>
  <c r="AW242" i="2"/>
  <c r="AM242" i="2"/>
  <c r="AT243" i="2"/>
  <c r="AJ243" i="2"/>
  <c r="AU241" i="1"/>
  <c r="N244" i="2"/>
  <c r="AB243" i="2" s="1"/>
  <c r="AW241" i="1"/>
  <c r="O244" i="2"/>
  <c r="AB242" i="2"/>
  <c r="W241" i="2"/>
  <c r="E245" i="2"/>
  <c r="BE244" i="2" s="1"/>
  <c r="AX244" i="2"/>
  <c r="BD243" i="2"/>
  <c r="AY243" i="2"/>
  <c r="AY244" i="2" l="1"/>
  <c r="AZ244" i="2"/>
  <c r="BB244" i="2"/>
  <c r="BD244" i="2"/>
  <c r="BC244" i="2"/>
  <c r="AL243" i="2"/>
  <c r="AV243" i="2"/>
  <c r="BF243" i="2"/>
  <c r="AG241" i="2"/>
  <c r="AQ241" i="2"/>
  <c r="BA241" i="2"/>
  <c r="AO244" i="2"/>
  <c r="AE244" i="2"/>
  <c r="AU242" i="1"/>
  <c r="N245" i="2"/>
  <c r="AJ242" i="1"/>
  <c r="M250" i="2"/>
  <c r="AA249" i="2" s="1"/>
  <c r="AL242" i="2"/>
  <c r="AV242" i="2"/>
  <c r="BF242" i="2"/>
  <c r="AO248" i="1"/>
  <c r="L247" i="2"/>
  <c r="Y246" i="1"/>
  <c r="G247" i="2"/>
  <c r="U246" i="2" s="1"/>
  <c r="AG242" i="2"/>
  <c r="AQ242" i="2"/>
  <c r="BA242" i="2"/>
  <c r="AW242" i="1"/>
  <c r="O245" i="2"/>
  <c r="AK248" i="2"/>
  <c r="AU248" i="2"/>
  <c r="Z245" i="2"/>
  <c r="AC243" i="2"/>
  <c r="N247" i="1"/>
  <c r="I244" i="2"/>
  <c r="U245" i="2"/>
  <c r="E246" i="2"/>
  <c r="AZ245" i="2" s="1"/>
  <c r="AX245" i="2"/>
  <c r="BC245" i="2" l="1"/>
  <c r="BD245" i="2"/>
  <c r="AO246" i="2"/>
  <c r="AE246" i="2"/>
  <c r="AO245" i="2"/>
  <c r="AE245" i="2"/>
  <c r="Z246" i="2"/>
  <c r="N248" i="1"/>
  <c r="I245" i="2"/>
  <c r="AT245" i="2"/>
  <c r="AJ245" i="2"/>
  <c r="AW243" i="1"/>
  <c r="O246" i="2"/>
  <c r="AC245" i="2" s="1"/>
  <c r="AY245" i="2"/>
  <c r="AW243" i="2"/>
  <c r="AM243" i="2"/>
  <c r="BG243" i="2"/>
  <c r="AO249" i="1"/>
  <c r="L248" i="2"/>
  <c r="AK249" i="2"/>
  <c r="AU249" i="2"/>
  <c r="Y247" i="1"/>
  <c r="G248" i="2"/>
  <c r="AB244" i="2"/>
  <c r="AC244" i="2"/>
  <c r="W243" i="2"/>
  <c r="AJ243" i="1"/>
  <c r="M251" i="2"/>
  <c r="AU243" i="1"/>
  <c r="N246" i="2"/>
  <c r="AB245" i="2" s="1"/>
  <c r="BE245" i="2"/>
  <c r="BB245" i="2"/>
  <c r="E247" i="2"/>
  <c r="AX246" i="2" s="1"/>
  <c r="AY246" i="2" l="1"/>
  <c r="BC246" i="2"/>
  <c r="AZ246" i="2"/>
  <c r="BB246" i="2"/>
  <c r="BE246" i="2"/>
  <c r="AL245" i="2"/>
  <c r="AV245" i="2"/>
  <c r="BF245" i="2"/>
  <c r="AW245" i="2"/>
  <c r="AM245" i="2"/>
  <c r="AU244" i="1"/>
  <c r="N247" i="2"/>
  <c r="AB246" i="2" s="1"/>
  <c r="AW244" i="2"/>
  <c r="AM244" i="2"/>
  <c r="BG244" i="2"/>
  <c r="AT246" i="2"/>
  <c r="AJ246" i="2"/>
  <c r="AL244" i="2"/>
  <c r="AV244" i="2"/>
  <c r="BF244" i="2"/>
  <c r="BG245" i="2"/>
  <c r="AJ244" i="1"/>
  <c r="M252" i="2"/>
  <c r="U247" i="2"/>
  <c r="AA250" i="2"/>
  <c r="Z247" i="2"/>
  <c r="AO250" i="1"/>
  <c r="L249" i="2"/>
  <c r="Z248" i="2" s="1"/>
  <c r="AG243" i="2"/>
  <c r="AQ243" i="2"/>
  <c r="BA243" i="2"/>
  <c r="Y248" i="1"/>
  <c r="G249" i="2"/>
  <c r="AW244" i="1"/>
  <c r="O247" i="2"/>
  <c r="AC246" i="2" s="1"/>
  <c r="N249" i="1"/>
  <c r="I246" i="2"/>
  <c r="W244" i="2"/>
  <c r="E248" i="2"/>
  <c r="BE247" i="2" s="1"/>
  <c r="BD246" i="2"/>
  <c r="AX247" i="2" l="1"/>
  <c r="BD247" i="2"/>
  <c r="AZ247" i="2"/>
  <c r="BC247" i="2"/>
  <c r="BB247" i="2"/>
  <c r="AY247" i="2"/>
  <c r="AT248" i="2"/>
  <c r="AJ248" i="2"/>
  <c r="AW246" i="2"/>
  <c r="AM246" i="2"/>
  <c r="BG246" i="2"/>
  <c r="N250" i="1"/>
  <c r="I247" i="2"/>
  <c r="AL246" i="2"/>
  <c r="AV246" i="2"/>
  <c r="BF246" i="2"/>
  <c r="AG244" i="2"/>
  <c r="AQ244" i="2"/>
  <c r="BA244" i="2"/>
  <c r="AW245" i="1"/>
  <c r="O248" i="2"/>
  <c r="AO251" i="1"/>
  <c r="L250" i="2"/>
  <c r="Z249" i="2" s="1"/>
  <c r="U248" i="2"/>
  <c r="AU245" i="1"/>
  <c r="N248" i="2"/>
  <c r="AB247" i="2" s="1"/>
  <c r="Y249" i="1"/>
  <c r="G250" i="2"/>
  <c r="U249" i="2" s="1"/>
  <c r="AT247" i="2"/>
  <c r="AJ247" i="2"/>
  <c r="W245" i="2"/>
  <c r="AK250" i="2"/>
  <c r="AU250" i="2"/>
  <c r="AO247" i="2"/>
  <c r="AE247" i="2"/>
  <c r="AJ245" i="1"/>
  <c r="M253" i="2"/>
  <c r="AA252" i="2" s="1"/>
  <c r="AA251" i="2"/>
  <c r="E249" i="2"/>
  <c r="BB248" i="2" s="1"/>
  <c r="BC248" i="2" l="1"/>
  <c r="AZ248" i="2"/>
  <c r="AX248" i="2"/>
  <c r="BD248" i="2"/>
  <c r="BE248" i="2"/>
  <c r="AY248" i="2"/>
  <c r="AK252" i="2"/>
  <c r="AU252" i="2"/>
  <c r="AL247" i="2"/>
  <c r="AV247" i="2"/>
  <c r="BF247" i="2"/>
  <c r="AO252" i="1"/>
  <c r="AO253" i="1" s="1"/>
  <c r="L251" i="2"/>
  <c r="Z250" i="2" s="1"/>
  <c r="AJ246" i="1"/>
  <c r="M254" i="2"/>
  <c r="AA253" i="2" s="1"/>
  <c r="AG245" i="2"/>
  <c r="AQ245" i="2"/>
  <c r="BA245" i="2"/>
  <c r="AU246" i="1"/>
  <c r="N249" i="2"/>
  <c r="AB248" i="2" s="1"/>
  <c r="AO249" i="2"/>
  <c r="AE249" i="2"/>
  <c r="AC247" i="2"/>
  <c r="AO248" i="2"/>
  <c r="AE248" i="2"/>
  <c r="AW246" i="1"/>
  <c r="O249" i="2"/>
  <c r="N251" i="1"/>
  <c r="I248" i="2"/>
  <c r="W247" i="2" s="1"/>
  <c r="AK251" i="2"/>
  <c r="AU251" i="2"/>
  <c r="AT249" i="2"/>
  <c r="AJ249" i="2"/>
  <c r="Y250" i="1"/>
  <c r="Y251" i="1" s="1"/>
  <c r="G251" i="2"/>
  <c r="U250" i="2" s="1"/>
  <c r="W246" i="2"/>
  <c r="E250" i="2"/>
  <c r="BC249" i="2" s="1"/>
  <c r="BD249" i="2" l="1"/>
  <c r="AZ249" i="2"/>
  <c r="BE249" i="2"/>
  <c r="AY249" i="2"/>
  <c r="AX249" i="2"/>
  <c r="AO250" i="2"/>
  <c r="AE250" i="2"/>
  <c r="N252" i="1"/>
  <c r="I249" i="2"/>
  <c r="W248" i="2" s="1"/>
  <c r="AG247" i="2"/>
  <c r="AQ247" i="2"/>
  <c r="BA247" i="2"/>
  <c r="AJ247" i="1"/>
  <c r="M255" i="2"/>
  <c r="AA254" i="2" s="1"/>
  <c r="AK253" i="2"/>
  <c r="AU253" i="2"/>
  <c r="AG246" i="2"/>
  <c r="AQ246" i="2"/>
  <c r="BA246" i="2"/>
  <c r="Y252" i="1"/>
  <c r="G252" i="2"/>
  <c r="U251" i="2" s="1"/>
  <c r="AW247" i="1"/>
  <c r="O250" i="2"/>
  <c r="AO254" i="1"/>
  <c r="L252" i="2"/>
  <c r="Z251" i="2" s="1"/>
  <c r="AT250" i="2"/>
  <c r="AJ250" i="2"/>
  <c r="AL248" i="2"/>
  <c r="AV248" i="2"/>
  <c r="BF248" i="2"/>
  <c r="AW247" i="2"/>
  <c r="AM247" i="2"/>
  <c r="BG247" i="2"/>
  <c r="AU247" i="1"/>
  <c r="N250" i="2"/>
  <c r="AC248" i="2"/>
  <c r="BB249" i="2"/>
  <c r="E251" i="2"/>
  <c r="AY250" i="2" s="1"/>
  <c r="BE250" i="2"/>
  <c r="BB250" i="2" l="1"/>
  <c r="BC250" i="2"/>
  <c r="AZ250" i="2"/>
  <c r="AX250" i="2"/>
  <c r="AT251" i="2"/>
  <c r="AJ251" i="2"/>
  <c r="AU248" i="1"/>
  <c r="N251" i="2"/>
  <c r="AG248" i="2"/>
  <c r="AQ248" i="2"/>
  <c r="BA248" i="2"/>
  <c r="Y253" i="1"/>
  <c r="G253" i="2"/>
  <c r="U252" i="2" s="1"/>
  <c r="AJ248" i="1"/>
  <c r="M256" i="2"/>
  <c r="AK254" i="2"/>
  <c r="AU254" i="2"/>
  <c r="N253" i="1"/>
  <c r="I250" i="2"/>
  <c r="AW248" i="2"/>
  <c r="AM248" i="2"/>
  <c r="BG248" i="2"/>
  <c r="AO255" i="1"/>
  <c r="L253" i="2"/>
  <c r="Z252" i="2" s="1"/>
  <c r="AW248" i="1"/>
  <c r="O251" i="2"/>
  <c r="AC249" i="2"/>
  <c r="AO251" i="2"/>
  <c r="AE251" i="2"/>
  <c r="AB249" i="2"/>
  <c r="E252" i="2"/>
  <c r="AY251" i="2" s="1"/>
  <c r="BC251" i="2"/>
  <c r="BD250" i="2"/>
  <c r="BE251" i="2" l="1"/>
  <c r="BD251" i="2"/>
  <c r="AX251" i="2"/>
  <c r="AZ251" i="2"/>
  <c r="BB251" i="2"/>
  <c r="AO252" i="2"/>
  <c r="AE252" i="2"/>
  <c r="AT252" i="2"/>
  <c r="AJ252" i="2"/>
  <c r="AU249" i="1"/>
  <c r="N252" i="2"/>
  <c r="AB251" i="2" s="1"/>
  <c r="AW249" i="1"/>
  <c r="O252" i="2"/>
  <c r="AC251" i="2" s="1"/>
  <c r="AA255" i="2"/>
  <c r="AL249" i="2"/>
  <c r="AV249" i="2"/>
  <c r="BF249" i="2"/>
  <c r="N254" i="1"/>
  <c r="N255" i="1" s="1"/>
  <c r="I251" i="2"/>
  <c r="AJ249" i="1"/>
  <c r="M257" i="2"/>
  <c r="AA256" i="2" s="1"/>
  <c r="Y254" i="1"/>
  <c r="G254" i="2"/>
  <c r="AB250" i="2"/>
  <c r="AW249" i="2"/>
  <c r="AM249" i="2"/>
  <c r="BG249" i="2"/>
  <c r="AO256" i="1"/>
  <c r="L254" i="2"/>
  <c r="Z253" i="2" s="1"/>
  <c r="AC250" i="2"/>
  <c r="W249" i="2"/>
  <c r="E253" i="2"/>
  <c r="AX252" i="2" s="1"/>
  <c r="BD252" i="2"/>
  <c r="AY252" i="2" l="1"/>
  <c r="BE252" i="2"/>
  <c r="BC252" i="2"/>
  <c r="AZ252" i="2"/>
  <c r="AT253" i="2"/>
  <c r="AJ253" i="2"/>
  <c r="AW251" i="2"/>
  <c r="AM251" i="2"/>
  <c r="BG251" i="2"/>
  <c r="N256" i="1"/>
  <c r="I252" i="2"/>
  <c r="W251" i="2" s="1"/>
  <c r="AW250" i="1"/>
  <c r="O253" i="2"/>
  <c r="AW250" i="2"/>
  <c r="AM250" i="2"/>
  <c r="BG250" i="2"/>
  <c r="AK256" i="2"/>
  <c r="AU256" i="2"/>
  <c r="U253" i="2"/>
  <c r="AY253" i="2" s="1"/>
  <c r="AL251" i="2"/>
  <c r="AV251" i="2"/>
  <c r="BF251" i="2"/>
  <c r="W250" i="2"/>
  <c r="Y255" i="1"/>
  <c r="G255" i="2"/>
  <c r="U254" i="2" s="1"/>
  <c r="AO257" i="1"/>
  <c r="L255" i="2"/>
  <c r="Z254" i="2" s="1"/>
  <c r="AL250" i="2"/>
  <c r="AV250" i="2"/>
  <c r="BF250" i="2"/>
  <c r="AG249" i="2"/>
  <c r="AQ249" i="2"/>
  <c r="BA249" i="2"/>
  <c r="AJ250" i="1"/>
  <c r="M258" i="2"/>
  <c r="AK255" i="2"/>
  <c r="AU255" i="2"/>
  <c r="AU250" i="1"/>
  <c r="N253" i="2"/>
  <c r="AB252" i="2" s="1"/>
  <c r="BB252" i="2"/>
  <c r="E254" i="2"/>
  <c r="BB253" i="2" s="1"/>
  <c r="BE253" i="2"/>
  <c r="AX253" i="2" l="1"/>
  <c r="AZ253" i="2"/>
  <c r="BD253" i="2"/>
  <c r="BC253" i="2"/>
  <c r="AG251" i="2"/>
  <c r="AQ251" i="2"/>
  <c r="BA251" i="2"/>
  <c r="AT254" i="2"/>
  <c r="AJ254" i="2"/>
  <c r="N257" i="1"/>
  <c r="I253" i="2"/>
  <c r="AA257" i="2"/>
  <c r="Y256" i="1"/>
  <c r="G256" i="2"/>
  <c r="U255" i="2" s="1"/>
  <c r="AL252" i="2"/>
  <c r="AV252" i="2"/>
  <c r="BF252" i="2"/>
  <c r="AO254" i="2"/>
  <c r="AE254" i="2"/>
  <c r="AU251" i="1"/>
  <c r="N254" i="2"/>
  <c r="AJ251" i="1"/>
  <c r="M259" i="2"/>
  <c r="AO258" i="1"/>
  <c r="L256" i="2"/>
  <c r="AC252" i="2"/>
  <c r="AW251" i="1"/>
  <c r="O254" i="2"/>
  <c r="AC253" i="2" s="1"/>
  <c r="AG250" i="2"/>
  <c r="AQ250" i="2"/>
  <c r="BA250" i="2"/>
  <c r="AO253" i="2"/>
  <c r="AE253" i="2"/>
  <c r="E255" i="2"/>
  <c r="AZ254" i="2" s="1"/>
  <c r="BE254" i="2" l="1"/>
  <c r="AY254" i="2"/>
  <c r="AJ252" i="1"/>
  <c r="M260" i="2"/>
  <c r="AA259" i="2" s="1"/>
  <c r="AW253" i="2"/>
  <c r="AM253" i="2"/>
  <c r="BG253" i="2"/>
  <c r="AO259" i="1"/>
  <c r="L257" i="2"/>
  <c r="Z256" i="2" s="1"/>
  <c r="AU252" i="1"/>
  <c r="N255" i="2"/>
  <c r="AK257" i="2"/>
  <c r="AU257" i="2"/>
  <c r="N258" i="1"/>
  <c r="I254" i="2"/>
  <c r="W253" i="2" s="1"/>
  <c r="Z255" i="2"/>
  <c r="AW252" i="2"/>
  <c r="AM252" i="2"/>
  <c r="BG252" i="2"/>
  <c r="AO255" i="2"/>
  <c r="AE255" i="2"/>
  <c r="W252" i="2"/>
  <c r="AW252" i="1"/>
  <c r="O255" i="2"/>
  <c r="AB253" i="2"/>
  <c r="Y257" i="1"/>
  <c r="G257" i="2"/>
  <c r="AA258" i="2"/>
  <c r="BD254" i="2"/>
  <c r="BC254" i="2"/>
  <c r="AX254" i="2"/>
  <c r="BB254" i="2"/>
  <c r="E256" i="2"/>
  <c r="AY255" i="2" s="1"/>
  <c r="BE255" i="2" l="1"/>
  <c r="BD255" i="2"/>
  <c r="AT256" i="2"/>
  <c r="AJ256" i="2"/>
  <c r="AO260" i="1"/>
  <c r="L258" i="2"/>
  <c r="AL253" i="2"/>
  <c r="AV253" i="2"/>
  <c r="BF253" i="2"/>
  <c r="AC254" i="2"/>
  <c r="Y258" i="1"/>
  <c r="G258" i="2"/>
  <c r="N259" i="1"/>
  <c r="I255" i="2"/>
  <c r="W254" i="2" s="1"/>
  <c r="AG253" i="2"/>
  <c r="AQ253" i="2"/>
  <c r="BA253" i="2"/>
  <c r="AW253" i="1"/>
  <c r="O256" i="2"/>
  <c r="AC255" i="2" s="1"/>
  <c r="AB254" i="2"/>
  <c r="AK258" i="2"/>
  <c r="AU258" i="2"/>
  <c r="AK259" i="2"/>
  <c r="AU259" i="2"/>
  <c r="AG252" i="2"/>
  <c r="AQ252" i="2"/>
  <c r="BA252" i="2"/>
  <c r="AT255" i="2"/>
  <c r="AJ255" i="2"/>
  <c r="AU253" i="1"/>
  <c r="N256" i="2"/>
  <c r="AB255" i="2" s="1"/>
  <c r="U257" i="2"/>
  <c r="U256" i="2"/>
  <c r="Z257" i="2"/>
  <c r="AJ253" i="1"/>
  <c r="M261" i="2"/>
  <c r="AA260" i="2" s="1"/>
  <c r="E257" i="2"/>
  <c r="AZ256" i="2"/>
  <c r="AX256" i="2"/>
  <c r="AZ255" i="2"/>
  <c r="AX255" i="2"/>
  <c r="BC255" i="2"/>
  <c r="BB255" i="2"/>
  <c r="BE256" i="2" l="1"/>
  <c r="AL255" i="2"/>
  <c r="AV255" i="2"/>
  <c r="BF255" i="2"/>
  <c r="AK260" i="2"/>
  <c r="AU260" i="2"/>
  <c r="AG254" i="2"/>
  <c r="AQ254" i="2"/>
  <c r="BA254" i="2"/>
  <c r="AW254" i="2"/>
  <c r="AM254" i="2"/>
  <c r="BG254" i="2"/>
  <c r="AJ254" i="1"/>
  <c r="M262" i="2"/>
  <c r="AA261" i="2" s="1"/>
  <c r="N260" i="1"/>
  <c r="I256" i="2"/>
  <c r="W255" i="2" s="1"/>
  <c r="AW255" i="2"/>
  <c r="AM255" i="2"/>
  <c r="BG255" i="2"/>
  <c r="AT257" i="2"/>
  <c r="AJ257" i="2"/>
  <c r="AL254" i="2"/>
  <c r="AV254" i="2"/>
  <c r="BF254" i="2"/>
  <c r="AO256" i="2"/>
  <c r="AE256" i="2"/>
  <c r="AU254" i="1"/>
  <c r="N257" i="2"/>
  <c r="AW254" i="1"/>
  <c r="O257" i="2"/>
  <c r="AC256" i="2" s="1"/>
  <c r="AO257" i="2"/>
  <c r="AE257" i="2"/>
  <c r="Y259" i="1"/>
  <c r="G259" i="2"/>
  <c r="AO261" i="1"/>
  <c r="L259" i="2"/>
  <c r="BD256" i="2"/>
  <c r="BC256" i="2"/>
  <c r="AY256" i="2"/>
  <c r="BB256" i="2"/>
  <c r="E258" i="2"/>
  <c r="BB257" i="2"/>
  <c r="BD257" i="2"/>
  <c r="Y260" i="1" l="1"/>
  <c r="G260" i="2"/>
  <c r="U259" i="2" s="1"/>
  <c r="AW255" i="1"/>
  <c r="O258" i="2"/>
  <c r="AC257" i="2" s="1"/>
  <c r="AJ255" i="1"/>
  <c r="M263" i="2"/>
  <c r="AA262" i="2" s="1"/>
  <c r="AW256" i="2"/>
  <c r="AM256" i="2"/>
  <c r="AG255" i="2"/>
  <c r="AQ255" i="2"/>
  <c r="BA255" i="2"/>
  <c r="AO262" i="1"/>
  <c r="L260" i="2"/>
  <c r="Z259" i="2" s="1"/>
  <c r="AU255" i="1"/>
  <c r="N258" i="2"/>
  <c r="N261" i="1"/>
  <c r="I257" i="2"/>
  <c r="W256" i="2" s="1"/>
  <c r="Z258" i="2"/>
  <c r="BG256" i="2"/>
  <c r="AB256" i="2"/>
  <c r="U258" i="2"/>
  <c r="AK261" i="2"/>
  <c r="AU261" i="2"/>
  <c r="E259" i="2"/>
  <c r="BE258" i="2" s="1"/>
  <c r="AZ257" i="2"/>
  <c r="AY257" i="2"/>
  <c r="BE257" i="2"/>
  <c r="AX257" i="2"/>
  <c r="BC257" i="2"/>
  <c r="BC258" i="2" l="1"/>
  <c r="AX258" i="2"/>
  <c r="AZ258" i="2"/>
  <c r="BD258" i="2"/>
  <c r="BB258" i="2"/>
  <c r="AY258" i="2"/>
  <c r="AW257" i="2"/>
  <c r="AM257" i="2"/>
  <c r="BG257" i="2"/>
  <c r="AG256" i="2"/>
  <c r="AQ256" i="2"/>
  <c r="BA256" i="2"/>
  <c r="N262" i="1"/>
  <c r="I258" i="2"/>
  <c r="W257" i="2" s="1"/>
  <c r="AT259" i="2"/>
  <c r="AJ259" i="2"/>
  <c r="AW256" i="1"/>
  <c r="O259" i="2"/>
  <c r="AC258" i="2" s="1"/>
  <c r="AO263" i="1"/>
  <c r="L261" i="2"/>
  <c r="AK262" i="2"/>
  <c r="AU262" i="2"/>
  <c r="AO258" i="2"/>
  <c r="AE258" i="2"/>
  <c r="AL256" i="2"/>
  <c r="AV256" i="2"/>
  <c r="BF256" i="2"/>
  <c r="AT258" i="2"/>
  <c r="AJ258" i="2"/>
  <c r="AU256" i="1"/>
  <c r="N259" i="2"/>
  <c r="AB258" i="2" s="1"/>
  <c r="AB257" i="2"/>
  <c r="AO259" i="2"/>
  <c r="AE259" i="2"/>
  <c r="AJ256" i="1"/>
  <c r="M264" i="2"/>
  <c r="AA263" i="2" s="1"/>
  <c r="Y261" i="1"/>
  <c r="G261" i="2"/>
  <c r="E260" i="2"/>
  <c r="AY259" i="2" s="1"/>
  <c r="BC259" i="2"/>
  <c r="BD259" i="2" l="1"/>
  <c r="AX259" i="2"/>
  <c r="BE259" i="2"/>
  <c r="AZ259" i="2"/>
  <c r="BB259" i="2"/>
  <c r="AG257" i="2"/>
  <c r="AQ257" i="2"/>
  <c r="BA257" i="2"/>
  <c r="AK263" i="2"/>
  <c r="AU263" i="2"/>
  <c r="AL258" i="2"/>
  <c r="AV258" i="2"/>
  <c r="BF258" i="2"/>
  <c r="AO264" i="1"/>
  <c r="L262" i="2"/>
  <c r="Z261" i="2" s="1"/>
  <c r="N263" i="1"/>
  <c r="I259" i="2"/>
  <c r="Y262" i="1"/>
  <c r="G262" i="2"/>
  <c r="U261" i="2" s="1"/>
  <c r="AL257" i="2"/>
  <c r="AV257" i="2"/>
  <c r="BF257" i="2"/>
  <c r="AW258" i="2"/>
  <c r="AM258" i="2"/>
  <c r="BG258" i="2"/>
  <c r="Z260" i="2"/>
  <c r="AU257" i="1"/>
  <c r="N260" i="2"/>
  <c r="AJ257" i="1"/>
  <c r="M265" i="2"/>
  <c r="AA264" i="2" s="1"/>
  <c r="U260" i="2"/>
  <c r="AW257" i="1"/>
  <c r="O260" i="2"/>
  <c r="E261" i="2"/>
  <c r="BE260" i="2" s="1"/>
  <c r="BC260" i="2"/>
  <c r="AZ260" i="2" l="1"/>
  <c r="BD260" i="2"/>
  <c r="BB260" i="2"/>
  <c r="AX260" i="2"/>
  <c r="AK264" i="2"/>
  <c r="AU264" i="2"/>
  <c r="AT261" i="2"/>
  <c r="AJ261" i="2"/>
  <c r="AO260" i="2"/>
  <c r="AE260" i="2"/>
  <c r="AO261" i="2"/>
  <c r="AE261" i="2"/>
  <c r="Y263" i="1"/>
  <c r="G263" i="2"/>
  <c r="AO265" i="1"/>
  <c r="L263" i="2"/>
  <c r="Z262" i="2" s="1"/>
  <c r="AY260" i="2"/>
  <c r="AW258" i="1"/>
  <c r="O261" i="2"/>
  <c r="AC260" i="2" s="1"/>
  <c r="AU258" i="1"/>
  <c r="N261" i="2"/>
  <c r="AC259" i="2"/>
  <c r="AB259" i="2"/>
  <c r="AJ258" i="1"/>
  <c r="M266" i="2"/>
  <c r="AA265" i="2" s="1"/>
  <c r="W258" i="2"/>
  <c r="AT260" i="2"/>
  <c r="AJ260" i="2"/>
  <c r="N264" i="1"/>
  <c r="I260" i="2"/>
  <c r="E262" i="2"/>
  <c r="AX261" i="2" s="1"/>
  <c r="BE261" i="2" l="1"/>
  <c r="BB261" i="2"/>
  <c r="BD261" i="2"/>
  <c r="AY261" i="2"/>
  <c r="AZ261" i="2"/>
  <c r="BC261" i="2"/>
  <c r="AK265" i="2"/>
  <c r="AU265" i="2"/>
  <c r="AJ259" i="1"/>
  <c r="M268" i="2"/>
  <c r="AA266" i="2" s="1"/>
  <c r="AW259" i="2"/>
  <c r="AM259" i="2"/>
  <c r="BG259" i="2"/>
  <c r="Y264" i="1"/>
  <c r="G264" i="2"/>
  <c r="AL259" i="2"/>
  <c r="AV259" i="2"/>
  <c r="BF259" i="2"/>
  <c r="AG258" i="2"/>
  <c r="AQ258" i="2"/>
  <c r="BA258" i="2"/>
  <c r="W259" i="2"/>
  <c r="AU259" i="1"/>
  <c r="N262" i="2"/>
  <c r="U262" i="2"/>
  <c r="AB260" i="2"/>
  <c r="AT262" i="2"/>
  <c r="AJ262" i="2"/>
  <c r="AW259" i="1"/>
  <c r="O262" i="2"/>
  <c r="AW260" i="2"/>
  <c r="AM260" i="2"/>
  <c r="BG260" i="2"/>
  <c r="N265" i="1"/>
  <c r="I261" i="2"/>
  <c r="W260" i="2" s="1"/>
  <c r="AO266" i="1"/>
  <c r="L264" i="2"/>
  <c r="E263" i="2"/>
  <c r="AY262" i="2" s="1"/>
  <c r="BE262" i="2"/>
  <c r="AX262" i="2"/>
  <c r="BC262" i="2" l="1"/>
  <c r="AZ262" i="2"/>
  <c r="BB262" i="2"/>
  <c r="BD262" i="2"/>
  <c r="AG260" i="2"/>
  <c r="AQ260" i="2"/>
  <c r="BA260" i="2"/>
  <c r="N266" i="1"/>
  <c r="I262" i="2"/>
  <c r="W261" i="2" s="1"/>
  <c r="AL260" i="2"/>
  <c r="AV260" i="2"/>
  <c r="BF260" i="2"/>
  <c r="AA267" i="2"/>
  <c r="AW260" i="1"/>
  <c r="O263" i="2"/>
  <c r="AJ260" i="1"/>
  <c r="M269" i="2"/>
  <c r="AA268" i="2" s="1"/>
  <c r="AO267" i="1"/>
  <c r="L265" i="2"/>
  <c r="AG259" i="2"/>
  <c r="AQ259" i="2"/>
  <c r="BA259" i="2"/>
  <c r="Y265" i="1"/>
  <c r="G265" i="2"/>
  <c r="AK266" i="2"/>
  <c r="AU266" i="2"/>
  <c r="Z263" i="2"/>
  <c r="AU260" i="1"/>
  <c r="N263" i="2"/>
  <c r="AC261" i="2"/>
  <c r="AO262" i="2"/>
  <c r="AE262" i="2"/>
  <c r="U263" i="2"/>
  <c r="AB261" i="2"/>
  <c r="E264" i="2"/>
  <c r="BE263" i="2" l="1"/>
  <c r="AK268" i="2"/>
  <c r="AU268" i="2"/>
  <c r="AG261" i="2"/>
  <c r="AQ261" i="2"/>
  <c r="BA261" i="2"/>
  <c r="AU261" i="1"/>
  <c r="N264" i="2"/>
  <c r="AB263" i="2" s="1"/>
  <c r="AO263" i="2"/>
  <c r="AE263" i="2"/>
  <c r="AT263" i="2"/>
  <c r="AJ263" i="2"/>
  <c r="Y266" i="1"/>
  <c r="G266" i="2"/>
  <c r="AW261" i="2"/>
  <c r="AM261" i="2"/>
  <c r="BG261" i="2"/>
  <c r="AO268" i="1"/>
  <c r="L266" i="2"/>
  <c r="Z265" i="2" s="1"/>
  <c r="AL261" i="2"/>
  <c r="AV261" i="2"/>
  <c r="BF261" i="2"/>
  <c r="AJ261" i="1"/>
  <c r="M270" i="2"/>
  <c r="AA269" i="2" s="1"/>
  <c r="AW261" i="1"/>
  <c r="O264" i="2"/>
  <c r="AC263" i="2" s="1"/>
  <c r="AB262" i="2"/>
  <c r="N267" i="1"/>
  <c r="I263" i="2"/>
  <c r="W262" i="2" s="1"/>
  <c r="U264" i="2"/>
  <c r="AK267" i="2"/>
  <c r="AU267" i="2"/>
  <c r="AC262" i="2"/>
  <c r="Z264" i="2"/>
  <c r="E265" i="2"/>
  <c r="AZ264" i="2" s="1"/>
  <c r="BD263" i="2"/>
  <c r="AY263" i="2"/>
  <c r="AZ263" i="2"/>
  <c r="AX263" i="2"/>
  <c r="BC263" i="2"/>
  <c r="BB263" i="2"/>
  <c r="AK269" i="2" l="1"/>
  <c r="AU269" i="2"/>
  <c r="AG262" i="2"/>
  <c r="AQ262" i="2"/>
  <c r="BA262" i="2"/>
  <c r="AL263" i="2"/>
  <c r="AV263" i="2"/>
  <c r="BF263" i="2"/>
  <c r="AW263" i="2"/>
  <c r="AM263" i="2"/>
  <c r="BG263" i="2"/>
  <c r="AW262" i="2"/>
  <c r="AM262" i="2"/>
  <c r="BG262" i="2"/>
  <c r="AT265" i="2"/>
  <c r="AJ265" i="2"/>
  <c r="AL262" i="2"/>
  <c r="AV262" i="2"/>
  <c r="BF262" i="2"/>
  <c r="AJ262" i="1"/>
  <c r="M271" i="2"/>
  <c r="AU262" i="1"/>
  <c r="N265" i="2"/>
  <c r="AB264" i="2" s="1"/>
  <c r="U265" i="2"/>
  <c r="AW262" i="1"/>
  <c r="O265" i="2"/>
  <c r="Y267" i="1"/>
  <c r="G268" i="2"/>
  <c r="AO269" i="1"/>
  <c r="L268" i="2"/>
  <c r="AT264" i="2"/>
  <c r="AJ264" i="2"/>
  <c r="AO264" i="2"/>
  <c r="AE264" i="2"/>
  <c r="N268" i="1"/>
  <c r="I264" i="2"/>
  <c r="E266" i="2"/>
  <c r="AZ265" i="2" s="1"/>
  <c r="AX264" i="2"/>
  <c r="BD264" i="2"/>
  <c r="BC264" i="2"/>
  <c r="AY264" i="2"/>
  <c r="BB264" i="2"/>
  <c r="BE264" i="2"/>
  <c r="AO265" i="2" l="1"/>
  <c r="AE265" i="2"/>
  <c r="AW263" i="1"/>
  <c r="O266" i="2"/>
  <c r="AC265" i="2" s="1"/>
  <c r="BG265" i="2" s="1"/>
  <c r="N269" i="1"/>
  <c r="I265" i="2"/>
  <c r="AA270" i="2"/>
  <c r="U267" i="2"/>
  <c r="W263" i="2"/>
  <c r="AU263" i="1"/>
  <c r="N266" i="2"/>
  <c r="AB265" i="2" s="1"/>
  <c r="AJ263" i="1"/>
  <c r="M272" i="2"/>
  <c r="AA271" i="2" s="1"/>
  <c r="AL264" i="2"/>
  <c r="AV264" i="2"/>
  <c r="BF264" i="2"/>
  <c r="AC264" i="2"/>
  <c r="Z267" i="2"/>
  <c r="AO270" i="1"/>
  <c r="L269" i="2"/>
  <c r="Y268" i="1"/>
  <c r="G269" i="2"/>
  <c r="Z266" i="2"/>
  <c r="U266" i="2"/>
  <c r="AY265" i="2"/>
  <c r="BE265" i="2"/>
  <c r="AX265" i="2"/>
  <c r="BC265" i="2"/>
  <c r="BD265" i="2"/>
  <c r="BB265" i="2"/>
  <c r="E267" i="2"/>
  <c r="AZ266" i="2" l="1"/>
  <c r="AL265" i="2"/>
  <c r="AV265" i="2"/>
  <c r="BF265" i="2"/>
  <c r="AG263" i="2"/>
  <c r="AQ263" i="2"/>
  <c r="BA263" i="2"/>
  <c r="AK270" i="2"/>
  <c r="AU270" i="2"/>
  <c r="N270" i="1"/>
  <c r="I266" i="2"/>
  <c r="AO271" i="1"/>
  <c r="L270" i="2"/>
  <c r="AU264" i="1"/>
  <c r="N267" i="2"/>
  <c r="AB266" i="2" s="1"/>
  <c r="AK271" i="2"/>
  <c r="AU271" i="2"/>
  <c r="AW264" i="2"/>
  <c r="AM264" i="2"/>
  <c r="BG264" i="2"/>
  <c r="Y269" i="1"/>
  <c r="G270" i="2"/>
  <c r="AT267" i="2"/>
  <c r="AJ267" i="2"/>
  <c r="AJ264" i="1"/>
  <c r="M273" i="2"/>
  <c r="AA272" i="2" s="1"/>
  <c r="AO267" i="2"/>
  <c r="AE267" i="2"/>
  <c r="AW265" i="2"/>
  <c r="AM265" i="2"/>
  <c r="W264" i="2"/>
  <c r="AT266" i="2"/>
  <c r="AJ266" i="2"/>
  <c r="AO266" i="2"/>
  <c r="AE266" i="2"/>
  <c r="Z268" i="2"/>
  <c r="U268" i="2"/>
  <c r="AW264" i="1"/>
  <c r="O267" i="2"/>
  <c r="E268" i="2"/>
  <c r="BB267" i="2" s="1"/>
  <c r="BE267" i="2" l="1"/>
  <c r="AZ267" i="2"/>
  <c r="AK272" i="2"/>
  <c r="AU272" i="2"/>
  <c r="AO272" i="1"/>
  <c r="L271" i="2"/>
  <c r="Z270" i="2" s="1"/>
  <c r="AW265" i="1"/>
  <c r="O269" i="2"/>
  <c r="AC267" i="2" s="1"/>
  <c r="AT268" i="2"/>
  <c r="AJ268" i="2"/>
  <c r="AG264" i="2"/>
  <c r="AQ264" i="2"/>
  <c r="BA264" i="2"/>
  <c r="AJ265" i="1"/>
  <c r="M274" i="2"/>
  <c r="U269" i="2"/>
  <c r="AL266" i="2"/>
  <c r="AV266" i="2"/>
  <c r="BF266" i="2"/>
  <c r="Y270" i="1"/>
  <c r="G271" i="2"/>
  <c r="U270" i="2" s="1"/>
  <c r="AO268" i="2"/>
  <c r="AE268" i="2"/>
  <c r="Z269" i="2"/>
  <c r="AC266" i="2"/>
  <c r="AU265" i="1"/>
  <c r="N269" i="2"/>
  <c r="AB267" i="2" s="1"/>
  <c r="N271" i="1"/>
  <c r="I267" i="2"/>
  <c r="W266" i="2" s="1"/>
  <c r="W265" i="2"/>
  <c r="E269" i="2"/>
  <c r="AZ268" i="2" s="1"/>
  <c r="AX266" i="2"/>
  <c r="BD266" i="2"/>
  <c r="BE266" i="2"/>
  <c r="BB266" i="2"/>
  <c r="AY266" i="2"/>
  <c r="AY267" i="2"/>
  <c r="AX267" i="2"/>
  <c r="BD267" i="2"/>
  <c r="BE268" i="2" l="1"/>
  <c r="AX268" i="2"/>
  <c r="BD268" i="2"/>
  <c r="AG266" i="2"/>
  <c r="AQ266" i="2"/>
  <c r="BA266" i="2"/>
  <c r="AO270" i="2"/>
  <c r="AE270" i="2"/>
  <c r="AT270" i="2"/>
  <c r="AJ270" i="2"/>
  <c r="AL267" i="2"/>
  <c r="AV267" i="2"/>
  <c r="AG265" i="2"/>
  <c r="AQ265" i="2"/>
  <c r="BA265" i="2"/>
  <c r="AU266" i="1"/>
  <c r="N270" i="2"/>
  <c r="AW267" i="2"/>
  <c r="AM267" i="2"/>
  <c r="AO269" i="2"/>
  <c r="AE269" i="2"/>
  <c r="AC268" i="2"/>
  <c r="AW266" i="2"/>
  <c r="AM266" i="2"/>
  <c r="BG266" i="2"/>
  <c r="AW266" i="1"/>
  <c r="O270" i="2"/>
  <c r="N272" i="1"/>
  <c r="I268" i="2"/>
  <c r="AT269" i="2"/>
  <c r="AJ269" i="2"/>
  <c r="Y271" i="1"/>
  <c r="G272" i="2"/>
  <c r="U271" i="2" s="1"/>
  <c r="AJ266" i="1"/>
  <c r="M275" i="2"/>
  <c r="AA274" i="2" s="1"/>
  <c r="AA273" i="2"/>
  <c r="AB268" i="2"/>
  <c r="AO273" i="1"/>
  <c r="L272" i="2"/>
  <c r="BC268" i="2"/>
  <c r="AY268" i="2"/>
  <c r="BB268" i="2"/>
  <c r="E270" i="2"/>
  <c r="AZ269" i="2" s="1"/>
  <c r="BC266" i="2"/>
  <c r="BC267" i="2"/>
  <c r="BF267" i="2"/>
  <c r="BG267" i="2"/>
  <c r="AX269" i="2" l="1"/>
  <c r="AY269" i="2"/>
  <c r="BD269" i="2"/>
  <c r="BC269" i="2"/>
  <c r="AO271" i="2"/>
  <c r="AE271" i="2"/>
  <c r="AK274" i="2"/>
  <c r="AU274" i="2"/>
  <c r="AO274" i="1"/>
  <c r="L273" i="2"/>
  <c r="Z272" i="2" s="1"/>
  <c r="AK273" i="2"/>
  <c r="AU273" i="2"/>
  <c r="Y272" i="1"/>
  <c r="G273" i="2"/>
  <c r="N273" i="1"/>
  <c r="I269" i="2"/>
  <c r="AW268" i="2"/>
  <c r="AM268" i="2"/>
  <c r="BG268" i="2"/>
  <c r="AU267" i="1"/>
  <c r="N271" i="2"/>
  <c r="AC269" i="2"/>
  <c r="AL268" i="2"/>
  <c r="AV268" i="2"/>
  <c r="BF268" i="2"/>
  <c r="BG269" i="2"/>
  <c r="AB269" i="2"/>
  <c r="Z271" i="2"/>
  <c r="AJ267" i="1"/>
  <c r="M276" i="2"/>
  <c r="AA275" i="2" s="1"/>
  <c r="AW267" i="1"/>
  <c r="O271" i="2"/>
  <c r="W267" i="2"/>
  <c r="BE269" i="2"/>
  <c r="BB269" i="2"/>
  <c r="E271" i="2"/>
  <c r="BE270" i="2" s="1"/>
  <c r="AY270" i="2" l="1"/>
  <c r="AZ270" i="2"/>
  <c r="AX270" i="2"/>
  <c r="BC270" i="2"/>
  <c r="BB270" i="2"/>
  <c r="AK275" i="2"/>
  <c r="AU275" i="2"/>
  <c r="AT272" i="2"/>
  <c r="AJ272" i="2"/>
  <c r="Y273" i="1"/>
  <c r="G274" i="2"/>
  <c r="U273" i="2" s="1"/>
  <c r="AO275" i="1"/>
  <c r="L274" i="2"/>
  <c r="Z273" i="2" s="1"/>
  <c r="AT271" i="2"/>
  <c r="AJ271" i="2"/>
  <c r="AW268" i="1"/>
  <c r="O272" i="2"/>
  <c r="AC271" i="2" s="1"/>
  <c r="AL269" i="2"/>
  <c r="AV269" i="2"/>
  <c r="BF269" i="2"/>
  <c r="AW269" i="2"/>
  <c r="AM269" i="2"/>
  <c r="AU268" i="1"/>
  <c r="N272" i="2"/>
  <c r="AB271" i="2" s="1"/>
  <c r="W268" i="2"/>
  <c r="AB270" i="2"/>
  <c r="AG267" i="2"/>
  <c r="AQ267" i="2"/>
  <c r="BA267" i="2"/>
  <c r="AJ268" i="1"/>
  <c r="M277" i="2"/>
  <c r="AC270" i="2"/>
  <c r="BG270" i="2" s="1"/>
  <c r="U272" i="2"/>
  <c r="N274" i="1"/>
  <c r="I270" i="2"/>
  <c r="E272" i="2"/>
  <c r="AX271" i="2" s="1"/>
  <c r="BD270" i="2"/>
  <c r="BE271" i="2" l="1"/>
  <c r="AY271" i="2"/>
  <c r="AZ271" i="2"/>
  <c r="BB271" i="2"/>
  <c r="BD271" i="2"/>
  <c r="BC271" i="2"/>
  <c r="AL271" i="2"/>
  <c r="AV271" i="2"/>
  <c r="BF271" i="2"/>
  <c r="AW271" i="2"/>
  <c r="AM271" i="2"/>
  <c r="BG271" i="2"/>
  <c r="AU269" i="1"/>
  <c r="N273" i="2"/>
  <c r="AB272" i="2" s="1"/>
  <c r="AO273" i="2"/>
  <c r="AE273" i="2"/>
  <c r="AO272" i="2"/>
  <c r="AE272" i="2"/>
  <c r="AG268" i="2"/>
  <c r="AQ268" i="2"/>
  <c r="BA268" i="2"/>
  <c r="AW270" i="2"/>
  <c r="AM270" i="2"/>
  <c r="AL270" i="2"/>
  <c r="AV270" i="2"/>
  <c r="BF270" i="2"/>
  <c r="W269" i="2"/>
  <c r="Y274" i="1"/>
  <c r="G275" i="2"/>
  <c r="AT273" i="2"/>
  <c r="AJ273" i="2"/>
  <c r="N275" i="1"/>
  <c r="I271" i="2"/>
  <c r="W270" i="2" s="1"/>
  <c r="AJ269" i="1"/>
  <c r="M278" i="2"/>
  <c r="AA276" i="2"/>
  <c r="AW269" i="1"/>
  <c r="O273" i="2"/>
  <c r="AO276" i="1"/>
  <c r="L275" i="2"/>
  <c r="E273" i="2"/>
  <c r="BD272" i="2" s="1"/>
  <c r="AZ272" i="2"/>
  <c r="AX272" i="2"/>
  <c r="AY272" i="2" l="1"/>
  <c r="BF272" i="2"/>
  <c r="BE272" i="2"/>
  <c r="BC272" i="2"/>
  <c r="AG270" i="2"/>
  <c r="AQ270" i="2"/>
  <c r="BA270" i="2"/>
  <c r="AK276" i="2"/>
  <c r="AU276" i="2"/>
  <c r="N276" i="1"/>
  <c r="I272" i="2"/>
  <c r="W271" i="2" s="1"/>
  <c r="AW270" i="1"/>
  <c r="O274" i="2"/>
  <c r="AA277" i="2"/>
  <c r="AC272" i="2"/>
  <c r="BG272" i="2" s="1"/>
  <c r="AL272" i="2"/>
  <c r="AV272" i="2"/>
  <c r="AJ270" i="1"/>
  <c r="M279" i="2"/>
  <c r="Y275" i="1"/>
  <c r="G276" i="2"/>
  <c r="U274" i="2"/>
  <c r="AO277" i="1"/>
  <c r="L276" i="2"/>
  <c r="Z275" i="2" s="1"/>
  <c r="Z274" i="2"/>
  <c r="AG269" i="2"/>
  <c r="AQ269" i="2"/>
  <c r="BA269" i="2"/>
  <c r="AU270" i="1"/>
  <c r="N274" i="2"/>
  <c r="AB273" i="2" s="1"/>
  <c r="BB272" i="2"/>
  <c r="E274" i="2"/>
  <c r="AL273" i="2" l="1"/>
  <c r="AV273" i="2"/>
  <c r="BF273" i="2"/>
  <c r="AT275" i="2"/>
  <c r="AJ275" i="2"/>
  <c r="AW272" i="2"/>
  <c r="AM272" i="2"/>
  <c r="AT274" i="2"/>
  <c r="AJ274" i="2"/>
  <c r="AG271" i="2"/>
  <c r="AQ271" i="2"/>
  <c r="BA271" i="2"/>
  <c r="Y276" i="1"/>
  <c r="G277" i="2"/>
  <c r="U276" i="2" s="1"/>
  <c r="N277" i="1"/>
  <c r="I273" i="2"/>
  <c r="W272" i="2" s="1"/>
  <c r="AO274" i="2"/>
  <c r="AE274" i="2"/>
  <c r="AJ271" i="1"/>
  <c r="M280" i="2"/>
  <c r="AK277" i="2"/>
  <c r="AU277" i="2"/>
  <c r="AW271" i="1"/>
  <c r="O275" i="2"/>
  <c r="AC274" i="2" s="1"/>
  <c r="AU271" i="1"/>
  <c r="N275" i="2"/>
  <c r="AO278" i="1"/>
  <c r="L277" i="2"/>
  <c r="U275" i="2"/>
  <c r="AA278" i="2"/>
  <c r="AC273" i="2"/>
  <c r="AZ273" i="2"/>
  <c r="BE273" i="2"/>
  <c r="BC273" i="2"/>
  <c r="BD273" i="2"/>
  <c r="BB273" i="2"/>
  <c r="E275" i="2"/>
  <c r="BE274" i="2"/>
  <c r="AZ274" i="2"/>
  <c r="AY274" i="2"/>
  <c r="BC274" i="2"/>
  <c r="AY273" i="2"/>
  <c r="AX273" i="2"/>
  <c r="AW274" i="2" l="1"/>
  <c r="AM274" i="2"/>
  <c r="AK278" i="2"/>
  <c r="AU278" i="2"/>
  <c r="AW273" i="2"/>
  <c r="AM273" i="2"/>
  <c r="AO275" i="2"/>
  <c r="AE275" i="2"/>
  <c r="AO279" i="1"/>
  <c r="L278" i="2"/>
  <c r="AW272" i="1"/>
  <c r="O276" i="2"/>
  <c r="AC275" i="2" s="1"/>
  <c r="AJ272" i="1"/>
  <c r="M281" i="2"/>
  <c r="AA280" i="2" s="1"/>
  <c r="Y277" i="1"/>
  <c r="G278" i="2"/>
  <c r="AG272" i="2"/>
  <c r="AQ272" i="2"/>
  <c r="BA272" i="2"/>
  <c r="AO276" i="2"/>
  <c r="AE276" i="2"/>
  <c r="AU272" i="1"/>
  <c r="N276" i="2"/>
  <c r="N278" i="1"/>
  <c r="I274" i="2"/>
  <c r="BG273" i="2"/>
  <c r="AB274" i="2"/>
  <c r="Z276" i="2"/>
  <c r="AA279" i="2"/>
  <c r="BD274" i="2"/>
  <c r="BB274" i="2"/>
  <c r="AX274" i="2"/>
  <c r="E276" i="2"/>
  <c r="BC275" i="2" s="1"/>
  <c r="BD275" i="2"/>
  <c r="BG274" i="2"/>
  <c r="AX275" i="2" l="1"/>
  <c r="AZ275" i="2"/>
  <c r="BB275" i="2"/>
  <c r="BE275" i="2"/>
  <c r="AY275" i="2"/>
  <c r="AW275" i="2"/>
  <c r="AM275" i="2"/>
  <c r="BG275" i="2"/>
  <c r="AT276" i="2"/>
  <c r="AJ276" i="2"/>
  <c r="AU273" i="1"/>
  <c r="N277" i="2"/>
  <c r="AB276" i="2" s="1"/>
  <c r="AJ273" i="1"/>
  <c r="M282" i="2"/>
  <c r="AA281" i="2" s="1"/>
  <c r="AO280" i="1"/>
  <c r="L279" i="2"/>
  <c r="Z278" i="2" s="1"/>
  <c r="AK279" i="2"/>
  <c r="AU279" i="2"/>
  <c r="AK280" i="2"/>
  <c r="AU280" i="2"/>
  <c r="AL274" i="2"/>
  <c r="AV274" i="2"/>
  <c r="BF274" i="2"/>
  <c r="AB275" i="2"/>
  <c r="U277" i="2"/>
  <c r="Z277" i="2"/>
  <c r="N279" i="1"/>
  <c r="I275" i="2"/>
  <c r="W274" i="2" s="1"/>
  <c r="W273" i="2"/>
  <c r="Y278" i="1"/>
  <c r="G279" i="2"/>
  <c r="AW273" i="1"/>
  <c r="O277" i="2"/>
  <c r="E277" i="2"/>
  <c r="BB276" i="2" s="1"/>
  <c r="BE276" i="2"/>
  <c r="BD276" i="2"/>
  <c r="AY276" i="2"/>
  <c r="BC276" i="2" l="1"/>
  <c r="AX276" i="2"/>
  <c r="AZ276" i="2"/>
  <c r="AT278" i="2"/>
  <c r="AJ278" i="2"/>
  <c r="AG274" i="2"/>
  <c r="AQ274" i="2"/>
  <c r="BA274" i="2"/>
  <c r="AL276" i="2"/>
  <c r="AV276" i="2"/>
  <c r="BF276" i="2"/>
  <c r="AK281" i="2"/>
  <c r="AU281" i="2"/>
  <c r="AW274" i="1"/>
  <c r="O278" i="2"/>
  <c r="Y279" i="1"/>
  <c r="G280" i="2"/>
  <c r="U279" i="2" s="1"/>
  <c r="AL275" i="2"/>
  <c r="AV275" i="2"/>
  <c r="BF275" i="2"/>
  <c r="AG273" i="2"/>
  <c r="AQ273" i="2"/>
  <c r="BA273" i="2"/>
  <c r="AO277" i="2"/>
  <c r="AE277" i="2"/>
  <c r="AC276" i="2"/>
  <c r="AO281" i="1"/>
  <c r="L280" i="2"/>
  <c r="Z279" i="2" s="1"/>
  <c r="AU274" i="1"/>
  <c r="N278" i="2"/>
  <c r="N280" i="1"/>
  <c r="I276" i="2"/>
  <c r="U278" i="2"/>
  <c r="AJ274" i="1"/>
  <c r="M283" i="2"/>
  <c r="AA282" i="2" s="1"/>
  <c r="AT277" i="2"/>
  <c r="AJ277" i="2"/>
  <c r="AB277" i="2"/>
  <c r="E278" i="2"/>
  <c r="AZ277" i="2" s="1"/>
  <c r="AY277" i="2" l="1"/>
  <c r="AT279" i="2"/>
  <c r="AJ279" i="2"/>
  <c r="W275" i="2"/>
  <c r="AO278" i="2"/>
  <c r="AE278" i="2"/>
  <c r="AU275" i="1"/>
  <c r="N279" i="2"/>
  <c r="AB278" i="2" s="1"/>
  <c r="AC277" i="2"/>
  <c r="BG277" i="2" s="1"/>
  <c r="AW275" i="1"/>
  <c r="O279" i="2"/>
  <c r="AC278" i="2" s="1"/>
  <c r="AK282" i="2"/>
  <c r="AU282" i="2"/>
  <c r="AL277" i="2"/>
  <c r="AV277" i="2"/>
  <c r="N281" i="1"/>
  <c r="I277" i="2"/>
  <c r="W276" i="2" s="1"/>
  <c r="AO282" i="1"/>
  <c r="L281" i="2"/>
  <c r="BF277" i="2"/>
  <c r="AJ275" i="1"/>
  <c r="M284" i="2"/>
  <c r="AA283" i="2" s="1"/>
  <c r="AO279" i="2"/>
  <c r="AE279" i="2"/>
  <c r="AW276" i="2"/>
  <c r="AM276" i="2"/>
  <c r="BG276" i="2"/>
  <c r="Y280" i="1"/>
  <c r="G281" i="2"/>
  <c r="U280" i="2" s="1"/>
  <c r="BD277" i="2"/>
  <c r="AX277" i="2"/>
  <c r="BC277" i="2"/>
  <c r="BE277" i="2"/>
  <c r="BB277" i="2"/>
  <c r="E279" i="2"/>
  <c r="BE278" i="2" s="1"/>
  <c r="BB278" i="2"/>
  <c r="AY278" i="2" l="1"/>
  <c r="AZ278" i="2"/>
  <c r="AO280" i="2"/>
  <c r="AE280" i="2"/>
  <c r="AG276" i="2"/>
  <c r="AQ276" i="2"/>
  <c r="BA276" i="2"/>
  <c r="AK283" i="2"/>
  <c r="AU283" i="2"/>
  <c r="Y281" i="1"/>
  <c r="G282" i="2"/>
  <c r="U281" i="2" s="1"/>
  <c r="AL278" i="2"/>
  <c r="AV278" i="2"/>
  <c r="AO283" i="1"/>
  <c r="L282" i="2"/>
  <c r="Z281" i="2" s="1"/>
  <c r="AU276" i="1"/>
  <c r="N280" i="2"/>
  <c r="AB279" i="2" s="1"/>
  <c r="AJ276" i="1"/>
  <c r="M285" i="2"/>
  <c r="AW276" i="1"/>
  <c r="O280" i="2"/>
  <c r="AW278" i="2"/>
  <c r="AM278" i="2"/>
  <c r="BF278" i="2"/>
  <c r="N282" i="1"/>
  <c r="I278" i="2"/>
  <c r="W277" i="2" s="1"/>
  <c r="AW277" i="2"/>
  <c r="AM277" i="2"/>
  <c r="Z280" i="2"/>
  <c r="AG275" i="2"/>
  <c r="AQ275" i="2"/>
  <c r="BA275" i="2"/>
  <c r="E280" i="2"/>
  <c r="AY279" i="2"/>
  <c r="BD278" i="2"/>
  <c r="BC278" i="2"/>
  <c r="AX278" i="2"/>
  <c r="BG278" i="2"/>
  <c r="BE279" i="2" l="1"/>
  <c r="BD279" i="2"/>
  <c r="AW277" i="1"/>
  <c r="O281" i="2"/>
  <c r="AC280" i="2" s="1"/>
  <c r="AT281" i="2"/>
  <c r="AJ281" i="2"/>
  <c r="AO281" i="2"/>
  <c r="AE281" i="2"/>
  <c r="AU277" i="1"/>
  <c r="N281" i="2"/>
  <c r="AB280" i="2" s="1"/>
  <c r="AO284" i="1"/>
  <c r="L283" i="2"/>
  <c r="Z282" i="2" s="1"/>
  <c r="AJ277" i="1"/>
  <c r="M286" i="2"/>
  <c r="AA285" i="2" s="1"/>
  <c r="Y282" i="1"/>
  <c r="G283" i="2"/>
  <c r="U282" i="2" s="1"/>
  <c r="AL279" i="2"/>
  <c r="AV279" i="2"/>
  <c r="AG277" i="2"/>
  <c r="AQ277" i="2"/>
  <c r="BA277" i="2"/>
  <c r="BF279" i="2"/>
  <c r="AT280" i="2"/>
  <c r="AJ280" i="2"/>
  <c r="N283" i="1"/>
  <c r="I279" i="2"/>
  <c r="AC279" i="2"/>
  <c r="AA284" i="2"/>
  <c r="AX279" i="2"/>
  <c r="BC279" i="2"/>
  <c r="AZ279" i="2"/>
  <c r="BB279" i="2"/>
  <c r="E281" i="2"/>
  <c r="BE280" i="2"/>
  <c r="AZ280" i="2"/>
  <c r="BB280" i="2"/>
  <c r="AY280" i="2"/>
  <c r="BG280" i="2" l="1"/>
  <c r="AL280" i="2"/>
  <c r="AV280" i="2"/>
  <c r="BF280" i="2"/>
  <c r="AT282" i="2"/>
  <c r="AJ282" i="2"/>
  <c r="AK285" i="2"/>
  <c r="AU285" i="2"/>
  <c r="AK284" i="2"/>
  <c r="AU284" i="2"/>
  <c r="AW279" i="2"/>
  <c r="AM279" i="2"/>
  <c r="Y283" i="1"/>
  <c r="G284" i="2"/>
  <c r="U283" i="2" s="1"/>
  <c r="AO285" i="1"/>
  <c r="L284" i="2"/>
  <c r="Z283" i="2" s="1"/>
  <c r="AO282" i="2"/>
  <c r="AE282" i="2"/>
  <c r="N284" i="1"/>
  <c r="I280" i="2"/>
  <c r="W279" i="2" s="1"/>
  <c r="AJ278" i="1"/>
  <c r="M287" i="2"/>
  <c r="AA286" i="2" s="1"/>
  <c r="AU278" i="1"/>
  <c r="N282" i="2"/>
  <c r="AB281" i="2" s="1"/>
  <c r="AW280" i="2"/>
  <c r="AM280" i="2"/>
  <c r="W278" i="2"/>
  <c r="BG279" i="2"/>
  <c r="AW278" i="1"/>
  <c r="O282" i="2"/>
  <c r="AC281" i="2" s="1"/>
  <c r="BC280" i="2"/>
  <c r="E282" i="2"/>
  <c r="BB281" i="2" s="1"/>
  <c r="AX280" i="2"/>
  <c r="BD280" i="2"/>
  <c r="BD281" i="2" l="1"/>
  <c r="BC281" i="2"/>
  <c r="AK286" i="2"/>
  <c r="AU286" i="2"/>
  <c r="AO283" i="2"/>
  <c r="AE283" i="2"/>
  <c r="AW281" i="2"/>
  <c r="AM281" i="2"/>
  <c r="AL281" i="2"/>
  <c r="AV281" i="2"/>
  <c r="AJ279" i="1"/>
  <c r="M288" i="2"/>
  <c r="AA287" i="2" s="1"/>
  <c r="Y284" i="1"/>
  <c r="Y285" i="1" s="1"/>
  <c r="G285" i="2"/>
  <c r="AT283" i="2"/>
  <c r="AJ283" i="2"/>
  <c r="AG279" i="2"/>
  <c r="AQ279" i="2"/>
  <c r="BA279" i="2"/>
  <c r="AG278" i="2"/>
  <c r="AQ278" i="2"/>
  <c r="BA278" i="2"/>
  <c r="BF281" i="2"/>
  <c r="BG281" i="2"/>
  <c r="AW279" i="1"/>
  <c r="O283" i="2"/>
  <c r="AU279" i="1"/>
  <c r="N283" i="2"/>
  <c r="N285" i="1"/>
  <c r="I281" i="2"/>
  <c r="W280" i="2" s="1"/>
  <c r="AO286" i="1"/>
  <c r="AO287" i="1" s="1"/>
  <c r="L285" i="2"/>
  <c r="AZ281" i="2"/>
  <c r="AY281" i="2"/>
  <c r="BE281" i="2"/>
  <c r="AX281" i="2"/>
  <c r="E283" i="2"/>
  <c r="BE282" i="2"/>
  <c r="BD282" i="2"/>
  <c r="AZ282" i="2"/>
  <c r="AX282" i="2"/>
  <c r="AY282" i="2"/>
  <c r="BB282" i="2"/>
  <c r="BC282" i="2"/>
  <c r="N286" i="1" l="1"/>
  <c r="I282" i="2"/>
  <c r="W281" i="2" s="1"/>
  <c r="AK287" i="2"/>
  <c r="AU287" i="2"/>
  <c r="AC282" i="2"/>
  <c r="U284" i="2"/>
  <c r="AW280" i="1"/>
  <c r="O284" i="2"/>
  <c r="AC283" i="2" s="1"/>
  <c r="AG280" i="2"/>
  <c r="AQ280" i="2"/>
  <c r="BA280" i="2"/>
  <c r="Y286" i="1"/>
  <c r="G286" i="2"/>
  <c r="AO288" i="1"/>
  <c r="L286" i="2"/>
  <c r="AU280" i="1"/>
  <c r="N284" i="2"/>
  <c r="AB282" i="2"/>
  <c r="Z284" i="2"/>
  <c r="AJ280" i="1"/>
  <c r="M289" i="2"/>
  <c r="AA288" i="2" s="1"/>
  <c r="E284" i="2"/>
  <c r="BE283" i="2" s="1"/>
  <c r="BC283" i="2"/>
  <c r="BD283" i="2" l="1"/>
  <c r="AX283" i="2"/>
  <c r="AZ283" i="2"/>
  <c r="AY283" i="2"/>
  <c r="AK288" i="2"/>
  <c r="AU288" i="2"/>
  <c r="AW283" i="2"/>
  <c r="AM283" i="2"/>
  <c r="AJ281" i="1"/>
  <c r="M290" i="2"/>
  <c r="AA289" i="2" s="1"/>
  <c r="AU281" i="1"/>
  <c r="N285" i="2"/>
  <c r="AB284" i="2" s="1"/>
  <c r="BG283" i="2"/>
  <c r="AL282" i="2"/>
  <c r="AV282" i="2"/>
  <c r="BF282" i="2"/>
  <c r="AO289" i="1"/>
  <c r="L287" i="2"/>
  <c r="Y287" i="1"/>
  <c r="G287" i="2"/>
  <c r="AO284" i="2"/>
  <c r="AE284" i="2"/>
  <c r="AG281" i="2"/>
  <c r="AQ281" i="2"/>
  <c r="BA281" i="2"/>
  <c r="AT284" i="2"/>
  <c r="AJ284" i="2"/>
  <c r="U285" i="2"/>
  <c r="AB283" i="2"/>
  <c r="AW281" i="1"/>
  <c r="O285" i="2"/>
  <c r="Z285" i="2"/>
  <c r="AW282" i="2"/>
  <c r="AM282" i="2"/>
  <c r="BG282" i="2"/>
  <c r="N287" i="1"/>
  <c r="I283" i="2"/>
  <c r="BB283" i="2"/>
  <c r="E285" i="2"/>
  <c r="BC284" i="2" s="1"/>
  <c r="AX284" i="2" l="1"/>
  <c r="BE284" i="2"/>
  <c r="BB284" i="2"/>
  <c r="AY284" i="2"/>
  <c r="AZ284" i="2"/>
  <c r="N288" i="1"/>
  <c r="I284" i="2"/>
  <c r="W283" i="2" s="1"/>
  <c r="AT285" i="2"/>
  <c r="AJ285" i="2"/>
  <c r="AL284" i="2"/>
  <c r="AV284" i="2"/>
  <c r="AO285" i="2"/>
  <c r="AE285" i="2"/>
  <c r="U286" i="2"/>
  <c r="Y288" i="1"/>
  <c r="G288" i="2"/>
  <c r="U287" i="2" s="1"/>
  <c r="AJ282" i="1"/>
  <c r="M291" i="2"/>
  <c r="AW282" i="1"/>
  <c r="O286" i="2"/>
  <c r="AC285" i="2" s="1"/>
  <c r="AK289" i="2"/>
  <c r="AU289" i="2"/>
  <c r="AC284" i="2"/>
  <c r="Z286" i="2"/>
  <c r="AL283" i="2"/>
  <c r="AV283" i="2"/>
  <c r="BF283" i="2"/>
  <c r="W282" i="2"/>
  <c r="AO290" i="1"/>
  <c r="L288" i="2"/>
  <c r="Z287" i="2" s="1"/>
  <c r="AU282" i="1"/>
  <c r="N286" i="2"/>
  <c r="AB285" i="2" s="1"/>
  <c r="E286" i="2"/>
  <c r="AY285" i="2" s="1"/>
  <c r="BC285" i="2"/>
  <c r="AX285" i="2"/>
  <c r="AZ285" i="2"/>
  <c r="BD285" i="2"/>
  <c r="BF284" i="2"/>
  <c r="BD284" i="2"/>
  <c r="BE285" i="2" l="1"/>
  <c r="BB285" i="2"/>
  <c r="BF285" i="2"/>
  <c r="AT287" i="2"/>
  <c r="AJ287" i="2"/>
  <c r="AW285" i="2"/>
  <c r="AM285" i="2"/>
  <c r="BG285" i="2"/>
  <c r="AO287" i="2"/>
  <c r="AE287" i="2"/>
  <c r="Y289" i="1"/>
  <c r="G289" i="2"/>
  <c r="AG282" i="2"/>
  <c r="AQ282" i="2"/>
  <c r="BA282" i="2"/>
  <c r="AO286" i="2"/>
  <c r="AE286" i="2"/>
  <c r="AO291" i="1"/>
  <c r="L289" i="2"/>
  <c r="Z288" i="2" s="1"/>
  <c r="AL285" i="2"/>
  <c r="AV285" i="2"/>
  <c r="AW284" i="2"/>
  <c r="AM284" i="2"/>
  <c r="BG284" i="2"/>
  <c r="AW283" i="1"/>
  <c r="O287" i="2"/>
  <c r="AC286" i="2" s="1"/>
  <c r="AG283" i="2"/>
  <c r="AQ283" i="2"/>
  <c r="BA283" i="2"/>
  <c r="AU283" i="1"/>
  <c r="N287" i="2"/>
  <c r="AB286" i="2" s="1"/>
  <c r="AJ283" i="1"/>
  <c r="M292" i="2"/>
  <c r="AT286" i="2"/>
  <c r="AJ286" i="2"/>
  <c r="U288" i="2"/>
  <c r="AA290" i="2"/>
  <c r="N289" i="1"/>
  <c r="N290" i="1" s="1"/>
  <c r="I285" i="2"/>
  <c r="E287" i="2"/>
  <c r="BE286" i="2" s="1"/>
  <c r="AX286" i="2" l="1"/>
  <c r="BC286" i="2"/>
  <c r="AZ286" i="2"/>
  <c r="BG286" i="2"/>
  <c r="BB286" i="2"/>
  <c r="BD286" i="2"/>
  <c r="AY286" i="2"/>
  <c r="AL286" i="2"/>
  <c r="AV286" i="2"/>
  <c r="BF286" i="2"/>
  <c r="AU284" i="1"/>
  <c r="N288" i="2"/>
  <c r="AB287" i="2" s="1"/>
  <c r="AO288" i="2"/>
  <c r="AE288" i="2"/>
  <c r="W284" i="2"/>
  <c r="N291" i="1"/>
  <c r="I286" i="2"/>
  <c r="AW286" i="2"/>
  <c r="AM286" i="2"/>
  <c r="AT288" i="2"/>
  <c r="AJ288" i="2"/>
  <c r="AA291" i="2"/>
  <c r="AW284" i="1"/>
  <c r="O288" i="2"/>
  <c r="AC287" i="2" s="1"/>
  <c r="Y290" i="1"/>
  <c r="G290" i="2"/>
  <c r="AK290" i="2"/>
  <c r="AU290" i="2"/>
  <c r="AJ284" i="1"/>
  <c r="M293" i="2"/>
  <c r="AO292" i="1"/>
  <c r="L290" i="2"/>
  <c r="E288" i="2"/>
  <c r="BC287" i="2" s="1"/>
  <c r="AX287" i="2" l="1"/>
  <c r="BB287" i="2"/>
  <c r="BG287" i="2"/>
  <c r="BD287" i="2"/>
  <c r="AZ287" i="2"/>
  <c r="BE287" i="2"/>
  <c r="AY287" i="2"/>
  <c r="AW285" i="1"/>
  <c r="O289" i="2"/>
  <c r="AC288" i="2" s="1"/>
  <c r="Z289" i="2"/>
  <c r="AL287" i="2"/>
  <c r="AV287" i="2"/>
  <c r="N292" i="1"/>
  <c r="I287" i="2"/>
  <c r="W286" i="2" s="1"/>
  <c r="BF287" i="2"/>
  <c r="AO293" i="1"/>
  <c r="L291" i="2"/>
  <c r="AJ285" i="1"/>
  <c r="M294" i="2"/>
  <c r="Y291" i="1"/>
  <c r="G291" i="2"/>
  <c r="AA292" i="2"/>
  <c r="AG284" i="2"/>
  <c r="AQ284" i="2"/>
  <c r="BA284" i="2"/>
  <c r="AU285" i="1"/>
  <c r="N289" i="2"/>
  <c r="AB288" i="2" s="1"/>
  <c r="BF288" i="2" s="1"/>
  <c r="U289" i="2"/>
  <c r="AW287" i="2"/>
  <c r="AM287" i="2"/>
  <c r="AK291" i="2"/>
  <c r="AU291" i="2"/>
  <c r="W285" i="2"/>
  <c r="E289" i="2"/>
  <c r="BE288" i="2" l="1"/>
  <c r="AW288" i="2"/>
  <c r="AM288" i="2"/>
  <c r="AO289" i="2"/>
  <c r="AE289" i="2"/>
  <c r="Y292" i="1"/>
  <c r="G292" i="2"/>
  <c r="AO294" i="1"/>
  <c r="L292" i="2"/>
  <c r="Z291" i="2" s="1"/>
  <c r="AT289" i="2"/>
  <c r="AJ289" i="2"/>
  <c r="AL288" i="2"/>
  <c r="AV288" i="2"/>
  <c r="Z290" i="2"/>
  <c r="AG286" i="2"/>
  <c r="AQ286" i="2"/>
  <c r="BA286" i="2"/>
  <c r="N293" i="1"/>
  <c r="I288" i="2"/>
  <c r="W287" i="2" s="1"/>
  <c r="AG285" i="2"/>
  <c r="AQ285" i="2"/>
  <c r="BA285" i="2"/>
  <c r="U290" i="2"/>
  <c r="AU286" i="1"/>
  <c r="N290" i="2"/>
  <c r="AK292" i="2"/>
  <c r="AU292" i="2"/>
  <c r="AJ286" i="1"/>
  <c r="M295" i="2"/>
  <c r="AA294" i="2" s="1"/>
  <c r="AA293" i="2"/>
  <c r="AW286" i="1"/>
  <c r="O290" i="2"/>
  <c r="AZ288" i="2"/>
  <c r="AX288" i="2"/>
  <c r="BD288" i="2"/>
  <c r="BG288" i="2"/>
  <c r="BC288" i="2"/>
  <c r="AY288" i="2"/>
  <c r="BB288" i="2"/>
  <c r="E290" i="2"/>
  <c r="BC289" i="2" s="1"/>
  <c r="BE289" i="2"/>
  <c r="AZ289" i="2" l="1"/>
  <c r="AX289" i="2"/>
  <c r="BB289" i="2"/>
  <c r="BD289" i="2"/>
  <c r="AY289" i="2"/>
  <c r="AU294" i="2"/>
  <c r="AK294" i="2"/>
  <c r="AT290" i="2"/>
  <c r="AJ290" i="2"/>
  <c r="AG287" i="2"/>
  <c r="AQ287" i="2"/>
  <c r="BA287" i="2"/>
  <c r="AO290" i="2"/>
  <c r="AE290" i="2"/>
  <c r="AW287" i="1"/>
  <c r="O291" i="2"/>
  <c r="AC290" i="2" s="1"/>
  <c r="AC289" i="2"/>
  <c r="AB289" i="2"/>
  <c r="AT291" i="2"/>
  <c r="AJ291" i="2"/>
  <c r="U291" i="2"/>
  <c r="N294" i="1"/>
  <c r="I289" i="2"/>
  <c r="W288" i="2" s="1"/>
  <c r="Y293" i="1"/>
  <c r="G293" i="2"/>
  <c r="AK293" i="2"/>
  <c r="AU293" i="2"/>
  <c r="AJ287" i="1"/>
  <c r="M296" i="2"/>
  <c r="AU287" i="1"/>
  <c r="N291" i="2"/>
  <c r="AB290" i="2" s="1"/>
  <c r="AO295" i="1"/>
  <c r="L293" i="2"/>
  <c r="E291" i="2"/>
  <c r="BE290" i="2" l="1"/>
  <c r="AJ288" i="1"/>
  <c r="M297" i="2"/>
  <c r="AA296" i="2" s="1"/>
  <c r="AL290" i="2"/>
  <c r="AV290" i="2"/>
  <c r="AA295" i="2"/>
  <c r="AW289" i="2"/>
  <c r="AM289" i="2"/>
  <c r="BG289" i="2"/>
  <c r="AW288" i="1"/>
  <c r="O292" i="2"/>
  <c r="N295" i="1"/>
  <c r="I290" i="2"/>
  <c r="W289" i="2" s="1"/>
  <c r="AW290" i="2"/>
  <c r="AM290" i="2"/>
  <c r="AG288" i="2"/>
  <c r="AQ288" i="2"/>
  <c r="BA288" i="2"/>
  <c r="AO291" i="2"/>
  <c r="AE291" i="2"/>
  <c r="AO296" i="1"/>
  <c r="L294" i="2"/>
  <c r="Z293" i="2" s="1"/>
  <c r="AU288" i="1"/>
  <c r="N292" i="2"/>
  <c r="Y294" i="1"/>
  <c r="G294" i="2"/>
  <c r="Z292" i="2"/>
  <c r="AL289" i="2"/>
  <c r="AV289" i="2"/>
  <c r="BF289" i="2"/>
  <c r="U292" i="2"/>
  <c r="AY290" i="2"/>
  <c r="AZ290" i="2"/>
  <c r="BG290" i="2"/>
  <c r="BD290" i="2"/>
  <c r="BB290" i="2"/>
  <c r="AX290" i="2"/>
  <c r="BC290" i="2"/>
  <c r="BF290" i="2"/>
  <c r="E292" i="2"/>
  <c r="BB291" i="2" s="1"/>
  <c r="AZ291" i="2" l="1"/>
  <c r="AX291" i="2"/>
  <c r="BE291" i="2"/>
  <c r="BC291" i="2"/>
  <c r="AT293" i="2"/>
  <c r="AJ293" i="2"/>
  <c r="AT292" i="2"/>
  <c r="AJ292" i="2"/>
  <c r="AU289" i="1"/>
  <c r="N293" i="2"/>
  <c r="AB292" i="2" s="1"/>
  <c r="AU296" i="2"/>
  <c r="AK296" i="2"/>
  <c r="AW289" i="1"/>
  <c r="O293" i="2"/>
  <c r="AC292" i="2" s="1"/>
  <c r="Y295" i="1"/>
  <c r="G295" i="2"/>
  <c r="AO297" i="1"/>
  <c r="L295" i="2"/>
  <c r="Z294" i="2" s="1"/>
  <c r="U293" i="2"/>
  <c r="AG289" i="2"/>
  <c r="AQ289" i="2"/>
  <c r="BA289" i="2"/>
  <c r="AO292" i="2"/>
  <c r="AE292" i="2"/>
  <c r="AC291" i="2"/>
  <c r="AB291" i="2"/>
  <c r="N296" i="1"/>
  <c r="I291" i="2"/>
  <c r="AU295" i="2"/>
  <c r="AK295" i="2"/>
  <c r="AJ289" i="1"/>
  <c r="M298" i="2"/>
  <c r="E293" i="2"/>
  <c r="BE292" i="2" s="1"/>
  <c r="BD291" i="2"/>
  <c r="AY291" i="2"/>
  <c r="BC292" i="2" l="1"/>
  <c r="BB292" i="2"/>
  <c r="AY292" i="2"/>
  <c r="AX292" i="2"/>
  <c r="AZ292" i="2"/>
  <c r="AW292" i="2"/>
  <c r="AM292" i="2"/>
  <c r="BG292" i="2"/>
  <c r="AJ294" i="2"/>
  <c r="AT294" i="2"/>
  <c r="W290" i="2"/>
  <c r="U294" i="2"/>
  <c r="AJ290" i="1"/>
  <c r="M299" i="2"/>
  <c r="N297" i="1"/>
  <c r="I292" i="2"/>
  <c r="AW291" i="2"/>
  <c r="AM291" i="2"/>
  <c r="BG291" i="2"/>
  <c r="Y296" i="1"/>
  <c r="G296" i="2"/>
  <c r="AL291" i="2"/>
  <c r="AV291" i="2"/>
  <c r="BF291" i="2"/>
  <c r="AA297" i="2"/>
  <c r="AL292" i="2"/>
  <c r="AV292" i="2"/>
  <c r="AO293" i="2"/>
  <c r="AE293" i="2"/>
  <c r="AO298" i="1"/>
  <c r="L296" i="2"/>
  <c r="Z295" i="2" s="1"/>
  <c r="AW290" i="1"/>
  <c r="O294" i="2"/>
  <c r="AU290" i="1"/>
  <c r="N294" i="2"/>
  <c r="E294" i="2"/>
  <c r="BE293" i="2" s="1"/>
  <c r="BF292" i="2"/>
  <c r="BD292" i="2"/>
  <c r="AY293" i="2" l="1"/>
  <c r="BB293" i="2"/>
  <c r="AX293" i="2"/>
  <c r="BD293" i="2"/>
  <c r="BC293" i="2"/>
  <c r="AJ295" i="2"/>
  <c r="AT295" i="2"/>
  <c r="AU297" i="2"/>
  <c r="AK297" i="2"/>
  <c r="AB293" i="2"/>
  <c r="N298" i="1"/>
  <c r="I293" i="2"/>
  <c r="W292" i="2" s="1"/>
  <c r="AG290" i="2"/>
  <c r="AQ290" i="2"/>
  <c r="BA290" i="2"/>
  <c r="AW291" i="1"/>
  <c r="O295" i="2"/>
  <c r="AE294" i="2"/>
  <c r="AO294" i="2"/>
  <c r="AC293" i="2"/>
  <c r="AJ291" i="1"/>
  <c r="M300" i="2"/>
  <c r="U295" i="2"/>
  <c r="AU291" i="1"/>
  <c r="N295" i="2"/>
  <c r="AB294" i="2" s="1"/>
  <c r="AO299" i="1"/>
  <c r="L297" i="2"/>
  <c r="Z296" i="2" s="1"/>
  <c r="Y297" i="1"/>
  <c r="G297" i="2"/>
  <c r="AA298" i="2"/>
  <c r="W291" i="2"/>
  <c r="AZ293" i="2"/>
  <c r="E295" i="2"/>
  <c r="BB294" i="2" s="1"/>
  <c r="BE294" i="2"/>
  <c r="AY294" i="2"/>
  <c r="AX294" i="2" l="1"/>
  <c r="BC294" i="2"/>
  <c r="AZ294" i="2"/>
  <c r="AV294" i="2"/>
  <c r="AL294" i="2"/>
  <c r="BF294" i="2"/>
  <c r="AJ296" i="2"/>
  <c r="AT296" i="2"/>
  <c r="AG292" i="2"/>
  <c r="AQ292" i="2"/>
  <c r="BA292" i="2"/>
  <c r="AM293" i="2"/>
  <c r="AW293" i="2"/>
  <c r="BG293" i="2"/>
  <c r="AW292" i="1"/>
  <c r="O296" i="2"/>
  <c r="AC295" i="2" s="1"/>
  <c r="AE295" i="2"/>
  <c r="AO295" i="2"/>
  <c r="AJ292" i="1"/>
  <c r="M301" i="2"/>
  <c r="AA300" i="2" s="1"/>
  <c r="AA299" i="2"/>
  <c r="N299" i="1"/>
  <c r="I294" i="2"/>
  <c r="AC294" i="2"/>
  <c r="BG294" i="2" s="1"/>
  <c r="AO300" i="1"/>
  <c r="L298" i="2"/>
  <c r="Z297" i="2" s="1"/>
  <c r="AG291" i="2"/>
  <c r="AQ291" i="2"/>
  <c r="BA291" i="2"/>
  <c r="AU298" i="2"/>
  <c r="AK298" i="2"/>
  <c r="Y298" i="1"/>
  <c r="G298" i="2"/>
  <c r="U297" i="2" s="1"/>
  <c r="AU292" i="1"/>
  <c r="N296" i="2"/>
  <c r="U296" i="2"/>
  <c r="AV293" i="2"/>
  <c r="AL293" i="2"/>
  <c r="BF293" i="2"/>
  <c r="E296" i="2"/>
  <c r="BE295" i="2" s="1"/>
  <c r="BD294" i="2"/>
  <c r="AJ297" i="2" l="1"/>
  <c r="AT297" i="2"/>
  <c r="AE297" i="2"/>
  <c r="AO297" i="2"/>
  <c r="AU300" i="2"/>
  <c r="AK300" i="2"/>
  <c r="AM295" i="2"/>
  <c r="AW295" i="2"/>
  <c r="AE296" i="2"/>
  <c r="AO296" i="2"/>
  <c r="AJ293" i="1"/>
  <c r="M302" i="2"/>
  <c r="AA301" i="2" s="1"/>
  <c r="AW293" i="1"/>
  <c r="O297" i="2"/>
  <c r="AC296" i="2" s="1"/>
  <c r="Y299" i="1"/>
  <c r="G299" i="2"/>
  <c r="U298" i="2" s="1"/>
  <c r="AU293" i="1"/>
  <c r="N297" i="2"/>
  <c r="AB296" i="2" s="1"/>
  <c r="N300" i="1"/>
  <c r="I295" i="2"/>
  <c r="W294" i="2" s="1"/>
  <c r="W293" i="2"/>
  <c r="BG295" i="2"/>
  <c r="AO301" i="1"/>
  <c r="L299" i="2"/>
  <c r="Z298" i="2" s="1"/>
  <c r="AB295" i="2"/>
  <c r="AU299" i="2"/>
  <c r="AK299" i="2"/>
  <c r="AM294" i="2"/>
  <c r="AW294" i="2"/>
  <c r="BD295" i="2"/>
  <c r="AY295" i="2"/>
  <c r="AX295" i="2"/>
  <c r="BC295" i="2"/>
  <c r="AZ295" i="2"/>
  <c r="BB295" i="2"/>
  <c r="E297" i="2"/>
  <c r="BE296" i="2" s="1"/>
  <c r="AX296" i="2" l="1"/>
  <c r="BB296" i="2"/>
  <c r="AZ296" i="2"/>
  <c r="BF296" i="2"/>
  <c r="BG296" i="2"/>
  <c r="AY296" i="2"/>
  <c r="BD296" i="2"/>
  <c r="BC296" i="2"/>
  <c r="AQ294" i="2"/>
  <c r="AG294" i="2"/>
  <c r="BA294" i="2"/>
  <c r="AU301" i="2"/>
  <c r="AK301" i="2"/>
  <c r="AW294" i="1"/>
  <c r="O298" i="2"/>
  <c r="AJ298" i="2"/>
  <c r="AT298" i="2"/>
  <c r="AU294" i="1"/>
  <c r="N298" i="2"/>
  <c r="AB297" i="2" s="1"/>
  <c r="AE298" i="2"/>
  <c r="AO298" i="2"/>
  <c r="AV296" i="2"/>
  <c r="AL296" i="2"/>
  <c r="AV295" i="2"/>
  <c r="AL295" i="2"/>
  <c r="BF295" i="2"/>
  <c r="AO302" i="1"/>
  <c r="L300" i="2"/>
  <c r="AG293" i="2"/>
  <c r="AQ293" i="2"/>
  <c r="BA293" i="2"/>
  <c r="AM296" i="2"/>
  <c r="AW296" i="2"/>
  <c r="N301" i="1"/>
  <c r="I296" i="2"/>
  <c r="Y300" i="1"/>
  <c r="G300" i="2"/>
  <c r="AJ294" i="1"/>
  <c r="M303" i="2"/>
  <c r="AA302" i="2" s="1"/>
  <c r="E298" i="2"/>
  <c r="AZ297" i="2" s="1"/>
  <c r="BC297" i="2" l="1"/>
  <c r="BE297" i="2"/>
  <c r="AX297" i="2"/>
  <c r="AY297" i="2"/>
  <c r="BF297" i="2"/>
  <c r="AU302" i="2"/>
  <c r="AK302" i="2"/>
  <c r="Y301" i="1"/>
  <c r="G301" i="2"/>
  <c r="U300" i="2" s="1"/>
  <c r="AU295" i="1"/>
  <c r="N299" i="2"/>
  <c r="AB298" i="2" s="1"/>
  <c r="AO303" i="1"/>
  <c r="L301" i="2"/>
  <c r="W295" i="2"/>
  <c r="AV297" i="2"/>
  <c r="AL297" i="2"/>
  <c r="AJ295" i="1"/>
  <c r="M304" i="2"/>
  <c r="N302" i="1"/>
  <c r="I297" i="2"/>
  <c r="W296" i="2" s="1"/>
  <c r="AW295" i="1"/>
  <c r="O299" i="2"/>
  <c r="AC298" i="2" s="1"/>
  <c r="U299" i="2"/>
  <c r="AC297" i="2"/>
  <c r="Z299" i="2"/>
  <c r="BD297" i="2"/>
  <c r="BB297" i="2"/>
  <c r="E299" i="2"/>
  <c r="AY298" i="2" s="1"/>
  <c r="BE298" i="2" l="1"/>
  <c r="BC298" i="2"/>
  <c r="AX298" i="2"/>
  <c r="BB298" i="2"/>
  <c r="AZ298" i="2"/>
  <c r="AQ296" i="2"/>
  <c r="AG296" i="2"/>
  <c r="BA296" i="2"/>
  <c r="AM298" i="2"/>
  <c r="AW298" i="2"/>
  <c r="AV298" i="2"/>
  <c r="AL298" i="2"/>
  <c r="AQ295" i="2"/>
  <c r="AG295" i="2"/>
  <c r="BA295" i="2"/>
  <c r="Y302" i="1"/>
  <c r="G302" i="2"/>
  <c r="BF298" i="2"/>
  <c r="AM297" i="2"/>
  <c r="AW297" i="2"/>
  <c r="AE300" i="2"/>
  <c r="AO300" i="2"/>
  <c r="BG297" i="2"/>
  <c r="N303" i="1"/>
  <c r="I298" i="2"/>
  <c r="AA303" i="2"/>
  <c r="AW296" i="1"/>
  <c r="O300" i="2"/>
  <c r="AC299" i="2" s="1"/>
  <c r="AJ296" i="1"/>
  <c r="M305" i="2"/>
  <c r="AA304" i="2" s="1"/>
  <c r="Z300" i="2"/>
  <c r="AJ299" i="2"/>
  <c r="AT299" i="2"/>
  <c r="AE299" i="2"/>
  <c r="AO299" i="2"/>
  <c r="AO304" i="1"/>
  <c r="L302" i="2"/>
  <c r="AU296" i="1"/>
  <c r="N300" i="2"/>
  <c r="E300" i="2"/>
  <c r="BG298" i="2"/>
  <c r="BD298" i="2"/>
  <c r="BE299" i="2" l="1"/>
  <c r="AM299" i="2"/>
  <c r="AW299" i="2"/>
  <c r="AJ300" i="2"/>
  <c r="AT300" i="2"/>
  <c r="AJ297" i="1"/>
  <c r="M306" i="2"/>
  <c r="AA305" i="2" s="1"/>
  <c r="AU304" i="2"/>
  <c r="AK304" i="2"/>
  <c r="AO305" i="1"/>
  <c r="L303" i="2"/>
  <c r="W297" i="2"/>
  <c r="AB299" i="2"/>
  <c r="AW297" i="1"/>
  <c r="O301" i="2"/>
  <c r="U301" i="2"/>
  <c r="BG299" i="2"/>
  <c r="Z301" i="2"/>
  <c r="N304" i="1"/>
  <c r="I299" i="2"/>
  <c r="W298" i="2" s="1"/>
  <c r="Y303" i="1"/>
  <c r="G303" i="2"/>
  <c r="AU297" i="1"/>
  <c r="N301" i="2"/>
  <c r="AB300" i="2" s="1"/>
  <c r="AU303" i="2"/>
  <c r="AK303" i="2"/>
  <c r="BD299" i="2"/>
  <c r="AY299" i="2"/>
  <c r="AX299" i="2"/>
  <c r="BC299" i="2"/>
  <c r="AZ299" i="2"/>
  <c r="BB299" i="2"/>
  <c r="E301" i="2"/>
  <c r="BD300" i="2"/>
  <c r="AZ300" i="2"/>
  <c r="AX300" i="2"/>
  <c r="AV300" i="2" l="1"/>
  <c r="AL300" i="2"/>
  <c r="BF300" i="2"/>
  <c r="AQ298" i="2"/>
  <c r="AG298" i="2"/>
  <c r="BA298" i="2"/>
  <c r="AU298" i="1"/>
  <c r="N302" i="2"/>
  <c r="AB301" i="2" s="1"/>
  <c r="N305" i="1"/>
  <c r="I300" i="2"/>
  <c r="W299" i="2" s="1"/>
  <c r="Z302" i="2"/>
  <c r="AJ301" i="2"/>
  <c r="AT301" i="2"/>
  <c r="AW298" i="1"/>
  <c r="O302" i="2"/>
  <c r="AC301" i="2" s="1"/>
  <c r="AO306" i="1"/>
  <c r="L304" i="2"/>
  <c r="Z303" i="2" s="1"/>
  <c r="AJ298" i="1"/>
  <c r="M307" i="2"/>
  <c r="AA306" i="2" s="1"/>
  <c r="Y304" i="1"/>
  <c r="G304" i="2"/>
  <c r="AV299" i="2"/>
  <c r="AL299" i="2"/>
  <c r="BF299" i="2"/>
  <c r="AC300" i="2"/>
  <c r="U302" i="2"/>
  <c r="AU305" i="2"/>
  <c r="AK305" i="2"/>
  <c r="AE301" i="2"/>
  <c r="AO301" i="2"/>
  <c r="AQ297" i="2"/>
  <c r="AG297" i="2"/>
  <c r="BA297" i="2"/>
  <c r="E302" i="2"/>
  <c r="BC301" i="2" s="1"/>
  <c r="AZ301" i="2"/>
  <c r="AY300" i="2"/>
  <c r="BC300" i="2"/>
  <c r="BB300" i="2"/>
  <c r="BE300" i="2"/>
  <c r="BE301" i="2" l="1"/>
  <c r="AX301" i="2"/>
  <c r="BD301" i="2"/>
  <c r="AY301" i="2"/>
  <c r="BF301" i="2"/>
  <c r="AU306" i="2"/>
  <c r="AK306" i="2"/>
  <c r="AM301" i="2"/>
  <c r="AW301" i="2"/>
  <c r="AJ303" i="2"/>
  <c r="AT303" i="2"/>
  <c r="AQ299" i="2"/>
  <c r="AG299" i="2"/>
  <c r="BA299" i="2"/>
  <c r="Y305" i="1"/>
  <c r="G305" i="2"/>
  <c r="U304" i="2" s="1"/>
  <c r="AO307" i="1"/>
  <c r="L305" i="2"/>
  <c r="U303" i="2"/>
  <c r="AU299" i="1"/>
  <c r="N303" i="2"/>
  <c r="AM300" i="2"/>
  <c r="AW300" i="2"/>
  <c r="BG300" i="2"/>
  <c r="BG301" i="2"/>
  <c r="AV301" i="2"/>
  <c r="AL301" i="2"/>
  <c r="AE302" i="2"/>
  <c r="AO302" i="2"/>
  <c r="AJ299" i="1"/>
  <c r="M308" i="2"/>
  <c r="AA307" i="2" s="1"/>
  <c r="AW299" i="1"/>
  <c r="O303" i="2"/>
  <c r="AJ302" i="2"/>
  <c r="AT302" i="2"/>
  <c r="N306" i="1"/>
  <c r="I301" i="2"/>
  <c r="BB301" i="2"/>
  <c r="E303" i="2"/>
  <c r="BC302" i="2" s="1"/>
  <c r="AX302" i="2" l="1"/>
  <c r="AZ302" i="2"/>
  <c r="BB302" i="2"/>
  <c r="BD302" i="2"/>
  <c r="AY302" i="2"/>
  <c r="BE302" i="2"/>
  <c r="Z304" i="2"/>
  <c r="Y306" i="1"/>
  <c r="G306" i="2"/>
  <c r="U305" i="2" s="1"/>
  <c r="N307" i="1"/>
  <c r="I302" i="2"/>
  <c r="W301" i="2" s="1"/>
  <c r="AW300" i="1"/>
  <c r="O304" i="2"/>
  <c r="AU307" i="2"/>
  <c r="AK307" i="2"/>
  <c r="W300" i="2"/>
  <c r="AE303" i="2"/>
  <c r="AO303" i="2"/>
  <c r="AO308" i="1"/>
  <c r="L306" i="2"/>
  <c r="AC303" i="2"/>
  <c r="AE304" i="2"/>
  <c r="AO304" i="2"/>
  <c r="AU300" i="1"/>
  <c r="N304" i="2"/>
  <c r="AJ300" i="1"/>
  <c r="M309" i="2"/>
  <c r="AC302" i="2"/>
  <c r="AB302" i="2"/>
  <c r="E304" i="2"/>
  <c r="BE303" i="2" s="1"/>
  <c r="BB303" i="2"/>
  <c r="AZ303" i="2"/>
  <c r="AY303" i="2" l="1"/>
  <c r="AX303" i="2"/>
  <c r="BG303" i="2"/>
  <c r="AQ301" i="2"/>
  <c r="AG301" i="2"/>
  <c r="BA301" i="2"/>
  <c r="AM303" i="2"/>
  <c r="AW303" i="2"/>
  <c r="AQ300" i="2"/>
  <c r="AG300" i="2"/>
  <c r="BA300" i="2"/>
  <c r="AW301" i="1"/>
  <c r="O305" i="2"/>
  <c r="Y307" i="1"/>
  <c r="G307" i="2"/>
  <c r="U306" i="2" s="1"/>
  <c r="AV302" i="2"/>
  <c r="AL302" i="2"/>
  <c r="BF302" i="2"/>
  <c r="AM302" i="2"/>
  <c r="AW302" i="2"/>
  <c r="BG302" i="2"/>
  <c r="AB303" i="2"/>
  <c r="AA308" i="2"/>
  <c r="N308" i="1"/>
  <c r="I303" i="2"/>
  <c r="Z305" i="2"/>
  <c r="AU301" i="1"/>
  <c r="N305" i="2"/>
  <c r="AE305" i="2"/>
  <c r="AO305" i="2"/>
  <c r="AJ301" i="1"/>
  <c r="M310" i="2"/>
  <c r="AO309" i="1"/>
  <c r="L307" i="2"/>
  <c r="AC304" i="2"/>
  <c r="AJ304" i="2"/>
  <c r="AT304" i="2"/>
  <c r="BD303" i="2"/>
  <c r="E305" i="2"/>
  <c r="AZ304" i="2" s="1"/>
  <c r="AY304" i="2" l="1"/>
  <c r="Z306" i="2"/>
  <c r="AW302" i="1"/>
  <c r="O306" i="2"/>
  <c r="AC305" i="2" s="1"/>
  <c r="AJ302" i="1"/>
  <c r="M311" i="2"/>
  <c r="AA310" i="2" s="1"/>
  <c r="AU302" i="1"/>
  <c r="N306" i="2"/>
  <c r="AB305" i="2" s="1"/>
  <c r="BF305" i="2" s="1"/>
  <c r="AU308" i="2"/>
  <c r="AK308" i="2"/>
  <c r="W302" i="2"/>
  <c r="AE306" i="2"/>
  <c r="AO306" i="2"/>
  <c r="AJ305" i="2"/>
  <c r="AT305" i="2"/>
  <c r="AV303" i="2"/>
  <c r="AL303" i="2"/>
  <c r="BF303" i="2"/>
  <c r="AO310" i="1"/>
  <c r="L308" i="2"/>
  <c r="AM304" i="2"/>
  <c r="AW304" i="2"/>
  <c r="N309" i="1"/>
  <c r="I304" i="2"/>
  <c r="AA309" i="2"/>
  <c r="Y308" i="1"/>
  <c r="G308" i="2"/>
  <c r="AB304" i="2"/>
  <c r="BF304" i="2" s="1"/>
  <c r="E306" i="2"/>
  <c r="BC305" i="2"/>
  <c r="AY305" i="2"/>
  <c r="AZ305" i="2"/>
  <c r="BD305" i="2"/>
  <c r="BE305" i="2"/>
  <c r="BC303" i="2"/>
  <c r="BG304" i="2"/>
  <c r="BB304" i="2"/>
  <c r="BE304" i="2"/>
  <c r="AX304" i="2"/>
  <c r="BD304" i="2"/>
  <c r="BC304" i="2"/>
  <c r="AX305" i="2" l="1"/>
  <c r="BG305" i="2"/>
  <c r="AV304" i="2"/>
  <c r="AL304" i="2"/>
  <c r="AU309" i="2"/>
  <c r="AK309" i="2"/>
  <c r="AQ302" i="2"/>
  <c r="AG302" i="2"/>
  <c r="BA302" i="2"/>
  <c r="AU303" i="1"/>
  <c r="N307" i="2"/>
  <c r="AB306" i="2" s="1"/>
  <c r="BF306" i="2" s="1"/>
  <c r="AW303" i="1"/>
  <c r="O307" i="2"/>
  <c r="AJ306" i="2"/>
  <c r="AT306" i="2"/>
  <c r="N310" i="1"/>
  <c r="I305" i="2"/>
  <c r="W304" i="2" s="1"/>
  <c r="AO311" i="1"/>
  <c r="L309" i="2"/>
  <c r="U307" i="2"/>
  <c r="AJ303" i="1"/>
  <c r="M312" i="2"/>
  <c r="AA311" i="2" s="1"/>
  <c r="Z307" i="2"/>
  <c r="AU310" i="2"/>
  <c r="AK310" i="2"/>
  <c r="W303" i="2"/>
  <c r="Y309" i="1"/>
  <c r="G309" i="2"/>
  <c r="U308" i="2" s="1"/>
  <c r="AV305" i="2"/>
  <c r="AL305" i="2"/>
  <c r="AM305" i="2"/>
  <c r="AW305" i="2"/>
  <c r="BB305" i="2"/>
  <c r="E307" i="2"/>
  <c r="BD306" i="2" s="1"/>
  <c r="BE306" i="2"/>
  <c r="AX306" i="2" l="1"/>
  <c r="AY306" i="2"/>
  <c r="BC306" i="2"/>
  <c r="AZ306" i="2"/>
  <c r="BB306" i="2"/>
  <c r="AJ307" i="2"/>
  <c r="AT307" i="2"/>
  <c r="AE308" i="2"/>
  <c r="AO308" i="2"/>
  <c r="AV306" i="2"/>
  <c r="AL306" i="2"/>
  <c r="AQ303" i="2"/>
  <c r="AG303" i="2"/>
  <c r="BA303" i="2"/>
  <c r="AE307" i="2"/>
  <c r="AO307" i="2"/>
  <c r="N311" i="1"/>
  <c r="I306" i="2"/>
  <c r="W305" i="2" s="1"/>
  <c r="AU304" i="1"/>
  <c r="N308" i="2"/>
  <c r="AB307" i="2" s="1"/>
  <c r="AO312" i="1"/>
  <c r="L310" i="2"/>
  <c r="AW304" i="1"/>
  <c r="O308" i="2"/>
  <c r="AC307" i="2" s="1"/>
  <c r="AU311" i="2"/>
  <c r="AK311" i="2"/>
  <c r="AC306" i="2"/>
  <c r="Y310" i="1"/>
  <c r="G310" i="2"/>
  <c r="AQ304" i="2"/>
  <c r="AG304" i="2"/>
  <c r="BA304" i="2"/>
  <c r="AJ304" i="1"/>
  <c r="M313" i="2"/>
  <c r="Z308" i="2"/>
  <c r="E308" i="2"/>
  <c r="BE307" i="2" l="1"/>
  <c r="BG307" i="2"/>
  <c r="AJ308" i="2"/>
  <c r="AT308" i="2"/>
  <c r="AJ305" i="1"/>
  <c r="M314" i="2"/>
  <c r="AA313" i="2" s="1"/>
  <c r="AW305" i="1"/>
  <c r="O309" i="2"/>
  <c r="AC308" i="2" s="1"/>
  <c r="AU305" i="1"/>
  <c r="N309" i="2"/>
  <c r="AB308" i="2" s="1"/>
  <c r="AQ305" i="2"/>
  <c r="AG305" i="2"/>
  <c r="BA305" i="2"/>
  <c r="Z309" i="2"/>
  <c r="AM307" i="2"/>
  <c r="AW307" i="2"/>
  <c r="AV307" i="2"/>
  <c r="AL307" i="2"/>
  <c r="AM306" i="2"/>
  <c r="AW306" i="2"/>
  <c r="BG306" i="2"/>
  <c r="AO313" i="1"/>
  <c r="L311" i="2"/>
  <c r="Z310" i="2" s="1"/>
  <c r="N312" i="1"/>
  <c r="I307" i="2"/>
  <c r="W306" i="2" s="1"/>
  <c r="U309" i="2"/>
  <c r="Y311" i="1"/>
  <c r="G311" i="2"/>
  <c r="AA312" i="2"/>
  <c r="BF307" i="2"/>
  <c r="BD307" i="2"/>
  <c r="AY307" i="2"/>
  <c r="AX307" i="2"/>
  <c r="BC307" i="2"/>
  <c r="AZ307" i="2"/>
  <c r="BB307" i="2"/>
  <c r="E309" i="2"/>
  <c r="AX308" i="2" s="1"/>
  <c r="BB308" i="2" l="1"/>
  <c r="BG308" i="2"/>
  <c r="AZ308" i="2"/>
  <c r="BF308" i="2"/>
  <c r="AY308" i="2"/>
  <c r="BD308" i="2"/>
  <c r="BC308" i="2"/>
  <c r="BE308" i="2"/>
  <c r="AQ306" i="2"/>
  <c r="AG306" i="2"/>
  <c r="BA306" i="2"/>
  <c r="AJ310" i="2"/>
  <c r="AT310" i="2"/>
  <c r="AU306" i="1"/>
  <c r="N310" i="2"/>
  <c r="AM308" i="2"/>
  <c r="AW308" i="2"/>
  <c r="N313" i="1"/>
  <c r="I308" i="2"/>
  <c r="W307" i="2" s="1"/>
  <c r="AJ309" i="2"/>
  <c r="AT309" i="2"/>
  <c r="U310" i="2"/>
  <c r="AV308" i="2"/>
  <c r="AL308" i="2"/>
  <c r="Y312" i="1"/>
  <c r="G312" i="2"/>
  <c r="U311" i="2" s="1"/>
  <c r="AU313" i="2"/>
  <c r="AK313" i="2"/>
  <c r="AE309" i="2"/>
  <c r="AO309" i="2"/>
  <c r="AO314" i="1"/>
  <c r="L312" i="2"/>
  <c r="Z311" i="2" s="1"/>
  <c r="AU312" i="2"/>
  <c r="AK312" i="2"/>
  <c r="AW306" i="1"/>
  <c r="O310" i="2"/>
  <c r="AJ306" i="1"/>
  <c r="M315" i="2"/>
  <c r="AA314" i="2" s="1"/>
  <c r="E310" i="2"/>
  <c r="BD309" i="2" s="1"/>
  <c r="BC309" i="2"/>
  <c r="AZ309" i="2" l="1"/>
  <c r="AX309" i="2"/>
  <c r="BE309" i="2"/>
  <c r="AY309" i="2"/>
  <c r="AU314" i="2"/>
  <c r="AK314" i="2"/>
  <c r="AO311" i="2"/>
  <c r="AE311" i="2"/>
  <c r="N314" i="1"/>
  <c r="I309" i="2"/>
  <c r="W308" i="2" s="1"/>
  <c r="AW307" i="1"/>
  <c r="O311" i="2"/>
  <c r="AQ307" i="2"/>
  <c r="AG307" i="2"/>
  <c r="BA307" i="2"/>
  <c r="AJ311" i="2"/>
  <c r="AT311" i="2"/>
  <c r="AC309" i="2"/>
  <c r="AE310" i="2"/>
  <c r="AO310" i="2"/>
  <c r="AU307" i="1"/>
  <c r="N311" i="2"/>
  <c r="AO315" i="1"/>
  <c r="L313" i="2"/>
  <c r="Z312" i="2" s="1"/>
  <c r="AJ307" i="1"/>
  <c r="M316" i="2"/>
  <c r="AA315" i="2" s="1"/>
  <c r="Y313" i="1"/>
  <c r="G313" i="2"/>
  <c r="U312" i="2" s="1"/>
  <c r="AB309" i="2"/>
  <c r="BB309" i="2"/>
  <c r="E311" i="2"/>
  <c r="AY310" i="2" s="1"/>
  <c r="BE310" i="2" l="1"/>
  <c r="AX310" i="2"/>
  <c r="BC310" i="2"/>
  <c r="AZ310" i="2"/>
  <c r="BB310" i="2"/>
  <c r="BD310" i="2"/>
  <c r="AE312" i="2"/>
  <c r="AO312" i="2"/>
  <c r="AJ312" i="2"/>
  <c r="AT312" i="2"/>
  <c r="AJ308" i="1"/>
  <c r="M317" i="2"/>
  <c r="AA316" i="2" s="1"/>
  <c r="AU315" i="2"/>
  <c r="AK315" i="2"/>
  <c r="AV309" i="2"/>
  <c r="AL309" i="2"/>
  <c r="BF309" i="2"/>
  <c r="AW308" i="1"/>
  <c r="O312" i="2"/>
  <c r="Y314" i="1"/>
  <c r="G314" i="2"/>
  <c r="U313" i="2" s="1"/>
  <c r="AO316" i="1"/>
  <c r="L314" i="2"/>
  <c r="AM309" i="2"/>
  <c r="AW309" i="2"/>
  <c r="AB310" i="2"/>
  <c r="AC310" i="2"/>
  <c r="AU308" i="1"/>
  <c r="N312" i="2"/>
  <c r="AB311" i="2" s="1"/>
  <c r="AQ308" i="2"/>
  <c r="AG308" i="2"/>
  <c r="BA308" i="2"/>
  <c r="BG309" i="2"/>
  <c r="N315" i="1"/>
  <c r="I310" i="2"/>
  <c r="W309" i="2" s="1"/>
  <c r="E312" i="2"/>
  <c r="BB311" i="2" s="1"/>
  <c r="BC311" i="2" l="1"/>
  <c r="BD311" i="2"/>
  <c r="AX311" i="2"/>
  <c r="AZ311" i="2"/>
  <c r="BE311" i="2"/>
  <c r="AY311" i="2"/>
  <c r="AV311" i="2"/>
  <c r="AL311" i="2"/>
  <c r="BF311" i="2"/>
  <c r="AQ309" i="2"/>
  <c r="AG309" i="2"/>
  <c r="BA309" i="2"/>
  <c r="N316" i="1"/>
  <c r="I311" i="2"/>
  <c r="W310" i="2" s="1"/>
  <c r="AU309" i="1"/>
  <c r="N313" i="2"/>
  <c r="Y315" i="1"/>
  <c r="G315" i="2"/>
  <c r="U314" i="2" s="1"/>
  <c r="AC311" i="2"/>
  <c r="AU316" i="2"/>
  <c r="AK316" i="2"/>
  <c r="AV310" i="2"/>
  <c r="AL310" i="2"/>
  <c r="BF310" i="2"/>
  <c r="AO317" i="1"/>
  <c r="L315" i="2"/>
  <c r="AW309" i="1"/>
  <c r="O313" i="2"/>
  <c r="AC312" i="2" s="1"/>
  <c r="AE313" i="2"/>
  <c r="AO313" i="2"/>
  <c r="AM310" i="2"/>
  <c r="AW310" i="2"/>
  <c r="BG310" i="2"/>
  <c r="Z313" i="2"/>
  <c r="AJ309" i="1"/>
  <c r="M318" i="2"/>
  <c r="AA317" i="2" s="1"/>
  <c r="E313" i="2"/>
  <c r="BB312" i="2" s="1"/>
  <c r="BC312" i="2" l="1"/>
  <c r="BE312" i="2"/>
  <c r="AY312" i="2"/>
  <c r="AZ312" i="2"/>
  <c r="AX312" i="2"/>
  <c r="BD312" i="2"/>
  <c r="AE314" i="2"/>
  <c r="AO314" i="2"/>
  <c r="AM312" i="2"/>
  <c r="AW312" i="2"/>
  <c r="BG312" i="2"/>
  <c r="AO318" i="1"/>
  <c r="L316" i="2"/>
  <c r="AM311" i="2"/>
  <c r="AW311" i="2"/>
  <c r="BG311" i="2"/>
  <c r="AU310" i="1"/>
  <c r="N314" i="2"/>
  <c r="AJ313" i="2"/>
  <c r="AT313" i="2"/>
  <c r="AQ310" i="2"/>
  <c r="AG310" i="2"/>
  <c r="BA310" i="2"/>
  <c r="AB312" i="2"/>
  <c r="AU317" i="2"/>
  <c r="AK317" i="2"/>
  <c r="AJ310" i="1"/>
  <c r="M319" i="2"/>
  <c r="AA318" i="2" s="1"/>
  <c r="AW310" i="1"/>
  <c r="O314" i="2"/>
  <c r="Z314" i="2"/>
  <c r="Y316" i="1"/>
  <c r="G316" i="2"/>
  <c r="N317" i="1"/>
  <c r="I312" i="2"/>
  <c r="W311" i="2" s="1"/>
  <c r="E314" i="2"/>
  <c r="Z315" i="2" l="1"/>
  <c r="N318" i="1"/>
  <c r="I313" i="2"/>
  <c r="W312" i="2" s="1"/>
  <c r="Y317" i="1"/>
  <c r="G317" i="2"/>
  <c r="U315" i="2"/>
  <c r="AO319" i="1"/>
  <c r="L317" i="2"/>
  <c r="AC313" i="2"/>
  <c r="BG313" i="2" s="1"/>
  <c r="AQ311" i="2"/>
  <c r="AG311" i="2"/>
  <c r="BA311" i="2"/>
  <c r="AV312" i="2"/>
  <c r="AL312" i="2"/>
  <c r="BF312" i="2"/>
  <c r="AW311" i="1"/>
  <c r="O315" i="2"/>
  <c r="AU318" i="2"/>
  <c r="AK318" i="2"/>
  <c r="AU311" i="1"/>
  <c r="N315" i="2"/>
  <c r="AJ314" i="2"/>
  <c r="AT314" i="2"/>
  <c r="AJ311" i="1"/>
  <c r="M320" i="2"/>
  <c r="AB313" i="2"/>
  <c r="AZ313" i="2"/>
  <c r="AY313" i="2"/>
  <c r="BE313" i="2"/>
  <c r="AX313" i="2"/>
  <c r="BC313" i="2"/>
  <c r="BD313" i="2"/>
  <c r="BB313" i="2"/>
  <c r="E315" i="2"/>
  <c r="BB314" i="2" s="1"/>
  <c r="BE314" i="2"/>
  <c r="AY314" i="2" l="1"/>
  <c r="AX314" i="2"/>
  <c r="BC314" i="2"/>
  <c r="AZ314" i="2"/>
  <c r="AM313" i="2"/>
  <c r="AW313" i="2"/>
  <c r="AO320" i="1"/>
  <c r="L318" i="2"/>
  <c r="AB314" i="2"/>
  <c r="AJ315" i="2"/>
  <c r="AT315" i="2"/>
  <c r="AQ312" i="2"/>
  <c r="AG312" i="2"/>
  <c r="BA312" i="2"/>
  <c r="AU312" i="1"/>
  <c r="N316" i="2"/>
  <c r="AW312" i="1"/>
  <c r="O316" i="2"/>
  <c r="AC314" i="2"/>
  <c r="BG314" i="2" s="1"/>
  <c r="AE315" i="2"/>
  <c r="AO315" i="2"/>
  <c r="Y318" i="1"/>
  <c r="G318" i="2"/>
  <c r="U317" i="2" s="1"/>
  <c r="Z316" i="2"/>
  <c r="N319" i="1"/>
  <c r="I314" i="2"/>
  <c r="AV313" i="2"/>
  <c r="AL313" i="2"/>
  <c r="BF313" i="2"/>
  <c r="AJ312" i="1"/>
  <c r="M321" i="2"/>
  <c r="AA319" i="2"/>
  <c r="U316" i="2"/>
  <c r="E316" i="2"/>
  <c r="BE315" i="2"/>
  <c r="BD314" i="2"/>
  <c r="AW313" i="1" l="1"/>
  <c r="O317" i="2"/>
  <c r="AC315" i="2"/>
  <c r="BG315" i="2" s="1"/>
  <c r="AJ313" i="1"/>
  <c r="M322" i="2"/>
  <c r="Y319" i="1"/>
  <c r="G319" i="2"/>
  <c r="U318" i="2" s="1"/>
  <c r="AE317" i="2"/>
  <c r="AO317" i="2"/>
  <c r="N320" i="1"/>
  <c r="I315" i="2"/>
  <c r="W314" i="2" s="1"/>
  <c r="AU319" i="2"/>
  <c r="AK319" i="2"/>
  <c r="AJ316" i="2"/>
  <c r="AT316" i="2"/>
  <c r="AB315" i="2"/>
  <c r="BF315" i="2" s="1"/>
  <c r="AE316" i="2"/>
  <c r="AO316" i="2"/>
  <c r="W313" i="2"/>
  <c r="AM314" i="2"/>
  <c r="AW314" i="2"/>
  <c r="AU313" i="1"/>
  <c r="N317" i="2"/>
  <c r="AA320" i="2"/>
  <c r="Z317" i="2"/>
  <c r="AV314" i="2"/>
  <c r="AL314" i="2"/>
  <c r="BF314" i="2"/>
  <c r="AO321" i="1"/>
  <c r="L319" i="2"/>
  <c r="BD315" i="2"/>
  <c r="AY315" i="2"/>
  <c r="AX315" i="2"/>
  <c r="BC315" i="2"/>
  <c r="AZ315" i="2"/>
  <c r="BB315" i="2"/>
  <c r="E317" i="2"/>
  <c r="BD316" i="2"/>
  <c r="BE316" i="2" l="1"/>
  <c r="AX316" i="2"/>
  <c r="AZ316" i="2"/>
  <c r="AW314" i="1"/>
  <c r="O318" i="2"/>
  <c r="AC317" i="2" s="1"/>
  <c r="AV315" i="2"/>
  <c r="AL315" i="2"/>
  <c r="AO322" i="1"/>
  <c r="L320" i="2"/>
  <c r="AJ317" i="2"/>
  <c r="AT317" i="2"/>
  <c r="AA321" i="2"/>
  <c r="Z318" i="2"/>
  <c r="AJ314" i="1"/>
  <c r="M323" i="2"/>
  <c r="AA322" i="2" s="1"/>
  <c r="AC316" i="2"/>
  <c r="BG316" i="2" s="1"/>
  <c r="AE318" i="2"/>
  <c r="AO318" i="2"/>
  <c r="AQ313" i="2"/>
  <c r="AG313" i="2"/>
  <c r="BA313" i="2"/>
  <c r="AB316" i="2"/>
  <c r="N321" i="1"/>
  <c r="I316" i="2"/>
  <c r="W315" i="2" s="1"/>
  <c r="Y320" i="1"/>
  <c r="G320" i="2"/>
  <c r="AU314" i="1"/>
  <c r="N318" i="2"/>
  <c r="AU320" i="2"/>
  <c r="AK320" i="2"/>
  <c r="AQ314" i="2"/>
  <c r="AG314" i="2"/>
  <c r="BA314" i="2"/>
  <c r="AM315" i="2"/>
  <c r="AW315" i="2"/>
  <c r="AY316" i="2"/>
  <c r="BC316" i="2"/>
  <c r="BB316" i="2"/>
  <c r="E318" i="2"/>
  <c r="BB317" i="2" s="1"/>
  <c r="BC317" i="2" l="1"/>
  <c r="BD317" i="2"/>
  <c r="BE317" i="2"/>
  <c r="AX317" i="2"/>
  <c r="AV316" i="2"/>
  <c r="AL316" i="2"/>
  <c r="BF316" i="2"/>
  <c r="AM316" i="2"/>
  <c r="AW316" i="2"/>
  <c r="AU321" i="2"/>
  <c r="AK321" i="2"/>
  <c r="AO323" i="1"/>
  <c r="L321" i="2"/>
  <c r="Z320" i="2" s="1"/>
  <c r="AQ315" i="2"/>
  <c r="AG315" i="2"/>
  <c r="BA315" i="2"/>
  <c r="AU315" i="1"/>
  <c r="N319" i="2"/>
  <c r="AB318" i="2" s="1"/>
  <c r="AM317" i="2"/>
  <c r="AW317" i="2"/>
  <c r="U319" i="2"/>
  <c r="Y321" i="1"/>
  <c r="G321" i="2"/>
  <c r="U320" i="2" s="1"/>
  <c r="Z319" i="2"/>
  <c r="N322" i="1"/>
  <c r="I317" i="2"/>
  <c r="W316" i="2" s="1"/>
  <c r="AJ318" i="2"/>
  <c r="AT318" i="2"/>
  <c r="AU322" i="2"/>
  <c r="AK322" i="2"/>
  <c r="BG317" i="2"/>
  <c r="AB317" i="2"/>
  <c r="AJ315" i="1"/>
  <c r="M324" i="2"/>
  <c r="AA323" i="2" s="1"/>
  <c r="AW315" i="1"/>
  <c r="O319" i="2"/>
  <c r="AC318" i="2" s="1"/>
  <c r="E319" i="2"/>
  <c r="BB318" i="2" s="1"/>
  <c r="BD318" i="2"/>
  <c r="AY318" i="2"/>
  <c r="AZ317" i="2"/>
  <c r="AY317" i="2"/>
  <c r="BE318" i="2" l="1"/>
  <c r="AX318" i="2"/>
  <c r="BC318" i="2"/>
  <c r="AZ318" i="2"/>
  <c r="AE320" i="2"/>
  <c r="AO320" i="2"/>
  <c r="AU323" i="2"/>
  <c r="AK323" i="2"/>
  <c r="AJ320" i="2"/>
  <c r="AT320" i="2"/>
  <c r="AW316" i="1"/>
  <c r="O320" i="2"/>
  <c r="AM318" i="2"/>
  <c r="AW318" i="2"/>
  <c r="AJ316" i="1"/>
  <c r="M325" i="2"/>
  <c r="AV318" i="2"/>
  <c r="AL318" i="2"/>
  <c r="N323" i="1"/>
  <c r="I318" i="2"/>
  <c r="W317" i="2" s="1"/>
  <c r="AE319" i="2"/>
  <c r="AO319" i="2"/>
  <c r="AU316" i="1"/>
  <c r="N320" i="2"/>
  <c r="AB319" i="2" s="1"/>
  <c r="AV317" i="2"/>
  <c r="AL317" i="2"/>
  <c r="BF317" i="2"/>
  <c r="AJ319" i="2"/>
  <c r="AT319" i="2"/>
  <c r="AO324" i="1"/>
  <c r="L322" i="2"/>
  <c r="Z321" i="2" s="1"/>
  <c r="BG318" i="2"/>
  <c r="Y322" i="1"/>
  <c r="G322" i="2"/>
  <c r="U321" i="2" s="1"/>
  <c r="AQ316" i="2"/>
  <c r="AG316" i="2"/>
  <c r="BA316" i="2"/>
  <c r="BF318" i="2"/>
  <c r="E320" i="2"/>
  <c r="AY319" i="2" s="1"/>
  <c r="BC319" i="2" l="1"/>
  <c r="BF319" i="2"/>
  <c r="BD319" i="2"/>
  <c r="AX319" i="2"/>
  <c r="AZ319" i="2"/>
  <c r="BB319" i="2"/>
  <c r="BE319" i="2"/>
  <c r="AO325" i="1"/>
  <c r="L323" i="2"/>
  <c r="Z322" i="2" s="1"/>
  <c r="AE321" i="2"/>
  <c r="AO321" i="2"/>
  <c r="AU317" i="1"/>
  <c r="N321" i="2"/>
  <c r="AB320" i="2" s="1"/>
  <c r="N324" i="1"/>
  <c r="I319" i="2"/>
  <c r="AJ317" i="1"/>
  <c r="M326" i="2"/>
  <c r="AA325" i="2" s="1"/>
  <c r="AW317" i="1"/>
  <c r="O321" i="2"/>
  <c r="AC320" i="2" s="1"/>
  <c r="AQ317" i="2"/>
  <c r="AG317" i="2"/>
  <c r="BA317" i="2"/>
  <c r="AA324" i="2"/>
  <c r="AC319" i="2"/>
  <c r="AV319" i="2"/>
  <c r="AL319" i="2"/>
  <c r="AJ321" i="2"/>
  <c r="AT321" i="2"/>
  <c r="Y323" i="1"/>
  <c r="G323" i="2"/>
  <c r="E321" i="2"/>
  <c r="AZ320" i="2" s="1"/>
  <c r="BE320" i="2" l="1"/>
  <c r="AY320" i="2"/>
  <c r="BC320" i="2"/>
  <c r="BF320" i="2"/>
  <c r="BD320" i="2"/>
  <c r="BB320" i="2"/>
  <c r="AM320" i="2"/>
  <c r="AW320" i="2"/>
  <c r="BG320" i="2"/>
  <c r="AU325" i="2"/>
  <c r="AK325" i="2"/>
  <c r="Y324" i="1"/>
  <c r="G324" i="2"/>
  <c r="U323" i="2" s="1"/>
  <c r="AU318" i="1"/>
  <c r="N322" i="2"/>
  <c r="AB321" i="2" s="1"/>
  <c r="AJ322" i="2"/>
  <c r="AT322" i="2"/>
  <c r="AM319" i="2"/>
  <c r="AW319" i="2"/>
  <c r="BG319" i="2"/>
  <c r="AV320" i="2"/>
  <c r="AL320" i="2"/>
  <c r="AJ318" i="1"/>
  <c r="M327" i="2"/>
  <c r="AU324" i="2"/>
  <c r="AK324" i="2"/>
  <c r="U322" i="2"/>
  <c r="W318" i="2"/>
  <c r="AW318" i="1"/>
  <c r="O322" i="2"/>
  <c r="N325" i="1"/>
  <c r="I320" i="2"/>
  <c r="AO326" i="1"/>
  <c r="L324" i="2"/>
  <c r="AX320" i="2"/>
  <c r="E322" i="2"/>
  <c r="BD321" i="2" s="1"/>
  <c r="BB321" i="2" l="1"/>
  <c r="BF321" i="2"/>
  <c r="AE323" i="2"/>
  <c r="AO323" i="2"/>
  <c r="AU319" i="1"/>
  <c r="N323" i="2"/>
  <c r="AB322" i="2" s="1"/>
  <c r="AW319" i="1"/>
  <c r="O323" i="2"/>
  <c r="AJ319" i="1"/>
  <c r="M328" i="2"/>
  <c r="Z323" i="2"/>
  <c r="AC321" i="2"/>
  <c r="AV321" i="2"/>
  <c r="AL321" i="2"/>
  <c r="AO327" i="1"/>
  <c r="L325" i="2"/>
  <c r="AQ318" i="2"/>
  <c r="AG318" i="2"/>
  <c r="BA318" i="2"/>
  <c r="Y325" i="1"/>
  <c r="G325" i="2"/>
  <c r="U324" i="2" s="1"/>
  <c r="N326" i="1"/>
  <c r="I321" i="2"/>
  <c r="W320" i="2" s="1"/>
  <c r="AE322" i="2"/>
  <c r="AO322" i="2"/>
  <c r="W319" i="2"/>
  <c r="AA326" i="2"/>
  <c r="E323" i="2"/>
  <c r="BD322" i="2" s="1"/>
  <c r="AZ321" i="2"/>
  <c r="AY321" i="2"/>
  <c r="BE321" i="2"/>
  <c r="AX321" i="2"/>
  <c r="BC321" i="2"/>
  <c r="BE322" i="2" l="1"/>
  <c r="AY322" i="2"/>
  <c r="AZ322" i="2"/>
  <c r="AE324" i="2"/>
  <c r="AO324" i="2"/>
  <c r="AQ320" i="2"/>
  <c r="AG320" i="2"/>
  <c r="BA320" i="2"/>
  <c r="AW320" i="1"/>
  <c r="O324" i="2"/>
  <c r="AC323" i="2" s="1"/>
  <c r="AV322" i="2"/>
  <c r="AL322" i="2"/>
  <c r="Y326" i="1"/>
  <c r="G326" i="2"/>
  <c r="U325" i="2" s="1"/>
  <c r="AM321" i="2"/>
  <c r="AW321" i="2"/>
  <c r="BG321" i="2"/>
  <c r="AJ323" i="2"/>
  <c r="AT323" i="2"/>
  <c r="AU320" i="1"/>
  <c r="N324" i="2"/>
  <c r="AQ319" i="2"/>
  <c r="AG319" i="2"/>
  <c r="BA319" i="2"/>
  <c r="N327" i="1"/>
  <c r="I322" i="2"/>
  <c r="W321" i="2" s="1"/>
  <c r="Z324" i="2"/>
  <c r="AA327" i="2"/>
  <c r="AC322" i="2"/>
  <c r="AU326" i="2"/>
  <c r="AK326" i="2"/>
  <c r="AO328" i="1"/>
  <c r="L326" i="2"/>
  <c r="AJ320" i="1"/>
  <c r="M329" i="2"/>
  <c r="AA328" i="2" s="1"/>
  <c r="BC322" i="2"/>
  <c r="AX322" i="2"/>
  <c r="BB322" i="2"/>
  <c r="BF322" i="2"/>
  <c r="E324" i="2"/>
  <c r="BB323" i="2" s="1"/>
  <c r="AZ323" i="2" l="1"/>
  <c r="BE323" i="2"/>
  <c r="BC323" i="2"/>
  <c r="AX323" i="2"/>
  <c r="AU328" i="2"/>
  <c r="AK328" i="2"/>
  <c r="AE325" i="2"/>
  <c r="AO325" i="2"/>
  <c r="AJ324" i="2"/>
  <c r="AT324" i="2"/>
  <c r="AJ321" i="1"/>
  <c r="M330" i="2"/>
  <c r="AQ321" i="2"/>
  <c r="AG321" i="2"/>
  <c r="BA321" i="2"/>
  <c r="AM323" i="2"/>
  <c r="AW323" i="2"/>
  <c r="BG323" i="2"/>
  <c r="N328" i="1"/>
  <c r="I323" i="2"/>
  <c r="AB323" i="2"/>
  <c r="Y327" i="1"/>
  <c r="G327" i="2"/>
  <c r="U326" i="2" s="1"/>
  <c r="AW321" i="1"/>
  <c r="O325" i="2"/>
  <c r="AC324" i="2" s="1"/>
  <c r="AM322" i="2"/>
  <c r="AW322" i="2"/>
  <c r="BG322" i="2"/>
  <c r="AO329" i="1"/>
  <c r="L327" i="2"/>
  <c r="AU327" i="2"/>
  <c r="AK327" i="2"/>
  <c r="Z325" i="2"/>
  <c r="AU321" i="1"/>
  <c r="N325" i="2"/>
  <c r="E325" i="2"/>
  <c r="BD323" i="2"/>
  <c r="AY323" i="2"/>
  <c r="BE324" i="2" l="1"/>
  <c r="AE326" i="2"/>
  <c r="AO326" i="2"/>
  <c r="AM324" i="2"/>
  <c r="AW324" i="2"/>
  <c r="Y328" i="1"/>
  <c r="G328" i="2"/>
  <c r="N329" i="1"/>
  <c r="I324" i="2"/>
  <c r="AJ322" i="1"/>
  <c r="M331" i="2"/>
  <c r="AA330" i="2" s="1"/>
  <c r="AU322" i="1"/>
  <c r="N326" i="2"/>
  <c r="AW322" i="1"/>
  <c r="O326" i="2"/>
  <c r="AB324" i="2"/>
  <c r="BF324" i="2" s="1"/>
  <c r="W322" i="2"/>
  <c r="AA329" i="2"/>
  <c r="AV323" i="2"/>
  <c r="AL323" i="2"/>
  <c r="BF323" i="2"/>
  <c r="AJ325" i="2"/>
  <c r="AT325" i="2"/>
  <c r="AO330" i="1"/>
  <c r="L328" i="2"/>
  <c r="Z326" i="2"/>
  <c r="BG324" i="2"/>
  <c r="AZ324" i="2"/>
  <c r="BD324" i="2"/>
  <c r="AX324" i="2"/>
  <c r="BC324" i="2"/>
  <c r="AY324" i="2"/>
  <c r="BB324" i="2"/>
  <c r="E326" i="2"/>
  <c r="BB325" i="2" s="1"/>
  <c r="BD325" i="2"/>
  <c r="AX325" i="2" l="1"/>
  <c r="BE325" i="2"/>
  <c r="BC325" i="2"/>
  <c r="AU330" i="2"/>
  <c r="AK330" i="2"/>
  <c r="AU329" i="2"/>
  <c r="AK329" i="2"/>
  <c r="AU323" i="1"/>
  <c r="N327" i="2"/>
  <c r="AB326" i="2" s="1"/>
  <c r="Y329" i="1"/>
  <c r="G329" i="2"/>
  <c r="AQ322" i="2"/>
  <c r="AG322" i="2"/>
  <c r="BA322" i="2"/>
  <c r="Z327" i="2"/>
  <c r="AC325" i="2"/>
  <c r="W323" i="2"/>
  <c r="AB325" i="2"/>
  <c r="AJ326" i="2"/>
  <c r="AT326" i="2"/>
  <c r="AW323" i="1"/>
  <c r="O327" i="2"/>
  <c r="N330" i="1"/>
  <c r="I325" i="2"/>
  <c r="W324" i="2" s="1"/>
  <c r="U327" i="2"/>
  <c r="AO331" i="1"/>
  <c r="L329" i="2"/>
  <c r="AV324" i="2"/>
  <c r="AL324" i="2"/>
  <c r="AJ323" i="1"/>
  <c r="M332" i="2"/>
  <c r="AA331" i="2" s="1"/>
  <c r="E327" i="2"/>
  <c r="AY326" i="2" s="1"/>
  <c r="AZ325" i="2"/>
  <c r="AY325" i="2"/>
  <c r="BE326" i="2" l="1"/>
  <c r="AU331" i="2"/>
  <c r="AK331" i="2"/>
  <c r="AV326" i="2"/>
  <c r="AL326" i="2"/>
  <c r="AQ324" i="2"/>
  <c r="AG324" i="2"/>
  <c r="BA324" i="2"/>
  <c r="N331" i="1"/>
  <c r="I326" i="2"/>
  <c r="W325" i="2" s="1"/>
  <c r="AJ324" i="1"/>
  <c r="M333" i="2"/>
  <c r="AO332" i="1"/>
  <c r="L330" i="2"/>
  <c r="AV325" i="2"/>
  <c r="AL325" i="2"/>
  <c r="BF325" i="2"/>
  <c r="Y330" i="1"/>
  <c r="G330" i="2"/>
  <c r="AE327" i="2"/>
  <c r="AO327" i="2"/>
  <c r="AW324" i="1"/>
  <c r="O328" i="2"/>
  <c r="AC327" i="2" s="1"/>
  <c r="AQ323" i="2"/>
  <c r="AG323" i="2"/>
  <c r="BA323" i="2"/>
  <c r="AJ327" i="2"/>
  <c r="AT327" i="2"/>
  <c r="Z328" i="2"/>
  <c r="U328" i="2"/>
  <c r="AC326" i="2"/>
  <c r="BG326" i="2" s="1"/>
  <c r="AM325" i="2"/>
  <c r="AW325" i="2"/>
  <c r="BG325" i="2"/>
  <c r="AU324" i="1"/>
  <c r="N328" i="2"/>
  <c r="AZ326" i="2"/>
  <c r="BD326" i="2"/>
  <c r="BC326" i="2"/>
  <c r="AX326" i="2"/>
  <c r="BB326" i="2"/>
  <c r="BF326" i="2"/>
  <c r="E328" i="2"/>
  <c r="BD327" i="2" s="1"/>
  <c r="AY327" i="2" l="1"/>
  <c r="BE327" i="2"/>
  <c r="AM327" i="2"/>
  <c r="AW327" i="2"/>
  <c r="BG327" i="2"/>
  <c r="AM326" i="2"/>
  <c r="AW326" i="2"/>
  <c r="AJ328" i="2"/>
  <c r="AT328" i="2"/>
  <c r="AO333" i="1"/>
  <c r="L331" i="2"/>
  <c r="AE328" i="2"/>
  <c r="AO328" i="2"/>
  <c r="Y331" i="1"/>
  <c r="G331" i="2"/>
  <c r="AU325" i="1"/>
  <c r="N329" i="2"/>
  <c r="AQ325" i="2"/>
  <c r="AG325" i="2"/>
  <c r="BA325" i="2"/>
  <c r="AB327" i="2"/>
  <c r="AA332" i="2"/>
  <c r="AJ325" i="1"/>
  <c r="M334" i="2"/>
  <c r="N332" i="1"/>
  <c r="I327" i="2"/>
  <c r="W326" i="2" s="1"/>
  <c r="AW325" i="1"/>
  <c r="O329" i="2"/>
  <c r="U329" i="2"/>
  <c r="Z329" i="2"/>
  <c r="AZ327" i="2"/>
  <c r="AX327" i="2"/>
  <c r="BC327" i="2"/>
  <c r="BB327" i="2"/>
  <c r="E329" i="2"/>
  <c r="AZ328" i="2" s="1"/>
  <c r="BE328" i="2" l="1"/>
  <c r="AY328" i="2"/>
  <c r="BC328" i="2"/>
  <c r="BB328" i="2"/>
  <c r="AE329" i="2"/>
  <c r="AO329" i="2"/>
  <c r="AJ326" i="1"/>
  <c r="M335" i="2"/>
  <c r="AV327" i="2"/>
  <c r="AL327" i="2"/>
  <c r="BF327" i="2"/>
  <c r="AJ329" i="2"/>
  <c r="AT329" i="2"/>
  <c r="AW326" i="1"/>
  <c r="O330" i="2"/>
  <c r="AQ326" i="2"/>
  <c r="AG326" i="2"/>
  <c r="BA326" i="2"/>
  <c r="AU332" i="2"/>
  <c r="AK332" i="2"/>
  <c r="AU326" i="1"/>
  <c r="N330" i="2"/>
  <c r="Y332" i="1"/>
  <c r="G332" i="2"/>
  <c r="AO334" i="1"/>
  <c r="L332" i="2"/>
  <c r="Z331" i="2" s="1"/>
  <c r="Z330" i="2"/>
  <c r="N333" i="1"/>
  <c r="I328" i="2"/>
  <c r="W327" i="2" s="1"/>
  <c r="AC328" i="2"/>
  <c r="AB328" i="2"/>
  <c r="AA333" i="2"/>
  <c r="U330" i="2"/>
  <c r="E330" i="2"/>
  <c r="AX328" i="2"/>
  <c r="BD328" i="2"/>
  <c r="AU333" i="2" l="1"/>
  <c r="AK333" i="2"/>
  <c r="N334" i="1"/>
  <c r="I329" i="2"/>
  <c r="W328" i="2" s="1"/>
  <c r="AQ327" i="2"/>
  <c r="AG327" i="2"/>
  <c r="BA327" i="2"/>
  <c r="AJ331" i="2"/>
  <c r="AT331" i="2"/>
  <c r="AV328" i="2"/>
  <c r="AL328" i="2"/>
  <c r="BF328" i="2"/>
  <c r="AJ330" i="2"/>
  <c r="AT330" i="2"/>
  <c r="AO335" i="1"/>
  <c r="L333" i="2"/>
  <c r="AU327" i="1"/>
  <c r="N331" i="2"/>
  <c r="AC329" i="2"/>
  <c r="AJ327" i="1"/>
  <c r="M336" i="2"/>
  <c r="AM328" i="2"/>
  <c r="AW328" i="2"/>
  <c r="BG328" i="2"/>
  <c r="U331" i="2"/>
  <c r="AW327" i="1"/>
  <c r="O331" i="2"/>
  <c r="AC330" i="2" s="1"/>
  <c r="AE330" i="2"/>
  <c r="AO330" i="2"/>
  <c r="Y333" i="1"/>
  <c r="G333" i="2"/>
  <c r="U332" i="2" s="1"/>
  <c r="AB329" i="2"/>
  <c r="AA334" i="2"/>
  <c r="AZ329" i="2"/>
  <c r="AY329" i="2"/>
  <c r="BE329" i="2"/>
  <c r="AX329" i="2"/>
  <c r="BC329" i="2"/>
  <c r="BD329" i="2"/>
  <c r="BB329" i="2"/>
  <c r="E331" i="2"/>
  <c r="BE330" i="2" s="1"/>
  <c r="AZ330" i="2"/>
  <c r="BC330" i="2"/>
  <c r="AY330" i="2" l="1"/>
  <c r="AV329" i="2"/>
  <c r="AL329" i="2"/>
  <c r="BF329" i="2"/>
  <c r="AE331" i="2"/>
  <c r="AO331" i="2"/>
  <c r="AM329" i="2"/>
  <c r="AW329" i="2"/>
  <c r="AU328" i="1"/>
  <c r="N332" i="2"/>
  <c r="AB331" i="2" s="1"/>
  <c r="N335" i="1"/>
  <c r="I330" i="2"/>
  <c r="W329" i="2" s="1"/>
  <c r="AE332" i="2"/>
  <c r="AO332" i="2"/>
  <c r="AM330" i="2"/>
  <c r="AW330" i="2"/>
  <c r="Z332" i="2"/>
  <c r="AU334" i="2"/>
  <c r="AK334" i="2"/>
  <c r="AQ328" i="2"/>
  <c r="AG328" i="2"/>
  <c r="BA328" i="2"/>
  <c r="AO336" i="1"/>
  <c r="L334" i="2"/>
  <c r="AA335" i="2"/>
  <c r="Y334" i="1"/>
  <c r="G334" i="2"/>
  <c r="U333" i="2" s="1"/>
  <c r="AW328" i="1"/>
  <c r="O332" i="2"/>
  <c r="AJ328" i="1"/>
  <c r="M337" i="2"/>
  <c r="AB330" i="2"/>
  <c r="BG329" i="2"/>
  <c r="E332" i="2"/>
  <c r="BE331" i="2" s="1"/>
  <c r="AY331" i="2"/>
  <c r="BB330" i="2"/>
  <c r="AX330" i="2"/>
  <c r="BG330" i="2"/>
  <c r="BD330" i="2"/>
  <c r="BD331" i="2" l="1"/>
  <c r="AE333" i="2"/>
  <c r="AO333" i="2"/>
  <c r="AV331" i="2"/>
  <c r="AL331" i="2"/>
  <c r="AU335" i="2"/>
  <c r="AK335" i="2"/>
  <c r="AJ332" i="2"/>
  <c r="AT332" i="2"/>
  <c r="AU329" i="1"/>
  <c r="N333" i="2"/>
  <c r="AC331" i="2"/>
  <c r="BF331" i="2"/>
  <c r="AW329" i="1"/>
  <c r="O333" i="2"/>
  <c r="AO337" i="1"/>
  <c r="L335" i="2"/>
  <c r="N336" i="1"/>
  <c r="I331" i="2"/>
  <c r="Z333" i="2"/>
  <c r="AQ329" i="2"/>
  <c r="AG329" i="2"/>
  <c r="BA329" i="2"/>
  <c r="AV330" i="2"/>
  <c r="AL330" i="2"/>
  <c r="BF330" i="2"/>
  <c r="AJ329" i="1"/>
  <c r="M338" i="2"/>
  <c r="AA337" i="2" s="1"/>
  <c r="Y335" i="1"/>
  <c r="G335" i="2"/>
  <c r="AA336" i="2"/>
  <c r="AX331" i="2"/>
  <c r="BC331" i="2"/>
  <c r="AZ331" i="2"/>
  <c r="BB331" i="2"/>
  <c r="E333" i="2"/>
  <c r="AZ332" i="2" s="1"/>
  <c r="BB332" i="2" l="1"/>
  <c r="AY332" i="2"/>
  <c r="AX332" i="2"/>
  <c r="BD332" i="2"/>
  <c r="BC332" i="2"/>
  <c r="BE332" i="2"/>
  <c r="AU337" i="2"/>
  <c r="AK337" i="2"/>
  <c r="AB332" i="2"/>
  <c r="N337" i="1"/>
  <c r="I332" i="2"/>
  <c r="AW330" i="1"/>
  <c r="O334" i="2"/>
  <c r="AC333" i="2" s="1"/>
  <c r="AM331" i="2"/>
  <c r="AW331" i="2"/>
  <c r="AU330" i="1"/>
  <c r="N334" i="2"/>
  <c r="AB333" i="2" s="1"/>
  <c r="Y336" i="1"/>
  <c r="G336" i="2"/>
  <c r="U335" i="2" s="1"/>
  <c r="Z334" i="2"/>
  <c r="AC332" i="2"/>
  <c r="U334" i="2"/>
  <c r="AU336" i="2"/>
  <c r="AK336" i="2"/>
  <c r="AJ330" i="1"/>
  <c r="M339" i="2"/>
  <c r="BG331" i="2"/>
  <c r="AJ333" i="2"/>
  <c r="AT333" i="2"/>
  <c r="AO338" i="1"/>
  <c r="L336" i="2"/>
  <c r="W330" i="2"/>
  <c r="E334" i="2"/>
  <c r="AX333" i="2" s="1"/>
  <c r="AZ333" i="2" l="1"/>
  <c r="BD333" i="2"/>
  <c r="BC333" i="2"/>
  <c r="BG333" i="2"/>
  <c r="BE333" i="2"/>
  <c r="AY333" i="2"/>
  <c r="AV333" i="2"/>
  <c r="AL333" i="2"/>
  <c r="BF333" i="2"/>
  <c r="AO339" i="1"/>
  <c r="L337" i="2"/>
  <c r="AA338" i="2"/>
  <c r="AJ334" i="2"/>
  <c r="AT334" i="2"/>
  <c r="Y337" i="1"/>
  <c r="G337" i="2"/>
  <c r="U336" i="2" s="1"/>
  <c r="AU331" i="1"/>
  <c r="N335" i="2"/>
  <c r="AB334" i="2" s="1"/>
  <c r="AW331" i="1"/>
  <c r="O335" i="2"/>
  <c r="AC334" i="2" s="1"/>
  <c r="AJ331" i="1"/>
  <c r="M340" i="2"/>
  <c r="AE335" i="2"/>
  <c r="AO335" i="2"/>
  <c r="Z335" i="2"/>
  <c r="AM333" i="2"/>
  <c r="AW333" i="2"/>
  <c r="AQ330" i="2"/>
  <c r="AG330" i="2"/>
  <c r="BA330" i="2"/>
  <c r="AE334" i="2"/>
  <c r="AO334" i="2"/>
  <c r="N338" i="1"/>
  <c r="I333" i="2"/>
  <c r="W332" i="2" s="1"/>
  <c r="W331" i="2"/>
  <c r="AM332" i="2"/>
  <c r="AW332" i="2"/>
  <c r="BG332" i="2"/>
  <c r="AV332" i="2"/>
  <c r="AL332" i="2"/>
  <c r="BF332" i="2"/>
  <c r="BB333" i="2"/>
  <c r="E335" i="2"/>
  <c r="BE334" i="2" s="1"/>
  <c r="AX334" i="2" l="1"/>
  <c r="AY334" i="2"/>
  <c r="BF334" i="2"/>
  <c r="BC334" i="2"/>
  <c r="AZ334" i="2"/>
  <c r="BG334" i="2"/>
  <c r="BB334" i="2"/>
  <c r="BD334" i="2"/>
  <c r="AJ332" i="1"/>
  <c r="M341" i="2"/>
  <c r="AA340" i="2" s="1"/>
  <c r="AM334" i="2"/>
  <c r="AW334" i="2"/>
  <c r="AE336" i="2"/>
  <c r="AO336" i="2"/>
  <c r="AQ331" i="2"/>
  <c r="AG331" i="2"/>
  <c r="BA331" i="2"/>
  <c r="AJ335" i="2"/>
  <c r="AT335" i="2"/>
  <c r="AU338" i="2"/>
  <c r="AK338" i="2"/>
  <c r="AO340" i="1"/>
  <c r="L338" i="2"/>
  <c r="AQ332" i="2"/>
  <c r="AG332" i="2"/>
  <c r="BA332" i="2"/>
  <c r="AU332" i="1"/>
  <c r="N336" i="2"/>
  <c r="AV334" i="2"/>
  <c r="AL334" i="2"/>
  <c r="N339" i="1"/>
  <c r="I334" i="2"/>
  <c r="W333" i="2" s="1"/>
  <c r="AW332" i="1"/>
  <c r="O336" i="2"/>
  <c r="Y338" i="1"/>
  <c r="G338" i="2"/>
  <c r="AA339" i="2"/>
  <c r="Z336" i="2"/>
  <c r="E336" i="2"/>
  <c r="BE335" i="2" s="1"/>
  <c r="BC335" i="2"/>
  <c r="AZ335" i="2" l="1"/>
  <c r="AY335" i="2"/>
  <c r="AX335" i="2"/>
  <c r="BB335" i="2"/>
  <c r="AU340" i="2"/>
  <c r="AK340" i="2"/>
  <c r="Y339" i="1"/>
  <c r="G339" i="2"/>
  <c r="U338" i="2" s="1"/>
  <c r="N340" i="1"/>
  <c r="I335" i="2"/>
  <c r="AU333" i="1"/>
  <c r="N337" i="2"/>
  <c r="AB336" i="2" s="1"/>
  <c r="U337" i="2"/>
  <c r="AO341" i="1"/>
  <c r="L339" i="2"/>
  <c r="Z338" i="2" s="1"/>
  <c r="AB335" i="2"/>
  <c r="AQ333" i="2"/>
  <c r="AG333" i="2"/>
  <c r="BA333" i="2"/>
  <c r="AJ336" i="2"/>
  <c r="AT336" i="2"/>
  <c r="AU339" i="2"/>
  <c r="AK339" i="2"/>
  <c r="AW333" i="1"/>
  <c r="O337" i="2"/>
  <c r="AC335" i="2"/>
  <c r="Z337" i="2"/>
  <c r="AJ333" i="1"/>
  <c r="M342" i="2"/>
  <c r="AA341" i="2" s="1"/>
  <c r="BD335" i="2"/>
  <c r="E337" i="2"/>
  <c r="AY336" i="2" s="1"/>
  <c r="BB336" i="2" l="1"/>
  <c r="BE336" i="2"/>
  <c r="AZ336" i="2"/>
  <c r="AV336" i="2"/>
  <c r="AL336" i="2"/>
  <c r="BF336" i="2"/>
  <c r="AE338" i="2"/>
  <c r="AO338" i="2"/>
  <c r="AJ338" i="2"/>
  <c r="AT338" i="2"/>
  <c r="AU341" i="2"/>
  <c r="AK341" i="2"/>
  <c r="AJ337" i="2"/>
  <c r="AT337" i="2"/>
  <c r="N341" i="1"/>
  <c r="I336" i="2"/>
  <c r="W335" i="2" s="1"/>
  <c r="AJ334" i="1"/>
  <c r="M343" i="2"/>
  <c r="AW334" i="1"/>
  <c r="O338" i="2"/>
  <c r="AC337" i="2" s="1"/>
  <c r="AV335" i="2"/>
  <c r="AL335" i="2"/>
  <c r="BF335" i="2"/>
  <c r="AE337" i="2"/>
  <c r="AO337" i="2"/>
  <c r="AM335" i="2"/>
  <c r="AW335" i="2"/>
  <c r="BG335" i="2"/>
  <c r="AO342" i="1"/>
  <c r="L340" i="2"/>
  <c r="Z339" i="2" s="1"/>
  <c r="W334" i="2"/>
  <c r="AC336" i="2"/>
  <c r="BG336" i="2" s="1"/>
  <c r="AU334" i="1"/>
  <c r="N338" i="2"/>
  <c r="Y340" i="1"/>
  <c r="G340" i="2"/>
  <c r="U339" i="2" s="1"/>
  <c r="E338" i="2"/>
  <c r="AY337" i="2"/>
  <c r="AZ337" i="2"/>
  <c r="BE337" i="2"/>
  <c r="AX336" i="2"/>
  <c r="BD336" i="2"/>
  <c r="BC336" i="2"/>
  <c r="AE339" i="2" l="1"/>
  <c r="AO339" i="2"/>
  <c r="AQ335" i="2"/>
  <c r="AG335" i="2"/>
  <c r="BA335" i="2"/>
  <c r="AM337" i="2"/>
  <c r="AW337" i="2"/>
  <c r="AJ339" i="2"/>
  <c r="AT339" i="2"/>
  <c r="Y341" i="1"/>
  <c r="G341" i="2"/>
  <c r="AW335" i="1"/>
  <c r="O339" i="2"/>
  <c r="AC338" i="2" s="1"/>
  <c r="BG337" i="2"/>
  <c r="AU335" i="1"/>
  <c r="N339" i="2"/>
  <c r="AB338" i="2" s="1"/>
  <c r="AA342" i="2"/>
  <c r="AO343" i="1"/>
  <c r="L341" i="2"/>
  <c r="Z340" i="2" s="1"/>
  <c r="AJ335" i="1"/>
  <c r="M344" i="2"/>
  <c r="AQ334" i="2"/>
  <c r="AG334" i="2"/>
  <c r="BA334" i="2"/>
  <c r="N342" i="1"/>
  <c r="I337" i="2"/>
  <c r="AM336" i="2"/>
  <c r="AW336" i="2"/>
  <c r="AB337" i="2"/>
  <c r="AX337" i="2"/>
  <c r="BC337" i="2"/>
  <c r="BD337" i="2"/>
  <c r="BB337" i="2"/>
  <c r="E339" i="2"/>
  <c r="BC338" i="2" s="1"/>
  <c r="BE338" i="2"/>
  <c r="AY338" i="2" l="1"/>
  <c r="AX338" i="2"/>
  <c r="BB338" i="2"/>
  <c r="AZ338" i="2"/>
  <c r="AV338" i="2"/>
  <c r="AL338" i="2"/>
  <c r="BF338" i="2"/>
  <c r="AJ340" i="2"/>
  <c r="AT340" i="2"/>
  <c r="AO344" i="1"/>
  <c r="L342" i="2"/>
  <c r="Z341" i="2" s="1"/>
  <c r="AW336" i="1"/>
  <c r="O340" i="2"/>
  <c r="AM338" i="2"/>
  <c r="AW338" i="2"/>
  <c r="N343" i="1"/>
  <c r="I338" i="2"/>
  <c r="W337" i="2" s="1"/>
  <c r="AU342" i="2"/>
  <c r="AK342" i="2"/>
  <c r="U340" i="2"/>
  <c r="AJ336" i="1"/>
  <c r="M345" i="2"/>
  <c r="Y342" i="1"/>
  <c r="G342" i="2"/>
  <c r="U341" i="2" s="1"/>
  <c r="W336" i="2"/>
  <c r="AV337" i="2"/>
  <c r="AL337" i="2"/>
  <c r="BF337" i="2"/>
  <c r="AU336" i="1"/>
  <c r="N340" i="2"/>
  <c r="AA343" i="2"/>
  <c r="E340" i="2"/>
  <c r="AY339" i="2" s="1"/>
  <c r="BG338" i="2"/>
  <c r="BD338" i="2"/>
  <c r="AX339" i="2" l="1"/>
  <c r="AZ339" i="2"/>
  <c r="BB339" i="2"/>
  <c r="BE339" i="2"/>
  <c r="BD339" i="2"/>
  <c r="BC339" i="2"/>
  <c r="AE341" i="2"/>
  <c r="AO341" i="2"/>
  <c r="AJ341" i="2"/>
  <c r="AT341" i="2"/>
  <c r="AQ337" i="2"/>
  <c r="AG337" i="2"/>
  <c r="BA337" i="2"/>
  <c r="Y343" i="1"/>
  <c r="G343" i="2"/>
  <c r="U342" i="2" s="1"/>
  <c r="AJ337" i="1"/>
  <c r="M346" i="2"/>
  <c r="AO345" i="1"/>
  <c r="L343" i="2"/>
  <c r="Z342" i="2" s="1"/>
  <c r="AU343" i="2"/>
  <c r="AK343" i="2"/>
  <c r="AU337" i="1"/>
  <c r="N341" i="2"/>
  <c r="AC339" i="2"/>
  <c r="AB339" i="2"/>
  <c r="AE340" i="2"/>
  <c r="AO340" i="2"/>
  <c r="N344" i="1"/>
  <c r="I339" i="2"/>
  <c r="AW337" i="1"/>
  <c r="O341" i="2"/>
  <c r="AQ336" i="2"/>
  <c r="AG336" i="2"/>
  <c r="BA336" i="2"/>
  <c r="AA344" i="2"/>
  <c r="E341" i="2"/>
  <c r="BE340" i="2" s="1"/>
  <c r="BB340" i="2" l="1"/>
  <c r="BD340" i="2"/>
  <c r="BC340" i="2"/>
  <c r="AX340" i="2"/>
  <c r="AZ340" i="2"/>
  <c r="AY340" i="2"/>
  <c r="AJ342" i="2"/>
  <c r="AT342" i="2"/>
  <c r="AU344" i="2"/>
  <c r="AK344" i="2"/>
  <c r="AV339" i="2"/>
  <c r="AL339" i="2"/>
  <c r="BF339" i="2"/>
  <c r="N345" i="1"/>
  <c r="I340" i="2"/>
  <c r="W339" i="2" s="1"/>
  <c r="AM339" i="2"/>
  <c r="AW339" i="2"/>
  <c r="BG339" i="2"/>
  <c r="AU338" i="1"/>
  <c r="N342" i="2"/>
  <c r="AB341" i="2" s="1"/>
  <c r="AO346" i="1"/>
  <c r="L344" i="2"/>
  <c r="Z343" i="2" s="1"/>
  <c r="AJ338" i="1"/>
  <c r="M347" i="2"/>
  <c r="AA346" i="2" s="1"/>
  <c r="W338" i="2"/>
  <c r="AE342" i="2"/>
  <c r="AO342" i="2"/>
  <c r="AC340" i="2"/>
  <c r="AW338" i="1"/>
  <c r="O342" i="2"/>
  <c r="Y344" i="1"/>
  <c r="G344" i="2"/>
  <c r="AB340" i="2"/>
  <c r="AA345" i="2"/>
  <c r="E342" i="2"/>
  <c r="BE341" i="2" l="1"/>
  <c r="AJ343" i="2"/>
  <c r="AT343" i="2"/>
  <c r="AV341" i="2"/>
  <c r="AL341" i="2"/>
  <c r="AQ339" i="2"/>
  <c r="AG339" i="2"/>
  <c r="BA339" i="2"/>
  <c r="AU345" i="2"/>
  <c r="AK345" i="2"/>
  <c r="AM340" i="2"/>
  <c r="AW340" i="2"/>
  <c r="BG340" i="2"/>
  <c r="AW339" i="1"/>
  <c r="O343" i="2"/>
  <c r="AC342" i="2" s="1"/>
  <c r="AO347" i="1"/>
  <c r="L345" i="2"/>
  <c r="Z344" i="2" s="1"/>
  <c r="AC341" i="2"/>
  <c r="U343" i="2"/>
  <c r="N346" i="1"/>
  <c r="I341" i="2"/>
  <c r="W340" i="2" s="1"/>
  <c r="AU346" i="2"/>
  <c r="AK346" i="2"/>
  <c r="AV340" i="2"/>
  <c r="AL340" i="2"/>
  <c r="BF340" i="2"/>
  <c r="Y345" i="1"/>
  <c r="G345" i="2"/>
  <c r="AQ338" i="2"/>
  <c r="AG338" i="2"/>
  <c r="BA338" i="2"/>
  <c r="AJ339" i="1"/>
  <c r="M348" i="2"/>
  <c r="AA347" i="2" s="1"/>
  <c r="AU339" i="1"/>
  <c r="N343" i="2"/>
  <c r="BD341" i="2"/>
  <c r="BB341" i="2"/>
  <c r="BC341" i="2"/>
  <c r="BG341" i="2"/>
  <c r="AY341" i="2"/>
  <c r="AZ341" i="2"/>
  <c r="AX341" i="2"/>
  <c r="BF341" i="2"/>
  <c r="E343" i="2"/>
  <c r="BC342" i="2" s="1"/>
  <c r="BD342" i="2" l="1"/>
  <c r="AX342" i="2"/>
  <c r="BG342" i="2"/>
  <c r="AZ342" i="2"/>
  <c r="AY342" i="2"/>
  <c r="BB342" i="2"/>
  <c r="BE342" i="2"/>
  <c r="AJ344" i="2"/>
  <c r="AT344" i="2"/>
  <c r="Y346" i="1"/>
  <c r="G346" i="2"/>
  <c r="AU347" i="2"/>
  <c r="AK347" i="2"/>
  <c r="AU340" i="1"/>
  <c r="N344" i="2"/>
  <c r="AM341" i="2"/>
  <c r="AW341" i="2"/>
  <c r="AO348" i="1"/>
  <c r="L346" i="2"/>
  <c r="AQ340" i="2"/>
  <c r="AG340" i="2"/>
  <c r="BA340" i="2"/>
  <c r="AB342" i="2"/>
  <c r="AE343" i="2"/>
  <c r="AO343" i="2"/>
  <c r="AM342" i="2"/>
  <c r="AW342" i="2"/>
  <c r="AJ340" i="1"/>
  <c r="M349" i="2"/>
  <c r="N347" i="1"/>
  <c r="I342" i="2"/>
  <c r="U344" i="2"/>
  <c r="AW340" i="1"/>
  <c r="O344" i="2"/>
  <c r="E344" i="2"/>
  <c r="BE343" i="2" s="1"/>
  <c r="AX343" i="2" l="1"/>
  <c r="AZ343" i="2"/>
  <c r="BB343" i="2"/>
  <c r="BD343" i="2"/>
  <c r="AY343" i="2"/>
  <c r="BC343" i="2"/>
  <c r="AJ341" i="1"/>
  <c r="M350" i="2"/>
  <c r="AA349" i="2" s="1"/>
  <c r="AA348" i="2"/>
  <c r="AO349" i="1"/>
  <c r="AO350" i="1" s="1"/>
  <c r="L347" i="2"/>
  <c r="Z346" i="2" s="1"/>
  <c r="AU341" i="1"/>
  <c r="N345" i="2"/>
  <c r="AB344" i="2" s="1"/>
  <c r="Y347" i="1"/>
  <c r="Y348" i="1" s="1"/>
  <c r="G347" i="2"/>
  <c r="AW341" i="1"/>
  <c r="O345" i="2"/>
  <c r="AC344" i="2" s="1"/>
  <c r="U345" i="2"/>
  <c r="Z345" i="2"/>
  <c r="AV342" i="2"/>
  <c r="AL342" i="2"/>
  <c r="BF342" i="2"/>
  <c r="AB343" i="2"/>
  <c r="AC343" i="2"/>
  <c r="N348" i="1"/>
  <c r="I343" i="2"/>
  <c r="W342" i="2" s="1"/>
  <c r="AE344" i="2"/>
  <c r="AO344" i="2"/>
  <c r="W341" i="2"/>
  <c r="E345" i="2"/>
  <c r="BC344" i="2" s="1"/>
  <c r="AZ344" i="2"/>
  <c r="BB344" i="2" l="1"/>
  <c r="AY344" i="2"/>
  <c r="AX344" i="2"/>
  <c r="BD344" i="2"/>
  <c r="AV344" i="2"/>
  <c r="AL344" i="2"/>
  <c r="BF344" i="2"/>
  <c r="AU349" i="2"/>
  <c r="AK349" i="2"/>
  <c r="AM344" i="2"/>
  <c r="AW344" i="2"/>
  <c r="BG344" i="2"/>
  <c r="AJ346" i="2"/>
  <c r="AT346" i="2"/>
  <c r="AW342" i="1"/>
  <c r="O346" i="2"/>
  <c r="Y349" i="1"/>
  <c r="G348" i="2"/>
  <c r="U347" i="2" s="1"/>
  <c r="AO351" i="1"/>
  <c r="L348" i="2"/>
  <c r="AQ342" i="2"/>
  <c r="AG342" i="2"/>
  <c r="BA342" i="2"/>
  <c r="AQ341" i="2"/>
  <c r="AG341" i="2"/>
  <c r="BA341" i="2"/>
  <c r="N349" i="1"/>
  <c r="I344" i="2"/>
  <c r="AV343" i="2"/>
  <c r="AL343" i="2"/>
  <c r="BF343" i="2"/>
  <c r="AJ345" i="2"/>
  <c r="AT345" i="2"/>
  <c r="AU348" i="2"/>
  <c r="AK348" i="2"/>
  <c r="AM343" i="2"/>
  <c r="AW343" i="2"/>
  <c r="BG343" i="2"/>
  <c r="AE345" i="2"/>
  <c r="AO345" i="2"/>
  <c r="AU342" i="1"/>
  <c r="N346" i="2"/>
  <c r="AB345" i="2" s="1"/>
  <c r="U346" i="2"/>
  <c r="AJ342" i="1"/>
  <c r="M351" i="2"/>
  <c r="AA350" i="2" s="1"/>
  <c r="BE344" i="2"/>
  <c r="E346" i="2"/>
  <c r="AZ345" i="2" s="1"/>
  <c r="BE345" i="2"/>
  <c r="AX345" i="2" l="1"/>
  <c r="BC345" i="2"/>
  <c r="BB345" i="2"/>
  <c r="AY345" i="2"/>
  <c r="AV345" i="2"/>
  <c r="AL345" i="2"/>
  <c r="AE347" i="2"/>
  <c r="AO347" i="2"/>
  <c r="AU350" i="2"/>
  <c r="AK350" i="2"/>
  <c r="AJ343" i="1"/>
  <c r="M353" i="2"/>
  <c r="Z347" i="2"/>
  <c r="AC345" i="2"/>
  <c r="N350" i="1"/>
  <c r="I345" i="2"/>
  <c r="AO352" i="1"/>
  <c r="L349" i="2"/>
  <c r="AW343" i="1"/>
  <c r="O347" i="2"/>
  <c r="W343" i="2"/>
  <c r="AE346" i="2"/>
  <c r="AO346" i="2"/>
  <c r="AU343" i="1"/>
  <c r="N347" i="2"/>
  <c r="AB346" i="2" s="1"/>
  <c r="Y350" i="1"/>
  <c r="G349" i="2"/>
  <c r="E347" i="2"/>
  <c r="BC346" i="2" s="1"/>
  <c r="BF345" i="2"/>
  <c r="BD345" i="2"/>
  <c r="AX346" i="2" l="1"/>
  <c r="AZ346" i="2"/>
  <c r="AY346" i="2"/>
  <c r="BB346" i="2"/>
  <c r="BE346" i="2"/>
  <c r="BD346" i="2"/>
  <c r="AV346" i="2"/>
  <c r="AL346" i="2"/>
  <c r="AM345" i="2"/>
  <c r="AW345" i="2"/>
  <c r="BG345" i="2"/>
  <c r="Z348" i="2"/>
  <c r="AA352" i="2"/>
  <c r="AQ343" i="2"/>
  <c r="AG343" i="2"/>
  <c r="BA343" i="2"/>
  <c r="AO353" i="1"/>
  <c r="L350" i="2"/>
  <c r="AJ347" i="2"/>
  <c r="AT347" i="2"/>
  <c r="AJ344" i="1"/>
  <c r="M354" i="2"/>
  <c r="AA353" i="2" s="1"/>
  <c r="Y351" i="1"/>
  <c r="G350" i="2"/>
  <c r="U349" i="2" s="1"/>
  <c r="U348" i="2"/>
  <c r="AC346" i="2"/>
  <c r="W344" i="2"/>
  <c r="AU344" i="1"/>
  <c r="N348" i="2"/>
  <c r="AB347" i="2" s="1"/>
  <c r="BF346" i="2"/>
  <c r="AA351" i="2"/>
  <c r="AW344" i="1"/>
  <c r="O348" i="2"/>
  <c r="N351" i="1"/>
  <c r="I346" i="2"/>
  <c r="E348" i="2"/>
  <c r="BB347" i="2" s="1"/>
  <c r="BE347" i="2" l="1"/>
  <c r="AX347" i="2"/>
  <c r="BC347" i="2"/>
  <c r="AZ347" i="2"/>
  <c r="BF347" i="2"/>
  <c r="AY347" i="2"/>
  <c r="AU353" i="2"/>
  <c r="AK353" i="2"/>
  <c r="AE349" i="2"/>
  <c r="AO349" i="2"/>
  <c r="AQ344" i="2"/>
  <c r="AG344" i="2"/>
  <c r="BA344" i="2"/>
  <c r="AC347" i="2"/>
  <c r="Y352" i="1"/>
  <c r="G351" i="2"/>
  <c r="U350" i="2" s="1"/>
  <c r="AU352" i="2"/>
  <c r="AK352" i="2"/>
  <c r="AW345" i="1"/>
  <c r="O349" i="2"/>
  <c r="AM346" i="2"/>
  <c r="AW346" i="2"/>
  <c r="AU351" i="2"/>
  <c r="AK351" i="2"/>
  <c r="W345" i="2"/>
  <c r="AE348" i="2"/>
  <c r="AO348" i="2"/>
  <c r="AJ345" i="1"/>
  <c r="M355" i="2"/>
  <c r="AO354" i="1"/>
  <c r="L351" i="2"/>
  <c r="Z350" i="2" s="1"/>
  <c r="N352" i="1"/>
  <c r="N353" i="1" s="1"/>
  <c r="I347" i="2"/>
  <c r="AV347" i="2"/>
  <c r="AL347" i="2"/>
  <c r="AU345" i="1"/>
  <c r="N349" i="2"/>
  <c r="AJ348" i="2"/>
  <c r="AT348" i="2"/>
  <c r="Z349" i="2"/>
  <c r="BG346" i="2"/>
  <c r="BD347" i="2"/>
  <c r="E349" i="2"/>
  <c r="AY348" i="2" s="1"/>
  <c r="AZ348" i="2"/>
  <c r="BB348" i="2" l="1"/>
  <c r="BE348" i="2"/>
  <c r="AX348" i="2"/>
  <c r="BC348" i="2"/>
  <c r="BD348" i="2"/>
  <c r="AJ350" i="2"/>
  <c r="AT350" i="2"/>
  <c r="N354" i="1"/>
  <c r="I348" i="2"/>
  <c r="W347" i="2" s="1"/>
  <c r="AO355" i="1"/>
  <c r="L352" i="2"/>
  <c r="AU346" i="1"/>
  <c r="N350" i="2"/>
  <c r="AE350" i="2"/>
  <c r="AO350" i="2"/>
  <c r="AQ345" i="2"/>
  <c r="AG345" i="2"/>
  <c r="BA345" i="2"/>
  <c r="Y353" i="1"/>
  <c r="G353" i="2"/>
  <c r="U351" i="2" s="1"/>
  <c r="AA354" i="2"/>
  <c r="AJ349" i="2"/>
  <c r="AT349" i="2"/>
  <c r="AJ346" i="1"/>
  <c r="M356" i="2"/>
  <c r="AB348" i="2"/>
  <c r="W346" i="2"/>
  <c r="AM347" i="2"/>
  <c r="AW347" i="2"/>
  <c r="BG347" i="2"/>
  <c r="AC348" i="2"/>
  <c r="AW346" i="1"/>
  <c r="O350" i="2"/>
  <c r="E350" i="2"/>
  <c r="AY349" i="2" s="1"/>
  <c r="BB349" i="2"/>
  <c r="BE349" i="2" l="1"/>
  <c r="AE351" i="2"/>
  <c r="AO351" i="2"/>
  <c r="AQ347" i="2"/>
  <c r="AG347" i="2"/>
  <c r="BA347" i="2"/>
  <c r="AU347" i="1"/>
  <c r="N351" i="2"/>
  <c r="AB350" i="2" s="1"/>
  <c r="AO356" i="1"/>
  <c r="L353" i="2"/>
  <c r="Z352" i="2" s="1"/>
  <c r="AM348" i="2"/>
  <c r="AW348" i="2"/>
  <c r="BG348" i="2"/>
  <c r="AC349" i="2"/>
  <c r="BG349" i="2" s="1"/>
  <c r="AJ347" i="1"/>
  <c r="M357" i="2"/>
  <c r="AA356" i="2" s="1"/>
  <c r="Z351" i="2"/>
  <c r="AQ346" i="2"/>
  <c r="AG346" i="2"/>
  <c r="BA346" i="2"/>
  <c r="AU354" i="2"/>
  <c r="AK354" i="2"/>
  <c r="Y354" i="1"/>
  <c r="G354" i="2"/>
  <c r="AA355" i="2"/>
  <c r="AB349" i="2"/>
  <c r="BF349" i="2" s="1"/>
  <c r="AW347" i="1"/>
  <c r="O351" i="2"/>
  <c r="AV348" i="2"/>
  <c r="AL348" i="2"/>
  <c r="BF348" i="2"/>
  <c r="U352" i="2"/>
  <c r="N355" i="1"/>
  <c r="I349" i="2"/>
  <c r="W348" i="2" s="1"/>
  <c r="AX349" i="2"/>
  <c r="BD349" i="2"/>
  <c r="AZ349" i="2"/>
  <c r="BC349" i="2"/>
  <c r="E351" i="2"/>
  <c r="AZ350" i="2" s="1"/>
  <c r="BE350" i="2" l="1"/>
  <c r="BB350" i="2"/>
  <c r="BF350" i="2"/>
  <c r="AJ352" i="2"/>
  <c r="AT352" i="2"/>
  <c r="AE352" i="2"/>
  <c r="AO352" i="2"/>
  <c r="N356" i="1"/>
  <c r="I350" i="2"/>
  <c r="W349" i="2" s="1"/>
  <c r="AW348" i="1"/>
  <c r="O352" i="2"/>
  <c r="AC351" i="2" s="1"/>
  <c r="Y355" i="1"/>
  <c r="G355" i="2"/>
  <c r="U354" i="2" s="1"/>
  <c r="AJ348" i="1"/>
  <c r="M358" i="2"/>
  <c r="AA357" i="2" s="1"/>
  <c r="AU348" i="1"/>
  <c r="N352" i="2"/>
  <c r="AV349" i="2"/>
  <c r="AL349" i="2"/>
  <c r="AV350" i="2"/>
  <c r="AL350" i="2"/>
  <c r="U353" i="2"/>
  <c r="AU355" i="2"/>
  <c r="AK355" i="2"/>
  <c r="AJ351" i="2"/>
  <c r="AT351" i="2"/>
  <c r="AO357" i="1"/>
  <c r="L354" i="2"/>
  <c r="Z353" i="2" s="1"/>
  <c r="AQ348" i="2"/>
  <c r="AG348" i="2"/>
  <c r="BA348" i="2"/>
  <c r="AU356" i="2"/>
  <c r="AK356" i="2"/>
  <c r="AM349" i="2"/>
  <c r="AW349" i="2"/>
  <c r="AC350" i="2"/>
  <c r="E352" i="2"/>
  <c r="BB351" i="2" s="1"/>
  <c r="AX350" i="2"/>
  <c r="AY350" i="2"/>
  <c r="BD350" i="2"/>
  <c r="BC350" i="2"/>
  <c r="AZ351" i="2" l="1"/>
  <c r="BD351" i="2"/>
  <c r="AU357" i="2"/>
  <c r="AK357" i="2"/>
  <c r="AM351" i="2"/>
  <c r="AW351" i="2"/>
  <c r="BG351" i="2"/>
  <c r="AJ353" i="2"/>
  <c r="AT353" i="2"/>
  <c r="AO358" i="1"/>
  <c r="L355" i="2"/>
  <c r="Z354" i="2" s="1"/>
  <c r="AM350" i="2"/>
  <c r="AW350" i="2"/>
  <c r="BG350" i="2"/>
  <c r="AE353" i="2"/>
  <c r="AO353" i="2"/>
  <c r="AU349" i="1"/>
  <c r="N353" i="2"/>
  <c r="Y356" i="1"/>
  <c r="G356" i="2"/>
  <c r="N357" i="1"/>
  <c r="I351" i="2"/>
  <c r="W350" i="2" s="1"/>
  <c r="AQ349" i="2"/>
  <c r="AG349" i="2"/>
  <c r="BA349" i="2"/>
  <c r="AE354" i="2"/>
  <c r="AO354" i="2"/>
  <c r="AB351" i="2"/>
  <c r="AJ349" i="1"/>
  <c r="M359" i="2"/>
  <c r="AW349" i="1"/>
  <c r="O353" i="2"/>
  <c r="E353" i="2"/>
  <c r="BD352" i="2"/>
  <c r="AQ350" i="2" l="1"/>
  <c r="AG350" i="2"/>
  <c r="BA350" i="2"/>
  <c r="AJ354" i="2"/>
  <c r="AT354" i="2"/>
  <c r="AV351" i="2"/>
  <c r="AL351" i="2"/>
  <c r="BF351" i="2"/>
  <c r="AO359" i="1"/>
  <c r="L356" i="2"/>
  <c r="AJ350" i="1"/>
  <c r="M360" i="2"/>
  <c r="AA358" i="2"/>
  <c r="Y357" i="1"/>
  <c r="G357" i="2"/>
  <c r="AB352" i="2"/>
  <c r="BF352" i="2" s="1"/>
  <c r="AW350" i="1"/>
  <c r="O354" i="2"/>
  <c r="AC352" i="2"/>
  <c r="N358" i="1"/>
  <c r="I352" i="2"/>
  <c r="AU350" i="1"/>
  <c r="N354" i="2"/>
  <c r="AB353" i="2" s="1"/>
  <c r="U355" i="2"/>
  <c r="AZ352" i="2"/>
  <c r="AY352" i="2"/>
  <c r="BE352" i="2"/>
  <c r="BB352" i="2"/>
  <c r="BC352" i="2"/>
  <c r="AX352" i="2"/>
  <c r="E354" i="2"/>
  <c r="AZ353" i="2" s="1"/>
  <c r="AX351" i="2"/>
  <c r="BE351" i="2"/>
  <c r="BC351" i="2"/>
  <c r="AY351" i="2"/>
  <c r="AX353" i="2" l="1"/>
  <c r="AY353" i="2"/>
  <c r="BB353" i="2"/>
  <c r="BD353" i="2"/>
  <c r="AW351" i="1"/>
  <c r="O355" i="2"/>
  <c r="AU358" i="2"/>
  <c r="AK358" i="2"/>
  <c r="AE355" i="2"/>
  <c r="AO355" i="2"/>
  <c r="AV353" i="2"/>
  <c r="AL353" i="2"/>
  <c r="AJ351" i="1"/>
  <c r="M361" i="2"/>
  <c r="U356" i="2"/>
  <c r="N359" i="1"/>
  <c r="I353" i="2"/>
  <c r="W352" i="2" s="1"/>
  <c r="W351" i="2"/>
  <c r="AV352" i="2"/>
  <c r="AL352" i="2"/>
  <c r="AO360" i="1"/>
  <c r="L357" i="2"/>
  <c r="AM352" i="2"/>
  <c r="AW352" i="2"/>
  <c r="Z355" i="2"/>
  <c r="AU351" i="1"/>
  <c r="N355" i="2"/>
  <c r="AB354" i="2" s="1"/>
  <c r="BF354" i="2" s="1"/>
  <c r="AC353" i="2"/>
  <c r="Y358" i="1"/>
  <c r="G358" i="2"/>
  <c r="U357" i="2" s="1"/>
  <c r="BG352" i="2"/>
  <c r="AA359" i="2"/>
  <c r="E355" i="2"/>
  <c r="BC354" i="2" s="1"/>
  <c r="AY354" i="2"/>
  <c r="AZ354" i="2"/>
  <c r="BF353" i="2"/>
  <c r="BC353" i="2"/>
  <c r="BE353" i="2"/>
  <c r="BD354" i="2" l="1"/>
  <c r="AX354" i="2"/>
  <c r="BB354" i="2"/>
  <c r="BE354" i="2"/>
  <c r="AE357" i="2"/>
  <c r="AO357" i="2"/>
  <c r="AQ351" i="2"/>
  <c r="AG351" i="2"/>
  <c r="BA351" i="2"/>
  <c r="AC354" i="2"/>
  <c r="AJ355" i="2"/>
  <c r="AT355" i="2"/>
  <c r="AO361" i="1"/>
  <c r="L358" i="2"/>
  <c r="Z357" i="2" s="1"/>
  <c r="AE356" i="2"/>
  <c r="AO356" i="2"/>
  <c r="AW352" i="1"/>
  <c r="O356" i="2"/>
  <c r="AU359" i="2"/>
  <c r="AK359" i="2"/>
  <c r="AM353" i="2"/>
  <c r="AW353" i="2"/>
  <c r="BG353" i="2"/>
  <c r="AU352" i="1"/>
  <c r="N356" i="2"/>
  <c r="N360" i="1"/>
  <c r="I354" i="2"/>
  <c r="W353" i="2" s="1"/>
  <c r="AV354" i="2"/>
  <c r="AL354" i="2"/>
  <c r="AA360" i="2"/>
  <c r="AQ352" i="2"/>
  <c r="AG352" i="2"/>
  <c r="BA352" i="2"/>
  <c r="BG354" i="2"/>
  <c r="Y359" i="1"/>
  <c r="G359" i="2"/>
  <c r="AB355" i="2"/>
  <c r="Z356" i="2"/>
  <c r="AJ352" i="1"/>
  <c r="M362" i="2"/>
  <c r="E356" i="2"/>
  <c r="BE355" i="2" l="1"/>
  <c r="BC355" i="2"/>
  <c r="AJ357" i="2"/>
  <c r="AT357" i="2"/>
  <c r="AW353" i="1"/>
  <c r="O357" i="2"/>
  <c r="AU353" i="1"/>
  <c r="N357" i="2"/>
  <c r="AM354" i="2"/>
  <c r="AW354" i="2"/>
  <c r="AV355" i="2"/>
  <c r="AL355" i="2"/>
  <c r="AU360" i="2"/>
  <c r="AK360" i="2"/>
  <c r="AQ353" i="2"/>
  <c r="AG353" i="2"/>
  <c r="BA353" i="2"/>
  <c r="AJ353" i="1"/>
  <c r="M363" i="2"/>
  <c r="N361" i="1"/>
  <c r="I355" i="2"/>
  <c r="AJ356" i="2"/>
  <c r="AT356" i="2"/>
  <c r="Y360" i="1"/>
  <c r="G360" i="2"/>
  <c r="AA361" i="2"/>
  <c r="U358" i="2"/>
  <c r="AO362" i="1"/>
  <c r="L359" i="2"/>
  <c r="AC355" i="2"/>
  <c r="AZ355" i="2"/>
  <c r="BB355" i="2"/>
  <c r="BF355" i="2"/>
  <c r="AX355" i="2"/>
  <c r="AY355" i="2"/>
  <c r="BD355" i="2"/>
  <c r="E357" i="2"/>
  <c r="BB356" i="2" s="1"/>
  <c r="AM355" i="2" l="1"/>
  <c r="AW355" i="2"/>
  <c r="AU361" i="2"/>
  <c r="AK361" i="2"/>
  <c r="AJ354" i="1"/>
  <c r="M364" i="2"/>
  <c r="AA363" i="2" s="1"/>
  <c r="BG355" i="2"/>
  <c r="AB356" i="2"/>
  <c r="AU354" i="1"/>
  <c r="N358" i="2"/>
  <c r="AB357" i="2" s="1"/>
  <c r="AW354" i="1"/>
  <c r="O358" i="2"/>
  <c r="AC357" i="2" s="1"/>
  <c r="AO363" i="1"/>
  <c r="L360" i="2"/>
  <c r="Y361" i="1"/>
  <c r="G361" i="2"/>
  <c r="N362" i="1"/>
  <c r="I356" i="2"/>
  <c r="Z358" i="2"/>
  <c r="U359" i="2"/>
  <c r="W354" i="2"/>
  <c r="AC356" i="2"/>
  <c r="AE358" i="2"/>
  <c r="AO358" i="2"/>
  <c r="AA362" i="2"/>
  <c r="AZ356" i="2"/>
  <c r="AY356" i="2"/>
  <c r="AX356" i="2"/>
  <c r="BE356" i="2"/>
  <c r="BC356" i="2"/>
  <c r="BD356" i="2"/>
  <c r="E358" i="2"/>
  <c r="BB357" i="2" s="1"/>
  <c r="BD357" i="2" l="1"/>
  <c r="AM357" i="2"/>
  <c r="AW357" i="2"/>
  <c r="AM356" i="2"/>
  <c r="AW356" i="2"/>
  <c r="AV356" i="2"/>
  <c r="AL356" i="2"/>
  <c r="BF356" i="2"/>
  <c r="AV357" i="2"/>
  <c r="AL357" i="2"/>
  <c r="AO364" i="1"/>
  <c r="L361" i="2"/>
  <c r="Z360" i="2" s="1"/>
  <c r="W355" i="2"/>
  <c r="AQ354" i="2"/>
  <c r="AG354" i="2"/>
  <c r="BA354" i="2"/>
  <c r="N363" i="1"/>
  <c r="I357" i="2"/>
  <c r="W356" i="2" s="1"/>
  <c r="AW355" i="1"/>
  <c r="O359" i="2"/>
  <c r="AC358" i="2" s="1"/>
  <c r="AU362" i="2"/>
  <c r="AK362" i="2"/>
  <c r="AE359" i="2"/>
  <c r="AO359" i="2"/>
  <c r="Z359" i="2"/>
  <c r="AU363" i="2"/>
  <c r="AK363" i="2"/>
  <c r="BG356" i="2"/>
  <c r="AJ358" i="2"/>
  <c r="AT358" i="2"/>
  <c r="Y362" i="1"/>
  <c r="G362" i="2"/>
  <c r="AU355" i="1"/>
  <c r="N359" i="2"/>
  <c r="AB358" i="2" s="1"/>
  <c r="U360" i="2"/>
  <c r="AJ355" i="1"/>
  <c r="M365" i="2"/>
  <c r="E359" i="2"/>
  <c r="BE358" i="2" s="1"/>
  <c r="AY358" i="2"/>
  <c r="BC357" i="2"/>
  <c r="BG357" i="2"/>
  <c r="AY357" i="2"/>
  <c r="AZ357" i="2"/>
  <c r="AX357" i="2"/>
  <c r="BF357" i="2"/>
  <c r="BE357" i="2"/>
  <c r="BB358" i="2" l="1"/>
  <c r="BD358" i="2"/>
  <c r="AU356" i="1"/>
  <c r="N360" i="2"/>
  <c r="AB359" i="2" s="1"/>
  <c r="BF359" i="2" s="1"/>
  <c r="AJ359" i="2"/>
  <c r="AT359" i="2"/>
  <c r="AM358" i="2"/>
  <c r="AW358" i="2"/>
  <c r="AV358" i="2"/>
  <c r="AL358" i="2"/>
  <c r="AQ355" i="2"/>
  <c r="AG355" i="2"/>
  <c r="BA355" i="2"/>
  <c r="AJ360" i="2"/>
  <c r="AT360" i="2"/>
  <c r="AJ356" i="1"/>
  <c r="M366" i="2"/>
  <c r="N364" i="1"/>
  <c r="I358" i="2"/>
  <c r="W357" i="2" s="1"/>
  <c r="AE360" i="2"/>
  <c r="AO360" i="2"/>
  <c r="Y363" i="1"/>
  <c r="G363" i="2"/>
  <c r="AW356" i="1"/>
  <c r="O360" i="2"/>
  <c r="AA364" i="2"/>
  <c r="U361" i="2"/>
  <c r="AO365" i="1"/>
  <c r="L362" i="2"/>
  <c r="AQ356" i="2"/>
  <c r="AG356" i="2"/>
  <c r="BA356" i="2"/>
  <c r="BG358" i="2"/>
  <c r="AZ358" i="2"/>
  <c r="AX358" i="2"/>
  <c r="BF358" i="2"/>
  <c r="E360" i="2"/>
  <c r="BE359" i="2" s="1"/>
  <c r="AZ359" i="2"/>
  <c r="BB359" i="2" l="1"/>
  <c r="AX359" i="2"/>
  <c r="AY359" i="2"/>
  <c r="BC359" i="2"/>
  <c r="BD359" i="2"/>
  <c r="Y364" i="1"/>
  <c r="G364" i="2"/>
  <c r="U363" i="2" s="1"/>
  <c r="Z361" i="2"/>
  <c r="AO366" i="1"/>
  <c r="L363" i="2"/>
  <c r="Z362" i="2" s="1"/>
  <c r="AW357" i="1"/>
  <c r="O361" i="2"/>
  <c r="AC360" i="2" s="1"/>
  <c r="N365" i="1"/>
  <c r="I359" i="2"/>
  <c r="W358" i="2" s="1"/>
  <c r="AJ357" i="1"/>
  <c r="M367" i="2"/>
  <c r="AA366" i="2" s="1"/>
  <c r="AU364" i="2"/>
  <c r="AK364" i="2"/>
  <c r="AQ357" i="2"/>
  <c r="AG357" i="2"/>
  <c r="BA357" i="2"/>
  <c r="AV359" i="2"/>
  <c r="AL359" i="2"/>
  <c r="AE361" i="2"/>
  <c r="AO361" i="2"/>
  <c r="U362" i="2"/>
  <c r="AA365" i="2"/>
  <c r="AC359" i="2"/>
  <c r="AU357" i="1"/>
  <c r="N361" i="2"/>
  <c r="AB360" i="2" s="1"/>
  <c r="E361" i="2"/>
  <c r="AY360" i="2" s="1"/>
  <c r="BC358" i="2"/>
  <c r="BB360" i="2" l="1"/>
  <c r="BE360" i="2"/>
  <c r="BC360" i="2"/>
  <c r="BD360" i="2"/>
  <c r="AZ360" i="2"/>
  <c r="BG360" i="2"/>
  <c r="AV360" i="2"/>
  <c r="AL360" i="2"/>
  <c r="BF360" i="2"/>
  <c r="AQ358" i="2"/>
  <c r="AG358" i="2"/>
  <c r="BA358" i="2"/>
  <c r="AJ362" i="2"/>
  <c r="AT362" i="2"/>
  <c r="AE362" i="2"/>
  <c r="AO362" i="2"/>
  <c r="AU358" i="1"/>
  <c r="N362" i="2"/>
  <c r="AE363" i="2"/>
  <c r="AO363" i="2"/>
  <c r="AM360" i="2"/>
  <c r="AW360" i="2"/>
  <c r="N366" i="1"/>
  <c r="I360" i="2"/>
  <c r="W359" i="2" s="1"/>
  <c r="AO367" i="1"/>
  <c r="L364" i="2"/>
  <c r="AM359" i="2"/>
  <c r="AW359" i="2"/>
  <c r="BG359" i="2"/>
  <c r="AJ361" i="2"/>
  <c r="AT361" i="2"/>
  <c r="AU365" i="2"/>
  <c r="AK365" i="2"/>
  <c r="AU366" i="2"/>
  <c r="AK366" i="2"/>
  <c r="AJ358" i="1"/>
  <c r="M368" i="2"/>
  <c r="AW358" i="1"/>
  <c r="O362" i="2"/>
  <c r="AC361" i="2" s="1"/>
  <c r="Y365" i="1"/>
  <c r="G365" i="2"/>
  <c r="AX360" i="2"/>
  <c r="E362" i="2"/>
  <c r="BB361" i="2" s="1"/>
  <c r="BE361" i="2"/>
  <c r="AX361" i="2" l="1"/>
  <c r="BG361" i="2"/>
  <c r="BC361" i="2"/>
  <c r="AZ361" i="2"/>
  <c r="AY361" i="2"/>
  <c r="AM361" i="2"/>
  <c r="AW361" i="2"/>
  <c r="AO368" i="1"/>
  <c r="L365" i="2"/>
  <c r="Z364" i="2" s="1"/>
  <c r="AU359" i="1"/>
  <c r="N363" i="2"/>
  <c r="AB362" i="2" s="1"/>
  <c r="Y366" i="1"/>
  <c r="G366" i="2"/>
  <c r="AJ359" i="1"/>
  <c r="M369" i="2"/>
  <c r="AW359" i="1"/>
  <c r="O363" i="2"/>
  <c r="AQ359" i="2"/>
  <c r="AG359" i="2"/>
  <c r="BA359" i="2"/>
  <c r="U364" i="2"/>
  <c r="Z363" i="2"/>
  <c r="AB361" i="2"/>
  <c r="AA367" i="2"/>
  <c r="N367" i="1"/>
  <c r="I361" i="2"/>
  <c r="W360" i="2" s="1"/>
  <c r="E363" i="2"/>
  <c r="AZ362" i="2" s="1"/>
  <c r="BD361" i="2"/>
  <c r="AX362" i="2" l="1"/>
  <c r="AY362" i="2"/>
  <c r="BC362" i="2"/>
  <c r="BD362" i="2"/>
  <c r="BB362" i="2"/>
  <c r="BE362" i="2"/>
  <c r="AQ360" i="2"/>
  <c r="AG360" i="2"/>
  <c r="BA360" i="2"/>
  <c r="AV362" i="2"/>
  <c r="AL362" i="2"/>
  <c r="BF362" i="2"/>
  <c r="AW360" i="1"/>
  <c r="O364" i="2"/>
  <c r="AC363" i="2" s="1"/>
  <c r="AJ360" i="1"/>
  <c r="M370" i="2"/>
  <c r="AU360" i="1"/>
  <c r="N364" i="2"/>
  <c r="AB363" i="2" s="1"/>
  <c r="AA368" i="2"/>
  <c r="AU367" i="2"/>
  <c r="AK367" i="2"/>
  <c r="AJ363" i="2"/>
  <c r="AT363" i="2"/>
  <c r="AC362" i="2"/>
  <c r="AE364" i="2"/>
  <c r="AO364" i="2"/>
  <c r="AJ364" i="2"/>
  <c r="AT364" i="2"/>
  <c r="U365" i="2"/>
  <c r="N368" i="1"/>
  <c r="I362" i="2"/>
  <c r="W361" i="2" s="1"/>
  <c r="AV361" i="2"/>
  <c r="AL361" i="2"/>
  <c r="BF361" i="2"/>
  <c r="Y367" i="1"/>
  <c r="G367" i="2"/>
  <c r="AO369" i="1"/>
  <c r="L366" i="2"/>
  <c r="E364" i="2"/>
  <c r="AZ363" i="2" s="1"/>
  <c r="AY363" i="2" l="1"/>
  <c r="BG363" i="2"/>
  <c r="BB363" i="2"/>
  <c r="BC363" i="2"/>
  <c r="BD363" i="2"/>
  <c r="BF363" i="2"/>
  <c r="AX363" i="2"/>
  <c r="BE363" i="2"/>
  <c r="AO370" i="1"/>
  <c r="L367" i="2"/>
  <c r="Z366" i="2" s="1"/>
  <c r="AE365" i="2"/>
  <c r="AO365" i="2"/>
  <c r="AJ361" i="1"/>
  <c r="M371" i="2"/>
  <c r="Z365" i="2"/>
  <c r="U366" i="2"/>
  <c r="AM362" i="2"/>
  <c r="AW362" i="2"/>
  <c r="BG362" i="2"/>
  <c r="AQ361" i="2"/>
  <c r="AG361" i="2"/>
  <c r="BA361" i="2"/>
  <c r="N369" i="1"/>
  <c r="I363" i="2"/>
  <c r="W362" i="2" s="1"/>
  <c r="AM363" i="2"/>
  <c r="AW363" i="2"/>
  <c r="AA369" i="2"/>
  <c r="Y368" i="1"/>
  <c r="G368" i="2"/>
  <c r="AV363" i="2"/>
  <c r="AL363" i="2"/>
  <c r="AU368" i="2"/>
  <c r="AK368" i="2"/>
  <c r="AU361" i="1"/>
  <c r="N365" i="2"/>
  <c r="AB364" i="2" s="1"/>
  <c r="AW361" i="1"/>
  <c r="O365" i="2"/>
  <c r="E365" i="2"/>
  <c r="BC364" i="2" s="1"/>
  <c r="AY364" i="2"/>
  <c r="AZ364" i="2" l="1"/>
  <c r="AX364" i="2"/>
  <c r="BB364" i="2"/>
  <c r="BD364" i="2"/>
  <c r="BE364" i="2"/>
  <c r="AV364" i="2"/>
  <c r="AL364" i="2"/>
  <c r="BF364" i="2"/>
  <c r="AJ366" i="2"/>
  <c r="AT366" i="2"/>
  <c r="AW362" i="1"/>
  <c r="O366" i="2"/>
  <c r="AJ362" i="1"/>
  <c r="M372" i="2"/>
  <c r="AA371" i="2" s="1"/>
  <c r="AO371" i="1"/>
  <c r="L368" i="2"/>
  <c r="Z367" i="2" s="1"/>
  <c r="U367" i="2"/>
  <c r="AU362" i="1"/>
  <c r="N366" i="2"/>
  <c r="Y369" i="1"/>
  <c r="G369" i="2"/>
  <c r="AE366" i="2"/>
  <c r="AO366" i="2"/>
  <c r="AA370" i="2"/>
  <c r="AQ362" i="2"/>
  <c r="AG362" i="2"/>
  <c r="BA362" i="2"/>
  <c r="AU369" i="2"/>
  <c r="AK369" i="2"/>
  <c r="N370" i="1"/>
  <c r="I364" i="2"/>
  <c r="W363" i="2" s="1"/>
  <c r="AC364" i="2"/>
  <c r="AJ365" i="2"/>
  <c r="AT365" i="2"/>
  <c r="E366" i="2"/>
  <c r="AX365" i="2" s="1"/>
  <c r="BE365" i="2"/>
  <c r="BD365" i="2" l="1"/>
  <c r="BB365" i="2"/>
  <c r="AY365" i="2"/>
  <c r="BC365" i="2"/>
  <c r="AZ365" i="2"/>
  <c r="AQ363" i="2"/>
  <c r="AG363" i="2"/>
  <c r="BA363" i="2"/>
  <c r="AU371" i="2"/>
  <c r="AK371" i="2"/>
  <c r="AU370" i="2"/>
  <c r="AK370" i="2"/>
  <c r="N371" i="1"/>
  <c r="I365" i="2"/>
  <c r="W364" i="2" s="1"/>
  <c r="Y370" i="1"/>
  <c r="G370" i="2"/>
  <c r="U369" i="2" s="1"/>
  <c r="AO372" i="1"/>
  <c r="L369" i="2"/>
  <c r="Z368" i="2" s="1"/>
  <c r="AM364" i="2"/>
  <c r="AW364" i="2"/>
  <c r="BG364" i="2"/>
  <c r="AC365" i="2"/>
  <c r="AB365" i="2"/>
  <c r="AE367" i="2"/>
  <c r="AO367" i="2"/>
  <c r="AJ363" i="1"/>
  <c r="M373" i="2"/>
  <c r="AW363" i="1"/>
  <c r="O367" i="2"/>
  <c r="AU363" i="1"/>
  <c r="N367" i="2"/>
  <c r="AJ367" i="2"/>
  <c r="AT367" i="2"/>
  <c r="U368" i="2"/>
  <c r="E367" i="2"/>
  <c r="BC366" i="2" s="1"/>
  <c r="BD366" i="2" l="1"/>
  <c r="AY366" i="2"/>
  <c r="BE366" i="2"/>
  <c r="AX366" i="2"/>
  <c r="BB366" i="2"/>
  <c r="AZ366" i="2"/>
  <c r="AJ368" i="2"/>
  <c r="AT368" i="2"/>
  <c r="AQ364" i="2"/>
  <c r="AG364" i="2"/>
  <c r="BA364" i="2"/>
  <c r="AV365" i="2"/>
  <c r="AL365" i="2"/>
  <c r="BF365" i="2"/>
  <c r="AA372" i="2"/>
  <c r="N372" i="1"/>
  <c r="I366" i="2"/>
  <c r="AU364" i="1"/>
  <c r="N368" i="2"/>
  <c r="AB367" i="2" s="1"/>
  <c r="AE369" i="2"/>
  <c r="AO369" i="2"/>
  <c r="AC366" i="2"/>
  <c r="AO373" i="1"/>
  <c r="L370" i="2"/>
  <c r="Y371" i="1"/>
  <c r="G371" i="2"/>
  <c r="U370" i="2" s="1"/>
  <c r="AJ364" i="1"/>
  <c r="M374" i="2"/>
  <c r="AE368" i="2"/>
  <c r="AO368" i="2"/>
  <c r="AW364" i="1"/>
  <c r="O368" i="2"/>
  <c r="AM365" i="2"/>
  <c r="AW365" i="2"/>
  <c r="BG365" i="2"/>
  <c r="AB366" i="2"/>
  <c r="E368" i="2"/>
  <c r="AZ367" i="2" l="1"/>
  <c r="AX367" i="2"/>
  <c r="AV366" i="2"/>
  <c r="AL366" i="2"/>
  <c r="BF366" i="2"/>
  <c r="AU365" i="1"/>
  <c r="N369" i="2"/>
  <c r="AB368" i="2" s="1"/>
  <c r="AW365" i="1"/>
  <c r="O369" i="2"/>
  <c r="AO374" i="1"/>
  <c r="L371" i="2"/>
  <c r="AE370" i="2"/>
  <c r="AO370" i="2"/>
  <c r="AV367" i="2"/>
  <c r="AL367" i="2"/>
  <c r="W365" i="2"/>
  <c r="AM366" i="2"/>
  <c r="AW366" i="2"/>
  <c r="BG366" i="2"/>
  <c r="N373" i="1"/>
  <c r="I367" i="2"/>
  <c r="W366" i="2" s="1"/>
  <c r="AJ365" i="1"/>
  <c r="M375" i="2"/>
  <c r="AA374" i="2" s="1"/>
  <c r="Y372" i="1"/>
  <c r="G372" i="2"/>
  <c r="U371" i="2" s="1"/>
  <c r="AC367" i="2"/>
  <c r="BG367" i="2" s="1"/>
  <c r="Z369" i="2"/>
  <c r="AU372" i="2"/>
  <c r="AK372" i="2"/>
  <c r="AA373" i="2"/>
  <c r="E369" i="2"/>
  <c r="BD368" i="2" s="1"/>
  <c r="AY367" i="2"/>
  <c r="BC367" i="2"/>
  <c r="BF367" i="2"/>
  <c r="BB367" i="2"/>
  <c r="BD367" i="2"/>
  <c r="BE367" i="2"/>
  <c r="AU374" i="2" l="1"/>
  <c r="AK374" i="2"/>
  <c r="Y373" i="1"/>
  <c r="G373" i="2"/>
  <c r="AQ366" i="2"/>
  <c r="AG366" i="2"/>
  <c r="BA366" i="2"/>
  <c r="AU373" i="2"/>
  <c r="AK373" i="2"/>
  <c r="AV368" i="2"/>
  <c r="AL368" i="2"/>
  <c r="AW366" i="1"/>
  <c r="O370" i="2"/>
  <c r="AM367" i="2"/>
  <c r="AW367" i="2"/>
  <c r="AJ366" i="1"/>
  <c r="M376" i="2"/>
  <c r="AQ365" i="2"/>
  <c r="AG365" i="2"/>
  <c r="BA365" i="2"/>
  <c r="AO375" i="1"/>
  <c r="L372" i="2"/>
  <c r="AU366" i="1"/>
  <c r="N370" i="2"/>
  <c r="N374" i="1"/>
  <c r="I368" i="2"/>
  <c r="AE371" i="2"/>
  <c r="AO371" i="2"/>
  <c r="AJ369" i="2"/>
  <c r="AT369" i="2"/>
  <c r="Z370" i="2"/>
  <c r="AC368" i="2"/>
  <c r="E370" i="2"/>
  <c r="AY369" i="2"/>
  <c r="BB369" i="2"/>
  <c r="AZ368" i="2"/>
  <c r="AY368" i="2"/>
  <c r="BF368" i="2"/>
  <c r="BB368" i="2"/>
  <c r="BC368" i="2"/>
  <c r="BE368" i="2"/>
  <c r="AX368" i="2"/>
  <c r="AJ370" i="2" l="1"/>
  <c r="AT370" i="2"/>
  <c r="Y374" i="1"/>
  <c r="G374" i="2"/>
  <c r="N375" i="1"/>
  <c r="I369" i="2"/>
  <c r="W368" i="2" s="1"/>
  <c r="AO376" i="1"/>
  <c r="L373" i="2"/>
  <c r="AJ367" i="1"/>
  <c r="M377" i="2"/>
  <c r="AW367" i="1"/>
  <c r="O371" i="2"/>
  <c r="AM368" i="2"/>
  <c r="AW368" i="2"/>
  <c r="W367" i="2"/>
  <c r="BG368" i="2"/>
  <c r="Z371" i="2"/>
  <c r="AC369" i="2"/>
  <c r="U372" i="2"/>
  <c r="AU367" i="1"/>
  <c r="N371" i="2"/>
  <c r="AB370" i="2" s="1"/>
  <c r="AA375" i="2"/>
  <c r="AB369" i="2"/>
  <c r="BF369" i="2" s="1"/>
  <c r="E371" i="2"/>
  <c r="BE370" i="2" s="1"/>
  <c r="AZ369" i="2"/>
  <c r="BD369" i="2"/>
  <c r="AX369" i="2"/>
  <c r="BC369" i="2"/>
  <c r="BE369" i="2"/>
  <c r="AU375" i="2" l="1"/>
  <c r="AK375" i="2"/>
  <c r="AM369" i="2"/>
  <c r="AW369" i="2"/>
  <c r="BG369" i="2"/>
  <c r="AU368" i="1"/>
  <c r="N372" i="2"/>
  <c r="AB371" i="2" s="1"/>
  <c r="AA376" i="2"/>
  <c r="AV370" i="2"/>
  <c r="AL370" i="2"/>
  <c r="AV369" i="2"/>
  <c r="AL369" i="2"/>
  <c r="AE372" i="2"/>
  <c r="AO372" i="2"/>
  <c r="AQ367" i="2"/>
  <c r="AG367" i="2"/>
  <c r="BA367" i="2"/>
  <c r="AW368" i="1"/>
  <c r="O372" i="2"/>
  <c r="N376" i="1"/>
  <c r="I370" i="2"/>
  <c r="Y375" i="1"/>
  <c r="G375" i="2"/>
  <c r="U374" i="2" s="1"/>
  <c r="AQ368" i="2"/>
  <c r="AG368" i="2"/>
  <c r="BA368" i="2"/>
  <c r="AC370" i="2"/>
  <c r="BG370" i="2" s="1"/>
  <c r="Z372" i="2"/>
  <c r="AJ371" i="2"/>
  <c r="AT371" i="2"/>
  <c r="U373" i="2"/>
  <c r="AJ368" i="1"/>
  <c r="M378" i="2"/>
  <c r="AA377" i="2" s="1"/>
  <c r="AO377" i="1"/>
  <c r="L374" i="2"/>
  <c r="E372" i="2"/>
  <c r="BE371" i="2" s="1"/>
  <c r="AX370" i="2"/>
  <c r="AY370" i="2"/>
  <c r="BF370" i="2"/>
  <c r="BD370" i="2"/>
  <c r="BC370" i="2"/>
  <c r="BB370" i="2"/>
  <c r="AZ370" i="2"/>
  <c r="BC371" i="2" l="1"/>
  <c r="BF371" i="2"/>
  <c r="AZ371" i="2"/>
  <c r="BB371" i="2"/>
  <c r="AY371" i="2"/>
  <c r="AX371" i="2"/>
  <c r="BD371" i="2"/>
  <c r="AE374" i="2"/>
  <c r="AO374" i="2"/>
  <c r="AU377" i="2"/>
  <c r="AK377" i="2"/>
  <c r="AJ369" i="1"/>
  <c r="M379" i="2"/>
  <c r="AA378" i="2" s="1"/>
  <c r="AV371" i="2"/>
  <c r="AL371" i="2"/>
  <c r="N377" i="1"/>
  <c r="I371" i="2"/>
  <c r="W370" i="2" s="1"/>
  <c r="AU369" i="1"/>
  <c r="N373" i="2"/>
  <c r="AE373" i="2"/>
  <c r="AO373" i="2"/>
  <c r="AO378" i="1"/>
  <c r="L375" i="2"/>
  <c r="Z374" i="2" s="1"/>
  <c r="AJ372" i="2"/>
  <c r="AT372" i="2"/>
  <c r="Y376" i="1"/>
  <c r="G376" i="2"/>
  <c r="U375" i="2" s="1"/>
  <c r="AW369" i="1"/>
  <c r="O373" i="2"/>
  <c r="W369" i="2"/>
  <c r="AU376" i="2"/>
  <c r="AK376" i="2"/>
  <c r="AC371" i="2"/>
  <c r="AM370" i="2"/>
  <c r="AW370" i="2"/>
  <c r="Z373" i="2"/>
  <c r="E373" i="2"/>
  <c r="BC372" i="2" s="1"/>
  <c r="BB372" i="2" l="1"/>
  <c r="AZ372" i="2"/>
  <c r="AY372" i="2"/>
  <c r="BD372" i="2"/>
  <c r="AX372" i="2"/>
  <c r="BE372" i="2"/>
  <c r="AJ374" i="2"/>
  <c r="AT374" i="2"/>
  <c r="AQ370" i="2"/>
  <c r="AG370" i="2"/>
  <c r="BA370" i="2"/>
  <c r="AU378" i="2"/>
  <c r="AK378" i="2"/>
  <c r="AE375" i="2"/>
  <c r="AO375" i="2"/>
  <c r="AM371" i="2"/>
  <c r="AW371" i="2"/>
  <c r="BG371" i="2"/>
  <c r="AC372" i="2"/>
  <c r="AJ373" i="2"/>
  <c r="AT373" i="2"/>
  <c r="AW370" i="1"/>
  <c r="O374" i="2"/>
  <c r="AU370" i="1"/>
  <c r="N374" i="2"/>
  <c r="AB373" i="2" s="1"/>
  <c r="AB372" i="2"/>
  <c r="AQ369" i="2"/>
  <c r="AG369" i="2"/>
  <c r="BA369" i="2"/>
  <c r="Y377" i="1"/>
  <c r="G377" i="2"/>
  <c r="AO379" i="1"/>
  <c r="L376" i="2"/>
  <c r="N378" i="1"/>
  <c r="I372" i="2"/>
  <c r="W371" i="2" s="1"/>
  <c r="AJ370" i="1"/>
  <c r="M380" i="2"/>
  <c r="AA379" i="2" s="1"/>
  <c r="E374" i="2"/>
  <c r="BC373" i="2" s="1"/>
  <c r="BE373" i="2"/>
  <c r="BD373" i="2" l="1"/>
  <c r="AY373" i="2"/>
  <c r="AZ373" i="2"/>
  <c r="AX373" i="2"/>
  <c r="BB373" i="2"/>
  <c r="AV373" i="2"/>
  <c r="AL373" i="2"/>
  <c r="BF373" i="2"/>
  <c r="AU379" i="2"/>
  <c r="AK379" i="2"/>
  <c r="AM372" i="2"/>
  <c r="AW372" i="2"/>
  <c r="AJ371" i="1"/>
  <c r="M381" i="2"/>
  <c r="AO380" i="1"/>
  <c r="L377" i="2"/>
  <c r="Z376" i="2" s="1"/>
  <c r="AW371" i="1"/>
  <c r="O375" i="2"/>
  <c r="AC374" i="2" s="1"/>
  <c r="AC373" i="2"/>
  <c r="Z375" i="2"/>
  <c r="BG372" i="2"/>
  <c r="AQ371" i="2"/>
  <c r="AG371" i="2"/>
  <c r="BA371" i="2"/>
  <c r="N379" i="1"/>
  <c r="I373" i="2"/>
  <c r="Y378" i="1"/>
  <c r="G378" i="2"/>
  <c r="U377" i="2" s="1"/>
  <c r="AV372" i="2"/>
  <c r="AL372" i="2"/>
  <c r="BF372" i="2"/>
  <c r="AU371" i="1"/>
  <c r="N375" i="2"/>
  <c r="U376" i="2"/>
  <c r="E375" i="2"/>
  <c r="AZ374" i="2" s="1"/>
  <c r="BC374" i="2" l="1"/>
  <c r="AY374" i="2"/>
  <c r="AX374" i="2"/>
  <c r="BE374" i="2"/>
  <c r="AJ376" i="2"/>
  <c r="AT376" i="2"/>
  <c r="AM374" i="2"/>
  <c r="AW374" i="2"/>
  <c r="BG374" i="2"/>
  <c r="AO381" i="1"/>
  <c r="L378" i="2"/>
  <c r="Z377" i="2" s="1"/>
  <c r="AU372" i="1"/>
  <c r="N376" i="2"/>
  <c r="W372" i="2"/>
  <c r="AE376" i="2"/>
  <c r="AO376" i="2"/>
  <c r="AJ375" i="2"/>
  <c r="AT375" i="2"/>
  <c r="N380" i="1"/>
  <c r="I374" i="2"/>
  <c r="W373" i="2" s="1"/>
  <c r="AE377" i="2"/>
  <c r="AO377" i="2"/>
  <c r="AM373" i="2"/>
  <c r="AW373" i="2"/>
  <c r="BG373" i="2"/>
  <c r="AB374" i="2"/>
  <c r="Y379" i="1"/>
  <c r="G379" i="2"/>
  <c r="U378" i="2" s="1"/>
  <c r="AA380" i="2"/>
  <c r="AW372" i="1"/>
  <c r="O376" i="2"/>
  <c r="AJ372" i="1"/>
  <c r="M382" i="2"/>
  <c r="BB374" i="2"/>
  <c r="BD374" i="2"/>
  <c r="E376" i="2"/>
  <c r="AJ377" i="2" l="1"/>
  <c r="AT377" i="2"/>
  <c r="AE378" i="2"/>
  <c r="AO378" i="2"/>
  <c r="AJ373" i="1"/>
  <c r="M383" i="2"/>
  <c r="Y380" i="1"/>
  <c r="G380" i="2"/>
  <c r="U379" i="2" s="1"/>
  <c r="N381" i="1"/>
  <c r="I375" i="2"/>
  <c r="W374" i="2" s="1"/>
  <c r="AW373" i="1"/>
  <c r="O377" i="2"/>
  <c r="AC376" i="2" s="1"/>
  <c r="AC375" i="2"/>
  <c r="AB375" i="2"/>
  <c r="BF375" i="2" s="1"/>
  <c r="AQ372" i="2"/>
  <c r="AG372" i="2"/>
  <c r="BA372" i="2"/>
  <c r="AO382" i="1"/>
  <c r="L379" i="2"/>
  <c r="Z378" i="2" s="1"/>
  <c r="AU380" i="2"/>
  <c r="AK380" i="2"/>
  <c r="AQ373" i="2"/>
  <c r="AG373" i="2"/>
  <c r="BA373" i="2"/>
  <c r="AV374" i="2"/>
  <c r="AL374" i="2"/>
  <c r="BF374" i="2"/>
  <c r="AA381" i="2"/>
  <c r="AU373" i="1"/>
  <c r="N377" i="2"/>
  <c r="E377" i="2"/>
  <c r="BD376" i="2" s="1"/>
  <c r="AX376" i="2"/>
  <c r="BC375" i="2"/>
  <c r="BB375" i="2"/>
  <c r="AX375" i="2"/>
  <c r="AZ375" i="2"/>
  <c r="AY375" i="2"/>
  <c r="BD375" i="2"/>
  <c r="BE375" i="2"/>
  <c r="BE376" i="2" l="1"/>
  <c r="AJ378" i="2"/>
  <c r="AT378" i="2"/>
  <c r="AM376" i="2"/>
  <c r="AW376" i="2"/>
  <c r="BG376" i="2"/>
  <c r="AU374" i="1"/>
  <c r="N378" i="2"/>
  <c r="AB377" i="2" s="1"/>
  <c r="AQ374" i="2"/>
  <c r="AG374" i="2"/>
  <c r="BA374" i="2"/>
  <c r="AE379" i="2"/>
  <c r="AO379" i="2"/>
  <c r="AO383" i="1"/>
  <c r="L380" i="2"/>
  <c r="AV375" i="2"/>
  <c r="AL375" i="2"/>
  <c r="AB376" i="2"/>
  <c r="BF376" i="2"/>
  <c r="AM375" i="2"/>
  <c r="AW375" i="2"/>
  <c r="BG375" i="2"/>
  <c r="N382" i="1"/>
  <c r="I376" i="2"/>
  <c r="W375" i="2" s="1"/>
  <c r="AU381" i="2"/>
  <c r="AK381" i="2"/>
  <c r="AA382" i="2"/>
  <c r="AW374" i="1"/>
  <c r="O378" i="2"/>
  <c r="Y381" i="1"/>
  <c r="G381" i="2"/>
  <c r="AJ374" i="1"/>
  <c r="M384" i="2"/>
  <c r="AY376" i="2"/>
  <c r="BB376" i="2"/>
  <c r="AZ376" i="2"/>
  <c r="BC376" i="2"/>
  <c r="E378" i="2"/>
  <c r="BC377" i="2" s="1"/>
  <c r="AZ377" i="2"/>
  <c r="BE377" i="2"/>
  <c r="AX377" i="2" l="1"/>
  <c r="BD377" i="2"/>
  <c r="AY377" i="2"/>
  <c r="AV377" i="2"/>
  <c r="AL377" i="2"/>
  <c r="BF377" i="2"/>
  <c r="AQ375" i="2"/>
  <c r="AG375" i="2"/>
  <c r="BA375" i="2"/>
  <c r="AU382" i="2"/>
  <c r="AK382" i="2"/>
  <c r="AO384" i="1"/>
  <c r="L381" i="2"/>
  <c r="AJ375" i="1"/>
  <c r="M385" i="2"/>
  <c r="AA384" i="2" s="1"/>
  <c r="AA383" i="2"/>
  <c r="Z379" i="2"/>
  <c r="N383" i="1"/>
  <c r="I377" i="2"/>
  <c r="AU375" i="1"/>
  <c r="N379" i="2"/>
  <c r="AB378" i="2" s="1"/>
  <c r="AW375" i="1"/>
  <c r="O379" i="2"/>
  <c r="AC377" i="2"/>
  <c r="Y382" i="1"/>
  <c r="G382" i="2"/>
  <c r="U380" i="2"/>
  <c r="AV376" i="2"/>
  <c r="AL376" i="2"/>
  <c r="BB377" i="2"/>
  <c r="E379" i="2"/>
  <c r="BC378" i="2" s="1"/>
  <c r="BB378" i="2" l="1"/>
  <c r="AY378" i="2"/>
  <c r="AZ378" i="2"/>
  <c r="BD378" i="2"/>
  <c r="BE378" i="2"/>
  <c r="AX378" i="2"/>
  <c r="AV378" i="2"/>
  <c r="AL378" i="2"/>
  <c r="BF378" i="2"/>
  <c r="AU384" i="2"/>
  <c r="AK384" i="2"/>
  <c r="Z380" i="2"/>
  <c r="AC378" i="2"/>
  <c r="AW376" i="1"/>
  <c r="O380" i="2"/>
  <c r="N384" i="1"/>
  <c r="I378" i="2"/>
  <c r="AU383" i="2"/>
  <c r="AK383" i="2"/>
  <c r="AO385" i="1"/>
  <c r="L382" i="2"/>
  <c r="AE380" i="2"/>
  <c r="AO380" i="2"/>
  <c r="Y383" i="1"/>
  <c r="G383" i="2"/>
  <c r="U382" i="2" s="1"/>
  <c r="W376" i="2"/>
  <c r="AJ379" i="2"/>
  <c r="AT379" i="2"/>
  <c r="AM377" i="2"/>
  <c r="AW377" i="2"/>
  <c r="BG377" i="2"/>
  <c r="AU376" i="1"/>
  <c r="N380" i="2"/>
  <c r="AB379" i="2" s="1"/>
  <c r="U381" i="2"/>
  <c r="AJ376" i="1"/>
  <c r="M386" i="2"/>
  <c r="E380" i="2"/>
  <c r="AX379" i="2" s="1"/>
  <c r="BD379" i="2" l="1"/>
  <c r="BC379" i="2"/>
  <c r="BB379" i="2"/>
  <c r="BE379" i="2"/>
  <c r="AY379" i="2"/>
  <c r="AZ379" i="2"/>
  <c r="AV379" i="2"/>
  <c r="AL379" i="2"/>
  <c r="BF379" i="2"/>
  <c r="AE382" i="2"/>
  <c r="AO382" i="2"/>
  <c r="AE381" i="2"/>
  <c r="AO381" i="2"/>
  <c r="AW377" i="1"/>
  <c r="O381" i="2"/>
  <c r="AC380" i="2" s="1"/>
  <c r="AJ380" i="2"/>
  <c r="AT380" i="2"/>
  <c r="AU377" i="1"/>
  <c r="N381" i="2"/>
  <c r="AB380" i="2" s="1"/>
  <c r="AQ376" i="2"/>
  <c r="AG376" i="2"/>
  <c r="BA376" i="2"/>
  <c r="Y384" i="1"/>
  <c r="G384" i="2"/>
  <c r="AO386" i="1"/>
  <c r="L383" i="2"/>
  <c r="Z382" i="2" s="1"/>
  <c r="N385" i="1"/>
  <c r="I379" i="2"/>
  <c r="W378" i="2" s="1"/>
  <c r="Z381" i="2"/>
  <c r="W377" i="2"/>
  <c r="AJ377" i="1"/>
  <c r="M387" i="2"/>
  <c r="AA385" i="2"/>
  <c r="AM378" i="2"/>
  <c r="AW378" i="2"/>
  <c r="BG378" i="2"/>
  <c r="AC379" i="2"/>
  <c r="E381" i="2"/>
  <c r="BF380" i="2" l="1"/>
  <c r="AJ382" i="2"/>
  <c r="AT382" i="2"/>
  <c r="AQ378" i="2"/>
  <c r="AG378" i="2"/>
  <c r="BA378" i="2"/>
  <c r="AM380" i="2"/>
  <c r="AW380" i="2"/>
  <c r="N386" i="1"/>
  <c r="I380" i="2"/>
  <c r="W379" i="2" s="1"/>
  <c r="Y385" i="1"/>
  <c r="G385" i="2"/>
  <c r="U384" i="2" s="1"/>
  <c r="U383" i="2"/>
  <c r="AM379" i="2"/>
  <c r="AW379" i="2"/>
  <c r="BG379" i="2"/>
  <c r="AJ378" i="1"/>
  <c r="M388" i="2"/>
  <c r="AA387" i="2" s="1"/>
  <c r="AQ377" i="2"/>
  <c r="AG377" i="2"/>
  <c r="BA377" i="2"/>
  <c r="AV380" i="2"/>
  <c r="AL380" i="2"/>
  <c r="AU378" i="1"/>
  <c r="N382" i="2"/>
  <c r="AB381" i="2" s="1"/>
  <c r="AW378" i="1"/>
  <c r="O382" i="2"/>
  <c r="AU385" i="2"/>
  <c r="AK385" i="2"/>
  <c r="AJ381" i="2"/>
  <c r="AT381" i="2"/>
  <c r="AO387" i="1"/>
  <c r="L384" i="2"/>
  <c r="AA386" i="2"/>
  <c r="BG380" i="2"/>
  <c r="BD380" i="2"/>
  <c r="AX380" i="2"/>
  <c r="AZ380" i="2"/>
  <c r="AY380" i="2"/>
  <c r="BB380" i="2"/>
  <c r="BE380" i="2"/>
  <c r="BC380" i="2"/>
  <c r="E382" i="2"/>
  <c r="AX381" i="2" s="1"/>
  <c r="BB381" i="2" l="1"/>
  <c r="BF381" i="2"/>
  <c r="BC381" i="2"/>
  <c r="BE381" i="2"/>
  <c r="AZ381" i="2"/>
  <c r="AY381" i="2"/>
  <c r="BD381" i="2"/>
  <c r="AQ379" i="2"/>
  <c r="AG379" i="2"/>
  <c r="BA379" i="2"/>
  <c r="AU387" i="2"/>
  <c r="AK387" i="2"/>
  <c r="AO388" i="1"/>
  <c r="L385" i="2"/>
  <c r="AJ379" i="1"/>
  <c r="M389" i="2"/>
  <c r="AA388" i="2" s="1"/>
  <c r="AE383" i="2"/>
  <c r="AO383" i="2"/>
  <c r="Y386" i="1"/>
  <c r="G386" i="2"/>
  <c r="U385" i="2" s="1"/>
  <c r="AU379" i="1"/>
  <c r="N383" i="2"/>
  <c r="AV381" i="2"/>
  <c r="AL381" i="2"/>
  <c r="AE384" i="2"/>
  <c r="AO384" i="2"/>
  <c r="Z383" i="2"/>
  <c r="AC381" i="2"/>
  <c r="N387" i="1"/>
  <c r="I381" i="2"/>
  <c r="W380" i="2" s="1"/>
  <c r="AU386" i="2"/>
  <c r="AK386" i="2"/>
  <c r="AW379" i="1"/>
  <c r="O383" i="2"/>
  <c r="E383" i="2"/>
  <c r="AY382" i="2" s="1"/>
  <c r="BE382" i="2" l="1"/>
  <c r="BB382" i="2"/>
  <c r="AZ382" i="2"/>
  <c r="BD382" i="2"/>
  <c r="AX382" i="2"/>
  <c r="AE385" i="2"/>
  <c r="AO385" i="2"/>
  <c r="N388" i="1"/>
  <c r="I382" i="2"/>
  <c r="W381" i="2" s="1"/>
  <c r="Y387" i="1"/>
  <c r="G387" i="2"/>
  <c r="AJ380" i="1"/>
  <c r="M390" i="2"/>
  <c r="AA389" i="2" s="1"/>
  <c r="AB382" i="2"/>
  <c r="BF382" i="2" s="1"/>
  <c r="AW380" i="1"/>
  <c r="O384" i="2"/>
  <c r="AC383" i="2" s="1"/>
  <c r="AJ383" i="2"/>
  <c r="AT383" i="2"/>
  <c r="AU380" i="1"/>
  <c r="N384" i="2"/>
  <c r="AO389" i="1"/>
  <c r="L386" i="2"/>
  <c r="Z385" i="2" s="1"/>
  <c r="AQ380" i="2"/>
  <c r="AG380" i="2"/>
  <c r="BA380" i="2"/>
  <c r="AM381" i="2"/>
  <c r="AW381" i="2"/>
  <c r="BG381" i="2"/>
  <c r="AU388" i="2"/>
  <c r="AK388" i="2"/>
  <c r="AC382" i="2"/>
  <c r="Z384" i="2"/>
  <c r="BC382" i="2"/>
  <c r="E384" i="2"/>
  <c r="AX383" i="2"/>
  <c r="BE383" i="2" l="1"/>
  <c r="AY383" i="2"/>
  <c r="BB383" i="2"/>
  <c r="AZ383" i="2"/>
  <c r="BC383" i="2"/>
  <c r="BD383" i="2"/>
  <c r="AM383" i="2"/>
  <c r="AW383" i="2"/>
  <c r="AJ381" i="1"/>
  <c r="M391" i="2"/>
  <c r="AA390" i="2" s="1"/>
  <c r="N389" i="1"/>
  <c r="I383" i="2"/>
  <c r="W382" i="2" s="1"/>
  <c r="AJ384" i="2"/>
  <c r="AT384" i="2"/>
  <c r="AM382" i="2"/>
  <c r="AW382" i="2"/>
  <c r="BG382" i="2"/>
  <c r="AU381" i="1"/>
  <c r="N385" i="2"/>
  <c r="AB384" i="2" s="1"/>
  <c r="BG383" i="2"/>
  <c r="AQ381" i="2"/>
  <c r="AG381" i="2"/>
  <c r="BA381" i="2"/>
  <c r="AV382" i="2"/>
  <c r="AL382" i="2"/>
  <c r="Y388" i="1"/>
  <c r="Y389" i="1" s="1"/>
  <c r="G388" i="2"/>
  <c r="U387" i="2" s="1"/>
  <c r="AU389" i="2"/>
  <c r="AK389" i="2"/>
  <c r="AW381" i="1"/>
  <c r="O385" i="2"/>
  <c r="AC384" i="2" s="1"/>
  <c r="AJ385" i="2"/>
  <c r="AT385" i="2"/>
  <c r="U386" i="2"/>
  <c r="AO390" i="1"/>
  <c r="L387" i="2"/>
  <c r="AB383" i="2"/>
  <c r="E385" i="2"/>
  <c r="AM384" i="2" l="1"/>
  <c r="AW384" i="2"/>
  <c r="BG384" i="2"/>
  <c r="AV384" i="2"/>
  <c r="AL384" i="2"/>
  <c r="Y390" i="1"/>
  <c r="G389" i="2"/>
  <c r="U388" i="2" s="1"/>
  <c r="AU382" i="1"/>
  <c r="N386" i="2"/>
  <c r="AB385" i="2" s="1"/>
  <c r="BF384" i="2"/>
  <c r="AE386" i="2"/>
  <c r="AO386" i="2"/>
  <c r="AV383" i="2"/>
  <c r="AL383" i="2"/>
  <c r="BF383" i="2"/>
  <c r="AE387" i="2"/>
  <c r="AO387" i="2"/>
  <c r="AW382" i="1"/>
  <c r="O386" i="2"/>
  <c r="AC385" i="2" s="1"/>
  <c r="AQ382" i="2"/>
  <c r="AG382" i="2"/>
  <c r="BA382" i="2"/>
  <c r="AJ382" i="1"/>
  <c r="M392" i="2"/>
  <c r="AA391" i="2" s="1"/>
  <c r="AU390" i="2"/>
  <c r="AK390" i="2"/>
  <c r="AO391" i="1"/>
  <c r="AO392" i="1" s="1"/>
  <c r="L388" i="2"/>
  <c r="Z386" i="2"/>
  <c r="N390" i="1"/>
  <c r="I384" i="2"/>
  <c r="W383" i="2" s="1"/>
  <c r="BD384" i="2"/>
  <c r="AX384" i="2"/>
  <c r="BE384" i="2"/>
  <c r="AY384" i="2"/>
  <c r="BB384" i="2"/>
  <c r="AZ384" i="2"/>
  <c r="BC384" i="2"/>
  <c r="E386" i="2"/>
  <c r="AX385" i="2" s="1"/>
  <c r="BC385" i="2" l="1"/>
  <c r="AY385" i="2"/>
  <c r="BE385" i="2"/>
  <c r="AE388" i="2"/>
  <c r="AO388" i="2"/>
  <c r="AQ383" i="2"/>
  <c r="AG383" i="2"/>
  <c r="BA383" i="2"/>
  <c r="AJ386" i="2"/>
  <c r="AT386" i="2"/>
  <c r="AU391" i="2"/>
  <c r="AK391" i="2"/>
  <c r="AM385" i="2"/>
  <c r="AW385" i="2"/>
  <c r="AW383" i="1"/>
  <c r="O387" i="2"/>
  <c r="AC386" i="2" s="1"/>
  <c r="AU383" i="1"/>
  <c r="N387" i="2"/>
  <c r="Y391" i="1"/>
  <c r="G390" i="2"/>
  <c r="U389" i="2" s="1"/>
  <c r="N391" i="1"/>
  <c r="I385" i="2"/>
  <c r="AV385" i="2"/>
  <c r="AL385" i="2"/>
  <c r="AO393" i="1"/>
  <c r="L389" i="2"/>
  <c r="AJ383" i="1"/>
  <c r="M393" i="2"/>
  <c r="AA392" i="2" s="1"/>
  <c r="Z387" i="2"/>
  <c r="E387" i="2"/>
  <c r="BE386" i="2"/>
  <c r="BG385" i="2"/>
  <c r="AZ385" i="2"/>
  <c r="BF385" i="2"/>
  <c r="BB385" i="2"/>
  <c r="BD385" i="2"/>
  <c r="AM386" i="2" l="1"/>
  <c r="AW386" i="2"/>
  <c r="BG386" i="2"/>
  <c r="AJ387" i="2"/>
  <c r="AT387" i="2"/>
  <c r="AJ384" i="1"/>
  <c r="M394" i="2"/>
  <c r="AA393" i="2" s="1"/>
  <c r="Y392" i="1"/>
  <c r="G391" i="2"/>
  <c r="AW384" i="1"/>
  <c r="O388" i="2"/>
  <c r="AC387" i="2" s="1"/>
  <c r="AU392" i="2"/>
  <c r="AK392" i="2"/>
  <c r="AB386" i="2"/>
  <c r="AO394" i="1"/>
  <c r="L390" i="2"/>
  <c r="Z389" i="2" s="1"/>
  <c r="N392" i="1"/>
  <c r="I386" i="2"/>
  <c r="W385" i="2" s="1"/>
  <c r="AU384" i="1"/>
  <c r="N388" i="2"/>
  <c r="W384" i="2"/>
  <c r="AE389" i="2"/>
  <c r="AO389" i="2"/>
  <c r="Z388" i="2"/>
  <c r="AZ386" i="2"/>
  <c r="AX386" i="2"/>
  <c r="AY386" i="2"/>
  <c r="BB386" i="2"/>
  <c r="BD386" i="2"/>
  <c r="BC386" i="2"/>
  <c r="E388" i="2"/>
  <c r="AY387" i="2" l="1"/>
  <c r="AQ385" i="2"/>
  <c r="AG385" i="2"/>
  <c r="BA385" i="2"/>
  <c r="AQ384" i="2"/>
  <c r="AG384" i="2"/>
  <c r="BA384" i="2"/>
  <c r="AU385" i="1"/>
  <c r="N389" i="2"/>
  <c r="AO395" i="1"/>
  <c r="L391" i="2"/>
  <c r="Z390" i="2" s="1"/>
  <c r="AJ389" i="2"/>
  <c r="AT389" i="2"/>
  <c r="AV386" i="2"/>
  <c r="AL386" i="2"/>
  <c r="Y393" i="1"/>
  <c r="G392" i="2"/>
  <c r="U390" i="2"/>
  <c r="AU393" i="2"/>
  <c r="AK393" i="2"/>
  <c r="N393" i="1"/>
  <c r="I387" i="2"/>
  <c r="W386" i="2" s="1"/>
  <c r="AJ388" i="2"/>
  <c r="AT388" i="2"/>
  <c r="AM387" i="2"/>
  <c r="AW387" i="2"/>
  <c r="AW385" i="1"/>
  <c r="O389" i="2"/>
  <c r="AJ385" i="1"/>
  <c r="M395" i="2"/>
  <c r="AB387" i="2"/>
  <c r="BF387" i="2" s="1"/>
  <c r="BF386" i="2"/>
  <c r="E389" i="2"/>
  <c r="AZ388" i="2" s="1"/>
  <c r="BB388" i="2"/>
  <c r="BE388" i="2"/>
  <c r="BC387" i="2"/>
  <c r="BE387" i="2"/>
  <c r="BG387" i="2"/>
  <c r="AX387" i="2"/>
  <c r="AZ387" i="2"/>
  <c r="BB387" i="2"/>
  <c r="BD387" i="2"/>
  <c r="AX388" i="2" l="1"/>
  <c r="AY388" i="2"/>
  <c r="BC388" i="2"/>
  <c r="AJ386" i="1"/>
  <c r="M396" i="2"/>
  <c r="AA395" i="2" s="1"/>
  <c r="N394" i="1"/>
  <c r="N395" i="1" s="1"/>
  <c r="I388" i="2"/>
  <c r="AQ386" i="2"/>
  <c r="AG386" i="2"/>
  <c r="BA386" i="2"/>
  <c r="U391" i="2"/>
  <c r="AB388" i="2"/>
  <c r="AC388" i="2"/>
  <c r="Y394" i="1"/>
  <c r="G393" i="2"/>
  <c r="AU386" i="1"/>
  <c r="N390" i="2"/>
  <c r="AV387" i="2"/>
  <c r="AL387" i="2"/>
  <c r="AW386" i="1"/>
  <c r="O390" i="2"/>
  <c r="AJ390" i="2"/>
  <c r="AT390" i="2"/>
  <c r="AA394" i="2"/>
  <c r="AE390" i="2"/>
  <c r="AO390" i="2"/>
  <c r="AO396" i="1"/>
  <c r="L392" i="2"/>
  <c r="Z391" i="2" s="1"/>
  <c r="BD388" i="2"/>
  <c r="E390" i="2"/>
  <c r="BC389" i="2" s="1"/>
  <c r="BD389" i="2"/>
  <c r="AX389" i="2" l="1"/>
  <c r="BB389" i="2"/>
  <c r="AZ389" i="2"/>
  <c r="AJ391" i="2"/>
  <c r="AT391" i="2"/>
  <c r="AM388" i="2"/>
  <c r="AW388" i="2"/>
  <c r="BG388" i="2"/>
  <c r="AB389" i="2"/>
  <c r="AU394" i="2"/>
  <c r="AK394" i="2"/>
  <c r="AW387" i="1"/>
  <c r="O391" i="2"/>
  <c r="AC390" i="2" s="1"/>
  <c r="AU387" i="1"/>
  <c r="N391" i="2"/>
  <c r="AB390" i="2" s="1"/>
  <c r="AV388" i="2"/>
  <c r="AL388" i="2"/>
  <c r="BF388" i="2"/>
  <c r="N396" i="1"/>
  <c r="I389" i="2"/>
  <c r="W388" i="2" s="1"/>
  <c r="AO397" i="1"/>
  <c r="L393" i="2"/>
  <c r="Z392" i="2" s="1"/>
  <c r="AU395" i="2"/>
  <c r="AK395" i="2"/>
  <c r="AC389" i="2"/>
  <c r="AE391" i="2"/>
  <c r="AO391" i="2"/>
  <c r="U392" i="2"/>
  <c r="W387" i="2"/>
  <c r="Y395" i="1"/>
  <c r="G394" i="2"/>
  <c r="U393" i="2" s="1"/>
  <c r="AJ387" i="1"/>
  <c r="M397" i="2"/>
  <c r="AA396" i="2" s="1"/>
  <c r="E391" i="2"/>
  <c r="AY390" i="2" s="1"/>
  <c r="BB390" i="2"/>
  <c r="AY389" i="2"/>
  <c r="BE389" i="2"/>
  <c r="AZ390" i="2" l="1"/>
  <c r="BE390" i="2"/>
  <c r="BD390" i="2"/>
  <c r="AX390" i="2"/>
  <c r="AV390" i="2"/>
  <c r="AL390" i="2"/>
  <c r="AJ392" i="2"/>
  <c r="AT392" i="2"/>
  <c r="AE392" i="2"/>
  <c r="AO392" i="2"/>
  <c r="AM390" i="2"/>
  <c r="AW390" i="2"/>
  <c r="AO398" i="1"/>
  <c r="L394" i="2"/>
  <c r="Z393" i="2" s="1"/>
  <c r="AV389" i="2"/>
  <c r="AL389" i="2"/>
  <c r="BF389" i="2"/>
  <c r="BF390" i="2"/>
  <c r="AQ388" i="2"/>
  <c r="AG388" i="2"/>
  <c r="BA388" i="2"/>
  <c r="AW388" i="1"/>
  <c r="O392" i="2"/>
  <c r="AC391" i="2" s="1"/>
  <c r="Y396" i="1"/>
  <c r="G395" i="2"/>
  <c r="AU396" i="2"/>
  <c r="AK396" i="2"/>
  <c r="BG390" i="2"/>
  <c r="AQ387" i="2"/>
  <c r="AG387" i="2"/>
  <c r="BA387" i="2"/>
  <c r="AM389" i="2"/>
  <c r="AW389" i="2"/>
  <c r="BG389" i="2"/>
  <c r="N397" i="1"/>
  <c r="I390" i="2"/>
  <c r="W389" i="2" s="1"/>
  <c r="AJ388" i="1"/>
  <c r="M398" i="2"/>
  <c r="AE393" i="2"/>
  <c r="AO393" i="2"/>
  <c r="AU388" i="1"/>
  <c r="N392" i="2"/>
  <c r="BC390" i="2"/>
  <c r="E392" i="2"/>
  <c r="BC391" i="2" s="1"/>
  <c r="BD391" i="2"/>
  <c r="AX391" i="2" l="1"/>
  <c r="BE391" i="2"/>
  <c r="BB391" i="2"/>
  <c r="AY391" i="2"/>
  <c r="AZ391" i="2"/>
  <c r="AM391" i="2"/>
  <c r="AW391" i="2"/>
  <c r="BG391" i="2"/>
  <c r="AQ389" i="2"/>
  <c r="AG389" i="2"/>
  <c r="BA389" i="2"/>
  <c r="AJ393" i="2"/>
  <c r="AT393" i="2"/>
  <c r="AO399" i="1"/>
  <c r="L395" i="2"/>
  <c r="Z394" i="2" s="1"/>
  <c r="AA397" i="2"/>
  <c r="AW389" i="1"/>
  <c r="O393" i="2"/>
  <c r="AC392" i="2" s="1"/>
  <c r="AJ389" i="1"/>
  <c r="M399" i="2"/>
  <c r="AA398" i="2" s="1"/>
  <c r="AB391" i="2"/>
  <c r="Y397" i="1"/>
  <c r="G396" i="2"/>
  <c r="U395" i="2" s="1"/>
  <c r="U394" i="2"/>
  <c r="N398" i="1"/>
  <c r="I391" i="2"/>
  <c r="W390" i="2" s="1"/>
  <c r="AU389" i="1"/>
  <c r="N393" i="2"/>
  <c r="AB392" i="2" s="1"/>
  <c r="E393" i="2"/>
  <c r="BB392" i="2" s="1"/>
  <c r="AZ392" i="2"/>
  <c r="AY392" i="2" l="1"/>
  <c r="BC392" i="2"/>
  <c r="BE392" i="2"/>
  <c r="AX392" i="2"/>
  <c r="AV392" i="2"/>
  <c r="AL392" i="2"/>
  <c r="BF392" i="2"/>
  <c r="AU398" i="2"/>
  <c r="AK398" i="2"/>
  <c r="AU390" i="1"/>
  <c r="N394" i="2"/>
  <c r="AB393" i="2" s="1"/>
  <c r="AV391" i="2"/>
  <c r="AL391" i="2"/>
  <c r="BF391" i="2"/>
  <c r="AE395" i="2"/>
  <c r="AO395" i="2"/>
  <c r="AM392" i="2"/>
  <c r="AW392" i="2"/>
  <c r="AE394" i="2"/>
  <c r="AO394" i="2"/>
  <c r="AQ390" i="2"/>
  <c r="AG390" i="2"/>
  <c r="BA390" i="2"/>
  <c r="N399" i="1"/>
  <c r="I392" i="2"/>
  <c r="W391" i="2" s="1"/>
  <c r="AW390" i="1"/>
  <c r="O394" i="2"/>
  <c r="AC393" i="2" s="1"/>
  <c r="AJ390" i="1"/>
  <c r="M400" i="2"/>
  <c r="AA399" i="2" s="1"/>
  <c r="AJ394" i="2"/>
  <c r="AT394" i="2"/>
  <c r="Y398" i="1"/>
  <c r="G397" i="2"/>
  <c r="AU397" i="2"/>
  <c r="AK397" i="2"/>
  <c r="AO400" i="1"/>
  <c r="L396" i="2"/>
  <c r="Z395" i="2" s="1"/>
  <c r="BG392" i="2"/>
  <c r="BD392" i="2"/>
  <c r="E394" i="2"/>
  <c r="BC393" i="2" s="1"/>
  <c r="BF393" i="2" l="1"/>
  <c r="BD393" i="2"/>
  <c r="AJ395" i="2"/>
  <c r="AT395" i="2"/>
  <c r="AW391" i="1"/>
  <c r="O395" i="2"/>
  <c r="AM393" i="2"/>
  <c r="AW393" i="2"/>
  <c r="AV393" i="2"/>
  <c r="AL393" i="2"/>
  <c r="AO401" i="1"/>
  <c r="L397" i="2"/>
  <c r="AJ391" i="1"/>
  <c r="M401" i="2"/>
  <c r="AA400" i="2" s="1"/>
  <c r="N400" i="1"/>
  <c r="I393" i="2"/>
  <c r="W392" i="2" s="1"/>
  <c r="AQ391" i="2"/>
  <c r="AG391" i="2"/>
  <c r="BA391" i="2"/>
  <c r="U396" i="2"/>
  <c r="Y399" i="1"/>
  <c r="G398" i="2"/>
  <c r="AU391" i="1"/>
  <c r="N395" i="2"/>
  <c r="AB394" i="2" s="1"/>
  <c r="AU399" i="2"/>
  <c r="AK399" i="2"/>
  <c r="BB393" i="2"/>
  <c r="E395" i="2"/>
  <c r="AY394" i="2" s="1"/>
  <c r="AY393" i="2"/>
  <c r="BE393" i="2"/>
  <c r="AX393" i="2"/>
  <c r="BG393" i="2"/>
  <c r="AZ393" i="2"/>
  <c r="BE394" i="2" l="1"/>
  <c r="BC394" i="2"/>
  <c r="BD394" i="2"/>
  <c r="BB394" i="2"/>
  <c r="AV394" i="2"/>
  <c r="AL394" i="2"/>
  <c r="BF394" i="2"/>
  <c r="Y400" i="1"/>
  <c r="G399" i="2"/>
  <c r="U398" i="2" s="1"/>
  <c r="N401" i="1"/>
  <c r="I394" i="2"/>
  <c r="W393" i="2" s="1"/>
  <c r="AO402" i="1"/>
  <c r="L398" i="2"/>
  <c r="AW392" i="1"/>
  <c r="O396" i="2"/>
  <c r="AC394" i="2"/>
  <c r="AQ392" i="2"/>
  <c r="AG392" i="2"/>
  <c r="BA392" i="2"/>
  <c r="AU400" i="2"/>
  <c r="AK400" i="2"/>
  <c r="Z396" i="2"/>
  <c r="AE396" i="2"/>
  <c r="AO396" i="2"/>
  <c r="AU392" i="1"/>
  <c r="N396" i="2"/>
  <c r="U397" i="2"/>
  <c r="AJ392" i="1"/>
  <c r="M402" i="2"/>
  <c r="E396" i="2"/>
  <c r="AY395" i="2"/>
  <c r="AZ394" i="2"/>
  <c r="AX394" i="2"/>
  <c r="BD395" i="2" l="1"/>
  <c r="AQ393" i="2"/>
  <c r="AG393" i="2"/>
  <c r="BA393" i="2"/>
  <c r="AU393" i="1"/>
  <c r="N397" i="2"/>
  <c r="AE398" i="2"/>
  <c r="AO398" i="2"/>
  <c r="AJ393" i="1"/>
  <c r="M403" i="2"/>
  <c r="AA401" i="2"/>
  <c r="AO403" i="1"/>
  <c r="L399" i="2"/>
  <c r="Z398" i="2" s="1"/>
  <c r="Y401" i="1"/>
  <c r="G400" i="2"/>
  <c r="U399" i="2" s="1"/>
  <c r="AE397" i="2"/>
  <c r="AO397" i="2"/>
  <c r="AC395" i="2"/>
  <c r="BG395" i="2" s="1"/>
  <c r="AB395" i="2"/>
  <c r="BF395" i="2" s="1"/>
  <c r="AJ396" i="2"/>
  <c r="AT396" i="2"/>
  <c r="AM394" i="2"/>
  <c r="AW394" i="2"/>
  <c r="BG394" i="2"/>
  <c r="AW393" i="1"/>
  <c r="O397" i="2"/>
  <c r="AC396" i="2" s="1"/>
  <c r="N402" i="1"/>
  <c r="I395" i="2"/>
  <c r="Z397" i="2"/>
  <c r="BC395" i="2"/>
  <c r="BE395" i="2"/>
  <c r="AX395" i="2"/>
  <c r="AZ395" i="2"/>
  <c r="BB395" i="2"/>
  <c r="E397" i="2"/>
  <c r="BD396" i="2" s="1"/>
  <c r="BG396" i="2" l="1"/>
  <c r="AZ396" i="2"/>
  <c r="AX396" i="2"/>
  <c r="AJ397" i="2"/>
  <c r="AT397" i="2"/>
  <c r="AW394" i="1"/>
  <c r="O398" i="2"/>
  <c r="AC397" i="2" s="1"/>
  <c r="AM396" i="2"/>
  <c r="AW396" i="2"/>
  <c r="AU401" i="2"/>
  <c r="AK401" i="2"/>
  <c r="AM395" i="2"/>
  <c r="AW395" i="2"/>
  <c r="Y402" i="1"/>
  <c r="G401" i="2"/>
  <c r="AE399" i="2"/>
  <c r="AO399" i="2"/>
  <c r="N403" i="1"/>
  <c r="I396" i="2"/>
  <c r="AV395" i="2"/>
  <c r="AL395" i="2"/>
  <c r="W394" i="2"/>
  <c r="AJ394" i="1"/>
  <c r="M404" i="2"/>
  <c r="AU394" i="1"/>
  <c r="N398" i="2"/>
  <c r="AB397" i="2" s="1"/>
  <c r="AJ398" i="2"/>
  <c r="AT398" i="2"/>
  <c r="AB396" i="2"/>
  <c r="BF396" i="2" s="1"/>
  <c r="AO404" i="1"/>
  <c r="L400" i="2"/>
  <c r="AA402" i="2"/>
  <c r="E398" i="2"/>
  <c r="AY396" i="2"/>
  <c r="BB396" i="2"/>
  <c r="BE396" i="2"/>
  <c r="BC396" i="2"/>
  <c r="BD397" i="2" l="1"/>
  <c r="AX397" i="2"/>
  <c r="AY397" i="2"/>
  <c r="AU395" i="1"/>
  <c r="N399" i="2"/>
  <c r="AB398" i="2" s="1"/>
  <c r="AV397" i="2"/>
  <c r="AL397" i="2"/>
  <c r="W395" i="2"/>
  <c r="U400" i="2"/>
  <c r="AQ394" i="2"/>
  <c r="AG394" i="2"/>
  <c r="BA394" i="2"/>
  <c r="N404" i="1"/>
  <c r="I397" i="2"/>
  <c r="W396" i="2" s="1"/>
  <c r="AW395" i="1"/>
  <c r="O399" i="2"/>
  <c r="AV396" i="2"/>
  <c r="AL396" i="2"/>
  <c r="AJ395" i="1"/>
  <c r="M405" i="2"/>
  <c r="AA404" i="2" s="1"/>
  <c r="AA403" i="2"/>
  <c r="AO405" i="1"/>
  <c r="L401" i="2"/>
  <c r="Y403" i="1"/>
  <c r="G402" i="2"/>
  <c r="AU402" i="2"/>
  <c r="AK402" i="2"/>
  <c r="AM397" i="2"/>
  <c r="AW397" i="2"/>
  <c r="Z399" i="2"/>
  <c r="BE397" i="2"/>
  <c r="BF397" i="2"/>
  <c r="BG397" i="2"/>
  <c r="AZ397" i="2"/>
  <c r="BC397" i="2"/>
  <c r="BB397" i="2"/>
  <c r="E399" i="2"/>
  <c r="BC398" i="2"/>
  <c r="BE398" i="2"/>
  <c r="BD398" i="2" l="1"/>
  <c r="AQ396" i="2"/>
  <c r="AG396" i="2"/>
  <c r="BA396" i="2"/>
  <c r="AV398" i="2"/>
  <c r="AL398" i="2"/>
  <c r="BF398" i="2"/>
  <c r="AU404" i="2"/>
  <c r="AK404" i="2"/>
  <c r="AQ395" i="2"/>
  <c r="AG395" i="2"/>
  <c r="BA395" i="2"/>
  <c r="AU396" i="1"/>
  <c r="N400" i="2"/>
  <c r="AB399" i="2" s="1"/>
  <c r="N405" i="1"/>
  <c r="I398" i="2"/>
  <c r="AE400" i="2"/>
  <c r="AO400" i="2"/>
  <c r="AJ396" i="1"/>
  <c r="M406" i="2"/>
  <c r="AW396" i="1"/>
  <c r="O400" i="2"/>
  <c r="AC399" i="2" s="1"/>
  <c r="AC398" i="2"/>
  <c r="U401" i="2"/>
  <c r="Z400" i="2"/>
  <c r="AU403" i="2"/>
  <c r="AK403" i="2"/>
  <c r="AJ399" i="2"/>
  <c r="AT399" i="2"/>
  <c r="Y404" i="1"/>
  <c r="G403" i="2"/>
  <c r="AO406" i="1"/>
  <c r="L402" i="2"/>
  <c r="E400" i="2"/>
  <c r="AX399" i="2" s="1"/>
  <c r="BD399" i="2"/>
  <c r="AY399" i="2"/>
  <c r="AZ398" i="2"/>
  <c r="AX398" i="2"/>
  <c r="AY398" i="2"/>
  <c r="BB398" i="2"/>
  <c r="BB399" i="2" l="1"/>
  <c r="BE399" i="2"/>
  <c r="AZ399" i="2"/>
  <c r="AM399" i="2"/>
  <c r="AW399" i="2"/>
  <c r="BG399" i="2"/>
  <c r="AV399" i="2"/>
  <c r="AL399" i="2"/>
  <c r="BF399" i="2"/>
  <c r="Y405" i="1"/>
  <c r="G404" i="2"/>
  <c r="U403" i="2" s="1"/>
  <c r="AE401" i="2"/>
  <c r="AO401" i="2"/>
  <c r="W397" i="2"/>
  <c r="AJ400" i="2"/>
  <c r="AT400" i="2"/>
  <c r="AW397" i="1"/>
  <c r="O401" i="2"/>
  <c r="AC400" i="2" s="1"/>
  <c r="AM398" i="2"/>
  <c r="AW398" i="2"/>
  <c r="BG398" i="2"/>
  <c r="AJ397" i="1"/>
  <c r="M407" i="2"/>
  <c r="N406" i="1"/>
  <c r="I399" i="2"/>
  <c r="W398" i="2" s="1"/>
  <c r="AU397" i="1"/>
  <c r="N401" i="2"/>
  <c r="AA405" i="2"/>
  <c r="AO407" i="1"/>
  <c r="L403" i="2"/>
  <c r="Z402" i="2" s="1"/>
  <c r="Z401" i="2"/>
  <c r="U402" i="2"/>
  <c r="BC399" i="2"/>
  <c r="E401" i="2"/>
  <c r="BC400" i="2" s="1"/>
  <c r="BB400" i="2"/>
  <c r="BE400" i="2" l="1"/>
  <c r="AZ400" i="2"/>
  <c r="AY400" i="2"/>
  <c r="AJ402" i="2"/>
  <c r="AT402" i="2"/>
  <c r="AE403" i="2"/>
  <c r="AO403" i="2"/>
  <c r="AJ401" i="2"/>
  <c r="AT401" i="2"/>
  <c r="AQ398" i="2"/>
  <c r="AG398" i="2"/>
  <c r="BA398" i="2"/>
  <c r="AU398" i="1"/>
  <c r="N402" i="2"/>
  <c r="AB401" i="2" s="1"/>
  <c r="Y406" i="1"/>
  <c r="G405" i="2"/>
  <c r="U404" i="2" s="1"/>
  <c r="AO408" i="1"/>
  <c r="L404" i="2"/>
  <c r="AM400" i="2"/>
  <c r="AW400" i="2"/>
  <c r="AU405" i="2"/>
  <c r="AK405" i="2"/>
  <c r="AJ398" i="1"/>
  <c r="M408" i="2"/>
  <c r="BG400" i="2"/>
  <c r="AA406" i="2"/>
  <c r="AW398" i="1"/>
  <c r="O402" i="2"/>
  <c r="AC401" i="2" s="1"/>
  <c r="AE402" i="2"/>
  <c r="AO402" i="2"/>
  <c r="N407" i="1"/>
  <c r="I400" i="2"/>
  <c r="AB400" i="2"/>
  <c r="AQ397" i="2"/>
  <c r="AG397" i="2"/>
  <c r="BA397" i="2"/>
  <c r="E402" i="2"/>
  <c r="AY401" i="2" s="1"/>
  <c r="BD400" i="2"/>
  <c r="AX400" i="2"/>
  <c r="BE401" i="2" l="1"/>
  <c r="BB401" i="2"/>
  <c r="AX401" i="2"/>
  <c r="AZ401" i="2"/>
  <c r="BC401" i="2"/>
  <c r="BD401" i="2"/>
  <c r="AM401" i="2"/>
  <c r="AW401" i="2"/>
  <c r="BG401" i="2"/>
  <c r="N408" i="1"/>
  <c r="I401" i="2"/>
  <c r="W400" i="2" s="1"/>
  <c r="Y407" i="1"/>
  <c r="G406" i="2"/>
  <c r="AV401" i="2"/>
  <c r="AL401" i="2"/>
  <c r="Z403" i="2"/>
  <c r="AU406" i="2"/>
  <c r="AK406" i="2"/>
  <c r="AE404" i="2"/>
  <c r="AO404" i="2"/>
  <c r="BF401" i="2"/>
  <c r="AV400" i="2"/>
  <c r="AL400" i="2"/>
  <c r="BF400" i="2"/>
  <c r="AW399" i="1"/>
  <c r="O403" i="2"/>
  <c r="AO409" i="1"/>
  <c r="L405" i="2"/>
  <c r="AJ399" i="1"/>
  <c r="M409" i="2"/>
  <c r="AA408" i="2" s="1"/>
  <c r="AU399" i="1"/>
  <c r="N403" i="2"/>
  <c r="AB402" i="2" s="1"/>
  <c r="W399" i="2"/>
  <c r="AA407" i="2"/>
  <c r="U405" i="2"/>
  <c r="E403" i="2"/>
  <c r="BB402" i="2" s="1"/>
  <c r="BD402" i="2" l="1"/>
  <c r="AZ402" i="2"/>
  <c r="AY402" i="2"/>
  <c r="BC402" i="2"/>
  <c r="BE402" i="2"/>
  <c r="AX402" i="2"/>
  <c r="AQ400" i="2"/>
  <c r="AG400" i="2"/>
  <c r="BA400" i="2"/>
  <c r="AJ400" i="1"/>
  <c r="M410" i="2"/>
  <c r="AA409" i="2" s="1"/>
  <c r="AV402" i="2"/>
  <c r="AL402" i="2"/>
  <c r="AU407" i="2"/>
  <c r="AK407" i="2"/>
  <c r="AJ403" i="2"/>
  <c r="AT403" i="2"/>
  <c r="Y408" i="1"/>
  <c r="G407" i="2"/>
  <c r="U406" i="2" s="1"/>
  <c r="AU408" i="2"/>
  <c r="AK408" i="2"/>
  <c r="AW400" i="1"/>
  <c r="O404" i="2"/>
  <c r="BF402" i="2"/>
  <c r="AE405" i="2"/>
  <c r="AO405" i="2"/>
  <c r="AC402" i="2"/>
  <c r="N409" i="1"/>
  <c r="I402" i="2"/>
  <c r="AQ399" i="2"/>
  <c r="AG399" i="2"/>
  <c r="BA399" i="2"/>
  <c r="AU400" i="1"/>
  <c r="N404" i="2"/>
  <c r="AO410" i="1"/>
  <c r="L406" i="2"/>
  <c r="Z404" i="2"/>
  <c r="E404" i="2"/>
  <c r="BB403" i="2" s="1"/>
  <c r="BD403" i="2"/>
  <c r="AX403" i="2" l="1"/>
  <c r="BC403" i="2"/>
  <c r="BE403" i="2"/>
  <c r="AY403" i="2"/>
  <c r="AZ403" i="2"/>
  <c r="AU401" i="1"/>
  <c r="N405" i="2"/>
  <c r="AB404" i="2" s="1"/>
  <c r="W401" i="2"/>
  <c r="Z405" i="2"/>
  <c r="AW401" i="1"/>
  <c r="O405" i="2"/>
  <c r="AC404" i="2" s="1"/>
  <c r="Y409" i="1"/>
  <c r="G408" i="2"/>
  <c r="AJ401" i="1"/>
  <c r="M411" i="2"/>
  <c r="AA410" i="2" s="1"/>
  <c r="AJ404" i="2"/>
  <c r="AT404" i="2"/>
  <c r="AE406" i="2"/>
  <c r="AO406" i="2"/>
  <c r="N410" i="1"/>
  <c r="I403" i="2"/>
  <c r="AB403" i="2"/>
  <c r="AO411" i="1"/>
  <c r="L407" i="2"/>
  <c r="Z406" i="2" s="1"/>
  <c r="AU409" i="2"/>
  <c r="AK409" i="2"/>
  <c r="AM402" i="2"/>
  <c r="AW402" i="2"/>
  <c r="BG402" i="2"/>
  <c r="AC403" i="2"/>
  <c r="E405" i="2"/>
  <c r="AY404" i="2" s="1"/>
  <c r="BE404" i="2" l="1"/>
  <c r="BB404" i="2"/>
  <c r="AZ404" i="2"/>
  <c r="BG404" i="2"/>
  <c r="BF404" i="2"/>
  <c r="AX404" i="2"/>
  <c r="BC404" i="2"/>
  <c r="AJ406" i="2"/>
  <c r="AT406" i="2"/>
  <c r="AJ405" i="2"/>
  <c r="AT405" i="2"/>
  <c r="AV403" i="2"/>
  <c r="AL403" i="2"/>
  <c r="BF403" i="2"/>
  <c r="Y410" i="1"/>
  <c r="G409" i="2"/>
  <c r="U408" i="2" s="1"/>
  <c r="AU402" i="1"/>
  <c r="N406" i="2"/>
  <c r="AB405" i="2" s="1"/>
  <c r="AM404" i="2"/>
  <c r="AW404" i="2"/>
  <c r="AO412" i="1"/>
  <c r="L408" i="2"/>
  <c r="Z407" i="2" s="1"/>
  <c r="AV404" i="2"/>
  <c r="AL404" i="2"/>
  <c r="AM403" i="2"/>
  <c r="AW403" i="2"/>
  <c r="BG403" i="2"/>
  <c r="U407" i="2"/>
  <c r="W402" i="2"/>
  <c r="AU410" i="2"/>
  <c r="AK410" i="2"/>
  <c r="N411" i="1"/>
  <c r="I404" i="2"/>
  <c r="AJ402" i="1"/>
  <c r="M412" i="2"/>
  <c r="AA411" i="2" s="1"/>
  <c r="AW402" i="1"/>
  <c r="O406" i="2"/>
  <c r="AQ401" i="2"/>
  <c r="AG401" i="2"/>
  <c r="BA401" i="2"/>
  <c r="BD404" i="2"/>
  <c r="E406" i="2"/>
  <c r="BD405" i="2" s="1"/>
  <c r="AX405" i="2" l="1"/>
  <c r="BF405" i="2"/>
  <c r="BB405" i="2"/>
  <c r="AZ405" i="2"/>
  <c r="AJ407" i="2"/>
  <c r="AT407" i="2"/>
  <c r="AE408" i="2"/>
  <c r="AO408" i="2"/>
  <c r="AW403" i="1"/>
  <c r="O407" i="2"/>
  <c r="AU411" i="2"/>
  <c r="AK411" i="2"/>
  <c r="AE407" i="2"/>
  <c r="AO407" i="2"/>
  <c r="AV405" i="2"/>
  <c r="AL405" i="2"/>
  <c r="AQ402" i="2"/>
  <c r="AG402" i="2"/>
  <c r="BA402" i="2"/>
  <c r="AO413" i="1"/>
  <c r="L409" i="2"/>
  <c r="Z408" i="2" s="1"/>
  <c r="AU403" i="1"/>
  <c r="N407" i="2"/>
  <c r="N412" i="1"/>
  <c r="I405" i="2"/>
  <c r="W404" i="2" s="1"/>
  <c r="AJ403" i="1"/>
  <c r="M413" i="2"/>
  <c r="AC405" i="2"/>
  <c r="W403" i="2"/>
  <c r="Y411" i="1"/>
  <c r="G410" i="2"/>
  <c r="E407" i="2"/>
  <c r="AY406" i="2" s="1"/>
  <c r="AY405" i="2"/>
  <c r="BE405" i="2"/>
  <c r="BE406" i="2" l="1"/>
  <c r="AX406" i="2"/>
  <c r="BD406" i="2"/>
  <c r="BC406" i="2"/>
  <c r="AZ406" i="2"/>
  <c r="BB406" i="2"/>
  <c r="AQ404" i="2"/>
  <c r="AG404" i="2"/>
  <c r="BA404" i="2"/>
  <c r="AQ403" i="2"/>
  <c r="AG403" i="2"/>
  <c r="BA403" i="2"/>
  <c r="U409" i="2"/>
  <c r="AJ404" i="1"/>
  <c r="M414" i="2"/>
  <c r="AA413" i="2" s="1"/>
  <c r="AO414" i="1"/>
  <c r="L410" i="2"/>
  <c r="Z409" i="2" s="1"/>
  <c r="AA412" i="2"/>
  <c r="AW404" i="1"/>
  <c r="O408" i="2"/>
  <c r="Y412" i="1"/>
  <c r="G411" i="2"/>
  <c r="AM405" i="2"/>
  <c r="AW405" i="2"/>
  <c r="BG405" i="2"/>
  <c r="N413" i="1"/>
  <c r="I406" i="2"/>
  <c r="W405" i="2" s="1"/>
  <c r="AU404" i="1"/>
  <c r="N408" i="2"/>
  <c r="AC406" i="2"/>
  <c r="AB406" i="2"/>
  <c r="AJ408" i="2"/>
  <c r="AT408" i="2"/>
  <c r="E408" i="2"/>
  <c r="BC407" i="2"/>
  <c r="BC405" i="2"/>
  <c r="BD407" i="2" l="1"/>
  <c r="BB407" i="2"/>
  <c r="BE407" i="2"/>
  <c r="AX407" i="2"/>
  <c r="AY407" i="2"/>
  <c r="AZ407" i="2"/>
  <c r="AM406" i="2"/>
  <c r="AW406" i="2"/>
  <c r="BG406" i="2"/>
  <c r="N414" i="1"/>
  <c r="I407" i="2"/>
  <c r="AB407" i="2"/>
  <c r="BF407" i="2" s="1"/>
  <c r="AU412" i="2"/>
  <c r="AK412" i="2"/>
  <c r="AJ405" i="1"/>
  <c r="M415" i="2"/>
  <c r="AU405" i="1"/>
  <c r="N409" i="2"/>
  <c r="AC407" i="2"/>
  <c r="AO415" i="1"/>
  <c r="L411" i="2"/>
  <c r="AJ409" i="2"/>
  <c r="AT409" i="2"/>
  <c r="AQ405" i="2"/>
  <c r="AG405" i="2"/>
  <c r="BA405" i="2"/>
  <c r="Y413" i="1"/>
  <c r="G412" i="2"/>
  <c r="AU413" i="2"/>
  <c r="AK413" i="2"/>
  <c r="AV406" i="2"/>
  <c r="AL406" i="2"/>
  <c r="BF406" i="2"/>
  <c r="AW405" i="1"/>
  <c r="O409" i="2"/>
  <c r="AC408" i="2" s="1"/>
  <c r="AE409" i="2"/>
  <c r="AO409" i="2"/>
  <c r="U410" i="2"/>
  <c r="E409" i="2"/>
  <c r="AX408" i="2" s="1"/>
  <c r="BD408" i="2" l="1"/>
  <c r="AZ408" i="2"/>
  <c r="BB408" i="2"/>
  <c r="AY408" i="2"/>
  <c r="BE408" i="2"/>
  <c r="BC408" i="2"/>
  <c r="AM408" i="2"/>
  <c r="AW408" i="2"/>
  <c r="BG408" i="2"/>
  <c r="AW406" i="1"/>
  <c r="O410" i="2"/>
  <c r="AC409" i="2" s="1"/>
  <c r="AV407" i="2"/>
  <c r="AL407" i="2"/>
  <c r="N415" i="1"/>
  <c r="I408" i="2"/>
  <c r="AB408" i="2"/>
  <c r="AE410" i="2"/>
  <c r="AO410" i="2"/>
  <c r="Z410" i="2"/>
  <c r="AO416" i="1"/>
  <c r="L412" i="2"/>
  <c r="AA414" i="2"/>
  <c r="W406" i="2"/>
  <c r="Y414" i="1"/>
  <c r="G413" i="2"/>
  <c r="AM407" i="2"/>
  <c r="AW407" i="2"/>
  <c r="BG407" i="2"/>
  <c r="AU406" i="1"/>
  <c r="N410" i="2"/>
  <c r="AJ406" i="1"/>
  <c r="M416" i="2"/>
  <c r="AA415" i="2" s="1"/>
  <c r="U411" i="2"/>
  <c r="E410" i="2"/>
  <c r="BC409" i="2"/>
  <c r="BD409" i="2" l="1"/>
  <c r="AU415" i="2"/>
  <c r="AK415" i="2"/>
  <c r="AM409" i="2"/>
  <c r="AW409" i="2"/>
  <c r="AE411" i="2"/>
  <c r="AO411" i="2"/>
  <c r="AU407" i="1"/>
  <c r="N411" i="2"/>
  <c r="AU414" i="2"/>
  <c r="AK414" i="2"/>
  <c r="AV408" i="2"/>
  <c r="AL408" i="2"/>
  <c r="BF408" i="2"/>
  <c r="W407" i="2"/>
  <c r="AJ410" i="2"/>
  <c r="AT410" i="2"/>
  <c r="Y415" i="1"/>
  <c r="G414" i="2"/>
  <c r="U413" i="2" s="1"/>
  <c r="AO417" i="1"/>
  <c r="L413" i="2"/>
  <c r="Z412" i="2" s="1"/>
  <c r="N416" i="1"/>
  <c r="I409" i="2"/>
  <c r="W408" i="2" s="1"/>
  <c r="AW407" i="1"/>
  <c r="O411" i="2"/>
  <c r="Z411" i="2"/>
  <c r="AJ407" i="1"/>
  <c r="M417" i="2"/>
  <c r="AQ406" i="2"/>
  <c r="AG406" i="2"/>
  <c r="BA406" i="2"/>
  <c r="U412" i="2"/>
  <c r="AB409" i="2"/>
  <c r="AY409" i="2"/>
  <c r="BE409" i="2"/>
  <c r="AX409" i="2"/>
  <c r="BG409" i="2"/>
  <c r="AZ409" i="2"/>
  <c r="BB409" i="2"/>
  <c r="E411" i="2"/>
  <c r="BB410" i="2" s="1"/>
  <c r="BE410" i="2" l="1"/>
  <c r="AY410" i="2"/>
  <c r="BC410" i="2"/>
  <c r="BD410" i="2"/>
  <c r="AX410" i="2"/>
  <c r="AZ410" i="2"/>
  <c r="AJ412" i="2"/>
  <c r="AT412" i="2"/>
  <c r="AQ408" i="2"/>
  <c r="AG408" i="2"/>
  <c r="BA408" i="2"/>
  <c r="AE413" i="2"/>
  <c r="AO413" i="2"/>
  <c r="AV409" i="2"/>
  <c r="AL409" i="2"/>
  <c r="BF409" i="2"/>
  <c r="AE412" i="2"/>
  <c r="AO412" i="2"/>
  <c r="AW408" i="1"/>
  <c r="O412" i="2"/>
  <c r="AC411" i="2" s="1"/>
  <c r="AO418" i="1"/>
  <c r="L414" i="2"/>
  <c r="Z413" i="2" s="1"/>
  <c r="AU408" i="1"/>
  <c r="N412" i="2"/>
  <c r="AB411" i="2" s="1"/>
  <c r="AC410" i="2"/>
  <c r="AB410" i="2"/>
  <c r="AJ408" i="1"/>
  <c r="M418" i="2"/>
  <c r="AQ407" i="2"/>
  <c r="AG407" i="2"/>
  <c r="BA407" i="2"/>
  <c r="AA416" i="2"/>
  <c r="AJ411" i="2"/>
  <c r="AT411" i="2"/>
  <c r="N417" i="1"/>
  <c r="I410" i="2"/>
  <c r="Y416" i="1"/>
  <c r="G415" i="2"/>
  <c r="E412" i="2"/>
  <c r="BD411" i="2" l="1"/>
  <c r="Y417" i="1"/>
  <c r="G416" i="2"/>
  <c r="U415" i="2" s="1"/>
  <c r="AM411" i="2"/>
  <c r="AW411" i="2"/>
  <c r="AA417" i="2"/>
  <c r="AO419" i="1"/>
  <c r="AO420" i="1" s="1"/>
  <c r="L415" i="2"/>
  <c r="Z414" i="2" s="1"/>
  <c r="U414" i="2"/>
  <c r="AV410" i="2"/>
  <c r="AL410" i="2"/>
  <c r="BF410" i="2"/>
  <c r="AJ413" i="2"/>
  <c r="AT413" i="2"/>
  <c r="AJ409" i="1"/>
  <c r="M419" i="2"/>
  <c r="AA418" i="2" s="1"/>
  <c r="AV411" i="2"/>
  <c r="AL411" i="2"/>
  <c r="AU416" i="2"/>
  <c r="AK416" i="2"/>
  <c r="N418" i="1"/>
  <c r="I411" i="2"/>
  <c r="W409" i="2"/>
  <c r="AM410" i="2"/>
  <c r="AW410" i="2"/>
  <c r="BG410" i="2"/>
  <c r="AU409" i="1"/>
  <c r="N413" i="2"/>
  <c r="AW409" i="1"/>
  <c r="O413" i="2"/>
  <c r="AY411" i="2"/>
  <c r="BC411" i="2"/>
  <c r="BE411" i="2"/>
  <c r="BG411" i="2"/>
  <c r="AX411" i="2"/>
  <c r="AZ411" i="2"/>
  <c r="BB411" i="2"/>
  <c r="BF411" i="2"/>
  <c r="E413" i="2"/>
  <c r="AZ412" i="2" s="1"/>
  <c r="BE412" i="2" l="1"/>
  <c r="BB412" i="2"/>
  <c r="AJ414" i="2"/>
  <c r="AT414" i="2"/>
  <c r="AU418" i="2"/>
  <c r="AK418" i="2"/>
  <c r="AE415" i="2"/>
  <c r="AO415" i="2"/>
  <c r="AW410" i="1"/>
  <c r="O414" i="2"/>
  <c r="AC413" i="2" s="1"/>
  <c r="N419" i="1"/>
  <c r="I412" i="2"/>
  <c r="AJ410" i="1"/>
  <c r="M420" i="2"/>
  <c r="AA419" i="2" s="1"/>
  <c r="AE414" i="2"/>
  <c r="AO414" i="2"/>
  <c r="AO421" i="1"/>
  <c r="L416" i="2"/>
  <c r="Z415" i="2" s="1"/>
  <c r="AB412" i="2"/>
  <c r="W410" i="2"/>
  <c r="AU417" i="2"/>
  <c r="AK417" i="2"/>
  <c r="AU410" i="1"/>
  <c r="N414" i="2"/>
  <c r="AQ409" i="2"/>
  <c r="AG409" i="2"/>
  <c r="BA409" i="2"/>
  <c r="AC412" i="2"/>
  <c r="Y418" i="1"/>
  <c r="G417" i="2"/>
  <c r="AY412" i="2"/>
  <c r="E414" i="2"/>
  <c r="AX413" i="2" s="1"/>
  <c r="BD412" i="2"/>
  <c r="AX412" i="2"/>
  <c r="BG413" i="2" l="1"/>
  <c r="BB413" i="2"/>
  <c r="AZ413" i="2"/>
  <c r="BC413" i="2"/>
  <c r="BD413" i="2"/>
  <c r="AM412" i="2"/>
  <c r="AW412" i="2"/>
  <c r="BG412" i="2"/>
  <c r="AQ410" i="2"/>
  <c r="AG410" i="2"/>
  <c r="BA410" i="2"/>
  <c r="AU411" i="1"/>
  <c r="N415" i="2"/>
  <c r="AB414" i="2" s="1"/>
  <c r="AV412" i="2"/>
  <c r="AL412" i="2"/>
  <c r="BF412" i="2"/>
  <c r="N420" i="1"/>
  <c r="I413" i="2"/>
  <c r="W411" i="2"/>
  <c r="AU419" i="2"/>
  <c r="AK419" i="2"/>
  <c r="AJ415" i="2"/>
  <c r="AT415" i="2"/>
  <c r="AM413" i="2"/>
  <c r="AW413" i="2"/>
  <c r="Y419" i="1"/>
  <c r="G418" i="2"/>
  <c r="U417" i="2" s="1"/>
  <c r="AB413" i="2"/>
  <c r="U416" i="2"/>
  <c r="AO422" i="1"/>
  <c r="L417" i="2"/>
  <c r="Z416" i="2" s="1"/>
  <c r="AJ411" i="1"/>
  <c r="M421" i="2"/>
  <c r="AW411" i="1"/>
  <c r="O415" i="2"/>
  <c r="AC414" i="2" s="1"/>
  <c r="E415" i="2"/>
  <c r="BB414" i="2" s="1"/>
  <c r="AY414" i="2"/>
  <c r="BC412" i="2"/>
  <c r="AY413" i="2"/>
  <c r="BE413" i="2"/>
  <c r="BD414" i="2" l="1"/>
  <c r="BC414" i="2"/>
  <c r="AX414" i="2"/>
  <c r="BE414" i="2"/>
  <c r="AZ414" i="2"/>
  <c r="BF414" i="2"/>
  <c r="AM414" i="2"/>
  <c r="AW414" i="2"/>
  <c r="BG414" i="2"/>
  <c r="AE417" i="2"/>
  <c r="AO417" i="2"/>
  <c r="AJ416" i="2"/>
  <c r="AT416" i="2"/>
  <c r="AJ412" i="1"/>
  <c r="M422" i="2"/>
  <c r="AA421" i="2" s="1"/>
  <c r="AE416" i="2"/>
  <c r="AO416" i="2"/>
  <c r="AV413" i="2"/>
  <c r="AL413" i="2"/>
  <c r="BF413" i="2"/>
  <c r="AA420" i="2"/>
  <c r="N421" i="1"/>
  <c r="I414" i="2"/>
  <c r="W413" i="2" s="1"/>
  <c r="AV414" i="2"/>
  <c r="AL414" i="2"/>
  <c r="AQ411" i="2"/>
  <c r="AG411" i="2"/>
  <c r="BA411" i="2"/>
  <c r="AW412" i="1"/>
  <c r="O416" i="2"/>
  <c r="AO423" i="1"/>
  <c r="L418" i="2"/>
  <c r="Y420" i="1"/>
  <c r="G419" i="2"/>
  <c r="W412" i="2"/>
  <c r="AU412" i="1"/>
  <c r="N416" i="2"/>
  <c r="AB415" i="2" s="1"/>
  <c r="E416" i="2"/>
  <c r="AV415" i="2" l="1"/>
  <c r="AL415" i="2"/>
  <c r="AQ413" i="2"/>
  <c r="AG413" i="2"/>
  <c r="BA413" i="2"/>
  <c r="AC415" i="2"/>
  <c r="AJ413" i="1"/>
  <c r="M423" i="2"/>
  <c r="AA422" i="2" s="1"/>
  <c r="AW413" i="1"/>
  <c r="O417" i="2"/>
  <c r="AU420" i="2"/>
  <c r="AK420" i="2"/>
  <c r="AU421" i="2"/>
  <c r="AK421" i="2"/>
  <c r="Y421" i="1"/>
  <c r="G420" i="2"/>
  <c r="U419" i="2" s="1"/>
  <c r="AU413" i="1"/>
  <c r="N417" i="2"/>
  <c r="Z417" i="2"/>
  <c r="N422" i="1"/>
  <c r="N423" i="1" s="1"/>
  <c r="I415" i="2"/>
  <c r="W414" i="2" s="1"/>
  <c r="AQ412" i="2"/>
  <c r="AG412" i="2"/>
  <c r="BA412" i="2"/>
  <c r="AO424" i="1"/>
  <c r="L419" i="2"/>
  <c r="Z418" i="2" s="1"/>
  <c r="U418" i="2"/>
  <c r="E417" i="2"/>
  <c r="BB416" i="2" s="1"/>
  <c r="BC415" i="2"/>
  <c r="BE415" i="2"/>
  <c r="BB415" i="2"/>
  <c r="AX415" i="2"/>
  <c r="AZ415" i="2"/>
  <c r="AY415" i="2"/>
  <c r="BF415" i="2"/>
  <c r="BD415" i="2"/>
  <c r="AZ416" i="2" l="1"/>
  <c r="BE416" i="2"/>
  <c r="BC416" i="2"/>
  <c r="AX416" i="2"/>
  <c r="AY416" i="2"/>
  <c r="AE419" i="2"/>
  <c r="AO419" i="2"/>
  <c r="AU422" i="2"/>
  <c r="AK422" i="2"/>
  <c r="Y422" i="1"/>
  <c r="G421" i="2"/>
  <c r="U420" i="2" s="1"/>
  <c r="AW414" i="1"/>
  <c r="O418" i="2"/>
  <c r="AC417" i="2" s="1"/>
  <c r="AC416" i="2"/>
  <c r="N424" i="1"/>
  <c r="I416" i="2"/>
  <c r="W415" i="2" s="1"/>
  <c r="AJ418" i="2"/>
  <c r="AT418" i="2"/>
  <c r="AM415" i="2"/>
  <c r="AW415" i="2"/>
  <c r="BG415" i="2"/>
  <c r="AB416" i="2"/>
  <c r="AE418" i="2"/>
  <c r="AO418" i="2"/>
  <c r="AQ414" i="2"/>
  <c r="AG414" i="2"/>
  <c r="BA414" i="2"/>
  <c r="AO425" i="1"/>
  <c r="L420" i="2"/>
  <c r="Z419" i="2" s="1"/>
  <c r="AJ417" i="2"/>
  <c r="AT417" i="2"/>
  <c r="AU414" i="1"/>
  <c r="N418" i="2"/>
  <c r="AJ414" i="1"/>
  <c r="M424" i="2"/>
  <c r="BD416" i="2"/>
  <c r="E418" i="2"/>
  <c r="AZ417" i="2" s="1"/>
  <c r="BC417" i="2" l="1"/>
  <c r="BB417" i="2"/>
  <c r="AX417" i="2"/>
  <c r="BD417" i="2"/>
  <c r="AM417" i="2"/>
  <c r="AW417" i="2"/>
  <c r="BG417" i="2"/>
  <c r="AJ419" i="2"/>
  <c r="AT419" i="2"/>
  <c r="AU415" i="1"/>
  <c r="N419" i="2"/>
  <c r="AE420" i="2"/>
  <c r="AO420" i="2"/>
  <c r="AM416" i="2"/>
  <c r="AW416" i="2"/>
  <c r="BG416" i="2"/>
  <c r="AQ415" i="2"/>
  <c r="AG415" i="2"/>
  <c r="BA415" i="2"/>
  <c r="N425" i="1"/>
  <c r="I417" i="2"/>
  <c r="W416" i="2" s="1"/>
  <c r="AV416" i="2"/>
  <c r="AL416" i="2"/>
  <c r="BF416" i="2"/>
  <c r="Y423" i="1"/>
  <c r="G422" i="2"/>
  <c r="AB417" i="2"/>
  <c r="AJ415" i="1"/>
  <c r="M425" i="2"/>
  <c r="AA424" i="2" s="1"/>
  <c r="AO426" i="1"/>
  <c r="L421" i="2"/>
  <c r="AA423" i="2"/>
  <c r="AW415" i="1"/>
  <c r="O419" i="2"/>
  <c r="AC418" i="2" s="1"/>
  <c r="E419" i="2"/>
  <c r="BE418" i="2" s="1"/>
  <c r="AY417" i="2"/>
  <c r="BE417" i="2"/>
  <c r="AZ418" i="2" l="1"/>
  <c r="BB418" i="2"/>
  <c r="AY418" i="2"/>
  <c r="AX418" i="2"/>
  <c r="AO427" i="1"/>
  <c r="L422" i="2"/>
  <c r="Z421" i="2" s="1"/>
  <c r="AQ416" i="2"/>
  <c r="AG416" i="2"/>
  <c r="BA416" i="2"/>
  <c r="AU424" i="2"/>
  <c r="AK424" i="2"/>
  <c r="AM418" i="2"/>
  <c r="AW418" i="2"/>
  <c r="BG418" i="2"/>
  <c r="AU423" i="2"/>
  <c r="AK423" i="2"/>
  <c r="AJ416" i="1"/>
  <c r="M426" i="2"/>
  <c r="N426" i="1"/>
  <c r="I418" i="2"/>
  <c r="AB418" i="2"/>
  <c r="BF418" i="2" s="1"/>
  <c r="AU416" i="1"/>
  <c r="N420" i="2"/>
  <c r="AB419" i="2" s="1"/>
  <c r="AW416" i="1"/>
  <c r="O420" i="2"/>
  <c r="AC419" i="2" s="1"/>
  <c r="Z420" i="2"/>
  <c r="AV417" i="2"/>
  <c r="AL417" i="2"/>
  <c r="BF417" i="2"/>
  <c r="Y424" i="1"/>
  <c r="G423" i="2"/>
  <c r="U421" i="2"/>
  <c r="BD418" i="2"/>
  <c r="BC418" i="2"/>
  <c r="E420" i="2"/>
  <c r="AY419" i="2" s="1"/>
  <c r="BD419" i="2"/>
  <c r="BB419" i="2" l="1"/>
  <c r="AX419" i="2"/>
  <c r="AZ419" i="2"/>
  <c r="AV419" i="2"/>
  <c r="AL419" i="2"/>
  <c r="BF419" i="2"/>
  <c r="AM419" i="2"/>
  <c r="AW419" i="2"/>
  <c r="BG419" i="2"/>
  <c r="Y425" i="1"/>
  <c r="G424" i="2"/>
  <c r="U423" i="2" s="1"/>
  <c r="AJ420" i="2"/>
  <c r="AT420" i="2"/>
  <c r="AW417" i="1"/>
  <c r="O421" i="2"/>
  <c r="AC420" i="2" s="1"/>
  <c r="AJ417" i="1"/>
  <c r="M427" i="2"/>
  <c r="AA425" i="2"/>
  <c r="AV418" i="2"/>
  <c r="AL418" i="2"/>
  <c r="AJ421" i="2"/>
  <c r="AT421" i="2"/>
  <c r="N427" i="1"/>
  <c r="I419" i="2"/>
  <c r="AE421" i="2"/>
  <c r="AO421" i="2"/>
  <c r="AU417" i="1"/>
  <c r="N421" i="2"/>
  <c r="AB420" i="2" s="1"/>
  <c r="U422" i="2"/>
  <c r="W417" i="2"/>
  <c r="AO428" i="1"/>
  <c r="L423" i="2"/>
  <c r="E421" i="2"/>
  <c r="BB420" i="2" s="1"/>
  <c r="BC420" i="2"/>
  <c r="AY420" i="2"/>
  <c r="BE420" i="2"/>
  <c r="BC419" i="2"/>
  <c r="BE419" i="2"/>
  <c r="AZ420" i="2" l="1"/>
  <c r="AX420" i="2"/>
  <c r="BD420" i="2"/>
  <c r="AM420" i="2"/>
  <c r="AW420" i="2"/>
  <c r="BG420" i="2"/>
  <c r="AE423" i="2"/>
  <c r="AO423" i="2"/>
  <c r="AV420" i="2"/>
  <c r="AL420" i="2"/>
  <c r="BF420" i="2"/>
  <c r="AQ417" i="2"/>
  <c r="AG417" i="2"/>
  <c r="BA417" i="2"/>
  <c r="AU425" i="2"/>
  <c r="AK425" i="2"/>
  <c r="AO429" i="1"/>
  <c r="L424" i="2"/>
  <c r="Z423" i="2" s="1"/>
  <c r="AU418" i="1"/>
  <c r="N422" i="2"/>
  <c r="AB421" i="2" s="1"/>
  <c r="N428" i="1"/>
  <c r="I420" i="2"/>
  <c r="W419" i="2" s="1"/>
  <c r="AE422" i="2"/>
  <c r="AO422" i="2"/>
  <c r="AA426" i="2"/>
  <c r="W418" i="2"/>
  <c r="Z422" i="2"/>
  <c r="AJ418" i="1"/>
  <c r="M428" i="2"/>
  <c r="AA427" i="2" s="1"/>
  <c r="AW418" i="1"/>
  <c r="O422" i="2"/>
  <c r="Y426" i="1"/>
  <c r="G425" i="2"/>
  <c r="U424" i="2" s="1"/>
  <c r="E422" i="2"/>
  <c r="AZ421" i="2" s="1"/>
  <c r="AY421" i="2" l="1"/>
  <c r="AX421" i="2"/>
  <c r="BE421" i="2"/>
  <c r="BC421" i="2"/>
  <c r="BD421" i="2"/>
  <c r="AQ419" i="2"/>
  <c r="AG419" i="2"/>
  <c r="BA419" i="2"/>
  <c r="AJ423" i="2"/>
  <c r="AT423" i="2"/>
  <c r="N429" i="1"/>
  <c r="I421" i="2"/>
  <c r="W420" i="2" s="1"/>
  <c r="AW419" i="1"/>
  <c r="O423" i="2"/>
  <c r="Y427" i="1"/>
  <c r="G426" i="2"/>
  <c r="U425" i="2" s="1"/>
  <c r="AJ422" i="2"/>
  <c r="AT422" i="2"/>
  <c r="AV421" i="2"/>
  <c r="AL421" i="2"/>
  <c r="AO430" i="1"/>
  <c r="L425" i="2"/>
  <c r="Z424" i="2" s="1"/>
  <c r="BF421" i="2"/>
  <c r="AQ418" i="2"/>
  <c r="AG418" i="2"/>
  <c r="BA418" i="2"/>
  <c r="AC421" i="2"/>
  <c r="AU426" i="2"/>
  <c r="AK426" i="2"/>
  <c r="AU419" i="1"/>
  <c r="N423" i="2"/>
  <c r="AJ419" i="1"/>
  <c r="M429" i="2"/>
  <c r="AE424" i="2"/>
  <c r="AO424" i="2"/>
  <c r="AU427" i="2"/>
  <c r="AK427" i="2"/>
  <c r="BB421" i="2"/>
  <c r="E423" i="2"/>
  <c r="BB422" i="2" s="1"/>
  <c r="AZ422" i="2" l="1"/>
  <c r="AY422" i="2"/>
  <c r="AX422" i="2"/>
  <c r="BE422" i="2"/>
  <c r="BD422" i="2"/>
  <c r="BC422" i="2"/>
  <c r="AE425" i="2"/>
  <c r="AO425" i="2"/>
  <c r="AJ424" i="2"/>
  <c r="AT424" i="2"/>
  <c r="AJ420" i="1"/>
  <c r="M431" i="2"/>
  <c r="AA429" i="2" s="1"/>
  <c r="AU420" i="1"/>
  <c r="N424" i="2"/>
  <c r="AO431" i="1"/>
  <c r="L426" i="2"/>
  <c r="N430" i="1"/>
  <c r="I422" i="2"/>
  <c r="AC422" i="2"/>
  <c r="AQ420" i="2"/>
  <c r="AG420" i="2"/>
  <c r="BA420" i="2"/>
  <c r="AA428" i="2"/>
  <c r="AM421" i="2"/>
  <c r="AW421" i="2"/>
  <c r="BG421" i="2"/>
  <c r="Y428" i="1"/>
  <c r="G427" i="2"/>
  <c r="U426" i="2" s="1"/>
  <c r="AW420" i="1"/>
  <c r="O424" i="2"/>
  <c r="AB422" i="2"/>
  <c r="E424" i="2"/>
  <c r="BD423" i="2" l="1"/>
  <c r="AM422" i="2"/>
  <c r="AW422" i="2"/>
  <c r="BG422" i="2"/>
  <c r="AO432" i="1"/>
  <c r="L427" i="2"/>
  <c r="AU421" i="1"/>
  <c r="N425" i="2"/>
  <c r="AB424" i="2" s="1"/>
  <c r="AV422" i="2"/>
  <c r="AL422" i="2"/>
  <c r="BF422" i="2"/>
  <c r="AU429" i="2"/>
  <c r="AK429" i="2"/>
  <c r="AA430" i="2"/>
  <c r="AB423" i="2"/>
  <c r="BF423" i="2" s="1"/>
  <c r="AE426" i="2"/>
  <c r="AO426" i="2"/>
  <c r="AW421" i="1"/>
  <c r="O425" i="2"/>
  <c r="Z425" i="2"/>
  <c r="AC423" i="2"/>
  <c r="W421" i="2"/>
  <c r="Y429" i="1"/>
  <c r="G428" i="2"/>
  <c r="AU428" i="2"/>
  <c r="AK428" i="2"/>
  <c r="N431" i="1"/>
  <c r="I423" i="2"/>
  <c r="W422" i="2" s="1"/>
  <c r="AJ421" i="1"/>
  <c r="M432" i="2"/>
  <c r="AA431" i="2" s="1"/>
  <c r="BC423" i="2"/>
  <c r="BE423" i="2"/>
  <c r="BB423" i="2"/>
  <c r="AX423" i="2"/>
  <c r="AZ423" i="2"/>
  <c r="AY423" i="2"/>
  <c r="E425" i="2"/>
  <c r="BC424" i="2" s="1"/>
  <c r="BB424" i="2"/>
  <c r="AY424" i="2"/>
  <c r="BD424" i="2"/>
  <c r="BE424" i="2" l="1"/>
  <c r="AX424" i="2"/>
  <c r="BF424" i="2"/>
  <c r="AQ422" i="2"/>
  <c r="AG422" i="2"/>
  <c r="BA422" i="2"/>
  <c r="AU431" i="2"/>
  <c r="AK431" i="2"/>
  <c r="AV424" i="2"/>
  <c r="AL424" i="2"/>
  <c r="AJ422" i="1"/>
  <c r="M433" i="2"/>
  <c r="AM423" i="2"/>
  <c r="AW423" i="2"/>
  <c r="BG423" i="2"/>
  <c r="U427" i="2"/>
  <c r="AU422" i="1"/>
  <c r="N426" i="2"/>
  <c r="AJ425" i="2"/>
  <c r="AT425" i="2"/>
  <c r="N432" i="1"/>
  <c r="I424" i="2"/>
  <c r="Y430" i="1"/>
  <c r="G429" i="2"/>
  <c r="U428" i="2" s="1"/>
  <c r="AV423" i="2"/>
  <c r="AL423" i="2"/>
  <c r="AO433" i="1"/>
  <c r="L428" i="2"/>
  <c r="Z426" i="2"/>
  <c r="AU430" i="2"/>
  <c r="AK430" i="2"/>
  <c r="AQ421" i="2"/>
  <c r="AG421" i="2"/>
  <c r="BA421" i="2"/>
  <c r="AW422" i="1"/>
  <c r="O426" i="2"/>
  <c r="AC425" i="2" s="1"/>
  <c r="AC424" i="2"/>
  <c r="AB425" i="2"/>
  <c r="E426" i="2"/>
  <c r="AX425" i="2"/>
  <c r="BE425" i="2" l="1"/>
  <c r="BC425" i="2"/>
  <c r="BB425" i="2"/>
  <c r="BF425" i="2"/>
  <c r="BD425" i="2"/>
  <c r="AM425" i="2"/>
  <c r="AW425" i="2"/>
  <c r="BG425" i="2"/>
  <c r="AE428" i="2"/>
  <c r="AO428" i="2"/>
  <c r="Y431" i="1"/>
  <c r="G431" i="2"/>
  <c r="AJ426" i="2"/>
  <c r="AT426" i="2"/>
  <c r="AU423" i="1"/>
  <c r="N427" i="2"/>
  <c r="AE427" i="2"/>
  <c r="AO427" i="2"/>
  <c r="AV425" i="2"/>
  <c r="AL425" i="2"/>
  <c r="AW423" i="1"/>
  <c r="O427" i="2"/>
  <c r="AC426" i="2" s="1"/>
  <c r="AA432" i="2"/>
  <c r="W423" i="2"/>
  <c r="AO434" i="1"/>
  <c r="L429" i="2"/>
  <c r="N433" i="1"/>
  <c r="I425" i="2"/>
  <c r="AJ423" i="1"/>
  <c r="M434" i="2"/>
  <c r="AM424" i="2"/>
  <c r="AW424" i="2"/>
  <c r="BG424" i="2"/>
  <c r="Z427" i="2"/>
  <c r="AY425" i="2"/>
  <c r="E427" i="2"/>
  <c r="BE426" i="2" s="1"/>
  <c r="BB426" i="2" l="1"/>
  <c r="AM426" i="2"/>
  <c r="AW426" i="2"/>
  <c r="BG426" i="2"/>
  <c r="AJ427" i="2"/>
  <c r="AT427" i="2"/>
  <c r="N434" i="1"/>
  <c r="I426" i="2"/>
  <c r="W425" i="2" s="1"/>
  <c r="AU432" i="2"/>
  <c r="AK432" i="2"/>
  <c r="U430" i="2"/>
  <c r="U429" i="2"/>
  <c r="AO435" i="1"/>
  <c r="L430" i="2"/>
  <c r="AW424" i="1"/>
  <c r="O428" i="2"/>
  <c r="AC427" i="2" s="1"/>
  <c r="BG427" i="2" s="1"/>
  <c r="AU424" i="1"/>
  <c r="N428" i="2"/>
  <c r="Y432" i="1"/>
  <c r="G432" i="2"/>
  <c r="U431" i="2" s="1"/>
  <c r="AA433" i="2"/>
  <c r="AJ424" i="1"/>
  <c r="M435" i="2"/>
  <c r="AA434" i="2" s="1"/>
  <c r="AB426" i="2"/>
  <c r="AQ423" i="2"/>
  <c r="AG423" i="2"/>
  <c r="BA423" i="2"/>
  <c r="Z428" i="2"/>
  <c r="W424" i="2"/>
  <c r="AX426" i="2"/>
  <c r="BD426" i="2"/>
  <c r="AY426" i="2"/>
  <c r="E428" i="2"/>
  <c r="BD427" i="2"/>
  <c r="BE427" i="2"/>
  <c r="AX427" i="2"/>
  <c r="BC427" i="2"/>
  <c r="AY427" i="2"/>
  <c r="BB427" i="2"/>
  <c r="AZ424" i="2"/>
  <c r="AJ428" i="2" l="1"/>
  <c r="AT428" i="2"/>
  <c r="AQ425" i="2"/>
  <c r="AG425" i="2"/>
  <c r="BA425" i="2"/>
  <c r="AE431" i="2"/>
  <c r="AO431" i="2"/>
  <c r="AU434" i="2"/>
  <c r="AK434" i="2"/>
  <c r="AQ424" i="2"/>
  <c r="AG424" i="2"/>
  <c r="BA424" i="2"/>
  <c r="Y433" i="1"/>
  <c r="G433" i="2"/>
  <c r="U432" i="2" s="1"/>
  <c r="AW425" i="1"/>
  <c r="O429" i="2"/>
  <c r="AC428" i="2" s="1"/>
  <c r="AE430" i="2"/>
  <c r="AO430" i="2"/>
  <c r="AU433" i="2"/>
  <c r="AK433" i="2"/>
  <c r="AU425" i="1"/>
  <c r="N429" i="2"/>
  <c r="AO436" i="1"/>
  <c r="L431" i="2"/>
  <c r="Z430" i="2" s="1"/>
  <c r="N435" i="1"/>
  <c r="I427" i="2"/>
  <c r="AJ425" i="1"/>
  <c r="M436" i="2"/>
  <c r="AA435" i="2" s="1"/>
  <c r="Z429" i="2"/>
  <c r="AV426" i="2"/>
  <c r="AL426" i="2"/>
  <c r="BF426" i="2"/>
  <c r="AM427" i="2"/>
  <c r="AW427" i="2"/>
  <c r="AE429" i="2"/>
  <c r="AO429" i="2"/>
  <c r="AB427" i="2"/>
  <c r="E429" i="2"/>
  <c r="AZ425" i="2"/>
  <c r="BC426" i="2"/>
  <c r="BG428" i="2" l="1"/>
  <c r="AU435" i="2"/>
  <c r="AK435" i="2"/>
  <c r="AJ430" i="2"/>
  <c r="AT430" i="2"/>
  <c r="AE432" i="2"/>
  <c r="AO432" i="2"/>
  <c r="AJ429" i="2"/>
  <c r="AT429" i="2"/>
  <c r="N436" i="1"/>
  <c r="I428" i="2"/>
  <c r="AU426" i="1"/>
  <c r="N430" i="2"/>
  <c r="AB429" i="2" s="1"/>
  <c r="AW426" i="1"/>
  <c r="O430" i="2"/>
  <c r="AC429" i="2" s="1"/>
  <c r="AB428" i="2"/>
  <c r="BF428" i="2" s="1"/>
  <c r="AM428" i="2"/>
  <c r="AW428" i="2"/>
  <c r="AV427" i="2"/>
  <c r="AL427" i="2"/>
  <c r="BF427" i="2"/>
  <c r="W426" i="2"/>
  <c r="AJ426" i="1"/>
  <c r="M437" i="2"/>
  <c r="AO437" i="1"/>
  <c r="L432" i="2"/>
  <c r="Y434" i="1"/>
  <c r="G434" i="2"/>
  <c r="U433" i="2" s="1"/>
  <c r="BD428" i="2"/>
  <c r="AX428" i="2"/>
  <c r="AY428" i="2"/>
  <c r="BB428" i="2"/>
  <c r="BE428" i="2"/>
  <c r="BC428" i="2"/>
  <c r="E430" i="2"/>
  <c r="AZ426" i="2"/>
  <c r="AM429" i="2" l="1"/>
  <c r="AW429" i="2"/>
  <c r="AE433" i="2"/>
  <c r="AO433" i="2"/>
  <c r="AV429" i="2"/>
  <c r="AL429" i="2"/>
  <c r="AW427" i="1"/>
  <c r="O431" i="2"/>
  <c r="N437" i="1"/>
  <c r="I429" i="2"/>
  <c r="W428" i="2" s="1"/>
  <c r="W427" i="2"/>
  <c r="Y435" i="1"/>
  <c r="G435" i="2"/>
  <c r="AQ426" i="2"/>
  <c r="AG426" i="2"/>
  <c r="BA426" i="2"/>
  <c r="AA436" i="2"/>
  <c r="AJ427" i="1"/>
  <c r="M438" i="2"/>
  <c r="AO438" i="1"/>
  <c r="L433" i="2"/>
  <c r="Z431" i="2"/>
  <c r="AV428" i="2"/>
  <c r="AL428" i="2"/>
  <c r="AU427" i="1"/>
  <c r="N431" i="2"/>
  <c r="AB430" i="2" s="1"/>
  <c r="E431" i="2"/>
  <c r="BE430" i="2" s="1"/>
  <c r="AZ427" i="2"/>
  <c r="BB429" i="2"/>
  <c r="BD429" i="2"/>
  <c r="BF429" i="2"/>
  <c r="BG429" i="2"/>
  <c r="AX430" i="2" l="1"/>
  <c r="AY430" i="2"/>
  <c r="BF430" i="2"/>
  <c r="BC430" i="2"/>
  <c r="BD430" i="2"/>
  <c r="BB430" i="2"/>
  <c r="AQ428" i="2"/>
  <c r="AG428" i="2"/>
  <c r="BA428" i="2"/>
  <c r="N438" i="1"/>
  <c r="I430" i="2"/>
  <c r="AO439" i="1"/>
  <c r="L434" i="2"/>
  <c r="Z433" i="2" s="1"/>
  <c r="AV430" i="2"/>
  <c r="AL430" i="2"/>
  <c r="AJ431" i="2"/>
  <c r="AT431" i="2"/>
  <c r="AJ428" i="1"/>
  <c r="M439" i="2"/>
  <c r="Y436" i="1"/>
  <c r="G436" i="2"/>
  <c r="U434" i="2"/>
  <c r="AA437" i="2"/>
  <c r="AU428" i="1"/>
  <c r="N432" i="2"/>
  <c r="AC430" i="2"/>
  <c r="AU436" i="2"/>
  <c r="AK436" i="2"/>
  <c r="Z432" i="2"/>
  <c r="AQ427" i="2"/>
  <c r="AG427" i="2"/>
  <c r="BA427" i="2"/>
  <c r="AW428" i="1"/>
  <c r="O432" i="2"/>
  <c r="E432" i="2"/>
  <c r="AY431" i="2" s="1"/>
  <c r="AZ428" i="2"/>
  <c r="BE429" i="2"/>
  <c r="BC429" i="2"/>
  <c r="AY429" i="2"/>
  <c r="AX429" i="2"/>
  <c r="BE431" i="2" l="1"/>
  <c r="BB431" i="2"/>
  <c r="AX431" i="2"/>
  <c r="BD431" i="2"/>
  <c r="AB431" i="2"/>
  <c r="AM430" i="2"/>
  <c r="AW430" i="2"/>
  <c r="BG430" i="2"/>
  <c r="AU429" i="1"/>
  <c r="N434" i="2"/>
  <c r="AE434" i="2"/>
  <c r="AO434" i="2"/>
  <c r="AJ429" i="1"/>
  <c r="M441" i="2"/>
  <c r="AO440" i="1"/>
  <c r="L435" i="2"/>
  <c r="Z434" i="2" s="1"/>
  <c r="AW429" i="1"/>
  <c r="O434" i="2"/>
  <c r="AJ432" i="2"/>
  <c r="AT432" i="2"/>
  <c r="AJ433" i="2"/>
  <c r="AT433" i="2"/>
  <c r="AU437" i="2"/>
  <c r="AK437" i="2"/>
  <c r="AA438" i="2"/>
  <c r="AC431" i="2"/>
  <c r="Y437" i="1"/>
  <c r="G437" i="2"/>
  <c r="U436" i="2" s="1"/>
  <c r="N439" i="1"/>
  <c r="I431" i="2"/>
  <c r="U435" i="2"/>
  <c r="W429" i="2"/>
  <c r="BC431" i="2"/>
  <c r="E433" i="2"/>
  <c r="AY432" i="2"/>
  <c r="AZ429" i="2"/>
  <c r="BE432" i="2" l="1"/>
  <c r="AC433" i="2"/>
  <c r="AE435" i="2"/>
  <c r="AO435" i="2"/>
  <c r="AU438" i="2"/>
  <c r="AK438" i="2"/>
  <c r="AW430" i="1"/>
  <c r="O435" i="2"/>
  <c r="AC434" i="2" s="1"/>
  <c r="AJ430" i="1"/>
  <c r="M442" i="2"/>
  <c r="AA441" i="2" s="1"/>
  <c r="AU430" i="1"/>
  <c r="N435" i="2"/>
  <c r="AB434" i="2" s="1"/>
  <c r="AC432" i="2"/>
  <c r="AM431" i="2"/>
  <c r="AW431" i="2"/>
  <c r="BG431" i="2"/>
  <c r="AE436" i="2"/>
  <c r="AO436" i="2"/>
  <c r="AB433" i="2"/>
  <c r="BF433" i="2" s="1"/>
  <c r="N440" i="1"/>
  <c r="I432" i="2"/>
  <c r="W431" i="2" s="1"/>
  <c r="W430" i="2"/>
  <c r="AB432" i="2"/>
  <c r="AQ429" i="2"/>
  <c r="AG429" i="2"/>
  <c r="BA429" i="2"/>
  <c r="AA440" i="2"/>
  <c r="AA439" i="2"/>
  <c r="AJ434" i="2"/>
  <c r="AT434" i="2"/>
  <c r="Y438" i="1"/>
  <c r="G438" i="2"/>
  <c r="U437" i="2" s="1"/>
  <c r="AO441" i="1"/>
  <c r="L436" i="2"/>
  <c r="Z435" i="2" s="1"/>
  <c r="AV431" i="2"/>
  <c r="AL431" i="2"/>
  <c r="BF431" i="2"/>
  <c r="E434" i="2"/>
  <c r="AY433" i="2" s="1"/>
  <c r="BD433" i="2"/>
  <c r="AZ430" i="2"/>
  <c r="BD432" i="2"/>
  <c r="AX432" i="2"/>
  <c r="AX433" i="2" l="1"/>
  <c r="BG433" i="2"/>
  <c r="BB433" i="2"/>
  <c r="BC433" i="2"/>
  <c r="BE433" i="2"/>
  <c r="AM434" i="2"/>
  <c r="AW434" i="2"/>
  <c r="AJ435" i="2"/>
  <c r="AT435" i="2"/>
  <c r="AO442" i="1"/>
  <c r="L437" i="2"/>
  <c r="Z436" i="2" s="1"/>
  <c r="AE437" i="2"/>
  <c r="AO437" i="2"/>
  <c r="AU431" i="1"/>
  <c r="N436" i="2"/>
  <c r="AB435" i="2" s="1"/>
  <c r="AU439" i="2"/>
  <c r="AK439" i="2"/>
  <c r="AV434" i="2"/>
  <c r="AL434" i="2"/>
  <c r="AM433" i="2"/>
  <c r="AW433" i="2"/>
  <c r="AV432" i="2"/>
  <c r="AL432" i="2"/>
  <c r="AV433" i="2"/>
  <c r="AL433" i="2"/>
  <c r="AQ431" i="2"/>
  <c r="AG431" i="2"/>
  <c r="BA431" i="2"/>
  <c r="AW431" i="1"/>
  <c r="O436" i="2"/>
  <c r="AC435" i="2" s="1"/>
  <c r="Y439" i="1"/>
  <c r="G439" i="2"/>
  <c r="U438" i="2" s="1"/>
  <c r="AU440" i="2"/>
  <c r="AK440" i="2"/>
  <c r="AM432" i="2"/>
  <c r="AW432" i="2"/>
  <c r="AJ431" i="1"/>
  <c r="M443" i="2"/>
  <c r="AU441" i="2"/>
  <c r="AK441" i="2"/>
  <c r="AQ430" i="2"/>
  <c r="AG430" i="2"/>
  <c r="BA430" i="2"/>
  <c r="N441" i="1"/>
  <c r="I433" i="2"/>
  <c r="W432" i="2" s="1"/>
  <c r="E435" i="2"/>
  <c r="BB434" i="2" s="1"/>
  <c r="AX434" i="2"/>
  <c r="AZ431" i="2"/>
  <c r="BG432" i="2"/>
  <c r="BC432" i="2"/>
  <c r="BB432" i="2"/>
  <c r="BF432" i="2"/>
  <c r="BE434" i="2" l="1"/>
  <c r="BD434" i="2"/>
  <c r="AY434" i="2"/>
  <c r="BG434" i="2"/>
  <c r="BF434" i="2"/>
  <c r="AQ432" i="2"/>
  <c r="AG432" i="2"/>
  <c r="BA432" i="2"/>
  <c r="N442" i="1"/>
  <c r="I434" i="2"/>
  <c r="W433" i="2" s="1"/>
  <c r="AM435" i="2"/>
  <c r="AW435" i="2"/>
  <c r="AW432" i="1"/>
  <c r="O437" i="2"/>
  <c r="AC436" i="2" s="1"/>
  <c r="AJ432" i="1"/>
  <c r="M444" i="2"/>
  <c r="Y440" i="1"/>
  <c r="G441" i="2"/>
  <c r="AA442" i="2"/>
  <c r="AE438" i="2"/>
  <c r="AO438" i="2"/>
  <c r="AV435" i="2"/>
  <c r="AL435" i="2"/>
  <c r="AJ436" i="2"/>
  <c r="AT436" i="2"/>
  <c r="AU432" i="1"/>
  <c r="N437" i="2"/>
  <c r="AB436" i="2" s="1"/>
  <c r="AO443" i="1"/>
  <c r="L438" i="2"/>
  <c r="BC434" i="2"/>
  <c r="E436" i="2"/>
  <c r="BG435" i="2" s="1"/>
  <c r="AZ432" i="2"/>
  <c r="AX435" i="2" l="1"/>
  <c r="BB435" i="2"/>
  <c r="BF435" i="2"/>
  <c r="AY435" i="2"/>
  <c r="BE435" i="2"/>
  <c r="BC435" i="2"/>
  <c r="BD435" i="2"/>
  <c r="AV436" i="2"/>
  <c r="AL436" i="2"/>
  <c r="AM436" i="2"/>
  <c r="AW436" i="2"/>
  <c r="AQ433" i="2"/>
  <c r="AG433" i="2"/>
  <c r="BA433" i="2"/>
  <c r="Y441" i="1"/>
  <c r="G442" i="2"/>
  <c r="U441" i="2" s="1"/>
  <c r="AW433" i="1"/>
  <c r="O438" i="2"/>
  <c r="AC437" i="2" s="1"/>
  <c r="N443" i="1"/>
  <c r="I435" i="2"/>
  <c r="W434" i="2" s="1"/>
  <c r="AA443" i="2"/>
  <c r="Z437" i="2"/>
  <c r="AU442" i="2"/>
  <c r="AK442" i="2"/>
  <c r="AJ433" i="1"/>
  <c r="M445" i="2"/>
  <c r="AA444" i="2" s="1"/>
  <c r="AO444" i="1"/>
  <c r="L439" i="2"/>
  <c r="AU433" i="1"/>
  <c r="N438" i="2"/>
  <c r="AB437" i="2" s="1"/>
  <c r="U440" i="2"/>
  <c r="U439" i="2"/>
  <c r="E437" i="2"/>
  <c r="BF436" i="2"/>
  <c r="BB436" i="2"/>
  <c r="BG436" i="2"/>
  <c r="BC436" i="2"/>
  <c r="AY436" i="2"/>
  <c r="BE436" i="2"/>
  <c r="AZ433" i="2"/>
  <c r="BD436" i="2" l="1"/>
  <c r="AX436" i="2"/>
  <c r="AE440" i="2"/>
  <c r="AO440" i="2"/>
  <c r="AJ434" i="1"/>
  <c r="M446" i="2"/>
  <c r="AA445" i="2" s="1"/>
  <c r="AV437" i="2"/>
  <c r="AL437" i="2"/>
  <c r="Y442" i="1"/>
  <c r="G443" i="2"/>
  <c r="U442" i="2" s="1"/>
  <c r="AU444" i="2"/>
  <c r="AK444" i="2"/>
  <c r="AE439" i="2"/>
  <c r="AO439" i="2"/>
  <c r="AE441" i="2"/>
  <c r="AO441" i="2"/>
  <c r="AM437" i="2"/>
  <c r="AW437" i="2"/>
  <c r="AO445" i="1"/>
  <c r="L441" i="2"/>
  <c r="AU443" i="2"/>
  <c r="AK443" i="2"/>
  <c r="AW434" i="1"/>
  <c r="O439" i="2"/>
  <c r="AC438" i="2" s="1"/>
  <c r="Z438" i="2"/>
  <c r="AU434" i="1"/>
  <c r="N439" i="2"/>
  <c r="AB438" i="2" s="1"/>
  <c r="N444" i="1"/>
  <c r="I436" i="2"/>
  <c r="AQ434" i="2"/>
  <c r="AG434" i="2"/>
  <c r="BA434" i="2"/>
  <c r="AJ437" i="2"/>
  <c r="AT437" i="2"/>
  <c r="E438" i="2"/>
  <c r="BE437" i="2" s="1"/>
  <c r="AZ434" i="2"/>
  <c r="BG437" i="2" l="1"/>
  <c r="BF437" i="2"/>
  <c r="BC437" i="2"/>
  <c r="AY437" i="2"/>
  <c r="BD437" i="2"/>
  <c r="BB437" i="2"/>
  <c r="AX437" i="2"/>
  <c r="AM438" i="2"/>
  <c r="AW438" i="2"/>
  <c r="AE442" i="2"/>
  <c r="AO442" i="2"/>
  <c r="AV438" i="2"/>
  <c r="AL438" i="2"/>
  <c r="AU435" i="1"/>
  <c r="N440" i="2"/>
  <c r="AJ438" i="2"/>
  <c r="AT438" i="2"/>
  <c r="Y443" i="1"/>
  <c r="G444" i="2"/>
  <c r="AJ435" i="1"/>
  <c r="M447" i="2"/>
  <c r="W435" i="2"/>
  <c r="N445" i="1"/>
  <c r="I437" i="2"/>
  <c r="Z440" i="2"/>
  <c r="Z439" i="2"/>
  <c r="AU445" i="2"/>
  <c r="AK445" i="2"/>
  <c r="AW435" i="1"/>
  <c r="O440" i="2"/>
  <c r="AO446" i="1"/>
  <c r="L442" i="2"/>
  <c r="E439" i="2"/>
  <c r="BC438" i="2" s="1"/>
  <c r="AZ435" i="2"/>
  <c r="BB438" i="2" l="1"/>
  <c r="AY438" i="2"/>
  <c r="BF438" i="2"/>
  <c r="BD438" i="2"/>
  <c r="BG438" i="2"/>
  <c r="BE438" i="2"/>
  <c r="AX438" i="2"/>
  <c r="AO447" i="1"/>
  <c r="L443" i="2"/>
  <c r="Z442" i="2" s="1"/>
  <c r="AA446" i="2"/>
  <c r="AC439" i="2"/>
  <c r="AJ439" i="2"/>
  <c r="AT439" i="2"/>
  <c r="AJ436" i="1"/>
  <c r="M448" i="2"/>
  <c r="AU436" i="1"/>
  <c r="N441" i="2"/>
  <c r="AW436" i="1"/>
  <c r="O441" i="2"/>
  <c r="AC440" i="2" s="1"/>
  <c r="AJ440" i="2"/>
  <c r="AT440" i="2"/>
  <c r="N446" i="1"/>
  <c r="I438" i="2"/>
  <c r="W436" i="2"/>
  <c r="U443" i="2"/>
  <c r="AB439" i="2"/>
  <c r="Z441" i="2"/>
  <c r="AQ435" i="2"/>
  <c r="AG435" i="2"/>
  <c r="BA435" i="2"/>
  <c r="Y444" i="1"/>
  <c r="G445" i="2"/>
  <c r="U444" i="2" s="1"/>
  <c r="E440" i="2"/>
  <c r="AZ436" i="2"/>
  <c r="AJ442" i="2" l="1"/>
  <c r="AT442" i="2"/>
  <c r="AM440" i="2"/>
  <c r="AW440" i="2"/>
  <c r="AE444" i="2"/>
  <c r="AO444" i="2"/>
  <c r="AQ436" i="2"/>
  <c r="AG436" i="2"/>
  <c r="BA436" i="2"/>
  <c r="N447" i="1"/>
  <c r="I439" i="2"/>
  <c r="W438" i="2" s="1"/>
  <c r="AW437" i="1"/>
  <c r="O442" i="2"/>
  <c r="AC441" i="2" s="1"/>
  <c r="AJ437" i="1"/>
  <c r="M449" i="2"/>
  <c r="AA448" i="2" s="1"/>
  <c r="AU446" i="2"/>
  <c r="AK446" i="2"/>
  <c r="AO448" i="1"/>
  <c r="L444" i="2"/>
  <c r="Z443" i="2" s="1"/>
  <c r="Y445" i="1"/>
  <c r="G446" i="2"/>
  <c r="AJ441" i="2"/>
  <c r="AT441" i="2"/>
  <c r="AE443" i="2"/>
  <c r="AO443" i="2"/>
  <c r="AM439" i="2"/>
  <c r="AW439" i="2"/>
  <c r="AV439" i="2"/>
  <c r="AL439" i="2"/>
  <c r="AA447" i="2"/>
  <c r="W437" i="2"/>
  <c r="BG439" i="2"/>
  <c r="AU437" i="1"/>
  <c r="N442" i="2"/>
  <c r="AB441" i="2" s="1"/>
  <c r="AB440" i="2"/>
  <c r="BF439" i="2"/>
  <c r="E441" i="2"/>
  <c r="BD440" i="2"/>
  <c r="AZ437" i="2"/>
  <c r="BE440" i="2" l="1"/>
  <c r="AV441" i="2"/>
  <c r="AL441" i="2"/>
  <c r="AK448" i="2"/>
  <c r="AU448" i="2"/>
  <c r="AJ443" i="2"/>
  <c r="AT443" i="2"/>
  <c r="AU438" i="1"/>
  <c r="N443" i="2"/>
  <c r="AB442" i="2" s="1"/>
  <c r="AQ438" i="2"/>
  <c r="AG438" i="2"/>
  <c r="BA438" i="2"/>
  <c r="U445" i="2"/>
  <c r="AO449" i="1"/>
  <c r="L445" i="2"/>
  <c r="AJ438" i="1"/>
  <c r="M450" i="2"/>
  <c r="AA449" i="2" s="1"/>
  <c r="N448" i="1"/>
  <c r="I440" i="2"/>
  <c r="AV440" i="2"/>
  <c r="AL440" i="2"/>
  <c r="AQ437" i="2"/>
  <c r="AG437" i="2"/>
  <c r="BA437" i="2"/>
  <c r="AM441" i="2"/>
  <c r="AW441" i="2"/>
  <c r="AU447" i="2"/>
  <c r="AK447" i="2"/>
  <c r="Y446" i="1"/>
  <c r="G447" i="2"/>
  <c r="U446" i="2" s="1"/>
  <c r="AW438" i="1"/>
  <c r="O443" i="2"/>
  <c r="BF440" i="2"/>
  <c r="BC440" i="2"/>
  <c r="AY440" i="2"/>
  <c r="BG440" i="2"/>
  <c r="E442" i="2"/>
  <c r="BD441" i="2" s="1"/>
  <c r="AZ438" i="2"/>
  <c r="AY439" i="2"/>
  <c r="BC439" i="2"/>
  <c r="BB439" i="2"/>
  <c r="BE439" i="2"/>
  <c r="AX439" i="2"/>
  <c r="BD439" i="2"/>
  <c r="AX440" i="2"/>
  <c r="BB440" i="2"/>
  <c r="BF441" i="2" l="1"/>
  <c r="BG441" i="2"/>
  <c r="BC441" i="2"/>
  <c r="BE441" i="2"/>
  <c r="AV442" i="2"/>
  <c r="AL442" i="2"/>
  <c r="N449" i="1"/>
  <c r="I441" i="2"/>
  <c r="AO450" i="1"/>
  <c r="L446" i="2"/>
  <c r="Z445" i="2" s="1"/>
  <c r="AW439" i="1"/>
  <c r="O444" i="2"/>
  <c r="AC443" i="2" s="1"/>
  <c r="AE446" i="2"/>
  <c r="AO446" i="2"/>
  <c r="W439" i="2"/>
  <c r="Y447" i="1"/>
  <c r="G448" i="2"/>
  <c r="U447" i="2" s="1"/>
  <c r="AE445" i="2"/>
  <c r="AO445" i="2"/>
  <c r="Z444" i="2"/>
  <c r="AK449" i="2"/>
  <c r="AU449" i="2"/>
  <c r="AC442" i="2"/>
  <c r="AJ439" i="1"/>
  <c r="M451" i="2"/>
  <c r="AU439" i="1"/>
  <c r="N444" i="2"/>
  <c r="BB441" i="2"/>
  <c r="E443" i="2"/>
  <c r="AX442" i="2" s="1"/>
  <c r="AZ439" i="2"/>
  <c r="AX441" i="2"/>
  <c r="AY441" i="2"/>
  <c r="BC442" i="2" l="1"/>
  <c r="BD442" i="2"/>
  <c r="BB442" i="2"/>
  <c r="BF442" i="2"/>
  <c r="BE442" i="2"/>
  <c r="AE447" i="2"/>
  <c r="AO447" i="2"/>
  <c r="AM442" i="2"/>
  <c r="AW442" i="2"/>
  <c r="AJ440" i="1"/>
  <c r="M452" i="2"/>
  <c r="N450" i="1"/>
  <c r="I442" i="2"/>
  <c r="AU440" i="1"/>
  <c r="N445" i="2"/>
  <c r="AB444" i="2" s="1"/>
  <c r="AM443" i="2"/>
  <c r="AW443" i="2"/>
  <c r="AJ444" i="2"/>
  <c r="AT444" i="2"/>
  <c r="Y448" i="1"/>
  <c r="G449" i="2"/>
  <c r="AJ445" i="2"/>
  <c r="AT445" i="2"/>
  <c r="W440" i="2"/>
  <c r="AW440" i="1"/>
  <c r="O445" i="2"/>
  <c r="AB443" i="2"/>
  <c r="BF443" i="2" s="1"/>
  <c r="AA450" i="2"/>
  <c r="AQ439" i="2"/>
  <c r="AG439" i="2"/>
  <c r="BA439" i="2"/>
  <c r="AO451" i="1"/>
  <c r="L447" i="2"/>
  <c r="Z446" i="2" s="1"/>
  <c r="E444" i="2"/>
  <c r="BD443" i="2" s="1"/>
  <c r="BG443" i="2"/>
  <c r="AZ440" i="2"/>
  <c r="AY442" i="2"/>
  <c r="BG442" i="2"/>
  <c r="BE443" i="2" l="1"/>
  <c r="BB443" i="2"/>
  <c r="AY443" i="2"/>
  <c r="AX443" i="2"/>
  <c r="BC443" i="2"/>
  <c r="AJ446" i="2"/>
  <c r="AT446" i="2"/>
  <c r="AK450" i="2"/>
  <c r="AU450" i="2"/>
  <c r="W441" i="2"/>
  <c r="Y449" i="1"/>
  <c r="G450" i="2"/>
  <c r="U449" i="2" s="1"/>
  <c r="N451" i="1"/>
  <c r="I443" i="2"/>
  <c r="W442" i="2" s="1"/>
  <c r="AJ441" i="1"/>
  <c r="M453" i="2"/>
  <c r="AA452" i="2" s="1"/>
  <c r="AO452" i="1"/>
  <c r="L448" i="2"/>
  <c r="Z447" i="2" s="1"/>
  <c r="AV444" i="2"/>
  <c r="AL444" i="2"/>
  <c r="AV443" i="2"/>
  <c r="AL443" i="2"/>
  <c r="AA451" i="2"/>
  <c r="AW441" i="1"/>
  <c r="O446" i="2"/>
  <c r="U448" i="2"/>
  <c r="AC444" i="2"/>
  <c r="AQ440" i="2"/>
  <c r="AG440" i="2"/>
  <c r="BA440" i="2"/>
  <c r="AU441" i="1"/>
  <c r="N446" i="2"/>
  <c r="E445" i="2"/>
  <c r="AZ441" i="2"/>
  <c r="AX444" i="2" l="1"/>
  <c r="AJ447" i="2"/>
  <c r="AT447" i="2"/>
  <c r="AQ442" i="2"/>
  <c r="AG442" i="2"/>
  <c r="BA442" i="2"/>
  <c r="AM444" i="2"/>
  <c r="AW444" i="2"/>
  <c r="N452" i="1"/>
  <c r="I444" i="2"/>
  <c r="W443" i="2" s="1"/>
  <c r="AW442" i="1"/>
  <c r="O447" i="2"/>
  <c r="AC446" i="2" s="1"/>
  <c r="AO449" i="2"/>
  <c r="AE449" i="2"/>
  <c r="AQ441" i="2"/>
  <c r="AG441" i="2"/>
  <c r="BA441" i="2"/>
  <c r="AO453" i="1"/>
  <c r="L449" i="2"/>
  <c r="Z448" i="2" s="1"/>
  <c r="AO448" i="2"/>
  <c r="AE448" i="2"/>
  <c r="BG444" i="2"/>
  <c r="AU442" i="1"/>
  <c r="N447" i="2"/>
  <c r="AB446" i="2" s="1"/>
  <c r="AB445" i="2"/>
  <c r="AK451" i="2"/>
  <c r="AU451" i="2"/>
  <c r="AJ442" i="1"/>
  <c r="M454" i="2"/>
  <c r="Y450" i="1"/>
  <c r="G451" i="2"/>
  <c r="U450" i="2" s="1"/>
  <c r="AK452" i="2"/>
  <c r="AU452" i="2"/>
  <c r="AC445" i="2"/>
  <c r="E446" i="2"/>
  <c r="AY445" i="2" s="1"/>
  <c r="AZ442" i="2"/>
  <c r="BC444" i="2"/>
  <c r="BF444" i="2"/>
  <c r="AY444" i="2"/>
  <c r="BB444" i="2"/>
  <c r="BD444" i="2"/>
  <c r="BE444" i="2"/>
  <c r="BD445" i="2" l="1"/>
  <c r="BG445" i="2"/>
  <c r="AO450" i="2"/>
  <c r="AE450" i="2"/>
  <c r="AA453" i="2"/>
  <c r="AM446" i="2"/>
  <c r="AW446" i="2"/>
  <c r="N453" i="1"/>
  <c r="I445" i="2"/>
  <c r="W444" i="2" s="1"/>
  <c r="AT448" i="2"/>
  <c r="AJ448" i="2"/>
  <c r="AU443" i="1"/>
  <c r="N448" i="2"/>
  <c r="AW443" i="1"/>
  <c r="O448" i="2"/>
  <c r="AC447" i="2" s="1"/>
  <c r="AQ443" i="2"/>
  <c r="AG443" i="2"/>
  <c r="BA443" i="2"/>
  <c r="AV445" i="2"/>
  <c r="AL445" i="2"/>
  <c r="AV446" i="2"/>
  <c r="AL446" i="2"/>
  <c r="AJ443" i="1"/>
  <c r="M455" i="2"/>
  <c r="AM445" i="2"/>
  <c r="AW445" i="2"/>
  <c r="Y451" i="1"/>
  <c r="G452" i="2"/>
  <c r="AO454" i="1"/>
  <c r="L450" i="2"/>
  <c r="BF445" i="2"/>
  <c r="BE445" i="2"/>
  <c r="BC445" i="2"/>
  <c r="BB445" i="2"/>
  <c r="AX445" i="2"/>
  <c r="E447" i="2"/>
  <c r="AY446" i="2" s="1"/>
  <c r="AZ443" i="2"/>
  <c r="AX446" i="2" l="1"/>
  <c r="BF446" i="2"/>
  <c r="BC446" i="2"/>
  <c r="BE446" i="2"/>
  <c r="AM447" i="2"/>
  <c r="AW447" i="2"/>
  <c r="AJ444" i="1"/>
  <c r="M456" i="2"/>
  <c r="AA455" i="2" s="1"/>
  <c r="AQ444" i="2"/>
  <c r="AG444" i="2"/>
  <c r="BA444" i="2"/>
  <c r="N454" i="1"/>
  <c r="I446" i="2"/>
  <c r="W445" i="2" s="1"/>
  <c r="AA454" i="2"/>
  <c r="Y452" i="1"/>
  <c r="G453" i="2"/>
  <c r="AW444" i="1"/>
  <c r="O449" i="2"/>
  <c r="AC448" i="2" s="1"/>
  <c r="AU444" i="1"/>
  <c r="N449" i="2"/>
  <c r="AB448" i="2" s="1"/>
  <c r="AB447" i="2"/>
  <c r="AO455" i="1"/>
  <c r="L451" i="2"/>
  <c r="Z449" i="2"/>
  <c r="U451" i="2"/>
  <c r="AK453" i="2"/>
  <c r="AU453" i="2"/>
  <c r="BG446" i="2"/>
  <c r="E448" i="2"/>
  <c r="BG447" i="2" s="1"/>
  <c r="AZ444" i="2"/>
  <c r="BB446" i="2"/>
  <c r="BD446" i="2"/>
  <c r="AX447" i="2" l="1"/>
  <c r="BB447" i="2"/>
  <c r="BE447" i="2"/>
  <c r="BC447" i="2"/>
  <c r="AL448" i="2"/>
  <c r="AV448" i="2"/>
  <c r="AK455" i="2"/>
  <c r="AU455" i="2"/>
  <c r="AW448" i="2"/>
  <c r="AM448" i="2"/>
  <c r="Y453" i="1"/>
  <c r="Y454" i="1" s="1"/>
  <c r="G454" i="2"/>
  <c r="U453" i="2" s="1"/>
  <c r="AJ445" i="1"/>
  <c r="M457" i="2"/>
  <c r="AA456" i="2" s="1"/>
  <c r="AO451" i="2"/>
  <c r="AE451" i="2"/>
  <c r="AU445" i="1"/>
  <c r="N450" i="2"/>
  <c r="AB449" i="2" s="1"/>
  <c r="AT449" i="2"/>
  <c r="AJ449" i="2"/>
  <c r="AQ445" i="2"/>
  <c r="AG445" i="2"/>
  <c r="BA445" i="2"/>
  <c r="AV447" i="2"/>
  <c r="AL447" i="2"/>
  <c r="AW445" i="1"/>
  <c r="O450" i="2"/>
  <c r="AC449" i="2" s="1"/>
  <c r="AK454" i="2"/>
  <c r="AU454" i="2"/>
  <c r="N455" i="1"/>
  <c r="I447" i="2"/>
  <c r="AO456" i="1"/>
  <c r="L452" i="2"/>
  <c r="Z450" i="2"/>
  <c r="U452" i="2"/>
  <c r="BD447" i="2"/>
  <c r="BF447" i="2"/>
  <c r="E449" i="2"/>
  <c r="AZ445" i="2"/>
  <c r="AY447" i="2"/>
  <c r="BE448" i="2" l="1"/>
  <c r="BD448" i="2"/>
  <c r="AY448" i="2"/>
  <c r="AW449" i="2"/>
  <c r="AM449" i="2"/>
  <c r="AO452" i="2"/>
  <c r="AE452" i="2"/>
  <c r="AL449" i="2"/>
  <c r="AV449" i="2"/>
  <c r="AT450" i="2"/>
  <c r="AJ450" i="2"/>
  <c r="AO457" i="1"/>
  <c r="L453" i="2"/>
  <c r="AW446" i="1"/>
  <c r="O451" i="2"/>
  <c r="AC450" i="2" s="1"/>
  <c r="AU446" i="1"/>
  <c r="N451" i="2"/>
  <c r="AJ446" i="1"/>
  <c r="M458" i="2"/>
  <c r="AA457" i="2" s="1"/>
  <c r="W446" i="2"/>
  <c r="N456" i="1"/>
  <c r="I448" i="2"/>
  <c r="W447" i="2" s="1"/>
  <c r="AK456" i="2"/>
  <c r="AU456" i="2"/>
  <c r="Z452" i="2"/>
  <c r="AO453" i="2"/>
  <c r="AE453" i="2"/>
  <c r="Z451" i="2"/>
  <c r="Y455" i="1"/>
  <c r="G455" i="2"/>
  <c r="BG448" i="2"/>
  <c r="E450" i="2"/>
  <c r="BG449" i="2" s="1"/>
  <c r="AZ446" i="2"/>
  <c r="BC448" i="2"/>
  <c r="BF448" i="2"/>
  <c r="AX448" i="2"/>
  <c r="BB448" i="2"/>
  <c r="BB449" i="2" l="1"/>
  <c r="BF449" i="2"/>
  <c r="BC449" i="2"/>
  <c r="BE449" i="2"/>
  <c r="AX449" i="2"/>
  <c r="AK457" i="2"/>
  <c r="AU457" i="2"/>
  <c r="AQ447" i="2"/>
  <c r="AG447" i="2"/>
  <c r="BA447" i="2"/>
  <c r="AT452" i="2"/>
  <c r="AJ452" i="2"/>
  <c r="AW447" i="1"/>
  <c r="O452" i="2"/>
  <c r="AC451" i="2" s="1"/>
  <c r="AT451" i="2"/>
  <c r="AJ451" i="2"/>
  <c r="N457" i="1"/>
  <c r="I449" i="2"/>
  <c r="W448" i="2" s="1"/>
  <c r="AQ446" i="2"/>
  <c r="AG446" i="2"/>
  <c r="BA446" i="2"/>
  <c r="AB450" i="2"/>
  <c r="AW450" i="2"/>
  <c r="AM450" i="2"/>
  <c r="AU447" i="1"/>
  <c r="N452" i="2"/>
  <c r="Y456" i="1"/>
  <c r="G456" i="2"/>
  <c r="U455" i="2" s="1"/>
  <c r="U454" i="2"/>
  <c r="AJ447" i="1"/>
  <c r="M459" i="2"/>
  <c r="AA458" i="2" s="1"/>
  <c r="AO458" i="1"/>
  <c r="L454" i="2"/>
  <c r="Z453" i="2" s="1"/>
  <c r="E451" i="2"/>
  <c r="BC450" i="2" s="1"/>
  <c r="BE450" i="2"/>
  <c r="AZ447" i="2"/>
  <c r="BD449" i="2"/>
  <c r="AY449" i="2"/>
  <c r="BD450" i="2" l="1"/>
  <c r="AX450" i="2"/>
  <c r="BG450" i="2"/>
  <c r="BF450" i="2"/>
  <c r="AY450" i="2"/>
  <c r="BB450" i="2"/>
  <c r="AK458" i="2"/>
  <c r="AU458" i="2"/>
  <c r="AO455" i="2"/>
  <c r="AE455" i="2"/>
  <c r="AB451" i="2"/>
  <c r="AQ448" i="2"/>
  <c r="AG448" i="2"/>
  <c r="BA448" i="2"/>
  <c r="Y457" i="1"/>
  <c r="G457" i="2"/>
  <c r="U456" i="2" s="1"/>
  <c r="N458" i="1"/>
  <c r="I450" i="2"/>
  <c r="W449" i="2" s="1"/>
  <c r="AW448" i="1"/>
  <c r="O453" i="2"/>
  <c r="AC452" i="2" s="1"/>
  <c r="AO454" i="2"/>
  <c r="AE454" i="2"/>
  <c r="AU448" i="1"/>
  <c r="N453" i="2"/>
  <c r="AO459" i="1"/>
  <c r="L455" i="2"/>
  <c r="AT453" i="2"/>
  <c r="AJ453" i="2"/>
  <c r="AJ448" i="1"/>
  <c r="M460" i="2"/>
  <c r="AA459" i="2" s="1"/>
  <c r="AL450" i="2"/>
  <c r="AV450" i="2"/>
  <c r="AW451" i="2"/>
  <c r="AM451" i="2"/>
  <c r="E452" i="2"/>
  <c r="BC451" i="2" s="1"/>
  <c r="AZ448" i="2"/>
  <c r="BD451" i="2" l="1"/>
  <c r="BB451" i="2"/>
  <c r="BE451" i="2"/>
  <c r="AY451" i="2"/>
  <c r="AX451" i="2"/>
  <c r="BG451" i="2"/>
  <c r="AK459" i="2"/>
  <c r="AU459" i="2"/>
  <c r="AU449" i="1"/>
  <c r="N454" i="2"/>
  <c r="AW452" i="2"/>
  <c r="AM452" i="2"/>
  <c r="AO456" i="2"/>
  <c r="AE456" i="2"/>
  <c r="AL451" i="2"/>
  <c r="AV451" i="2"/>
  <c r="AB452" i="2"/>
  <c r="N459" i="1"/>
  <c r="I451" i="2"/>
  <c r="W450" i="2" s="1"/>
  <c r="AG449" i="2"/>
  <c r="AQ449" i="2"/>
  <c r="BA449" i="2"/>
  <c r="BF451" i="2"/>
  <c r="AJ449" i="1"/>
  <c r="M461" i="2"/>
  <c r="AO460" i="1"/>
  <c r="L456" i="2"/>
  <c r="Z455" i="2" s="1"/>
  <c r="AW449" i="1"/>
  <c r="O454" i="2"/>
  <c r="AC453" i="2" s="1"/>
  <c r="Y458" i="1"/>
  <c r="G458" i="2"/>
  <c r="Z454" i="2"/>
  <c r="E453" i="2"/>
  <c r="AY452" i="2" s="1"/>
  <c r="AZ449" i="2"/>
  <c r="AX452" i="2" l="1"/>
  <c r="BF452" i="2"/>
  <c r="BB452" i="2"/>
  <c r="BC452" i="2"/>
  <c r="BE452" i="2"/>
  <c r="AW453" i="2"/>
  <c r="AM453" i="2"/>
  <c r="AT455" i="2"/>
  <c r="AJ455" i="2"/>
  <c r="Y459" i="1"/>
  <c r="G459" i="2"/>
  <c r="AO461" i="1"/>
  <c r="L457" i="2"/>
  <c r="N460" i="1"/>
  <c r="I452" i="2"/>
  <c r="W451" i="2" s="1"/>
  <c r="AG450" i="2"/>
  <c r="AQ450" i="2"/>
  <c r="BA450" i="2"/>
  <c r="AL452" i="2"/>
  <c r="AV452" i="2"/>
  <c r="AU450" i="1"/>
  <c r="N455" i="2"/>
  <c r="AB454" i="2" s="1"/>
  <c r="AT454" i="2"/>
  <c r="AJ454" i="2"/>
  <c r="AW450" i="1"/>
  <c r="O455" i="2"/>
  <c r="AC454" i="2" s="1"/>
  <c r="AJ450" i="1"/>
  <c r="M462" i="2"/>
  <c r="AA460" i="2"/>
  <c r="U457" i="2"/>
  <c r="AB453" i="2"/>
  <c r="BG452" i="2"/>
  <c r="BD452" i="2"/>
  <c r="E454" i="2"/>
  <c r="BG453" i="2"/>
  <c r="BB453" i="2"/>
  <c r="AZ450" i="2"/>
  <c r="AY453" i="2" l="1"/>
  <c r="AX453" i="2"/>
  <c r="BD453" i="2"/>
  <c r="AW454" i="2"/>
  <c r="AM454" i="2"/>
  <c r="AL454" i="2"/>
  <c r="AV454" i="2"/>
  <c r="AO462" i="1"/>
  <c r="L458" i="2"/>
  <c r="Z457" i="2" s="1"/>
  <c r="Z456" i="2"/>
  <c r="AK460" i="2"/>
  <c r="AU460" i="2"/>
  <c r="AW451" i="1"/>
  <c r="O456" i="2"/>
  <c r="AC455" i="2" s="1"/>
  <c r="AU451" i="1"/>
  <c r="N456" i="2"/>
  <c r="AB455" i="2" s="1"/>
  <c r="AG451" i="2"/>
  <c r="AQ451" i="2"/>
  <c r="BA451" i="2"/>
  <c r="AL453" i="2"/>
  <c r="AV453" i="2"/>
  <c r="AJ451" i="1"/>
  <c r="M463" i="2"/>
  <c r="BF453" i="2"/>
  <c r="AO457" i="2"/>
  <c r="AE457" i="2"/>
  <c r="AA461" i="2"/>
  <c r="U458" i="2"/>
  <c r="N461" i="1"/>
  <c r="I453" i="2"/>
  <c r="W452" i="2" s="1"/>
  <c r="Y460" i="1"/>
  <c r="G460" i="2"/>
  <c r="U459" i="2" s="1"/>
  <c r="E455" i="2"/>
  <c r="BG454" i="2" s="1"/>
  <c r="BD454" i="2"/>
  <c r="BC454" i="2"/>
  <c r="AX454" i="2"/>
  <c r="AZ451" i="2"/>
  <c r="BE453" i="2"/>
  <c r="BC453" i="2"/>
  <c r="BE454" i="2" l="1"/>
  <c r="AY454" i="2"/>
  <c r="AO459" i="2"/>
  <c r="AE459" i="2"/>
  <c r="AT457" i="2"/>
  <c r="AJ457" i="2"/>
  <c r="AG452" i="2"/>
  <c r="AQ452" i="2"/>
  <c r="BA452" i="2"/>
  <c r="Y461" i="1"/>
  <c r="G461" i="2"/>
  <c r="AK461" i="2"/>
  <c r="AU461" i="2"/>
  <c r="AU452" i="1"/>
  <c r="N457" i="2"/>
  <c r="AB456" i="2" s="1"/>
  <c r="AL455" i="2"/>
  <c r="AV455" i="2"/>
  <c r="AJ452" i="1"/>
  <c r="M464" i="2"/>
  <c r="AT456" i="2"/>
  <c r="AJ456" i="2"/>
  <c r="N462" i="1"/>
  <c r="I454" i="2"/>
  <c r="AW452" i="1"/>
  <c r="O457" i="2"/>
  <c r="AC456" i="2" s="1"/>
  <c r="AA462" i="2"/>
  <c r="U460" i="2"/>
  <c r="AO458" i="2"/>
  <c r="AE458" i="2"/>
  <c r="AW455" i="2"/>
  <c r="AM455" i="2"/>
  <c r="AO463" i="1"/>
  <c r="L459" i="2"/>
  <c r="Z458" i="2" s="1"/>
  <c r="BB454" i="2"/>
  <c r="BF454" i="2"/>
  <c r="E456" i="2"/>
  <c r="BG455" i="2" s="1"/>
  <c r="BC455" i="2"/>
  <c r="AY455" i="2"/>
  <c r="BE455" i="2"/>
  <c r="BF455" i="2"/>
  <c r="BD455" i="2"/>
  <c r="AX455" i="2"/>
  <c r="BB455" i="2"/>
  <c r="AZ452" i="2"/>
  <c r="AT458" i="2" l="1"/>
  <c r="AJ458" i="2"/>
  <c r="AW456" i="2"/>
  <c r="AM456" i="2"/>
  <c r="N463" i="1"/>
  <c r="I455" i="2"/>
  <c r="W454" i="2" s="1"/>
  <c r="AU453" i="1"/>
  <c r="N458" i="2"/>
  <c r="AB457" i="2" s="1"/>
  <c r="AL456" i="2"/>
  <c r="AV456" i="2"/>
  <c r="AK462" i="2"/>
  <c r="AU462" i="2"/>
  <c r="AW453" i="1"/>
  <c r="O458" i="2"/>
  <c r="AC457" i="2" s="1"/>
  <c r="AJ453" i="1"/>
  <c r="M465" i="2"/>
  <c r="AA464" i="2" s="1"/>
  <c r="Y462" i="1"/>
  <c r="G462" i="2"/>
  <c r="U461" i="2" s="1"/>
  <c r="AO460" i="2"/>
  <c r="AE460" i="2"/>
  <c r="AO464" i="1"/>
  <c r="L460" i="2"/>
  <c r="W453" i="2"/>
  <c r="AA463" i="2"/>
  <c r="E457" i="2"/>
  <c r="BF456" i="2"/>
  <c r="BB456" i="2"/>
  <c r="AX456" i="2"/>
  <c r="BE456" i="2"/>
  <c r="BC456" i="2"/>
  <c r="BD456" i="2"/>
  <c r="AY456" i="2"/>
  <c r="BG456" i="2"/>
  <c r="AZ453" i="2"/>
  <c r="AO461" i="2" l="1"/>
  <c r="AE461" i="2"/>
  <c r="AK464" i="2"/>
  <c r="AU464" i="2"/>
  <c r="AL457" i="2"/>
  <c r="AV457" i="2"/>
  <c r="AO465" i="1"/>
  <c r="L461" i="2"/>
  <c r="Z460" i="2" s="1"/>
  <c r="AJ454" i="1"/>
  <c r="M466" i="2"/>
  <c r="AU454" i="1"/>
  <c r="N459" i="2"/>
  <c r="AK463" i="2"/>
  <c r="AU463" i="2"/>
  <c r="AW457" i="2"/>
  <c r="AM457" i="2"/>
  <c r="Z459" i="2"/>
  <c r="AG454" i="2"/>
  <c r="AQ454" i="2"/>
  <c r="BA454" i="2"/>
  <c r="AG453" i="2"/>
  <c r="AQ453" i="2"/>
  <c r="BA453" i="2"/>
  <c r="Y463" i="1"/>
  <c r="G463" i="2"/>
  <c r="U462" i="2" s="1"/>
  <c r="AW454" i="1"/>
  <c r="O459" i="2"/>
  <c r="N464" i="1"/>
  <c r="I456" i="2"/>
  <c r="W455" i="2" s="1"/>
  <c r="E458" i="2"/>
  <c r="BB457" i="2" s="1"/>
  <c r="BG457" i="2"/>
  <c r="AZ454" i="2"/>
  <c r="BF457" i="2" l="1"/>
  <c r="BE457" i="2"/>
  <c r="BD457" i="2"/>
  <c r="BC457" i="2"/>
  <c r="AT460" i="2"/>
  <c r="AJ460" i="2"/>
  <c r="AG455" i="2"/>
  <c r="AQ455" i="2"/>
  <c r="BA455" i="2"/>
  <c r="AO462" i="2"/>
  <c r="AE462" i="2"/>
  <c r="AT459" i="2"/>
  <c r="AJ459" i="2"/>
  <c r="AJ455" i="1"/>
  <c r="M467" i="2"/>
  <c r="AA466" i="2" s="1"/>
  <c r="N465" i="1"/>
  <c r="I457" i="2"/>
  <c r="Y464" i="1"/>
  <c r="G464" i="2"/>
  <c r="U463" i="2" s="1"/>
  <c r="AC458" i="2"/>
  <c r="AA465" i="2"/>
  <c r="AW455" i="1"/>
  <c r="O460" i="2"/>
  <c r="AB458" i="2"/>
  <c r="AU455" i="1"/>
  <c r="N460" i="2"/>
  <c r="AO466" i="1"/>
  <c r="L462" i="2"/>
  <c r="AX457" i="2"/>
  <c r="AY457" i="2"/>
  <c r="E459" i="2"/>
  <c r="BE458" i="2" s="1"/>
  <c r="AZ455" i="2"/>
  <c r="BF458" i="2" l="1"/>
  <c r="BD458" i="2"/>
  <c r="AO467" i="1"/>
  <c r="L463" i="2"/>
  <c r="AO463" i="2"/>
  <c r="AE463" i="2"/>
  <c r="Y465" i="1"/>
  <c r="G465" i="2"/>
  <c r="U464" i="2" s="1"/>
  <c r="W456" i="2"/>
  <c r="AW456" i="1"/>
  <c r="O461" i="2"/>
  <c r="AC460" i="2" s="1"/>
  <c r="AW458" i="2"/>
  <c r="AM458" i="2"/>
  <c r="N466" i="1"/>
  <c r="I458" i="2"/>
  <c r="W457" i="2" s="1"/>
  <c r="AL458" i="2"/>
  <c r="AV458" i="2"/>
  <c r="AK466" i="2"/>
  <c r="AU466" i="2"/>
  <c r="AJ456" i="1"/>
  <c r="M468" i="2"/>
  <c r="Z461" i="2"/>
  <c r="AU456" i="1"/>
  <c r="N461" i="2"/>
  <c r="AB459" i="2"/>
  <c r="AK465" i="2"/>
  <c r="AU465" i="2"/>
  <c r="AC459" i="2"/>
  <c r="E460" i="2"/>
  <c r="BD459" i="2" s="1"/>
  <c r="AZ456" i="2"/>
  <c r="AY458" i="2"/>
  <c r="AX458" i="2"/>
  <c r="BC458" i="2"/>
  <c r="BG458" i="2"/>
  <c r="BB458" i="2"/>
  <c r="BB459" i="2" l="1"/>
  <c r="BE459" i="2"/>
  <c r="AY459" i="2"/>
  <c r="BG459" i="2"/>
  <c r="BC459" i="2"/>
  <c r="AX459" i="2"/>
  <c r="AG457" i="2"/>
  <c r="AQ457" i="2"/>
  <c r="BA457" i="2"/>
  <c r="AO464" i="2"/>
  <c r="AE464" i="2"/>
  <c r="AG456" i="2"/>
  <c r="AQ456" i="2"/>
  <c r="BA456" i="2"/>
  <c r="AT461" i="2"/>
  <c r="AJ461" i="2"/>
  <c r="N467" i="1"/>
  <c r="I459" i="2"/>
  <c r="W458" i="2" s="1"/>
  <c r="AW457" i="1"/>
  <c r="O462" i="2"/>
  <c r="AC461" i="2" s="1"/>
  <c r="AW460" i="2"/>
  <c r="AM460" i="2"/>
  <c r="AL459" i="2"/>
  <c r="AV459" i="2"/>
  <c r="AO468" i="1"/>
  <c r="L464" i="2"/>
  <c r="AW459" i="2"/>
  <c r="AM459" i="2"/>
  <c r="AJ457" i="1"/>
  <c r="M469" i="2"/>
  <c r="AB460" i="2"/>
  <c r="Z462" i="2"/>
  <c r="BF459" i="2"/>
  <c r="AA467" i="2"/>
  <c r="AU457" i="1"/>
  <c r="N462" i="2"/>
  <c r="AB461" i="2" s="1"/>
  <c r="Y466" i="1"/>
  <c r="G466" i="2"/>
  <c r="U465" i="2" s="1"/>
  <c r="E461" i="2"/>
  <c r="BE460" i="2" s="1"/>
  <c r="AZ457" i="2"/>
  <c r="AY460" i="2" l="1"/>
  <c r="BF460" i="2"/>
  <c r="BC460" i="2"/>
  <c r="BG460" i="2"/>
  <c r="AX460" i="2"/>
  <c r="BD460" i="2"/>
  <c r="BB460" i="2"/>
  <c r="AO465" i="2"/>
  <c r="AE465" i="2"/>
  <c r="AL461" i="2"/>
  <c r="AV461" i="2"/>
  <c r="AJ458" i="1"/>
  <c r="M470" i="2"/>
  <c r="N468" i="1"/>
  <c r="I460" i="2"/>
  <c r="W459" i="2" s="1"/>
  <c r="AG458" i="2"/>
  <c r="AQ458" i="2"/>
  <c r="BA458" i="2"/>
  <c r="AT462" i="2"/>
  <c r="AJ462" i="2"/>
  <c r="Y467" i="1"/>
  <c r="G467" i="2"/>
  <c r="U466" i="2" s="1"/>
  <c r="AW461" i="2"/>
  <c r="AM461" i="2"/>
  <c r="AA468" i="2"/>
  <c r="Z463" i="2"/>
  <c r="AK467" i="2"/>
  <c r="AU467" i="2"/>
  <c r="AU458" i="1"/>
  <c r="N463" i="2"/>
  <c r="AL460" i="2"/>
  <c r="AV460" i="2"/>
  <c r="AO469" i="1"/>
  <c r="L465" i="2"/>
  <c r="Z464" i="2" s="1"/>
  <c r="AW458" i="1"/>
  <c r="O463" i="2"/>
  <c r="AC462" i="2" s="1"/>
  <c r="E462" i="2"/>
  <c r="BC461" i="2" s="1"/>
  <c r="AZ458" i="2"/>
  <c r="BF461" i="2" l="1"/>
  <c r="AT464" i="2"/>
  <c r="AJ464" i="2"/>
  <c r="AW459" i="1"/>
  <c r="O464" i="2"/>
  <c r="AJ459" i="1"/>
  <c r="M471" i="2"/>
  <c r="AO466" i="2"/>
  <c r="AE466" i="2"/>
  <c r="AO470" i="1"/>
  <c r="L466" i="2"/>
  <c r="Z465" i="2" s="1"/>
  <c r="AU459" i="1"/>
  <c r="N464" i="2"/>
  <c r="AK468" i="2"/>
  <c r="AU468" i="2"/>
  <c r="Y468" i="1"/>
  <c r="G468" i="2"/>
  <c r="U467" i="2" s="1"/>
  <c r="AA469" i="2"/>
  <c r="AG459" i="2"/>
  <c r="AQ459" i="2"/>
  <c r="BA459" i="2"/>
  <c r="AW462" i="2"/>
  <c r="AM462" i="2"/>
  <c r="AB462" i="2"/>
  <c r="AT463" i="2"/>
  <c r="AJ463" i="2"/>
  <c r="N469" i="1"/>
  <c r="I461" i="2"/>
  <c r="E463" i="2"/>
  <c r="BE462" i="2" s="1"/>
  <c r="AZ459" i="2"/>
  <c r="BB461" i="2"/>
  <c r="BG461" i="2"/>
  <c r="BE461" i="2"/>
  <c r="AX461" i="2"/>
  <c r="AY461" i="2"/>
  <c r="BD461" i="2"/>
  <c r="AT465" i="2" l="1"/>
  <c r="AJ465" i="2"/>
  <c r="AO471" i="1"/>
  <c r="L467" i="2"/>
  <c r="Z466" i="2" s="1"/>
  <c r="AW460" i="1"/>
  <c r="O465" i="2"/>
  <c r="W460" i="2"/>
  <c r="N470" i="1"/>
  <c r="I462" i="2"/>
  <c r="W461" i="2" s="1"/>
  <c r="AC463" i="2"/>
  <c r="AB463" i="2"/>
  <c r="AA470" i="2"/>
  <c r="AO467" i="2"/>
  <c r="AE467" i="2"/>
  <c r="AL462" i="2"/>
  <c r="AV462" i="2"/>
  <c r="AK469" i="2"/>
  <c r="AU469" i="2"/>
  <c r="Y469" i="1"/>
  <c r="G469" i="2"/>
  <c r="AU460" i="1"/>
  <c r="N465" i="2"/>
  <c r="AB464" i="2" s="1"/>
  <c r="AJ460" i="1"/>
  <c r="M472" i="2"/>
  <c r="E464" i="2"/>
  <c r="BC463" i="2" s="1"/>
  <c r="AZ460" i="2"/>
  <c r="AY462" i="2"/>
  <c r="AX462" i="2"/>
  <c r="BD462" i="2"/>
  <c r="BG462" i="2"/>
  <c r="BB462" i="2"/>
  <c r="BC462" i="2"/>
  <c r="BF462" i="2"/>
  <c r="AX463" i="2" l="1"/>
  <c r="AL464" i="2"/>
  <c r="AV464" i="2"/>
  <c r="AG461" i="2"/>
  <c r="AQ461" i="2"/>
  <c r="BA461" i="2"/>
  <c r="U468" i="2"/>
  <c r="AK470" i="2"/>
  <c r="AU470" i="2"/>
  <c r="N471" i="1"/>
  <c r="I463" i="2"/>
  <c r="AJ461" i="1"/>
  <c r="M473" i="2"/>
  <c r="AA472" i="2" s="1"/>
  <c r="Y470" i="1"/>
  <c r="G470" i="2"/>
  <c r="U469" i="2" s="1"/>
  <c r="AA471" i="2"/>
  <c r="AC464" i="2"/>
  <c r="AW461" i="1"/>
  <c r="O466" i="2"/>
  <c r="AC465" i="2" s="1"/>
  <c r="AT466" i="2"/>
  <c r="AJ466" i="2"/>
  <c r="AW463" i="2"/>
  <c r="AM463" i="2"/>
  <c r="AU461" i="1"/>
  <c r="N466" i="2"/>
  <c r="AL463" i="2"/>
  <c r="AV463" i="2"/>
  <c r="AG460" i="2"/>
  <c r="AQ460" i="2"/>
  <c r="BA460" i="2"/>
  <c r="AO472" i="1"/>
  <c r="L468" i="2"/>
  <c r="Z467" i="2" s="1"/>
  <c r="E465" i="2"/>
  <c r="AX464" i="2" s="1"/>
  <c r="AZ461" i="2"/>
  <c r="BF463" i="2"/>
  <c r="BG463" i="2"/>
  <c r="BE463" i="2"/>
  <c r="BB463" i="2"/>
  <c r="AY463" i="2"/>
  <c r="BD463" i="2"/>
  <c r="BD464" i="2" l="1"/>
  <c r="BC464" i="2"/>
  <c r="BE464" i="2"/>
  <c r="AY464" i="2"/>
  <c r="BF464" i="2"/>
  <c r="BG464" i="2"/>
  <c r="AO469" i="2"/>
  <c r="AE469" i="2"/>
  <c r="AW465" i="2"/>
  <c r="AM465" i="2"/>
  <c r="AW462" i="1"/>
  <c r="O467" i="2"/>
  <c r="Y471" i="1"/>
  <c r="G471" i="2"/>
  <c r="U470" i="2" s="1"/>
  <c r="N472" i="1"/>
  <c r="I464" i="2"/>
  <c r="AT467" i="2"/>
  <c r="AJ467" i="2"/>
  <c r="AB465" i="2"/>
  <c r="AW464" i="2"/>
  <c r="AM464" i="2"/>
  <c r="AK472" i="2"/>
  <c r="AU472" i="2"/>
  <c r="AO468" i="2"/>
  <c r="AE468" i="2"/>
  <c r="AO473" i="1"/>
  <c r="L469" i="2"/>
  <c r="Z468" i="2" s="1"/>
  <c r="W462" i="2"/>
  <c r="AU462" i="1"/>
  <c r="N467" i="2"/>
  <c r="AK471" i="2"/>
  <c r="AU471" i="2"/>
  <c r="AJ462" i="1"/>
  <c r="M474" i="2"/>
  <c r="BB464" i="2"/>
  <c r="E466" i="2"/>
  <c r="BC465" i="2" s="1"/>
  <c r="AZ462" i="2"/>
  <c r="BD465" i="2" l="1"/>
  <c r="BE465" i="2"/>
  <c r="AX465" i="2"/>
  <c r="BF465" i="2"/>
  <c r="AY465" i="2"/>
  <c r="AT468" i="2"/>
  <c r="AJ468" i="2"/>
  <c r="AB466" i="2"/>
  <c r="AO470" i="2"/>
  <c r="AE470" i="2"/>
  <c r="AO474" i="1"/>
  <c r="L470" i="2"/>
  <c r="AJ463" i="1"/>
  <c r="M475" i="2"/>
  <c r="AU463" i="1"/>
  <c r="N468" i="2"/>
  <c r="AB467" i="2" s="1"/>
  <c r="AC466" i="2"/>
  <c r="N473" i="1"/>
  <c r="I465" i="2"/>
  <c r="AW463" i="1"/>
  <c r="O468" i="2"/>
  <c r="AC467" i="2" s="1"/>
  <c r="AG462" i="2"/>
  <c r="AQ462" i="2"/>
  <c r="BA462" i="2"/>
  <c r="W463" i="2"/>
  <c r="AA473" i="2"/>
  <c r="AL465" i="2"/>
  <c r="AV465" i="2"/>
  <c r="Y472" i="1"/>
  <c r="G472" i="2"/>
  <c r="E467" i="2"/>
  <c r="AX466" i="2" s="1"/>
  <c r="AZ463" i="2"/>
  <c r="BB465" i="2"/>
  <c r="BG465" i="2"/>
  <c r="BF466" i="2" l="1"/>
  <c r="AY466" i="2"/>
  <c r="BE466" i="2"/>
  <c r="BD466" i="2"/>
  <c r="BB466" i="2"/>
  <c r="BG466" i="2"/>
  <c r="BC466" i="2"/>
  <c r="AW467" i="2"/>
  <c r="AM467" i="2"/>
  <c r="AW466" i="2"/>
  <c r="AM466" i="2"/>
  <c r="AL467" i="2"/>
  <c r="AV467" i="2"/>
  <c r="AG463" i="2"/>
  <c r="AQ463" i="2"/>
  <c r="BA463" i="2"/>
  <c r="AU464" i="1"/>
  <c r="N469" i="2"/>
  <c r="AB468" i="2" s="1"/>
  <c r="AO475" i="1"/>
  <c r="L471" i="2"/>
  <c r="Z470" i="2" s="1"/>
  <c r="Y473" i="1"/>
  <c r="G473" i="2"/>
  <c r="Z469" i="2"/>
  <c r="AJ464" i="1"/>
  <c r="M476" i="2"/>
  <c r="AA475" i="2" s="1"/>
  <c r="AW464" i="1"/>
  <c r="O469" i="2"/>
  <c r="AK473" i="2"/>
  <c r="AU473" i="2"/>
  <c r="U471" i="2"/>
  <c r="N474" i="1"/>
  <c r="I466" i="2"/>
  <c r="AA474" i="2"/>
  <c r="W464" i="2"/>
  <c r="AL466" i="2"/>
  <c r="AV466" i="2"/>
  <c r="E468" i="2"/>
  <c r="BC467" i="2" s="1"/>
  <c r="BB467" i="2"/>
  <c r="AZ464" i="2"/>
  <c r="BE467" i="2" l="1"/>
  <c r="AY467" i="2"/>
  <c r="BD467" i="2"/>
  <c r="AX467" i="2"/>
  <c r="BF467" i="2"/>
  <c r="BG467" i="2"/>
  <c r="AT469" i="2"/>
  <c r="AJ469" i="2"/>
  <c r="AW465" i="1"/>
  <c r="O470" i="2"/>
  <c r="AC469" i="2" s="1"/>
  <c r="AO476" i="1"/>
  <c r="L472" i="2"/>
  <c r="AL468" i="2"/>
  <c r="AV468" i="2"/>
  <c r="AT470" i="2"/>
  <c r="AJ470" i="2"/>
  <c r="AG464" i="2"/>
  <c r="AQ464" i="2"/>
  <c r="BA464" i="2"/>
  <c r="AK474" i="2"/>
  <c r="AU474" i="2"/>
  <c r="N475" i="1"/>
  <c r="I467" i="2"/>
  <c r="W466" i="2" s="1"/>
  <c r="U472" i="2"/>
  <c r="Y474" i="1"/>
  <c r="G474" i="2"/>
  <c r="AU465" i="1"/>
  <c r="N470" i="2"/>
  <c r="AC468" i="2"/>
  <c r="AK475" i="2"/>
  <c r="AU475" i="2"/>
  <c r="AO471" i="2"/>
  <c r="AE471" i="2"/>
  <c r="AJ465" i="1"/>
  <c r="M477" i="2"/>
  <c r="AA476" i="2" s="1"/>
  <c r="W465" i="2"/>
  <c r="E469" i="2"/>
  <c r="AX468" i="2" s="1"/>
  <c r="BD468" i="2"/>
  <c r="AZ465" i="2"/>
  <c r="BG468" i="2" l="1"/>
  <c r="BC468" i="2"/>
  <c r="AY468" i="2"/>
  <c r="BE468" i="2"/>
  <c r="BF468" i="2"/>
  <c r="AK476" i="2"/>
  <c r="AU476" i="2"/>
  <c r="AB469" i="2"/>
  <c r="AU466" i="1"/>
  <c r="N471" i="2"/>
  <c r="AO477" i="1"/>
  <c r="L473" i="2"/>
  <c r="Z472" i="2" s="1"/>
  <c r="AG466" i="2"/>
  <c r="AQ466" i="2"/>
  <c r="BA466" i="2"/>
  <c r="AJ466" i="1"/>
  <c r="M478" i="2"/>
  <c r="AA477" i="2" s="1"/>
  <c r="AO472" i="2"/>
  <c r="AE472" i="2"/>
  <c r="AW469" i="2"/>
  <c r="AM469" i="2"/>
  <c r="N476" i="1"/>
  <c r="I468" i="2"/>
  <c r="W467" i="2" s="1"/>
  <c r="AG465" i="2"/>
  <c r="AQ465" i="2"/>
  <c r="BA465" i="2"/>
  <c r="Z471" i="2"/>
  <c r="AW468" i="2"/>
  <c r="AM468" i="2"/>
  <c r="Y475" i="1"/>
  <c r="G475" i="2"/>
  <c r="U473" i="2"/>
  <c r="AW466" i="1"/>
  <c r="O471" i="2"/>
  <c r="AC470" i="2" s="1"/>
  <c r="BB468" i="2"/>
  <c r="E470" i="2"/>
  <c r="BC469" i="2" s="1"/>
  <c r="AZ466" i="2"/>
  <c r="AY469" i="2" l="1"/>
  <c r="BF469" i="2"/>
  <c r="AX469" i="2"/>
  <c r="BD469" i="2"/>
  <c r="AW470" i="2"/>
  <c r="AM470" i="2"/>
  <c r="AT472" i="2"/>
  <c r="AJ472" i="2"/>
  <c r="AK477" i="2"/>
  <c r="AU477" i="2"/>
  <c r="AO473" i="2"/>
  <c r="AE473" i="2"/>
  <c r="AJ467" i="1"/>
  <c r="M479" i="2"/>
  <c r="AA478" i="2" s="1"/>
  <c r="AW467" i="1"/>
  <c r="O472" i="2"/>
  <c r="AC471" i="2" s="1"/>
  <c r="AT471" i="2"/>
  <c r="AJ471" i="2"/>
  <c r="AO478" i="1"/>
  <c r="L474" i="2"/>
  <c r="Z473" i="2" s="1"/>
  <c r="Y476" i="1"/>
  <c r="G476" i="2"/>
  <c r="AG467" i="2"/>
  <c r="AQ467" i="2"/>
  <c r="BA467" i="2"/>
  <c r="U474" i="2"/>
  <c r="AU467" i="1"/>
  <c r="N472" i="2"/>
  <c r="AB470" i="2"/>
  <c r="N477" i="1"/>
  <c r="I469" i="2"/>
  <c r="AL469" i="2"/>
  <c r="AV469" i="2"/>
  <c r="E471" i="2"/>
  <c r="AY470" i="2" s="1"/>
  <c r="BE470" i="2"/>
  <c r="BD470" i="2"/>
  <c r="AZ467" i="2"/>
  <c r="BB469" i="2"/>
  <c r="BG469" i="2"/>
  <c r="BE469" i="2"/>
  <c r="BF470" i="2" l="1"/>
  <c r="BC470" i="2"/>
  <c r="AX470" i="2"/>
  <c r="BB470" i="2"/>
  <c r="BG470" i="2"/>
  <c r="N478" i="1"/>
  <c r="I470" i="2"/>
  <c r="W469" i="2" s="1"/>
  <c r="AK478" i="2"/>
  <c r="AU478" i="2"/>
  <c r="AT473" i="2"/>
  <c r="AJ473" i="2"/>
  <c r="AU468" i="1"/>
  <c r="N473" i="2"/>
  <c r="Y477" i="1"/>
  <c r="G477" i="2"/>
  <c r="AJ468" i="1"/>
  <c r="M480" i="2"/>
  <c r="AO474" i="2"/>
  <c r="AE474" i="2"/>
  <c r="AB471" i="2"/>
  <c r="U475" i="2"/>
  <c r="AW471" i="2"/>
  <c r="AM471" i="2"/>
  <c r="AW468" i="1"/>
  <c r="O473" i="2"/>
  <c r="AL470" i="2"/>
  <c r="AV470" i="2"/>
  <c r="W468" i="2"/>
  <c r="AO479" i="1"/>
  <c r="L475" i="2"/>
  <c r="Z474" i="2" s="1"/>
  <c r="E472" i="2"/>
  <c r="BE471" i="2" s="1"/>
  <c r="AZ468" i="2"/>
  <c r="BD471" i="2" l="1"/>
  <c r="AX471" i="2"/>
  <c r="BG471" i="2"/>
  <c r="AY471" i="2"/>
  <c r="BB471" i="2"/>
  <c r="BC471" i="2"/>
  <c r="AT474" i="2"/>
  <c r="AJ474" i="2"/>
  <c r="AG468" i="2"/>
  <c r="AQ468" i="2"/>
  <c r="BA468" i="2"/>
  <c r="AJ469" i="1"/>
  <c r="M481" i="2"/>
  <c r="AO480" i="1"/>
  <c r="L476" i="2"/>
  <c r="Z475" i="2" s="1"/>
  <c r="AG469" i="2"/>
  <c r="AQ469" i="2"/>
  <c r="BA469" i="2"/>
  <c r="AA479" i="2"/>
  <c r="AB472" i="2"/>
  <c r="AU469" i="1"/>
  <c r="N474" i="2"/>
  <c r="AO475" i="2"/>
  <c r="AE475" i="2"/>
  <c r="AC472" i="2"/>
  <c r="U476" i="2"/>
  <c r="AW469" i="1"/>
  <c r="O474" i="2"/>
  <c r="AL471" i="2"/>
  <c r="AV471" i="2"/>
  <c r="Y478" i="1"/>
  <c r="G478" i="2"/>
  <c r="N479" i="1"/>
  <c r="I471" i="2"/>
  <c r="BF471" i="2"/>
  <c r="E473" i="2"/>
  <c r="AY472" i="2" s="1"/>
  <c r="AZ469" i="2"/>
  <c r="BF472" i="2" l="1"/>
  <c r="BE472" i="2"/>
  <c r="AT475" i="2"/>
  <c r="AJ475" i="2"/>
  <c r="AO476" i="2"/>
  <c r="AE476" i="2"/>
  <c r="AB473" i="2"/>
  <c r="AO481" i="1"/>
  <c r="L477" i="2"/>
  <c r="Z476" i="2" s="1"/>
  <c r="AW470" i="1"/>
  <c r="O475" i="2"/>
  <c r="AC474" i="2" s="1"/>
  <c r="AK479" i="2"/>
  <c r="AU479" i="2"/>
  <c r="N480" i="1"/>
  <c r="I472" i="2"/>
  <c r="W471" i="2" s="1"/>
  <c r="AW472" i="2"/>
  <c r="AM472" i="2"/>
  <c r="AU470" i="1"/>
  <c r="N475" i="2"/>
  <c r="AB474" i="2" s="1"/>
  <c r="Y479" i="1"/>
  <c r="G479" i="2"/>
  <c r="U478" i="2" s="1"/>
  <c r="W470" i="2"/>
  <c r="U477" i="2"/>
  <c r="AC473" i="2"/>
  <c r="AL472" i="2"/>
  <c r="AV472" i="2"/>
  <c r="AA480" i="2"/>
  <c r="AJ470" i="1"/>
  <c r="M482" i="2"/>
  <c r="AA481" i="2" s="1"/>
  <c r="E474" i="2"/>
  <c r="BE473" i="2"/>
  <c r="AZ470" i="2"/>
  <c r="BG472" i="2"/>
  <c r="BC472" i="2"/>
  <c r="BB472" i="2"/>
  <c r="BD472" i="2"/>
  <c r="AX472" i="2"/>
  <c r="BD473" i="2" l="1"/>
  <c r="BB473" i="2"/>
  <c r="BC473" i="2"/>
  <c r="BG473" i="2"/>
  <c r="AL474" i="2"/>
  <c r="AV474" i="2"/>
  <c r="AG471" i="2"/>
  <c r="AQ471" i="2"/>
  <c r="BA471" i="2"/>
  <c r="AK480" i="2"/>
  <c r="AU480" i="2"/>
  <c r="AJ471" i="1"/>
  <c r="M483" i="2"/>
  <c r="AW473" i="2"/>
  <c r="AM473" i="2"/>
  <c r="Y480" i="1"/>
  <c r="G480" i="2"/>
  <c r="AU471" i="1"/>
  <c r="N476" i="2"/>
  <c r="AB475" i="2" s="1"/>
  <c r="N481" i="1"/>
  <c r="I473" i="2"/>
  <c r="W472" i="2" s="1"/>
  <c r="AW471" i="1"/>
  <c r="O476" i="2"/>
  <c r="AC475" i="2" s="1"/>
  <c r="AT476" i="2"/>
  <c r="AJ476" i="2"/>
  <c r="AO478" i="2"/>
  <c r="AE478" i="2"/>
  <c r="AK481" i="2"/>
  <c r="AU481" i="2"/>
  <c r="AG470" i="2"/>
  <c r="AQ470" i="2"/>
  <c r="BA470" i="2"/>
  <c r="AO482" i="1"/>
  <c r="L478" i="2"/>
  <c r="AO477" i="2"/>
  <c r="AE477" i="2"/>
  <c r="AW474" i="2"/>
  <c r="AM474" i="2"/>
  <c r="AL473" i="2"/>
  <c r="AV473" i="2"/>
  <c r="BF473" i="2"/>
  <c r="AX473" i="2"/>
  <c r="AY473" i="2"/>
  <c r="E475" i="2"/>
  <c r="BF474" i="2" s="1"/>
  <c r="AZ471" i="2"/>
  <c r="BG474" i="2" l="1"/>
  <c r="BE474" i="2"/>
  <c r="BC474" i="2"/>
  <c r="BB474" i="2"/>
  <c r="AY474" i="2"/>
  <c r="BD474" i="2"/>
  <c r="AX474" i="2"/>
  <c r="AG472" i="2"/>
  <c r="AQ472" i="2"/>
  <c r="BA472" i="2"/>
  <c r="AW475" i="2"/>
  <c r="AM475" i="2"/>
  <c r="AA482" i="2"/>
  <c r="AW472" i="1"/>
  <c r="O477" i="2"/>
  <c r="AC476" i="2" s="1"/>
  <c r="AU472" i="1"/>
  <c r="N477" i="2"/>
  <c r="N482" i="1"/>
  <c r="I474" i="2"/>
  <c r="W473" i="2" s="1"/>
  <c r="Y481" i="1"/>
  <c r="G481" i="2"/>
  <c r="AJ472" i="1"/>
  <c r="M484" i="2"/>
  <c r="AL475" i="2"/>
  <c r="AV475" i="2"/>
  <c r="AO483" i="1"/>
  <c r="L479" i="2"/>
  <c r="Z478" i="2" s="1"/>
  <c r="Z477" i="2"/>
  <c r="U479" i="2"/>
  <c r="E476" i="2"/>
  <c r="AX475" i="2" s="1"/>
  <c r="BC475" i="2"/>
  <c r="AZ472" i="2"/>
  <c r="AW476" i="2" l="1"/>
  <c r="AM476" i="2"/>
  <c r="AT478" i="2"/>
  <c r="AJ478" i="2"/>
  <c r="AK482" i="2"/>
  <c r="AU482" i="2"/>
  <c r="AO484" i="1"/>
  <c r="L480" i="2"/>
  <c r="Z479" i="2" s="1"/>
  <c r="Y482" i="1"/>
  <c r="G482" i="2"/>
  <c r="AU473" i="1"/>
  <c r="N478" i="2"/>
  <c r="AG473" i="2"/>
  <c r="AQ473" i="2"/>
  <c r="BA473" i="2"/>
  <c r="AO479" i="2"/>
  <c r="AE479" i="2"/>
  <c r="U480" i="2"/>
  <c r="AB476" i="2"/>
  <c r="BF476" i="2" s="1"/>
  <c r="AT477" i="2"/>
  <c r="AJ477" i="2"/>
  <c r="AJ473" i="1"/>
  <c r="M485" i="2"/>
  <c r="N483" i="1"/>
  <c r="I475" i="2"/>
  <c r="AW473" i="1"/>
  <c r="O478" i="2"/>
  <c r="AC477" i="2" s="1"/>
  <c r="AA483" i="2"/>
  <c r="E477" i="2"/>
  <c r="BB476" i="2" s="1"/>
  <c r="BG476" i="2"/>
  <c r="AZ473" i="2"/>
  <c r="BF475" i="2"/>
  <c r="BG475" i="2"/>
  <c r="BB475" i="2"/>
  <c r="BE475" i="2"/>
  <c r="AY475" i="2"/>
  <c r="BD475" i="2"/>
  <c r="BD476" i="2" l="1"/>
  <c r="BE476" i="2"/>
  <c r="AY476" i="2"/>
  <c r="AX476" i="2"/>
  <c r="BC476" i="2"/>
  <c r="AT479" i="2"/>
  <c r="AJ479" i="2"/>
  <c r="AK483" i="2"/>
  <c r="AU483" i="2"/>
  <c r="AL476" i="2"/>
  <c r="AV476" i="2"/>
  <c r="AU474" i="1"/>
  <c r="N479" i="2"/>
  <c r="AO485" i="1"/>
  <c r="L481" i="2"/>
  <c r="N484" i="1"/>
  <c r="I476" i="2"/>
  <c r="W475" i="2" s="1"/>
  <c r="AW477" i="2"/>
  <c r="AM477" i="2"/>
  <c r="AJ474" i="1"/>
  <c r="M486" i="2"/>
  <c r="AO480" i="2"/>
  <c r="AE480" i="2"/>
  <c r="AA484" i="2"/>
  <c r="U481" i="2"/>
  <c r="AB477" i="2"/>
  <c r="AW474" i="1"/>
  <c r="O479" i="2"/>
  <c r="AC478" i="2" s="1"/>
  <c r="W474" i="2"/>
  <c r="Y483" i="1"/>
  <c r="Y484" i="1" s="1"/>
  <c r="G483" i="2"/>
  <c r="U482" i="2" s="1"/>
  <c r="E478" i="2"/>
  <c r="AX477" i="2" s="1"/>
  <c r="BD477" i="2"/>
  <c r="AZ474" i="2"/>
  <c r="BE477" i="2" l="1"/>
  <c r="BC477" i="2"/>
  <c r="BF477" i="2"/>
  <c r="BG477" i="2"/>
  <c r="AY477" i="2"/>
  <c r="AO482" i="2"/>
  <c r="AE482" i="2"/>
  <c r="AG474" i="2"/>
  <c r="AQ474" i="2"/>
  <c r="BA474" i="2"/>
  <c r="AW478" i="2"/>
  <c r="AM478" i="2"/>
  <c r="AG475" i="2"/>
  <c r="AQ475" i="2"/>
  <c r="BA475" i="2"/>
  <c r="AO486" i="1"/>
  <c r="L482" i="2"/>
  <c r="Z481" i="2" s="1"/>
  <c r="AW475" i="1"/>
  <c r="O480" i="2"/>
  <c r="AC479" i="2" s="1"/>
  <c r="AO481" i="2"/>
  <c r="AE481" i="2"/>
  <c r="AL477" i="2"/>
  <c r="AV477" i="2"/>
  <c r="AA485" i="2"/>
  <c r="AB478" i="2"/>
  <c r="Z480" i="2"/>
  <c r="Y485" i="1"/>
  <c r="G484" i="2"/>
  <c r="U483" i="2" s="1"/>
  <c r="AK484" i="2"/>
  <c r="AU484" i="2"/>
  <c r="AJ475" i="1"/>
  <c r="M487" i="2"/>
  <c r="AA486" i="2" s="1"/>
  <c r="N485" i="1"/>
  <c r="I477" i="2"/>
  <c r="W476" i="2" s="1"/>
  <c r="AU475" i="1"/>
  <c r="N480" i="2"/>
  <c r="AB479" i="2" s="1"/>
  <c r="BB477" i="2"/>
  <c r="E479" i="2"/>
  <c r="AZ475" i="2"/>
  <c r="BB478" i="2" l="1"/>
  <c r="BC478" i="2"/>
  <c r="BF478" i="2"/>
  <c r="BE478" i="2"/>
  <c r="AG476" i="2"/>
  <c r="AQ476" i="2"/>
  <c r="BA476" i="2"/>
  <c r="AT481" i="2"/>
  <c r="AJ481" i="2"/>
  <c r="AO483" i="2"/>
  <c r="AE483" i="2"/>
  <c r="N486" i="1"/>
  <c r="I478" i="2"/>
  <c r="W477" i="2" s="1"/>
  <c r="AL479" i="2"/>
  <c r="AV479" i="2"/>
  <c r="AW479" i="2"/>
  <c r="AM479" i="2"/>
  <c r="AT480" i="2"/>
  <c r="AJ480" i="2"/>
  <c r="AO487" i="1"/>
  <c r="AO488" i="1" s="1"/>
  <c r="L483" i="2"/>
  <c r="Y486" i="1"/>
  <c r="G485" i="2"/>
  <c r="U484" i="2" s="1"/>
  <c r="AK486" i="2"/>
  <c r="AU486" i="2"/>
  <c r="AU476" i="1"/>
  <c r="N481" i="2"/>
  <c r="AJ476" i="1"/>
  <c r="M488" i="2"/>
  <c r="AL478" i="2"/>
  <c r="AV478" i="2"/>
  <c r="AK485" i="2"/>
  <c r="AU485" i="2"/>
  <c r="AW476" i="1"/>
  <c r="O481" i="2"/>
  <c r="AY478" i="2"/>
  <c r="AX478" i="2"/>
  <c r="BD478" i="2"/>
  <c r="BG478" i="2"/>
  <c r="E480" i="2"/>
  <c r="BD479" i="2" s="1"/>
  <c r="AZ476" i="2"/>
  <c r="AX479" i="2" l="1"/>
  <c r="BE479" i="2"/>
  <c r="BC479" i="2"/>
  <c r="BB479" i="2"/>
  <c r="BG479" i="2"/>
  <c r="AY479" i="2"/>
  <c r="AJ477" i="1"/>
  <c r="M489" i="2"/>
  <c r="AA488" i="2" s="1"/>
  <c r="AO484" i="2"/>
  <c r="AE484" i="2"/>
  <c r="AW477" i="1"/>
  <c r="O482" i="2"/>
  <c r="AC481" i="2" s="1"/>
  <c r="AU477" i="1"/>
  <c r="N482" i="2"/>
  <c r="AO489" i="1"/>
  <c r="L484" i="2"/>
  <c r="Y487" i="1"/>
  <c r="G486" i="2"/>
  <c r="U485" i="2" s="1"/>
  <c r="N487" i="1"/>
  <c r="I479" i="2"/>
  <c r="Z482" i="2"/>
  <c r="AG477" i="2"/>
  <c r="AQ477" i="2"/>
  <c r="BA477" i="2"/>
  <c r="AC480" i="2"/>
  <c r="AB480" i="2"/>
  <c r="BF480" i="2" s="1"/>
  <c r="AA487" i="2"/>
  <c r="BF479" i="2"/>
  <c r="E481" i="2"/>
  <c r="BE480" i="2"/>
  <c r="BC480" i="2"/>
  <c r="AY480" i="2"/>
  <c r="AZ477" i="2"/>
  <c r="BB480" i="2" l="1"/>
  <c r="BG480" i="2"/>
  <c r="AO485" i="2"/>
  <c r="AE485" i="2"/>
  <c r="AL480" i="2"/>
  <c r="AV480" i="2"/>
  <c r="AW481" i="2"/>
  <c r="AM481" i="2"/>
  <c r="AB481" i="2"/>
  <c r="AK487" i="2"/>
  <c r="AU487" i="2"/>
  <c r="AK488" i="2"/>
  <c r="AU488" i="2"/>
  <c r="Y488" i="1"/>
  <c r="G487" i="2"/>
  <c r="U486" i="2" s="1"/>
  <c r="AU478" i="1"/>
  <c r="N483" i="2"/>
  <c r="AB482" i="2" s="1"/>
  <c r="AJ478" i="1"/>
  <c r="M490" i="2"/>
  <c r="AA489" i="2" s="1"/>
  <c r="Z483" i="2"/>
  <c r="W478" i="2"/>
  <c r="AW480" i="2"/>
  <c r="AM480" i="2"/>
  <c r="AT482" i="2"/>
  <c r="AJ482" i="2"/>
  <c r="N488" i="1"/>
  <c r="I480" i="2"/>
  <c r="W479" i="2" s="1"/>
  <c r="AO490" i="1"/>
  <c r="L485" i="2"/>
  <c r="AW478" i="1"/>
  <c r="O483" i="2"/>
  <c r="E482" i="2"/>
  <c r="BG481" i="2" s="1"/>
  <c r="AZ478" i="2"/>
  <c r="BD480" i="2"/>
  <c r="AX480" i="2"/>
  <c r="BB481" i="2" l="1"/>
  <c r="AY481" i="2"/>
  <c r="AX481" i="2"/>
  <c r="BC481" i="2"/>
  <c r="BE481" i="2"/>
  <c r="BF481" i="2"/>
  <c r="BD481" i="2"/>
  <c r="AG479" i="2"/>
  <c r="AQ479" i="2"/>
  <c r="BA479" i="2"/>
  <c r="AK489" i="2"/>
  <c r="AU489" i="2"/>
  <c r="AG478" i="2"/>
  <c r="AQ478" i="2"/>
  <c r="BA478" i="2"/>
  <c r="Z484" i="2"/>
  <c r="AW479" i="1"/>
  <c r="O484" i="2"/>
  <c r="AO486" i="2"/>
  <c r="AE486" i="2"/>
  <c r="Y489" i="1"/>
  <c r="G488" i="2"/>
  <c r="U487" i="2" s="1"/>
  <c r="AL482" i="2"/>
  <c r="AV482" i="2"/>
  <c r="AO491" i="1"/>
  <c r="L486" i="2"/>
  <c r="Z485" i="2" s="1"/>
  <c r="AT483" i="2"/>
  <c r="AJ483" i="2"/>
  <c r="AU479" i="1"/>
  <c r="N484" i="2"/>
  <c r="N489" i="1"/>
  <c r="I481" i="2"/>
  <c r="W480" i="2" s="1"/>
  <c r="AJ479" i="1"/>
  <c r="M491" i="2"/>
  <c r="AC482" i="2"/>
  <c r="AL481" i="2"/>
  <c r="AV481" i="2"/>
  <c r="E483" i="2"/>
  <c r="BE482" i="2"/>
  <c r="AZ479" i="2"/>
  <c r="BF482" i="2" l="1"/>
  <c r="AT485" i="2"/>
  <c r="AJ485" i="2"/>
  <c r="AO487" i="2"/>
  <c r="AE487" i="2"/>
  <c r="AG480" i="2"/>
  <c r="AQ480" i="2"/>
  <c r="BA480" i="2"/>
  <c r="AW482" i="2"/>
  <c r="AM482" i="2"/>
  <c r="N490" i="1"/>
  <c r="I482" i="2"/>
  <c r="AT484" i="2"/>
  <c r="AJ484" i="2"/>
  <c r="AA490" i="2"/>
  <c r="AJ480" i="1"/>
  <c r="M492" i="2"/>
  <c r="AU480" i="1"/>
  <c r="N485" i="2"/>
  <c r="AO492" i="1"/>
  <c r="L487" i="2"/>
  <c r="Z486" i="2" s="1"/>
  <c r="Y490" i="1"/>
  <c r="G489" i="2"/>
  <c r="U488" i="2" s="1"/>
  <c r="AW480" i="1"/>
  <c r="O485" i="2"/>
  <c r="AC483" i="2"/>
  <c r="AB483" i="2"/>
  <c r="BF483" i="2" s="1"/>
  <c r="AY482" i="2"/>
  <c r="AX482" i="2"/>
  <c r="BC482" i="2"/>
  <c r="BG482" i="2"/>
  <c r="BB482" i="2"/>
  <c r="BD482" i="2"/>
  <c r="E484" i="2"/>
  <c r="BB483" i="2" s="1"/>
  <c r="BG483" i="2"/>
  <c r="AZ480" i="2"/>
  <c r="AX483" i="2" l="1"/>
  <c r="BE483" i="2"/>
  <c r="BC483" i="2"/>
  <c r="AT486" i="2"/>
  <c r="AJ486" i="2"/>
  <c r="AO488" i="2"/>
  <c r="AE488" i="2"/>
  <c r="AW483" i="2"/>
  <c r="AM483" i="2"/>
  <c r="AW481" i="1"/>
  <c r="O486" i="2"/>
  <c r="AO493" i="1"/>
  <c r="L488" i="2"/>
  <c r="AJ481" i="1"/>
  <c r="M493" i="2"/>
  <c r="AA492" i="2" s="1"/>
  <c r="AC484" i="2"/>
  <c r="AL483" i="2"/>
  <c r="AV483" i="2"/>
  <c r="AK490" i="2"/>
  <c r="AU490" i="2"/>
  <c r="N491" i="1"/>
  <c r="N492" i="1" s="1"/>
  <c r="I483" i="2"/>
  <c r="W482" i="2" s="1"/>
  <c r="W481" i="2"/>
  <c r="Y491" i="1"/>
  <c r="G490" i="2"/>
  <c r="U489" i="2" s="1"/>
  <c r="AU481" i="1"/>
  <c r="N486" i="2"/>
  <c r="AA491" i="2"/>
  <c r="AB484" i="2"/>
  <c r="E485" i="2"/>
  <c r="BC484" i="2"/>
  <c r="AZ481" i="2"/>
  <c r="AY483" i="2"/>
  <c r="BD483" i="2"/>
  <c r="BG484" i="2" l="1"/>
  <c r="BF484" i="2"/>
  <c r="AX484" i="2"/>
  <c r="BE484" i="2"/>
  <c r="AY484" i="2"/>
  <c r="BB484" i="2"/>
  <c r="AK492" i="2"/>
  <c r="AU492" i="2"/>
  <c r="AG482" i="2"/>
  <c r="AQ482" i="2"/>
  <c r="BA482" i="2"/>
  <c r="AO489" i="2"/>
  <c r="AE489" i="2"/>
  <c r="AG481" i="2"/>
  <c r="AQ481" i="2"/>
  <c r="BA481" i="2"/>
  <c r="AU482" i="1"/>
  <c r="N487" i="2"/>
  <c r="AB485" i="2"/>
  <c r="AO494" i="1"/>
  <c r="L489" i="2"/>
  <c r="Z488" i="2" s="1"/>
  <c r="AL484" i="2"/>
  <c r="AV484" i="2"/>
  <c r="N493" i="1"/>
  <c r="I484" i="2"/>
  <c r="W483" i="2" s="1"/>
  <c r="AC485" i="2"/>
  <c r="AK491" i="2"/>
  <c r="AU491" i="2"/>
  <c r="Y492" i="1"/>
  <c r="G491" i="2"/>
  <c r="Z487" i="2"/>
  <c r="AW484" i="2"/>
  <c r="AM484" i="2"/>
  <c r="AJ482" i="1"/>
  <c r="M494" i="2"/>
  <c r="AA493" i="2" s="1"/>
  <c r="AW482" i="1"/>
  <c r="O487" i="2"/>
  <c r="AC486" i="2" s="1"/>
  <c r="BD484" i="2"/>
  <c r="E486" i="2"/>
  <c r="BF485" i="2" s="1"/>
  <c r="BD485" i="2"/>
  <c r="BC485" i="2"/>
  <c r="AZ482" i="2"/>
  <c r="AX485" i="2" l="1"/>
  <c r="AY485" i="2"/>
  <c r="AG483" i="2"/>
  <c r="AQ483" i="2"/>
  <c r="BA483" i="2"/>
  <c r="AT488" i="2"/>
  <c r="AJ488" i="2"/>
  <c r="AK493" i="2"/>
  <c r="AU493" i="2"/>
  <c r="AT487" i="2"/>
  <c r="AJ487" i="2"/>
  <c r="AJ483" i="1"/>
  <c r="M495" i="2"/>
  <c r="AU483" i="1"/>
  <c r="N488" i="2"/>
  <c r="U490" i="2"/>
  <c r="N494" i="1"/>
  <c r="I485" i="2"/>
  <c r="W484" i="2" s="1"/>
  <c r="AO495" i="1"/>
  <c r="L490" i="2"/>
  <c r="Z489" i="2" s="1"/>
  <c r="Y493" i="1"/>
  <c r="G492" i="2"/>
  <c r="AL485" i="2"/>
  <c r="AV485" i="2"/>
  <c r="AW483" i="1"/>
  <c r="O488" i="2"/>
  <c r="AC487" i="2" s="1"/>
  <c r="AW485" i="2"/>
  <c r="AM485" i="2"/>
  <c r="AW486" i="2"/>
  <c r="AM486" i="2"/>
  <c r="AB486" i="2"/>
  <c r="E487" i="2"/>
  <c r="BE486" i="2" s="1"/>
  <c r="AZ483" i="2"/>
  <c r="BG485" i="2"/>
  <c r="BE485" i="2"/>
  <c r="BB485" i="2"/>
  <c r="AY486" i="2" l="1"/>
  <c r="BB486" i="2"/>
  <c r="BC486" i="2"/>
  <c r="BG486" i="2"/>
  <c r="AX486" i="2"/>
  <c r="BD486" i="2"/>
  <c r="BF486" i="2"/>
  <c r="AW487" i="2"/>
  <c r="AM487" i="2"/>
  <c r="AT489" i="2"/>
  <c r="AJ489" i="2"/>
  <c r="N495" i="1"/>
  <c r="I486" i="2"/>
  <c r="W485" i="2" s="1"/>
  <c r="AO490" i="2"/>
  <c r="AE490" i="2"/>
  <c r="AU484" i="1"/>
  <c r="N489" i="2"/>
  <c r="AB488" i="2" s="1"/>
  <c r="AJ484" i="1"/>
  <c r="M496" i="2"/>
  <c r="AG484" i="2"/>
  <c r="AQ484" i="2"/>
  <c r="BA484" i="2"/>
  <c r="AA494" i="2"/>
  <c r="AL486" i="2"/>
  <c r="AV486" i="2"/>
  <c r="AW484" i="1"/>
  <c r="O489" i="2"/>
  <c r="AC488" i="2" s="1"/>
  <c r="Y494" i="1"/>
  <c r="G493" i="2"/>
  <c r="U492" i="2" s="1"/>
  <c r="AO496" i="1"/>
  <c r="L491" i="2"/>
  <c r="U491" i="2"/>
  <c r="AB487" i="2"/>
  <c r="E488" i="2"/>
  <c r="BG487" i="2" s="1"/>
  <c r="AZ484" i="2"/>
  <c r="AY487" i="2" l="1"/>
  <c r="AX487" i="2"/>
  <c r="BB487" i="2"/>
  <c r="BC487" i="2"/>
  <c r="BE487" i="2"/>
  <c r="BD487" i="2"/>
  <c r="AW488" i="2"/>
  <c r="AM488" i="2"/>
  <c r="AG485" i="2"/>
  <c r="AQ485" i="2"/>
  <c r="BA485" i="2"/>
  <c r="AO497" i="1"/>
  <c r="L492" i="2"/>
  <c r="Z491" i="2" s="1"/>
  <c r="AW485" i="1"/>
  <c r="O490" i="2"/>
  <c r="AC489" i="2" s="1"/>
  <c r="AJ485" i="1"/>
  <c r="M497" i="2"/>
  <c r="AA496" i="2" s="1"/>
  <c r="AK494" i="2"/>
  <c r="AU494" i="2"/>
  <c r="AA495" i="2"/>
  <c r="Z490" i="2"/>
  <c r="AO492" i="2"/>
  <c r="AE492" i="2"/>
  <c r="AL488" i="2"/>
  <c r="AV488" i="2"/>
  <c r="AL487" i="2"/>
  <c r="AV487" i="2"/>
  <c r="BF487" i="2"/>
  <c r="AO491" i="2"/>
  <c r="AE491" i="2"/>
  <c r="Y495" i="1"/>
  <c r="G494" i="2"/>
  <c r="U493" i="2" s="1"/>
  <c r="AU485" i="1"/>
  <c r="N490" i="2"/>
  <c r="N496" i="1"/>
  <c r="I487" i="2"/>
  <c r="W486" i="2" s="1"/>
  <c r="E489" i="2"/>
  <c r="BB488" i="2" s="1"/>
  <c r="AZ485" i="2"/>
  <c r="BC488" i="2" l="1"/>
  <c r="BG488" i="2"/>
  <c r="BE488" i="2"/>
  <c r="AY488" i="2"/>
  <c r="AX488" i="2"/>
  <c r="BD488" i="2"/>
  <c r="BF488" i="2"/>
  <c r="AT491" i="2"/>
  <c r="AJ491" i="2"/>
  <c r="AW489" i="2"/>
  <c r="AM489" i="2"/>
  <c r="Y496" i="1"/>
  <c r="G495" i="2"/>
  <c r="U494" i="2" s="1"/>
  <c r="AG486" i="2"/>
  <c r="AQ486" i="2"/>
  <c r="BA486" i="2"/>
  <c r="AO493" i="2"/>
  <c r="AE493" i="2"/>
  <c r="AK495" i="2"/>
  <c r="AU495" i="2"/>
  <c r="AJ486" i="1"/>
  <c r="M498" i="2"/>
  <c r="AO498" i="1"/>
  <c r="L493" i="2"/>
  <c r="Z492" i="2" s="1"/>
  <c r="AU486" i="1"/>
  <c r="N491" i="2"/>
  <c r="AT490" i="2"/>
  <c r="AJ490" i="2"/>
  <c r="AK496" i="2"/>
  <c r="AU496" i="2"/>
  <c r="AB489" i="2"/>
  <c r="AW486" i="1"/>
  <c r="O491" i="2"/>
  <c r="N497" i="1"/>
  <c r="I488" i="2"/>
  <c r="W487" i="2" s="1"/>
  <c r="E490" i="2"/>
  <c r="BG489" i="2" s="1"/>
  <c r="AZ486" i="2"/>
  <c r="AY489" i="2" l="1"/>
  <c r="AX489" i="2"/>
  <c r="BC489" i="2"/>
  <c r="BE489" i="2"/>
  <c r="BF489" i="2"/>
  <c r="BB489" i="2"/>
  <c r="BD489" i="2"/>
  <c r="AT492" i="2"/>
  <c r="AJ492" i="2"/>
  <c r="AO499" i="1"/>
  <c r="L494" i="2"/>
  <c r="AB490" i="2"/>
  <c r="N498" i="1"/>
  <c r="I489" i="2"/>
  <c r="W488" i="2" s="1"/>
  <c r="AW487" i="1"/>
  <c r="O492" i="2"/>
  <c r="AG487" i="2"/>
  <c r="AQ487" i="2"/>
  <c r="BA487" i="2"/>
  <c r="AL489" i="2"/>
  <c r="AV489" i="2"/>
  <c r="AU487" i="1"/>
  <c r="N492" i="2"/>
  <c r="AJ487" i="1"/>
  <c r="M499" i="2"/>
  <c r="AA498" i="2" s="1"/>
  <c r="AO494" i="2"/>
  <c r="AE494" i="2"/>
  <c r="AC490" i="2"/>
  <c r="AA497" i="2"/>
  <c r="Y497" i="1"/>
  <c r="G496" i="2"/>
  <c r="E491" i="2"/>
  <c r="BE490" i="2"/>
  <c r="AZ487" i="2"/>
  <c r="BF490" i="2" l="1"/>
  <c r="BG490" i="2"/>
  <c r="BC490" i="2"/>
  <c r="AX490" i="2"/>
  <c r="BD490" i="2"/>
  <c r="BB490" i="2"/>
  <c r="AY490" i="2"/>
  <c r="AG488" i="2"/>
  <c r="AQ488" i="2"/>
  <c r="BA488" i="2"/>
  <c r="AK498" i="2"/>
  <c r="AU498" i="2"/>
  <c r="Y498" i="1"/>
  <c r="G497" i="2"/>
  <c r="U496" i="2" s="1"/>
  <c r="AO500" i="1"/>
  <c r="L495" i="2"/>
  <c r="AW490" i="2"/>
  <c r="AM490" i="2"/>
  <c r="AK497" i="2"/>
  <c r="AU497" i="2"/>
  <c r="AW488" i="1"/>
  <c r="O493" i="2"/>
  <c r="AC492" i="2" s="1"/>
  <c r="N499" i="1"/>
  <c r="I490" i="2"/>
  <c r="AB491" i="2"/>
  <c r="U495" i="2"/>
  <c r="AU488" i="1"/>
  <c r="N493" i="2"/>
  <c r="Z493" i="2"/>
  <c r="AJ488" i="1"/>
  <c r="M500" i="2"/>
  <c r="AC491" i="2"/>
  <c r="AL490" i="2"/>
  <c r="AV490" i="2"/>
  <c r="E492" i="2"/>
  <c r="AZ488" i="2"/>
  <c r="AX491" i="2" l="1"/>
  <c r="BC491" i="2"/>
  <c r="AW492" i="2"/>
  <c r="AM492" i="2"/>
  <c r="AO496" i="2"/>
  <c r="AE496" i="2"/>
  <c r="N500" i="1"/>
  <c r="I491" i="2"/>
  <c r="W490" i="2" s="1"/>
  <c r="Y499" i="1"/>
  <c r="G498" i="2"/>
  <c r="U497" i="2" s="1"/>
  <c r="AJ489" i="1"/>
  <c r="M501" i="2"/>
  <c r="AT493" i="2"/>
  <c r="AJ493" i="2"/>
  <c r="AU489" i="1"/>
  <c r="N494" i="2"/>
  <c r="AL491" i="2"/>
  <c r="AV491" i="2"/>
  <c r="AW489" i="1"/>
  <c r="O494" i="2"/>
  <c r="AO501" i="1"/>
  <c r="L496" i="2"/>
  <c r="Z495" i="2" s="1"/>
  <c r="Z494" i="2"/>
  <c r="AW491" i="2"/>
  <c r="AM491" i="2"/>
  <c r="AA499" i="2"/>
  <c r="AO495" i="2"/>
  <c r="AE495" i="2"/>
  <c r="AB492" i="2"/>
  <c r="W489" i="2"/>
  <c r="E493" i="2"/>
  <c r="BB492" i="2" s="1"/>
  <c r="BG492" i="2"/>
  <c r="AZ489" i="2"/>
  <c r="BF491" i="2"/>
  <c r="BG491" i="2"/>
  <c r="BB491" i="2"/>
  <c r="BE491" i="2"/>
  <c r="AY491" i="2"/>
  <c r="BD491" i="2"/>
  <c r="AY492" i="2" l="1"/>
  <c r="AX492" i="2"/>
  <c r="BC492" i="2"/>
  <c r="BE492" i="2"/>
  <c r="BF492" i="2"/>
  <c r="BD492" i="2"/>
  <c r="AT495" i="2"/>
  <c r="AJ495" i="2"/>
  <c r="AT494" i="2"/>
  <c r="AJ494" i="2"/>
  <c r="AU490" i="1"/>
  <c r="N495" i="2"/>
  <c r="AO497" i="2"/>
  <c r="AE497" i="2"/>
  <c r="AG490" i="2"/>
  <c r="AQ490" i="2"/>
  <c r="BA490" i="2"/>
  <c r="AK499" i="2"/>
  <c r="AU499" i="2"/>
  <c r="AB493" i="2"/>
  <c r="AW490" i="1"/>
  <c r="O495" i="2"/>
  <c r="AC494" i="2" s="1"/>
  <c r="Y500" i="1"/>
  <c r="G499" i="2"/>
  <c r="U498" i="2" s="1"/>
  <c r="AG489" i="2"/>
  <c r="AQ489" i="2"/>
  <c r="BA489" i="2"/>
  <c r="AA500" i="2"/>
  <c r="AL492" i="2"/>
  <c r="AV492" i="2"/>
  <c r="AC493" i="2"/>
  <c r="BG493" i="2" s="1"/>
  <c r="AO502" i="1"/>
  <c r="L497" i="2"/>
  <c r="AJ490" i="1"/>
  <c r="M502" i="2"/>
  <c r="N501" i="1"/>
  <c r="I492" i="2"/>
  <c r="W491" i="2" s="1"/>
  <c r="E494" i="2"/>
  <c r="BD493" i="2"/>
  <c r="BC493" i="2"/>
  <c r="AY493" i="2"/>
  <c r="BB493" i="2"/>
  <c r="AX493" i="2"/>
  <c r="BE493" i="2"/>
  <c r="AZ490" i="2"/>
  <c r="AG491" i="2" l="1"/>
  <c r="AQ491" i="2"/>
  <c r="BA491" i="2"/>
  <c r="AW494" i="2"/>
  <c r="AM494" i="2"/>
  <c r="AO498" i="2"/>
  <c r="AE498" i="2"/>
  <c r="Y501" i="1"/>
  <c r="G500" i="2"/>
  <c r="AL493" i="2"/>
  <c r="AV493" i="2"/>
  <c r="BF493" i="2"/>
  <c r="N502" i="1"/>
  <c r="I493" i="2"/>
  <c r="W492" i="2" s="1"/>
  <c r="AO503" i="1"/>
  <c r="L498" i="2"/>
  <c r="Z496" i="2"/>
  <c r="AJ491" i="1"/>
  <c r="M503" i="2"/>
  <c r="AK500" i="2"/>
  <c r="AU500" i="2"/>
  <c r="AW493" i="2"/>
  <c r="AM493" i="2"/>
  <c r="AA501" i="2"/>
  <c r="AW491" i="1"/>
  <c r="O496" i="2"/>
  <c r="AC495" i="2" s="1"/>
  <c r="AB494" i="2"/>
  <c r="AU491" i="1"/>
  <c r="N496" i="2"/>
  <c r="E495" i="2"/>
  <c r="BE494" i="2" s="1"/>
  <c r="BB494" i="2"/>
  <c r="AZ491" i="2"/>
  <c r="BG494" i="2" l="1"/>
  <c r="AY494" i="2"/>
  <c r="BD494" i="2"/>
  <c r="BC494" i="2"/>
  <c r="AX494" i="2"/>
  <c r="AU492" i="1"/>
  <c r="N497" i="2"/>
  <c r="AB496" i="2" s="1"/>
  <c r="AO504" i="1"/>
  <c r="L499" i="2"/>
  <c r="Z498" i="2" s="1"/>
  <c r="AK501" i="2"/>
  <c r="AU501" i="2"/>
  <c r="BF494" i="2"/>
  <c r="AJ492" i="1"/>
  <c r="M504" i="2"/>
  <c r="AA503" i="2" s="1"/>
  <c r="Y502" i="1"/>
  <c r="G501" i="2"/>
  <c r="U500" i="2" s="1"/>
  <c r="AL494" i="2"/>
  <c r="AV494" i="2"/>
  <c r="AG492" i="2"/>
  <c r="AQ492" i="2"/>
  <c r="BA492" i="2"/>
  <c r="AW495" i="2"/>
  <c r="AM495" i="2"/>
  <c r="AW492" i="1"/>
  <c r="O497" i="2"/>
  <c r="AA502" i="2"/>
  <c r="AB495" i="2"/>
  <c r="AT496" i="2"/>
  <c r="AJ496" i="2"/>
  <c r="N503" i="1"/>
  <c r="I494" i="2"/>
  <c r="W493" i="2" s="1"/>
  <c r="U499" i="2"/>
  <c r="Z497" i="2"/>
  <c r="E496" i="2"/>
  <c r="BD495" i="2"/>
  <c r="BG495" i="2"/>
  <c r="AY495" i="2"/>
  <c r="BE495" i="2"/>
  <c r="AX495" i="2"/>
  <c r="BB495" i="2"/>
  <c r="AZ492" i="2"/>
  <c r="BF495" i="2" l="1"/>
  <c r="BC495" i="2"/>
  <c r="AG493" i="2"/>
  <c r="AQ493" i="2"/>
  <c r="BA493" i="2"/>
  <c r="AO500" i="2"/>
  <c r="AE500" i="2"/>
  <c r="AT498" i="2"/>
  <c r="AJ498" i="2"/>
  <c r="AC496" i="2"/>
  <c r="AJ493" i="1"/>
  <c r="M505" i="2"/>
  <c r="AO499" i="2"/>
  <c r="AE499" i="2"/>
  <c r="AW493" i="1"/>
  <c r="O498" i="2"/>
  <c r="AO505" i="1"/>
  <c r="L500" i="2"/>
  <c r="Z499" i="2" s="1"/>
  <c r="AL495" i="2"/>
  <c r="AV495" i="2"/>
  <c r="AL496" i="2"/>
  <c r="AV496" i="2"/>
  <c r="AK503" i="2"/>
  <c r="AU503" i="2"/>
  <c r="AT497" i="2"/>
  <c r="AJ497" i="2"/>
  <c r="Y503" i="1"/>
  <c r="Y504" i="1" s="1"/>
  <c r="G502" i="2"/>
  <c r="U501" i="2" s="1"/>
  <c r="N504" i="1"/>
  <c r="I495" i="2"/>
  <c r="W494" i="2" s="1"/>
  <c r="AK502" i="2"/>
  <c r="AU502" i="2"/>
  <c r="AU493" i="1"/>
  <c r="N498" i="2"/>
  <c r="E497" i="2"/>
  <c r="BE496" i="2" s="1"/>
  <c r="BF496" i="2"/>
  <c r="AZ493" i="2"/>
  <c r="BC496" i="2" l="1"/>
  <c r="AY496" i="2"/>
  <c r="AX496" i="2"/>
  <c r="BG496" i="2"/>
  <c r="BD496" i="2"/>
  <c r="BB496" i="2"/>
  <c r="AG494" i="2"/>
  <c r="AQ494" i="2"/>
  <c r="BA494" i="2"/>
  <c r="AO501" i="2"/>
  <c r="AE501" i="2"/>
  <c r="AT499" i="2"/>
  <c r="AJ499" i="2"/>
  <c r="AW494" i="1"/>
  <c r="O499" i="2"/>
  <c r="AC498" i="2" s="1"/>
  <c r="AJ494" i="1"/>
  <c r="M506" i="2"/>
  <c r="N505" i="1"/>
  <c r="I496" i="2"/>
  <c r="W495" i="2" s="1"/>
  <c r="AA504" i="2"/>
  <c r="AB497" i="2"/>
  <c r="AW496" i="2"/>
  <c r="AM496" i="2"/>
  <c r="AU494" i="1"/>
  <c r="N499" i="2"/>
  <c r="Y505" i="1"/>
  <c r="G503" i="2"/>
  <c r="U502" i="2" s="1"/>
  <c r="AO506" i="1"/>
  <c r="L501" i="2"/>
  <c r="AC497" i="2"/>
  <c r="E498" i="2"/>
  <c r="BC497" i="2" s="1"/>
  <c r="AZ494" i="2"/>
  <c r="BD497" i="2" l="1"/>
  <c r="BE497" i="2"/>
  <c r="BB497" i="2"/>
  <c r="AW497" i="2"/>
  <c r="AM497" i="2"/>
  <c r="Y506" i="1"/>
  <c r="G504" i="2"/>
  <c r="AU495" i="1"/>
  <c r="N500" i="2"/>
  <c r="N506" i="1"/>
  <c r="I497" i="2"/>
  <c r="AW495" i="1"/>
  <c r="O500" i="2"/>
  <c r="AC499" i="2" s="1"/>
  <c r="AO507" i="1"/>
  <c r="AO508" i="1" s="1"/>
  <c r="L502" i="2"/>
  <c r="AK504" i="2"/>
  <c r="AU504" i="2"/>
  <c r="AJ495" i="1"/>
  <c r="M507" i="2"/>
  <c r="AA506" i="2" s="1"/>
  <c r="AO502" i="2"/>
  <c r="AE502" i="2"/>
  <c r="AW498" i="2"/>
  <c r="AM498" i="2"/>
  <c r="AL497" i="2"/>
  <c r="AV497" i="2"/>
  <c r="AA505" i="2"/>
  <c r="AB499" i="2"/>
  <c r="AG495" i="2"/>
  <c r="AQ495" i="2"/>
  <c r="BA495" i="2"/>
  <c r="Z500" i="2"/>
  <c r="AB498" i="2"/>
  <c r="BG497" i="2"/>
  <c r="BF497" i="2"/>
  <c r="AX497" i="2"/>
  <c r="AY497" i="2"/>
  <c r="E499" i="2"/>
  <c r="BG498" i="2" s="1"/>
  <c r="BC498" i="2"/>
  <c r="AZ495" i="2"/>
  <c r="AY498" i="2" l="1"/>
  <c r="BE498" i="2"/>
  <c r="BB498" i="2"/>
  <c r="BF498" i="2"/>
  <c r="BD498" i="2"/>
  <c r="AX498" i="2"/>
  <c r="AK506" i="2"/>
  <c r="AU506" i="2"/>
  <c r="U503" i="2"/>
  <c r="AL499" i="2"/>
  <c r="AV499" i="2"/>
  <c r="N507" i="1"/>
  <c r="I498" i="2"/>
  <c r="W497" i="2" s="1"/>
  <c r="AL498" i="2"/>
  <c r="AV498" i="2"/>
  <c r="Z501" i="2"/>
  <c r="AW499" i="2"/>
  <c r="AM499" i="2"/>
  <c r="AT500" i="2"/>
  <c r="AJ500" i="2"/>
  <c r="Y507" i="1"/>
  <c r="G505" i="2"/>
  <c r="W496" i="2"/>
  <c r="AK505" i="2"/>
  <c r="AU505" i="2"/>
  <c r="AJ496" i="1"/>
  <c r="M508" i="2"/>
  <c r="AA507" i="2" s="1"/>
  <c r="AO509" i="1"/>
  <c r="L503" i="2"/>
  <c r="AW496" i="1"/>
  <c r="O501" i="2"/>
  <c r="AC500" i="2" s="1"/>
  <c r="AU496" i="1"/>
  <c r="N501" i="2"/>
  <c r="E500" i="2"/>
  <c r="AY499" i="2" s="1"/>
  <c r="AZ496" i="2"/>
  <c r="BE499" i="2" l="1"/>
  <c r="BG499" i="2"/>
  <c r="BF499" i="2"/>
  <c r="BC499" i="2"/>
  <c r="BB499" i="2"/>
  <c r="AX499" i="2"/>
  <c r="BD499" i="2"/>
  <c r="AW500" i="2"/>
  <c r="AM500" i="2"/>
  <c r="AK507" i="2"/>
  <c r="AU507" i="2"/>
  <c r="AJ497" i="1"/>
  <c r="M509" i="2"/>
  <c r="AA508" i="2" s="1"/>
  <c r="AO503" i="2"/>
  <c r="AE503" i="2"/>
  <c r="Y508" i="1"/>
  <c r="G506" i="2"/>
  <c r="AU497" i="1"/>
  <c r="N502" i="2"/>
  <c r="AB501" i="2" s="1"/>
  <c r="AO510" i="1"/>
  <c r="L504" i="2"/>
  <c r="Z503" i="2" s="1"/>
  <c r="AT501" i="2"/>
  <c r="AJ501" i="2"/>
  <c r="N508" i="1"/>
  <c r="I499" i="2"/>
  <c r="U504" i="2"/>
  <c r="AW497" i="1"/>
  <c r="O502" i="2"/>
  <c r="AC501" i="2" s="1"/>
  <c r="AG497" i="2"/>
  <c r="AQ497" i="2"/>
  <c r="BA497" i="2"/>
  <c r="AG496" i="2"/>
  <c r="AQ496" i="2"/>
  <c r="BA496" i="2"/>
  <c r="AB500" i="2"/>
  <c r="Z502" i="2"/>
  <c r="E501" i="2"/>
  <c r="AY500" i="2" s="1"/>
  <c r="AZ497" i="2"/>
  <c r="AX500" i="2" l="1"/>
  <c r="BC500" i="2"/>
  <c r="BD500" i="2"/>
  <c r="BG500" i="2"/>
  <c r="BE500" i="2"/>
  <c r="BB500" i="2"/>
  <c r="AL501" i="2"/>
  <c r="AV501" i="2"/>
  <c r="AK508" i="2"/>
  <c r="AU508" i="2"/>
  <c r="AW498" i="1"/>
  <c r="O503" i="2"/>
  <c r="AC502" i="2" s="1"/>
  <c r="AO504" i="2"/>
  <c r="AE504" i="2"/>
  <c r="AU498" i="1"/>
  <c r="N503" i="2"/>
  <c r="AB502" i="2" s="1"/>
  <c r="AL500" i="2"/>
  <c r="AV500" i="2"/>
  <c r="AT503" i="2"/>
  <c r="AJ503" i="2"/>
  <c r="U505" i="2"/>
  <c r="W498" i="2"/>
  <c r="AW501" i="2"/>
  <c r="AM501" i="2"/>
  <c r="BF500" i="2"/>
  <c r="AT502" i="2"/>
  <c r="AJ502" i="2"/>
  <c r="N509" i="1"/>
  <c r="I500" i="2"/>
  <c r="W499" i="2" s="1"/>
  <c r="AO511" i="1"/>
  <c r="L505" i="2"/>
  <c r="Z504" i="2" s="1"/>
  <c r="Y509" i="1"/>
  <c r="G507" i="2"/>
  <c r="U506" i="2" s="1"/>
  <c r="AJ498" i="1"/>
  <c r="M510" i="2"/>
  <c r="AA509" i="2" s="1"/>
  <c r="E502" i="2"/>
  <c r="BE501" i="2" s="1"/>
  <c r="AZ498" i="2"/>
  <c r="BG501" i="2" l="1"/>
  <c r="BB501" i="2"/>
  <c r="BD501" i="2"/>
  <c r="BF501" i="2"/>
  <c r="AY501" i="2"/>
  <c r="AX501" i="2"/>
  <c r="BC501" i="2"/>
  <c r="AK509" i="2"/>
  <c r="AU509" i="2"/>
  <c r="AT504" i="2"/>
  <c r="AJ504" i="2"/>
  <c r="AJ499" i="1"/>
  <c r="M511" i="2"/>
  <c r="AG499" i="2"/>
  <c r="AQ499" i="2"/>
  <c r="BA499" i="2"/>
  <c r="AO512" i="1"/>
  <c r="L506" i="2"/>
  <c r="AO506" i="2"/>
  <c r="AE506" i="2"/>
  <c r="Y510" i="1"/>
  <c r="G508" i="2"/>
  <c r="U507" i="2" s="1"/>
  <c r="N510" i="1"/>
  <c r="I501" i="2"/>
  <c r="W500" i="2" s="1"/>
  <c r="AL502" i="2"/>
  <c r="AV502" i="2"/>
  <c r="AG498" i="2"/>
  <c r="AQ498" i="2"/>
  <c r="BA498" i="2"/>
  <c r="AW502" i="2"/>
  <c r="AM502" i="2"/>
  <c r="AO505" i="2"/>
  <c r="AE505" i="2"/>
  <c r="AU499" i="1"/>
  <c r="N504" i="2"/>
  <c r="AW499" i="1"/>
  <c r="O504" i="2"/>
  <c r="AC503" i="2" s="1"/>
  <c r="E503" i="2"/>
  <c r="BD502" i="2" s="1"/>
  <c r="AZ499" i="2"/>
  <c r="BB502" i="2" l="1"/>
  <c r="AY502" i="2"/>
  <c r="BC502" i="2"/>
  <c r="AX502" i="2"/>
  <c r="BF502" i="2"/>
  <c r="BG502" i="2"/>
  <c r="BE502" i="2"/>
  <c r="AG500" i="2"/>
  <c r="AQ500" i="2"/>
  <c r="BA500" i="2"/>
  <c r="Y511" i="1"/>
  <c r="G509" i="2"/>
  <c r="U508" i="2" s="1"/>
  <c r="AO507" i="2"/>
  <c r="AE507" i="2"/>
  <c r="Z505" i="2"/>
  <c r="AB503" i="2"/>
  <c r="N511" i="1"/>
  <c r="N512" i="1" s="1"/>
  <c r="I502" i="2"/>
  <c r="W501" i="2" s="1"/>
  <c r="AO513" i="1"/>
  <c r="L507" i="2"/>
  <c r="AW503" i="2"/>
  <c r="AM503" i="2"/>
  <c r="AU500" i="1"/>
  <c r="N505" i="2"/>
  <c r="AB504" i="2" s="1"/>
  <c r="AW500" i="1"/>
  <c r="O505" i="2"/>
  <c r="AC504" i="2" s="1"/>
  <c r="AA510" i="2"/>
  <c r="AJ500" i="1"/>
  <c r="M512" i="2"/>
  <c r="E504" i="2"/>
  <c r="BG503" i="2" s="1"/>
  <c r="BC503" i="2"/>
  <c r="AY503" i="2"/>
  <c r="AZ500" i="2"/>
  <c r="BD503" i="2" l="1"/>
  <c r="BB503" i="2"/>
  <c r="BE503" i="2"/>
  <c r="BF503" i="2"/>
  <c r="AX503" i="2"/>
  <c r="AG501" i="2"/>
  <c r="AQ501" i="2"/>
  <c r="BA501" i="2"/>
  <c r="AL504" i="2"/>
  <c r="AV504" i="2"/>
  <c r="AL503" i="2"/>
  <c r="AV503" i="2"/>
  <c r="AW501" i="1"/>
  <c r="O506" i="2"/>
  <c r="N513" i="1"/>
  <c r="I503" i="2"/>
  <c r="W502" i="2" s="1"/>
  <c r="Y512" i="1"/>
  <c r="G510" i="2"/>
  <c r="AO508" i="2"/>
  <c r="AE508" i="2"/>
  <c r="AW504" i="2"/>
  <c r="AM504" i="2"/>
  <c r="AO514" i="1"/>
  <c r="L508" i="2"/>
  <c r="Z507" i="2" s="1"/>
  <c r="AT505" i="2"/>
  <c r="AJ505" i="2"/>
  <c r="AK510" i="2"/>
  <c r="AU510" i="2"/>
  <c r="AU501" i="1"/>
  <c r="N506" i="2"/>
  <c r="AB505" i="2" s="1"/>
  <c r="AJ501" i="1"/>
  <c r="M513" i="2"/>
  <c r="AA511" i="2"/>
  <c r="Z506" i="2"/>
  <c r="E505" i="2"/>
  <c r="BF504" i="2" s="1"/>
  <c r="BG504" i="2"/>
  <c r="AZ501" i="2"/>
  <c r="AY504" i="2" l="1"/>
  <c r="AX504" i="2"/>
  <c r="BD504" i="2"/>
  <c r="BB504" i="2"/>
  <c r="BC504" i="2"/>
  <c r="BE504" i="2"/>
  <c r="AT507" i="2"/>
  <c r="AJ507" i="2"/>
  <c r="U509" i="2"/>
  <c r="AK511" i="2"/>
  <c r="AU511" i="2"/>
  <c r="AU502" i="1"/>
  <c r="N507" i="2"/>
  <c r="AB506" i="2" s="1"/>
  <c r="N514" i="1"/>
  <c r="I504" i="2"/>
  <c r="W503" i="2" s="1"/>
  <c r="AL505" i="2"/>
  <c r="AV505" i="2"/>
  <c r="AG502" i="2"/>
  <c r="AQ502" i="2"/>
  <c r="BA502" i="2"/>
  <c r="AJ502" i="1"/>
  <c r="M514" i="2"/>
  <c r="AA513" i="2" s="1"/>
  <c r="AO515" i="1"/>
  <c r="L509" i="2"/>
  <c r="Z508" i="2" s="1"/>
  <c r="Y513" i="1"/>
  <c r="G511" i="2"/>
  <c r="AW502" i="1"/>
  <c r="O507" i="2"/>
  <c r="AT506" i="2"/>
  <c r="AJ506" i="2"/>
  <c r="AC505" i="2"/>
  <c r="BG505" i="2" s="1"/>
  <c r="AA512" i="2"/>
  <c r="E506" i="2"/>
  <c r="BB505" i="2" s="1"/>
  <c r="AZ502" i="2"/>
  <c r="BE505" i="2" l="1"/>
  <c r="BF505" i="2"/>
  <c r="BD505" i="2"/>
  <c r="AY505" i="2"/>
  <c r="AX505" i="2"/>
  <c r="BC505" i="2"/>
  <c r="AK513" i="2"/>
  <c r="AU513" i="2"/>
  <c r="AW503" i="1"/>
  <c r="O508" i="2"/>
  <c r="AC507" i="2" s="1"/>
  <c r="AK512" i="2"/>
  <c r="AU512" i="2"/>
  <c r="N515" i="1"/>
  <c r="I505" i="2"/>
  <c r="AO516" i="1"/>
  <c r="L510" i="2"/>
  <c r="AO509" i="2"/>
  <c r="AE509" i="2"/>
  <c r="AU503" i="1"/>
  <c r="N508" i="2"/>
  <c r="AB507" i="2" s="1"/>
  <c r="U510" i="2"/>
  <c r="AL506" i="2"/>
  <c r="AV506" i="2"/>
  <c r="AG503" i="2"/>
  <c r="AQ503" i="2"/>
  <c r="BA503" i="2"/>
  <c r="AT508" i="2"/>
  <c r="AJ508" i="2"/>
  <c r="AW505" i="2"/>
  <c r="AM505" i="2"/>
  <c r="Y514" i="1"/>
  <c r="G512" i="2"/>
  <c r="AJ503" i="1"/>
  <c r="M515" i="2"/>
  <c r="AA514" i="2" s="1"/>
  <c r="AC506" i="2"/>
  <c r="E507" i="2"/>
  <c r="BD506" i="2" s="1"/>
  <c r="AZ503" i="2"/>
  <c r="BG506" i="2" l="1"/>
  <c r="AY506" i="2"/>
  <c r="BC506" i="2"/>
  <c r="BF506" i="2"/>
  <c r="AX506" i="2"/>
  <c r="BB506" i="2"/>
  <c r="BE506" i="2"/>
  <c r="AK514" i="2"/>
  <c r="AU514" i="2"/>
  <c r="AW507" i="2"/>
  <c r="AM507" i="2"/>
  <c r="AW506" i="2"/>
  <c r="AM506" i="2"/>
  <c r="AO510" i="2"/>
  <c r="AE510" i="2"/>
  <c r="AW504" i="1"/>
  <c r="O509" i="2"/>
  <c r="Z509" i="2"/>
  <c r="Y515" i="1"/>
  <c r="G513" i="2"/>
  <c r="U512" i="2" s="1"/>
  <c r="AL507" i="2"/>
  <c r="AV507" i="2"/>
  <c r="N516" i="1"/>
  <c r="I506" i="2"/>
  <c r="U511" i="2"/>
  <c r="W504" i="2"/>
  <c r="AJ504" i="1"/>
  <c r="M516" i="2"/>
  <c r="AU504" i="1"/>
  <c r="N509" i="2"/>
  <c r="AO517" i="1"/>
  <c r="L511" i="2"/>
  <c r="Z510" i="2" s="1"/>
  <c r="E508" i="2"/>
  <c r="BG507" i="2" s="1"/>
  <c r="BC507" i="2"/>
  <c r="BD507" i="2"/>
  <c r="AX507" i="2"/>
  <c r="BE507" i="2"/>
  <c r="BF507" i="2"/>
  <c r="AZ504" i="2"/>
  <c r="BB507" i="2" l="1"/>
  <c r="AT510" i="2"/>
  <c r="AJ510" i="2"/>
  <c r="AO512" i="2"/>
  <c r="AE512" i="2"/>
  <c r="AG504" i="2"/>
  <c r="AQ504" i="2"/>
  <c r="BA504" i="2"/>
  <c r="AW505" i="1"/>
  <c r="O510" i="2"/>
  <c r="AC509" i="2" s="1"/>
  <c r="AO518" i="1"/>
  <c r="L512" i="2"/>
  <c r="AJ505" i="1"/>
  <c r="M517" i="2"/>
  <c r="AA516" i="2" s="1"/>
  <c r="AU505" i="1"/>
  <c r="N510" i="2"/>
  <c r="AO511" i="2"/>
  <c r="AE511" i="2"/>
  <c r="N517" i="1"/>
  <c r="I507" i="2"/>
  <c r="W506" i="2" s="1"/>
  <c r="Y516" i="1"/>
  <c r="G514" i="2"/>
  <c r="AB508" i="2"/>
  <c r="AC508" i="2"/>
  <c r="W505" i="2"/>
  <c r="AA515" i="2"/>
  <c r="AT509" i="2"/>
  <c r="AJ509" i="2"/>
  <c r="E509" i="2"/>
  <c r="BE508" i="2" s="1"/>
  <c r="AZ505" i="2"/>
  <c r="AY507" i="2"/>
  <c r="BC508" i="2" l="1"/>
  <c r="BG508" i="2"/>
  <c r="AY508" i="2"/>
  <c r="BB508" i="2"/>
  <c r="BD508" i="2"/>
  <c r="BF508" i="2"/>
  <c r="AX508" i="2"/>
  <c r="AG506" i="2"/>
  <c r="AQ506" i="2"/>
  <c r="BA506" i="2"/>
  <c r="AG505" i="2"/>
  <c r="AQ505" i="2"/>
  <c r="BA505" i="2"/>
  <c r="Y517" i="1"/>
  <c r="G515" i="2"/>
  <c r="U514" i="2" s="1"/>
  <c r="AJ506" i="1"/>
  <c r="M518" i="2"/>
  <c r="AA517" i="2" s="1"/>
  <c r="AW509" i="2"/>
  <c r="AM509" i="2"/>
  <c r="Z511" i="2"/>
  <c r="AL508" i="2"/>
  <c r="AV508" i="2"/>
  <c r="N518" i="1"/>
  <c r="I508" i="2"/>
  <c r="AU506" i="1"/>
  <c r="N511" i="2"/>
  <c r="AB510" i="2" s="1"/>
  <c r="AO519" i="1"/>
  <c r="L513" i="2"/>
  <c r="AB509" i="2"/>
  <c r="AK516" i="2"/>
  <c r="AU516" i="2"/>
  <c r="AW506" i="1"/>
  <c r="O511" i="2"/>
  <c r="AC510" i="2" s="1"/>
  <c r="AW508" i="2"/>
  <c r="AM508" i="2"/>
  <c r="AK515" i="2"/>
  <c r="AU515" i="2"/>
  <c r="U513" i="2"/>
  <c r="E510" i="2"/>
  <c r="BD509" i="2" s="1"/>
  <c r="BG509" i="2"/>
  <c r="AZ506" i="2"/>
  <c r="BB509" i="2" l="1"/>
  <c r="BC509" i="2"/>
  <c r="BF509" i="2"/>
  <c r="AY509" i="2"/>
  <c r="BE509" i="2"/>
  <c r="AW510" i="2"/>
  <c r="AM510" i="2"/>
  <c r="AO513" i="2"/>
  <c r="AE513" i="2"/>
  <c r="AW507" i="1"/>
  <c r="O512" i="2"/>
  <c r="AC511" i="2" s="1"/>
  <c r="AL509" i="2"/>
  <c r="AV509" i="2"/>
  <c r="AU507" i="1"/>
  <c r="N512" i="2"/>
  <c r="AL510" i="2"/>
  <c r="AV510" i="2"/>
  <c r="AO520" i="1"/>
  <c r="L514" i="2"/>
  <c r="Z513" i="2" s="1"/>
  <c r="N519" i="1"/>
  <c r="I509" i="2"/>
  <c r="W508" i="2" s="1"/>
  <c r="W507" i="2"/>
  <c r="AT511" i="2"/>
  <c r="AJ511" i="2"/>
  <c r="AJ507" i="1"/>
  <c r="M520" i="2"/>
  <c r="AO514" i="2"/>
  <c r="AE514" i="2"/>
  <c r="AK517" i="2"/>
  <c r="AU517" i="2"/>
  <c r="Y518" i="1"/>
  <c r="G516" i="2"/>
  <c r="Z512" i="2"/>
  <c r="AX509" i="2"/>
  <c r="E511" i="2"/>
  <c r="BE510" i="2" s="1"/>
  <c r="AX510" i="2"/>
  <c r="AZ507" i="2"/>
  <c r="BC510" i="2" l="1"/>
  <c r="BD510" i="2"/>
  <c r="BG510" i="2"/>
  <c r="AG508" i="2"/>
  <c r="AQ508" i="2"/>
  <c r="BA508" i="2"/>
  <c r="AW511" i="2"/>
  <c r="AM511" i="2"/>
  <c r="AA519" i="2"/>
  <c r="AT512" i="2"/>
  <c r="AJ512" i="2"/>
  <c r="AA518" i="2"/>
  <c r="AG507" i="2"/>
  <c r="AQ507" i="2"/>
  <c r="BA507" i="2"/>
  <c r="AJ508" i="1"/>
  <c r="M521" i="2"/>
  <c r="AA520" i="2" s="1"/>
  <c r="AT513" i="2"/>
  <c r="AJ513" i="2"/>
  <c r="AO521" i="1"/>
  <c r="L515" i="2"/>
  <c r="Z514" i="2" s="1"/>
  <c r="AU508" i="1"/>
  <c r="N513" i="2"/>
  <c r="Y519" i="1"/>
  <c r="G517" i="2"/>
  <c r="AB511" i="2"/>
  <c r="U515" i="2"/>
  <c r="N520" i="1"/>
  <c r="I510" i="2"/>
  <c r="AW508" i="1"/>
  <c r="O513" i="2"/>
  <c r="AC512" i="2" s="1"/>
  <c r="AY510" i="2"/>
  <c r="E512" i="2"/>
  <c r="BE511" i="2" s="1"/>
  <c r="AZ508" i="2"/>
  <c r="BB510" i="2"/>
  <c r="BF510" i="2"/>
  <c r="BG511" i="2" l="1"/>
  <c r="BB511" i="2"/>
  <c r="BD511" i="2"/>
  <c r="AX511" i="2"/>
  <c r="BC511" i="2"/>
  <c r="AK520" i="2"/>
  <c r="AU520" i="2"/>
  <c r="AW512" i="2"/>
  <c r="AM512" i="2"/>
  <c r="AJ509" i="1"/>
  <c r="M522" i="2"/>
  <c r="AA521" i="2" s="1"/>
  <c r="AK519" i="2"/>
  <c r="AU519" i="2"/>
  <c r="AB512" i="2"/>
  <c r="AW509" i="1"/>
  <c r="O514" i="2"/>
  <c r="AC513" i="2" s="1"/>
  <c r="AL511" i="2"/>
  <c r="AV511" i="2"/>
  <c r="AO522" i="1"/>
  <c r="L516" i="2"/>
  <c r="Z515" i="2" s="1"/>
  <c r="AT514" i="2"/>
  <c r="AJ514" i="2"/>
  <c r="W509" i="2"/>
  <c r="BF511" i="2"/>
  <c r="N521" i="1"/>
  <c r="I511" i="2"/>
  <c r="AU509" i="1"/>
  <c r="N514" i="2"/>
  <c r="AB513" i="2" s="1"/>
  <c r="Y520" i="1"/>
  <c r="G518" i="2"/>
  <c r="U517" i="2" s="1"/>
  <c r="AO515" i="2"/>
  <c r="AE515" i="2"/>
  <c r="U516" i="2"/>
  <c r="AK518" i="2"/>
  <c r="AU518" i="2"/>
  <c r="E513" i="2"/>
  <c r="BG512" i="2" s="1"/>
  <c r="AZ509" i="2"/>
  <c r="AY511" i="2"/>
  <c r="BE512" i="2" l="1"/>
  <c r="AX512" i="2"/>
  <c r="BD512" i="2"/>
  <c r="BC512" i="2"/>
  <c r="BF512" i="2"/>
  <c r="AY512" i="2"/>
  <c r="BB512" i="2"/>
  <c r="AL513" i="2"/>
  <c r="AV513" i="2"/>
  <c r="AO517" i="2"/>
  <c r="AE517" i="2"/>
  <c r="AT515" i="2"/>
  <c r="AJ515" i="2"/>
  <c r="AK521" i="2"/>
  <c r="AU521" i="2"/>
  <c r="Y521" i="1"/>
  <c r="G520" i="2"/>
  <c r="N522" i="1"/>
  <c r="I512" i="2"/>
  <c r="W511" i="2" s="1"/>
  <c r="AO523" i="1"/>
  <c r="L517" i="2"/>
  <c r="Z516" i="2" s="1"/>
  <c r="AW510" i="1"/>
  <c r="O515" i="2"/>
  <c r="AC514" i="2" s="1"/>
  <c r="AW513" i="2"/>
  <c r="AM513" i="2"/>
  <c r="AL512" i="2"/>
  <c r="AV512" i="2"/>
  <c r="AO516" i="2"/>
  <c r="AE516" i="2"/>
  <c r="AU510" i="1"/>
  <c r="N515" i="2"/>
  <c r="AB514" i="2" s="1"/>
  <c r="AG509" i="2"/>
  <c r="AQ509" i="2"/>
  <c r="BA509" i="2"/>
  <c r="W510" i="2"/>
  <c r="AJ510" i="1"/>
  <c r="M523" i="2"/>
  <c r="E514" i="2"/>
  <c r="BB513" i="2"/>
  <c r="AZ510" i="2"/>
  <c r="BG513" i="2" l="1"/>
  <c r="BE513" i="2"/>
  <c r="BD513" i="2"/>
  <c r="AT516" i="2"/>
  <c r="AJ516" i="2"/>
  <c r="AW514" i="2"/>
  <c r="AM514" i="2"/>
  <c r="AG510" i="2"/>
  <c r="AQ510" i="2"/>
  <c r="BA510" i="2"/>
  <c r="AW511" i="1"/>
  <c r="O516" i="2"/>
  <c r="U519" i="2"/>
  <c r="AG511" i="2"/>
  <c r="AQ511" i="2"/>
  <c r="BA511" i="2"/>
  <c r="AL514" i="2"/>
  <c r="AV514" i="2"/>
  <c r="AU511" i="1"/>
  <c r="N516" i="2"/>
  <c r="N523" i="1"/>
  <c r="I513" i="2"/>
  <c r="AJ511" i="1"/>
  <c r="M524" i="2"/>
  <c r="U518" i="2"/>
  <c r="AA522" i="2"/>
  <c r="AO524" i="1"/>
  <c r="L518" i="2"/>
  <c r="Z517" i="2" s="1"/>
  <c r="Y522" i="1"/>
  <c r="G521" i="2"/>
  <c r="AY513" i="2"/>
  <c r="AX513" i="2"/>
  <c r="BC513" i="2"/>
  <c r="BF513" i="2"/>
  <c r="E515" i="2"/>
  <c r="BC514" i="2" s="1"/>
  <c r="AZ511" i="2"/>
  <c r="AY514" i="2" l="1"/>
  <c r="BG514" i="2"/>
  <c r="BD514" i="2"/>
  <c r="BF514" i="2"/>
  <c r="AX514" i="2"/>
  <c r="BB514" i="2"/>
  <c r="BE514" i="2"/>
  <c r="AO525" i="1"/>
  <c r="L520" i="2"/>
  <c r="AK522" i="2"/>
  <c r="AU522" i="2"/>
  <c r="AT517" i="2"/>
  <c r="AJ517" i="2"/>
  <c r="AC515" i="2"/>
  <c r="AJ512" i="1"/>
  <c r="M525" i="2"/>
  <c r="AA524" i="2" s="1"/>
  <c r="Y523" i="1"/>
  <c r="G522" i="2"/>
  <c r="U521" i="2" s="1"/>
  <c r="AO518" i="2"/>
  <c r="AE518" i="2"/>
  <c r="N524" i="1"/>
  <c r="I514" i="2"/>
  <c r="AO519" i="2"/>
  <c r="AE519" i="2"/>
  <c r="AW512" i="1"/>
  <c r="O517" i="2"/>
  <c r="AC516" i="2" s="1"/>
  <c r="AU512" i="1"/>
  <c r="N517" i="2"/>
  <c r="AB516" i="2" s="1"/>
  <c r="Z518" i="2"/>
  <c r="AA523" i="2"/>
  <c r="U520" i="2"/>
  <c r="W512" i="2"/>
  <c r="AB515" i="2"/>
  <c r="E516" i="2"/>
  <c r="BG515" i="2" s="1"/>
  <c r="BE515" i="2"/>
  <c r="AZ512" i="2"/>
  <c r="AX515" i="2" l="1"/>
  <c r="BD515" i="2"/>
  <c r="BF515" i="2"/>
  <c r="AY515" i="2"/>
  <c r="BB515" i="2"/>
  <c r="AW516" i="2"/>
  <c r="AM516" i="2"/>
  <c r="AL516" i="2"/>
  <c r="AV516" i="2"/>
  <c r="AO521" i="2"/>
  <c r="AE521" i="2"/>
  <c r="AL515" i="2"/>
  <c r="AV515" i="2"/>
  <c r="AT518" i="2"/>
  <c r="AJ518" i="2"/>
  <c r="AG512" i="2"/>
  <c r="AQ512" i="2"/>
  <c r="BA512" i="2"/>
  <c r="AK523" i="2"/>
  <c r="AU523" i="2"/>
  <c r="AU513" i="1"/>
  <c r="N518" i="2"/>
  <c r="AO520" i="2"/>
  <c r="AE520" i="2"/>
  <c r="AW513" i="1"/>
  <c r="O518" i="2"/>
  <c r="N525" i="1"/>
  <c r="I515" i="2"/>
  <c r="W514" i="2" s="1"/>
  <c r="Y524" i="1"/>
  <c r="G523" i="2"/>
  <c r="AJ513" i="1"/>
  <c r="M526" i="2"/>
  <c r="AA525" i="2" s="1"/>
  <c r="Z519" i="2"/>
  <c r="AK524" i="2"/>
  <c r="AU524" i="2"/>
  <c r="W513" i="2"/>
  <c r="AW515" i="2"/>
  <c r="AM515" i="2"/>
  <c r="AO526" i="1"/>
  <c r="L521" i="2"/>
  <c r="E517" i="2"/>
  <c r="AY516" i="2"/>
  <c r="BG516" i="2"/>
  <c r="AZ513" i="2"/>
  <c r="BE516" i="2" l="1"/>
  <c r="AT519" i="2"/>
  <c r="AJ519" i="2"/>
  <c r="AG513" i="2"/>
  <c r="AQ513" i="2"/>
  <c r="BA513" i="2"/>
  <c r="AG514" i="2"/>
  <c r="AQ514" i="2"/>
  <c r="BA514" i="2"/>
  <c r="N526" i="1"/>
  <c r="I516" i="2"/>
  <c r="W515" i="2" s="1"/>
  <c r="Z520" i="2"/>
  <c r="AC517" i="2"/>
  <c r="AO527" i="1"/>
  <c r="L522" i="2"/>
  <c r="AB517" i="2"/>
  <c r="Y525" i="1"/>
  <c r="G524" i="2"/>
  <c r="AW514" i="1"/>
  <c r="O519" i="2"/>
  <c r="AU514" i="1"/>
  <c r="N519" i="2"/>
  <c r="AB518" i="2" s="1"/>
  <c r="AJ514" i="1"/>
  <c r="M527" i="2"/>
  <c r="AA526" i="2" s="1"/>
  <c r="AK525" i="2"/>
  <c r="AU525" i="2"/>
  <c r="U522" i="2"/>
  <c r="BF516" i="2"/>
  <c r="BD516" i="2"/>
  <c r="BB516" i="2"/>
  <c r="AX516" i="2"/>
  <c r="BC516" i="2"/>
  <c r="E518" i="2"/>
  <c r="BE517" i="2"/>
  <c r="BB517" i="2"/>
  <c r="AZ514" i="2"/>
  <c r="BC515" i="2"/>
  <c r="BF517" i="2" l="1"/>
  <c r="BG517" i="2"/>
  <c r="AL518" i="2"/>
  <c r="AV518" i="2"/>
  <c r="AK526" i="2"/>
  <c r="AU526" i="2"/>
  <c r="AJ515" i="1"/>
  <c r="M528" i="2"/>
  <c r="AW515" i="1"/>
  <c r="O520" i="2"/>
  <c r="AC519" i="2" s="1"/>
  <c r="AO528" i="1"/>
  <c r="L523" i="2"/>
  <c r="AT520" i="2"/>
  <c r="AJ520" i="2"/>
  <c r="N527" i="1"/>
  <c r="I517" i="2"/>
  <c r="AO522" i="2"/>
  <c r="AE522" i="2"/>
  <c r="AU515" i="1"/>
  <c r="N520" i="2"/>
  <c r="AB519" i="2" s="1"/>
  <c r="Y526" i="1"/>
  <c r="G525" i="2"/>
  <c r="AW517" i="2"/>
  <c r="AM517" i="2"/>
  <c r="Z521" i="2"/>
  <c r="AG515" i="2"/>
  <c r="AQ515" i="2"/>
  <c r="BA515" i="2"/>
  <c r="U523" i="2"/>
  <c r="AL517" i="2"/>
  <c r="AV517" i="2"/>
  <c r="AC518" i="2"/>
  <c r="E519" i="2"/>
  <c r="BF518" i="2" s="1"/>
  <c r="AZ515" i="2"/>
  <c r="AX517" i="2"/>
  <c r="AY517" i="2"/>
  <c r="BD517" i="2"/>
  <c r="BC517" i="2"/>
  <c r="W516" i="2" l="1"/>
  <c r="AL519" i="2"/>
  <c r="AV519" i="2"/>
  <c r="AW516" i="1"/>
  <c r="O521" i="2"/>
  <c r="AO529" i="1"/>
  <c r="L524" i="2"/>
  <c r="AW518" i="2"/>
  <c r="AM518" i="2"/>
  <c r="Z522" i="2"/>
  <c r="AW519" i="2"/>
  <c r="AM519" i="2"/>
  <c r="AO523" i="2"/>
  <c r="AE523" i="2"/>
  <c r="AU516" i="1"/>
  <c r="N521" i="2"/>
  <c r="AB520" i="2" s="1"/>
  <c r="N528" i="1"/>
  <c r="I518" i="2"/>
  <c r="W517" i="2" s="1"/>
  <c r="U524" i="2"/>
  <c r="BG518" i="2"/>
  <c r="AA527" i="2"/>
  <c r="AT521" i="2"/>
  <c r="AJ521" i="2"/>
  <c r="Y527" i="1"/>
  <c r="G526" i="2"/>
  <c r="U525" i="2" s="1"/>
  <c r="AJ516" i="1"/>
  <c r="M529" i="2"/>
  <c r="E520" i="2"/>
  <c r="BG519" i="2" s="1"/>
  <c r="AZ516" i="2"/>
  <c r="BD519" i="2" l="1"/>
  <c r="BE519" i="2"/>
  <c r="BF519" i="2"/>
  <c r="BB519" i="2"/>
  <c r="AY519" i="2"/>
  <c r="AX519" i="2"/>
  <c r="AG517" i="2"/>
  <c r="AQ517" i="2"/>
  <c r="BA517" i="2"/>
  <c r="AL520" i="2"/>
  <c r="AV520" i="2"/>
  <c r="AO524" i="2"/>
  <c r="AE524" i="2"/>
  <c r="N529" i="1"/>
  <c r="I519" i="2"/>
  <c r="W518" i="2" s="1"/>
  <c r="AW517" i="1"/>
  <c r="O522" i="2"/>
  <c r="AJ517" i="1"/>
  <c r="M530" i="2"/>
  <c r="AA529" i="2" s="1"/>
  <c r="AO525" i="2"/>
  <c r="AE525" i="2"/>
  <c r="AO530" i="1"/>
  <c r="L525" i="2"/>
  <c r="AG516" i="2"/>
  <c r="AQ516" i="2"/>
  <c r="BA516" i="2"/>
  <c r="AK527" i="2"/>
  <c r="AU527" i="2"/>
  <c r="AU517" i="1"/>
  <c r="N522" i="2"/>
  <c r="AB521" i="2" s="1"/>
  <c r="Z523" i="2"/>
  <c r="AT522" i="2"/>
  <c r="AJ522" i="2"/>
  <c r="Y528" i="1"/>
  <c r="G527" i="2"/>
  <c r="AA528" i="2"/>
  <c r="AC520" i="2"/>
  <c r="E521" i="2"/>
  <c r="AY520" i="2" s="1"/>
  <c r="BB520" i="2"/>
  <c r="AZ517" i="2"/>
  <c r="AX518" i="2"/>
  <c r="BE518" i="2"/>
  <c r="BD518" i="2"/>
  <c r="BB518" i="2"/>
  <c r="AY518" i="2"/>
  <c r="AX520" i="2" l="1"/>
  <c r="BE520" i="2"/>
  <c r="AL521" i="2"/>
  <c r="AV521" i="2"/>
  <c r="AT523" i="2"/>
  <c r="AJ523" i="2"/>
  <c r="AK528" i="2"/>
  <c r="AU528" i="2"/>
  <c r="Y529" i="1"/>
  <c r="G528" i="2"/>
  <c r="U527" i="2" s="1"/>
  <c r="AO531" i="1"/>
  <c r="L526" i="2"/>
  <c r="Z525" i="2" s="1"/>
  <c r="AJ518" i="1"/>
  <c r="M531" i="2"/>
  <c r="AW520" i="2"/>
  <c r="AM520" i="2"/>
  <c r="AC521" i="2"/>
  <c r="U526" i="2"/>
  <c r="AW518" i="1"/>
  <c r="O523" i="2"/>
  <c r="AC522" i="2" s="1"/>
  <c r="N530" i="1"/>
  <c r="I520" i="2"/>
  <c r="AG518" i="2"/>
  <c r="AQ518" i="2"/>
  <c r="BA518" i="2"/>
  <c r="AK529" i="2"/>
  <c r="AU529" i="2"/>
  <c r="BG520" i="2"/>
  <c r="AU518" i="1"/>
  <c r="N523" i="2"/>
  <c r="AB522" i="2" s="1"/>
  <c r="Z524" i="2"/>
  <c r="BD520" i="2"/>
  <c r="BC520" i="2"/>
  <c r="BF520" i="2"/>
  <c r="E522" i="2"/>
  <c r="BE521" i="2" s="1"/>
  <c r="AZ518" i="2"/>
  <c r="BC518" i="2"/>
  <c r="BC519" i="2"/>
  <c r="BF521" i="2" l="1"/>
  <c r="BG521" i="2"/>
  <c r="AY521" i="2"/>
  <c r="BB521" i="2"/>
  <c r="BD521" i="2"/>
  <c r="BC521" i="2"/>
  <c r="AO527" i="2"/>
  <c r="AE527" i="2"/>
  <c r="AL522" i="2"/>
  <c r="AV522" i="2"/>
  <c r="N531" i="1"/>
  <c r="I521" i="2"/>
  <c r="AJ519" i="1"/>
  <c r="M532" i="2"/>
  <c r="Y530" i="1"/>
  <c r="G529" i="2"/>
  <c r="AO526" i="2"/>
  <c r="AE526" i="2"/>
  <c r="AW522" i="2"/>
  <c r="AM522" i="2"/>
  <c r="AT525" i="2"/>
  <c r="AJ525" i="2"/>
  <c r="W519" i="2"/>
  <c r="AA530" i="2"/>
  <c r="AU519" i="1"/>
  <c r="N524" i="2"/>
  <c r="AT524" i="2"/>
  <c r="AJ524" i="2"/>
  <c r="AW519" i="1"/>
  <c r="O524" i="2"/>
  <c r="AW521" i="2"/>
  <c r="AM521" i="2"/>
  <c r="AO532" i="1"/>
  <c r="L527" i="2"/>
  <c r="AX521" i="2"/>
  <c r="E523" i="2"/>
  <c r="BB522" i="2" s="1"/>
  <c r="AZ519" i="2"/>
  <c r="BE522" i="2" l="1"/>
  <c r="BD522" i="2"/>
  <c r="BG522" i="2"/>
  <c r="BF522" i="2"/>
  <c r="AX522" i="2"/>
  <c r="AU520" i="1"/>
  <c r="N525" i="2"/>
  <c r="Y531" i="1"/>
  <c r="G530" i="2"/>
  <c r="N532" i="1"/>
  <c r="I522" i="2"/>
  <c r="AO533" i="1"/>
  <c r="L528" i="2"/>
  <c r="Z527" i="2" s="1"/>
  <c r="AG519" i="2"/>
  <c r="AQ519" i="2"/>
  <c r="BA519" i="2"/>
  <c r="Z526" i="2"/>
  <c r="AB523" i="2"/>
  <c r="AA531" i="2"/>
  <c r="AK530" i="2"/>
  <c r="AU530" i="2"/>
  <c r="AC523" i="2"/>
  <c r="W520" i="2"/>
  <c r="AW520" i="1"/>
  <c r="O525" i="2"/>
  <c r="U528" i="2"/>
  <c r="AJ520" i="1"/>
  <c r="M533" i="2"/>
  <c r="AA532" i="2" s="1"/>
  <c r="E524" i="2"/>
  <c r="BB523" i="2" s="1"/>
  <c r="AZ520" i="2"/>
  <c r="AY522" i="2"/>
  <c r="BC522" i="2"/>
  <c r="BG523" i="2" l="1"/>
  <c r="BD523" i="2"/>
  <c r="BE523" i="2"/>
  <c r="AY523" i="2"/>
  <c r="BF523" i="2"/>
  <c r="BC523" i="2"/>
  <c r="AT527" i="2"/>
  <c r="AJ527" i="2"/>
  <c r="AK532" i="2"/>
  <c r="AU532" i="2"/>
  <c r="AO534" i="1"/>
  <c r="L529" i="2"/>
  <c r="Z528" i="2" s="1"/>
  <c r="N533" i="1"/>
  <c r="I523" i="2"/>
  <c r="W522" i="2" s="1"/>
  <c r="AU521" i="1"/>
  <c r="N526" i="2"/>
  <c r="AK531" i="2"/>
  <c r="AU531" i="2"/>
  <c r="AT526" i="2"/>
  <c r="AJ526" i="2"/>
  <c r="AB524" i="2"/>
  <c r="AW521" i="1"/>
  <c r="O526" i="2"/>
  <c r="AG520" i="2"/>
  <c r="AQ520" i="2"/>
  <c r="BA520" i="2"/>
  <c r="W521" i="2"/>
  <c r="U529" i="2"/>
  <c r="AJ521" i="1"/>
  <c r="M534" i="2"/>
  <c r="AC524" i="2"/>
  <c r="AO528" i="2"/>
  <c r="AE528" i="2"/>
  <c r="AW523" i="2"/>
  <c r="AM523" i="2"/>
  <c r="AL523" i="2"/>
  <c r="AV523" i="2"/>
  <c r="Y532" i="1"/>
  <c r="G531" i="2"/>
  <c r="AX523" i="2"/>
  <c r="E525" i="2"/>
  <c r="BE524" i="2"/>
  <c r="BD524" i="2"/>
  <c r="AY524" i="2"/>
  <c r="BC524" i="2"/>
  <c r="AX524" i="2"/>
  <c r="BB524" i="2"/>
  <c r="AZ521" i="2"/>
  <c r="BF524" i="2" l="1"/>
  <c r="AW524" i="2"/>
  <c r="AM524" i="2"/>
  <c r="AG522" i="2"/>
  <c r="AQ522" i="2"/>
  <c r="BA522" i="2"/>
  <c r="N534" i="1"/>
  <c r="I524" i="2"/>
  <c r="W523" i="2" s="1"/>
  <c r="BG524" i="2"/>
  <c r="Y533" i="1"/>
  <c r="Y534" i="1" s="1"/>
  <c r="G532" i="2"/>
  <c r="AT528" i="2"/>
  <c r="AJ528" i="2"/>
  <c r="AJ522" i="1"/>
  <c r="M535" i="2"/>
  <c r="AG521" i="2"/>
  <c r="AQ521" i="2"/>
  <c r="BA521" i="2"/>
  <c r="AL524" i="2"/>
  <c r="AV524" i="2"/>
  <c r="AU522" i="1"/>
  <c r="N527" i="2"/>
  <c r="AO535" i="1"/>
  <c r="L530" i="2"/>
  <c r="Z529" i="2" s="1"/>
  <c r="AA533" i="2"/>
  <c r="AO529" i="2"/>
  <c r="AE529" i="2"/>
  <c r="AW522" i="1"/>
  <c r="O527" i="2"/>
  <c r="AC526" i="2" s="1"/>
  <c r="AC525" i="2"/>
  <c r="AB525" i="2"/>
  <c r="BF525" i="2" s="1"/>
  <c r="U530" i="2"/>
  <c r="E526" i="2"/>
  <c r="BC525" i="2" s="1"/>
  <c r="BD525" i="2"/>
  <c r="AX525" i="2"/>
  <c r="AZ522" i="2"/>
  <c r="BE525" i="2" l="1"/>
  <c r="BB525" i="2"/>
  <c r="AY525" i="2"/>
  <c r="BG525" i="2"/>
  <c r="AO536" i="1"/>
  <c r="L531" i="2"/>
  <c r="Z530" i="2" s="1"/>
  <c r="AT529" i="2"/>
  <c r="AJ529" i="2"/>
  <c r="N535" i="1"/>
  <c r="I525" i="2"/>
  <c r="AW526" i="2"/>
  <c r="AM526" i="2"/>
  <c r="Y535" i="1"/>
  <c r="G533" i="2"/>
  <c r="AL525" i="2"/>
  <c r="AV525" i="2"/>
  <c r="AK533" i="2"/>
  <c r="AU533" i="2"/>
  <c r="AU523" i="1"/>
  <c r="N528" i="2"/>
  <c r="AB526" i="2"/>
  <c r="AA534" i="2"/>
  <c r="U531" i="2"/>
  <c r="AO530" i="2"/>
  <c r="AE530" i="2"/>
  <c r="AW525" i="2"/>
  <c r="AM525" i="2"/>
  <c r="AG523" i="2"/>
  <c r="AQ523" i="2"/>
  <c r="BA523" i="2"/>
  <c r="AW523" i="1"/>
  <c r="O528" i="2"/>
  <c r="AJ523" i="1"/>
  <c r="M536" i="2"/>
  <c r="AA535" i="2" s="1"/>
  <c r="E527" i="2"/>
  <c r="AY526" i="2" s="1"/>
  <c r="AZ523" i="2"/>
  <c r="BC526" i="2" l="1"/>
  <c r="BB526" i="2"/>
  <c r="AX526" i="2"/>
  <c r="BE526" i="2"/>
  <c r="BG526" i="2"/>
  <c r="BF526" i="2"/>
  <c r="AK535" i="2"/>
  <c r="AU535" i="2"/>
  <c r="AJ524" i="1"/>
  <c r="M537" i="2"/>
  <c r="AA536" i="2" s="1"/>
  <c r="N536" i="1"/>
  <c r="I526" i="2"/>
  <c r="AT530" i="2"/>
  <c r="AJ530" i="2"/>
  <c r="AC527" i="2"/>
  <c r="AB527" i="2"/>
  <c r="U532" i="2"/>
  <c r="AW524" i="1"/>
  <c r="O529" i="2"/>
  <c r="AC528" i="2" s="1"/>
  <c r="AO531" i="2"/>
  <c r="AE531" i="2"/>
  <c r="W524" i="2"/>
  <c r="AK534" i="2"/>
  <c r="AU534" i="2"/>
  <c r="AL526" i="2"/>
  <c r="AV526" i="2"/>
  <c r="AU524" i="1"/>
  <c r="N529" i="2"/>
  <c r="AB528" i="2" s="1"/>
  <c r="Y536" i="1"/>
  <c r="G534" i="2"/>
  <c r="U533" i="2" s="1"/>
  <c r="AO537" i="1"/>
  <c r="AO538" i="1" s="1"/>
  <c r="L532" i="2"/>
  <c r="Z531" i="2" s="1"/>
  <c r="BD526" i="2"/>
  <c r="E528" i="2"/>
  <c r="BB527" i="2" s="1"/>
  <c r="BG527" i="2"/>
  <c r="AX527" i="2"/>
  <c r="AZ524" i="2"/>
  <c r="BC527" i="2" l="1"/>
  <c r="BF527" i="2"/>
  <c r="BD527" i="2"/>
  <c r="BE527" i="2"/>
  <c r="AL528" i="2"/>
  <c r="AV528" i="2"/>
  <c r="AK536" i="2"/>
  <c r="AU536" i="2"/>
  <c r="AW528" i="2"/>
  <c r="AM528" i="2"/>
  <c r="AT531" i="2"/>
  <c r="AJ531" i="2"/>
  <c r="AG524" i="2"/>
  <c r="AQ524" i="2"/>
  <c r="BA524" i="2"/>
  <c r="AW525" i="1"/>
  <c r="O530" i="2"/>
  <c r="AL527" i="2"/>
  <c r="AV527" i="2"/>
  <c r="Y537" i="1"/>
  <c r="G535" i="2"/>
  <c r="U534" i="2" s="1"/>
  <c r="AO533" i="2"/>
  <c r="AE533" i="2"/>
  <c r="W525" i="2"/>
  <c r="N537" i="1"/>
  <c r="I527" i="2"/>
  <c r="W526" i="2" s="1"/>
  <c r="AO539" i="1"/>
  <c r="L533" i="2"/>
  <c r="AU525" i="1"/>
  <c r="N530" i="2"/>
  <c r="AO532" i="2"/>
  <c r="AE532" i="2"/>
  <c r="AW527" i="2"/>
  <c r="AM527" i="2"/>
  <c r="AJ525" i="1"/>
  <c r="M538" i="2"/>
  <c r="E529" i="2"/>
  <c r="BD528" i="2" s="1"/>
  <c r="BC528" i="2"/>
  <c r="AZ525" i="2"/>
  <c r="AY527" i="2"/>
  <c r="BG528" i="2" l="1"/>
  <c r="BE528" i="2"/>
  <c r="BF528" i="2"/>
  <c r="AX528" i="2"/>
  <c r="AY528" i="2"/>
  <c r="BB528" i="2"/>
  <c r="AO534" i="2"/>
  <c r="AE534" i="2"/>
  <c r="AB529" i="2"/>
  <c r="AG525" i="2"/>
  <c r="AQ525" i="2"/>
  <c r="BA525" i="2"/>
  <c r="Y538" i="1"/>
  <c r="G536" i="2"/>
  <c r="U535" i="2" s="1"/>
  <c r="AU526" i="1"/>
  <c r="N531" i="2"/>
  <c r="AC529" i="2"/>
  <c r="AW526" i="1"/>
  <c r="O531" i="2"/>
  <c r="AJ526" i="1"/>
  <c r="M539" i="2"/>
  <c r="AA538" i="2" s="1"/>
  <c r="AA537" i="2"/>
  <c r="AG526" i="2"/>
  <c r="AQ526" i="2"/>
  <c r="BA526" i="2"/>
  <c r="AO540" i="1"/>
  <c r="L534" i="2"/>
  <c r="N538" i="1"/>
  <c r="I528" i="2"/>
  <c r="Z532" i="2"/>
  <c r="E530" i="2"/>
  <c r="AY529" i="2" s="1"/>
  <c r="AZ526" i="2"/>
  <c r="BB529" i="2" l="1"/>
  <c r="BD529" i="2"/>
  <c r="BG529" i="2"/>
  <c r="AX529" i="2"/>
  <c r="BE529" i="2"/>
  <c r="BC529" i="2"/>
  <c r="AK538" i="2"/>
  <c r="AU538" i="2"/>
  <c r="AL529" i="2"/>
  <c r="AV529" i="2"/>
  <c r="AO535" i="2"/>
  <c r="AE535" i="2"/>
  <c r="N539" i="1"/>
  <c r="I529" i="2"/>
  <c r="W528" i="2" s="1"/>
  <c r="AJ527" i="1"/>
  <c r="M540" i="2"/>
  <c r="AA539" i="2" s="1"/>
  <c r="AC530" i="2"/>
  <c r="Y539" i="1"/>
  <c r="G537" i="2"/>
  <c r="U536" i="2" s="1"/>
  <c r="BF529" i="2"/>
  <c r="AT532" i="2"/>
  <c r="AJ532" i="2"/>
  <c r="AO541" i="1"/>
  <c r="L535" i="2"/>
  <c r="Z534" i="2" s="1"/>
  <c r="AK537" i="2"/>
  <c r="AU537" i="2"/>
  <c r="AW527" i="1"/>
  <c r="O532" i="2"/>
  <c r="AC531" i="2" s="1"/>
  <c r="AB530" i="2"/>
  <c r="Z533" i="2"/>
  <c r="W527" i="2"/>
  <c r="AW529" i="2"/>
  <c r="AM529" i="2"/>
  <c r="AU527" i="1"/>
  <c r="N532" i="2"/>
  <c r="AB531" i="2" s="1"/>
  <c r="E531" i="2"/>
  <c r="BC530" i="2" s="1"/>
  <c r="AZ527" i="2"/>
  <c r="BD530" i="2" l="1"/>
  <c r="BG530" i="2"/>
  <c r="AY530" i="2"/>
  <c r="AX530" i="2"/>
  <c r="BF530" i="2"/>
  <c r="BB530" i="2"/>
  <c r="BE530" i="2"/>
  <c r="AW531" i="2"/>
  <c r="AM531" i="2"/>
  <c r="AL531" i="2"/>
  <c r="AV531" i="2"/>
  <c r="AT534" i="2"/>
  <c r="AJ534" i="2"/>
  <c r="AO536" i="2"/>
  <c r="AE536" i="2"/>
  <c r="AU528" i="1"/>
  <c r="N533" i="2"/>
  <c r="AK539" i="2"/>
  <c r="AU539" i="2"/>
  <c r="AT533" i="2"/>
  <c r="AJ533" i="2"/>
  <c r="Y540" i="1"/>
  <c r="G538" i="2"/>
  <c r="AJ528" i="1"/>
  <c r="M541" i="2"/>
  <c r="AG528" i="2"/>
  <c r="AQ528" i="2"/>
  <c r="BA528" i="2"/>
  <c r="AB532" i="2"/>
  <c r="AG527" i="2"/>
  <c r="AQ527" i="2"/>
  <c r="BA527" i="2"/>
  <c r="AL530" i="2"/>
  <c r="AV530" i="2"/>
  <c r="AW528" i="1"/>
  <c r="O533" i="2"/>
  <c r="AO542" i="1"/>
  <c r="L536" i="2"/>
  <c r="Z535" i="2" s="1"/>
  <c r="AW530" i="2"/>
  <c r="AM530" i="2"/>
  <c r="N540" i="1"/>
  <c r="I530" i="2"/>
  <c r="E532" i="2"/>
  <c r="BB531" i="2" s="1"/>
  <c r="BF531" i="2"/>
  <c r="AZ528" i="2"/>
  <c r="AY531" i="2" l="1"/>
  <c r="BC531" i="2"/>
  <c r="BG531" i="2"/>
  <c r="BE531" i="2"/>
  <c r="AX531" i="2"/>
  <c r="AT535" i="2"/>
  <c r="AJ535" i="2"/>
  <c r="AO543" i="1"/>
  <c r="L537" i="2"/>
  <c r="Z536" i="2" s="1"/>
  <c r="AL532" i="2"/>
  <c r="AV532" i="2"/>
  <c r="AJ529" i="1"/>
  <c r="M542" i="2"/>
  <c r="Y541" i="1"/>
  <c r="G539" i="2"/>
  <c r="AA540" i="2"/>
  <c r="U537" i="2"/>
  <c r="N541" i="1"/>
  <c r="I531" i="2"/>
  <c r="W530" i="2" s="1"/>
  <c r="AW529" i="1"/>
  <c r="O534" i="2"/>
  <c r="W529" i="2"/>
  <c r="AC532" i="2"/>
  <c r="AU529" i="1"/>
  <c r="N534" i="2"/>
  <c r="BD531" i="2"/>
  <c r="E533" i="2"/>
  <c r="AX532" i="2" s="1"/>
  <c r="AZ529" i="2"/>
  <c r="BG532" i="2" l="1"/>
  <c r="BB532" i="2"/>
  <c r="BC532" i="2"/>
  <c r="BF532" i="2"/>
  <c r="BE532" i="2"/>
  <c r="AY532" i="2"/>
  <c r="BD532" i="2"/>
  <c r="AO537" i="2"/>
  <c r="AE537" i="2"/>
  <c r="AC533" i="2"/>
  <c r="AT536" i="2"/>
  <c r="AJ536" i="2"/>
  <c r="AU530" i="1"/>
  <c r="N535" i="2"/>
  <c r="AG530" i="2"/>
  <c r="AQ530" i="2"/>
  <c r="BA530" i="2"/>
  <c r="AJ530" i="1"/>
  <c r="M543" i="2"/>
  <c r="AA542" i="2" s="1"/>
  <c r="AA541" i="2"/>
  <c r="AW530" i="1"/>
  <c r="O535" i="2"/>
  <c r="AC534" i="2" s="1"/>
  <c r="AB533" i="2"/>
  <c r="AO544" i="1"/>
  <c r="L538" i="2"/>
  <c r="AW532" i="2"/>
  <c r="AM532" i="2"/>
  <c r="AG529" i="2"/>
  <c r="AQ529" i="2"/>
  <c r="BA529" i="2"/>
  <c r="N542" i="1"/>
  <c r="N543" i="1" s="1"/>
  <c r="I532" i="2"/>
  <c r="W531" i="2" s="1"/>
  <c r="U538" i="2"/>
  <c r="AK540" i="2"/>
  <c r="AU540" i="2"/>
  <c r="Y542" i="1"/>
  <c r="Y543" i="1" s="1"/>
  <c r="G540" i="2"/>
  <c r="E534" i="2"/>
  <c r="AX533" i="2" s="1"/>
  <c r="BF533" i="2"/>
  <c r="BG533" i="2"/>
  <c r="BD533" i="2"/>
  <c r="AZ530" i="2"/>
  <c r="BC533" i="2" l="1"/>
  <c r="BE533" i="2"/>
  <c r="AY533" i="2"/>
  <c r="BB533" i="2"/>
  <c r="AG531" i="2"/>
  <c r="AQ531" i="2"/>
  <c r="BA531" i="2"/>
  <c r="AW534" i="2"/>
  <c r="AM534" i="2"/>
  <c r="N544" i="1"/>
  <c r="I533" i="2"/>
  <c r="W532" i="2" s="1"/>
  <c r="AL533" i="2"/>
  <c r="AV533" i="2"/>
  <c r="AJ531" i="1"/>
  <c r="M544" i="2"/>
  <c r="AK542" i="2"/>
  <c r="AU542" i="2"/>
  <c r="AO538" i="2"/>
  <c r="AE538" i="2"/>
  <c r="AW531" i="1"/>
  <c r="O536" i="2"/>
  <c r="AU531" i="1"/>
  <c r="N536" i="2"/>
  <c r="AB535" i="2" s="1"/>
  <c r="AB534" i="2"/>
  <c r="AK541" i="2"/>
  <c r="AU541" i="2"/>
  <c r="AW533" i="2"/>
  <c r="AM533" i="2"/>
  <c r="Y544" i="1"/>
  <c r="G541" i="2"/>
  <c r="AO545" i="1"/>
  <c r="L539" i="2"/>
  <c r="U539" i="2"/>
  <c r="Z537" i="2"/>
  <c r="E535" i="2"/>
  <c r="AZ531" i="2"/>
  <c r="BD534" i="2" l="1"/>
  <c r="AY534" i="2"/>
  <c r="AO546" i="1"/>
  <c r="AO547" i="1" s="1"/>
  <c r="L540" i="2"/>
  <c r="Z539" i="2" s="1"/>
  <c r="Y545" i="1"/>
  <c r="G542" i="2"/>
  <c r="AG532" i="2"/>
  <c r="AQ532" i="2"/>
  <c r="BA532" i="2"/>
  <c r="AL534" i="2"/>
  <c r="AV534" i="2"/>
  <c r="AU532" i="1"/>
  <c r="N537" i="2"/>
  <c r="AB536" i="2" s="1"/>
  <c r="AJ532" i="1"/>
  <c r="M545" i="2"/>
  <c r="AA544" i="2" s="1"/>
  <c r="N545" i="1"/>
  <c r="I534" i="2"/>
  <c r="W533" i="2" s="1"/>
  <c r="AC535" i="2"/>
  <c r="AL535" i="2"/>
  <c r="AV535" i="2"/>
  <c r="AT537" i="2"/>
  <c r="AJ537" i="2"/>
  <c r="AW532" i="1"/>
  <c r="O537" i="2"/>
  <c r="AO539" i="2"/>
  <c r="AE539" i="2"/>
  <c r="Z538" i="2"/>
  <c r="U540" i="2"/>
  <c r="AA543" i="2"/>
  <c r="BC534" i="2"/>
  <c r="BE534" i="2"/>
  <c r="BG534" i="2"/>
  <c r="AX534" i="2"/>
  <c r="BB534" i="2"/>
  <c r="BF534" i="2"/>
  <c r="E536" i="2"/>
  <c r="AZ532" i="2"/>
  <c r="BG535" i="2" l="1"/>
  <c r="BF535" i="2"/>
  <c r="AG533" i="2"/>
  <c r="AQ533" i="2"/>
  <c r="BA533" i="2"/>
  <c r="AL536" i="2"/>
  <c r="AV536" i="2"/>
  <c r="AW533" i="1"/>
  <c r="O538" i="2"/>
  <c r="AC537" i="2" s="1"/>
  <c r="AK544" i="2"/>
  <c r="AU544" i="2"/>
  <c r="AJ533" i="1"/>
  <c r="M546" i="2"/>
  <c r="AA545" i="2" s="1"/>
  <c r="Y546" i="1"/>
  <c r="G543" i="2"/>
  <c r="U542" i="2" s="1"/>
  <c r="AO540" i="2"/>
  <c r="AE540" i="2"/>
  <c r="AW535" i="2"/>
  <c r="AM535" i="2"/>
  <c r="N546" i="1"/>
  <c r="I535" i="2"/>
  <c r="W534" i="2" s="1"/>
  <c r="AU533" i="1"/>
  <c r="N538" i="2"/>
  <c r="AT539" i="2"/>
  <c r="AJ539" i="2"/>
  <c r="AK543" i="2"/>
  <c r="AU543" i="2"/>
  <c r="AT538" i="2"/>
  <c r="AJ538" i="2"/>
  <c r="AC536" i="2"/>
  <c r="U541" i="2"/>
  <c r="AO548" i="1"/>
  <c r="L541" i="2"/>
  <c r="BE535" i="2"/>
  <c r="BC535" i="2"/>
  <c r="E537" i="2"/>
  <c r="AX536" i="2" s="1"/>
  <c r="AZ533" i="2"/>
  <c r="BD535" i="2"/>
  <c r="AX535" i="2"/>
  <c r="AY535" i="2"/>
  <c r="BB535" i="2"/>
  <c r="BF536" i="2" l="1"/>
  <c r="BD536" i="2"/>
  <c r="BB536" i="2"/>
  <c r="AO542" i="2"/>
  <c r="AE542" i="2"/>
  <c r="AJ534" i="1"/>
  <c r="M547" i="2"/>
  <c r="AA546" i="2" s="1"/>
  <c r="AG534" i="2"/>
  <c r="AQ534" i="2"/>
  <c r="BA534" i="2"/>
  <c r="AK545" i="2"/>
  <c r="AU545" i="2"/>
  <c r="N547" i="1"/>
  <c r="I536" i="2"/>
  <c r="W535" i="2" s="1"/>
  <c r="AW537" i="2"/>
  <c r="AM537" i="2"/>
  <c r="AO549" i="1"/>
  <c r="L542" i="2"/>
  <c r="AW536" i="2"/>
  <c r="AM536" i="2"/>
  <c r="AU534" i="1"/>
  <c r="N539" i="2"/>
  <c r="AB538" i="2" s="1"/>
  <c r="Y547" i="1"/>
  <c r="G544" i="2"/>
  <c r="U543" i="2" s="1"/>
  <c r="AW534" i="1"/>
  <c r="O539" i="2"/>
  <c r="AO541" i="2"/>
  <c r="AE541" i="2"/>
  <c r="Z540" i="2"/>
  <c r="AB537" i="2"/>
  <c r="E538" i="2"/>
  <c r="BC537" i="2" s="1"/>
  <c r="AZ534" i="2"/>
  <c r="AY536" i="2"/>
  <c r="BE536" i="2"/>
  <c r="BC536" i="2"/>
  <c r="BG536" i="2"/>
  <c r="AX537" i="2" l="1"/>
  <c r="BD537" i="2"/>
  <c r="BG537" i="2"/>
  <c r="BF537" i="2"/>
  <c r="BE537" i="2"/>
  <c r="AY537" i="2"/>
  <c r="BB537" i="2"/>
  <c r="AK546" i="2"/>
  <c r="AU546" i="2"/>
  <c r="AL538" i="2"/>
  <c r="AV538" i="2"/>
  <c r="AG535" i="2"/>
  <c r="AQ535" i="2"/>
  <c r="BA535" i="2"/>
  <c r="Y548" i="1"/>
  <c r="G545" i="2"/>
  <c r="U544" i="2" s="1"/>
  <c r="N548" i="1"/>
  <c r="I537" i="2"/>
  <c r="W536" i="2" s="1"/>
  <c r="AO543" i="2"/>
  <c r="AE543" i="2"/>
  <c r="AJ535" i="1"/>
  <c r="M548" i="2"/>
  <c r="AA547" i="2" s="1"/>
  <c r="AT540" i="2"/>
  <c r="AJ540" i="2"/>
  <c r="AW535" i="1"/>
  <c r="O540" i="2"/>
  <c r="AC539" i="2" s="1"/>
  <c r="AU535" i="1"/>
  <c r="N540" i="2"/>
  <c r="AO550" i="1"/>
  <c r="L543" i="2"/>
  <c r="AL537" i="2"/>
  <c r="AV537" i="2"/>
  <c r="Z541" i="2"/>
  <c r="AC538" i="2"/>
  <c r="E539" i="2"/>
  <c r="BE538" i="2" s="1"/>
  <c r="AZ535" i="2"/>
  <c r="AX538" i="2" l="1"/>
  <c r="BB538" i="2"/>
  <c r="BF538" i="2"/>
  <c r="AY538" i="2"/>
  <c r="BG538" i="2"/>
  <c r="BC538" i="2"/>
  <c r="BD538" i="2"/>
  <c r="AO551" i="1"/>
  <c r="L544" i="2"/>
  <c r="Z543" i="2" s="1"/>
  <c r="N549" i="1"/>
  <c r="I538" i="2"/>
  <c r="W537" i="2" s="1"/>
  <c r="AO544" i="2"/>
  <c r="AE544" i="2"/>
  <c r="AW536" i="1"/>
  <c r="O541" i="2"/>
  <c r="AC540" i="2" s="1"/>
  <c r="AJ536" i="1"/>
  <c r="M549" i="2"/>
  <c r="AA548" i="2" s="1"/>
  <c r="AW538" i="2"/>
  <c r="AM538" i="2"/>
  <c r="AW539" i="2"/>
  <c r="AM539" i="2"/>
  <c r="AK547" i="2"/>
  <c r="AU547" i="2"/>
  <c r="AG536" i="2"/>
  <c r="AQ536" i="2"/>
  <c r="BA536" i="2"/>
  <c r="AT541" i="2"/>
  <c r="AJ541" i="2"/>
  <c r="AU536" i="1"/>
  <c r="N541" i="2"/>
  <c r="Y549" i="1"/>
  <c r="G546" i="2"/>
  <c r="U545" i="2" s="1"/>
  <c r="AB539" i="2"/>
  <c r="Z542" i="2"/>
  <c r="E540" i="2"/>
  <c r="BB539" i="2" s="1"/>
  <c r="AZ536" i="2"/>
  <c r="BE539" i="2" l="1"/>
  <c r="BG539" i="2"/>
  <c r="AX539" i="2"/>
  <c r="BD539" i="2"/>
  <c r="BC539" i="2"/>
  <c r="AY539" i="2"/>
  <c r="AO545" i="2"/>
  <c r="AE545" i="2"/>
  <c r="AK548" i="2"/>
  <c r="AU548" i="2"/>
  <c r="AT543" i="2"/>
  <c r="AJ543" i="2"/>
  <c r="Y550" i="1"/>
  <c r="G547" i="2"/>
  <c r="AU537" i="1"/>
  <c r="N542" i="2"/>
  <c r="AB541" i="2" s="1"/>
  <c r="AB540" i="2"/>
  <c r="AG537" i="2"/>
  <c r="AQ537" i="2"/>
  <c r="BA537" i="2"/>
  <c r="AW537" i="1"/>
  <c r="O542" i="2"/>
  <c r="AC541" i="2" s="1"/>
  <c r="N550" i="1"/>
  <c r="I539" i="2"/>
  <c r="AW540" i="2"/>
  <c r="AM540" i="2"/>
  <c r="AL539" i="2"/>
  <c r="AV539" i="2"/>
  <c r="BF539" i="2"/>
  <c r="AT542" i="2"/>
  <c r="AJ542" i="2"/>
  <c r="AJ537" i="1"/>
  <c r="M550" i="2"/>
  <c r="AA549" i="2" s="1"/>
  <c r="AO552" i="1"/>
  <c r="L545" i="2"/>
  <c r="E541" i="2"/>
  <c r="BG540" i="2" s="1"/>
  <c r="AZ537" i="2"/>
  <c r="AX540" i="2" l="1"/>
  <c r="BB540" i="2"/>
  <c r="BC540" i="2"/>
  <c r="BE540" i="2"/>
  <c r="AY540" i="2"/>
  <c r="BD540" i="2"/>
  <c r="BF540" i="2"/>
  <c r="AK549" i="2"/>
  <c r="AU549" i="2"/>
  <c r="AL541" i="2"/>
  <c r="AV541" i="2"/>
  <c r="N551" i="1"/>
  <c r="N552" i="1" s="1"/>
  <c r="I540" i="2"/>
  <c r="AL540" i="2"/>
  <c r="AV540" i="2"/>
  <c r="AU538" i="1"/>
  <c r="N543" i="2"/>
  <c r="AO553" i="1"/>
  <c r="L546" i="2"/>
  <c r="AW541" i="2"/>
  <c r="AM541" i="2"/>
  <c r="AJ538" i="1"/>
  <c r="M551" i="2"/>
  <c r="AA550" i="2" s="1"/>
  <c r="W538" i="2"/>
  <c r="U546" i="2"/>
  <c r="AW538" i="1"/>
  <c r="O543" i="2"/>
  <c r="Z544" i="2"/>
  <c r="Y551" i="1"/>
  <c r="G548" i="2"/>
  <c r="E542" i="2"/>
  <c r="BD541" i="2" s="1"/>
  <c r="AZ538" i="2"/>
  <c r="BG541" i="2" l="1"/>
  <c r="AY541" i="2"/>
  <c r="BB541" i="2"/>
  <c r="BE541" i="2"/>
  <c r="AX541" i="2"/>
  <c r="BC541" i="2"/>
  <c r="BF541" i="2"/>
  <c r="AK550" i="2"/>
  <c r="AU550" i="2"/>
  <c r="AU539" i="1"/>
  <c r="N544" i="2"/>
  <c r="AB543" i="2" s="1"/>
  <c r="N553" i="1"/>
  <c r="I541" i="2"/>
  <c r="W540" i="2" s="1"/>
  <c r="W539" i="2"/>
  <c r="AC542" i="2"/>
  <c r="BG542" i="2" s="1"/>
  <c r="AW539" i="1"/>
  <c r="O544" i="2"/>
  <c r="U547" i="2"/>
  <c r="Y552" i="1"/>
  <c r="G549" i="2"/>
  <c r="U548" i="2" s="1"/>
  <c r="AO546" i="2"/>
  <c r="AE546" i="2"/>
  <c r="AT544" i="2"/>
  <c r="AJ544" i="2"/>
  <c r="Z545" i="2"/>
  <c r="AB542" i="2"/>
  <c r="AG538" i="2"/>
  <c r="AQ538" i="2"/>
  <c r="BA538" i="2"/>
  <c r="AJ539" i="1"/>
  <c r="M552" i="2"/>
  <c r="AA551" i="2" s="1"/>
  <c r="AO554" i="1"/>
  <c r="L547" i="2"/>
  <c r="E543" i="2"/>
  <c r="BE542" i="2" s="1"/>
  <c r="BD542" i="2"/>
  <c r="AZ539" i="2"/>
  <c r="BC542" i="2" l="1"/>
  <c r="AY542" i="2"/>
  <c r="AX542" i="2"/>
  <c r="BB542" i="2"/>
  <c r="BF542" i="2"/>
  <c r="AG540" i="2"/>
  <c r="AQ540" i="2"/>
  <c r="BA540" i="2"/>
  <c r="AO548" i="2"/>
  <c r="AE548" i="2"/>
  <c r="AK551" i="2"/>
  <c r="AU551" i="2"/>
  <c r="Y553" i="1"/>
  <c r="G550" i="2"/>
  <c r="U549" i="2" s="1"/>
  <c r="AL543" i="2"/>
  <c r="AV543" i="2"/>
  <c r="AJ540" i="1"/>
  <c r="M553" i="2"/>
  <c r="AA552" i="2" s="1"/>
  <c r="AL542" i="2"/>
  <c r="AV542" i="2"/>
  <c r="AO547" i="2"/>
  <c r="AE547" i="2"/>
  <c r="AG539" i="2"/>
  <c r="AQ539" i="2"/>
  <c r="BA539" i="2"/>
  <c r="N554" i="1"/>
  <c r="I542" i="2"/>
  <c r="W541" i="2" s="1"/>
  <c r="AW542" i="2"/>
  <c r="AM542" i="2"/>
  <c r="AT545" i="2"/>
  <c r="AJ545" i="2"/>
  <c r="Z546" i="2"/>
  <c r="AC543" i="2"/>
  <c r="AO555" i="1"/>
  <c r="L548" i="2"/>
  <c r="AW540" i="1"/>
  <c r="O545" i="2"/>
  <c r="AU540" i="1"/>
  <c r="N545" i="2"/>
  <c r="E544" i="2"/>
  <c r="AX543" i="2" s="1"/>
  <c r="AZ540" i="2"/>
  <c r="AY543" i="2" l="1"/>
  <c r="BC543" i="2"/>
  <c r="BF543" i="2"/>
  <c r="BE543" i="2"/>
  <c r="BD543" i="2"/>
  <c r="BB543" i="2"/>
  <c r="AW543" i="2"/>
  <c r="AM543" i="2"/>
  <c r="Y554" i="1"/>
  <c r="G551" i="2"/>
  <c r="U550" i="2" s="1"/>
  <c r="AW541" i="1"/>
  <c r="O546" i="2"/>
  <c r="AO556" i="1"/>
  <c r="L549" i="2"/>
  <c r="Z548" i="2" s="1"/>
  <c r="AT546" i="2"/>
  <c r="AJ546" i="2"/>
  <c r="BG543" i="2"/>
  <c r="AO549" i="2"/>
  <c r="AE549" i="2"/>
  <c r="AG541" i="2"/>
  <c r="AQ541" i="2"/>
  <c r="BA541" i="2"/>
  <c r="AB544" i="2"/>
  <c r="AC544" i="2"/>
  <c r="Z547" i="2"/>
  <c r="AK552" i="2"/>
  <c r="AU552" i="2"/>
  <c r="AJ541" i="1"/>
  <c r="M554" i="2"/>
  <c r="AU541" i="1"/>
  <c r="N546" i="2"/>
  <c r="N555" i="1"/>
  <c r="I543" i="2"/>
  <c r="W542" i="2" s="1"/>
  <c r="E545" i="2"/>
  <c r="AY544" i="2"/>
  <c r="AZ541" i="2"/>
  <c r="BB544" i="2" l="1"/>
  <c r="BC544" i="2"/>
  <c r="BE544" i="2"/>
  <c r="AX544" i="2"/>
  <c r="BD544" i="2"/>
  <c r="AG542" i="2"/>
  <c r="AQ542" i="2"/>
  <c r="BA542" i="2"/>
  <c r="AL544" i="2"/>
  <c r="AV544" i="2"/>
  <c r="AW542" i="1"/>
  <c r="O547" i="2"/>
  <c r="AC546" i="2" s="1"/>
  <c r="AU542" i="1"/>
  <c r="N547" i="2"/>
  <c r="AB546" i="2" s="1"/>
  <c r="AW544" i="2"/>
  <c r="AM544" i="2"/>
  <c r="AJ542" i="1"/>
  <c r="M555" i="2"/>
  <c r="AT548" i="2"/>
  <c r="AJ548" i="2"/>
  <c r="AC545" i="2"/>
  <c r="AO550" i="2"/>
  <c r="AE550" i="2"/>
  <c r="N556" i="1"/>
  <c r="I544" i="2"/>
  <c r="BF544" i="2"/>
  <c r="BG544" i="2"/>
  <c r="AA553" i="2"/>
  <c r="AT547" i="2"/>
  <c r="AJ547" i="2"/>
  <c r="AB545" i="2"/>
  <c r="AO557" i="1"/>
  <c r="L550" i="2"/>
  <c r="Z549" i="2" s="1"/>
  <c r="Y555" i="1"/>
  <c r="G552" i="2"/>
  <c r="E546" i="2"/>
  <c r="BB545" i="2" s="1"/>
  <c r="BD545" i="2"/>
  <c r="AZ542" i="2"/>
  <c r="BF545" i="2" l="1"/>
  <c r="BC545" i="2"/>
  <c r="AY545" i="2"/>
  <c r="AX545" i="2"/>
  <c r="BE545" i="2"/>
  <c r="BG545" i="2"/>
  <c r="AW546" i="2"/>
  <c r="AM546" i="2"/>
  <c r="AW543" i="1"/>
  <c r="O548" i="2"/>
  <c r="AO558" i="1"/>
  <c r="L551" i="2"/>
  <c r="AL546" i="2"/>
  <c r="AV546" i="2"/>
  <c r="AT549" i="2"/>
  <c r="AJ549" i="2"/>
  <c r="AW545" i="2"/>
  <c r="AM545" i="2"/>
  <c r="AJ543" i="1"/>
  <c r="M556" i="2"/>
  <c r="AU543" i="1"/>
  <c r="N548" i="2"/>
  <c r="AB547" i="2" s="1"/>
  <c r="AL545" i="2"/>
  <c r="AV545" i="2"/>
  <c r="Y556" i="1"/>
  <c r="G553" i="2"/>
  <c r="AK553" i="2"/>
  <c r="AU553" i="2"/>
  <c r="N557" i="1"/>
  <c r="I545" i="2"/>
  <c r="W544" i="2" s="1"/>
  <c r="U551" i="2"/>
  <c r="W543" i="2"/>
  <c r="AA554" i="2"/>
  <c r="E547" i="2"/>
  <c r="AX546" i="2" s="1"/>
  <c r="BD546" i="2"/>
  <c r="BG546" i="2"/>
  <c r="AZ543" i="2"/>
  <c r="BB546" i="2" l="1"/>
  <c r="BE546" i="2"/>
  <c r="BC546" i="2"/>
  <c r="AY546" i="2"/>
  <c r="BF546" i="2"/>
  <c r="AK554" i="2"/>
  <c r="AU554" i="2"/>
  <c r="AO551" i="2"/>
  <c r="AE551" i="2"/>
  <c r="AJ544" i="1"/>
  <c r="M557" i="2"/>
  <c r="AW544" i="1"/>
  <c r="O549" i="2"/>
  <c r="Z550" i="2"/>
  <c r="AA555" i="2"/>
  <c r="AG543" i="2"/>
  <c r="AQ543" i="2"/>
  <c r="BA543" i="2"/>
  <c r="AL547" i="2"/>
  <c r="AV547" i="2"/>
  <c r="AG544" i="2"/>
  <c r="AQ544" i="2"/>
  <c r="BA544" i="2"/>
  <c r="AC547" i="2"/>
  <c r="U552" i="2"/>
  <c r="N558" i="1"/>
  <c r="I546" i="2"/>
  <c r="Y557" i="1"/>
  <c r="G554" i="2"/>
  <c r="U553" i="2" s="1"/>
  <c r="AU544" i="1"/>
  <c r="N549" i="2"/>
  <c r="AB548" i="2" s="1"/>
  <c r="AO559" i="1"/>
  <c r="L552" i="2"/>
  <c r="E548" i="2"/>
  <c r="BC547" i="2" s="1"/>
  <c r="BF547" i="2"/>
  <c r="AZ544" i="2"/>
  <c r="AY547" i="2" l="1"/>
  <c r="BE547" i="2"/>
  <c r="AX547" i="2"/>
  <c r="BD547" i="2"/>
  <c r="BB547" i="2"/>
  <c r="BG547" i="2"/>
  <c r="AO553" i="2"/>
  <c r="AE553" i="2"/>
  <c r="AO560" i="1"/>
  <c r="L553" i="2"/>
  <c r="Z552" i="2" s="1"/>
  <c r="Y558" i="1"/>
  <c r="G555" i="2"/>
  <c r="AT550" i="2"/>
  <c r="AJ550" i="2"/>
  <c r="AJ545" i="1"/>
  <c r="M558" i="2"/>
  <c r="AO552" i="2"/>
  <c r="AE552" i="2"/>
  <c r="AL548" i="2"/>
  <c r="AV548" i="2"/>
  <c r="Z551" i="2"/>
  <c r="W545" i="2"/>
  <c r="AC548" i="2"/>
  <c r="AK555" i="2"/>
  <c r="AU555" i="2"/>
  <c r="AA556" i="2"/>
  <c r="AU545" i="1"/>
  <c r="N550" i="2"/>
  <c r="AB549" i="2" s="1"/>
  <c r="N559" i="1"/>
  <c r="I547" i="2"/>
  <c r="AW547" i="2"/>
  <c r="AM547" i="2"/>
  <c r="AW545" i="1"/>
  <c r="O550" i="2"/>
  <c r="AC549" i="2" s="1"/>
  <c r="E549" i="2"/>
  <c r="BD548" i="2" s="1"/>
  <c r="AZ545" i="2"/>
  <c r="BG548" i="2" l="1"/>
  <c r="AX548" i="2"/>
  <c r="AY548" i="2"/>
  <c r="BF548" i="2"/>
  <c r="BB548" i="2"/>
  <c r="BC548" i="2"/>
  <c r="BE548" i="2"/>
  <c r="AW549" i="2"/>
  <c r="AM549" i="2"/>
  <c r="U554" i="2"/>
  <c r="AJ546" i="1"/>
  <c r="M559" i="2"/>
  <c r="Y559" i="1"/>
  <c r="G556" i="2"/>
  <c r="U555" i="2" s="1"/>
  <c r="AL549" i="2"/>
  <c r="AV549" i="2"/>
  <c r="W546" i="2"/>
  <c r="N560" i="1"/>
  <c r="I548" i="2"/>
  <c r="W547" i="2" s="1"/>
  <c r="AG545" i="2"/>
  <c r="AQ545" i="2"/>
  <c r="BA545" i="2"/>
  <c r="AT552" i="2"/>
  <c r="AJ552" i="2"/>
  <c r="AA557" i="2"/>
  <c r="AW546" i="1"/>
  <c r="O551" i="2"/>
  <c r="AK556" i="2"/>
  <c r="AU556" i="2"/>
  <c r="AU546" i="1"/>
  <c r="N551" i="2"/>
  <c r="AW548" i="2"/>
  <c r="AM548" i="2"/>
  <c r="AT551" i="2"/>
  <c r="AJ551" i="2"/>
  <c r="AO561" i="1"/>
  <c r="L554" i="2"/>
  <c r="E550" i="2"/>
  <c r="BD549" i="2" s="1"/>
  <c r="BG549" i="2"/>
  <c r="AZ546" i="2"/>
  <c r="BE549" i="2" l="1"/>
  <c r="AX549" i="2"/>
  <c r="AY549" i="2"/>
  <c r="BB549" i="2"/>
  <c r="BC549" i="2"/>
  <c r="BF549" i="2"/>
  <c r="AG547" i="2"/>
  <c r="AQ547" i="2"/>
  <c r="BA547" i="2"/>
  <c r="N561" i="1"/>
  <c r="I549" i="2"/>
  <c r="W548" i="2" s="1"/>
  <c r="AO555" i="2"/>
  <c r="AE555" i="2"/>
  <c r="AW547" i="1"/>
  <c r="O552" i="2"/>
  <c r="AK557" i="2"/>
  <c r="AU557" i="2"/>
  <c r="AB550" i="2"/>
  <c r="AG546" i="2"/>
  <c r="AQ546" i="2"/>
  <c r="BA546" i="2"/>
  <c r="AJ547" i="1"/>
  <c r="M560" i="2"/>
  <c r="Y560" i="1"/>
  <c r="G557" i="2"/>
  <c r="U556" i="2" s="1"/>
  <c r="AU547" i="1"/>
  <c r="N552" i="2"/>
  <c r="AC550" i="2"/>
  <c r="AO562" i="1"/>
  <c r="L555" i="2"/>
  <c r="AA558" i="2"/>
  <c r="Z553" i="2"/>
  <c r="AO554" i="2"/>
  <c r="AE554" i="2"/>
  <c r="E551" i="2"/>
  <c r="BE550" i="2" s="1"/>
  <c r="AZ547" i="2"/>
  <c r="AX550" i="2" l="1"/>
  <c r="BG550" i="2"/>
  <c r="BB550" i="2"/>
  <c r="BF550" i="2"/>
  <c r="AY550" i="2"/>
  <c r="BC550" i="2"/>
  <c r="BD550" i="2"/>
  <c r="AG548" i="2"/>
  <c r="AQ548" i="2"/>
  <c r="BA548" i="2"/>
  <c r="AO556" i="2"/>
  <c r="AE556" i="2"/>
  <c r="AO563" i="1"/>
  <c r="L556" i="2"/>
  <c r="Z555" i="2" s="1"/>
  <c r="AT553" i="2"/>
  <c r="AJ553" i="2"/>
  <c r="AW550" i="2"/>
  <c r="AM550" i="2"/>
  <c r="Y561" i="1"/>
  <c r="G558" i="2"/>
  <c r="U557" i="2" s="1"/>
  <c r="AJ548" i="1"/>
  <c r="M561" i="2"/>
  <c r="AA560" i="2" s="1"/>
  <c r="AL550" i="2"/>
  <c r="AV550" i="2"/>
  <c r="AB551" i="2"/>
  <c r="AU548" i="1"/>
  <c r="N553" i="2"/>
  <c r="AB552" i="2" s="1"/>
  <c r="AW548" i="1"/>
  <c r="O553" i="2"/>
  <c r="N562" i="1"/>
  <c r="I550" i="2"/>
  <c r="W549" i="2" s="1"/>
  <c r="AK558" i="2"/>
  <c r="AU558" i="2"/>
  <c r="Z554" i="2"/>
  <c r="AA559" i="2"/>
  <c r="AC551" i="2"/>
  <c r="E552" i="2"/>
  <c r="BB551" i="2" s="1"/>
  <c r="AZ548" i="2"/>
  <c r="AY551" i="2" l="1"/>
  <c r="BC551" i="2"/>
  <c r="BF551" i="2"/>
  <c r="AX551" i="2"/>
  <c r="BG551" i="2"/>
  <c r="BE551" i="2"/>
  <c r="BD551" i="2"/>
  <c r="AW549" i="1"/>
  <c r="O554" i="2"/>
  <c r="AK559" i="2"/>
  <c r="AU559" i="2"/>
  <c r="AO564" i="1"/>
  <c r="L557" i="2"/>
  <c r="Z556" i="2" s="1"/>
  <c r="AT554" i="2"/>
  <c r="AJ554" i="2"/>
  <c r="AK560" i="2"/>
  <c r="AU560" i="2"/>
  <c r="AG549" i="2"/>
  <c r="AQ549" i="2"/>
  <c r="BA549" i="2"/>
  <c r="AL551" i="2"/>
  <c r="AV551" i="2"/>
  <c r="Y562" i="1"/>
  <c r="G559" i="2"/>
  <c r="U558" i="2" s="1"/>
  <c r="AO557" i="2"/>
  <c r="AE557" i="2"/>
  <c r="AT555" i="2"/>
  <c r="AJ555" i="2"/>
  <c r="AJ549" i="1"/>
  <c r="M562" i="2"/>
  <c r="AW551" i="2"/>
  <c r="AM551" i="2"/>
  <c r="N563" i="1"/>
  <c r="I551" i="2"/>
  <c r="W550" i="2" s="1"/>
  <c r="AU549" i="1"/>
  <c r="N554" i="2"/>
  <c r="AL552" i="2"/>
  <c r="AV552" i="2"/>
  <c r="AC552" i="2"/>
  <c r="E553" i="2"/>
  <c r="BE552" i="2" s="1"/>
  <c r="AZ549" i="2"/>
  <c r="AY552" i="2" l="1"/>
  <c r="BB552" i="2"/>
  <c r="AX552" i="2"/>
  <c r="BD552" i="2"/>
  <c r="BC552" i="2"/>
  <c r="BG552" i="2"/>
  <c r="BF552" i="2"/>
  <c r="AG550" i="2"/>
  <c r="AQ550" i="2"/>
  <c r="BA550" i="2"/>
  <c r="AO558" i="2"/>
  <c r="AE558" i="2"/>
  <c r="AT556" i="2"/>
  <c r="AJ556" i="2"/>
  <c r="AW552" i="2"/>
  <c r="AM552" i="2"/>
  <c r="AU550" i="1"/>
  <c r="N555" i="2"/>
  <c r="AB554" i="2" s="1"/>
  <c r="Y563" i="1"/>
  <c r="G560" i="2"/>
  <c r="U559" i="2" s="1"/>
  <c r="AJ550" i="1"/>
  <c r="M563" i="2"/>
  <c r="AA562" i="2" s="1"/>
  <c r="AC553" i="2"/>
  <c r="AW550" i="1"/>
  <c r="O555" i="2"/>
  <c r="AC554" i="2" s="1"/>
  <c r="N564" i="1"/>
  <c r="I552" i="2"/>
  <c r="AA561" i="2"/>
  <c r="AB553" i="2"/>
  <c r="AO565" i="1"/>
  <c r="L558" i="2"/>
  <c r="E554" i="2"/>
  <c r="BB553" i="2" s="1"/>
  <c r="AZ550" i="2"/>
  <c r="AY553" i="2" l="1"/>
  <c r="BE553" i="2"/>
  <c r="BF553" i="2"/>
  <c r="BC553" i="2"/>
  <c r="BD553" i="2"/>
  <c r="AX553" i="2"/>
  <c r="BG553" i="2"/>
  <c r="N565" i="1"/>
  <c r="I553" i="2"/>
  <c r="W552" i="2" s="1"/>
  <c r="AW554" i="2"/>
  <c r="AM554" i="2"/>
  <c r="AK562" i="2"/>
  <c r="AU562" i="2"/>
  <c r="AL553" i="2"/>
  <c r="AV553" i="2"/>
  <c r="AW553" i="2"/>
  <c r="AM553" i="2"/>
  <c r="AJ551" i="1"/>
  <c r="M564" i="2"/>
  <c r="AU551" i="1"/>
  <c r="N556" i="2"/>
  <c r="AB555" i="2" s="1"/>
  <c r="Y564" i="1"/>
  <c r="G561" i="2"/>
  <c r="U560" i="2" s="1"/>
  <c r="AO566" i="1"/>
  <c r="L559" i="2"/>
  <c r="AL554" i="2"/>
  <c r="AV554" i="2"/>
  <c r="AO559" i="2"/>
  <c r="AE559" i="2"/>
  <c r="AK561" i="2"/>
  <c r="AU561" i="2"/>
  <c r="AW551" i="1"/>
  <c r="O556" i="2"/>
  <c r="Z557" i="2"/>
  <c r="W551" i="2"/>
  <c r="E555" i="2"/>
  <c r="BE554" i="2" s="1"/>
  <c r="AZ551" i="2"/>
  <c r="AX554" i="2" l="1"/>
  <c r="BG554" i="2"/>
  <c r="BD554" i="2"/>
  <c r="BB554" i="2"/>
  <c r="BF554" i="2"/>
  <c r="AY554" i="2"/>
  <c r="AL555" i="2"/>
  <c r="AV555" i="2"/>
  <c r="AG552" i="2"/>
  <c r="AQ552" i="2"/>
  <c r="BA552" i="2"/>
  <c r="AC555" i="2"/>
  <c r="AA563" i="2"/>
  <c r="N566" i="1"/>
  <c r="I554" i="2"/>
  <c r="W553" i="2" s="1"/>
  <c r="AG551" i="2"/>
  <c r="AQ551" i="2"/>
  <c r="BA551" i="2"/>
  <c r="Z558" i="2"/>
  <c r="AO560" i="2"/>
  <c r="AE560" i="2"/>
  <c r="AW552" i="1"/>
  <c r="O557" i="2"/>
  <c r="AC556" i="2" s="1"/>
  <c r="AO567" i="1"/>
  <c r="L560" i="2"/>
  <c r="Z559" i="2" s="1"/>
  <c r="AJ552" i="1"/>
  <c r="M565" i="2"/>
  <c r="AA564" i="2" s="1"/>
  <c r="AT557" i="2"/>
  <c r="AJ557" i="2"/>
  <c r="Y565" i="1"/>
  <c r="G562" i="2"/>
  <c r="AU552" i="1"/>
  <c r="N557" i="2"/>
  <c r="E556" i="2"/>
  <c r="BB555" i="2" s="1"/>
  <c r="BF555" i="2"/>
  <c r="AZ552" i="2"/>
  <c r="BC555" i="2" l="1"/>
  <c r="AY555" i="2"/>
  <c r="AX555" i="2"/>
  <c r="BE555" i="2"/>
  <c r="BD555" i="2"/>
  <c r="BG555" i="2"/>
  <c r="AK564" i="2"/>
  <c r="AU564" i="2"/>
  <c r="AT559" i="2"/>
  <c r="AJ559" i="2"/>
  <c r="AW555" i="2"/>
  <c r="AM555" i="2"/>
  <c r="AT558" i="2"/>
  <c r="AJ558" i="2"/>
  <c r="AG553" i="2"/>
  <c r="AQ553" i="2"/>
  <c r="BA553" i="2"/>
  <c r="Y566" i="1"/>
  <c r="G563" i="2"/>
  <c r="AO568" i="1"/>
  <c r="L561" i="2"/>
  <c r="Z560" i="2" s="1"/>
  <c r="AU553" i="1"/>
  <c r="N558" i="2"/>
  <c r="AJ553" i="1"/>
  <c r="M566" i="2"/>
  <c r="AW553" i="1"/>
  <c r="O558" i="2"/>
  <c r="AC557" i="2" s="1"/>
  <c r="AB556" i="2"/>
  <c r="N567" i="1"/>
  <c r="I555" i="2"/>
  <c r="W554" i="2" s="1"/>
  <c r="AW556" i="2"/>
  <c r="AM556" i="2"/>
  <c r="U561" i="2"/>
  <c r="AK563" i="2"/>
  <c r="AU563" i="2"/>
  <c r="E557" i="2"/>
  <c r="BE556" i="2" s="1"/>
  <c r="BD556" i="2"/>
  <c r="AY556" i="2"/>
  <c r="BC556" i="2"/>
  <c r="AZ553" i="2"/>
  <c r="BC554" i="2"/>
  <c r="BG556" i="2" l="1"/>
  <c r="BF556" i="2"/>
  <c r="AX556" i="2"/>
  <c r="BB556" i="2"/>
  <c r="AO569" i="1"/>
  <c r="L562" i="2"/>
  <c r="AW557" i="2"/>
  <c r="AM557" i="2"/>
  <c r="AG554" i="2"/>
  <c r="AQ554" i="2"/>
  <c r="BA554" i="2"/>
  <c r="AJ554" i="1"/>
  <c r="M567" i="2"/>
  <c r="AA566" i="2" s="1"/>
  <c r="AO561" i="2"/>
  <c r="AE561" i="2"/>
  <c r="AB557" i="2"/>
  <c r="U562" i="2"/>
  <c r="AW554" i="1"/>
  <c r="O559" i="2"/>
  <c r="AU554" i="1"/>
  <c r="N559" i="2"/>
  <c r="Y567" i="1"/>
  <c r="G564" i="2"/>
  <c r="AL556" i="2"/>
  <c r="AV556" i="2"/>
  <c r="AT560" i="2"/>
  <c r="AJ560" i="2"/>
  <c r="N568" i="1"/>
  <c r="I556" i="2"/>
  <c r="AA565" i="2"/>
  <c r="Z561" i="2"/>
  <c r="E558" i="2"/>
  <c r="BB557" i="2" s="1"/>
  <c r="AZ554" i="2"/>
  <c r="BF557" i="2" l="1"/>
  <c r="BD557" i="2"/>
  <c r="BG557" i="2"/>
  <c r="BC557" i="2"/>
  <c r="BE557" i="2"/>
  <c r="AX557" i="2"/>
  <c r="AY557" i="2"/>
  <c r="AJ555" i="1"/>
  <c r="M568" i="2"/>
  <c r="AO562" i="2"/>
  <c r="AE562" i="2"/>
  <c r="U563" i="2"/>
  <c r="AK565" i="2"/>
  <c r="AU565" i="2"/>
  <c r="AU555" i="1"/>
  <c r="N560" i="2"/>
  <c r="AB559" i="2" s="1"/>
  <c r="AK566" i="2"/>
  <c r="AU566" i="2"/>
  <c r="AT561" i="2"/>
  <c r="AJ561" i="2"/>
  <c r="Y568" i="1"/>
  <c r="G565" i="2"/>
  <c r="AW555" i="1"/>
  <c r="O560" i="2"/>
  <c r="AC559" i="2" s="1"/>
  <c r="AL557" i="2"/>
  <c r="AV557" i="2"/>
  <c r="N569" i="1"/>
  <c r="I557" i="2"/>
  <c r="W555" i="2"/>
  <c r="AB558" i="2"/>
  <c r="AA567" i="2"/>
  <c r="AC558" i="2"/>
  <c r="AO570" i="1"/>
  <c r="L563" i="2"/>
  <c r="E559" i="2"/>
  <c r="BE558" i="2" s="1"/>
  <c r="AZ555" i="2"/>
  <c r="AX558" i="2" l="1"/>
  <c r="BB558" i="2"/>
  <c r="BF558" i="2"/>
  <c r="AY558" i="2"/>
  <c r="BC558" i="2"/>
  <c r="BD558" i="2"/>
  <c r="BG558" i="2"/>
  <c r="AW559" i="2"/>
  <c r="AM559" i="2"/>
  <c r="AW558" i="2"/>
  <c r="AM558" i="2"/>
  <c r="AG555" i="2"/>
  <c r="AQ555" i="2"/>
  <c r="BA555" i="2"/>
  <c r="AW556" i="1"/>
  <c r="O561" i="2"/>
  <c r="AC560" i="2" s="1"/>
  <c r="AU556" i="1"/>
  <c r="N561" i="2"/>
  <c r="AB560" i="2" s="1"/>
  <c r="U564" i="2"/>
  <c r="N570" i="1"/>
  <c r="I558" i="2"/>
  <c r="W557" i="2" s="1"/>
  <c r="Y569" i="1"/>
  <c r="G566" i="2"/>
  <c r="U565" i="2" s="1"/>
  <c r="AK567" i="2"/>
  <c r="AU567" i="2"/>
  <c r="AL559" i="2"/>
  <c r="AV559" i="2"/>
  <c r="AO571" i="1"/>
  <c r="L564" i="2"/>
  <c r="AL558" i="2"/>
  <c r="AV558" i="2"/>
  <c r="W556" i="2"/>
  <c r="Z562" i="2"/>
  <c r="AO563" i="2"/>
  <c r="AE563" i="2"/>
  <c r="AJ556" i="1"/>
  <c r="M569" i="2"/>
  <c r="AA568" i="2" s="1"/>
  <c r="E560" i="2"/>
  <c r="BB559" i="2" s="1"/>
  <c r="BG559" i="2"/>
  <c r="AZ556" i="2"/>
  <c r="BE559" i="2" l="1"/>
  <c r="BD559" i="2"/>
  <c r="AX559" i="2"/>
  <c r="AY559" i="2"/>
  <c r="BC559" i="2"/>
  <c r="BF559" i="2"/>
  <c r="AG557" i="2"/>
  <c r="AQ557" i="2"/>
  <c r="BA557" i="2"/>
  <c r="AK568" i="2"/>
  <c r="AU568" i="2"/>
  <c r="AW560" i="2"/>
  <c r="AM560" i="2"/>
  <c r="AU557" i="1"/>
  <c r="N562" i="2"/>
  <c r="AB561" i="2" s="1"/>
  <c r="AO565" i="2"/>
  <c r="AE565" i="2"/>
  <c r="AL560" i="2"/>
  <c r="AV560" i="2"/>
  <c r="AT562" i="2"/>
  <c r="AJ562" i="2"/>
  <c r="Z563" i="2"/>
  <c r="AO564" i="2"/>
  <c r="AE564" i="2"/>
  <c r="AW557" i="1"/>
  <c r="O562" i="2"/>
  <c r="AC561" i="2" s="1"/>
  <c r="N571" i="1"/>
  <c r="I559" i="2"/>
  <c r="W558" i="2" s="1"/>
  <c r="AJ557" i="1"/>
  <c r="M570" i="2"/>
  <c r="AA569" i="2" s="1"/>
  <c r="AG556" i="2"/>
  <c r="AQ556" i="2"/>
  <c r="BA556" i="2"/>
  <c r="AO572" i="1"/>
  <c r="L565" i="2"/>
  <c r="Y570" i="1"/>
  <c r="G567" i="2"/>
  <c r="U566" i="2" s="1"/>
  <c r="E561" i="2"/>
  <c r="BD560" i="2" s="1"/>
  <c r="BE560" i="2"/>
  <c r="AX560" i="2"/>
  <c r="BC560" i="2"/>
  <c r="AZ557" i="2"/>
  <c r="BG560" i="2" l="1"/>
  <c r="BF560" i="2"/>
  <c r="BB560" i="2"/>
  <c r="AY560" i="2"/>
  <c r="AG558" i="2"/>
  <c r="AQ558" i="2"/>
  <c r="BA558" i="2"/>
  <c r="AW561" i="2"/>
  <c r="AM561" i="2"/>
  <c r="Y571" i="1"/>
  <c r="G568" i="2"/>
  <c r="U567" i="2" s="1"/>
  <c r="AT563" i="2"/>
  <c r="AJ563" i="2"/>
  <c r="AL561" i="2"/>
  <c r="AV561" i="2"/>
  <c r="N572" i="1"/>
  <c r="I560" i="2"/>
  <c r="W559" i="2" s="1"/>
  <c r="AO566" i="2"/>
  <c r="AE566" i="2"/>
  <c r="AK569" i="2"/>
  <c r="AU569" i="2"/>
  <c r="AO573" i="1"/>
  <c r="L566" i="2"/>
  <c r="AU558" i="1"/>
  <c r="N563" i="2"/>
  <c r="AW558" i="1"/>
  <c r="O563" i="2"/>
  <c r="AJ558" i="1"/>
  <c r="M571" i="2"/>
  <c r="AA570" i="2" s="1"/>
  <c r="Z564" i="2"/>
  <c r="E562" i="2"/>
  <c r="BF561" i="2" s="1"/>
  <c r="AZ558" i="2"/>
  <c r="BD561" i="2" l="1"/>
  <c r="BE561" i="2"/>
  <c r="BB561" i="2"/>
  <c r="AY561" i="2"/>
  <c r="AX561" i="2"/>
  <c r="BG561" i="2"/>
  <c r="BC561" i="2"/>
  <c r="AJ559" i="1"/>
  <c r="M572" i="2"/>
  <c r="AW559" i="1"/>
  <c r="O564" i="2"/>
  <c r="AC563" i="2" s="1"/>
  <c r="AU559" i="1"/>
  <c r="N564" i="2"/>
  <c r="AO574" i="1"/>
  <c r="L567" i="2"/>
  <c r="Z566" i="2" s="1"/>
  <c r="AO567" i="2"/>
  <c r="AE567" i="2"/>
  <c r="AG559" i="2"/>
  <c r="AQ559" i="2"/>
  <c r="BA559" i="2"/>
  <c r="AK570" i="2"/>
  <c r="AU570" i="2"/>
  <c r="AC562" i="2"/>
  <c r="AT564" i="2"/>
  <c r="AJ564" i="2"/>
  <c r="N573" i="1"/>
  <c r="I561" i="2"/>
  <c r="W560" i="2" s="1"/>
  <c r="Y572" i="1"/>
  <c r="G569" i="2"/>
  <c r="Z565" i="2"/>
  <c r="AB562" i="2"/>
  <c r="E563" i="2"/>
  <c r="BC562" i="2" s="1"/>
  <c r="BD562" i="2"/>
  <c r="AZ559" i="2"/>
  <c r="BB562" i="2" l="1"/>
  <c r="AX562" i="2"/>
  <c r="BG562" i="2"/>
  <c r="AY562" i="2"/>
  <c r="BE562" i="2"/>
  <c r="AW563" i="2"/>
  <c r="AM563" i="2"/>
  <c r="AL562" i="2"/>
  <c r="AV562" i="2"/>
  <c r="AW562" i="2"/>
  <c r="AM562" i="2"/>
  <c r="Y573" i="1"/>
  <c r="G570" i="2"/>
  <c r="AG560" i="2"/>
  <c r="AQ560" i="2"/>
  <c r="BA560" i="2"/>
  <c r="AU560" i="1"/>
  <c r="N565" i="2"/>
  <c r="AB563" i="2"/>
  <c r="AA571" i="2"/>
  <c r="AT565" i="2"/>
  <c r="AJ565" i="2"/>
  <c r="AJ560" i="1"/>
  <c r="M573" i="2"/>
  <c r="AA572" i="2" s="1"/>
  <c r="AT566" i="2"/>
  <c r="AJ566" i="2"/>
  <c r="U568" i="2"/>
  <c r="BF562" i="2"/>
  <c r="N574" i="1"/>
  <c r="I562" i="2"/>
  <c r="AO575" i="1"/>
  <c r="L568" i="2"/>
  <c r="AW560" i="1"/>
  <c r="O565" i="2"/>
  <c r="E564" i="2"/>
  <c r="BG563" i="2" s="1"/>
  <c r="BF563" i="2"/>
  <c r="AZ560" i="2"/>
  <c r="BE563" i="2" l="1"/>
  <c r="BC563" i="2"/>
  <c r="BD563" i="2"/>
  <c r="AX563" i="2"/>
  <c r="AY563" i="2"/>
  <c r="BB563" i="2"/>
  <c r="AW561" i="1"/>
  <c r="O566" i="2"/>
  <c r="AC565" i="2" s="1"/>
  <c r="N575" i="1"/>
  <c r="I563" i="2"/>
  <c r="Z567" i="2"/>
  <c r="AO576" i="1"/>
  <c r="L569" i="2"/>
  <c r="Z568" i="2" s="1"/>
  <c r="AO568" i="2"/>
  <c r="AE568" i="2"/>
  <c r="AJ561" i="1"/>
  <c r="M574" i="2"/>
  <c r="AA573" i="2" s="1"/>
  <c r="AL563" i="2"/>
  <c r="AV563" i="2"/>
  <c r="AU561" i="1"/>
  <c r="N566" i="2"/>
  <c r="AB565" i="2" s="1"/>
  <c r="AB564" i="2"/>
  <c r="U569" i="2"/>
  <c r="AK572" i="2"/>
  <c r="AU572" i="2"/>
  <c r="AK571" i="2"/>
  <c r="AU571" i="2"/>
  <c r="AC564" i="2"/>
  <c r="W561" i="2"/>
  <c r="Y574" i="1"/>
  <c r="G571" i="2"/>
  <c r="U570" i="2" s="1"/>
  <c r="E565" i="2"/>
  <c r="AY564" i="2" s="1"/>
  <c r="AZ561" i="2"/>
  <c r="BD564" i="2" l="1"/>
  <c r="BC564" i="2"/>
  <c r="BG564" i="2"/>
  <c r="BB564" i="2"/>
  <c r="AX564" i="2"/>
  <c r="BE564" i="2"/>
  <c r="BF564" i="2"/>
  <c r="AO570" i="2"/>
  <c r="AE570" i="2"/>
  <c r="AL565" i="2"/>
  <c r="AV565" i="2"/>
  <c r="AK573" i="2"/>
  <c r="AU573" i="2"/>
  <c r="AU562" i="1"/>
  <c r="N567" i="2"/>
  <c r="AB566" i="2" s="1"/>
  <c r="AO577" i="1"/>
  <c r="L570" i="2"/>
  <c r="Z569" i="2" s="1"/>
  <c r="AT568" i="2"/>
  <c r="AJ568" i="2"/>
  <c r="AG561" i="2"/>
  <c r="AQ561" i="2"/>
  <c r="BA561" i="2"/>
  <c r="AW565" i="2"/>
  <c r="AM565" i="2"/>
  <c r="AT567" i="2"/>
  <c r="AJ567" i="2"/>
  <c r="N576" i="1"/>
  <c r="I564" i="2"/>
  <c r="W563" i="2" s="1"/>
  <c r="Y575" i="1"/>
  <c r="G572" i="2"/>
  <c r="AW564" i="2"/>
  <c r="AM564" i="2"/>
  <c r="AL564" i="2"/>
  <c r="AV564" i="2"/>
  <c r="AJ562" i="1"/>
  <c r="M575" i="2"/>
  <c r="AA574" i="2" s="1"/>
  <c r="W562" i="2"/>
  <c r="AO569" i="2"/>
  <c r="AE569" i="2"/>
  <c r="AW562" i="1"/>
  <c r="O567" i="2"/>
  <c r="E566" i="2"/>
  <c r="AX565" i="2" s="1"/>
  <c r="BF565" i="2"/>
  <c r="BC565" i="2"/>
  <c r="AY565" i="2"/>
  <c r="AZ562" i="2"/>
  <c r="BD565" i="2" l="1"/>
  <c r="BB565" i="2"/>
  <c r="BG565" i="2"/>
  <c r="BE565" i="2"/>
  <c r="AT569" i="2"/>
  <c r="AJ569" i="2"/>
  <c r="AL566" i="2"/>
  <c r="AV566" i="2"/>
  <c r="AG562" i="2"/>
  <c r="AQ562" i="2"/>
  <c r="BA562" i="2"/>
  <c r="AJ563" i="1"/>
  <c r="M576" i="2"/>
  <c r="AA575" i="2" s="1"/>
  <c r="N577" i="1"/>
  <c r="I565" i="2"/>
  <c r="W564" i="2" s="1"/>
  <c r="U571" i="2"/>
  <c r="AK574" i="2"/>
  <c r="AU574" i="2"/>
  <c r="Y576" i="1"/>
  <c r="G573" i="2"/>
  <c r="AU563" i="1"/>
  <c r="N568" i="2"/>
  <c r="AB567" i="2" s="1"/>
  <c r="AW563" i="1"/>
  <c r="O568" i="2"/>
  <c r="AC566" i="2"/>
  <c r="AG563" i="2"/>
  <c r="AQ563" i="2"/>
  <c r="BA563" i="2"/>
  <c r="AO578" i="1"/>
  <c r="L571" i="2"/>
  <c r="Z570" i="2" s="1"/>
  <c r="E567" i="2"/>
  <c r="AX566" i="2" s="1"/>
  <c r="AZ563" i="2"/>
  <c r="AY566" i="2" l="1"/>
  <c r="BE566" i="2"/>
  <c r="BG566" i="2"/>
  <c r="BB566" i="2"/>
  <c r="BF566" i="2"/>
  <c r="BC566" i="2"/>
  <c r="BD566" i="2"/>
  <c r="AL567" i="2"/>
  <c r="AV567" i="2"/>
  <c r="AO571" i="2"/>
  <c r="AE571" i="2"/>
  <c r="AW566" i="2"/>
  <c r="AM566" i="2"/>
  <c r="AW564" i="1"/>
  <c r="O569" i="2"/>
  <c r="AC568" i="2" s="1"/>
  <c r="AK575" i="2"/>
  <c r="AU575" i="2"/>
  <c r="AC567" i="2"/>
  <c r="AJ564" i="1"/>
  <c r="M577" i="2"/>
  <c r="AA576" i="2" s="1"/>
  <c r="U572" i="2"/>
  <c r="AG564" i="2"/>
  <c r="AQ564" i="2"/>
  <c r="BA564" i="2"/>
  <c r="AT570" i="2"/>
  <c r="AJ570" i="2"/>
  <c r="N578" i="1"/>
  <c r="I566" i="2"/>
  <c r="AO579" i="1"/>
  <c r="L572" i="2"/>
  <c r="Z571" i="2" s="1"/>
  <c r="AU564" i="1"/>
  <c r="N569" i="2"/>
  <c r="AB568" i="2" s="1"/>
  <c r="Y577" i="1"/>
  <c r="G574" i="2"/>
  <c r="U573" i="2" s="1"/>
  <c r="E568" i="2"/>
  <c r="BF567" i="2" s="1"/>
  <c r="BB567" i="2"/>
  <c r="AZ564" i="2"/>
  <c r="BE567" i="2" l="1"/>
  <c r="BD567" i="2"/>
  <c r="AY567" i="2"/>
  <c r="BG567" i="2"/>
  <c r="AX567" i="2"/>
  <c r="BC567" i="2"/>
  <c r="AL568" i="2"/>
  <c r="AV568" i="2"/>
  <c r="AT571" i="2"/>
  <c r="AJ571" i="2"/>
  <c r="Y578" i="1"/>
  <c r="G575" i="2"/>
  <c r="U574" i="2" s="1"/>
  <c r="AO580" i="1"/>
  <c r="L573" i="2"/>
  <c r="Z572" i="2" s="1"/>
  <c r="AO572" i="2"/>
  <c r="AE572" i="2"/>
  <c r="AK576" i="2"/>
  <c r="AU576" i="2"/>
  <c r="AW568" i="2"/>
  <c r="AM568" i="2"/>
  <c r="W565" i="2"/>
  <c r="AU565" i="1"/>
  <c r="N570" i="2"/>
  <c r="AB569" i="2" s="1"/>
  <c r="N579" i="1"/>
  <c r="I567" i="2"/>
  <c r="W566" i="2" s="1"/>
  <c r="AJ565" i="1"/>
  <c r="M578" i="2"/>
  <c r="AA577" i="2" s="1"/>
  <c r="AO573" i="2"/>
  <c r="AE573" i="2"/>
  <c r="AW567" i="2"/>
  <c r="AM567" i="2"/>
  <c r="AW565" i="1"/>
  <c r="O570" i="2"/>
  <c r="E569" i="2"/>
  <c r="BD568" i="2" s="1"/>
  <c r="AY568" i="2"/>
  <c r="AZ565" i="2"/>
  <c r="BG568" i="2" l="1"/>
  <c r="BC568" i="2"/>
  <c r="BE568" i="2"/>
  <c r="AX568" i="2"/>
  <c r="BF568" i="2"/>
  <c r="BB568" i="2"/>
  <c r="AK577" i="2"/>
  <c r="AU577" i="2"/>
  <c r="AT572" i="2"/>
  <c r="AJ572" i="2"/>
  <c r="AU566" i="1"/>
  <c r="N571" i="2"/>
  <c r="AG565" i="2"/>
  <c r="AQ565" i="2"/>
  <c r="BA565" i="2"/>
  <c r="AO581" i="1"/>
  <c r="L574" i="2"/>
  <c r="Z573" i="2" s="1"/>
  <c r="AJ566" i="1"/>
  <c r="M579" i="2"/>
  <c r="AG566" i="2"/>
  <c r="AQ566" i="2"/>
  <c r="BA566" i="2"/>
  <c r="AW566" i="1"/>
  <c r="O571" i="2"/>
  <c r="AC570" i="2" s="1"/>
  <c r="N580" i="1"/>
  <c r="I568" i="2"/>
  <c r="W567" i="2" s="1"/>
  <c r="AL569" i="2"/>
  <c r="AV569" i="2"/>
  <c r="AC569" i="2"/>
  <c r="AO574" i="2"/>
  <c r="AE574" i="2"/>
  <c r="AB570" i="2"/>
  <c r="Y579" i="1"/>
  <c r="G576" i="2"/>
  <c r="U575" i="2" s="1"/>
  <c r="E570" i="2"/>
  <c r="BB569" i="2" s="1"/>
  <c r="AZ566" i="2"/>
  <c r="BC569" i="2" l="1"/>
  <c r="AX569" i="2"/>
  <c r="BE569" i="2"/>
  <c r="BG569" i="2"/>
  <c r="BD569" i="2"/>
  <c r="AY569" i="2"/>
  <c r="BF569" i="2"/>
  <c r="AG567" i="2"/>
  <c r="AQ567" i="2"/>
  <c r="BA567" i="2"/>
  <c r="AO575" i="2"/>
  <c r="AE575" i="2"/>
  <c r="AT573" i="2"/>
  <c r="AJ573" i="2"/>
  <c r="AW570" i="2"/>
  <c r="AM570" i="2"/>
  <c r="AO582" i="1"/>
  <c r="L575" i="2"/>
  <c r="Z574" i="2" s="1"/>
  <c r="AA578" i="2"/>
  <c r="AJ567" i="1"/>
  <c r="M580" i="2"/>
  <c r="AA579" i="2" s="1"/>
  <c r="AW569" i="2"/>
  <c r="AM569" i="2"/>
  <c r="AW567" i="1"/>
  <c r="O572" i="2"/>
  <c r="Y580" i="1"/>
  <c r="G577" i="2"/>
  <c r="U576" i="2" s="1"/>
  <c r="AL570" i="2"/>
  <c r="AV570" i="2"/>
  <c r="N581" i="1"/>
  <c r="I569" i="2"/>
  <c r="AU567" i="1"/>
  <c r="N572" i="2"/>
  <c r="E571" i="2"/>
  <c r="BE570" i="2" s="1"/>
  <c r="BD570" i="2"/>
  <c r="BC570" i="2"/>
  <c r="BB570" i="2"/>
  <c r="AZ567" i="2"/>
  <c r="AX570" i="2" l="1"/>
  <c r="AY570" i="2"/>
  <c r="BF570" i="2"/>
  <c r="BG570" i="2"/>
  <c r="AT574" i="2"/>
  <c r="AJ574" i="2"/>
  <c r="AJ568" i="1"/>
  <c r="M581" i="2"/>
  <c r="AO576" i="2"/>
  <c r="AE576" i="2"/>
  <c r="AK578" i="2"/>
  <c r="AU578" i="2"/>
  <c r="AW568" i="1"/>
  <c r="O573" i="2"/>
  <c r="AK579" i="2"/>
  <c r="AU579" i="2"/>
  <c r="AB571" i="2"/>
  <c r="W568" i="2"/>
  <c r="AO583" i="1"/>
  <c r="L576" i="2"/>
  <c r="Z575" i="2" s="1"/>
  <c r="AU568" i="1"/>
  <c r="N573" i="2"/>
  <c r="N582" i="1"/>
  <c r="I570" i="2"/>
  <c r="Y581" i="1"/>
  <c r="Y582" i="1" s="1"/>
  <c r="G578" i="2"/>
  <c r="AC571" i="2"/>
  <c r="E572" i="2"/>
  <c r="BB571" i="2" s="1"/>
  <c r="AZ568" i="2"/>
  <c r="AY571" i="2" l="1"/>
  <c r="BC571" i="2"/>
  <c r="BE571" i="2"/>
  <c r="AX571" i="2"/>
  <c r="BD571" i="2"/>
  <c r="AT575" i="2"/>
  <c r="AJ575" i="2"/>
  <c r="AW571" i="2"/>
  <c r="AM571" i="2"/>
  <c r="BG571" i="2"/>
  <c r="AG568" i="2"/>
  <c r="AQ568" i="2"/>
  <c r="BA568" i="2"/>
  <c r="W569" i="2"/>
  <c r="N583" i="1"/>
  <c r="I571" i="2"/>
  <c r="AA580" i="2"/>
  <c r="AC572" i="2"/>
  <c r="AL571" i="2"/>
  <c r="AV571" i="2"/>
  <c r="AJ569" i="1"/>
  <c r="M582" i="2"/>
  <c r="U577" i="2"/>
  <c r="AB572" i="2"/>
  <c r="BF571" i="2"/>
  <c r="Y583" i="1"/>
  <c r="G579" i="2"/>
  <c r="AU569" i="1"/>
  <c r="N574" i="2"/>
  <c r="AO584" i="1"/>
  <c r="L577" i="2"/>
  <c r="AW569" i="1"/>
  <c r="O574" i="2"/>
  <c r="E573" i="2"/>
  <c r="BD572" i="2" s="1"/>
  <c r="BE572" i="2"/>
  <c r="BC572" i="2"/>
  <c r="AX572" i="2"/>
  <c r="AZ569" i="2"/>
  <c r="AY572" i="2" l="1"/>
  <c r="BB572" i="2"/>
  <c r="BG572" i="2"/>
  <c r="AW570" i="1"/>
  <c r="O575" i="2"/>
  <c r="AU570" i="1"/>
  <c r="N575" i="2"/>
  <c r="AL572" i="2"/>
  <c r="AV572" i="2"/>
  <c r="AW572" i="2"/>
  <c r="AM572" i="2"/>
  <c r="AB573" i="2"/>
  <c r="AG569" i="2"/>
  <c r="AQ569" i="2"/>
  <c r="BA569" i="2"/>
  <c r="W570" i="2"/>
  <c r="AJ570" i="1"/>
  <c r="M583" i="2"/>
  <c r="AA582" i="2" s="1"/>
  <c r="AK580" i="2"/>
  <c r="AU580" i="2"/>
  <c r="N584" i="1"/>
  <c r="I572" i="2"/>
  <c r="AO577" i="2"/>
  <c r="AE577" i="2"/>
  <c r="BF572" i="2"/>
  <c r="AO585" i="1"/>
  <c r="L578" i="2"/>
  <c r="Z577" i="2" s="1"/>
  <c r="Y584" i="1"/>
  <c r="G580" i="2"/>
  <c r="U579" i="2" s="1"/>
  <c r="Z576" i="2"/>
  <c r="AC573" i="2"/>
  <c r="U578" i="2"/>
  <c r="AA581" i="2"/>
  <c r="E574" i="2"/>
  <c r="AY573" i="2" s="1"/>
  <c r="AZ570" i="2"/>
  <c r="BD573" i="2" l="1"/>
  <c r="AX573" i="2"/>
  <c r="BF573" i="2"/>
  <c r="BC573" i="2"/>
  <c r="BE573" i="2"/>
  <c r="BB573" i="2"/>
  <c r="BG573" i="2"/>
  <c r="AK582" i="2"/>
  <c r="AU582" i="2"/>
  <c r="AT577" i="2"/>
  <c r="AJ577" i="2"/>
  <c r="AW573" i="2"/>
  <c r="AM573" i="2"/>
  <c r="N585" i="1"/>
  <c r="I573" i="2"/>
  <c r="W572" i="2" s="1"/>
  <c r="AJ571" i="1"/>
  <c r="M584" i="2"/>
  <c r="AB574" i="2"/>
  <c r="AT576" i="2"/>
  <c r="AJ576" i="2"/>
  <c r="AL573" i="2"/>
  <c r="AV573" i="2"/>
  <c r="AU571" i="1"/>
  <c r="N576" i="2"/>
  <c r="AB575" i="2" s="1"/>
  <c r="AK581" i="2"/>
  <c r="AU581" i="2"/>
  <c r="AC574" i="2"/>
  <c r="BG574" i="2" s="1"/>
  <c r="AO586" i="1"/>
  <c r="L579" i="2"/>
  <c r="Z578" i="2" s="1"/>
  <c r="AO579" i="2"/>
  <c r="AE579" i="2"/>
  <c r="AO578" i="2"/>
  <c r="AE578" i="2"/>
  <c r="Y585" i="1"/>
  <c r="G581" i="2"/>
  <c r="AG570" i="2"/>
  <c r="AQ570" i="2"/>
  <c r="BA570" i="2"/>
  <c r="W571" i="2"/>
  <c r="AW571" i="1"/>
  <c r="O576" i="2"/>
  <c r="AC575" i="2" s="1"/>
  <c r="E575" i="2"/>
  <c r="AX574" i="2"/>
  <c r="AZ571" i="2"/>
  <c r="AY574" i="2" l="1"/>
  <c r="BE574" i="2"/>
  <c r="BB574" i="2"/>
  <c r="BF574" i="2"/>
  <c r="BC574" i="2"/>
  <c r="BD574" i="2"/>
  <c r="AW575" i="2"/>
  <c r="AM575" i="2"/>
  <c r="AL575" i="2"/>
  <c r="AV575" i="2"/>
  <c r="Y586" i="1"/>
  <c r="G582" i="2"/>
  <c r="AL574" i="2"/>
  <c r="AV574" i="2"/>
  <c r="AJ572" i="1"/>
  <c r="M585" i="2"/>
  <c r="AG571" i="2"/>
  <c r="AQ571" i="2"/>
  <c r="BA571" i="2"/>
  <c r="AA583" i="2"/>
  <c r="AT578" i="2"/>
  <c r="AJ578" i="2"/>
  <c r="AG572" i="2"/>
  <c r="AQ572" i="2"/>
  <c r="BA572" i="2"/>
  <c r="AW574" i="2"/>
  <c r="AM574" i="2"/>
  <c r="AU572" i="1"/>
  <c r="N577" i="2"/>
  <c r="AB576" i="2" s="1"/>
  <c r="AW572" i="1"/>
  <c r="O577" i="2"/>
  <c r="AC576" i="2" s="1"/>
  <c r="AO587" i="1"/>
  <c r="L580" i="2"/>
  <c r="U580" i="2"/>
  <c r="N586" i="1"/>
  <c r="I574" i="2"/>
  <c r="W573" i="2" s="1"/>
  <c r="E576" i="2"/>
  <c r="BF575" i="2" s="1"/>
  <c r="BC575" i="2"/>
  <c r="BE575" i="2"/>
  <c r="AZ572" i="2"/>
  <c r="BG575" i="2" l="1"/>
  <c r="BB575" i="2"/>
  <c r="AY575" i="2"/>
  <c r="BD575" i="2"/>
  <c r="AX575" i="2"/>
  <c r="AG573" i="2"/>
  <c r="AQ573" i="2"/>
  <c r="BA573" i="2"/>
  <c r="AJ573" i="1"/>
  <c r="M586" i="2"/>
  <c r="Y587" i="1"/>
  <c r="G583" i="2"/>
  <c r="U582" i="2" s="1"/>
  <c r="AU573" i="1"/>
  <c r="N578" i="2"/>
  <c r="AB577" i="2" s="1"/>
  <c r="AO580" i="2"/>
  <c r="AE580" i="2"/>
  <c r="AW573" i="1"/>
  <c r="O578" i="2"/>
  <c r="AC577" i="2" s="1"/>
  <c r="AA584" i="2"/>
  <c r="AL576" i="2"/>
  <c r="AV576" i="2"/>
  <c r="AO588" i="1"/>
  <c r="L581" i="2"/>
  <c r="Z580" i="2" s="1"/>
  <c r="AW576" i="2"/>
  <c r="AM576" i="2"/>
  <c r="AK583" i="2"/>
  <c r="AU583" i="2"/>
  <c r="N587" i="1"/>
  <c r="I575" i="2"/>
  <c r="U581" i="2"/>
  <c r="Z579" i="2"/>
  <c r="E577" i="2"/>
  <c r="BB576" i="2" s="1"/>
  <c r="BD576" i="2"/>
  <c r="BC576" i="2"/>
  <c r="AZ573" i="2"/>
  <c r="AX576" i="2" l="1"/>
  <c r="AY576" i="2"/>
  <c r="BE576" i="2"/>
  <c r="BF576" i="2"/>
  <c r="BG576" i="2"/>
  <c r="AO582" i="2"/>
  <c r="AE582" i="2"/>
  <c r="AL577" i="2"/>
  <c r="AV577" i="2"/>
  <c r="AO581" i="2"/>
  <c r="AE581" i="2"/>
  <c r="AW574" i="1"/>
  <c r="O579" i="2"/>
  <c r="AC578" i="2" s="1"/>
  <c r="Y588" i="1"/>
  <c r="G584" i="2"/>
  <c r="U583" i="2" s="1"/>
  <c r="AT579" i="2"/>
  <c r="AJ579" i="2"/>
  <c r="AT580" i="2"/>
  <c r="AJ580" i="2"/>
  <c r="AK584" i="2"/>
  <c r="AU584" i="2"/>
  <c r="AU574" i="1"/>
  <c r="N579" i="2"/>
  <c r="AJ574" i="1"/>
  <c r="M587" i="2"/>
  <c r="N588" i="1"/>
  <c r="I576" i="2"/>
  <c r="W575" i="2" s="1"/>
  <c r="AW577" i="2"/>
  <c r="AM577" i="2"/>
  <c r="AO589" i="1"/>
  <c r="L582" i="2"/>
  <c r="W574" i="2"/>
  <c r="AA585" i="2"/>
  <c r="E578" i="2"/>
  <c r="BF577" i="2" s="1"/>
  <c r="BG577" i="2"/>
  <c r="BD577" i="2"/>
  <c r="AZ574" i="2"/>
  <c r="AX577" i="2" l="1"/>
  <c r="AY577" i="2"/>
  <c r="BB577" i="2"/>
  <c r="BE577" i="2"/>
  <c r="BC577" i="2"/>
  <c r="AO583" i="2"/>
  <c r="AE583" i="2"/>
  <c r="AG575" i="2"/>
  <c r="AQ575" i="2"/>
  <c r="BA575" i="2"/>
  <c r="AJ575" i="1"/>
  <c r="M588" i="2"/>
  <c r="Y589" i="1"/>
  <c r="G585" i="2"/>
  <c r="U584" i="2" s="1"/>
  <c r="AW578" i="2"/>
  <c r="AM578" i="2"/>
  <c r="AK585" i="2"/>
  <c r="AU585" i="2"/>
  <c r="Z581" i="2"/>
  <c r="AB578" i="2"/>
  <c r="AA586" i="2"/>
  <c r="AG574" i="2"/>
  <c r="AQ574" i="2"/>
  <c r="BA574" i="2"/>
  <c r="AO590" i="1"/>
  <c r="L583" i="2"/>
  <c r="N589" i="1"/>
  <c r="I577" i="2"/>
  <c r="W576" i="2" s="1"/>
  <c r="AU575" i="1"/>
  <c r="N580" i="2"/>
  <c r="AB579" i="2" s="1"/>
  <c r="AW575" i="1"/>
  <c r="O580" i="2"/>
  <c r="E579" i="2"/>
  <c r="BD578" i="2" s="1"/>
  <c r="AX578" i="2"/>
  <c r="AY578" i="2"/>
  <c r="AZ575" i="2"/>
  <c r="BB578" i="2" l="1"/>
  <c r="BF578" i="2"/>
  <c r="BG578" i="2"/>
  <c r="BE578" i="2"/>
  <c r="BC578" i="2"/>
  <c r="AL579" i="2"/>
  <c r="AV579" i="2"/>
  <c r="AU576" i="1"/>
  <c r="N581" i="2"/>
  <c r="AT581" i="2"/>
  <c r="AJ581" i="2"/>
  <c r="AG576" i="2"/>
  <c r="AQ576" i="2"/>
  <c r="BA576" i="2"/>
  <c r="Y590" i="1"/>
  <c r="G586" i="2"/>
  <c r="U585" i="2" s="1"/>
  <c r="AC579" i="2"/>
  <c r="AW576" i="1"/>
  <c r="O581" i="2"/>
  <c r="N590" i="1"/>
  <c r="I578" i="2"/>
  <c r="AK586" i="2"/>
  <c r="AU586" i="2"/>
  <c r="AJ576" i="1"/>
  <c r="M589" i="2"/>
  <c r="AA588" i="2" s="1"/>
  <c r="AO591" i="1"/>
  <c r="L584" i="2"/>
  <c r="Z583" i="2" s="1"/>
  <c r="AA587" i="2"/>
  <c r="AL578" i="2"/>
  <c r="AV578" i="2"/>
  <c r="Z582" i="2"/>
  <c r="AO584" i="2"/>
  <c r="AE584" i="2"/>
  <c r="E580" i="2"/>
  <c r="AX579" i="2" s="1"/>
  <c r="BF579" i="2"/>
  <c r="AZ576" i="2"/>
  <c r="AY579" i="2" l="1"/>
  <c r="BC579" i="2"/>
  <c r="BD579" i="2"/>
  <c r="BB579" i="2"/>
  <c r="BE579" i="2"/>
  <c r="BG579" i="2"/>
  <c r="AK588" i="2"/>
  <c r="AU588" i="2"/>
  <c r="AT583" i="2"/>
  <c r="AJ583" i="2"/>
  <c r="AO585" i="2"/>
  <c r="AE585" i="2"/>
  <c r="AU577" i="1"/>
  <c r="N582" i="2"/>
  <c r="AB581" i="2" s="1"/>
  <c r="AB580" i="2"/>
  <c r="AW579" i="2"/>
  <c r="AM579" i="2"/>
  <c r="Y591" i="1"/>
  <c r="G587" i="2"/>
  <c r="U586" i="2" s="1"/>
  <c r="AT582" i="2"/>
  <c r="AJ582" i="2"/>
  <c r="AC580" i="2"/>
  <c r="AO592" i="1"/>
  <c r="L585" i="2"/>
  <c r="AW577" i="1"/>
  <c r="O582" i="2"/>
  <c r="AK587" i="2"/>
  <c r="AU587" i="2"/>
  <c r="AJ577" i="1"/>
  <c r="M590" i="2"/>
  <c r="N591" i="1"/>
  <c r="I579" i="2"/>
  <c r="W577" i="2"/>
  <c r="E581" i="2"/>
  <c r="BD580" i="2" s="1"/>
  <c r="AZ577" i="2"/>
  <c r="BG580" i="2" l="1"/>
  <c r="AX580" i="2"/>
  <c r="BB580" i="2"/>
  <c r="BC580" i="2"/>
  <c r="BE580" i="2"/>
  <c r="AY580" i="2"/>
  <c r="AO586" i="2"/>
  <c r="AE586" i="2"/>
  <c r="AJ578" i="1"/>
  <c r="M591" i="2"/>
  <c r="AO593" i="1"/>
  <c r="L586" i="2"/>
  <c r="Z585" i="2" s="1"/>
  <c r="AL580" i="2"/>
  <c r="AV580" i="2"/>
  <c r="BF580" i="2"/>
  <c r="AA589" i="2"/>
  <c r="Y592" i="1"/>
  <c r="G588" i="2"/>
  <c r="Z584" i="2"/>
  <c r="AG577" i="2"/>
  <c r="AQ577" i="2"/>
  <c r="BA577" i="2"/>
  <c r="AW580" i="2"/>
  <c r="AM580" i="2"/>
  <c r="AL581" i="2"/>
  <c r="AV581" i="2"/>
  <c r="N592" i="1"/>
  <c r="I580" i="2"/>
  <c r="AW578" i="1"/>
  <c r="O583" i="2"/>
  <c r="AC582" i="2" s="1"/>
  <c r="AC581" i="2"/>
  <c r="W578" i="2"/>
  <c r="AU578" i="1"/>
  <c r="N583" i="2"/>
  <c r="AB582" i="2" s="1"/>
  <c r="E582" i="2"/>
  <c r="BF581" i="2" s="1"/>
  <c r="BB581" i="2"/>
  <c r="AZ578" i="2"/>
  <c r="BD581" i="2" l="1"/>
  <c r="BE581" i="2"/>
  <c r="BC581" i="2"/>
  <c r="AX581" i="2"/>
  <c r="AY581" i="2"/>
  <c r="AL582" i="2"/>
  <c r="AV582" i="2"/>
  <c r="AW582" i="2"/>
  <c r="AM582" i="2"/>
  <c r="AT585" i="2"/>
  <c r="AJ585" i="2"/>
  <c r="AT584" i="2"/>
  <c r="AJ584" i="2"/>
  <c r="AJ579" i="1"/>
  <c r="M592" i="2"/>
  <c r="AU579" i="1"/>
  <c r="N584" i="2"/>
  <c r="AW581" i="2"/>
  <c r="AM581" i="2"/>
  <c r="AK589" i="2"/>
  <c r="AU589" i="2"/>
  <c r="W579" i="2"/>
  <c r="N593" i="1"/>
  <c r="I581" i="2"/>
  <c r="W580" i="2" s="1"/>
  <c r="AG578" i="2"/>
  <c r="AQ578" i="2"/>
  <c r="BA578" i="2"/>
  <c r="BG581" i="2"/>
  <c r="U587" i="2"/>
  <c r="AW579" i="1"/>
  <c r="O584" i="2"/>
  <c r="AC583" i="2" s="1"/>
  <c r="Y593" i="1"/>
  <c r="G589" i="2"/>
  <c r="AA590" i="2"/>
  <c r="AO594" i="1"/>
  <c r="L587" i="2"/>
  <c r="E583" i="2"/>
  <c r="BE582" i="2" s="1"/>
  <c r="BC582" i="2"/>
  <c r="BG582" i="2"/>
  <c r="AZ579" i="2"/>
  <c r="AX582" i="2" l="1"/>
  <c r="BD582" i="2"/>
  <c r="BB582" i="2"/>
  <c r="BF582" i="2"/>
  <c r="AY582" i="2"/>
  <c r="AG580" i="2"/>
  <c r="AQ580" i="2"/>
  <c r="BA580" i="2"/>
  <c r="AW583" i="2"/>
  <c r="AM583" i="2"/>
  <c r="AO587" i="2"/>
  <c r="AE587" i="2"/>
  <c r="Y594" i="1"/>
  <c r="G590" i="2"/>
  <c r="U589" i="2" s="1"/>
  <c r="AO595" i="1"/>
  <c r="L588" i="2"/>
  <c r="N594" i="1"/>
  <c r="I582" i="2"/>
  <c r="W581" i="2" s="1"/>
  <c r="U588" i="2"/>
  <c r="AA591" i="2"/>
  <c r="Z586" i="2"/>
  <c r="AU580" i="1"/>
  <c r="N585" i="2"/>
  <c r="AB584" i="2" s="1"/>
  <c r="AJ580" i="1"/>
  <c r="M593" i="2"/>
  <c r="AK590" i="2"/>
  <c r="AU590" i="2"/>
  <c r="AW580" i="1"/>
  <c r="O585" i="2"/>
  <c r="AB583" i="2"/>
  <c r="AG579" i="2"/>
  <c r="AQ579" i="2"/>
  <c r="BA579" i="2"/>
  <c r="E584" i="2"/>
  <c r="BB583" i="2" s="1"/>
  <c r="AZ580" i="2"/>
  <c r="BC583" i="2" l="1"/>
  <c r="BG583" i="2"/>
  <c r="BD583" i="2"/>
  <c r="AX583" i="2"/>
  <c r="BE583" i="2"/>
  <c r="AY583" i="2"/>
  <c r="BF583" i="2"/>
  <c r="AO589" i="2"/>
  <c r="AE589" i="2"/>
  <c r="AC584" i="2"/>
  <c r="N595" i="1"/>
  <c r="I583" i="2"/>
  <c r="W582" i="2" s="1"/>
  <c r="Y595" i="1"/>
  <c r="G591" i="2"/>
  <c r="U590" i="2" s="1"/>
  <c r="AK591" i="2"/>
  <c r="AU591" i="2"/>
  <c r="AT586" i="2"/>
  <c r="AJ586" i="2"/>
  <c r="AO588" i="2"/>
  <c r="AE588" i="2"/>
  <c r="AO596" i="1"/>
  <c r="L589" i="2"/>
  <c r="AW581" i="1"/>
  <c r="O586" i="2"/>
  <c r="AC585" i="2" s="1"/>
  <c r="AU581" i="1"/>
  <c r="N586" i="2"/>
  <c r="Z587" i="2"/>
  <c r="AL584" i="2"/>
  <c r="AV584" i="2"/>
  <c r="AL583" i="2"/>
  <c r="AV583" i="2"/>
  <c r="AJ581" i="1"/>
  <c r="M594" i="2"/>
  <c r="AG581" i="2"/>
  <c r="AQ581" i="2"/>
  <c r="BA581" i="2"/>
  <c r="AA592" i="2"/>
  <c r="E585" i="2"/>
  <c r="BD584" i="2" s="1"/>
  <c r="BB584" i="2"/>
  <c r="AY584" i="2"/>
  <c r="AZ581" i="2"/>
  <c r="BC584" i="2" l="1"/>
  <c r="BF584" i="2"/>
  <c r="BE584" i="2"/>
  <c r="AX584" i="2"/>
  <c r="BG584" i="2"/>
  <c r="AW585" i="2"/>
  <c r="AM585" i="2"/>
  <c r="AT587" i="2"/>
  <c r="AJ587" i="2"/>
  <c r="AW582" i="1"/>
  <c r="O587" i="2"/>
  <c r="AC586" i="2" s="1"/>
  <c r="Y596" i="1"/>
  <c r="G592" i="2"/>
  <c r="U591" i="2" s="1"/>
  <c r="AU582" i="1"/>
  <c r="N587" i="2"/>
  <c r="AO597" i="1"/>
  <c r="L590" i="2"/>
  <c r="Z589" i="2" s="1"/>
  <c r="N596" i="1"/>
  <c r="I584" i="2"/>
  <c r="Z588" i="2"/>
  <c r="AG582" i="2"/>
  <c r="AQ582" i="2"/>
  <c r="BA582" i="2"/>
  <c r="AW584" i="2"/>
  <c r="AM584" i="2"/>
  <c r="AK592" i="2"/>
  <c r="AU592" i="2"/>
  <c r="AO590" i="2"/>
  <c r="AE590" i="2"/>
  <c r="AJ582" i="1"/>
  <c r="M595" i="2"/>
  <c r="AA593" i="2"/>
  <c r="AB585" i="2"/>
  <c r="E586" i="2"/>
  <c r="AY585" i="2" s="1"/>
  <c r="AZ582" i="2"/>
  <c r="BB585" i="2" l="1"/>
  <c r="BE585" i="2"/>
  <c r="BC585" i="2"/>
  <c r="BD585" i="2"/>
  <c r="BG585" i="2"/>
  <c r="AX585" i="2"/>
  <c r="AT589" i="2"/>
  <c r="AJ589" i="2"/>
  <c r="W583" i="2"/>
  <c r="N597" i="1"/>
  <c r="I585" i="2"/>
  <c r="AU583" i="1"/>
  <c r="N588" i="2"/>
  <c r="AB587" i="2" s="1"/>
  <c r="AW583" i="1"/>
  <c r="O588" i="2"/>
  <c r="AW586" i="2"/>
  <c r="AM586" i="2"/>
  <c r="AO591" i="2"/>
  <c r="AE591" i="2"/>
  <c r="AA594" i="2"/>
  <c r="AL585" i="2"/>
  <c r="AV585" i="2"/>
  <c r="BF585" i="2"/>
  <c r="AB586" i="2"/>
  <c r="AK593" i="2"/>
  <c r="AU593" i="2"/>
  <c r="AJ583" i="1"/>
  <c r="M596" i="2"/>
  <c r="AA595" i="2" s="1"/>
  <c r="AT588" i="2"/>
  <c r="AJ588" i="2"/>
  <c r="AO598" i="1"/>
  <c r="L591" i="2"/>
  <c r="Y597" i="1"/>
  <c r="G593" i="2"/>
  <c r="E587" i="2"/>
  <c r="BD586" i="2" s="1"/>
  <c r="AZ583" i="2"/>
  <c r="BB586" i="2" l="1"/>
  <c r="BC586" i="2"/>
  <c r="AX586" i="2"/>
  <c r="AY586" i="2"/>
  <c r="BE586" i="2"/>
  <c r="BG586" i="2"/>
  <c r="BF586" i="2"/>
  <c r="AK595" i="2"/>
  <c r="AU595" i="2"/>
  <c r="AL587" i="2"/>
  <c r="AV587" i="2"/>
  <c r="AU584" i="1"/>
  <c r="N589" i="2"/>
  <c r="AB588" i="2" s="1"/>
  <c r="AL586" i="2"/>
  <c r="AV586" i="2"/>
  <c r="AK594" i="2"/>
  <c r="AU594" i="2"/>
  <c r="AW584" i="1"/>
  <c r="O589" i="2"/>
  <c r="AC588" i="2" s="1"/>
  <c r="N598" i="1"/>
  <c r="I586" i="2"/>
  <c r="W584" i="2"/>
  <c r="U592" i="2"/>
  <c r="Y598" i="1"/>
  <c r="G594" i="2"/>
  <c r="AC587" i="2"/>
  <c r="AO599" i="1"/>
  <c r="L592" i="2"/>
  <c r="AJ584" i="1"/>
  <c r="M597" i="2"/>
  <c r="AA596" i="2" s="1"/>
  <c r="Z590" i="2"/>
  <c r="AG583" i="2"/>
  <c r="AQ583" i="2"/>
  <c r="BA583" i="2"/>
  <c r="E588" i="2"/>
  <c r="BB587" i="2" s="1"/>
  <c r="AZ584" i="2"/>
  <c r="BC587" i="2" l="1"/>
  <c r="AX587" i="2"/>
  <c r="BG587" i="2"/>
  <c r="BD587" i="2"/>
  <c r="AY587" i="2"/>
  <c r="BF587" i="2"/>
  <c r="BE587" i="2"/>
  <c r="AJ585" i="1"/>
  <c r="M598" i="2"/>
  <c r="AA597" i="2" s="1"/>
  <c r="Y599" i="1"/>
  <c r="G595" i="2"/>
  <c r="U594" i="2" s="1"/>
  <c r="N599" i="1"/>
  <c r="I587" i="2"/>
  <c r="W586" i="2" s="1"/>
  <c r="AU585" i="1"/>
  <c r="N590" i="2"/>
  <c r="AB589" i="2" s="1"/>
  <c r="AL588" i="2"/>
  <c r="AV588" i="2"/>
  <c r="AK596" i="2"/>
  <c r="AU596" i="2"/>
  <c r="AW588" i="2"/>
  <c r="AM588" i="2"/>
  <c r="AT590" i="2"/>
  <c r="AJ590" i="2"/>
  <c r="AO600" i="1"/>
  <c r="L593" i="2"/>
  <c r="Z592" i="2" s="1"/>
  <c r="AO592" i="2"/>
  <c r="AE592" i="2"/>
  <c r="Z591" i="2"/>
  <c r="W585" i="2"/>
  <c r="U593" i="2"/>
  <c r="AW587" i="2"/>
  <c r="AM587" i="2"/>
  <c r="AG584" i="2"/>
  <c r="AQ584" i="2"/>
  <c r="BA584" i="2"/>
  <c r="AW585" i="1"/>
  <c r="O590" i="2"/>
  <c r="E589" i="2"/>
  <c r="BE588" i="2" s="1"/>
  <c r="BG588" i="2"/>
  <c r="AZ585" i="2"/>
  <c r="AX588" i="2" l="1"/>
  <c r="BB588" i="2"/>
  <c r="BC588" i="2"/>
  <c r="BF588" i="2"/>
  <c r="AY588" i="2"/>
  <c r="BD588" i="2"/>
  <c r="AG586" i="2"/>
  <c r="AQ586" i="2"/>
  <c r="BA586" i="2"/>
  <c r="AK597" i="2"/>
  <c r="AU597" i="2"/>
  <c r="AT591" i="2"/>
  <c r="AJ591" i="2"/>
  <c r="N600" i="1"/>
  <c r="I588" i="2"/>
  <c r="W587" i="2" s="1"/>
  <c r="AL589" i="2"/>
  <c r="AV589" i="2"/>
  <c r="AT592" i="2"/>
  <c r="AJ592" i="2"/>
  <c r="AO594" i="2"/>
  <c r="AE594" i="2"/>
  <c r="AC589" i="2"/>
  <c r="AG585" i="2"/>
  <c r="AQ585" i="2"/>
  <c r="BA585" i="2"/>
  <c r="AW586" i="1"/>
  <c r="O591" i="2"/>
  <c r="AO593" i="2"/>
  <c r="AE593" i="2"/>
  <c r="AO601" i="1"/>
  <c r="L594" i="2"/>
  <c r="Z593" i="2" s="1"/>
  <c r="AU586" i="1"/>
  <c r="N591" i="2"/>
  <c r="AB590" i="2" s="1"/>
  <c r="Y600" i="1"/>
  <c r="G596" i="2"/>
  <c r="AJ586" i="1"/>
  <c r="M599" i="2"/>
  <c r="AA598" i="2" s="1"/>
  <c r="E590" i="2"/>
  <c r="AX589" i="2" s="1"/>
  <c r="BF589" i="2"/>
  <c r="AZ586" i="2"/>
  <c r="BC589" i="2" l="1"/>
  <c r="AY589" i="2"/>
  <c r="BE589" i="2"/>
  <c r="BB589" i="2"/>
  <c r="BD589" i="2"/>
  <c r="BG589" i="2"/>
  <c r="AL590" i="2"/>
  <c r="AV590" i="2"/>
  <c r="AK598" i="2"/>
  <c r="AU598" i="2"/>
  <c r="AT593" i="2"/>
  <c r="AJ593" i="2"/>
  <c r="AG587" i="2"/>
  <c r="AQ587" i="2"/>
  <c r="BA587" i="2"/>
  <c r="Y601" i="1"/>
  <c r="Y602" i="1" s="1"/>
  <c r="G597" i="2"/>
  <c r="U596" i="2" s="1"/>
  <c r="AO602" i="1"/>
  <c r="L595" i="2"/>
  <c r="Z594" i="2" s="1"/>
  <c r="AW587" i="1"/>
  <c r="O592" i="2"/>
  <c r="N601" i="1"/>
  <c r="I589" i="2"/>
  <c r="W588" i="2" s="1"/>
  <c r="AC590" i="2"/>
  <c r="AJ587" i="1"/>
  <c r="M600" i="2"/>
  <c r="AA599" i="2" s="1"/>
  <c r="AU587" i="1"/>
  <c r="N592" i="2"/>
  <c r="U595" i="2"/>
  <c r="AW589" i="2"/>
  <c r="AM589" i="2"/>
  <c r="E591" i="2"/>
  <c r="BD590" i="2" s="1"/>
  <c r="AZ587" i="2"/>
  <c r="AY590" i="2" l="1"/>
  <c r="AX590" i="2"/>
  <c r="BF590" i="2"/>
  <c r="BB590" i="2"/>
  <c r="BE590" i="2"/>
  <c r="BC590" i="2"/>
  <c r="AW590" i="2"/>
  <c r="AM590" i="2"/>
  <c r="AO603" i="1"/>
  <c r="L596" i="2"/>
  <c r="Z595" i="2" s="1"/>
  <c r="AO596" i="2"/>
  <c r="AE596" i="2"/>
  <c r="AT594" i="2"/>
  <c r="AJ594" i="2"/>
  <c r="AU588" i="1"/>
  <c r="N593" i="2"/>
  <c r="AB591" i="2"/>
  <c r="AW588" i="1"/>
  <c r="O593" i="2"/>
  <c r="AC592" i="2" s="1"/>
  <c r="Y603" i="1"/>
  <c r="G598" i="2"/>
  <c r="AC591" i="2"/>
  <c r="N602" i="1"/>
  <c r="I590" i="2"/>
  <c r="W589" i="2" s="1"/>
  <c r="BG590" i="2"/>
  <c r="AG588" i="2"/>
  <c r="AQ588" i="2"/>
  <c r="BA588" i="2"/>
  <c r="AK599" i="2"/>
  <c r="AU599" i="2"/>
  <c r="AO595" i="2"/>
  <c r="AE595" i="2"/>
  <c r="AJ588" i="1"/>
  <c r="M601" i="2"/>
  <c r="AA600" i="2" s="1"/>
  <c r="E592" i="2"/>
  <c r="AY591" i="2" s="1"/>
  <c r="AZ588" i="2"/>
  <c r="BB591" i="2" l="1"/>
  <c r="BD591" i="2"/>
  <c r="BC591" i="2"/>
  <c r="BE591" i="2"/>
  <c r="AX591" i="2"/>
  <c r="BF591" i="2"/>
  <c r="AK600" i="2"/>
  <c r="AU600" i="2"/>
  <c r="AU589" i="1"/>
  <c r="N594" i="2"/>
  <c r="AT595" i="2"/>
  <c r="AJ595" i="2"/>
  <c r="AW591" i="2"/>
  <c r="AM591" i="2"/>
  <c r="Y604" i="1"/>
  <c r="G599" i="2"/>
  <c r="U598" i="2" s="1"/>
  <c r="U597" i="2"/>
  <c r="AW589" i="1"/>
  <c r="O594" i="2"/>
  <c r="AB592" i="2"/>
  <c r="AW592" i="2"/>
  <c r="AM592" i="2"/>
  <c r="AJ589" i="1"/>
  <c r="M603" i="2"/>
  <c r="AG589" i="2"/>
  <c r="AQ589" i="2"/>
  <c r="BA589" i="2"/>
  <c r="BG591" i="2"/>
  <c r="N603" i="1"/>
  <c r="I591" i="2"/>
  <c r="AC593" i="2"/>
  <c r="AL591" i="2"/>
  <c r="AV591" i="2"/>
  <c r="AO604" i="1"/>
  <c r="AO605" i="1" s="1"/>
  <c r="L597" i="2"/>
  <c r="E593" i="2"/>
  <c r="AX592" i="2" s="1"/>
  <c r="AZ589" i="2"/>
  <c r="BE592" i="2" l="1"/>
  <c r="BC592" i="2"/>
  <c r="BF592" i="2"/>
  <c r="BD592" i="2"/>
  <c r="AY592" i="2"/>
  <c r="BG592" i="2"/>
  <c r="AO598" i="2"/>
  <c r="AE598" i="2"/>
  <c r="AA602" i="2"/>
  <c r="AO597" i="2"/>
  <c r="AE597" i="2"/>
  <c r="Y605" i="1"/>
  <c r="G600" i="2"/>
  <c r="U599" i="2" s="1"/>
  <c r="AU590" i="1"/>
  <c r="N595" i="2"/>
  <c r="AB594" i="2" s="1"/>
  <c r="AW593" i="2"/>
  <c r="AM593" i="2"/>
  <c r="AL592" i="2"/>
  <c r="AV592" i="2"/>
  <c r="AO606" i="1"/>
  <c r="L598" i="2"/>
  <c r="AW590" i="1"/>
  <c r="O595" i="2"/>
  <c r="AC594" i="2" s="1"/>
  <c r="Z596" i="2"/>
  <c r="W590" i="2"/>
  <c r="AB593" i="2"/>
  <c r="AJ590" i="1"/>
  <c r="M604" i="2"/>
  <c r="AA603" i="2" s="1"/>
  <c r="N604" i="1"/>
  <c r="I592" i="2"/>
  <c r="AA601" i="2"/>
  <c r="BB592" i="2"/>
  <c r="E594" i="2"/>
  <c r="BB593" i="2" s="1"/>
  <c r="AZ590" i="2"/>
  <c r="BC593" i="2" l="1"/>
  <c r="BG593" i="2"/>
  <c r="AY593" i="2"/>
  <c r="BF593" i="2"/>
  <c r="BD593" i="2"/>
  <c r="BE593" i="2"/>
  <c r="AX593" i="2"/>
  <c r="AW594" i="2"/>
  <c r="AM594" i="2"/>
  <c r="AT596" i="2"/>
  <c r="AJ596" i="2"/>
  <c r="Z597" i="2"/>
  <c r="AU591" i="1"/>
  <c r="N596" i="2"/>
  <c r="AB595" i="2" s="1"/>
  <c r="AK603" i="2"/>
  <c r="AU603" i="2"/>
  <c r="AW591" i="1"/>
  <c r="O596" i="2"/>
  <c r="AO607" i="1"/>
  <c r="L599" i="2"/>
  <c r="Y606" i="1"/>
  <c r="G601" i="2"/>
  <c r="AL593" i="2"/>
  <c r="AV593" i="2"/>
  <c r="N605" i="1"/>
  <c r="I593" i="2"/>
  <c r="W592" i="2" s="1"/>
  <c r="AO599" i="2"/>
  <c r="AE599" i="2"/>
  <c r="AK601" i="2"/>
  <c r="AU601" i="2"/>
  <c r="AJ591" i="1"/>
  <c r="M605" i="2"/>
  <c r="AA604" i="2" s="1"/>
  <c r="AG590" i="2"/>
  <c r="AQ590" i="2"/>
  <c r="BA590" i="2"/>
  <c r="W591" i="2"/>
  <c r="AL594" i="2"/>
  <c r="AV594" i="2"/>
  <c r="AK602" i="2"/>
  <c r="AU602" i="2"/>
  <c r="E595" i="2"/>
  <c r="BD594" i="2" s="1"/>
  <c r="AX594" i="2"/>
  <c r="AY594" i="2"/>
  <c r="AZ591" i="2"/>
  <c r="BG594" i="2" l="1"/>
  <c r="BE594" i="2"/>
  <c r="BB594" i="2"/>
  <c r="BF594" i="2"/>
  <c r="BC594" i="2"/>
  <c r="AK604" i="2"/>
  <c r="AU604" i="2"/>
  <c r="AL595" i="2"/>
  <c r="AV595" i="2"/>
  <c r="AG591" i="2"/>
  <c r="AQ591" i="2"/>
  <c r="BA591" i="2"/>
  <c r="N606" i="1"/>
  <c r="I594" i="2"/>
  <c r="W593" i="2" s="1"/>
  <c r="Y607" i="1"/>
  <c r="G603" i="2"/>
  <c r="U601" i="2" s="1"/>
  <c r="AW592" i="1"/>
  <c r="O597" i="2"/>
  <c r="AC596" i="2" s="1"/>
  <c r="AU592" i="1"/>
  <c r="N597" i="2"/>
  <c r="AG592" i="2"/>
  <c r="AQ592" i="2"/>
  <c r="BA592" i="2"/>
  <c r="AT597" i="2"/>
  <c r="AJ597" i="2"/>
  <c r="AJ592" i="1"/>
  <c r="M606" i="2"/>
  <c r="AO608" i="1"/>
  <c r="L600" i="2"/>
  <c r="Z598" i="2"/>
  <c r="AC595" i="2"/>
  <c r="U600" i="2"/>
  <c r="E596" i="2"/>
  <c r="AZ592" i="2"/>
  <c r="BF595" i="2" l="1"/>
  <c r="AW595" i="2"/>
  <c r="AM595" i="2"/>
  <c r="AW593" i="1"/>
  <c r="O598" i="2"/>
  <c r="AC597" i="2" s="1"/>
  <c r="AW596" i="2"/>
  <c r="AM596" i="2"/>
  <c r="U602" i="2"/>
  <c r="AG593" i="2"/>
  <c r="AQ593" i="2"/>
  <c r="BA593" i="2"/>
  <c r="AT598" i="2"/>
  <c r="AJ598" i="2"/>
  <c r="AB596" i="2"/>
  <c r="AU593" i="1"/>
  <c r="N598" i="2"/>
  <c r="AB597" i="2" s="1"/>
  <c r="Y608" i="1"/>
  <c r="G604" i="2"/>
  <c r="N607" i="1"/>
  <c r="I595" i="2"/>
  <c r="AO600" i="2"/>
  <c r="AE600" i="2"/>
  <c r="AJ593" i="1"/>
  <c r="M607" i="2"/>
  <c r="BG595" i="2"/>
  <c r="AO601" i="2"/>
  <c r="AE601" i="2"/>
  <c r="AA605" i="2"/>
  <c r="AO609" i="1"/>
  <c r="L601" i="2"/>
  <c r="Z600" i="2" s="1"/>
  <c r="Z599" i="2"/>
  <c r="BD595" i="2"/>
  <c r="AX595" i="2"/>
  <c r="BE595" i="2"/>
  <c r="AY595" i="2"/>
  <c r="BB595" i="2"/>
  <c r="BC595" i="2"/>
  <c r="E597" i="2"/>
  <c r="BD596" i="2" s="1"/>
  <c r="AY596" i="2"/>
  <c r="AZ593" i="2"/>
  <c r="BG596" i="2" l="1"/>
  <c r="AT600" i="2"/>
  <c r="AJ600" i="2"/>
  <c r="AW597" i="2"/>
  <c r="AM597" i="2"/>
  <c r="AU594" i="1"/>
  <c r="N599" i="2"/>
  <c r="AB598" i="2" s="1"/>
  <c r="AO602" i="2"/>
  <c r="AE602" i="2"/>
  <c r="AW594" i="1"/>
  <c r="O599" i="2"/>
  <c r="AC598" i="2" s="1"/>
  <c r="AL597" i="2"/>
  <c r="AV597" i="2"/>
  <c r="AK605" i="2"/>
  <c r="AU605" i="2"/>
  <c r="W594" i="2"/>
  <c r="AT599" i="2"/>
  <c r="AJ599" i="2"/>
  <c r="AJ594" i="1"/>
  <c r="M608" i="2"/>
  <c r="AA607" i="2" s="1"/>
  <c r="N608" i="1"/>
  <c r="I596" i="2"/>
  <c r="W595" i="2" s="1"/>
  <c r="Y609" i="1"/>
  <c r="G605" i="2"/>
  <c r="U604" i="2" s="1"/>
  <c r="U603" i="2"/>
  <c r="AO610" i="1"/>
  <c r="L602" i="2"/>
  <c r="AA606" i="2"/>
  <c r="AL596" i="2"/>
  <c r="AV596" i="2"/>
  <c r="BF596" i="2"/>
  <c r="E598" i="2"/>
  <c r="BE597" i="2" s="1"/>
  <c r="AZ594" i="2"/>
  <c r="BB596" i="2"/>
  <c r="BE596" i="2"/>
  <c r="AX596" i="2"/>
  <c r="BC596" i="2"/>
  <c r="AY597" i="2" l="1"/>
  <c r="BB597" i="2"/>
  <c r="BD597" i="2"/>
  <c r="BG597" i="2"/>
  <c r="AX597" i="2"/>
  <c r="AO604" i="2"/>
  <c r="AE604" i="2"/>
  <c r="AO611" i="1"/>
  <c r="L603" i="2"/>
  <c r="Z602" i="2" s="1"/>
  <c r="Y610" i="1"/>
  <c r="G606" i="2"/>
  <c r="U605" i="2" s="1"/>
  <c r="AG595" i="2"/>
  <c r="AQ595" i="2"/>
  <c r="BA595" i="2"/>
  <c r="AK607" i="2"/>
  <c r="AU607" i="2"/>
  <c r="AW598" i="2"/>
  <c r="AM598" i="2"/>
  <c r="AO603" i="2"/>
  <c r="AE603" i="2"/>
  <c r="N609" i="1"/>
  <c r="N610" i="1" s="1"/>
  <c r="I597" i="2"/>
  <c r="W596" i="2" s="1"/>
  <c r="Z601" i="2"/>
  <c r="AJ595" i="1"/>
  <c r="M609" i="2"/>
  <c r="AL598" i="2"/>
  <c r="AV598" i="2"/>
  <c r="AK606" i="2"/>
  <c r="AU606" i="2"/>
  <c r="AG594" i="2"/>
  <c r="AQ594" i="2"/>
  <c r="BA594" i="2"/>
  <c r="AW595" i="1"/>
  <c r="O600" i="2"/>
  <c r="AC599" i="2" s="1"/>
  <c r="AU595" i="1"/>
  <c r="N600" i="2"/>
  <c r="E599" i="2"/>
  <c r="BC598" i="2" s="1"/>
  <c r="BE598" i="2"/>
  <c r="AX598" i="2"/>
  <c r="AZ595" i="2"/>
  <c r="BC597" i="2"/>
  <c r="BF597" i="2"/>
  <c r="BB598" i="2" l="1"/>
  <c r="BF598" i="2"/>
  <c r="AY598" i="2"/>
  <c r="BD598" i="2"/>
  <c r="BG598" i="2"/>
  <c r="AW599" i="2"/>
  <c r="AM599" i="2"/>
  <c r="AJ596" i="1"/>
  <c r="M610" i="2"/>
  <c r="AW596" i="1"/>
  <c r="O601" i="2"/>
  <c r="AC600" i="2" s="1"/>
  <c r="N611" i="1"/>
  <c r="I598" i="2"/>
  <c r="AT602" i="2"/>
  <c r="AJ602" i="2"/>
  <c r="AU596" i="1"/>
  <c r="N601" i="2"/>
  <c r="AO605" i="2"/>
  <c r="AE605" i="2"/>
  <c r="AT601" i="2"/>
  <c r="AJ601" i="2"/>
  <c r="AA608" i="2"/>
  <c r="AG596" i="2"/>
  <c r="AQ596" i="2"/>
  <c r="BA596" i="2"/>
  <c r="AB599" i="2"/>
  <c r="Y611" i="1"/>
  <c r="G607" i="2"/>
  <c r="U606" i="2" s="1"/>
  <c r="AO612" i="1"/>
  <c r="L604" i="2"/>
  <c r="Z603" i="2" s="1"/>
  <c r="E600" i="2"/>
  <c r="BE599" i="2" s="1"/>
  <c r="AZ596" i="2"/>
  <c r="BD599" i="2" l="1"/>
  <c r="BG599" i="2"/>
  <c r="AY599" i="2"/>
  <c r="BC599" i="2"/>
  <c r="BB599" i="2"/>
  <c r="BF599" i="2"/>
  <c r="AX599" i="2"/>
  <c r="AO606" i="2"/>
  <c r="AE606" i="2"/>
  <c r="AO613" i="1"/>
  <c r="L605" i="2"/>
  <c r="Z604" i="2" s="1"/>
  <c r="AT603" i="2"/>
  <c r="AJ603" i="2"/>
  <c r="AA609" i="2"/>
  <c r="AL599" i="2"/>
  <c r="AV599" i="2"/>
  <c r="N612" i="1"/>
  <c r="I599" i="2"/>
  <c r="W598" i="2" s="1"/>
  <c r="AJ597" i="1"/>
  <c r="M611" i="2"/>
  <c r="AA610" i="2" s="1"/>
  <c r="Y612" i="1"/>
  <c r="G608" i="2"/>
  <c r="U607" i="2" s="1"/>
  <c r="AW600" i="2"/>
  <c r="AM600" i="2"/>
  <c r="AB600" i="2"/>
  <c r="AU597" i="1"/>
  <c r="N602" i="2"/>
  <c r="AB601" i="2" s="1"/>
  <c r="W597" i="2"/>
  <c r="AK608" i="2"/>
  <c r="AU608" i="2"/>
  <c r="AW597" i="1"/>
  <c r="O602" i="2"/>
  <c r="E601" i="2"/>
  <c r="BD600" i="2" s="1"/>
  <c r="AZ597" i="2"/>
  <c r="AY600" i="2" l="1"/>
  <c r="BF600" i="2"/>
  <c r="BB600" i="2"/>
  <c r="BC600" i="2"/>
  <c r="AX600" i="2"/>
  <c r="BG600" i="2"/>
  <c r="AT604" i="2"/>
  <c r="AJ604" i="2"/>
  <c r="AG598" i="2"/>
  <c r="AQ598" i="2"/>
  <c r="BA598" i="2"/>
  <c r="AO607" i="2"/>
  <c r="AE607" i="2"/>
  <c r="N613" i="1"/>
  <c r="I600" i="2"/>
  <c r="W599" i="2" s="1"/>
  <c r="AO614" i="1"/>
  <c r="L606" i="2"/>
  <c r="Z605" i="2" s="1"/>
  <c r="AW598" i="1"/>
  <c r="O603" i="2"/>
  <c r="AC602" i="2" s="1"/>
  <c r="Y613" i="1"/>
  <c r="G609" i="2"/>
  <c r="U608" i="2" s="1"/>
  <c r="AK610" i="2"/>
  <c r="AU610" i="2"/>
  <c r="AL601" i="2"/>
  <c r="AV601" i="2"/>
  <c r="AL600" i="2"/>
  <c r="AV600" i="2"/>
  <c r="AJ598" i="1"/>
  <c r="M612" i="2"/>
  <c r="AG597" i="2"/>
  <c r="AQ597" i="2"/>
  <c r="BA597" i="2"/>
  <c r="AU598" i="1"/>
  <c r="N603" i="2"/>
  <c r="AB602" i="2" s="1"/>
  <c r="AC601" i="2"/>
  <c r="AK609" i="2"/>
  <c r="AU609" i="2"/>
  <c r="BE600" i="2"/>
  <c r="E602" i="2"/>
  <c r="BD601" i="2" s="1"/>
  <c r="AZ598" i="2"/>
  <c r="BG601" i="2" l="1"/>
  <c r="BB601" i="2"/>
  <c r="AO608" i="2"/>
  <c r="AE608" i="2"/>
  <c r="AW602" i="2"/>
  <c r="AM602" i="2"/>
  <c r="AG599" i="2"/>
  <c r="AQ599" i="2"/>
  <c r="BA599" i="2"/>
  <c r="Y614" i="1"/>
  <c r="G610" i="2"/>
  <c r="U609" i="2" s="1"/>
  <c r="AO615" i="1"/>
  <c r="L607" i="2"/>
  <c r="Z606" i="2" s="1"/>
  <c r="N614" i="1"/>
  <c r="I601" i="2"/>
  <c r="AA611" i="2"/>
  <c r="AJ599" i="1"/>
  <c r="M613" i="2"/>
  <c r="AA612" i="2" s="1"/>
  <c r="AW599" i="1"/>
  <c r="O604" i="2"/>
  <c r="AU599" i="1"/>
  <c r="N604" i="2"/>
  <c r="AL602" i="2"/>
  <c r="AV602" i="2"/>
  <c r="AW601" i="2"/>
  <c r="AM601" i="2"/>
  <c r="AT605" i="2"/>
  <c r="AJ605" i="2"/>
  <c r="E603" i="2"/>
  <c r="AX602" i="2"/>
  <c r="AZ599" i="2"/>
  <c r="BF601" i="2"/>
  <c r="AY602" i="2" l="1"/>
  <c r="BB602" i="2"/>
  <c r="BD602" i="2"/>
  <c r="BF602" i="2"/>
  <c r="BC602" i="2"/>
  <c r="BE602" i="2"/>
  <c r="BG602" i="2"/>
  <c r="AC603" i="2"/>
  <c r="AT606" i="2"/>
  <c r="AJ606" i="2"/>
  <c r="AW600" i="1"/>
  <c r="O605" i="2"/>
  <c r="W600" i="2"/>
  <c r="AO609" i="2"/>
  <c r="AE609" i="2"/>
  <c r="N615" i="1"/>
  <c r="I602" i="2"/>
  <c r="Y615" i="1"/>
  <c r="G611" i="2"/>
  <c r="U610" i="2" s="1"/>
  <c r="AK611" i="2"/>
  <c r="AU611" i="2"/>
  <c r="AO616" i="1"/>
  <c r="L608" i="2"/>
  <c r="Z607" i="2" s="1"/>
  <c r="AU600" i="1"/>
  <c r="N605" i="2"/>
  <c r="AJ600" i="1"/>
  <c r="M614" i="2"/>
  <c r="AK612" i="2"/>
  <c r="AU612" i="2"/>
  <c r="AB603" i="2"/>
  <c r="E604" i="2"/>
  <c r="BC603" i="2" s="1"/>
  <c r="AZ600" i="2"/>
  <c r="BC601" i="2"/>
  <c r="AX601" i="2"/>
  <c r="BE601" i="2"/>
  <c r="AY601" i="2"/>
  <c r="BD603" i="2" l="1"/>
  <c r="BF603" i="2"/>
  <c r="BB603" i="2"/>
  <c r="AY603" i="2"/>
  <c r="AX603" i="2"/>
  <c r="BE603" i="2"/>
  <c r="AT607" i="2"/>
  <c r="AJ607" i="2"/>
  <c r="AO610" i="2"/>
  <c r="AE610" i="2"/>
  <c r="AL603" i="2"/>
  <c r="AV603" i="2"/>
  <c r="N616" i="1"/>
  <c r="I603" i="2"/>
  <c r="AW603" i="2"/>
  <c r="AM603" i="2"/>
  <c r="AG600" i="2"/>
  <c r="AQ600" i="2"/>
  <c r="BA600" i="2"/>
  <c r="AA613" i="2"/>
  <c r="AW601" i="1"/>
  <c r="O606" i="2"/>
  <c r="AC605" i="2" s="1"/>
  <c r="AC604" i="2"/>
  <c r="AB604" i="2"/>
  <c r="AU601" i="1"/>
  <c r="N606" i="2"/>
  <c r="AB605" i="2" s="1"/>
  <c r="AJ601" i="1"/>
  <c r="M615" i="2"/>
  <c r="AO617" i="1"/>
  <c r="L609" i="2"/>
  <c r="Y616" i="1"/>
  <c r="G612" i="2"/>
  <c r="U611" i="2" s="1"/>
  <c r="W601" i="2"/>
  <c r="BG603" i="2"/>
  <c r="E605" i="2"/>
  <c r="BB604" i="2" s="1"/>
  <c r="AZ601" i="2"/>
  <c r="BC604" i="2" l="1"/>
  <c r="AX604" i="2"/>
  <c r="BD604" i="2"/>
  <c r="BE604" i="2"/>
  <c r="BF604" i="2"/>
  <c r="AL605" i="2"/>
  <c r="AV605" i="2"/>
  <c r="AW605" i="2"/>
  <c r="AM605" i="2"/>
  <c r="AO611" i="2"/>
  <c r="AE611" i="2"/>
  <c r="Z608" i="2"/>
  <c r="AL604" i="2"/>
  <c r="AV604" i="2"/>
  <c r="AK613" i="2"/>
  <c r="AU613" i="2"/>
  <c r="AO618" i="1"/>
  <c r="L610" i="2"/>
  <c r="Z609" i="2" s="1"/>
  <c r="AW604" i="2"/>
  <c r="AM604" i="2"/>
  <c r="BG604" i="2"/>
  <c r="W602" i="2"/>
  <c r="AG601" i="2"/>
  <c r="AQ601" i="2"/>
  <c r="BA601" i="2"/>
  <c r="Y617" i="1"/>
  <c r="G613" i="2"/>
  <c r="U612" i="2" s="1"/>
  <c r="AJ602" i="1"/>
  <c r="M616" i="2"/>
  <c r="AU602" i="1"/>
  <c r="N607" i="2"/>
  <c r="AB606" i="2" s="1"/>
  <c r="AW602" i="1"/>
  <c r="O607" i="2"/>
  <c r="AA614" i="2"/>
  <c r="N617" i="1"/>
  <c r="I604" i="2"/>
  <c r="E606" i="2"/>
  <c r="BE605" i="2" s="1"/>
  <c r="BB605" i="2"/>
  <c r="AX605" i="2"/>
  <c r="BD605" i="2"/>
  <c r="BC605" i="2"/>
  <c r="AZ602" i="2"/>
  <c r="AY604" i="2"/>
  <c r="AY605" i="2" l="1"/>
  <c r="BG605" i="2"/>
  <c r="BF605" i="2"/>
  <c r="AT609" i="2"/>
  <c r="AJ609" i="2"/>
  <c r="AW603" i="1"/>
  <c r="O608" i="2"/>
  <c r="AJ603" i="1"/>
  <c r="M617" i="2"/>
  <c r="AA616" i="2" s="1"/>
  <c r="AG602" i="2"/>
  <c r="AQ602" i="2"/>
  <c r="BA602" i="2"/>
  <c r="AT608" i="2"/>
  <c r="AJ608" i="2"/>
  <c r="AL606" i="2"/>
  <c r="AV606" i="2"/>
  <c r="AC606" i="2"/>
  <c r="AO612" i="2"/>
  <c r="AE612" i="2"/>
  <c r="N618" i="1"/>
  <c r="I605" i="2"/>
  <c r="W603" i="2"/>
  <c r="AA615" i="2"/>
  <c r="AO619" i="1"/>
  <c r="L611" i="2"/>
  <c r="Z610" i="2" s="1"/>
  <c r="AK614" i="2"/>
  <c r="AU614" i="2"/>
  <c r="AU603" i="1"/>
  <c r="N608" i="2"/>
  <c r="Y618" i="1"/>
  <c r="G614" i="2"/>
  <c r="U613" i="2" s="1"/>
  <c r="E607" i="2"/>
  <c r="BC606" i="2" s="1"/>
  <c r="BB606" i="2"/>
  <c r="AZ603" i="2"/>
  <c r="BD606" i="2" l="1"/>
  <c r="BF606" i="2"/>
  <c r="BE606" i="2"/>
  <c r="AY606" i="2"/>
  <c r="AX606" i="2"/>
  <c r="AT610" i="2"/>
  <c r="AJ610" i="2"/>
  <c r="AU604" i="1"/>
  <c r="N609" i="2"/>
  <c r="AB608" i="2" s="1"/>
  <c r="AO620" i="1"/>
  <c r="L612" i="2"/>
  <c r="Z611" i="2" s="1"/>
  <c r="N619" i="1"/>
  <c r="I606" i="2"/>
  <c r="W605" i="2" s="1"/>
  <c r="AW604" i="1"/>
  <c r="O609" i="2"/>
  <c r="AC608" i="2" s="1"/>
  <c r="AB607" i="2"/>
  <c r="W604" i="2"/>
  <c r="AO613" i="2"/>
  <c r="AE613" i="2"/>
  <c r="AW606" i="2"/>
  <c r="AM606" i="2"/>
  <c r="AK616" i="2"/>
  <c r="AU616" i="2"/>
  <c r="AK615" i="2"/>
  <c r="AU615" i="2"/>
  <c r="BG606" i="2"/>
  <c r="Y619" i="1"/>
  <c r="G615" i="2"/>
  <c r="AG603" i="2"/>
  <c r="AQ603" i="2"/>
  <c r="BA603" i="2"/>
  <c r="AC607" i="2"/>
  <c r="AJ604" i="1"/>
  <c r="M618" i="2"/>
  <c r="AA617" i="2" s="1"/>
  <c r="E608" i="2"/>
  <c r="BF607" i="2" s="1"/>
  <c r="AZ604" i="2"/>
  <c r="BE607" i="2" l="1"/>
  <c r="AY607" i="2"/>
  <c r="AX607" i="2"/>
  <c r="BD607" i="2"/>
  <c r="BB607" i="2"/>
  <c r="BG607" i="2"/>
  <c r="AG605" i="2"/>
  <c r="AQ605" i="2"/>
  <c r="BA605" i="2"/>
  <c r="AK617" i="2"/>
  <c r="AU617" i="2"/>
  <c r="AO621" i="1"/>
  <c r="L613" i="2"/>
  <c r="Z612" i="2" s="1"/>
  <c r="AJ605" i="1"/>
  <c r="M619" i="2"/>
  <c r="AG604" i="2"/>
  <c r="AQ604" i="2"/>
  <c r="BA604" i="2"/>
  <c r="AW608" i="2"/>
  <c r="AM608" i="2"/>
  <c r="AW607" i="2"/>
  <c r="AM607" i="2"/>
  <c r="AW605" i="1"/>
  <c r="O610" i="2"/>
  <c r="Y620" i="1"/>
  <c r="G616" i="2"/>
  <c r="U614" i="2"/>
  <c r="AT611" i="2"/>
  <c r="AJ611" i="2"/>
  <c r="AL608" i="2"/>
  <c r="AV608" i="2"/>
  <c r="AL607" i="2"/>
  <c r="AV607" i="2"/>
  <c r="N620" i="1"/>
  <c r="I607" i="2"/>
  <c r="AU605" i="1"/>
  <c r="N610" i="2"/>
  <c r="BC607" i="2"/>
  <c r="E609" i="2"/>
  <c r="BB608" i="2" s="1"/>
  <c r="AZ605" i="2"/>
  <c r="BE608" i="2" l="1"/>
  <c r="BF608" i="2"/>
  <c r="AX608" i="2"/>
  <c r="BC608" i="2"/>
  <c r="AY608" i="2"/>
  <c r="BD608" i="2"/>
  <c r="BG608" i="2"/>
  <c r="AT612" i="2"/>
  <c r="AJ612" i="2"/>
  <c r="AO614" i="2"/>
  <c r="AE614" i="2"/>
  <c r="N621" i="1"/>
  <c r="I608" i="2"/>
  <c r="W607" i="2" s="1"/>
  <c r="AO622" i="1"/>
  <c r="L614" i="2"/>
  <c r="Z613" i="2" s="1"/>
  <c r="AB609" i="2"/>
  <c r="AW606" i="1"/>
  <c r="O611" i="2"/>
  <c r="AC610" i="2" s="1"/>
  <c r="AU606" i="1"/>
  <c r="N611" i="2"/>
  <c r="AB610" i="2" s="1"/>
  <c r="AC609" i="2"/>
  <c r="AJ606" i="1"/>
  <c r="M620" i="2"/>
  <c r="AA619" i="2" s="1"/>
  <c r="AA618" i="2"/>
  <c r="W606" i="2"/>
  <c r="Y621" i="1"/>
  <c r="G617" i="2"/>
  <c r="U616" i="2" s="1"/>
  <c r="U615" i="2"/>
  <c r="E610" i="2"/>
  <c r="BE609" i="2" s="1"/>
  <c r="AZ606" i="2"/>
  <c r="BG609" i="2" l="1"/>
  <c r="BF609" i="2"/>
  <c r="AY609" i="2"/>
  <c r="BD609" i="2"/>
  <c r="BB609" i="2"/>
  <c r="AX609" i="2"/>
  <c r="AO616" i="2"/>
  <c r="AE616" i="2"/>
  <c r="AG606" i="2"/>
  <c r="AQ606" i="2"/>
  <c r="BA606" i="2"/>
  <c r="AW609" i="2"/>
  <c r="AM609" i="2"/>
  <c r="AK618" i="2"/>
  <c r="AU618" i="2"/>
  <c r="AK619" i="2"/>
  <c r="AU619" i="2"/>
  <c r="AL610" i="2"/>
  <c r="AV610" i="2"/>
  <c r="AW610" i="2"/>
  <c r="AM610" i="2"/>
  <c r="AW607" i="1"/>
  <c r="O612" i="2"/>
  <c r="AC611" i="2" s="1"/>
  <c r="AT613" i="2"/>
  <c r="AJ613" i="2"/>
  <c r="AU607" i="1"/>
  <c r="N612" i="2"/>
  <c r="AB611" i="2" s="1"/>
  <c r="AG607" i="2"/>
  <c r="AQ607" i="2"/>
  <c r="BA607" i="2"/>
  <c r="AO615" i="2"/>
  <c r="AE615" i="2"/>
  <c r="Y622" i="1"/>
  <c r="G618" i="2"/>
  <c r="U617" i="2" s="1"/>
  <c r="AJ607" i="1"/>
  <c r="M621" i="2"/>
  <c r="AA620" i="2" s="1"/>
  <c r="AL609" i="2"/>
  <c r="AV609" i="2"/>
  <c r="AO623" i="1"/>
  <c r="L615" i="2"/>
  <c r="Z614" i="2" s="1"/>
  <c r="N622" i="1"/>
  <c r="I609" i="2"/>
  <c r="E611" i="2"/>
  <c r="BG610" i="2" s="1"/>
  <c r="AZ607" i="2"/>
  <c r="BE610" i="2" l="1"/>
  <c r="BB610" i="2"/>
  <c r="AY610" i="2"/>
  <c r="BD610" i="2"/>
  <c r="BF610" i="2"/>
  <c r="BC610" i="2"/>
  <c r="AX610" i="2"/>
  <c r="AK620" i="2"/>
  <c r="AU620" i="2"/>
  <c r="AT614" i="2"/>
  <c r="AJ614" i="2"/>
  <c r="AW611" i="2"/>
  <c r="AM611" i="2"/>
  <c r="AW608" i="1"/>
  <c r="O613" i="2"/>
  <c r="AC612" i="2" s="1"/>
  <c r="N623" i="1"/>
  <c r="I610" i="2"/>
  <c r="AJ608" i="1"/>
  <c r="M622" i="2"/>
  <c r="AA621" i="2" s="1"/>
  <c r="AO617" i="2"/>
  <c r="AE617" i="2"/>
  <c r="AU608" i="1"/>
  <c r="N613" i="2"/>
  <c r="AB612" i="2" s="1"/>
  <c r="AL611" i="2"/>
  <c r="AV611" i="2"/>
  <c r="AO624" i="1"/>
  <c r="L616" i="2"/>
  <c r="Y623" i="1"/>
  <c r="G619" i="2"/>
  <c r="U618" i="2" s="1"/>
  <c r="W608" i="2"/>
  <c r="E612" i="2"/>
  <c r="BC611" i="2" s="1"/>
  <c r="AZ608" i="2"/>
  <c r="BC609" i="2"/>
  <c r="BD611" i="2" l="1"/>
  <c r="AX611" i="2"/>
  <c r="BE611" i="2"/>
  <c r="BB611" i="2"/>
  <c r="BG611" i="2"/>
  <c r="AY611" i="2"/>
  <c r="AL612" i="2"/>
  <c r="AV612" i="2"/>
  <c r="AO618" i="2"/>
  <c r="AE618" i="2"/>
  <c r="AW612" i="2"/>
  <c r="AM612" i="2"/>
  <c r="AO625" i="1"/>
  <c r="L617" i="2"/>
  <c r="Z616" i="2" s="1"/>
  <c r="N624" i="1"/>
  <c r="I611" i="2"/>
  <c r="W610" i="2" s="1"/>
  <c r="Z615" i="2"/>
  <c r="W609" i="2"/>
  <c r="AK621" i="2"/>
  <c r="AU621" i="2"/>
  <c r="AG608" i="2"/>
  <c r="AQ608" i="2"/>
  <c r="BA608" i="2"/>
  <c r="Y624" i="1"/>
  <c r="G620" i="2"/>
  <c r="AU609" i="1"/>
  <c r="N614" i="2"/>
  <c r="AJ609" i="1"/>
  <c r="M623" i="2"/>
  <c r="AW609" i="1"/>
  <c r="O614" i="2"/>
  <c r="BF611" i="2"/>
  <c r="E613" i="2"/>
  <c r="BC612" i="2" s="1"/>
  <c r="AZ609" i="2"/>
  <c r="BF612" i="2" l="1"/>
  <c r="BD612" i="2"/>
  <c r="BE612" i="2"/>
  <c r="AX612" i="2"/>
  <c r="BB612" i="2"/>
  <c r="BG612" i="2"/>
  <c r="AG610" i="2"/>
  <c r="AQ610" i="2"/>
  <c r="BA610" i="2"/>
  <c r="Y625" i="1"/>
  <c r="G621" i="2"/>
  <c r="U620" i="2" s="1"/>
  <c r="AW610" i="1"/>
  <c r="O615" i="2"/>
  <c r="AU610" i="1"/>
  <c r="N615" i="2"/>
  <c r="AB614" i="2" s="1"/>
  <c r="AG609" i="2"/>
  <c r="AQ609" i="2"/>
  <c r="BA609" i="2"/>
  <c r="AT616" i="2"/>
  <c r="AJ616" i="2"/>
  <c r="AA622" i="2"/>
  <c r="U619" i="2"/>
  <c r="AO626" i="1"/>
  <c r="L618" i="2"/>
  <c r="AJ610" i="1"/>
  <c r="M624" i="2"/>
  <c r="AC613" i="2"/>
  <c r="AB613" i="2"/>
  <c r="AT615" i="2"/>
  <c r="AJ615" i="2"/>
  <c r="N625" i="1"/>
  <c r="I612" i="2"/>
  <c r="W611" i="2" s="1"/>
  <c r="E614" i="2"/>
  <c r="BE613" i="2" s="1"/>
  <c r="AZ610" i="2"/>
  <c r="AY612" i="2"/>
  <c r="BG613" i="2" l="1"/>
  <c r="AX613" i="2"/>
  <c r="AY613" i="2"/>
  <c r="BB613" i="2"/>
  <c r="BD613" i="2"/>
  <c r="BF613" i="2"/>
  <c r="AG611" i="2"/>
  <c r="AQ611" i="2"/>
  <c r="BA611" i="2"/>
  <c r="AO627" i="1"/>
  <c r="L619" i="2"/>
  <c r="Z618" i="2" s="1"/>
  <c r="AL614" i="2"/>
  <c r="AV614" i="2"/>
  <c r="AO620" i="2"/>
  <c r="AE620" i="2"/>
  <c r="Z617" i="2"/>
  <c r="AU611" i="1"/>
  <c r="N616" i="2"/>
  <c r="AB615" i="2" s="1"/>
  <c r="Y626" i="1"/>
  <c r="G622" i="2"/>
  <c r="U621" i="2" s="1"/>
  <c r="AO619" i="2"/>
  <c r="AE619" i="2"/>
  <c r="AA623" i="2"/>
  <c r="AW611" i="1"/>
  <c r="O616" i="2"/>
  <c r="AL613" i="2"/>
  <c r="AV613" i="2"/>
  <c r="AC614" i="2"/>
  <c r="N626" i="1"/>
  <c r="I613" i="2"/>
  <c r="AW613" i="2"/>
  <c r="AM613" i="2"/>
  <c r="AJ611" i="1"/>
  <c r="M625" i="2"/>
  <c r="AA624" i="2" s="1"/>
  <c r="AK622" i="2"/>
  <c r="AU622" i="2"/>
  <c r="BC613" i="2"/>
  <c r="E615" i="2"/>
  <c r="BB614" i="2" s="1"/>
  <c r="BC614" i="2"/>
  <c r="AZ611" i="2"/>
  <c r="AX614" i="2" l="1"/>
  <c r="BE614" i="2"/>
  <c r="BF614" i="2"/>
  <c r="AL615" i="2"/>
  <c r="AV615" i="2"/>
  <c r="AW614" i="2"/>
  <c r="AM614" i="2"/>
  <c r="AT617" i="2"/>
  <c r="AJ617" i="2"/>
  <c r="AO628" i="1"/>
  <c r="L620" i="2"/>
  <c r="Z619" i="2" s="1"/>
  <c r="AJ612" i="1"/>
  <c r="M626" i="2"/>
  <c r="N627" i="1"/>
  <c r="I614" i="2"/>
  <c r="W613" i="2" s="1"/>
  <c r="W612" i="2"/>
  <c r="Y627" i="1"/>
  <c r="G623" i="2"/>
  <c r="AO621" i="2"/>
  <c r="AE621" i="2"/>
  <c r="AW612" i="1"/>
  <c r="O617" i="2"/>
  <c r="AK624" i="2"/>
  <c r="AU624" i="2"/>
  <c r="BG614" i="2"/>
  <c r="AC615" i="2"/>
  <c r="AK623" i="2"/>
  <c r="AU623" i="2"/>
  <c r="AU612" i="1"/>
  <c r="N617" i="2"/>
  <c r="AB616" i="2" s="1"/>
  <c r="AT618" i="2"/>
  <c r="AJ618" i="2"/>
  <c r="E616" i="2"/>
  <c r="AZ612" i="2"/>
  <c r="BD614" i="2"/>
  <c r="AY614" i="2"/>
  <c r="BB615" i="2" l="1"/>
  <c r="AG612" i="2"/>
  <c r="AQ612" i="2"/>
  <c r="BA612" i="2"/>
  <c r="AJ613" i="1"/>
  <c r="M627" i="2"/>
  <c r="AA626" i="2" s="1"/>
  <c r="AU613" i="1"/>
  <c r="N618" i="2"/>
  <c r="AB617" i="2" s="1"/>
  <c r="AL616" i="2"/>
  <c r="AV616" i="2"/>
  <c r="AW613" i="1"/>
  <c r="O618" i="2"/>
  <c r="AC617" i="2" s="1"/>
  <c r="Y628" i="1"/>
  <c r="G624" i="2"/>
  <c r="U623" i="2" s="1"/>
  <c r="U622" i="2"/>
  <c r="AA625" i="2"/>
  <c r="AG613" i="2"/>
  <c r="AQ613" i="2"/>
  <c r="BA613" i="2"/>
  <c r="AT619" i="2"/>
  <c r="AJ619" i="2"/>
  <c r="AW615" i="2"/>
  <c r="AM615" i="2"/>
  <c r="AC616" i="2"/>
  <c r="N628" i="1"/>
  <c r="I615" i="2"/>
  <c r="W614" i="2" s="1"/>
  <c r="AO629" i="1"/>
  <c r="L621" i="2"/>
  <c r="E617" i="2"/>
  <c r="BC616" i="2" s="1"/>
  <c r="AX616" i="2"/>
  <c r="AZ613" i="2"/>
  <c r="BD615" i="2"/>
  <c r="BG615" i="2"/>
  <c r="AY615" i="2"/>
  <c r="AX615" i="2"/>
  <c r="BF615" i="2"/>
  <c r="BC615" i="2"/>
  <c r="BE615" i="2"/>
  <c r="BD616" i="2" l="1"/>
  <c r="BF616" i="2"/>
  <c r="BB616" i="2"/>
  <c r="BE616" i="2"/>
  <c r="AY616" i="2"/>
  <c r="AO623" i="2"/>
  <c r="AE623" i="2"/>
  <c r="AL617" i="2"/>
  <c r="AV617" i="2"/>
  <c r="AU614" i="1"/>
  <c r="N619" i="2"/>
  <c r="AB618" i="2" s="1"/>
  <c r="AK626" i="2"/>
  <c r="AU626" i="2"/>
  <c r="N629" i="1"/>
  <c r="I616" i="2"/>
  <c r="W615" i="2" s="1"/>
  <c r="AW616" i="2"/>
  <c r="AM616" i="2"/>
  <c r="AK625" i="2"/>
  <c r="AU625" i="2"/>
  <c r="AG614" i="2"/>
  <c r="AQ614" i="2"/>
  <c r="BA614" i="2"/>
  <c r="AO630" i="1"/>
  <c r="L622" i="2"/>
  <c r="Z621" i="2" s="1"/>
  <c r="AO622" i="2"/>
  <c r="AE622" i="2"/>
  <c r="AW614" i="1"/>
  <c r="O619" i="2"/>
  <c r="AJ614" i="1"/>
  <c r="M628" i="2"/>
  <c r="AW617" i="2"/>
  <c r="AM617" i="2"/>
  <c r="Y629" i="1"/>
  <c r="G625" i="2"/>
  <c r="U624" i="2" s="1"/>
  <c r="BG616" i="2"/>
  <c r="Z620" i="2"/>
  <c r="E618" i="2"/>
  <c r="BC617" i="2" s="1"/>
  <c r="BF617" i="2"/>
  <c r="AZ614" i="2"/>
  <c r="AY617" i="2" l="1"/>
  <c r="BG617" i="2"/>
  <c r="AX617" i="2"/>
  <c r="BB617" i="2"/>
  <c r="BE617" i="2"/>
  <c r="AT621" i="2"/>
  <c r="AJ621" i="2"/>
  <c r="AO624" i="2"/>
  <c r="AE624" i="2"/>
  <c r="AT620" i="2"/>
  <c r="AJ620" i="2"/>
  <c r="AW615" i="1"/>
  <c r="O620" i="2"/>
  <c r="AC619" i="2" s="1"/>
  <c r="AO631" i="1"/>
  <c r="L623" i="2"/>
  <c r="Z622" i="2" s="1"/>
  <c r="AA627" i="2"/>
  <c r="AC618" i="2"/>
  <c r="AL618" i="2"/>
  <c r="AV618" i="2"/>
  <c r="AG615" i="2"/>
  <c r="AQ615" i="2"/>
  <c r="BA615" i="2"/>
  <c r="Y630" i="1"/>
  <c r="G626" i="2"/>
  <c r="U625" i="2" s="1"/>
  <c r="AJ615" i="1"/>
  <c r="M629" i="2"/>
  <c r="N630" i="1"/>
  <c r="I617" i="2"/>
  <c r="AU615" i="1"/>
  <c r="N620" i="2"/>
  <c r="AB619" i="2" s="1"/>
  <c r="BD617" i="2"/>
  <c r="E619" i="2"/>
  <c r="AX618" i="2" s="1"/>
  <c r="AZ615" i="2"/>
  <c r="BB618" i="2" l="1"/>
  <c r="BF618" i="2"/>
  <c r="BG618" i="2"/>
  <c r="AW619" i="2"/>
  <c r="AM619" i="2"/>
  <c r="AK627" i="2"/>
  <c r="AU627" i="2"/>
  <c r="AW616" i="1"/>
  <c r="O621" i="2"/>
  <c r="Y631" i="1"/>
  <c r="G627" i="2"/>
  <c r="U626" i="2" s="1"/>
  <c r="AO625" i="2"/>
  <c r="AE625" i="2"/>
  <c r="AW618" i="2"/>
  <c r="AM618" i="2"/>
  <c r="N631" i="1"/>
  <c r="I618" i="2"/>
  <c r="W617" i="2" s="1"/>
  <c r="AJ616" i="1"/>
  <c r="M630" i="2"/>
  <c r="AU616" i="1"/>
  <c r="N621" i="2"/>
  <c r="AB620" i="2" s="1"/>
  <c r="AA628" i="2"/>
  <c r="AL619" i="2"/>
  <c r="AV619" i="2"/>
  <c r="AT622" i="2"/>
  <c r="AJ622" i="2"/>
  <c r="W616" i="2"/>
  <c r="AO632" i="1"/>
  <c r="L624" i="2"/>
  <c r="E620" i="2"/>
  <c r="BE619" i="2" s="1"/>
  <c r="BF619" i="2"/>
  <c r="AZ616" i="2"/>
  <c r="BE618" i="2"/>
  <c r="BC618" i="2"/>
  <c r="BD618" i="2"/>
  <c r="AY618" i="2"/>
  <c r="AX619" i="2" l="1"/>
  <c r="BB619" i="2"/>
  <c r="AY619" i="2"/>
  <c r="BC619" i="2"/>
  <c r="BD619" i="2"/>
  <c r="BG619" i="2"/>
  <c r="AL620" i="2"/>
  <c r="AV620" i="2"/>
  <c r="AK628" i="2"/>
  <c r="AU628" i="2"/>
  <c r="AU617" i="1"/>
  <c r="N622" i="2"/>
  <c r="AB621" i="2" s="1"/>
  <c r="AJ617" i="1"/>
  <c r="M631" i="2"/>
  <c r="AA630" i="2" s="1"/>
  <c r="AW617" i="1"/>
  <c r="O622" i="2"/>
  <c r="AO626" i="2"/>
  <c r="AE626" i="2"/>
  <c r="AG617" i="2"/>
  <c r="AQ617" i="2"/>
  <c r="BA617" i="2"/>
  <c r="AA629" i="2"/>
  <c r="AG616" i="2"/>
  <c r="AQ616" i="2"/>
  <c r="BA616" i="2"/>
  <c r="AC620" i="2"/>
  <c r="Z623" i="2"/>
  <c r="AO633" i="1"/>
  <c r="L625" i="2"/>
  <c r="N632" i="1"/>
  <c r="I619" i="2"/>
  <c r="W618" i="2" s="1"/>
  <c r="Y632" i="1"/>
  <c r="G628" i="2"/>
  <c r="U627" i="2" s="1"/>
  <c r="E621" i="2"/>
  <c r="BB620" i="2" s="1"/>
  <c r="BC620" i="2"/>
  <c r="AX620" i="2"/>
  <c r="BE620" i="2"/>
  <c r="AZ617" i="2"/>
  <c r="BF620" i="2" l="1"/>
  <c r="BD620" i="2"/>
  <c r="AL621" i="2"/>
  <c r="AV621" i="2"/>
  <c r="AG618" i="2"/>
  <c r="AQ618" i="2"/>
  <c r="BA618" i="2"/>
  <c r="AW618" i="1"/>
  <c r="O623" i="2"/>
  <c r="AC622" i="2" s="1"/>
  <c r="AU618" i="1"/>
  <c r="N623" i="2"/>
  <c r="AW620" i="2"/>
  <c r="AM620" i="2"/>
  <c r="AO627" i="2"/>
  <c r="AE627" i="2"/>
  <c r="Y633" i="1"/>
  <c r="G629" i="2"/>
  <c r="U628" i="2" s="1"/>
  <c r="AO634" i="1"/>
  <c r="L626" i="2"/>
  <c r="N633" i="1"/>
  <c r="I620" i="2"/>
  <c r="W619" i="2" s="1"/>
  <c r="Z624" i="2"/>
  <c r="AK629" i="2"/>
  <c r="AU629" i="2"/>
  <c r="AK630" i="2"/>
  <c r="AU630" i="2"/>
  <c r="AC621" i="2"/>
  <c r="BG620" i="2"/>
  <c r="AT623" i="2"/>
  <c r="AJ623" i="2"/>
  <c r="AJ618" i="1"/>
  <c r="M632" i="2"/>
  <c r="AY620" i="2"/>
  <c r="E622" i="2"/>
  <c r="BF621" i="2"/>
  <c r="BB621" i="2"/>
  <c r="AX621" i="2"/>
  <c r="BE621" i="2"/>
  <c r="AY621" i="2"/>
  <c r="BC621" i="2"/>
  <c r="BD621" i="2"/>
  <c r="AZ618" i="2"/>
  <c r="AG619" i="2" l="1"/>
  <c r="AQ619" i="2"/>
  <c r="BA619" i="2"/>
  <c r="AJ619" i="1"/>
  <c r="M633" i="2"/>
  <c r="AT624" i="2"/>
  <c r="AJ624" i="2"/>
  <c r="Y634" i="1"/>
  <c r="G630" i="2"/>
  <c r="U629" i="2" s="1"/>
  <c r="AW619" i="1"/>
  <c r="O624" i="2"/>
  <c r="AC623" i="2" s="1"/>
  <c r="AW621" i="2"/>
  <c r="AM621" i="2"/>
  <c r="Z625" i="2"/>
  <c r="BG621" i="2"/>
  <c r="AB622" i="2"/>
  <c r="N634" i="1"/>
  <c r="I621" i="2"/>
  <c r="AO635" i="1"/>
  <c r="L627" i="2"/>
  <c r="AU619" i="1"/>
  <c r="N624" i="2"/>
  <c r="AO628" i="2"/>
  <c r="AE628" i="2"/>
  <c r="AA631" i="2"/>
  <c r="AW622" i="2"/>
  <c r="AM622" i="2"/>
  <c r="E623" i="2"/>
  <c r="BC622" i="2" s="1"/>
  <c r="AZ619" i="2"/>
  <c r="AX622" i="2" l="1"/>
  <c r="BG622" i="2"/>
  <c r="BF622" i="2"/>
  <c r="N635" i="1"/>
  <c r="I622" i="2"/>
  <c r="AW620" i="1"/>
  <c r="O625" i="2"/>
  <c r="AC624" i="2" s="1"/>
  <c r="AW623" i="2"/>
  <c r="AM623" i="2"/>
  <c r="W620" i="2"/>
  <c r="AL622" i="2"/>
  <c r="AV622" i="2"/>
  <c r="AT625" i="2"/>
  <c r="AJ625" i="2"/>
  <c r="Y635" i="1"/>
  <c r="G631" i="2"/>
  <c r="U630" i="2" s="1"/>
  <c r="AJ620" i="1"/>
  <c r="M634" i="2"/>
  <c r="AO629" i="2"/>
  <c r="AE629" i="2"/>
  <c r="AU620" i="1"/>
  <c r="N625" i="2"/>
  <c r="AK631" i="2"/>
  <c r="AU631" i="2"/>
  <c r="AO636" i="1"/>
  <c r="L628" i="2"/>
  <c r="Z627" i="2" s="1"/>
  <c r="AA632" i="2"/>
  <c r="AB623" i="2"/>
  <c r="Z626" i="2"/>
  <c r="BE622" i="2"/>
  <c r="BD622" i="2"/>
  <c r="BB622" i="2"/>
  <c r="AY622" i="2"/>
  <c r="E624" i="2"/>
  <c r="AX623" i="2" s="1"/>
  <c r="BE623" i="2"/>
  <c r="AZ620" i="2"/>
  <c r="BG623" i="2" l="1"/>
  <c r="BB623" i="2"/>
  <c r="AY623" i="2"/>
  <c r="BC623" i="2"/>
  <c r="AT627" i="2"/>
  <c r="AJ627" i="2"/>
  <c r="AO630" i="2"/>
  <c r="AE630" i="2"/>
  <c r="AL623" i="2"/>
  <c r="AV623" i="2"/>
  <c r="AW624" i="2"/>
  <c r="AM624" i="2"/>
  <c r="AO637" i="1"/>
  <c r="L629" i="2"/>
  <c r="Z628" i="2" s="1"/>
  <c r="AU621" i="1"/>
  <c r="N626" i="2"/>
  <c r="AB625" i="2" s="1"/>
  <c r="Y636" i="1"/>
  <c r="G632" i="2"/>
  <c r="U631" i="2" s="1"/>
  <c r="AW621" i="1"/>
  <c r="O626" i="2"/>
  <c r="N636" i="1"/>
  <c r="I623" i="2"/>
  <c r="W622" i="2" s="1"/>
  <c r="AT626" i="2"/>
  <c r="AJ626" i="2"/>
  <c r="AK632" i="2"/>
  <c r="AU632" i="2"/>
  <c r="AJ621" i="1"/>
  <c r="M635" i="2"/>
  <c r="AA633" i="2"/>
  <c r="W621" i="2"/>
  <c r="AB624" i="2"/>
  <c r="AG620" i="2"/>
  <c r="AQ620" i="2"/>
  <c r="BA620" i="2"/>
  <c r="E625" i="2"/>
  <c r="BC624" i="2" s="1"/>
  <c r="AZ621" i="2"/>
  <c r="BF623" i="2"/>
  <c r="BD623" i="2"/>
  <c r="BD624" i="2" l="1"/>
  <c r="AX624" i="2"/>
  <c r="AY624" i="2"/>
  <c r="BB624" i="2"/>
  <c r="BG624" i="2"/>
  <c r="BF624" i="2"/>
  <c r="BE624" i="2"/>
  <c r="AU622" i="1"/>
  <c r="N627" i="2"/>
  <c r="AB626" i="2" s="1"/>
  <c r="AG622" i="2"/>
  <c r="AQ622" i="2"/>
  <c r="BA622" i="2"/>
  <c r="AK633" i="2"/>
  <c r="AU633" i="2"/>
  <c r="AL624" i="2"/>
  <c r="AV624" i="2"/>
  <c r="AJ622" i="1"/>
  <c r="M636" i="2"/>
  <c r="AA635" i="2" s="1"/>
  <c r="AW622" i="1"/>
  <c r="O627" i="2"/>
  <c r="AC626" i="2" s="1"/>
  <c r="Y637" i="1"/>
  <c r="G633" i="2"/>
  <c r="AO638" i="1"/>
  <c r="L630" i="2"/>
  <c r="Z629" i="2" s="1"/>
  <c r="AO631" i="2"/>
  <c r="AE631" i="2"/>
  <c r="N637" i="1"/>
  <c r="I624" i="2"/>
  <c r="W623" i="2" s="1"/>
  <c r="AT628" i="2"/>
  <c r="AJ628" i="2"/>
  <c r="AL625" i="2"/>
  <c r="AV625" i="2"/>
  <c r="AG621" i="2"/>
  <c r="AQ621" i="2"/>
  <c r="BA621" i="2"/>
  <c r="AA634" i="2"/>
  <c r="AC625" i="2"/>
  <c r="E626" i="2"/>
  <c r="BF625" i="2" s="1"/>
  <c r="AZ622" i="2"/>
  <c r="BB625" i="2" l="1"/>
  <c r="AX625" i="2"/>
  <c r="BG625" i="2"/>
  <c r="BE625" i="2"/>
  <c r="AY625" i="2"/>
  <c r="BC625" i="2"/>
  <c r="BD625" i="2"/>
  <c r="AT629" i="2"/>
  <c r="AJ629" i="2"/>
  <c r="AG623" i="2"/>
  <c r="AQ623" i="2"/>
  <c r="BA623" i="2"/>
  <c r="AJ623" i="1"/>
  <c r="M637" i="2"/>
  <c r="AA636" i="2" s="1"/>
  <c r="AW626" i="2"/>
  <c r="AM626" i="2"/>
  <c r="AK635" i="2"/>
  <c r="AU635" i="2"/>
  <c r="AW625" i="2"/>
  <c r="AM625" i="2"/>
  <c r="AL626" i="2"/>
  <c r="AV626" i="2"/>
  <c r="N638" i="1"/>
  <c r="I625" i="2"/>
  <c r="W624" i="2" s="1"/>
  <c r="AO639" i="1"/>
  <c r="L631" i="2"/>
  <c r="AW623" i="1"/>
  <c r="O628" i="2"/>
  <c r="AC627" i="2" s="1"/>
  <c r="Y638" i="1"/>
  <c r="G634" i="2"/>
  <c r="U633" i="2" s="1"/>
  <c r="AK634" i="2"/>
  <c r="AU634" i="2"/>
  <c r="U632" i="2"/>
  <c r="AU623" i="1"/>
  <c r="N628" i="2"/>
  <c r="AB627" i="2" s="1"/>
  <c r="E627" i="2"/>
  <c r="BG626" i="2" s="1"/>
  <c r="AZ623" i="2"/>
  <c r="BB626" i="2" l="1"/>
  <c r="BF626" i="2"/>
  <c r="BE626" i="2"/>
  <c r="BD626" i="2"/>
  <c r="AY626" i="2"/>
  <c r="AX626" i="2"/>
  <c r="BC626" i="2"/>
  <c r="AL627" i="2"/>
  <c r="AV627" i="2"/>
  <c r="AW627" i="2"/>
  <c r="AM627" i="2"/>
  <c r="Y639" i="1"/>
  <c r="G635" i="2"/>
  <c r="N639" i="1"/>
  <c r="I626" i="2"/>
  <c r="AU624" i="1"/>
  <c r="N629" i="2"/>
  <c r="AO632" i="2"/>
  <c r="AE632" i="2"/>
  <c r="AO640" i="1"/>
  <c r="L632" i="2"/>
  <c r="AJ624" i="1"/>
  <c r="M638" i="2"/>
  <c r="AW624" i="1"/>
  <c r="O629" i="2"/>
  <c r="AC628" i="2" s="1"/>
  <c r="AO633" i="2"/>
  <c r="AE633" i="2"/>
  <c r="AK636" i="2"/>
  <c r="AU636" i="2"/>
  <c r="AG624" i="2"/>
  <c r="AQ624" i="2"/>
  <c r="BA624" i="2"/>
  <c r="Z630" i="2"/>
  <c r="E628" i="2"/>
  <c r="BG627" i="2" s="1"/>
  <c r="BE627" i="2"/>
  <c r="AX627" i="2"/>
  <c r="BD627" i="2"/>
  <c r="AZ624" i="2"/>
  <c r="BF627" i="2" l="1"/>
  <c r="BC627" i="2"/>
  <c r="BB627" i="2"/>
  <c r="AY627" i="2"/>
  <c r="AW628" i="2"/>
  <c r="AM628" i="2"/>
  <c r="AJ625" i="1"/>
  <c r="M639" i="2"/>
  <c r="AA638" i="2" s="1"/>
  <c r="AU625" i="1"/>
  <c r="N630" i="2"/>
  <c r="AB629" i="2" s="1"/>
  <c r="Z631" i="2"/>
  <c r="AA637" i="2"/>
  <c r="AW625" i="1"/>
  <c r="O630" i="2"/>
  <c r="AC629" i="2" s="1"/>
  <c r="AT630" i="2"/>
  <c r="AJ630" i="2"/>
  <c r="AB628" i="2"/>
  <c r="W625" i="2"/>
  <c r="U634" i="2"/>
  <c r="AO641" i="1"/>
  <c r="L633" i="2"/>
  <c r="Z632" i="2" s="1"/>
  <c r="N640" i="1"/>
  <c r="I627" i="2"/>
  <c r="Y640" i="1"/>
  <c r="G636" i="2"/>
  <c r="E629" i="2"/>
  <c r="AZ625" i="2"/>
  <c r="BG628" i="2" l="1"/>
  <c r="BB628" i="2"/>
  <c r="AX628" i="2"/>
  <c r="AW629" i="2"/>
  <c r="AM629" i="2"/>
  <c r="AL629" i="2"/>
  <c r="AV629" i="2"/>
  <c r="AO634" i="2"/>
  <c r="AE634" i="2"/>
  <c r="W626" i="2"/>
  <c r="AU626" i="1"/>
  <c r="N631" i="2"/>
  <c r="AB630" i="2" s="1"/>
  <c r="Y641" i="1"/>
  <c r="G637" i="2"/>
  <c r="U636" i="2" s="1"/>
  <c r="AK637" i="2"/>
  <c r="AU637" i="2"/>
  <c r="AT632" i="2"/>
  <c r="AJ632" i="2"/>
  <c r="N641" i="1"/>
  <c r="I628" i="2"/>
  <c r="AG625" i="2"/>
  <c r="AQ625" i="2"/>
  <c r="BA625" i="2"/>
  <c r="AK638" i="2"/>
  <c r="AU638" i="2"/>
  <c r="AO642" i="1"/>
  <c r="L634" i="2"/>
  <c r="Z633" i="2" s="1"/>
  <c r="AL628" i="2"/>
  <c r="AV628" i="2"/>
  <c r="AW626" i="1"/>
  <c r="O631" i="2"/>
  <c r="U635" i="2"/>
  <c r="AT631" i="2"/>
  <c r="AJ631" i="2"/>
  <c r="AJ626" i="1"/>
  <c r="M640" i="2"/>
  <c r="AA639" i="2" s="1"/>
  <c r="AY628" i="2"/>
  <c r="BD628" i="2"/>
  <c r="BC628" i="2"/>
  <c r="BE628" i="2"/>
  <c r="BF628" i="2"/>
  <c r="E630" i="2"/>
  <c r="BB629" i="2"/>
  <c r="AZ626" i="2"/>
  <c r="BD629" i="2" l="1"/>
  <c r="BE629" i="2"/>
  <c r="BG629" i="2"/>
  <c r="BF629" i="2"/>
  <c r="AX629" i="2"/>
  <c r="Y642" i="1"/>
  <c r="G638" i="2"/>
  <c r="U637" i="2" s="1"/>
  <c r="AK639" i="2"/>
  <c r="AU639" i="2"/>
  <c r="AW627" i="1"/>
  <c r="O632" i="2"/>
  <c r="AO636" i="2"/>
  <c r="AE636" i="2"/>
  <c r="N642" i="1"/>
  <c r="I629" i="2"/>
  <c r="AU627" i="1"/>
  <c r="N632" i="2"/>
  <c r="W627" i="2"/>
  <c r="AJ627" i="1"/>
  <c r="M641" i="2"/>
  <c r="AT633" i="2"/>
  <c r="AJ633" i="2"/>
  <c r="AL630" i="2"/>
  <c r="AV630" i="2"/>
  <c r="AC630" i="2"/>
  <c r="AO635" i="2"/>
  <c r="AE635" i="2"/>
  <c r="AO643" i="1"/>
  <c r="L635" i="2"/>
  <c r="Z634" i="2" s="1"/>
  <c r="AG626" i="2"/>
  <c r="AQ626" i="2"/>
  <c r="BA626" i="2"/>
  <c r="E631" i="2"/>
  <c r="AY630" i="2" s="1"/>
  <c r="AZ627" i="2"/>
  <c r="AY629" i="2"/>
  <c r="BC629" i="2"/>
  <c r="BD630" i="2" l="1"/>
  <c r="BG630" i="2"/>
  <c r="AU628" i="1"/>
  <c r="N633" i="2"/>
  <c r="AW628" i="1"/>
  <c r="O633" i="2"/>
  <c r="AC632" i="2" s="1"/>
  <c r="Y643" i="1"/>
  <c r="Y644" i="1" s="1"/>
  <c r="G639" i="2"/>
  <c r="AO637" i="2"/>
  <c r="AE637" i="2"/>
  <c r="AW630" i="2"/>
  <c r="AM630" i="2"/>
  <c r="AT634" i="2"/>
  <c r="AJ634" i="2"/>
  <c r="AB631" i="2"/>
  <c r="AJ628" i="1"/>
  <c r="M642" i="2"/>
  <c r="AA641" i="2" s="1"/>
  <c r="W628" i="2"/>
  <c r="AC631" i="2"/>
  <c r="AA640" i="2"/>
  <c r="AO644" i="1"/>
  <c r="L636" i="2"/>
  <c r="AG627" i="2"/>
  <c r="AQ627" i="2"/>
  <c r="BA627" i="2"/>
  <c r="N643" i="1"/>
  <c r="I630" i="2"/>
  <c r="BE630" i="2"/>
  <c r="BB630" i="2"/>
  <c r="BC630" i="2"/>
  <c r="BF630" i="2"/>
  <c r="AX630" i="2"/>
  <c r="E632" i="2"/>
  <c r="AY631" i="2" s="1"/>
  <c r="BB631" i="2"/>
  <c r="AZ628" i="2"/>
  <c r="AX631" i="2" l="1"/>
  <c r="BE631" i="2"/>
  <c r="BG631" i="2"/>
  <c r="BC631" i="2"/>
  <c r="AK641" i="2"/>
  <c r="AU641" i="2"/>
  <c r="N644" i="1"/>
  <c r="I631" i="2"/>
  <c r="W630" i="2" s="1"/>
  <c r="AO645" i="1"/>
  <c r="L637" i="2"/>
  <c r="AW631" i="2"/>
  <c r="AM631" i="2"/>
  <c r="AL631" i="2"/>
  <c r="AV631" i="2"/>
  <c r="BF631" i="2"/>
  <c r="AK640" i="2"/>
  <c r="AU640" i="2"/>
  <c r="AG628" i="2"/>
  <c r="AQ628" i="2"/>
  <c r="BA628" i="2"/>
  <c r="AJ629" i="1"/>
  <c r="M643" i="2"/>
  <c r="AA642" i="2" s="1"/>
  <c r="AW632" i="2"/>
  <c r="AM632" i="2"/>
  <c r="AB632" i="2"/>
  <c r="AW629" i="1"/>
  <c r="O634" i="2"/>
  <c r="AC633" i="2" s="1"/>
  <c r="U638" i="2"/>
  <c r="W629" i="2"/>
  <c r="Z635" i="2"/>
  <c r="Y645" i="1"/>
  <c r="G640" i="2"/>
  <c r="AU629" i="1"/>
  <c r="N634" i="2"/>
  <c r="AB633" i="2" s="1"/>
  <c r="E633" i="2"/>
  <c r="BC632" i="2" s="1"/>
  <c r="AZ629" i="2"/>
  <c r="BD631" i="2"/>
  <c r="BG632" i="2" l="1"/>
  <c r="BD632" i="2"/>
  <c r="BB632" i="2"/>
  <c r="BE632" i="2"/>
  <c r="BF632" i="2"/>
  <c r="AY632" i="2"/>
  <c r="AG630" i="2"/>
  <c r="AQ630" i="2"/>
  <c r="BA630" i="2"/>
  <c r="AW630" i="1"/>
  <c r="O635" i="2"/>
  <c r="AC634" i="2" s="1"/>
  <c r="Y646" i="1"/>
  <c r="Y647" i="1" s="1"/>
  <c r="G641" i="2"/>
  <c r="AK642" i="2"/>
  <c r="AU642" i="2"/>
  <c r="N645" i="1"/>
  <c r="I632" i="2"/>
  <c r="AL633" i="2"/>
  <c r="AV633" i="2"/>
  <c r="AT635" i="2"/>
  <c r="AJ635" i="2"/>
  <c r="U639" i="2"/>
  <c r="Z636" i="2"/>
  <c r="AO638" i="2"/>
  <c r="AE638" i="2"/>
  <c r="AW633" i="2"/>
  <c r="AM633" i="2"/>
  <c r="AU630" i="1"/>
  <c r="N635" i="2"/>
  <c r="AB634" i="2" s="1"/>
  <c r="AG629" i="2"/>
  <c r="AQ629" i="2"/>
  <c r="BA629" i="2"/>
  <c r="AL632" i="2"/>
  <c r="AV632" i="2"/>
  <c r="AJ630" i="1"/>
  <c r="M644" i="2"/>
  <c r="AA643" i="2" s="1"/>
  <c r="AO646" i="1"/>
  <c r="L638" i="2"/>
  <c r="AX632" i="2"/>
  <c r="E634" i="2"/>
  <c r="BC633" i="2" s="1"/>
  <c r="AZ630" i="2"/>
  <c r="BG633" i="2" l="1"/>
  <c r="BE633" i="2"/>
  <c r="BD633" i="2"/>
  <c r="AW631" i="1"/>
  <c r="O636" i="2"/>
  <c r="AT636" i="2"/>
  <c r="AJ636" i="2"/>
  <c r="AW634" i="2"/>
  <c r="AM634" i="2"/>
  <c r="Z637" i="2"/>
  <c r="AO639" i="2"/>
  <c r="AE639" i="2"/>
  <c r="N646" i="1"/>
  <c r="I633" i="2"/>
  <c r="W632" i="2" s="1"/>
  <c r="Y648" i="1"/>
  <c r="G642" i="2"/>
  <c r="U641" i="2" s="1"/>
  <c r="AU631" i="1"/>
  <c r="N636" i="2"/>
  <c r="AK643" i="2"/>
  <c r="AU643" i="2"/>
  <c r="AO647" i="1"/>
  <c r="AO648" i="1" s="1"/>
  <c r="L639" i="2"/>
  <c r="AL634" i="2"/>
  <c r="AV634" i="2"/>
  <c r="AJ631" i="1"/>
  <c r="M645" i="2"/>
  <c r="W631" i="2"/>
  <c r="U640" i="2"/>
  <c r="BB633" i="2"/>
  <c r="BF633" i="2"/>
  <c r="AX633" i="2"/>
  <c r="AY633" i="2"/>
  <c r="E635" i="2"/>
  <c r="BC634" i="2" s="1"/>
  <c r="AZ631" i="2"/>
  <c r="BF634" i="2" l="1"/>
  <c r="AX634" i="2"/>
  <c r="BD634" i="2"/>
  <c r="BB634" i="2"/>
  <c r="AY634" i="2"/>
  <c r="BE634" i="2"/>
  <c r="BG634" i="2"/>
  <c r="AG632" i="2"/>
  <c r="AQ632" i="2"/>
  <c r="BA632" i="2"/>
  <c r="AJ632" i="1"/>
  <c r="M646" i="2"/>
  <c r="N647" i="1"/>
  <c r="I634" i="2"/>
  <c r="W633" i="2" s="1"/>
  <c r="AW632" i="1"/>
  <c r="O637" i="2"/>
  <c r="AO640" i="2"/>
  <c r="AE640" i="2"/>
  <c r="AO649" i="1"/>
  <c r="L640" i="2"/>
  <c r="AB635" i="2"/>
  <c r="Z638" i="2"/>
  <c r="AT637" i="2"/>
  <c r="AJ637" i="2"/>
  <c r="AO641" i="2"/>
  <c r="AE641" i="2"/>
  <c r="AG631" i="2"/>
  <c r="AQ631" i="2"/>
  <c r="BA631" i="2"/>
  <c r="AU632" i="1"/>
  <c r="N637" i="2"/>
  <c r="AC635" i="2"/>
  <c r="Y649" i="1"/>
  <c r="G643" i="2"/>
  <c r="U642" i="2" s="1"/>
  <c r="AA644" i="2"/>
  <c r="E636" i="2"/>
  <c r="BE635" i="2" s="1"/>
  <c r="AZ632" i="2"/>
  <c r="AY635" i="2" l="1"/>
  <c r="BB635" i="2"/>
  <c r="AX635" i="2"/>
  <c r="BF635" i="2"/>
  <c r="BG635" i="2"/>
  <c r="BD635" i="2"/>
  <c r="AO642" i="2"/>
  <c r="AE642" i="2"/>
  <c r="AU633" i="1"/>
  <c r="N638" i="2"/>
  <c r="AB637" i="2" s="1"/>
  <c r="Z639" i="2"/>
  <c r="AK644" i="2"/>
  <c r="AU644" i="2"/>
  <c r="AL635" i="2"/>
  <c r="AV635" i="2"/>
  <c r="N648" i="1"/>
  <c r="I635" i="2"/>
  <c r="W634" i="2" s="1"/>
  <c r="Y650" i="1"/>
  <c r="G644" i="2"/>
  <c r="U643" i="2" s="1"/>
  <c r="AO650" i="1"/>
  <c r="L641" i="2"/>
  <c r="Z640" i="2" s="1"/>
  <c r="AW633" i="1"/>
  <c r="O638" i="2"/>
  <c r="AC637" i="2" s="1"/>
  <c r="AJ633" i="1"/>
  <c r="M647" i="2"/>
  <c r="AG633" i="2"/>
  <c r="AQ633" i="2"/>
  <c r="BA633" i="2"/>
  <c r="AT638" i="2"/>
  <c r="AJ638" i="2"/>
  <c r="AW635" i="2"/>
  <c r="AM635" i="2"/>
  <c r="AA645" i="2"/>
  <c r="AC636" i="2"/>
  <c r="AB636" i="2"/>
  <c r="BC635" i="2"/>
  <c r="E637" i="2"/>
  <c r="AX636" i="2" s="1"/>
  <c r="AZ633" i="2"/>
  <c r="BE636" i="2" l="1"/>
  <c r="BF636" i="2"/>
  <c r="BB636" i="2"/>
  <c r="BG636" i="2"/>
  <c r="BC636" i="2"/>
  <c r="AL637" i="2"/>
  <c r="AV637" i="2"/>
  <c r="AT640" i="2"/>
  <c r="AJ640" i="2"/>
  <c r="AW637" i="2"/>
  <c r="AM637" i="2"/>
  <c r="AT639" i="2"/>
  <c r="AJ639" i="2"/>
  <c r="AU634" i="1"/>
  <c r="N639" i="2"/>
  <c r="AG634" i="2"/>
  <c r="AQ634" i="2"/>
  <c r="BA634" i="2"/>
  <c r="AO651" i="1"/>
  <c r="L642" i="2"/>
  <c r="Z641" i="2" s="1"/>
  <c r="AO643" i="2"/>
  <c r="AE643" i="2"/>
  <c r="AW636" i="2"/>
  <c r="AM636" i="2"/>
  <c r="AW634" i="1"/>
  <c r="O639" i="2"/>
  <c r="AC638" i="2" s="1"/>
  <c r="Y651" i="1"/>
  <c r="G645" i="2"/>
  <c r="N649" i="1"/>
  <c r="I636" i="2"/>
  <c r="W635" i="2" s="1"/>
  <c r="AJ634" i="1"/>
  <c r="M648" i="2"/>
  <c r="AA647" i="2" s="1"/>
  <c r="AL636" i="2"/>
  <c r="AV636" i="2"/>
  <c r="AK645" i="2"/>
  <c r="AU645" i="2"/>
  <c r="AA646" i="2"/>
  <c r="E638" i="2"/>
  <c r="AX637" i="2" s="1"/>
  <c r="BE637" i="2"/>
  <c r="BG637" i="2"/>
  <c r="AZ634" i="2"/>
  <c r="BD636" i="2"/>
  <c r="AY636" i="2"/>
  <c r="AY637" i="2" l="1"/>
  <c r="BB637" i="2"/>
  <c r="BF637" i="2"/>
  <c r="BD637" i="2"/>
  <c r="BC637" i="2"/>
  <c r="AW635" i="1"/>
  <c r="O640" i="2"/>
  <c r="AC639" i="2" s="1"/>
  <c r="AG635" i="2"/>
  <c r="AQ635" i="2"/>
  <c r="BA635" i="2"/>
  <c r="AU635" i="1"/>
  <c r="N640" i="2"/>
  <c r="AB639" i="2" s="1"/>
  <c r="AK646" i="2"/>
  <c r="AU646" i="2"/>
  <c r="AT641" i="2"/>
  <c r="AJ641" i="2"/>
  <c r="AW638" i="2"/>
  <c r="AM638" i="2"/>
  <c r="AJ635" i="1"/>
  <c r="M649" i="2"/>
  <c r="AA648" i="2" s="1"/>
  <c r="Y652" i="1"/>
  <c r="G646" i="2"/>
  <c r="N650" i="1"/>
  <c r="I637" i="2"/>
  <c r="W636" i="2" s="1"/>
  <c r="AO652" i="1"/>
  <c r="L643" i="2"/>
  <c r="AK647" i="2"/>
  <c r="AU647" i="2"/>
  <c r="AB638" i="2"/>
  <c r="U644" i="2"/>
  <c r="E639" i="2"/>
  <c r="BG638" i="2" s="1"/>
  <c r="AZ635" i="2"/>
  <c r="BD638" i="2" l="1"/>
  <c r="AY638" i="2"/>
  <c r="BB638" i="2"/>
  <c r="AX638" i="2"/>
  <c r="BF638" i="2"/>
  <c r="BE638" i="2"/>
  <c r="BC638" i="2"/>
  <c r="AK648" i="2"/>
  <c r="AU648" i="2"/>
  <c r="AJ636" i="1"/>
  <c r="M650" i="2"/>
  <c r="AA649" i="2" s="1"/>
  <c r="AO644" i="2"/>
  <c r="AE644" i="2"/>
  <c r="U645" i="2"/>
  <c r="AW639" i="2"/>
  <c r="AM639" i="2"/>
  <c r="AL638" i="2"/>
  <c r="AV638" i="2"/>
  <c r="AO653" i="1"/>
  <c r="L644" i="2"/>
  <c r="Z643" i="2" s="1"/>
  <c r="Y653" i="1"/>
  <c r="G647" i="2"/>
  <c r="AG636" i="2"/>
  <c r="AQ636" i="2"/>
  <c r="BA636" i="2"/>
  <c r="N651" i="1"/>
  <c r="I638" i="2"/>
  <c r="W637" i="2" s="1"/>
  <c r="AU636" i="1"/>
  <c r="N641" i="2"/>
  <c r="Z642" i="2"/>
  <c r="AL639" i="2"/>
  <c r="AV639" i="2"/>
  <c r="AW636" i="1"/>
  <c r="O641" i="2"/>
  <c r="E640" i="2"/>
  <c r="BD639" i="2" s="1"/>
  <c r="BC639" i="2"/>
  <c r="AZ636" i="2"/>
  <c r="BB639" i="2" l="1"/>
  <c r="BG639" i="2"/>
  <c r="AY639" i="2"/>
  <c r="BF639" i="2"/>
  <c r="AX639" i="2"/>
  <c r="BE639" i="2"/>
  <c r="AO654" i="1"/>
  <c r="L645" i="2"/>
  <c r="Z644" i="2" s="1"/>
  <c r="U646" i="2"/>
  <c r="AG637" i="2"/>
  <c r="AQ637" i="2"/>
  <c r="BA637" i="2"/>
  <c r="AT643" i="2"/>
  <c r="AJ643" i="2"/>
  <c r="AJ637" i="1"/>
  <c r="M651" i="2"/>
  <c r="AW637" i="1"/>
  <c r="O642" i="2"/>
  <c r="AC641" i="2" s="1"/>
  <c r="Y654" i="1"/>
  <c r="G648" i="2"/>
  <c r="AU637" i="1"/>
  <c r="N642" i="2"/>
  <c r="AB641" i="2" s="1"/>
  <c r="AB640" i="2"/>
  <c r="BF640" i="2" s="1"/>
  <c r="AK649" i="2"/>
  <c r="AU649" i="2"/>
  <c r="AT642" i="2"/>
  <c r="AJ642" i="2"/>
  <c r="N652" i="1"/>
  <c r="N653" i="1" s="1"/>
  <c r="I639" i="2"/>
  <c r="W638" i="2" s="1"/>
  <c r="AC640" i="2"/>
  <c r="AO645" i="2"/>
  <c r="AE645" i="2"/>
  <c r="E641" i="2"/>
  <c r="AY640" i="2" s="1"/>
  <c r="BE640" i="2"/>
  <c r="AX640" i="2"/>
  <c r="BB640" i="2"/>
  <c r="AZ637" i="2"/>
  <c r="AT644" i="2" l="1"/>
  <c r="AJ644" i="2"/>
  <c r="AG638" i="2"/>
  <c r="AQ638" i="2"/>
  <c r="BA638" i="2"/>
  <c r="AL641" i="2"/>
  <c r="AV641" i="2"/>
  <c r="BG640" i="2"/>
  <c r="AL640" i="2"/>
  <c r="AV640" i="2"/>
  <c r="AJ638" i="1"/>
  <c r="M652" i="2"/>
  <c r="AO646" i="2"/>
  <c r="AE646" i="2"/>
  <c r="U647" i="2"/>
  <c r="N654" i="1"/>
  <c r="I640" i="2"/>
  <c r="AW641" i="2"/>
  <c r="AM641" i="2"/>
  <c r="AW640" i="2"/>
  <c r="AM640" i="2"/>
  <c r="AU638" i="1"/>
  <c r="N643" i="2"/>
  <c r="AB642" i="2" s="1"/>
  <c r="Y655" i="1"/>
  <c r="G649" i="2"/>
  <c r="U648" i="2" s="1"/>
  <c r="AW638" i="1"/>
  <c r="O643" i="2"/>
  <c r="AA650" i="2"/>
  <c r="AO655" i="1"/>
  <c r="L646" i="2"/>
  <c r="Z645" i="2" s="1"/>
  <c r="BD640" i="2"/>
  <c r="BC640" i="2"/>
  <c r="E642" i="2"/>
  <c r="AY641" i="2" s="1"/>
  <c r="BF641" i="2"/>
  <c r="AX641" i="2"/>
  <c r="BB641" i="2"/>
  <c r="AZ638" i="2"/>
  <c r="BE641" i="2" l="1"/>
  <c r="BG641" i="2"/>
  <c r="BC641" i="2"/>
  <c r="BD641" i="2"/>
  <c r="AL642" i="2"/>
  <c r="AV642" i="2"/>
  <c r="AK650" i="2"/>
  <c r="AU650" i="2"/>
  <c r="AT645" i="2"/>
  <c r="AJ645" i="2"/>
  <c r="AJ639" i="1"/>
  <c r="M653" i="2"/>
  <c r="AA652" i="2" s="1"/>
  <c r="AW639" i="1"/>
  <c r="O644" i="2"/>
  <c r="AU639" i="1"/>
  <c r="N644" i="2"/>
  <c r="N655" i="1"/>
  <c r="I641" i="2"/>
  <c r="W640" i="2" s="1"/>
  <c r="AC642" i="2"/>
  <c r="Y656" i="1"/>
  <c r="G650" i="2"/>
  <c r="U649" i="2" s="1"/>
  <c r="AO648" i="2"/>
  <c r="AE648" i="2"/>
  <c r="AA651" i="2"/>
  <c r="AO656" i="1"/>
  <c r="L647" i="2"/>
  <c r="W639" i="2"/>
  <c r="AO647" i="2"/>
  <c r="AE647" i="2"/>
  <c r="E643" i="2"/>
  <c r="BC642" i="2" s="1"/>
  <c r="BF642" i="2"/>
  <c r="BE642" i="2"/>
  <c r="AZ639" i="2"/>
  <c r="BB642" i="2" l="1"/>
  <c r="BD642" i="2"/>
  <c r="AY642" i="2"/>
  <c r="AX642" i="2"/>
  <c r="BG642" i="2"/>
  <c r="AK651" i="2"/>
  <c r="AU651" i="2"/>
  <c r="AG640" i="2"/>
  <c r="AQ640" i="2"/>
  <c r="BA640" i="2"/>
  <c r="AG639" i="2"/>
  <c r="AQ639" i="2"/>
  <c r="BA639" i="2"/>
  <c r="AO657" i="1"/>
  <c r="L648" i="2"/>
  <c r="Z647" i="2" s="1"/>
  <c r="AW642" i="2"/>
  <c r="AM642" i="2"/>
  <c r="AU640" i="1"/>
  <c r="N645" i="2"/>
  <c r="AB643" i="2"/>
  <c r="AC643" i="2"/>
  <c r="Y657" i="1"/>
  <c r="G651" i="2"/>
  <c r="U650" i="2" s="1"/>
  <c r="Z646" i="2"/>
  <c r="AK652" i="2"/>
  <c r="AU652" i="2"/>
  <c r="AO649" i="2"/>
  <c r="AE649" i="2"/>
  <c r="N656" i="1"/>
  <c r="I642" i="2"/>
  <c r="AW640" i="1"/>
  <c r="O645" i="2"/>
  <c r="AC644" i="2" s="1"/>
  <c r="AJ640" i="1"/>
  <c r="M654" i="2"/>
  <c r="AA653" i="2" s="1"/>
  <c r="E644" i="2"/>
  <c r="AX643" i="2" s="1"/>
  <c r="AZ640" i="2"/>
  <c r="BD643" i="2" l="1"/>
  <c r="AY643" i="2"/>
  <c r="BC643" i="2"/>
  <c r="BE643" i="2"/>
  <c r="BF643" i="2"/>
  <c r="BB643" i="2"/>
  <c r="AW644" i="2"/>
  <c r="AM644" i="2"/>
  <c r="AT647" i="2"/>
  <c r="AJ647" i="2"/>
  <c r="AO650" i="2"/>
  <c r="AE650" i="2"/>
  <c r="AK653" i="2"/>
  <c r="AU653" i="2"/>
  <c r="AJ641" i="1"/>
  <c r="M655" i="2"/>
  <c r="AA654" i="2" s="1"/>
  <c r="AU641" i="1"/>
  <c r="N646" i="2"/>
  <c r="AB645" i="2" s="1"/>
  <c r="AO658" i="1"/>
  <c r="L649" i="2"/>
  <c r="Z648" i="2" s="1"/>
  <c r="AW643" i="2"/>
  <c r="AM643" i="2"/>
  <c r="Y658" i="1"/>
  <c r="G652" i="2"/>
  <c r="AL643" i="2"/>
  <c r="AV643" i="2"/>
  <c r="AW641" i="1"/>
  <c r="O646" i="2"/>
  <c r="AB644" i="2"/>
  <c r="N657" i="1"/>
  <c r="I643" i="2"/>
  <c r="W642" i="2" s="1"/>
  <c r="BG643" i="2"/>
  <c r="AT646" i="2"/>
  <c r="AJ646" i="2"/>
  <c r="W641" i="2"/>
  <c r="E645" i="2"/>
  <c r="BB644" i="2" s="1"/>
  <c r="AZ641" i="2"/>
  <c r="BG644" i="2" l="1"/>
  <c r="AX644" i="2"/>
  <c r="BD644" i="2"/>
  <c r="BC644" i="2"/>
  <c r="BF644" i="2"/>
  <c r="BE644" i="2"/>
  <c r="AY644" i="2"/>
  <c r="AL645" i="2"/>
  <c r="AV645" i="2"/>
  <c r="AL644" i="2"/>
  <c r="AV644" i="2"/>
  <c r="AO659" i="1"/>
  <c r="L650" i="2"/>
  <c r="Z649" i="2" s="1"/>
  <c r="AK654" i="2"/>
  <c r="AU654" i="2"/>
  <c r="N658" i="1"/>
  <c r="I644" i="2"/>
  <c r="W643" i="2" s="1"/>
  <c r="AT648" i="2"/>
  <c r="AJ648" i="2"/>
  <c r="U651" i="2"/>
  <c r="AG642" i="2"/>
  <c r="AQ642" i="2"/>
  <c r="BA642" i="2"/>
  <c r="AG641" i="2"/>
  <c r="AQ641" i="2"/>
  <c r="BA641" i="2"/>
  <c r="AC645" i="2"/>
  <c r="AW642" i="1"/>
  <c r="O647" i="2"/>
  <c r="AC646" i="2" s="1"/>
  <c r="Y659" i="1"/>
  <c r="G653" i="2"/>
  <c r="AU642" i="1"/>
  <c r="N647" i="2"/>
  <c r="AJ642" i="1"/>
  <c r="M656" i="2"/>
  <c r="AA655" i="2" s="1"/>
  <c r="E646" i="2"/>
  <c r="AZ642" i="2"/>
  <c r="AX645" i="2" l="1"/>
  <c r="AG643" i="2"/>
  <c r="AQ643" i="2"/>
  <c r="BA643" i="2"/>
  <c r="AW646" i="2"/>
  <c r="AM646" i="2"/>
  <c r="AT649" i="2"/>
  <c r="AJ649" i="2"/>
  <c r="AK655" i="2"/>
  <c r="AU655" i="2"/>
  <c r="Y660" i="1"/>
  <c r="G654" i="2"/>
  <c r="AW645" i="2"/>
  <c r="AM645" i="2"/>
  <c r="AJ643" i="1"/>
  <c r="M657" i="2"/>
  <c r="AA656" i="2" s="1"/>
  <c r="AO651" i="2"/>
  <c r="AE651" i="2"/>
  <c r="U652" i="2"/>
  <c r="AU643" i="1"/>
  <c r="N648" i="2"/>
  <c r="AW643" i="1"/>
  <c r="O648" i="2"/>
  <c r="AB646" i="2"/>
  <c r="N659" i="1"/>
  <c r="I645" i="2"/>
  <c r="AO660" i="1"/>
  <c r="L651" i="2"/>
  <c r="E647" i="2"/>
  <c r="BD646" i="2" s="1"/>
  <c r="AZ643" i="2"/>
  <c r="AY645" i="2"/>
  <c r="BC645" i="2"/>
  <c r="BD645" i="2"/>
  <c r="BB645" i="2"/>
  <c r="BF645" i="2"/>
  <c r="BG645" i="2"/>
  <c r="BE645" i="2"/>
  <c r="AK656" i="2" l="1"/>
  <c r="AU656" i="2"/>
  <c r="N660" i="1"/>
  <c r="I646" i="2"/>
  <c r="W645" i="2" s="1"/>
  <c r="AJ644" i="1"/>
  <c r="M658" i="2"/>
  <c r="AA657" i="2" s="1"/>
  <c r="AU644" i="1"/>
  <c r="N649" i="2"/>
  <c r="AB648" i="2" s="1"/>
  <c r="AO661" i="1"/>
  <c r="L652" i="2"/>
  <c r="Z651" i="2" s="1"/>
  <c r="AO652" i="2"/>
  <c r="AE652" i="2"/>
  <c r="Y661" i="1"/>
  <c r="G655" i="2"/>
  <c r="AL646" i="2"/>
  <c r="AV646" i="2"/>
  <c r="Z650" i="2"/>
  <c r="AW644" i="1"/>
  <c r="O649" i="2"/>
  <c r="AC648" i="2" s="1"/>
  <c r="AC647" i="2"/>
  <c r="W644" i="2"/>
  <c r="AB647" i="2"/>
  <c r="U653" i="2"/>
  <c r="E648" i="2"/>
  <c r="BB647" i="2" s="1"/>
  <c r="AZ644" i="2"/>
  <c r="AY646" i="2"/>
  <c r="BF646" i="2"/>
  <c r="BB646" i="2"/>
  <c r="BC646" i="2"/>
  <c r="BE646" i="2"/>
  <c r="AX646" i="2"/>
  <c r="BG646" i="2"/>
  <c r="AY647" i="2" l="1"/>
  <c r="AT651" i="2"/>
  <c r="AJ651" i="2"/>
  <c r="AK657" i="2"/>
  <c r="AU657" i="2"/>
  <c r="AL648" i="2"/>
  <c r="AV648" i="2"/>
  <c r="AO653" i="2"/>
  <c r="AE653" i="2"/>
  <c r="AG645" i="2"/>
  <c r="AQ645" i="2"/>
  <c r="BA645" i="2"/>
  <c r="AO662" i="1"/>
  <c r="L653" i="2"/>
  <c r="Z652" i="2" s="1"/>
  <c r="AW645" i="1"/>
  <c r="O650" i="2"/>
  <c r="AC649" i="2" s="1"/>
  <c r="AL647" i="2"/>
  <c r="AV647" i="2"/>
  <c r="AW648" i="2"/>
  <c r="AM648" i="2"/>
  <c r="U654" i="2"/>
  <c r="AW647" i="2"/>
  <c r="AM647" i="2"/>
  <c r="AG644" i="2"/>
  <c r="AQ644" i="2"/>
  <c r="BA644" i="2"/>
  <c r="AT650" i="2"/>
  <c r="AJ650" i="2"/>
  <c r="Y662" i="1"/>
  <c r="G656" i="2"/>
  <c r="U655" i="2" s="1"/>
  <c r="AU645" i="1"/>
  <c r="N650" i="2"/>
  <c r="AJ645" i="1"/>
  <c r="M659" i="2"/>
  <c r="N661" i="1"/>
  <c r="I647" i="2"/>
  <c r="W646" i="2" s="1"/>
  <c r="E649" i="2"/>
  <c r="BG648" i="2"/>
  <c r="BC648" i="2"/>
  <c r="AY648" i="2"/>
  <c r="BE648" i="2"/>
  <c r="BD648" i="2"/>
  <c r="AX648" i="2"/>
  <c r="BB648" i="2"/>
  <c r="BF648" i="2"/>
  <c r="AZ645" i="2"/>
  <c r="BD647" i="2"/>
  <c r="BF647" i="2"/>
  <c r="AX647" i="2"/>
  <c r="BG647" i="2"/>
  <c r="BC647" i="2"/>
  <c r="BE647" i="2"/>
  <c r="AG646" i="2" l="1"/>
  <c r="AQ646" i="2"/>
  <c r="BA646" i="2"/>
  <c r="AW649" i="2"/>
  <c r="AM649" i="2"/>
  <c r="AT652" i="2"/>
  <c r="AJ652" i="2"/>
  <c r="AJ646" i="1"/>
  <c r="M660" i="2"/>
  <c r="Y663" i="1"/>
  <c r="G657" i="2"/>
  <c r="AO654" i="2"/>
  <c r="AE654" i="2"/>
  <c r="AO663" i="1"/>
  <c r="L654" i="2"/>
  <c r="Z653" i="2" s="1"/>
  <c r="AB649" i="2"/>
  <c r="N662" i="1"/>
  <c r="I648" i="2"/>
  <c r="AU646" i="1"/>
  <c r="N651" i="2"/>
  <c r="AB650" i="2" s="1"/>
  <c r="AW646" i="1"/>
  <c r="O651" i="2"/>
  <c r="AO655" i="2"/>
  <c r="AE655" i="2"/>
  <c r="AA658" i="2"/>
  <c r="E650" i="2"/>
  <c r="BC649" i="2"/>
  <c r="AZ646" i="2"/>
  <c r="BE649" i="2" l="1"/>
  <c r="BB649" i="2"/>
  <c r="AW647" i="1"/>
  <c r="O652" i="2"/>
  <c r="AC651" i="2" s="1"/>
  <c r="AL650" i="2"/>
  <c r="AV650" i="2"/>
  <c r="AO664" i="1"/>
  <c r="L655" i="2"/>
  <c r="AK658" i="2"/>
  <c r="AU658" i="2"/>
  <c r="N663" i="1"/>
  <c r="I649" i="2"/>
  <c r="AA659" i="2"/>
  <c r="W647" i="2"/>
  <c r="AC650" i="2"/>
  <c r="AJ647" i="1"/>
  <c r="M661" i="2"/>
  <c r="AA660" i="2" s="1"/>
  <c r="AL649" i="2"/>
  <c r="AV649" i="2"/>
  <c r="Y664" i="1"/>
  <c r="G658" i="2"/>
  <c r="U657" i="2" s="1"/>
  <c r="AT653" i="2"/>
  <c r="AJ653" i="2"/>
  <c r="AU647" i="1"/>
  <c r="N652" i="2"/>
  <c r="AB651" i="2" s="1"/>
  <c r="U656" i="2"/>
  <c r="BF649" i="2"/>
  <c r="BG649" i="2"/>
  <c r="AY649" i="2"/>
  <c r="AX649" i="2"/>
  <c r="BD649" i="2"/>
  <c r="E651" i="2"/>
  <c r="BF650" i="2" s="1"/>
  <c r="AZ647" i="2"/>
  <c r="BB650" i="2" l="1"/>
  <c r="BG650" i="2"/>
  <c r="AW651" i="2"/>
  <c r="AM651" i="2"/>
  <c r="AO665" i="1"/>
  <c r="L656" i="2"/>
  <c r="Z655" i="2" s="1"/>
  <c r="AW648" i="1"/>
  <c r="O653" i="2"/>
  <c r="AC652" i="2" s="1"/>
  <c r="AK660" i="2"/>
  <c r="AU660" i="2"/>
  <c r="AO657" i="2"/>
  <c r="AE657" i="2"/>
  <c r="N664" i="1"/>
  <c r="I650" i="2"/>
  <c r="AU648" i="1"/>
  <c r="N653" i="2"/>
  <c r="Y665" i="1"/>
  <c r="G659" i="2"/>
  <c r="AJ648" i="1"/>
  <c r="M662" i="2"/>
  <c r="AG647" i="2"/>
  <c r="AQ647" i="2"/>
  <c r="BA647" i="2"/>
  <c r="W648" i="2"/>
  <c r="AO656" i="2"/>
  <c r="AE656" i="2"/>
  <c r="AL651" i="2"/>
  <c r="AV651" i="2"/>
  <c r="Z654" i="2"/>
  <c r="AW650" i="2"/>
  <c r="AM650" i="2"/>
  <c r="AK659" i="2"/>
  <c r="AU659" i="2"/>
  <c r="BD650" i="2"/>
  <c r="E652" i="2"/>
  <c r="AZ648" i="2"/>
  <c r="AY650" i="2"/>
  <c r="AX650" i="2"/>
  <c r="BE650" i="2"/>
  <c r="BC650" i="2"/>
  <c r="BE651" i="2" l="1"/>
  <c r="BB651" i="2"/>
  <c r="BD651" i="2"/>
  <c r="AT655" i="2"/>
  <c r="AJ655" i="2"/>
  <c r="W649" i="2"/>
  <c r="AT654" i="2"/>
  <c r="AJ654" i="2"/>
  <c r="Y666" i="1"/>
  <c r="G660" i="2"/>
  <c r="U659" i="2" s="1"/>
  <c r="N665" i="1"/>
  <c r="I651" i="2"/>
  <c r="W650" i="2" s="1"/>
  <c r="AO666" i="1"/>
  <c r="L657" i="2"/>
  <c r="Z656" i="2" s="1"/>
  <c r="AW652" i="2"/>
  <c r="AM652" i="2"/>
  <c r="U658" i="2"/>
  <c r="AA661" i="2"/>
  <c r="AB652" i="2"/>
  <c r="AG648" i="2"/>
  <c r="AQ648" i="2"/>
  <c r="BA648" i="2"/>
  <c r="AJ649" i="1"/>
  <c r="M663" i="2"/>
  <c r="AA662" i="2" s="1"/>
  <c r="AU649" i="1"/>
  <c r="N654" i="2"/>
  <c r="AW649" i="1"/>
  <c r="O654" i="2"/>
  <c r="AX651" i="2"/>
  <c r="BG651" i="2"/>
  <c r="E653" i="2"/>
  <c r="AZ649" i="2"/>
  <c r="BC651" i="2"/>
  <c r="AY651" i="2"/>
  <c r="BF651" i="2"/>
  <c r="BD652" i="2" l="1"/>
  <c r="BE652" i="2"/>
  <c r="AT656" i="2"/>
  <c r="AJ656" i="2"/>
  <c r="AG650" i="2"/>
  <c r="AQ650" i="2"/>
  <c r="BA650" i="2"/>
  <c r="AW650" i="1"/>
  <c r="O655" i="2"/>
  <c r="AK662" i="2"/>
  <c r="AU662" i="2"/>
  <c r="Y667" i="1"/>
  <c r="G661" i="2"/>
  <c r="AK661" i="2"/>
  <c r="AU661" i="2"/>
  <c r="AU650" i="1"/>
  <c r="N655" i="2"/>
  <c r="AL652" i="2"/>
  <c r="AV652" i="2"/>
  <c r="AB653" i="2"/>
  <c r="AO658" i="2"/>
  <c r="AE658" i="2"/>
  <c r="N666" i="1"/>
  <c r="I652" i="2"/>
  <c r="AJ650" i="1"/>
  <c r="M664" i="2"/>
  <c r="AO667" i="1"/>
  <c r="L658" i="2"/>
  <c r="Z657" i="2" s="1"/>
  <c r="AC654" i="2"/>
  <c r="AC653" i="2"/>
  <c r="AO659" i="2"/>
  <c r="AE659" i="2"/>
  <c r="AG649" i="2"/>
  <c r="AQ649" i="2"/>
  <c r="BA649" i="2"/>
  <c r="E654" i="2"/>
  <c r="BF653" i="2" s="1"/>
  <c r="AZ650" i="2"/>
  <c r="BB652" i="2"/>
  <c r="BF652" i="2"/>
  <c r="BG652" i="2"/>
  <c r="AX652" i="2"/>
  <c r="AY652" i="2"/>
  <c r="BC652" i="2"/>
  <c r="BC653" i="2" l="1"/>
  <c r="BD653" i="2"/>
  <c r="BG653" i="2"/>
  <c r="AX653" i="2"/>
  <c r="BB653" i="2"/>
  <c r="AY653" i="2"/>
  <c r="BE653" i="2"/>
  <c r="AW654" i="2"/>
  <c r="AM654" i="2"/>
  <c r="AB654" i="2"/>
  <c r="AT657" i="2"/>
  <c r="AJ657" i="2"/>
  <c r="AJ651" i="1"/>
  <c r="M665" i="2"/>
  <c r="AA663" i="2"/>
  <c r="AL653" i="2"/>
  <c r="AV653" i="2"/>
  <c r="AU651" i="1"/>
  <c r="N656" i="2"/>
  <c r="AB655" i="2" s="1"/>
  <c r="Y668" i="1"/>
  <c r="G662" i="2"/>
  <c r="AW651" i="1"/>
  <c r="O656" i="2"/>
  <c r="AC655" i="2" s="1"/>
  <c r="AW653" i="2"/>
  <c r="AM653" i="2"/>
  <c r="U660" i="2"/>
  <c r="AO668" i="1"/>
  <c r="L659" i="2"/>
  <c r="Z658" i="2" s="1"/>
  <c r="N667" i="1"/>
  <c r="I653" i="2"/>
  <c r="W652" i="2" s="1"/>
  <c r="W651" i="2"/>
  <c r="E655" i="2"/>
  <c r="AZ651" i="2"/>
  <c r="BG654" i="2" l="1"/>
  <c r="BF654" i="2"/>
  <c r="BE654" i="2"/>
  <c r="AG652" i="2"/>
  <c r="AQ652" i="2"/>
  <c r="BA652" i="2"/>
  <c r="AW655" i="2"/>
  <c r="AM655" i="2"/>
  <c r="AL655" i="2"/>
  <c r="AV655" i="2"/>
  <c r="AT658" i="2"/>
  <c r="AJ658" i="2"/>
  <c r="AG651" i="2"/>
  <c r="AQ651" i="2"/>
  <c r="BA651" i="2"/>
  <c r="AO669" i="1"/>
  <c r="L660" i="2"/>
  <c r="AK663" i="2"/>
  <c r="AU663" i="2"/>
  <c r="AO660" i="2"/>
  <c r="AE660" i="2"/>
  <c r="Y669" i="1"/>
  <c r="G663" i="2"/>
  <c r="N668" i="1"/>
  <c r="I654" i="2"/>
  <c r="W653" i="2" s="1"/>
  <c r="AJ652" i="1"/>
  <c r="M666" i="2"/>
  <c r="AA665" i="2" s="1"/>
  <c r="U661" i="2"/>
  <c r="AA664" i="2"/>
  <c r="AW652" i="1"/>
  <c r="O657" i="2"/>
  <c r="AU652" i="1"/>
  <c r="N657" i="2"/>
  <c r="AL654" i="2"/>
  <c r="AV654" i="2"/>
  <c r="AX654" i="2"/>
  <c r="AY654" i="2"/>
  <c r="BD654" i="2"/>
  <c r="BB654" i="2"/>
  <c r="BC654" i="2"/>
  <c r="E656" i="2"/>
  <c r="BB655" i="2" s="1"/>
  <c r="AZ652" i="2"/>
  <c r="BF655" i="2" l="1"/>
  <c r="AK665" i="2"/>
  <c r="AU665" i="2"/>
  <c r="AG653" i="2"/>
  <c r="AQ653" i="2"/>
  <c r="BA653" i="2"/>
  <c r="AJ653" i="1"/>
  <c r="M667" i="2"/>
  <c r="AA666" i="2" s="1"/>
  <c r="Y670" i="1"/>
  <c r="G664" i="2"/>
  <c r="U663" i="2" s="1"/>
  <c r="AO670" i="1"/>
  <c r="L661" i="2"/>
  <c r="Z660" i="2" s="1"/>
  <c r="AK664" i="2"/>
  <c r="AU664" i="2"/>
  <c r="AC656" i="2"/>
  <c r="AW653" i="1"/>
  <c r="O658" i="2"/>
  <c r="AC657" i="2" s="1"/>
  <c r="AB656" i="2"/>
  <c r="U662" i="2"/>
  <c r="Z659" i="2"/>
  <c r="AU653" i="1"/>
  <c r="N658" i="2"/>
  <c r="AB657" i="2" s="1"/>
  <c r="AO661" i="2"/>
  <c r="AE661" i="2"/>
  <c r="N669" i="1"/>
  <c r="I655" i="2"/>
  <c r="W654" i="2" s="1"/>
  <c r="E657" i="2"/>
  <c r="AY656" i="2" s="1"/>
  <c r="AZ653" i="2"/>
  <c r="BC655" i="2"/>
  <c r="BE655" i="2"/>
  <c r="AY655" i="2"/>
  <c r="BG655" i="2"/>
  <c r="BD655" i="2"/>
  <c r="AX655" i="2"/>
  <c r="AX656" i="2" l="1"/>
  <c r="BE656" i="2"/>
  <c r="BC656" i="2"/>
  <c r="BB656" i="2"/>
  <c r="BF656" i="2"/>
  <c r="BG656" i="2"/>
  <c r="AL657" i="2"/>
  <c r="AV657" i="2"/>
  <c r="AO663" i="2"/>
  <c r="AE663" i="2"/>
  <c r="AG654" i="2"/>
  <c r="AQ654" i="2"/>
  <c r="BA654" i="2"/>
  <c r="AW657" i="2"/>
  <c r="AM657" i="2"/>
  <c r="AL656" i="2"/>
  <c r="AV656" i="2"/>
  <c r="N670" i="1"/>
  <c r="I656" i="2"/>
  <c r="AU654" i="1"/>
  <c r="N659" i="2"/>
  <c r="AB658" i="2" s="1"/>
  <c r="AO662" i="2"/>
  <c r="AE662" i="2"/>
  <c r="AW656" i="2"/>
  <c r="AM656" i="2"/>
  <c r="AO671" i="1"/>
  <c r="L662" i="2"/>
  <c r="Z661" i="2" s="1"/>
  <c r="AJ654" i="1"/>
  <c r="M668" i="2"/>
  <c r="AA667" i="2" s="1"/>
  <c r="AT660" i="2"/>
  <c r="AJ660" i="2"/>
  <c r="Y671" i="1"/>
  <c r="G665" i="2"/>
  <c r="U664" i="2" s="1"/>
  <c r="AT659" i="2"/>
  <c r="AJ659" i="2"/>
  <c r="AK666" i="2"/>
  <c r="AU666" i="2"/>
  <c r="AW654" i="1"/>
  <c r="O659" i="2"/>
  <c r="AC658" i="2" s="1"/>
  <c r="BD656" i="2"/>
  <c r="E658" i="2"/>
  <c r="BE657" i="2" s="1"/>
  <c r="BD657" i="2"/>
  <c r="AZ654" i="2"/>
  <c r="BF657" i="2" l="1"/>
  <c r="BC657" i="2"/>
  <c r="AY657" i="2"/>
  <c r="BG657" i="2"/>
  <c r="BB657" i="2"/>
  <c r="AX657" i="2"/>
  <c r="AT661" i="2"/>
  <c r="AJ661" i="2"/>
  <c r="AO664" i="2"/>
  <c r="AE664" i="2"/>
  <c r="AW655" i="1"/>
  <c r="O660" i="2"/>
  <c r="Y672" i="1"/>
  <c r="G666" i="2"/>
  <c r="U665" i="2" s="1"/>
  <c r="AJ655" i="1"/>
  <c r="M669" i="2"/>
  <c r="AU655" i="1"/>
  <c r="N660" i="2"/>
  <c r="AB659" i="2" s="1"/>
  <c r="AL658" i="2"/>
  <c r="AV658" i="2"/>
  <c r="AW658" i="2"/>
  <c r="AM658" i="2"/>
  <c r="W655" i="2"/>
  <c r="AO672" i="1"/>
  <c r="L663" i="2"/>
  <c r="N671" i="1"/>
  <c r="I657" i="2"/>
  <c r="W656" i="2" s="1"/>
  <c r="AK667" i="2"/>
  <c r="AU667" i="2"/>
  <c r="E659" i="2"/>
  <c r="AX658" i="2" s="1"/>
  <c r="AZ655" i="2"/>
  <c r="AY658" i="2" l="1"/>
  <c r="BD658" i="2"/>
  <c r="BE658" i="2"/>
  <c r="BG658" i="2"/>
  <c r="BF658" i="2"/>
  <c r="BB658" i="2"/>
  <c r="BC658" i="2"/>
  <c r="AG656" i="2"/>
  <c r="AQ656" i="2"/>
  <c r="BA656" i="2"/>
  <c r="AJ656" i="1"/>
  <c r="M670" i="2"/>
  <c r="AA669" i="2" s="1"/>
  <c r="AW656" i="1"/>
  <c r="O661" i="2"/>
  <c r="AC660" i="2" s="1"/>
  <c r="N672" i="1"/>
  <c r="I658" i="2"/>
  <c r="AO665" i="2"/>
  <c r="AE665" i="2"/>
  <c r="AO673" i="1"/>
  <c r="L664" i="2"/>
  <c r="AC659" i="2"/>
  <c r="AL659" i="2"/>
  <c r="AV659" i="2"/>
  <c r="Z662" i="2"/>
  <c r="AA668" i="2"/>
  <c r="AG655" i="2"/>
  <c r="AQ655" i="2"/>
  <c r="BA655" i="2"/>
  <c r="AU656" i="1"/>
  <c r="N661" i="2"/>
  <c r="AB660" i="2" s="1"/>
  <c r="Y673" i="1"/>
  <c r="G667" i="2"/>
  <c r="E660" i="2"/>
  <c r="BF659" i="2" s="1"/>
  <c r="BE659" i="2"/>
  <c r="AX659" i="2"/>
  <c r="AZ656" i="2"/>
  <c r="BC659" i="2" l="1"/>
  <c r="BG659" i="2"/>
  <c r="BD659" i="2"/>
  <c r="AY659" i="2"/>
  <c r="AL660" i="2"/>
  <c r="AV660" i="2"/>
  <c r="AW657" i="1"/>
  <c r="O662" i="2"/>
  <c r="AC661" i="2" s="1"/>
  <c r="Y674" i="1"/>
  <c r="G668" i="2"/>
  <c r="U667" i="2" s="1"/>
  <c r="AK668" i="2"/>
  <c r="AU668" i="2"/>
  <c r="AK669" i="2"/>
  <c r="AU669" i="2"/>
  <c r="AT662" i="2"/>
  <c r="AJ662" i="2"/>
  <c r="AU657" i="1"/>
  <c r="N662" i="2"/>
  <c r="W657" i="2"/>
  <c r="AW659" i="2"/>
  <c r="AM659" i="2"/>
  <c r="N673" i="1"/>
  <c r="I659" i="2"/>
  <c r="W658" i="2" s="1"/>
  <c r="AJ657" i="1"/>
  <c r="M671" i="2"/>
  <c r="AO674" i="1"/>
  <c r="AO675" i="1" s="1"/>
  <c r="L665" i="2"/>
  <c r="Z664" i="2" s="1"/>
  <c r="U666" i="2"/>
  <c r="AW660" i="2"/>
  <c r="AM660" i="2"/>
  <c r="Z663" i="2"/>
  <c r="BB659" i="2"/>
  <c r="E661" i="2"/>
  <c r="BG660" i="2" s="1"/>
  <c r="AZ657" i="2"/>
  <c r="AX660" i="2" l="1"/>
  <c r="BE660" i="2"/>
  <c r="BC660" i="2"/>
  <c r="BB660" i="2"/>
  <c r="AG658" i="2"/>
  <c r="AQ658" i="2"/>
  <c r="BA658" i="2"/>
  <c r="AO666" i="2"/>
  <c r="AE666" i="2"/>
  <c r="AO676" i="1"/>
  <c r="L666" i="2"/>
  <c r="Z665" i="2" s="1"/>
  <c r="N674" i="1"/>
  <c r="I660" i="2"/>
  <c r="AB661" i="2"/>
  <c r="AA670" i="2"/>
  <c r="AU658" i="1"/>
  <c r="N663" i="2"/>
  <c r="AW661" i="2"/>
  <c r="AM661" i="2"/>
  <c r="AT664" i="2"/>
  <c r="AJ664" i="2"/>
  <c r="AJ658" i="1"/>
  <c r="M672" i="2"/>
  <c r="AT663" i="2"/>
  <c r="AJ663" i="2"/>
  <c r="AO667" i="2"/>
  <c r="AE667" i="2"/>
  <c r="AW658" i="1"/>
  <c r="O663" i="2"/>
  <c r="AG657" i="2"/>
  <c r="AQ657" i="2"/>
  <c r="BA657" i="2"/>
  <c r="Y675" i="1"/>
  <c r="G669" i="2"/>
  <c r="U668" i="2" s="1"/>
  <c r="AY660" i="2"/>
  <c r="BD660" i="2"/>
  <c r="BF660" i="2"/>
  <c r="E662" i="2"/>
  <c r="BG661" i="2" s="1"/>
  <c r="BE661" i="2"/>
  <c r="AZ658" i="2"/>
  <c r="AY661" i="2" l="1"/>
  <c r="BD661" i="2"/>
  <c r="BB661" i="2"/>
  <c r="AX661" i="2"/>
  <c r="BF661" i="2"/>
  <c r="AK670" i="2"/>
  <c r="AU670" i="2"/>
  <c r="AW659" i="1"/>
  <c r="O664" i="2"/>
  <c r="AJ659" i="1"/>
  <c r="M673" i="2"/>
  <c r="AO677" i="1"/>
  <c r="L667" i="2"/>
  <c r="Z666" i="2" s="1"/>
  <c r="AU659" i="1"/>
  <c r="N664" i="2"/>
  <c r="AL661" i="2"/>
  <c r="AV661" i="2"/>
  <c r="N675" i="1"/>
  <c r="I661" i="2"/>
  <c r="W660" i="2" s="1"/>
  <c r="AT665" i="2"/>
  <c r="AJ665" i="2"/>
  <c r="AO668" i="2"/>
  <c r="AE668" i="2"/>
  <c r="Y676" i="1"/>
  <c r="G670" i="2"/>
  <c r="W659" i="2"/>
  <c r="AA672" i="2"/>
  <c r="AC662" i="2"/>
  <c r="AB662" i="2"/>
  <c r="BF662" i="2" s="1"/>
  <c r="AA671" i="2"/>
  <c r="BC661" i="2"/>
  <c r="E663" i="2"/>
  <c r="BB662" i="2"/>
  <c r="AX662" i="2"/>
  <c r="BE662" i="2"/>
  <c r="AZ659" i="2"/>
  <c r="BG662" i="2" l="1"/>
  <c r="BC662" i="2"/>
  <c r="AG660" i="2"/>
  <c r="AQ660" i="2"/>
  <c r="BA660" i="2"/>
  <c r="AT666" i="2"/>
  <c r="AJ666" i="2"/>
  <c r="AK671" i="2"/>
  <c r="AU671" i="2"/>
  <c r="AW662" i="2"/>
  <c r="AM662" i="2"/>
  <c r="U669" i="2"/>
  <c r="Y677" i="1"/>
  <c r="G671" i="2"/>
  <c r="U670" i="2" s="1"/>
  <c r="AW660" i="1"/>
  <c r="O665" i="2"/>
  <c r="AC663" i="2"/>
  <c r="AB663" i="2"/>
  <c r="AK672" i="2"/>
  <c r="AU672" i="2"/>
  <c r="AO678" i="1"/>
  <c r="L668" i="2"/>
  <c r="AL662" i="2"/>
  <c r="AV662" i="2"/>
  <c r="AG659" i="2"/>
  <c r="AQ659" i="2"/>
  <c r="BA659" i="2"/>
  <c r="N676" i="1"/>
  <c r="I662" i="2"/>
  <c r="W661" i="2" s="1"/>
  <c r="AU660" i="1"/>
  <c r="N665" i="2"/>
  <c r="AB664" i="2" s="1"/>
  <c r="AJ660" i="1"/>
  <c r="M674" i="2"/>
  <c r="E664" i="2"/>
  <c r="BB663" i="2" s="1"/>
  <c r="BE663" i="2"/>
  <c r="AZ660" i="2"/>
  <c r="BD662" i="2"/>
  <c r="AY662" i="2"/>
  <c r="AX663" i="2" l="1"/>
  <c r="BD663" i="2"/>
  <c r="BC663" i="2"/>
  <c r="AY663" i="2"/>
  <c r="BF663" i="2"/>
  <c r="BG663" i="2"/>
  <c r="AG661" i="2"/>
  <c r="AQ661" i="2"/>
  <c r="BA661" i="2"/>
  <c r="AL664" i="2"/>
  <c r="AV664" i="2"/>
  <c r="AU661" i="1"/>
  <c r="N666" i="2"/>
  <c r="AB665" i="2" s="1"/>
  <c r="AA673" i="2"/>
  <c r="AC664" i="2"/>
  <c r="AO669" i="2"/>
  <c r="AE669" i="2"/>
  <c r="AW661" i="1"/>
  <c r="O666" i="2"/>
  <c r="AC665" i="2" s="1"/>
  <c r="AJ661" i="1"/>
  <c r="M675" i="2"/>
  <c r="N677" i="1"/>
  <c r="I663" i="2"/>
  <c r="W662" i="2" s="1"/>
  <c r="AL663" i="2"/>
  <c r="AV663" i="2"/>
  <c r="Z667" i="2"/>
  <c r="AO670" i="2"/>
  <c r="AE670" i="2"/>
  <c r="AO679" i="1"/>
  <c r="L669" i="2"/>
  <c r="AW663" i="2"/>
  <c r="AM663" i="2"/>
  <c r="Y678" i="1"/>
  <c r="G672" i="2"/>
  <c r="E665" i="2"/>
  <c r="BC664" i="2" s="1"/>
  <c r="AZ661" i="2"/>
  <c r="AX664" i="2" l="1"/>
  <c r="BE664" i="2"/>
  <c r="BB664" i="2"/>
  <c r="BF664" i="2"/>
  <c r="AY664" i="2"/>
  <c r="BG664" i="2"/>
  <c r="AG662" i="2"/>
  <c r="AQ662" i="2"/>
  <c r="BA662" i="2"/>
  <c r="AT667" i="2"/>
  <c r="AJ667" i="2"/>
  <c r="AU662" i="1"/>
  <c r="N667" i="2"/>
  <c r="AB666" i="2" s="1"/>
  <c r="AA674" i="2"/>
  <c r="AW662" i="1"/>
  <c r="O667" i="2"/>
  <c r="AW665" i="2"/>
  <c r="AM665" i="2"/>
  <c r="Y679" i="1"/>
  <c r="G673" i="2"/>
  <c r="AO680" i="1"/>
  <c r="L670" i="2"/>
  <c r="U671" i="2"/>
  <c r="Z668" i="2"/>
  <c r="AL665" i="2"/>
  <c r="AV665" i="2"/>
  <c r="AJ662" i="1"/>
  <c r="M676" i="2"/>
  <c r="AA675" i="2" s="1"/>
  <c r="AK673" i="2"/>
  <c r="AU673" i="2"/>
  <c r="N678" i="1"/>
  <c r="I664" i="2"/>
  <c r="W663" i="2" s="1"/>
  <c r="AW664" i="2"/>
  <c r="AM664" i="2"/>
  <c r="BD664" i="2"/>
  <c r="E666" i="2"/>
  <c r="BD665" i="2" s="1"/>
  <c r="AZ662" i="2"/>
  <c r="BB665" i="2" l="1"/>
  <c r="AX665" i="2"/>
  <c r="BG665" i="2"/>
  <c r="BE665" i="2"/>
  <c r="AG663" i="2"/>
  <c r="AQ663" i="2"/>
  <c r="BA663" i="2"/>
  <c r="AK675" i="2"/>
  <c r="AU675" i="2"/>
  <c r="N679" i="1"/>
  <c r="N680" i="1" s="1"/>
  <c r="I665" i="2"/>
  <c r="W664" i="2" s="1"/>
  <c r="AJ663" i="1"/>
  <c r="M677" i="2"/>
  <c r="AA676" i="2" s="1"/>
  <c r="AO671" i="2"/>
  <c r="AE671" i="2"/>
  <c r="Y680" i="1"/>
  <c r="G674" i="2"/>
  <c r="AW663" i="1"/>
  <c r="O668" i="2"/>
  <c r="AC667" i="2" s="1"/>
  <c r="AL666" i="2"/>
  <c r="AV666" i="2"/>
  <c r="AC666" i="2"/>
  <c r="AT668" i="2"/>
  <c r="AJ668" i="2"/>
  <c r="AU663" i="1"/>
  <c r="N668" i="2"/>
  <c r="AB667" i="2" s="1"/>
  <c r="Z669" i="2"/>
  <c r="AK674" i="2"/>
  <c r="AU674" i="2"/>
  <c r="AO681" i="1"/>
  <c r="L671" i="2"/>
  <c r="U672" i="2"/>
  <c r="AY665" i="2"/>
  <c r="E667" i="2"/>
  <c r="BC666" i="2" s="1"/>
  <c r="BG666" i="2"/>
  <c r="AZ663" i="2"/>
  <c r="BF665" i="2"/>
  <c r="BC665" i="2"/>
  <c r="BE666" i="2" l="1"/>
  <c r="BF666" i="2"/>
  <c r="AX666" i="2"/>
  <c r="BB666" i="2"/>
  <c r="BD666" i="2"/>
  <c r="AL667" i="2"/>
  <c r="AV667" i="2"/>
  <c r="AK676" i="2"/>
  <c r="AU676" i="2"/>
  <c r="AO672" i="2"/>
  <c r="AE672" i="2"/>
  <c r="AG664" i="2"/>
  <c r="AQ664" i="2"/>
  <c r="BA664" i="2"/>
  <c r="AW666" i="2"/>
  <c r="AM666" i="2"/>
  <c r="AW664" i="1"/>
  <c r="O669" i="2"/>
  <c r="AC668" i="2" s="1"/>
  <c r="N681" i="1"/>
  <c r="I666" i="2"/>
  <c r="W665" i="2" s="1"/>
  <c r="AW667" i="2"/>
  <c r="AM667" i="2"/>
  <c r="U673" i="2"/>
  <c r="AT669" i="2"/>
  <c r="AJ669" i="2"/>
  <c r="Y681" i="1"/>
  <c r="G675" i="2"/>
  <c r="AJ664" i="1"/>
  <c r="M678" i="2"/>
  <c r="AA677" i="2" s="1"/>
  <c r="AO682" i="1"/>
  <c r="L672" i="2"/>
  <c r="Z670" i="2"/>
  <c r="AU664" i="1"/>
  <c r="N669" i="2"/>
  <c r="AB668" i="2" s="1"/>
  <c r="E668" i="2"/>
  <c r="AY667" i="2" s="1"/>
  <c r="AZ664" i="2"/>
  <c r="AY666" i="2"/>
  <c r="BG667" i="2" l="1"/>
  <c r="BB667" i="2"/>
  <c r="BF667" i="2"/>
  <c r="BD667" i="2"/>
  <c r="AX667" i="2"/>
  <c r="BC667" i="2"/>
  <c r="BE667" i="2"/>
  <c r="AL668" i="2"/>
  <c r="AV668" i="2"/>
  <c r="AU677" i="2"/>
  <c r="AK677" i="2"/>
  <c r="Y682" i="1"/>
  <c r="G676" i="2"/>
  <c r="U675" i="2" s="1"/>
  <c r="N682" i="1"/>
  <c r="I667" i="2"/>
  <c r="W666" i="2" s="1"/>
  <c r="AW668" i="2"/>
  <c r="AM668" i="2"/>
  <c r="AO673" i="2"/>
  <c r="AE673" i="2"/>
  <c r="AW665" i="1"/>
  <c r="O670" i="2"/>
  <c r="AC669" i="2" s="1"/>
  <c r="U674" i="2"/>
  <c r="AU665" i="1"/>
  <c r="N670" i="2"/>
  <c r="AB669" i="2" s="1"/>
  <c r="AT670" i="2"/>
  <c r="AJ670" i="2"/>
  <c r="AG665" i="2"/>
  <c r="AQ665" i="2"/>
  <c r="BA665" i="2"/>
  <c r="AO683" i="1"/>
  <c r="L673" i="2"/>
  <c r="Z672" i="2" s="1"/>
  <c r="AJ665" i="1"/>
  <c r="M679" i="2"/>
  <c r="Z671" i="2"/>
  <c r="E669" i="2"/>
  <c r="BF668" i="2" s="1"/>
  <c r="AZ665" i="2"/>
  <c r="AY668" i="2" l="1"/>
  <c r="BB668" i="2"/>
  <c r="BE668" i="2"/>
  <c r="AX668" i="2"/>
  <c r="BD668" i="2"/>
  <c r="BG668" i="2"/>
  <c r="BC668" i="2"/>
  <c r="AW669" i="2"/>
  <c r="AM669" i="2"/>
  <c r="AT672" i="2"/>
  <c r="AJ672" i="2"/>
  <c r="AJ666" i="1"/>
  <c r="M681" i="2"/>
  <c r="AA679" i="2" s="1"/>
  <c r="AL669" i="2"/>
  <c r="AV669" i="2"/>
  <c r="AU666" i="1"/>
  <c r="N671" i="2"/>
  <c r="AB670" i="2" s="1"/>
  <c r="AA678" i="2"/>
  <c r="AO675" i="2"/>
  <c r="AE675" i="2"/>
  <c r="AG666" i="2"/>
  <c r="AQ666" i="2"/>
  <c r="BA666" i="2"/>
  <c r="AO674" i="2"/>
  <c r="AE674" i="2"/>
  <c r="N683" i="1"/>
  <c r="I668" i="2"/>
  <c r="AT671" i="2"/>
  <c r="AJ671" i="2"/>
  <c r="AO684" i="1"/>
  <c r="L674" i="2"/>
  <c r="Z673" i="2" s="1"/>
  <c r="AW666" i="1"/>
  <c r="O671" i="2"/>
  <c r="Y683" i="1"/>
  <c r="G677" i="2"/>
  <c r="U676" i="2" s="1"/>
  <c r="E670" i="2"/>
  <c r="BE669" i="2" s="1"/>
  <c r="AZ666" i="2"/>
  <c r="BD669" i="2" l="1"/>
  <c r="BB669" i="2"/>
  <c r="BG669" i="2"/>
  <c r="AY669" i="2"/>
  <c r="AU679" i="2"/>
  <c r="AK679" i="2"/>
  <c r="AT673" i="2"/>
  <c r="AJ673" i="2"/>
  <c r="Y684" i="1"/>
  <c r="G678" i="2"/>
  <c r="U677" i="2" s="1"/>
  <c r="AU667" i="1"/>
  <c r="N672" i="2"/>
  <c r="AL670" i="2"/>
  <c r="AV670" i="2"/>
  <c r="AO676" i="2"/>
  <c r="AE676" i="2"/>
  <c r="AU678" i="2"/>
  <c r="AK678" i="2"/>
  <c r="AC670" i="2"/>
  <c r="W667" i="2"/>
  <c r="AA680" i="2"/>
  <c r="AW667" i="1"/>
  <c r="O672" i="2"/>
  <c r="AC671" i="2" s="1"/>
  <c r="AO685" i="1"/>
  <c r="L675" i="2"/>
  <c r="N684" i="1"/>
  <c r="I669" i="2"/>
  <c r="AJ667" i="1"/>
  <c r="M682" i="2"/>
  <c r="AA681" i="2" s="1"/>
  <c r="E671" i="2"/>
  <c r="BC670" i="2" s="1"/>
  <c r="AZ667" i="2"/>
  <c r="AX669" i="2"/>
  <c r="BF669" i="2"/>
  <c r="BB670" i="2" l="1"/>
  <c r="AX670" i="2"/>
  <c r="BD670" i="2"/>
  <c r="BF670" i="2"/>
  <c r="BE670" i="2"/>
  <c r="AY670" i="2"/>
  <c r="BG670" i="2"/>
  <c r="AU681" i="2"/>
  <c r="AK681" i="2"/>
  <c r="AO686" i="1"/>
  <c r="L676" i="2"/>
  <c r="Z675" i="2" s="1"/>
  <c r="AG667" i="2"/>
  <c r="AQ667" i="2"/>
  <c r="BA667" i="2"/>
  <c r="AW671" i="2"/>
  <c r="AM671" i="2"/>
  <c r="AU680" i="2"/>
  <c r="AK680" i="2"/>
  <c r="AW670" i="2"/>
  <c r="AM670" i="2"/>
  <c r="AU668" i="1"/>
  <c r="N673" i="2"/>
  <c r="AB672" i="2" s="1"/>
  <c r="N685" i="1"/>
  <c r="I670" i="2"/>
  <c r="AW668" i="1"/>
  <c r="O673" i="2"/>
  <c r="AC672" i="2" s="1"/>
  <c r="W668" i="2"/>
  <c r="AB671" i="2"/>
  <c r="AO677" i="2"/>
  <c r="AE677" i="2"/>
  <c r="AJ668" i="1"/>
  <c r="M683" i="2"/>
  <c r="AA682" i="2" s="1"/>
  <c r="Z674" i="2"/>
  <c r="Y685" i="1"/>
  <c r="G679" i="2"/>
  <c r="U678" i="2" s="1"/>
  <c r="E672" i="2"/>
  <c r="BB671" i="2" s="1"/>
  <c r="AZ668" i="2"/>
  <c r="BC669" i="2"/>
  <c r="AY671" i="2" l="1"/>
  <c r="BD671" i="2"/>
  <c r="BG671" i="2"/>
  <c r="BC671" i="2"/>
  <c r="BF671" i="2"/>
  <c r="AX671" i="2"/>
  <c r="BE671" i="2"/>
  <c r="AJ669" i="1"/>
  <c r="M684" i="2"/>
  <c r="AW669" i="1"/>
  <c r="O674" i="2"/>
  <c r="AC673" i="2" s="1"/>
  <c r="AU669" i="1"/>
  <c r="N674" i="2"/>
  <c r="AB673" i="2" s="1"/>
  <c r="AU682" i="2"/>
  <c r="AK682" i="2"/>
  <c r="AE678" i="2"/>
  <c r="AO678" i="2"/>
  <c r="AL672" i="2"/>
  <c r="AV672" i="2"/>
  <c r="AW672" i="2"/>
  <c r="AM672" i="2"/>
  <c r="AO687" i="1"/>
  <c r="L677" i="2"/>
  <c r="AT674" i="2"/>
  <c r="AJ674" i="2"/>
  <c r="AG668" i="2"/>
  <c r="AQ668" i="2"/>
  <c r="BA668" i="2"/>
  <c r="N686" i="1"/>
  <c r="I671" i="2"/>
  <c r="W670" i="2" s="1"/>
  <c r="Y686" i="1"/>
  <c r="G681" i="2"/>
  <c r="AL671" i="2"/>
  <c r="AV671" i="2"/>
  <c r="AT675" i="2"/>
  <c r="AJ675" i="2"/>
  <c r="AA683" i="2"/>
  <c r="W669" i="2"/>
  <c r="E673" i="2"/>
  <c r="BC672" i="2" s="1"/>
  <c r="AZ669" i="2"/>
  <c r="BG672" i="2" l="1"/>
  <c r="AX672" i="2"/>
  <c r="BB672" i="2"/>
  <c r="BF672" i="2"/>
  <c r="BE672" i="2"/>
  <c r="AY672" i="2"/>
  <c r="BD672" i="2"/>
  <c r="AG670" i="2"/>
  <c r="AQ670" i="2"/>
  <c r="BA670" i="2"/>
  <c r="AG669" i="2"/>
  <c r="AQ669" i="2"/>
  <c r="BA669" i="2"/>
  <c r="N687" i="1"/>
  <c r="I672" i="2"/>
  <c r="W671" i="2" s="1"/>
  <c r="U680" i="2"/>
  <c r="AJ670" i="1"/>
  <c r="M685" i="2"/>
  <c r="AA684" i="2" s="1"/>
  <c r="AL673" i="2"/>
  <c r="AV673" i="2"/>
  <c r="Y687" i="1"/>
  <c r="G682" i="2"/>
  <c r="U681" i="2" s="1"/>
  <c r="Z676" i="2"/>
  <c r="U679" i="2"/>
  <c r="AW673" i="2"/>
  <c r="AM673" i="2"/>
  <c r="AU670" i="1"/>
  <c r="N675" i="2"/>
  <c r="AU683" i="2"/>
  <c r="AK683" i="2"/>
  <c r="AO688" i="1"/>
  <c r="L678" i="2"/>
  <c r="Z677" i="2" s="1"/>
  <c r="AW670" i="1"/>
  <c r="O675" i="2"/>
  <c r="E674" i="2"/>
  <c r="BD673" i="2" s="1"/>
  <c r="AZ670" i="2"/>
  <c r="BC673" i="2" l="1"/>
  <c r="BG673" i="2"/>
  <c r="BF673" i="2"/>
  <c r="BE673" i="2"/>
  <c r="BB673" i="2"/>
  <c r="AX673" i="2"/>
  <c r="AY673" i="2"/>
  <c r="AE681" i="2"/>
  <c r="AO681" i="2"/>
  <c r="AT677" i="2"/>
  <c r="AJ677" i="2"/>
  <c r="AG671" i="2"/>
  <c r="AQ671" i="2"/>
  <c r="BA671" i="2"/>
  <c r="AO689" i="1"/>
  <c r="L679" i="2"/>
  <c r="AT676" i="2"/>
  <c r="AJ676" i="2"/>
  <c r="Y688" i="1"/>
  <c r="G683" i="2"/>
  <c r="U682" i="2" s="1"/>
  <c r="AJ671" i="1"/>
  <c r="M686" i="2"/>
  <c r="AA685" i="2" s="1"/>
  <c r="AU684" i="2"/>
  <c r="AK684" i="2"/>
  <c r="AE679" i="2"/>
  <c r="AO679" i="2"/>
  <c r="AE680" i="2"/>
  <c r="AO680" i="2"/>
  <c r="N688" i="1"/>
  <c r="I673" i="2"/>
  <c r="AW671" i="1"/>
  <c r="O676" i="2"/>
  <c r="AU671" i="1"/>
  <c r="N676" i="2"/>
  <c r="AB675" i="2" s="1"/>
  <c r="AC674" i="2"/>
  <c r="AB674" i="2"/>
  <c r="E675" i="2"/>
  <c r="BC674" i="2" s="1"/>
  <c r="BE674" i="2"/>
  <c r="AZ671" i="2"/>
  <c r="BF674" i="2" l="1"/>
  <c r="BD674" i="2"/>
  <c r="AX674" i="2"/>
  <c r="AY674" i="2"/>
  <c r="BG674" i="2"/>
  <c r="AU685" i="2"/>
  <c r="AK685" i="2"/>
  <c r="Z678" i="2"/>
  <c r="AU672" i="1"/>
  <c r="N677" i="2"/>
  <c r="AB676" i="2" s="1"/>
  <c r="N689" i="1"/>
  <c r="I674" i="2"/>
  <c r="W673" i="2" s="1"/>
  <c r="AJ672" i="1"/>
  <c r="M687" i="2"/>
  <c r="AL675" i="2"/>
  <c r="AV675" i="2"/>
  <c r="AW674" i="2"/>
  <c r="AM674" i="2"/>
  <c r="AW672" i="1"/>
  <c r="O677" i="2"/>
  <c r="Y689" i="1"/>
  <c r="G684" i="2"/>
  <c r="U683" i="2" s="1"/>
  <c r="AO690" i="1"/>
  <c r="L680" i="2"/>
  <c r="AC675" i="2"/>
  <c r="AE682" i="2"/>
  <c r="AO682" i="2"/>
  <c r="AL674" i="2"/>
  <c r="AV674" i="2"/>
  <c r="W672" i="2"/>
  <c r="BB674" i="2"/>
  <c r="E676" i="2"/>
  <c r="BE675" i="2" s="1"/>
  <c r="AZ672" i="2"/>
  <c r="AY675" i="2" l="1"/>
  <c r="AX675" i="2"/>
  <c r="BC675" i="2"/>
  <c r="BF675" i="2"/>
  <c r="BB675" i="2"/>
  <c r="AE683" i="2"/>
  <c r="AO683" i="2"/>
  <c r="AL676" i="2"/>
  <c r="AV676" i="2"/>
  <c r="AW675" i="2"/>
  <c r="AM675" i="2"/>
  <c r="N690" i="1"/>
  <c r="I675" i="2"/>
  <c r="W674" i="2" s="1"/>
  <c r="AG673" i="2"/>
  <c r="AQ673" i="2"/>
  <c r="BA673" i="2"/>
  <c r="AO691" i="1"/>
  <c r="L681" i="2"/>
  <c r="Z680" i="2" s="1"/>
  <c r="AW673" i="1"/>
  <c r="O678" i="2"/>
  <c r="AC677" i="2" s="1"/>
  <c r="AJ673" i="1"/>
  <c r="M688" i="2"/>
  <c r="AA687" i="2" s="1"/>
  <c r="AU673" i="1"/>
  <c r="N678" i="2"/>
  <c r="AB677" i="2" s="1"/>
  <c r="Z679" i="2"/>
  <c r="Y690" i="1"/>
  <c r="G685" i="2"/>
  <c r="U684" i="2" s="1"/>
  <c r="AG672" i="2"/>
  <c r="AQ672" i="2"/>
  <c r="BA672" i="2"/>
  <c r="AA686" i="2"/>
  <c r="AC676" i="2"/>
  <c r="AT678" i="2"/>
  <c r="AJ678" i="2"/>
  <c r="E677" i="2"/>
  <c r="AX676" i="2" s="1"/>
  <c r="AZ673" i="2"/>
  <c r="BG675" i="2"/>
  <c r="BD675" i="2"/>
  <c r="AY676" i="2" l="1"/>
  <c r="BG676" i="2"/>
  <c r="BD676" i="2"/>
  <c r="BB676" i="2"/>
  <c r="BE676" i="2"/>
  <c r="BF676" i="2"/>
  <c r="AL677" i="2"/>
  <c r="AV677" i="2"/>
  <c r="AU687" i="2"/>
  <c r="AK687" i="2"/>
  <c r="AT680" i="2"/>
  <c r="AJ680" i="2"/>
  <c r="AE684" i="2"/>
  <c r="AO684" i="2"/>
  <c r="AU674" i="1"/>
  <c r="N679" i="2"/>
  <c r="AW674" i="1"/>
  <c r="O679" i="2"/>
  <c r="AC678" i="2" s="1"/>
  <c r="Y691" i="1"/>
  <c r="G686" i="2"/>
  <c r="N691" i="1"/>
  <c r="I676" i="2"/>
  <c r="W675" i="2" s="1"/>
  <c r="AU686" i="2"/>
  <c r="AK686" i="2"/>
  <c r="AT679" i="2"/>
  <c r="AJ679" i="2"/>
  <c r="AJ674" i="1"/>
  <c r="M689" i="2"/>
  <c r="AA688" i="2" s="1"/>
  <c r="AO692" i="1"/>
  <c r="L682" i="2"/>
  <c r="Z681" i="2" s="1"/>
  <c r="AG674" i="2"/>
  <c r="AQ674" i="2"/>
  <c r="BA674" i="2"/>
  <c r="AW676" i="2"/>
  <c r="AM676" i="2"/>
  <c r="AW677" i="2"/>
  <c r="AM677" i="2"/>
  <c r="E678" i="2"/>
  <c r="BF677" i="2" s="1"/>
  <c r="AZ674" i="2"/>
  <c r="BC677" i="2" l="1"/>
  <c r="AY677" i="2"/>
  <c r="BD677" i="2"/>
  <c r="BB677" i="2"/>
  <c r="BG677" i="2"/>
  <c r="AX677" i="2"/>
  <c r="BE677" i="2"/>
  <c r="AU688" i="2"/>
  <c r="AK688" i="2"/>
  <c r="AM678" i="2"/>
  <c r="AW678" i="2"/>
  <c r="AJ675" i="1"/>
  <c r="M690" i="2"/>
  <c r="AA689" i="2" s="1"/>
  <c r="AU675" i="1"/>
  <c r="N680" i="2"/>
  <c r="AB679" i="2" s="1"/>
  <c r="AT681" i="2"/>
  <c r="AJ681" i="2"/>
  <c r="AG675" i="2"/>
  <c r="AQ675" i="2"/>
  <c r="BA675" i="2"/>
  <c r="U685" i="2"/>
  <c r="AB678" i="2"/>
  <c r="AO693" i="1"/>
  <c r="L683" i="2"/>
  <c r="Z682" i="2" s="1"/>
  <c r="N692" i="1"/>
  <c r="I677" i="2"/>
  <c r="Y692" i="1"/>
  <c r="G687" i="2"/>
  <c r="AW675" i="1"/>
  <c r="O680" i="2"/>
  <c r="AC679" i="2" s="1"/>
  <c r="E679" i="2"/>
  <c r="AY678" i="2" s="1"/>
  <c r="AZ675" i="2"/>
  <c r="BC676" i="2"/>
  <c r="BG678" i="2" l="1"/>
  <c r="BE678" i="2"/>
  <c r="BB678" i="2"/>
  <c r="BF678" i="2"/>
  <c r="BD678" i="2"/>
  <c r="AX678" i="2"/>
  <c r="BC678" i="2"/>
  <c r="AU689" i="2"/>
  <c r="AK689" i="2"/>
  <c r="AM679" i="2"/>
  <c r="AW679" i="2"/>
  <c r="AT682" i="2"/>
  <c r="AJ682" i="2"/>
  <c r="Y693" i="1"/>
  <c r="G688" i="2"/>
  <c r="AE685" i="2"/>
  <c r="AO685" i="2"/>
  <c r="AV679" i="2"/>
  <c r="AL679" i="2"/>
  <c r="AV678" i="2"/>
  <c r="AL678" i="2"/>
  <c r="W676" i="2"/>
  <c r="AJ676" i="1"/>
  <c r="M691" i="2"/>
  <c r="AO694" i="1"/>
  <c r="L684" i="2"/>
  <c r="Z683" i="2" s="1"/>
  <c r="AW676" i="1"/>
  <c r="O681" i="2"/>
  <c r="AC680" i="2" s="1"/>
  <c r="N693" i="1"/>
  <c r="I678" i="2"/>
  <c r="W677" i="2" s="1"/>
  <c r="U686" i="2"/>
  <c r="AU676" i="1"/>
  <c r="N681" i="2"/>
  <c r="E680" i="2"/>
  <c r="BB679" i="2" s="1"/>
  <c r="AZ676" i="2"/>
  <c r="BF679" i="2" l="1"/>
  <c r="BG679" i="2"/>
  <c r="BD679" i="2"/>
  <c r="AG677" i="2"/>
  <c r="AQ677" i="2"/>
  <c r="BA677" i="2"/>
  <c r="Y694" i="1"/>
  <c r="G689" i="2"/>
  <c r="U688" i="2" s="1"/>
  <c r="AE686" i="2"/>
  <c r="AO686" i="2"/>
  <c r="AT683" i="2"/>
  <c r="AJ683" i="2"/>
  <c r="N694" i="1"/>
  <c r="I679" i="2"/>
  <c r="AO695" i="1"/>
  <c r="L685" i="2"/>
  <c r="Z684" i="2" s="1"/>
  <c r="AJ677" i="1"/>
  <c r="M692" i="2"/>
  <c r="AW677" i="1"/>
  <c r="O682" i="2"/>
  <c r="AC681" i="2" s="1"/>
  <c r="AM680" i="2"/>
  <c r="AW680" i="2"/>
  <c r="AU677" i="1"/>
  <c r="N682" i="2"/>
  <c r="AB680" i="2"/>
  <c r="AA690" i="2"/>
  <c r="U687" i="2"/>
  <c r="AG676" i="2"/>
  <c r="AQ676" i="2"/>
  <c r="BA676" i="2"/>
  <c r="E681" i="2"/>
  <c r="AZ677" i="2"/>
  <c r="BG680" i="2" l="1"/>
  <c r="BF680" i="2"/>
  <c r="BE680" i="2"/>
  <c r="AM681" i="2"/>
  <c r="AW681" i="2"/>
  <c r="AE688" i="2"/>
  <c r="AO688" i="2"/>
  <c r="AT684" i="2"/>
  <c r="AJ684" i="2"/>
  <c r="AE687" i="2"/>
  <c r="AO687" i="2"/>
  <c r="AL680" i="2"/>
  <c r="AV680" i="2"/>
  <c r="AW678" i="1"/>
  <c r="O683" i="2"/>
  <c r="AC682" i="2" s="1"/>
  <c r="AO696" i="1"/>
  <c r="L686" i="2"/>
  <c r="AU678" i="1"/>
  <c r="N683" i="2"/>
  <c r="AJ678" i="1"/>
  <c r="M693" i="2"/>
  <c r="N695" i="1"/>
  <c r="I680" i="2"/>
  <c r="Y695" i="1"/>
  <c r="G690" i="2"/>
  <c r="AU690" i="2"/>
  <c r="AK690" i="2"/>
  <c r="W678" i="2"/>
  <c r="AB681" i="2"/>
  <c r="AA691" i="2"/>
  <c r="BD680" i="2"/>
  <c r="AY680" i="2"/>
  <c r="AX680" i="2"/>
  <c r="BC680" i="2"/>
  <c r="BB680" i="2"/>
  <c r="E682" i="2"/>
  <c r="AY681" i="2" s="1"/>
  <c r="AZ678" i="2"/>
  <c r="AY679" i="2"/>
  <c r="BE679" i="2"/>
  <c r="BC679" i="2"/>
  <c r="AX679" i="2"/>
  <c r="AU691" i="2" l="1"/>
  <c r="AK691" i="2"/>
  <c r="AQ678" i="2"/>
  <c r="AG678" i="2"/>
  <c r="BA678" i="2"/>
  <c r="Y696" i="1"/>
  <c r="G691" i="2"/>
  <c r="U690" i="2" s="1"/>
  <c r="AJ679" i="1"/>
  <c r="M694" i="2"/>
  <c r="AA693" i="2" s="1"/>
  <c r="AO697" i="1"/>
  <c r="L687" i="2"/>
  <c r="Z686" i="2" s="1"/>
  <c r="U689" i="2"/>
  <c r="AM682" i="2"/>
  <c r="AW682" i="2"/>
  <c r="AB682" i="2"/>
  <c r="W679" i="2"/>
  <c r="AV681" i="2"/>
  <c r="AL681" i="2"/>
  <c r="Z685" i="2"/>
  <c r="AA692" i="2"/>
  <c r="N696" i="1"/>
  <c r="I681" i="2"/>
  <c r="W680" i="2" s="1"/>
  <c r="AU679" i="1"/>
  <c r="N685" i="2"/>
  <c r="AW679" i="1"/>
  <c r="O685" i="2"/>
  <c r="E683" i="2"/>
  <c r="AZ679" i="2"/>
  <c r="BG681" i="2"/>
  <c r="BB681" i="2"/>
  <c r="BE681" i="2"/>
  <c r="BF681" i="2"/>
  <c r="BD681" i="2"/>
  <c r="AX681" i="2"/>
  <c r="BC681" i="2"/>
  <c r="BG682" i="2" l="1"/>
  <c r="BD682" i="2"/>
  <c r="AX682" i="2"/>
  <c r="AY682" i="2"/>
  <c r="AT686" i="2"/>
  <c r="AJ686" i="2"/>
  <c r="AQ680" i="2"/>
  <c r="AG680" i="2"/>
  <c r="BA680" i="2"/>
  <c r="AE690" i="2"/>
  <c r="AO690" i="2"/>
  <c r="AU693" i="2"/>
  <c r="AK693" i="2"/>
  <c r="AT685" i="2"/>
  <c r="AJ685" i="2"/>
  <c r="AV682" i="2"/>
  <c r="AL682" i="2"/>
  <c r="AB684" i="2"/>
  <c r="AU692" i="2"/>
  <c r="AK692" i="2"/>
  <c r="AE689" i="2"/>
  <c r="AO689" i="2"/>
  <c r="AO698" i="1"/>
  <c r="L688" i="2"/>
  <c r="Z687" i="2" s="1"/>
  <c r="Y697" i="1"/>
  <c r="G692" i="2"/>
  <c r="AU680" i="1"/>
  <c r="N686" i="2"/>
  <c r="AB685" i="2" s="1"/>
  <c r="AC684" i="2"/>
  <c r="AQ679" i="2"/>
  <c r="AG679" i="2"/>
  <c r="BA679" i="2"/>
  <c r="AB683" i="2"/>
  <c r="AJ680" i="1"/>
  <c r="M695" i="2"/>
  <c r="AA694" i="2" s="1"/>
  <c r="BF682" i="2"/>
  <c r="AW680" i="1"/>
  <c r="O686" i="2"/>
  <c r="AC685" i="2" s="1"/>
  <c r="N697" i="1"/>
  <c r="I682" i="2"/>
  <c r="W681" i="2" s="1"/>
  <c r="AC683" i="2"/>
  <c r="BC682" i="2"/>
  <c r="BE682" i="2"/>
  <c r="BB682" i="2"/>
  <c r="E684" i="2"/>
  <c r="AY683" i="2"/>
  <c r="AZ680" i="2"/>
  <c r="AL685" i="2" l="1"/>
  <c r="AV685" i="2"/>
  <c r="AQ681" i="2"/>
  <c r="AG681" i="2"/>
  <c r="BA681" i="2"/>
  <c r="N698" i="1"/>
  <c r="I683" i="2"/>
  <c r="W682" i="2" s="1"/>
  <c r="AK694" i="2"/>
  <c r="AU694" i="2"/>
  <c r="AV683" i="2"/>
  <c r="AL683" i="2"/>
  <c r="Y698" i="1"/>
  <c r="G693" i="2"/>
  <c r="AM685" i="2"/>
  <c r="AW685" i="2"/>
  <c r="AJ681" i="1"/>
  <c r="M696" i="2"/>
  <c r="AL684" i="2"/>
  <c r="AV684" i="2"/>
  <c r="AT687" i="2"/>
  <c r="AJ687" i="2"/>
  <c r="U691" i="2"/>
  <c r="AM683" i="2"/>
  <c r="AW683" i="2"/>
  <c r="AW681" i="1"/>
  <c r="O687" i="2"/>
  <c r="AM684" i="2"/>
  <c r="AW684" i="2"/>
  <c r="AU681" i="1"/>
  <c r="N687" i="2"/>
  <c r="AO699" i="1"/>
  <c r="L689" i="2"/>
  <c r="Z688" i="2" s="1"/>
  <c r="E685" i="2"/>
  <c r="BG684" i="2" s="1"/>
  <c r="BF684" i="2"/>
  <c r="BB684" i="2"/>
  <c r="AZ681" i="2"/>
  <c r="BD683" i="2"/>
  <c r="AX683" i="2"/>
  <c r="BE683" i="2"/>
  <c r="BE684" i="2" l="1"/>
  <c r="BC684" i="2"/>
  <c r="AX684" i="2"/>
  <c r="BD684" i="2"/>
  <c r="AY684" i="2"/>
  <c r="AT688" i="2"/>
  <c r="AJ688" i="2"/>
  <c r="AO700" i="1"/>
  <c r="L690" i="2"/>
  <c r="Z689" i="2" s="1"/>
  <c r="AC686" i="2"/>
  <c r="U692" i="2"/>
  <c r="AE691" i="2"/>
  <c r="AO691" i="2"/>
  <c r="N699" i="1"/>
  <c r="I684" i="2"/>
  <c r="W683" i="2" s="1"/>
  <c r="AW682" i="1"/>
  <c r="O688" i="2"/>
  <c r="AC687" i="2" s="1"/>
  <c r="AA695" i="2"/>
  <c r="AJ682" i="1"/>
  <c r="M697" i="2"/>
  <c r="Y699" i="1"/>
  <c r="G694" i="2"/>
  <c r="U693" i="2" s="1"/>
  <c r="AU682" i="1"/>
  <c r="N688" i="2"/>
  <c r="AB687" i="2" s="1"/>
  <c r="AQ682" i="2"/>
  <c r="AG682" i="2"/>
  <c r="BA682" i="2"/>
  <c r="AB686" i="2"/>
  <c r="E686" i="2"/>
  <c r="BC685" i="2" s="1"/>
  <c r="AZ682" i="2"/>
  <c r="BF683" i="2"/>
  <c r="BB683" i="2"/>
  <c r="BC683" i="2"/>
  <c r="BG683" i="2"/>
  <c r="BE685" i="2" l="1"/>
  <c r="BG685" i="2"/>
  <c r="AY685" i="2"/>
  <c r="BD685" i="2"/>
  <c r="BF685" i="2"/>
  <c r="BB685" i="2"/>
  <c r="AV687" i="2"/>
  <c r="AL687" i="2"/>
  <c r="AM687" i="2"/>
  <c r="AW687" i="2"/>
  <c r="AE693" i="2"/>
  <c r="AO693" i="2"/>
  <c r="AU683" i="1"/>
  <c r="N689" i="2"/>
  <c r="AB688" i="2" s="1"/>
  <c r="Y700" i="1"/>
  <c r="G695" i="2"/>
  <c r="U694" i="2" s="1"/>
  <c r="AE692" i="2"/>
  <c r="AO692" i="2"/>
  <c r="AA696" i="2"/>
  <c r="AQ683" i="2"/>
  <c r="AG683" i="2"/>
  <c r="BA683" i="2"/>
  <c r="AT689" i="2"/>
  <c r="AJ689" i="2"/>
  <c r="N700" i="1"/>
  <c r="I685" i="2"/>
  <c r="AJ683" i="1"/>
  <c r="M698" i="2"/>
  <c r="AA697" i="2" s="1"/>
  <c r="AV686" i="2"/>
  <c r="AL686" i="2"/>
  <c r="AK695" i="2"/>
  <c r="AU695" i="2"/>
  <c r="AW683" i="1"/>
  <c r="O689" i="2"/>
  <c r="AM686" i="2"/>
  <c r="AW686" i="2"/>
  <c r="AO701" i="1"/>
  <c r="L691" i="2"/>
  <c r="AX685" i="2"/>
  <c r="E687" i="2"/>
  <c r="BD686" i="2" s="1"/>
  <c r="BG686" i="2"/>
  <c r="AZ683" i="2"/>
  <c r="BF686" i="2" l="1"/>
  <c r="BB686" i="2"/>
  <c r="AK697" i="2"/>
  <c r="AU697" i="2"/>
  <c r="AO694" i="2"/>
  <c r="AE694" i="2"/>
  <c r="AC688" i="2"/>
  <c r="AW684" i="1"/>
  <c r="O690" i="2"/>
  <c r="Y701" i="1"/>
  <c r="G696" i="2"/>
  <c r="AL688" i="2"/>
  <c r="AV688" i="2"/>
  <c r="Z690" i="2"/>
  <c r="W684" i="2"/>
  <c r="AO702" i="1"/>
  <c r="L692" i="2"/>
  <c r="Z691" i="2" s="1"/>
  <c r="N701" i="1"/>
  <c r="I686" i="2"/>
  <c r="W685" i="2" s="1"/>
  <c r="AJ684" i="1"/>
  <c r="M699" i="2"/>
  <c r="AK696" i="2"/>
  <c r="AU696" i="2"/>
  <c r="AU684" i="1"/>
  <c r="N690" i="2"/>
  <c r="AB689" i="2" s="1"/>
  <c r="E688" i="2"/>
  <c r="BD687" i="2"/>
  <c r="BF687" i="2"/>
  <c r="AX687" i="2"/>
  <c r="BG687" i="2"/>
  <c r="AY687" i="2"/>
  <c r="BC687" i="2"/>
  <c r="BB687" i="2"/>
  <c r="AZ684" i="2"/>
  <c r="AY686" i="2"/>
  <c r="BE686" i="2"/>
  <c r="AX686" i="2"/>
  <c r="BC686" i="2"/>
  <c r="BE687" i="2" l="1"/>
  <c r="AV689" i="2"/>
  <c r="AL689" i="2"/>
  <c r="AT691" i="2"/>
  <c r="AJ691" i="2"/>
  <c r="AQ685" i="2"/>
  <c r="AG685" i="2"/>
  <c r="BA685" i="2"/>
  <c r="AO703" i="1"/>
  <c r="L693" i="2"/>
  <c r="AT690" i="2"/>
  <c r="AJ690" i="2"/>
  <c r="Y702" i="1"/>
  <c r="G697" i="2"/>
  <c r="AU685" i="1"/>
  <c r="N691" i="2"/>
  <c r="AB690" i="2" s="1"/>
  <c r="AJ685" i="1"/>
  <c r="M700" i="2"/>
  <c r="N702" i="1"/>
  <c r="I687" i="2"/>
  <c r="W686" i="2" s="1"/>
  <c r="AW685" i="1"/>
  <c r="O691" i="2"/>
  <c r="AC689" i="2"/>
  <c r="AA698" i="2"/>
  <c r="AQ684" i="2"/>
  <c r="AG684" i="2"/>
  <c r="BA684" i="2"/>
  <c r="U695" i="2"/>
  <c r="AM688" i="2"/>
  <c r="AW688" i="2"/>
  <c r="E689" i="2"/>
  <c r="BD688" i="2" s="1"/>
  <c r="AZ685" i="2"/>
  <c r="BE688" i="2" l="1"/>
  <c r="BG688" i="2"/>
  <c r="BF688" i="2"/>
  <c r="AQ686" i="2"/>
  <c r="AG686" i="2"/>
  <c r="BA686" i="2"/>
  <c r="AV690" i="2"/>
  <c r="AL690" i="2"/>
  <c r="AO695" i="2"/>
  <c r="AE695" i="2"/>
  <c r="AK698" i="2"/>
  <c r="AU698" i="2"/>
  <c r="AW686" i="1"/>
  <c r="O692" i="2"/>
  <c r="AC691" i="2" s="1"/>
  <c r="AJ686" i="1"/>
  <c r="M701" i="2"/>
  <c r="AA700" i="2" s="1"/>
  <c r="U696" i="2"/>
  <c r="AM689" i="2"/>
  <c r="AW689" i="2"/>
  <c r="N703" i="1"/>
  <c r="I688" i="2"/>
  <c r="W687" i="2" s="1"/>
  <c r="AU686" i="1"/>
  <c r="N692" i="2"/>
  <c r="Y703" i="1"/>
  <c r="G698" i="2"/>
  <c r="U697" i="2" s="1"/>
  <c r="AO704" i="1"/>
  <c r="L694" i="2"/>
  <c r="Z692" i="2"/>
  <c r="AA699" i="2"/>
  <c r="AC690" i="2"/>
  <c r="AY688" i="2"/>
  <c r="AX688" i="2"/>
  <c r="BC688" i="2"/>
  <c r="BB688" i="2"/>
  <c r="E690" i="2"/>
  <c r="BG689" i="2" s="1"/>
  <c r="AZ686" i="2"/>
  <c r="AY689" i="2" l="1"/>
  <c r="BB689" i="2"/>
  <c r="AX689" i="2"/>
  <c r="BF689" i="2"/>
  <c r="BE689" i="2"/>
  <c r="AO697" i="2"/>
  <c r="AE697" i="2"/>
  <c r="AM690" i="2"/>
  <c r="AW690" i="2"/>
  <c r="AM691" i="2"/>
  <c r="AW691" i="2"/>
  <c r="AO705" i="1"/>
  <c r="L695" i="2"/>
  <c r="Z694" i="2" s="1"/>
  <c r="AU687" i="1"/>
  <c r="N693" i="2"/>
  <c r="AB692" i="2" s="1"/>
  <c r="AK699" i="2"/>
  <c r="AU699" i="2"/>
  <c r="AO696" i="2"/>
  <c r="AE696" i="2"/>
  <c r="AJ687" i="1"/>
  <c r="M702" i="2"/>
  <c r="Z693" i="2"/>
  <c r="AW687" i="1"/>
  <c r="O693" i="2"/>
  <c r="AC692" i="2" s="1"/>
  <c r="AQ687" i="2"/>
  <c r="AG687" i="2"/>
  <c r="BA687" i="2"/>
  <c r="AK700" i="2"/>
  <c r="AU700" i="2"/>
  <c r="AT692" i="2"/>
  <c r="AJ692" i="2"/>
  <c r="Y704" i="1"/>
  <c r="G699" i="2"/>
  <c r="N704" i="1"/>
  <c r="I689" i="2"/>
  <c r="W688" i="2" s="1"/>
  <c r="AB691" i="2"/>
  <c r="E691" i="2"/>
  <c r="BG690" i="2" s="1"/>
  <c r="AZ687" i="2"/>
  <c r="BD689" i="2"/>
  <c r="BC689" i="2"/>
  <c r="AX690" i="2" l="1"/>
  <c r="BD690" i="2"/>
  <c r="BF690" i="2"/>
  <c r="BE690" i="2"/>
  <c r="AY690" i="2"/>
  <c r="BB690" i="2"/>
  <c r="BC690" i="2"/>
  <c r="AT694" i="2"/>
  <c r="AJ694" i="2"/>
  <c r="AQ688" i="2"/>
  <c r="AG688" i="2"/>
  <c r="BA688" i="2"/>
  <c r="AU688" i="1"/>
  <c r="N694" i="2"/>
  <c r="AB693" i="2" s="1"/>
  <c r="AM692" i="2"/>
  <c r="AW692" i="2"/>
  <c r="N705" i="1"/>
  <c r="I690" i="2"/>
  <c r="W689" i="2" s="1"/>
  <c r="AW688" i="1"/>
  <c r="O694" i="2"/>
  <c r="U698" i="2"/>
  <c r="AL692" i="2"/>
  <c r="AV692" i="2"/>
  <c r="AV691" i="2"/>
  <c r="AL691" i="2"/>
  <c r="AA701" i="2"/>
  <c r="AT693" i="2"/>
  <c r="AJ693" i="2"/>
  <c r="Y705" i="1"/>
  <c r="G700" i="2"/>
  <c r="AJ688" i="1"/>
  <c r="M703" i="2"/>
  <c r="AA702" i="2" s="1"/>
  <c r="AO706" i="1"/>
  <c r="L696" i="2"/>
  <c r="E692" i="2"/>
  <c r="AY691" i="2" s="1"/>
  <c r="BD691" i="2"/>
  <c r="BF691" i="2"/>
  <c r="BG691" i="2"/>
  <c r="AZ688" i="2"/>
  <c r="AX691" i="2" l="1"/>
  <c r="BB691" i="2"/>
  <c r="BE691" i="2"/>
  <c r="AK702" i="2"/>
  <c r="AU702" i="2"/>
  <c r="AJ689" i="1"/>
  <c r="M704" i="2"/>
  <c r="AA703" i="2" s="1"/>
  <c r="AL693" i="2"/>
  <c r="AV693" i="2"/>
  <c r="AO698" i="2"/>
  <c r="AE698" i="2"/>
  <c r="N706" i="1"/>
  <c r="I691" i="2"/>
  <c r="W690" i="2" s="1"/>
  <c r="AU689" i="1"/>
  <c r="N695" i="2"/>
  <c r="AB694" i="2" s="1"/>
  <c r="U699" i="2"/>
  <c r="AO707" i="1"/>
  <c r="L697" i="2"/>
  <c r="Y706" i="1"/>
  <c r="G701" i="2"/>
  <c r="U700" i="2" s="1"/>
  <c r="AW689" i="1"/>
  <c r="O695" i="2"/>
  <c r="AC694" i="2" s="1"/>
  <c r="AC693" i="2"/>
  <c r="Z695" i="2"/>
  <c r="AQ689" i="2"/>
  <c r="AG689" i="2"/>
  <c r="BA689" i="2"/>
  <c r="AK701" i="2"/>
  <c r="AU701" i="2"/>
  <c r="BC691" i="2"/>
  <c r="E693" i="2"/>
  <c r="BG692" i="2" s="1"/>
  <c r="AZ689" i="2"/>
  <c r="BD692" i="2" l="1"/>
  <c r="BB692" i="2"/>
  <c r="BE692" i="2"/>
  <c r="BF692" i="2"/>
  <c r="AX692" i="2"/>
  <c r="BC692" i="2"/>
  <c r="AY692" i="2"/>
  <c r="Y707" i="1"/>
  <c r="G702" i="2"/>
  <c r="U701" i="2" s="1"/>
  <c r="AJ695" i="2"/>
  <c r="AT695" i="2"/>
  <c r="N707" i="1"/>
  <c r="I692" i="2"/>
  <c r="AQ690" i="2"/>
  <c r="AG690" i="2"/>
  <c r="BA690" i="2"/>
  <c r="AO700" i="2"/>
  <c r="AE700" i="2"/>
  <c r="AW694" i="2"/>
  <c r="AM694" i="2"/>
  <c r="AW693" i="2"/>
  <c r="AM693" i="2"/>
  <c r="AW690" i="1"/>
  <c r="O696" i="2"/>
  <c r="AC695" i="2" s="1"/>
  <c r="AO708" i="1"/>
  <c r="L698" i="2"/>
  <c r="Z697" i="2" s="1"/>
  <c r="AV694" i="2"/>
  <c r="AL694" i="2"/>
  <c r="AK703" i="2"/>
  <c r="AU703" i="2"/>
  <c r="Z696" i="2"/>
  <c r="AO699" i="2"/>
  <c r="AE699" i="2"/>
  <c r="AU690" i="1"/>
  <c r="N696" i="2"/>
  <c r="AJ690" i="1"/>
  <c r="M706" i="2"/>
  <c r="AA704" i="2" s="1"/>
  <c r="E694" i="2"/>
  <c r="BF693" i="2" s="1"/>
  <c r="AZ690" i="2"/>
  <c r="BB693" i="2" l="1"/>
  <c r="AY693" i="2"/>
  <c r="BC693" i="2"/>
  <c r="BD693" i="2"/>
  <c r="BG693" i="2"/>
  <c r="BE693" i="2"/>
  <c r="AX693" i="2"/>
  <c r="AJ697" i="2"/>
  <c r="AT697" i="2"/>
  <c r="AO701" i="2"/>
  <c r="AE701" i="2"/>
  <c r="AW691" i="1"/>
  <c r="O697" i="2"/>
  <c r="AJ696" i="2"/>
  <c r="AT696" i="2"/>
  <c r="AO709" i="1"/>
  <c r="L699" i="2"/>
  <c r="AW695" i="2"/>
  <c r="AM695" i="2"/>
  <c r="AU691" i="1"/>
  <c r="N697" i="2"/>
  <c r="AB696" i="2" s="1"/>
  <c r="AK704" i="2"/>
  <c r="AU704" i="2"/>
  <c r="AA705" i="2"/>
  <c r="AJ691" i="1"/>
  <c r="M707" i="2"/>
  <c r="AA706" i="2" s="1"/>
  <c r="W691" i="2"/>
  <c r="AB695" i="2"/>
  <c r="AC696" i="2"/>
  <c r="N708" i="1"/>
  <c r="I693" i="2"/>
  <c r="Y708" i="1"/>
  <c r="G703" i="2"/>
  <c r="U702" i="2" s="1"/>
  <c r="E695" i="2"/>
  <c r="BC694" i="2"/>
  <c r="AY694" i="2"/>
  <c r="BF694" i="2"/>
  <c r="AX694" i="2"/>
  <c r="BB694" i="2"/>
  <c r="BD694" i="2"/>
  <c r="AZ691" i="2"/>
  <c r="BE694" i="2" l="1"/>
  <c r="BG694" i="2"/>
  <c r="AO702" i="2"/>
  <c r="AE702" i="2"/>
  <c r="AV696" i="2"/>
  <c r="AL696" i="2"/>
  <c r="AW692" i="1"/>
  <c r="O698" i="2"/>
  <c r="AC697" i="2" s="1"/>
  <c r="Y709" i="1"/>
  <c r="Y710" i="1" s="1"/>
  <c r="Y711" i="1" s="1"/>
  <c r="G704" i="2"/>
  <c r="AJ692" i="1"/>
  <c r="M708" i="2"/>
  <c r="W692" i="2"/>
  <c r="AL695" i="2"/>
  <c r="AV695" i="2"/>
  <c r="N709" i="1"/>
  <c r="I694" i="2"/>
  <c r="AQ691" i="2"/>
  <c r="AG691" i="2"/>
  <c r="BA691" i="2"/>
  <c r="AK706" i="2"/>
  <c r="AU706" i="2"/>
  <c r="Z698" i="2"/>
  <c r="AK705" i="2"/>
  <c r="AU705" i="2"/>
  <c r="AW696" i="2"/>
  <c r="AM696" i="2"/>
  <c r="AU692" i="1"/>
  <c r="N698" i="2"/>
  <c r="AO710" i="1"/>
  <c r="L700" i="2"/>
  <c r="Z699" i="2" s="1"/>
  <c r="E696" i="2"/>
  <c r="BB695" i="2" s="1"/>
  <c r="AZ692" i="2"/>
  <c r="AY695" i="2" l="1"/>
  <c r="BE695" i="2"/>
  <c r="AW697" i="2"/>
  <c r="AM697" i="2"/>
  <c r="AO711" i="1"/>
  <c r="L701" i="2"/>
  <c r="Z700" i="2" s="1"/>
  <c r="AJ693" i="1"/>
  <c r="M709" i="2"/>
  <c r="AW693" i="1"/>
  <c r="O699" i="2"/>
  <c r="AC698" i="2" s="1"/>
  <c r="AT699" i="2"/>
  <c r="AJ699" i="2"/>
  <c r="AB697" i="2"/>
  <c r="N710" i="1"/>
  <c r="I695" i="2"/>
  <c r="W694" i="2" s="1"/>
  <c r="W693" i="2"/>
  <c r="AU693" i="1"/>
  <c r="N699" i="2"/>
  <c r="AB698" i="2" s="1"/>
  <c r="AA707" i="2"/>
  <c r="U703" i="2"/>
  <c r="AT698" i="2"/>
  <c r="AJ698" i="2"/>
  <c r="AQ692" i="2"/>
  <c r="AG692" i="2"/>
  <c r="BA692" i="2"/>
  <c r="Y712" i="1"/>
  <c r="G706" i="2"/>
  <c r="U704" i="2" s="1"/>
  <c r="AX695" i="2"/>
  <c r="BG695" i="2"/>
  <c r="BC695" i="2"/>
  <c r="BD695" i="2"/>
  <c r="BF695" i="2"/>
  <c r="E697" i="2"/>
  <c r="BB696" i="2"/>
  <c r="AZ693" i="2"/>
  <c r="BG696" i="2" l="1"/>
  <c r="AG694" i="2"/>
  <c r="AQ694" i="2"/>
  <c r="BA694" i="2"/>
  <c r="AO704" i="2"/>
  <c r="AE704" i="2"/>
  <c r="Y713" i="1"/>
  <c r="G707" i="2"/>
  <c r="U706" i="2" s="1"/>
  <c r="AL697" i="2"/>
  <c r="AV697" i="2"/>
  <c r="AJ694" i="1"/>
  <c r="M710" i="2"/>
  <c r="AO712" i="1"/>
  <c r="L702" i="2"/>
  <c r="Z701" i="2" s="1"/>
  <c r="N711" i="1"/>
  <c r="I696" i="2"/>
  <c r="W695" i="2" s="1"/>
  <c r="AV698" i="2"/>
  <c r="AL698" i="2"/>
  <c r="AO703" i="2"/>
  <c r="AE703" i="2"/>
  <c r="AW698" i="2"/>
  <c r="AM698" i="2"/>
  <c r="AA708" i="2"/>
  <c r="AT700" i="2"/>
  <c r="AJ700" i="2"/>
  <c r="AQ693" i="2"/>
  <c r="AG693" i="2"/>
  <c r="BA693" i="2"/>
  <c r="U705" i="2"/>
  <c r="AK707" i="2"/>
  <c r="AU707" i="2"/>
  <c r="AU694" i="1"/>
  <c r="N700" i="2"/>
  <c r="AW694" i="1"/>
  <c r="O700" i="2"/>
  <c r="AC699" i="2" s="1"/>
  <c r="BD696" i="2"/>
  <c r="BF696" i="2"/>
  <c r="E698" i="2"/>
  <c r="AX697" i="2"/>
  <c r="AZ694" i="2"/>
  <c r="AX696" i="2"/>
  <c r="AY696" i="2"/>
  <c r="BE696" i="2"/>
  <c r="BC696" i="2"/>
  <c r="BE697" i="2" l="1"/>
  <c r="BF697" i="2"/>
  <c r="AW699" i="2"/>
  <c r="AM699" i="2"/>
  <c r="AG695" i="2"/>
  <c r="AQ695" i="2"/>
  <c r="BA695" i="2"/>
  <c r="AO706" i="2"/>
  <c r="AE706" i="2"/>
  <c r="AT701" i="2"/>
  <c r="AJ701" i="2"/>
  <c r="AU695" i="1"/>
  <c r="N701" i="2"/>
  <c r="AB700" i="2" s="1"/>
  <c r="AO713" i="1"/>
  <c r="L703" i="2"/>
  <c r="AO705" i="2"/>
  <c r="AE705" i="2"/>
  <c r="AK708" i="2"/>
  <c r="AU708" i="2"/>
  <c r="N712" i="1"/>
  <c r="I697" i="2"/>
  <c r="AJ695" i="1"/>
  <c r="M711" i="2"/>
  <c r="Y714" i="1"/>
  <c r="G708" i="2"/>
  <c r="AW695" i="1"/>
  <c r="O701" i="2"/>
  <c r="AC700" i="2" s="1"/>
  <c r="AB699" i="2"/>
  <c r="AA709" i="2"/>
  <c r="BG697" i="2"/>
  <c r="E699" i="2"/>
  <c r="BD698" i="2" s="1"/>
  <c r="AZ695" i="2"/>
  <c r="AY697" i="2"/>
  <c r="BC697" i="2"/>
  <c r="BD697" i="2"/>
  <c r="BB697" i="2"/>
  <c r="BB698" i="2" l="1"/>
  <c r="BC698" i="2"/>
  <c r="AX698" i="2"/>
  <c r="BF698" i="2"/>
  <c r="BE698" i="2"/>
  <c r="BG698" i="2"/>
  <c r="AW700" i="2"/>
  <c r="AM700" i="2"/>
  <c r="AU696" i="1"/>
  <c r="N702" i="2"/>
  <c r="AB701" i="2" s="1"/>
  <c r="AL699" i="2"/>
  <c r="AV699" i="2"/>
  <c r="AK709" i="2"/>
  <c r="AU709" i="2"/>
  <c r="Z702" i="2"/>
  <c r="AW696" i="1"/>
  <c r="O702" i="2"/>
  <c r="AC701" i="2" s="1"/>
  <c r="Y715" i="1"/>
  <c r="G709" i="2"/>
  <c r="N713" i="1"/>
  <c r="I698" i="2"/>
  <c r="W697" i="2" s="1"/>
  <c r="AO714" i="1"/>
  <c r="AO715" i="1" s="1"/>
  <c r="L704" i="2"/>
  <c r="Z703" i="2" s="1"/>
  <c r="AJ696" i="1"/>
  <c r="M712" i="2"/>
  <c r="AA711" i="2" s="1"/>
  <c r="W696" i="2"/>
  <c r="AL700" i="2"/>
  <c r="AV700" i="2"/>
  <c r="U707" i="2"/>
  <c r="AA710" i="2"/>
  <c r="E700" i="2"/>
  <c r="BD699" i="2" s="1"/>
  <c r="BC699" i="2"/>
  <c r="AZ696" i="2"/>
  <c r="AY698" i="2"/>
  <c r="BF699" i="2" l="1"/>
  <c r="AY699" i="2"/>
  <c r="AX699" i="2"/>
  <c r="BE699" i="2"/>
  <c r="BG699" i="2"/>
  <c r="BB699" i="2"/>
  <c r="AK711" i="2"/>
  <c r="AU711" i="2"/>
  <c r="AG697" i="2"/>
  <c r="AQ697" i="2"/>
  <c r="BA697" i="2"/>
  <c r="AT703" i="2"/>
  <c r="AJ703" i="2"/>
  <c r="AL701" i="2"/>
  <c r="AV701" i="2"/>
  <c r="AW701" i="2"/>
  <c r="AM701" i="2"/>
  <c r="AK710" i="2"/>
  <c r="AU710" i="2"/>
  <c r="AG696" i="2"/>
  <c r="AQ696" i="2"/>
  <c r="BA696" i="2"/>
  <c r="AJ697" i="1"/>
  <c r="M713" i="2"/>
  <c r="N714" i="1"/>
  <c r="I699" i="2"/>
  <c r="W698" i="2" s="1"/>
  <c r="AW697" i="1"/>
  <c r="O703" i="2"/>
  <c r="AT702" i="2"/>
  <c r="AJ702" i="2"/>
  <c r="AU697" i="1"/>
  <c r="N703" i="2"/>
  <c r="AB702" i="2" s="1"/>
  <c r="AO716" i="1"/>
  <c r="L706" i="2"/>
  <c r="Y716" i="1"/>
  <c r="G710" i="2"/>
  <c r="U708" i="2"/>
  <c r="AO707" i="2"/>
  <c r="AE707" i="2"/>
  <c r="AA712" i="2"/>
  <c r="E701" i="2"/>
  <c r="BG700" i="2" s="1"/>
  <c r="BE700" i="2"/>
  <c r="BF700" i="2"/>
  <c r="AZ697" i="2"/>
  <c r="AY700" i="2" l="1"/>
  <c r="AX700" i="2"/>
  <c r="BC700" i="2"/>
  <c r="BB700" i="2"/>
  <c r="BD700" i="2"/>
  <c r="AG698" i="2"/>
  <c r="AQ698" i="2"/>
  <c r="BA698" i="2"/>
  <c r="Z705" i="2"/>
  <c r="AL702" i="2"/>
  <c r="AV702" i="2"/>
  <c r="AO708" i="2"/>
  <c r="AE708" i="2"/>
  <c r="AO717" i="1"/>
  <c r="L707" i="2"/>
  <c r="N715" i="1"/>
  <c r="I700" i="2"/>
  <c r="W699" i="2" s="1"/>
  <c r="U709" i="2"/>
  <c r="AC702" i="2"/>
  <c r="AK712" i="2"/>
  <c r="AU712" i="2"/>
  <c r="Z704" i="2"/>
  <c r="Y717" i="1"/>
  <c r="G711" i="2"/>
  <c r="AU698" i="1"/>
  <c r="N704" i="2"/>
  <c r="AW698" i="1"/>
  <c r="O704" i="2"/>
  <c r="AJ698" i="1"/>
  <c r="M714" i="2"/>
  <c r="AA713" i="2" s="1"/>
  <c r="E702" i="2"/>
  <c r="BF701" i="2" s="1"/>
  <c r="AZ698" i="2"/>
  <c r="BC701" i="2" l="1"/>
  <c r="AX701" i="2"/>
  <c r="BE701" i="2"/>
  <c r="BB701" i="2"/>
  <c r="BG701" i="2"/>
  <c r="AY701" i="2"/>
  <c r="AK713" i="2"/>
  <c r="AU713" i="2"/>
  <c r="AJ699" i="1"/>
  <c r="M715" i="2"/>
  <c r="AA714" i="2" s="1"/>
  <c r="AO709" i="2"/>
  <c r="AE709" i="2"/>
  <c r="AO718" i="1"/>
  <c r="L708" i="2"/>
  <c r="Z707" i="2" s="1"/>
  <c r="AU699" i="1"/>
  <c r="N705" i="2"/>
  <c r="AG699" i="2"/>
  <c r="AQ699" i="2"/>
  <c r="BA699" i="2"/>
  <c r="AW699" i="1"/>
  <c r="O705" i="2"/>
  <c r="AC704" i="2" s="1"/>
  <c r="Y718" i="1"/>
  <c r="G712" i="2"/>
  <c r="AW702" i="2"/>
  <c r="AM702" i="2"/>
  <c r="U710" i="2"/>
  <c r="AT705" i="2"/>
  <c r="AJ705" i="2"/>
  <c r="AT704" i="2"/>
  <c r="AJ704" i="2"/>
  <c r="AB703" i="2"/>
  <c r="AC703" i="2"/>
  <c r="N716" i="1"/>
  <c r="I701" i="2"/>
  <c r="Z706" i="2"/>
  <c r="BD701" i="2"/>
  <c r="E703" i="2"/>
  <c r="BG702" i="2"/>
  <c r="BC702" i="2"/>
  <c r="AY702" i="2"/>
  <c r="BF702" i="2"/>
  <c r="BE702" i="2"/>
  <c r="BB702" i="2"/>
  <c r="BD702" i="2"/>
  <c r="AX702" i="2"/>
  <c r="AZ699" i="2"/>
  <c r="AU700" i="1" l="1"/>
  <c r="N706" i="2"/>
  <c r="AJ700" i="1"/>
  <c r="M716" i="2"/>
  <c r="AK714" i="2"/>
  <c r="AU714" i="2"/>
  <c r="AW700" i="1"/>
  <c r="O706" i="2"/>
  <c r="N717" i="1"/>
  <c r="I702" i="2"/>
  <c r="W701" i="2" s="1"/>
  <c r="AW703" i="2"/>
  <c r="AM703" i="2"/>
  <c r="AB704" i="2"/>
  <c r="AW704" i="2"/>
  <c r="AM704" i="2"/>
  <c r="AO710" i="2"/>
  <c r="AE710" i="2"/>
  <c r="Y719" i="1"/>
  <c r="G713" i="2"/>
  <c r="U712" i="2" s="1"/>
  <c r="U711" i="2"/>
  <c r="AT707" i="2"/>
  <c r="AJ707" i="2"/>
  <c r="W700" i="2"/>
  <c r="AT706" i="2"/>
  <c r="AJ706" i="2"/>
  <c r="AL703" i="2"/>
  <c r="AV703" i="2"/>
  <c r="AO719" i="1"/>
  <c r="L709" i="2"/>
  <c r="E704" i="2"/>
  <c r="BD703" i="2"/>
  <c r="AZ700" i="2"/>
  <c r="BG703" i="2" l="1"/>
  <c r="AX703" i="2"/>
  <c r="BE703" i="2"/>
  <c r="BF703" i="2"/>
  <c r="AY703" i="2"/>
  <c r="BB703" i="2"/>
  <c r="AO720" i="1"/>
  <c r="L710" i="2"/>
  <c r="Z709" i="2" s="1"/>
  <c r="AW701" i="1"/>
  <c r="O707" i="2"/>
  <c r="AJ701" i="1"/>
  <c r="M717" i="2"/>
  <c r="AO712" i="2"/>
  <c r="AE712" i="2"/>
  <c r="AG700" i="2"/>
  <c r="AQ700" i="2"/>
  <c r="BA700" i="2"/>
  <c r="AO711" i="2"/>
  <c r="AE711" i="2"/>
  <c r="Y720" i="1"/>
  <c r="G714" i="2"/>
  <c r="AB705" i="2"/>
  <c r="AG701" i="2"/>
  <c r="AQ701" i="2"/>
  <c r="BA701" i="2"/>
  <c r="AC705" i="2"/>
  <c r="AA715" i="2"/>
  <c r="Z708" i="2"/>
  <c r="AL704" i="2"/>
  <c r="AV704" i="2"/>
  <c r="N718" i="1"/>
  <c r="I703" i="2"/>
  <c r="AU701" i="1"/>
  <c r="N707" i="2"/>
  <c r="BC703" i="2"/>
  <c r="E705" i="2"/>
  <c r="BG704" i="2" s="1"/>
  <c r="AZ701" i="2"/>
  <c r="BF704" i="2" l="1"/>
  <c r="AW702" i="1"/>
  <c r="O708" i="2"/>
  <c r="AC707" i="2" s="1"/>
  <c r="AB706" i="2"/>
  <c r="AT708" i="2"/>
  <c r="AJ708" i="2"/>
  <c r="U713" i="2"/>
  <c r="AT709" i="2"/>
  <c r="AJ709" i="2"/>
  <c r="AL705" i="2"/>
  <c r="AV705" i="2"/>
  <c r="AC706" i="2"/>
  <c r="AU702" i="1"/>
  <c r="N708" i="2"/>
  <c r="AW705" i="2"/>
  <c r="AM705" i="2"/>
  <c r="Y721" i="1"/>
  <c r="G715" i="2"/>
  <c r="U714" i="2" s="1"/>
  <c r="N719" i="1"/>
  <c r="I704" i="2"/>
  <c r="AK715" i="2"/>
  <c r="AU715" i="2"/>
  <c r="AA716" i="2"/>
  <c r="W702" i="2"/>
  <c r="AJ702" i="1"/>
  <c r="M718" i="2"/>
  <c r="AO721" i="1"/>
  <c r="L711" i="2"/>
  <c r="Z710" i="2" s="1"/>
  <c r="E706" i="2"/>
  <c r="AX705" i="2" s="1"/>
  <c r="BE705" i="2"/>
  <c r="BC705" i="2"/>
  <c r="BG705" i="2"/>
  <c r="BB705" i="2"/>
  <c r="BD705" i="2"/>
  <c r="AY705" i="2"/>
  <c r="AZ702" i="2"/>
  <c r="BF705" i="2" l="1"/>
  <c r="AO714" i="2"/>
  <c r="AE714" i="2"/>
  <c r="AT710" i="2"/>
  <c r="AJ710" i="2"/>
  <c r="AJ703" i="1"/>
  <c r="M719" i="2"/>
  <c r="AA718" i="2" s="1"/>
  <c r="Y722" i="1"/>
  <c r="G716" i="2"/>
  <c r="U715" i="2" s="1"/>
  <c r="AW707" i="2"/>
  <c r="AM707" i="2"/>
  <c r="AW703" i="1"/>
  <c r="O709" i="2"/>
  <c r="AO722" i="1"/>
  <c r="L712" i="2"/>
  <c r="AK716" i="2"/>
  <c r="AU716" i="2"/>
  <c r="N720" i="1"/>
  <c r="I705" i="2"/>
  <c r="AU703" i="1"/>
  <c r="N709" i="2"/>
  <c r="AB708" i="2" s="1"/>
  <c r="AO713" i="2"/>
  <c r="AE713" i="2"/>
  <c r="AB707" i="2"/>
  <c r="AG702" i="2"/>
  <c r="AQ702" i="2"/>
  <c r="BA702" i="2"/>
  <c r="W703" i="2"/>
  <c r="AW706" i="2"/>
  <c r="AM706" i="2"/>
  <c r="AA717" i="2"/>
  <c r="AL706" i="2"/>
  <c r="AV706" i="2"/>
  <c r="E707" i="2"/>
  <c r="BD706" i="2" s="1"/>
  <c r="AZ703" i="2"/>
  <c r="AY704" i="2"/>
  <c r="BD704" i="2"/>
  <c r="BB704" i="2"/>
  <c r="BE704" i="2"/>
  <c r="BC704" i="2"/>
  <c r="AX704" i="2"/>
  <c r="BE706" i="2" l="1"/>
  <c r="BG706" i="2"/>
  <c r="BB706" i="2"/>
  <c r="BF706" i="2"/>
  <c r="AY706" i="2"/>
  <c r="N721" i="1"/>
  <c r="I706" i="2"/>
  <c r="W705" i="2" s="1"/>
  <c r="AO723" i="1"/>
  <c r="L713" i="2"/>
  <c r="AJ704" i="1"/>
  <c r="M720" i="2"/>
  <c r="AA719" i="2" s="1"/>
  <c r="AK718" i="2"/>
  <c r="AU718" i="2"/>
  <c r="AL708" i="2"/>
  <c r="AV708" i="2"/>
  <c r="AO715" i="2"/>
  <c r="AE715" i="2"/>
  <c r="AC708" i="2"/>
  <c r="W704" i="2"/>
  <c r="AG703" i="2"/>
  <c r="AQ703" i="2"/>
  <c r="BA703" i="2"/>
  <c r="Z711" i="2"/>
  <c r="AK717" i="2"/>
  <c r="AU717" i="2"/>
  <c r="AL707" i="2"/>
  <c r="AV707" i="2"/>
  <c r="AU704" i="1"/>
  <c r="N710" i="2"/>
  <c r="AB709" i="2" s="1"/>
  <c r="AW704" i="1"/>
  <c r="O710" i="2"/>
  <c r="AC709" i="2" s="1"/>
  <c r="Y723" i="1"/>
  <c r="G717" i="2"/>
  <c r="BC706" i="2"/>
  <c r="AX706" i="2"/>
  <c r="E708" i="2"/>
  <c r="AX707" i="2" s="1"/>
  <c r="AZ704" i="2"/>
  <c r="BB707" i="2" l="1"/>
  <c r="AL709" i="2"/>
  <c r="AV709" i="2"/>
  <c r="AK719" i="2"/>
  <c r="AU719" i="2"/>
  <c r="AW709" i="2"/>
  <c r="AM709" i="2"/>
  <c r="AG705" i="2"/>
  <c r="AQ705" i="2"/>
  <c r="BA705" i="2"/>
  <c r="U716" i="2"/>
  <c r="AJ705" i="1"/>
  <c r="M721" i="2"/>
  <c r="AA720" i="2" s="1"/>
  <c r="N722" i="1"/>
  <c r="I707" i="2"/>
  <c r="AG704" i="2"/>
  <c r="AQ704" i="2"/>
  <c r="BA704" i="2"/>
  <c r="AU705" i="1"/>
  <c r="N711" i="2"/>
  <c r="AB710" i="2" s="1"/>
  <c r="AT711" i="2"/>
  <c r="AJ711" i="2"/>
  <c r="Z712" i="2"/>
  <c r="Y724" i="1"/>
  <c r="G718" i="2"/>
  <c r="AW705" i="1"/>
  <c r="O711" i="2"/>
  <c r="AW708" i="2"/>
  <c r="AM708" i="2"/>
  <c r="AO724" i="1"/>
  <c r="L714" i="2"/>
  <c r="BD707" i="2"/>
  <c r="BE707" i="2"/>
  <c r="BC707" i="2"/>
  <c r="AY707" i="2"/>
  <c r="E709" i="2"/>
  <c r="BG708" i="2" s="1"/>
  <c r="AZ705" i="2"/>
  <c r="BG707" i="2"/>
  <c r="BF707" i="2"/>
  <c r="AX708" i="2" l="1"/>
  <c r="BC708" i="2"/>
  <c r="BB708" i="2"/>
  <c r="BD708" i="2"/>
  <c r="N723" i="1"/>
  <c r="I708" i="2"/>
  <c r="AL710" i="2"/>
  <c r="AV710" i="2"/>
  <c r="AO716" i="2"/>
  <c r="AE716" i="2"/>
  <c r="AK720" i="2"/>
  <c r="AU720" i="2"/>
  <c r="AU706" i="1"/>
  <c r="N712" i="2"/>
  <c r="U717" i="2"/>
  <c r="Y725" i="1"/>
  <c r="G719" i="2"/>
  <c r="AT712" i="2"/>
  <c r="AJ712" i="2"/>
  <c r="AO725" i="1"/>
  <c r="L715" i="2"/>
  <c r="Z714" i="2" s="1"/>
  <c r="AW706" i="1"/>
  <c r="O712" i="2"/>
  <c r="Z713" i="2"/>
  <c r="AC710" i="2"/>
  <c r="W706" i="2"/>
  <c r="AJ706" i="1"/>
  <c r="M722" i="2"/>
  <c r="AA721" i="2" s="1"/>
  <c r="BF708" i="2"/>
  <c r="BE708" i="2"/>
  <c r="AY708" i="2"/>
  <c r="E710" i="2"/>
  <c r="BE709" i="2" s="1"/>
  <c r="BD709" i="2"/>
  <c r="AZ706" i="2"/>
  <c r="BG709" i="2" l="1"/>
  <c r="BB709" i="2"/>
  <c r="BC709" i="2"/>
  <c r="AX709" i="2"/>
  <c r="AY709" i="2"/>
  <c r="BF709" i="2"/>
  <c r="AK721" i="2"/>
  <c r="AU721" i="2"/>
  <c r="AT713" i="2"/>
  <c r="AJ713" i="2"/>
  <c r="AU707" i="1"/>
  <c r="N713" i="2"/>
  <c r="AB712" i="2" s="1"/>
  <c r="N724" i="1"/>
  <c r="I709" i="2"/>
  <c r="W708" i="2" s="1"/>
  <c r="AT714" i="2"/>
  <c r="AJ714" i="2"/>
  <c r="AO717" i="2"/>
  <c r="AE717" i="2"/>
  <c r="AG706" i="2"/>
  <c r="AQ706" i="2"/>
  <c r="BA706" i="2"/>
  <c r="AW707" i="1"/>
  <c r="O713" i="2"/>
  <c r="AC712" i="2" s="1"/>
  <c r="Y726" i="1"/>
  <c r="G720" i="2"/>
  <c r="U719" i="2" s="1"/>
  <c r="U718" i="2"/>
  <c r="AB711" i="2"/>
  <c r="AO726" i="1"/>
  <c r="L716" i="2"/>
  <c r="AJ707" i="1"/>
  <c r="M723" i="2"/>
  <c r="AW710" i="2"/>
  <c r="AM710" i="2"/>
  <c r="AC711" i="2"/>
  <c r="W707" i="2"/>
  <c r="E711" i="2"/>
  <c r="AY710" i="2" s="1"/>
  <c r="AZ707" i="2"/>
  <c r="BE710" i="2" l="1"/>
  <c r="BC710" i="2"/>
  <c r="AX710" i="2"/>
  <c r="BB710" i="2"/>
  <c r="BG710" i="2"/>
  <c r="BF710" i="2"/>
  <c r="BD710" i="2"/>
  <c r="AO719" i="2"/>
  <c r="AE719" i="2"/>
  <c r="AW712" i="2"/>
  <c r="AM712" i="2"/>
  <c r="AW711" i="2"/>
  <c r="AM711" i="2"/>
  <c r="Y727" i="1"/>
  <c r="G721" i="2"/>
  <c r="U720" i="2" s="1"/>
  <c r="AL712" i="2"/>
  <c r="AV712" i="2"/>
  <c r="AL711" i="2"/>
  <c r="AV711" i="2"/>
  <c r="AO727" i="1"/>
  <c r="L717" i="2"/>
  <c r="AO718" i="2"/>
  <c r="AE718" i="2"/>
  <c r="AW708" i="1"/>
  <c r="O714" i="2"/>
  <c r="Z715" i="2"/>
  <c r="AU708" i="1"/>
  <c r="N714" i="2"/>
  <c r="AJ708" i="1"/>
  <c r="M724" i="2"/>
  <c r="AA723" i="2" s="1"/>
  <c r="AG707" i="2"/>
  <c r="AQ707" i="2"/>
  <c r="BA707" i="2"/>
  <c r="AG708" i="2"/>
  <c r="AQ708" i="2"/>
  <c r="BA708" i="2"/>
  <c r="AA722" i="2"/>
  <c r="N725" i="1"/>
  <c r="I710" i="2"/>
  <c r="E712" i="2"/>
  <c r="BE711" i="2" s="1"/>
  <c r="AZ708" i="2"/>
  <c r="BC711" i="2" l="1"/>
  <c r="BB711" i="2"/>
  <c r="BD711" i="2"/>
  <c r="AX711" i="2"/>
  <c r="AY711" i="2"/>
  <c r="BG711" i="2"/>
  <c r="BF711" i="2"/>
  <c r="AK723" i="2"/>
  <c r="AU723" i="2"/>
  <c r="N726" i="1"/>
  <c r="I711" i="2"/>
  <c r="AK722" i="2"/>
  <c r="AU722" i="2"/>
  <c r="AJ709" i="1"/>
  <c r="M725" i="2"/>
  <c r="AA724" i="2" s="1"/>
  <c r="AT715" i="2"/>
  <c r="AJ715" i="2"/>
  <c r="AO728" i="1"/>
  <c r="L718" i="2"/>
  <c r="AU709" i="1"/>
  <c r="N715" i="2"/>
  <c r="AB714" i="2" s="1"/>
  <c r="W709" i="2"/>
  <c r="AB713" i="2"/>
  <c r="Z716" i="2"/>
  <c r="AW709" i="1"/>
  <c r="O715" i="2"/>
  <c r="AC714" i="2" s="1"/>
  <c r="AO720" i="2"/>
  <c r="AE720" i="2"/>
  <c r="AC713" i="2"/>
  <c r="Y728" i="1"/>
  <c r="G722" i="2"/>
  <c r="E713" i="2"/>
  <c r="AX712" i="2" s="1"/>
  <c r="AZ709" i="2"/>
  <c r="AY712" i="2" l="1"/>
  <c r="BF712" i="2"/>
  <c r="BC712" i="2"/>
  <c r="BB712" i="2"/>
  <c r="BG712" i="2"/>
  <c r="BE712" i="2"/>
  <c r="BD712" i="2"/>
  <c r="Y729" i="1"/>
  <c r="G723" i="2"/>
  <c r="AO729" i="1"/>
  <c r="L719" i="2"/>
  <c r="N727" i="1"/>
  <c r="I712" i="2"/>
  <c r="AG709" i="2"/>
  <c r="AQ709" i="2"/>
  <c r="BA709" i="2"/>
  <c r="Z717" i="2"/>
  <c r="W710" i="2"/>
  <c r="AW710" i="1"/>
  <c r="O716" i="2"/>
  <c r="AL713" i="2"/>
  <c r="AV713" i="2"/>
  <c r="AL714" i="2"/>
  <c r="AV714" i="2"/>
  <c r="AW714" i="2"/>
  <c r="AM714" i="2"/>
  <c r="AT716" i="2"/>
  <c r="AJ716" i="2"/>
  <c r="AW713" i="2"/>
  <c r="AM713" i="2"/>
  <c r="U721" i="2"/>
  <c r="AK724" i="2"/>
  <c r="AU724" i="2"/>
  <c r="AU710" i="1"/>
  <c r="N716" i="2"/>
  <c r="AJ710" i="1"/>
  <c r="M726" i="2"/>
  <c r="AA725" i="2" s="1"/>
  <c r="E714" i="2"/>
  <c r="BF713" i="2"/>
  <c r="BB713" i="2"/>
  <c r="AX713" i="2"/>
  <c r="BE713" i="2"/>
  <c r="BC713" i="2"/>
  <c r="AY713" i="2"/>
  <c r="BD713" i="2"/>
  <c r="BG713" i="2"/>
  <c r="AZ710" i="2"/>
  <c r="AU711" i="1" l="1"/>
  <c r="N717" i="2"/>
  <c r="N728" i="1"/>
  <c r="I713" i="2"/>
  <c r="W712" i="2" s="1"/>
  <c r="Y730" i="1"/>
  <c r="G724" i="2"/>
  <c r="AO721" i="2"/>
  <c r="AE721" i="2"/>
  <c r="AW711" i="1"/>
  <c r="O717" i="2"/>
  <c r="AT717" i="2"/>
  <c r="AJ717" i="2"/>
  <c r="U722" i="2"/>
  <c r="Z718" i="2"/>
  <c r="AK725" i="2"/>
  <c r="AU725" i="2"/>
  <c r="W711" i="2"/>
  <c r="AC715" i="2"/>
  <c r="AJ711" i="1"/>
  <c r="M727" i="2"/>
  <c r="AA726" i="2" s="1"/>
  <c r="AG710" i="2"/>
  <c r="AQ710" i="2"/>
  <c r="BA710" i="2"/>
  <c r="AB715" i="2"/>
  <c r="AO730" i="1"/>
  <c r="L720" i="2"/>
  <c r="Z719" i="2" s="1"/>
  <c r="E715" i="2"/>
  <c r="BF714" i="2" s="1"/>
  <c r="AZ711" i="2"/>
  <c r="BD714" i="2" l="1"/>
  <c r="BE714" i="2"/>
  <c r="AY714" i="2"/>
  <c r="BB714" i="2"/>
  <c r="BC714" i="2"/>
  <c r="AX714" i="2"/>
  <c r="BG714" i="2"/>
  <c r="AT719" i="2"/>
  <c r="AJ719" i="2"/>
  <c r="AK726" i="2"/>
  <c r="AU726" i="2"/>
  <c r="AJ712" i="1"/>
  <c r="M728" i="2"/>
  <c r="AG711" i="2"/>
  <c r="AQ711" i="2"/>
  <c r="BA711" i="2"/>
  <c r="Y731" i="1"/>
  <c r="G725" i="2"/>
  <c r="U724" i="2" s="1"/>
  <c r="AU712" i="1"/>
  <c r="N718" i="2"/>
  <c r="AL715" i="2"/>
  <c r="AV715" i="2"/>
  <c r="AB716" i="2"/>
  <c r="U723" i="2"/>
  <c r="AA727" i="2"/>
  <c r="AT718" i="2"/>
  <c r="AJ718" i="2"/>
  <c r="AG712" i="2"/>
  <c r="AQ712" i="2"/>
  <c r="BA712" i="2"/>
  <c r="AW715" i="2"/>
  <c r="AM715" i="2"/>
  <c r="AO731" i="1"/>
  <c r="L721" i="2"/>
  <c r="AC716" i="2"/>
  <c r="AO722" i="2"/>
  <c r="AE722" i="2"/>
  <c r="AW712" i="1"/>
  <c r="O718" i="2"/>
  <c r="N729" i="1"/>
  <c r="I714" i="2"/>
  <c r="W713" i="2" s="1"/>
  <c r="E716" i="2"/>
  <c r="BB715" i="2" s="1"/>
  <c r="BF715" i="2"/>
  <c r="AZ712" i="2"/>
  <c r="BC715" i="2" l="1"/>
  <c r="BE715" i="2"/>
  <c r="BG715" i="2"/>
  <c r="BD715" i="2"/>
  <c r="AX715" i="2"/>
  <c r="AY715" i="2"/>
  <c r="AG713" i="2"/>
  <c r="AQ713" i="2"/>
  <c r="BA713" i="2"/>
  <c r="AW716" i="2"/>
  <c r="AM716" i="2"/>
  <c r="N730" i="1"/>
  <c r="I715" i="2"/>
  <c r="W714" i="2" s="1"/>
  <c r="AL716" i="2"/>
  <c r="AV716" i="2"/>
  <c r="Y732" i="1"/>
  <c r="G726" i="2"/>
  <c r="U725" i="2" s="1"/>
  <c r="AO724" i="2"/>
  <c r="AE724" i="2"/>
  <c r="AJ713" i="1"/>
  <c r="M729" i="2"/>
  <c r="AW713" i="1"/>
  <c r="O719" i="2"/>
  <c r="AC718" i="2" s="1"/>
  <c r="AU713" i="1"/>
  <c r="N719" i="2"/>
  <c r="AB718" i="2" s="1"/>
  <c r="AB717" i="2"/>
  <c r="AO723" i="2"/>
  <c r="AE723" i="2"/>
  <c r="AC717" i="2"/>
  <c r="AO732" i="1"/>
  <c r="L722" i="2"/>
  <c r="AK727" i="2"/>
  <c r="AU727" i="2"/>
  <c r="Z720" i="2"/>
  <c r="E717" i="2"/>
  <c r="BG716" i="2" s="1"/>
  <c r="AZ713" i="2"/>
  <c r="AX716" i="2" l="1"/>
  <c r="BB716" i="2"/>
  <c r="BD716" i="2"/>
  <c r="BE716" i="2"/>
  <c r="BF716" i="2"/>
  <c r="BC716" i="2"/>
  <c r="AL718" i="2"/>
  <c r="AV718" i="2"/>
  <c r="AW718" i="2"/>
  <c r="AM718" i="2"/>
  <c r="AW717" i="2"/>
  <c r="AM717" i="2"/>
  <c r="Z721" i="2"/>
  <c r="AG714" i="2"/>
  <c r="AQ714" i="2"/>
  <c r="BA714" i="2"/>
  <c r="AO725" i="2"/>
  <c r="AE725" i="2"/>
  <c r="AU714" i="1"/>
  <c r="N720" i="2"/>
  <c r="AW714" i="1"/>
  <c r="O720" i="2"/>
  <c r="AC719" i="2" s="1"/>
  <c r="Y733" i="1"/>
  <c r="G727" i="2"/>
  <c r="U726" i="2" s="1"/>
  <c r="N731" i="1"/>
  <c r="I716" i="2"/>
  <c r="W715" i="2" s="1"/>
  <c r="AA728" i="2"/>
  <c r="AT720" i="2"/>
  <c r="AJ720" i="2"/>
  <c r="AO733" i="1"/>
  <c r="L723" i="2"/>
  <c r="Z722" i="2" s="1"/>
  <c r="AL717" i="2"/>
  <c r="AV717" i="2"/>
  <c r="AJ714" i="1"/>
  <c r="M730" i="2"/>
  <c r="AA729" i="2" s="1"/>
  <c r="AB719" i="2"/>
  <c r="AY716" i="2"/>
  <c r="E718" i="2"/>
  <c r="BF717" i="2" s="1"/>
  <c r="BD717" i="2"/>
  <c r="AZ714" i="2"/>
  <c r="AY717" i="2" l="1"/>
  <c r="AX717" i="2"/>
  <c r="BE717" i="2"/>
  <c r="BG717" i="2"/>
  <c r="BB717" i="2"/>
  <c r="BC717" i="2"/>
  <c r="AK729" i="2"/>
  <c r="AU729" i="2"/>
  <c r="AT722" i="2"/>
  <c r="AJ722" i="2"/>
  <c r="Y734" i="1"/>
  <c r="G728" i="2"/>
  <c r="U727" i="2" s="1"/>
  <c r="AJ715" i="1"/>
  <c r="M731" i="2"/>
  <c r="AA730" i="2" s="1"/>
  <c r="AO734" i="1"/>
  <c r="L724" i="2"/>
  <c r="AU715" i="1"/>
  <c r="N721" i="2"/>
  <c r="AO726" i="2"/>
  <c r="AE726" i="2"/>
  <c r="AL719" i="2"/>
  <c r="AV719" i="2"/>
  <c r="AG715" i="2"/>
  <c r="AQ715" i="2"/>
  <c r="BA715" i="2"/>
  <c r="AW719" i="2"/>
  <c r="AM719" i="2"/>
  <c r="AK728" i="2"/>
  <c r="AU728" i="2"/>
  <c r="N732" i="1"/>
  <c r="I717" i="2"/>
  <c r="W716" i="2" s="1"/>
  <c r="AW715" i="1"/>
  <c r="O721" i="2"/>
  <c r="AT721" i="2"/>
  <c r="AJ721" i="2"/>
  <c r="E719" i="2"/>
  <c r="BC718" i="2" s="1"/>
  <c r="AZ715" i="2"/>
  <c r="BF718" i="2" l="1"/>
  <c r="AX718" i="2"/>
  <c r="BD718" i="2"/>
  <c r="AG716" i="2"/>
  <c r="AQ716" i="2"/>
  <c r="BA716" i="2"/>
  <c r="AK730" i="2"/>
  <c r="AU730" i="2"/>
  <c r="AU716" i="1"/>
  <c r="N722" i="2"/>
  <c r="AB721" i="2" s="1"/>
  <c r="N733" i="1"/>
  <c r="I718" i="2"/>
  <c r="AC720" i="2"/>
  <c r="AO727" i="2"/>
  <c r="AE727" i="2"/>
  <c r="AJ716" i="1"/>
  <c r="M732" i="2"/>
  <c r="AB720" i="2"/>
  <c r="AW716" i="1"/>
  <c r="O722" i="2"/>
  <c r="Z723" i="2"/>
  <c r="AO735" i="1"/>
  <c r="L725" i="2"/>
  <c r="Z724" i="2" s="1"/>
  <c r="Y735" i="1"/>
  <c r="G729" i="2"/>
  <c r="BG718" i="2"/>
  <c r="BB718" i="2"/>
  <c r="BE718" i="2"/>
  <c r="AY718" i="2"/>
  <c r="E720" i="2"/>
  <c r="BD719" i="2" s="1"/>
  <c r="BF719" i="2"/>
  <c r="AZ716" i="2"/>
  <c r="BE719" i="2" l="1"/>
  <c r="AO736" i="1"/>
  <c r="L726" i="2"/>
  <c r="Z725" i="2" s="1"/>
  <c r="AW720" i="2"/>
  <c r="AM720" i="2"/>
  <c r="AU717" i="1"/>
  <c r="N723" i="2"/>
  <c r="AB722" i="2" s="1"/>
  <c r="AT723" i="2"/>
  <c r="AJ723" i="2"/>
  <c r="AW717" i="1"/>
  <c r="O723" i="2"/>
  <c r="AA731" i="2"/>
  <c r="AL721" i="2"/>
  <c r="AV721" i="2"/>
  <c r="N734" i="1"/>
  <c r="I719" i="2"/>
  <c r="W718" i="2" s="1"/>
  <c r="AT724" i="2"/>
  <c r="AJ724" i="2"/>
  <c r="AJ717" i="1"/>
  <c r="M733" i="2"/>
  <c r="AA732" i="2" s="1"/>
  <c r="Y736" i="1"/>
  <c r="G730" i="2"/>
  <c r="U729" i="2" s="1"/>
  <c r="W717" i="2"/>
  <c r="U728" i="2"/>
  <c r="AL720" i="2"/>
  <c r="AV720" i="2"/>
  <c r="AC721" i="2"/>
  <c r="E721" i="2"/>
  <c r="AY720" i="2" s="1"/>
  <c r="AZ717" i="2"/>
  <c r="BC719" i="2"/>
  <c r="BG719" i="2"/>
  <c r="BB719" i="2"/>
  <c r="AY719" i="2"/>
  <c r="AX719" i="2"/>
  <c r="AX720" i="2" l="1"/>
  <c r="BG720" i="2"/>
  <c r="BE720" i="2"/>
  <c r="BC720" i="2"/>
  <c r="BB720" i="2"/>
  <c r="BF720" i="2"/>
  <c r="BD720" i="2"/>
  <c r="AK732" i="2"/>
  <c r="AU732" i="2"/>
  <c r="AG718" i="2"/>
  <c r="AQ718" i="2"/>
  <c r="BA718" i="2"/>
  <c r="N735" i="1"/>
  <c r="I720" i="2"/>
  <c r="W719" i="2" s="1"/>
  <c r="AW718" i="1"/>
  <c r="O724" i="2"/>
  <c r="AC722" i="2"/>
  <c r="AT725" i="2"/>
  <c r="AJ725" i="2"/>
  <c r="AW721" i="2"/>
  <c r="AM721" i="2"/>
  <c r="Y737" i="1"/>
  <c r="G731" i="2"/>
  <c r="AG717" i="2"/>
  <c r="AQ717" i="2"/>
  <c r="BA717" i="2"/>
  <c r="AJ718" i="1"/>
  <c r="M734" i="2"/>
  <c r="AA733" i="2" s="1"/>
  <c r="AO729" i="2"/>
  <c r="AE729" i="2"/>
  <c r="AL722" i="2"/>
  <c r="AV722" i="2"/>
  <c r="AO728" i="2"/>
  <c r="AE728" i="2"/>
  <c r="AK731" i="2"/>
  <c r="AU731" i="2"/>
  <c r="AU718" i="1"/>
  <c r="N724" i="2"/>
  <c r="AO737" i="1"/>
  <c r="L727" i="2"/>
  <c r="Z726" i="2" s="1"/>
  <c r="E722" i="2"/>
  <c r="BB721" i="2"/>
  <c r="AX721" i="2"/>
  <c r="BE721" i="2"/>
  <c r="BD721" i="2"/>
  <c r="AY721" i="2"/>
  <c r="BG721" i="2"/>
  <c r="BC721" i="2"/>
  <c r="AZ718" i="2"/>
  <c r="BF721" i="2" l="1"/>
  <c r="AT726" i="2"/>
  <c r="AJ726" i="2"/>
  <c r="AO738" i="1"/>
  <c r="L728" i="2"/>
  <c r="AJ719" i="1"/>
  <c r="M735" i="2"/>
  <c r="AA734" i="2" s="1"/>
  <c r="Y738" i="1"/>
  <c r="G732" i="2"/>
  <c r="U731" i="2" s="1"/>
  <c r="AU719" i="1"/>
  <c r="N725" i="2"/>
  <c r="AB724" i="2" s="1"/>
  <c r="AB723" i="2"/>
  <c r="AW722" i="2"/>
  <c r="AM722" i="2"/>
  <c r="AW719" i="1"/>
  <c r="O725" i="2"/>
  <c r="N736" i="1"/>
  <c r="I721" i="2"/>
  <c r="W720" i="2" s="1"/>
  <c r="AG719" i="2"/>
  <c r="AQ719" i="2"/>
  <c r="BA719" i="2"/>
  <c r="AK733" i="2"/>
  <c r="AU733" i="2"/>
  <c r="AC723" i="2"/>
  <c r="U730" i="2"/>
  <c r="E723" i="2"/>
  <c r="BC722" i="2"/>
  <c r="AZ719" i="2"/>
  <c r="BD722" i="2" l="1"/>
  <c r="BG722" i="2"/>
  <c r="AY722" i="2"/>
  <c r="AX722" i="2"/>
  <c r="BF722" i="2"/>
  <c r="N737" i="1"/>
  <c r="I722" i="2"/>
  <c r="W721" i="2" s="1"/>
  <c r="AG720" i="2"/>
  <c r="AQ720" i="2"/>
  <c r="BA720" i="2"/>
  <c r="AO731" i="2"/>
  <c r="AE731" i="2"/>
  <c r="AL724" i="2"/>
  <c r="AV724" i="2"/>
  <c r="AL723" i="2"/>
  <c r="AV723" i="2"/>
  <c r="AK734" i="2"/>
  <c r="AU734" i="2"/>
  <c r="Z727" i="2"/>
  <c r="AC724" i="2"/>
  <c r="AO730" i="2"/>
  <c r="AE730" i="2"/>
  <c r="AW723" i="2"/>
  <c r="AM723" i="2"/>
  <c r="AO739" i="1"/>
  <c r="L729" i="2"/>
  <c r="AW720" i="1"/>
  <c r="O726" i="2"/>
  <c r="AU720" i="1"/>
  <c r="N726" i="2"/>
  <c r="AB725" i="2" s="1"/>
  <c r="Y739" i="1"/>
  <c r="Y740" i="1" s="1"/>
  <c r="G733" i="2"/>
  <c r="AJ720" i="1"/>
  <c r="M736" i="2"/>
  <c r="AA735" i="2" s="1"/>
  <c r="BB722" i="2"/>
  <c r="BE722" i="2"/>
  <c r="E724" i="2"/>
  <c r="BF723" i="2"/>
  <c r="AY723" i="2"/>
  <c r="AZ720" i="2"/>
  <c r="AX723" i="2" l="1"/>
  <c r="BD723" i="2"/>
  <c r="BG723" i="2"/>
  <c r="AK735" i="2"/>
  <c r="AU735" i="2"/>
  <c r="AL725" i="2"/>
  <c r="AV725" i="2"/>
  <c r="AJ721" i="1"/>
  <c r="M737" i="2"/>
  <c r="AA736" i="2" s="1"/>
  <c r="AU721" i="1"/>
  <c r="N727" i="2"/>
  <c r="AB726" i="2" s="1"/>
  <c r="AW721" i="1"/>
  <c r="O727" i="2"/>
  <c r="AC726" i="2" s="1"/>
  <c r="Y741" i="1"/>
  <c r="G734" i="2"/>
  <c r="AO740" i="1"/>
  <c r="L730" i="2"/>
  <c r="U732" i="2"/>
  <c r="AT727" i="2"/>
  <c r="AJ727" i="2"/>
  <c r="AG721" i="2"/>
  <c r="AQ721" i="2"/>
  <c r="BA721" i="2"/>
  <c r="AW724" i="2"/>
  <c r="AM724" i="2"/>
  <c r="AC725" i="2"/>
  <c r="Z728" i="2"/>
  <c r="N738" i="1"/>
  <c r="I723" i="2"/>
  <c r="W722" i="2" s="1"/>
  <c r="E725" i="2"/>
  <c r="BB724" i="2" s="1"/>
  <c r="BD724" i="2"/>
  <c r="BC724" i="2"/>
  <c r="AZ721" i="2"/>
  <c r="BC723" i="2"/>
  <c r="BE723" i="2"/>
  <c r="BB723" i="2"/>
  <c r="AX724" i="2" l="1"/>
  <c r="BF724" i="2"/>
  <c r="BE724" i="2"/>
  <c r="BG724" i="2"/>
  <c r="AY724" i="2"/>
  <c r="AT728" i="2"/>
  <c r="AJ728" i="2"/>
  <c r="AW726" i="2"/>
  <c r="AM726" i="2"/>
  <c r="AK736" i="2"/>
  <c r="AU736" i="2"/>
  <c r="AW725" i="2"/>
  <c r="AM725" i="2"/>
  <c r="AO732" i="2"/>
  <c r="AE732" i="2"/>
  <c r="AJ722" i="1"/>
  <c r="M738" i="2"/>
  <c r="AA737" i="2" s="1"/>
  <c r="U733" i="2"/>
  <c r="Z729" i="2"/>
  <c r="AG722" i="2"/>
  <c r="AQ722" i="2"/>
  <c r="BA722" i="2"/>
  <c r="Y742" i="1"/>
  <c r="G735" i="2"/>
  <c r="U734" i="2" s="1"/>
  <c r="AW722" i="1"/>
  <c r="O728" i="2"/>
  <c r="AC727" i="2" s="1"/>
  <c r="AL726" i="2"/>
  <c r="AV726" i="2"/>
  <c r="N739" i="1"/>
  <c r="I724" i="2"/>
  <c r="W723" i="2" s="1"/>
  <c r="AO741" i="1"/>
  <c r="L731" i="2"/>
  <c r="AU722" i="1"/>
  <c r="N728" i="2"/>
  <c r="E726" i="2"/>
  <c r="BG725" i="2" s="1"/>
  <c r="AZ722" i="2"/>
  <c r="AX725" i="2" l="1"/>
  <c r="BD725" i="2"/>
  <c r="BC725" i="2"/>
  <c r="BB725" i="2"/>
  <c r="BE725" i="2"/>
  <c r="BF725" i="2"/>
  <c r="AW727" i="2"/>
  <c r="AM727" i="2"/>
  <c r="AU723" i="1"/>
  <c r="N729" i="2"/>
  <c r="AB728" i="2" s="1"/>
  <c r="AO734" i="2"/>
  <c r="AE734" i="2"/>
  <c r="AO733" i="2"/>
  <c r="AE733" i="2"/>
  <c r="N740" i="1"/>
  <c r="I725" i="2"/>
  <c r="AG723" i="2"/>
  <c r="AQ723" i="2"/>
  <c r="BA723" i="2"/>
  <c r="AK737" i="2"/>
  <c r="AU737" i="2"/>
  <c r="AO742" i="1"/>
  <c r="L732" i="2"/>
  <c r="Z731" i="2" s="1"/>
  <c r="Y743" i="1"/>
  <c r="G736" i="2"/>
  <c r="U735" i="2" s="1"/>
  <c r="AT729" i="2"/>
  <c r="AJ729" i="2"/>
  <c r="Z730" i="2"/>
  <c r="AW723" i="1"/>
  <c r="O729" i="2"/>
  <c r="AC728" i="2" s="1"/>
  <c r="AB727" i="2"/>
  <c r="AJ723" i="1"/>
  <c r="M739" i="2"/>
  <c r="AA738" i="2" s="1"/>
  <c r="AY725" i="2"/>
  <c r="E727" i="2"/>
  <c r="AX726" i="2" s="1"/>
  <c r="AZ723" i="2"/>
  <c r="BF726" i="2" l="1"/>
  <c r="BG726" i="2"/>
  <c r="BB726" i="2"/>
  <c r="BE726" i="2"/>
  <c r="BD726" i="2"/>
  <c r="AL728" i="2"/>
  <c r="AV728" i="2"/>
  <c r="AT731" i="2"/>
  <c r="AJ731" i="2"/>
  <c r="N741" i="1"/>
  <c r="I726" i="2"/>
  <c r="W725" i="2" s="1"/>
  <c r="AU724" i="1"/>
  <c r="N730" i="2"/>
  <c r="AB729" i="2" s="1"/>
  <c r="AW728" i="2"/>
  <c r="AM728" i="2"/>
  <c r="AO743" i="1"/>
  <c r="AO744" i="1" s="1"/>
  <c r="L733" i="2"/>
  <c r="Z732" i="2" s="1"/>
  <c r="AO735" i="2"/>
  <c r="AE735" i="2"/>
  <c r="AJ724" i="1"/>
  <c r="M740" i="2"/>
  <c r="AA739" i="2" s="1"/>
  <c r="W724" i="2"/>
  <c r="AT730" i="2"/>
  <c r="AJ730" i="2"/>
  <c r="Y744" i="1"/>
  <c r="G737" i="2"/>
  <c r="U736" i="2" s="1"/>
  <c r="AK738" i="2"/>
  <c r="AU738" i="2"/>
  <c r="AL727" i="2"/>
  <c r="AV727" i="2"/>
  <c r="AW724" i="1"/>
  <c r="O730" i="2"/>
  <c r="BC726" i="2"/>
  <c r="E728" i="2"/>
  <c r="BG727" i="2" s="1"/>
  <c r="BD727" i="2"/>
  <c r="AZ724" i="2"/>
  <c r="AY726" i="2"/>
  <c r="BF727" i="2" l="1"/>
  <c r="AG725" i="2"/>
  <c r="AQ725" i="2"/>
  <c r="BA725" i="2"/>
  <c r="AK739" i="2"/>
  <c r="AU739" i="2"/>
  <c r="AO736" i="2"/>
  <c r="AE736" i="2"/>
  <c r="AG724" i="2"/>
  <c r="AQ724" i="2"/>
  <c r="BA724" i="2"/>
  <c r="AU725" i="1"/>
  <c r="N731" i="2"/>
  <c r="AB730" i="2" s="1"/>
  <c r="AW725" i="1"/>
  <c r="O731" i="2"/>
  <c r="AC730" i="2" s="1"/>
  <c r="Y745" i="1"/>
  <c r="G738" i="2"/>
  <c r="AT732" i="2"/>
  <c r="AJ732" i="2"/>
  <c r="AO745" i="1"/>
  <c r="L734" i="2"/>
  <c r="AL729" i="2"/>
  <c r="AV729" i="2"/>
  <c r="AC729" i="2"/>
  <c r="AJ725" i="1"/>
  <c r="M741" i="2"/>
  <c r="AA740" i="2" s="1"/>
  <c r="N742" i="1"/>
  <c r="I727" i="2"/>
  <c r="W726" i="2" s="1"/>
  <c r="AX727" i="2"/>
  <c r="BC727" i="2"/>
  <c r="BB727" i="2"/>
  <c r="AY727" i="2"/>
  <c r="E729" i="2"/>
  <c r="BD728" i="2" s="1"/>
  <c r="BG728" i="2"/>
  <c r="AZ725" i="2"/>
  <c r="BE727" i="2"/>
  <c r="BB728" i="2" l="1"/>
  <c r="AY728" i="2"/>
  <c r="BC728" i="2"/>
  <c r="AK740" i="2"/>
  <c r="AU740" i="2"/>
  <c r="AG726" i="2"/>
  <c r="AQ726" i="2"/>
  <c r="BA726" i="2"/>
  <c r="AJ726" i="1"/>
  <c r="M742" i="2"/>
  <c r="AA741" i="2" s="1"/>
  <c r="AL730" i="2"/>
  <c r="AV730" i="2"/>
  <c r="AO746" i="1"/>
  <c r="L735" i="2"/>
  <c r="AU726" i="1"/>
  <c r="N732" i="2"/>
  <c r="AB731" i="2" s="1"/>
  <c r="N743" i="1"/>
  <c r="I728" i="2"/>
  <c r="U737" i="2"/>
  <c r="AW730" i="2"/>
  <c r="AM730" i="2"/>
  <c r="Z733" i="2"/>
  <c r="AW729" i="2"/>
  <c r="AM729" i="2"/>
  <c r="Y746" i="1"/>
  <c r="G739" i="2"/>
  <c r="AW726" i="1"/>
  <c r="O732" i="2"/>
  <c r="E730" i="2"/>
  <c r="BE729" i="2" s="1"/>
  <c r="AZ726" i="2"/>
  <c r="BF728" i="2"/>
  <c r="AX728" i="2"/>
  <c r="BE728" i="2"/>
  <c r="AX729" i="2" l="1"/>
  <c r="AY729" i="2"/>
  <c r="BF729" i="2"/>
  <c r="AW727" i="1"/>
  <c r="O733" i="2"/>
  <c r="AC732" i="2" s="1"/>
  <c r="Y747" i="1"/>
  <c r="G740" i="2"/>
  <c r="U739" i="2" s="1"/>
  <c r="AO737" i="2"/>
  <c r="AE737" i="2"/>
  <c r="AU727" i="1"/>
  <c r="N733" i="2"/>
  <c r="AK741" i="2"/>
  <c r="AU741" i="2"/>
  <c r="AT733" i="2"/>
  <c r="AJ733" i="2"/>
  <c r="N744" i="1"/>
  <c r="I729" i="2"/>
  <c r="AO747" i="1"/>
  <c r="L736" i="2"/>
  <c r="Z735" i="2" s="1"/>
  <c r="AJ727" i="1"/>
  <c r="M743" i="2"/>
  <c r="AL731" i="2"/>
  <c r="AV731" i="2"/>
  <c r="AC731" i="2"/>
  <c r="W727" i="2"/>
  <c r="U738" i="2"/>
  <c r="Z734" i="2"/>
  <c r="BG729" i="2"/>
  <c r="BD729" i="2"/>
  <c r="BB729" i="2"/>
  <c r="BC729" i="2"/>
  <c r="E731" i="2"/>
  <c r="BE730" i="2" s="1"/>
  <c r="AZ727" i="2"/>
  <c r="BC730" i="2" l="1"/>
  <c r="AY730" i="2"/>
  <c r="BB730" i="2"/>
  <c r="BD730" i="2"/>
  <c r="BG730" i="2"/>
  <c r="AX730" i="2"/>
  <c r="BF730" i="2"/>
  <c r="AT735" i="2"/>
  <c r="AJ735" i="2"/>
  <c r="AW732" i="2"/>
  <c r="AM732" i="2"/>
  <c r="AT734" i="2"/>
  <c r="AJ734" i="2"/>
  <c r="AW731" i="2"/>
  <c r="AM731" i="2"/>
  <c r="AJ728" i="1"/>
  <c r="M744" i="2"/>
  <c r="AA743" i="2" s="1"/>
  <c r="N745" i="1"/>
  <c r="I730" i="2"/>
  <c r="AU728" i="1"/>
  <c r="N734" i="2"/>
  <c r="AB733" i="2" s="1"/>
  <c r="Y748" i="1"/>
  <c r="G741" i="2"/>
  <c r="U740" i="2" s="1"/>
  <c r="AG727" i="2"/>
  <c r="AQ727" i="2"/>
  <c r="BA727" i="2"/>
  <c r="AO739" i="2"/>
  <c r="AE739" i="2"/>
  <c r="W728" i="2"/>
  <c r="AO738" i="2"/>
  <c r="AE738" i="2"/>
  <c r="AA742" i="2"/>
  <c r="AB732" i="2"/>
  <c r="AO748" i="1"/>
  <c r="L737" i="2"/>
  <c r="AW728" i="1"/>
  <c r="O734" i="2"/>
  <c r="AC733" i="2" s="1"/>
  <c r="E732" i="2"/>
  <c r="BG731" i="2" s="1"/>
  <c r="BB731" i="2"/>
  <c r="BC731" i="2"/>
  <c r="AZ728" i="2"/>
  <c r="BE731" i="2" l="1"/>
  <c r="BD731" i="2"/>
  <c r="BF731" i="2"/>
  <c r="AY731" i="2"/>
  <c r="AX731" i="2"/>
  <c r="AW733" i="2"/>
  <c r="AM733" i="2"/>
  <c r="AO740" i="2"/>
  <c r="AE740" i="2"/>
  <c r="Z736" i="2"/>
  <c r="AG728" i="2"/>
  <c r="AQ728" i="2"/>
  <c r="BA728" i="2"/>
  <c r="AO749" i="1"/>
  <c r="L738" i="2"/>
  <c r="Y749" i="1"/>
  <c r="G742" i="2"/>
  <c r="N746" i="1"/>
  <c r="I731" i="2"/>
  <c r="AL732" i="2"/>
  <c r="AV732" i="2"/>
  <c r="W729" i="2"/>
  <c r="AL733" i="2"/>
  <c r="AV733" i="2"/>
  <c r="AK743" i="2"/>
  <c r="AU743" i="2"/>
  <c r="AW729" i="1"/>
  <c r="O735" i="2"/>
  <c r="AC734" i="2" s="1"/>
  <c r="AK742" i="2"/>
  <c r="AU742" i="2"/>
  <c r="AU729" i="1"/>
  <c r="N735" i="2"/>
  <c r="AJ729" i="1"/>
  <c r="M745" i="2"/>
  <c r="AA744" i="2" s="1"/>
  <c r="E733" i="2"/>
  <c r="AY732" i="2" s="1"/>
  <c r="BB732" i="2"/>
  <c r="AZ729" i="2"/>
  <c r="BD732" i="2" l="1"/>
  <c r="BC732" i="2"/>
  <c r="AW734" i="2"/>
  <c r="AM734" i="2"/>
  <c r="AK744" i="2"/>
  <c r="AU744" i="2"/>
  <c r="AG729" i="2"/>
  <c r="AQ729" i="2"/>
  <c r="BA729" i="2"/>
  <c r="AT736" i="2"/>
  <c r="AJ736" i="2"/>
  <c r="AJ730" i="1"/>
  <c r="M746" i="2"/>
  <c r="AA745" i="2" s="1"/>
  <c r="AB734" i="2"/>
  <c r="AO750" i="1"/>
  <c r="L739" i="2"/>
  <c r="AU730" i="1"/>
  <c r="N736" i="2"/>
  <c r="AW730" i="1"/>
  <c r="O736" i="2"/>
  <c r="AC735" i="2" s="1"/>
  <c r="W730" i="2"/>
  <c r="Z737" i="2"/>
  <c r="N747" i="1"/>
  <c r="I732" i="2"/>
  <c r="U741" i="2"/>
  <c r="Y750" i="1"/>
  <c r="G743" i="2"/>
  <c r="BG732" i="2"/>
  <c r="BE732" i="2"/>
  <c r="AX732" i="2"/>
  <c r="BF732" i="2"/>
  <c r="E734" i="2"/>
  <c r="BE733" i="2" s="1"/>
  <c r="AZ730" i="2"/>
  <c r="BB733" i="2" l="1"/>
  <c r="BD733" i="2"/>
  <c r="AY733" i="2"/>
  <c r="AX733" i="2"/>
  <c r="BG733" i="2"/>
  <c r="AW735" i="2"/>
  <c r="AM735" i="2"/>
  <c r="N748" i="1"/>
  <c r="N749" i="1" s="1"/>
  <c r="I733" i="2"/>
  <c r="W732" i="2" s="1"/>
  <c r="Y751" i="1"/>
  <c r="G744" i="2"/>
  <c r="U743" i="2" s="1"/>
  <c r="W731" i="2"/>
  <c r="AJ731" i="1"/>
  <c r="M747" i="2"/>
  <c r="AA746" i="2" s="1"/>
  <c r="AO741" i="2"/>
  <c r="AE741" i="2"/>
  <c r="AG730" i="2"/>
  <c r="AQ730" i="2"/>
  <c r="BA730" i="2"/>
  <c r="AK745" i="2"/>
  <c r="AU745" i="2"/>
  <c r="AT737" i="2"/>
  <c r="AJ737" i="2"/>
  <c r="Z738" i="2"/>
  <c r="AL734" i="2"/>
  <c r="AV734" i="2"/>
  <c r="AB735" i="2"/>
  <c r="AU731" i="1"/>
  <c r="N737" i="2"/>
  <c r="AB736" i="2" s="1"/>
  <c r="U742" i="2"/>
  <c r="AW731" i="1"/>
  <c r="O737" i="2"/>
  <c r="AO751" i="1"/>
  <c r="L740" i="2"/>
  <c r="E735" i="2"/>
  <c r="BC734" i="2" s="1"/>
  <c r="AZ731" i="2"/>
  <c r="BF733" i="2"/>
  <c r="BC733" i="2"/>
  <c r="BB734" i="2" l="1"/>
  <c r="BD734" i="2"/>
  <c r="AY734" i="2"/>
  <c r="BF734" i="2"/>
  <c r="BE734" i="2"/>
  <c r="AX734" i="2"/>
  <c r="BG734" i="2"/>
  <c r="AL736" i="2"/>
  <c r="AV736" i="2"/>
  <c r="AT738" i="2"/>
  <c r="AJ738" i="2"/>
  <c r="AO752" i="1"/>
  <c r="L741" i="2"/>
  <c r="AO743" i="2"/>
  <c r="AE743" i="2"/>
  <c r="AL735" i="2"/>
  <c r="AV735" i="2"/>
  <c r="Z739" i="2"/>
  <c r="AO742" i="2"/>
  <c r="AE742" i="2"/>
  <c r="AG731" i="2"/>
  <c r="AQ731" i="2"/>
  <c r="BA731" i="2"/>
  <c r="AU746" i="2"/>
  <c r="AK746" i="2"/>
  <c r="Y752" i="1"/>
  <c r="G745" i="2"/>
  <c r="U744" i="2" s="1"/>
  <c r="AU732" i="1"/>
  <c r="N738" i="2"/>
  <c r="AB737" i="2" s="1"/>
  <c r="N750" i="1"/>
  <c r="I734" i="2"/>
  <c r="AW732" i="1"/>
  <c r="O738" i="2"/>
  <c r="AC737" i="2" s="1"/>
  <c r="AC736" i="2"/>
  <c r="AJ732" i="1"/>
  <c r="M748" i="2"/>
  <c r="AG732" i="2"/>
  <c r="AQ732" i="2"/>
  <c r="BA732" i="2"/>
  <c r="E736" i="2"/>
  <c r="BE735" i="2" s="1"/>
  <c r="AZ732" i="2"/>
  <c r="BB735" i="2" l="1"/>
  <c r="BF735" i="2"/>
  <c r="AX735" i="2"/>
  <c r="AY735" i="2"/>
  <c r="BG735" i="2"/>
  <c r="BC735" i="2"/>
  <c r="BD735" i="2"/>
  <c r="AO744" i="2"/>
  <c r="AE744" i="2"/>
  <c r="AL737" i="2"/>
  <c r="AV737" i="2"/>
  <c r="N751" i="1"/>
  <c r="I735" i="2"/>
  <c r="W734" i="2" s="1"/>
  <c r="Y753" i="1"/>
  <c r="G746" i="2"/>
  <c r="U745" i="2" s="1"/>
  <c r="AO753" i="1"/>
  <c r="L742" i="2"/>
  <c r="Z741" i="2" s="1"/>
  <c r="AJ733" i="1"/>
  <c r="M749" i="2"/>
  <c r="AA747" i="2"/>
  <c r="W733" i="2"/>
  <c r="AW737" i="2"/>
  <c r="AM737" i="2"/>
  <c r="Z740" i="2"/>
  <c r="AW736" i="2"/>
  <c r="AM736" i="2"/>
  <c r="AW733" i="1"/>
  <c r="O739" i="2"/>
  <c r="AU733" i="1"/>
  <c r="N739" i="2"/>
  <c r="AB738" i="2" s="1"/>
  <c r="AT739" i="2"/>
  <c r="AJ739" i="2"/>
  <c r="E737" i="2"/>
  <c r="BE736" i="2" s="1"/>
  <c r="AZ733" i="2"/>
  <c r="BG736" i="2" l="1"/>
  <c r="BD736" i="2"/>
  <c r="AL738" i="2"/>
  <c r="AV738" i="2"/>
  <c r="AW734" i="1"/>
  <c r="O740" i="2"/>
  <c r="AC739" i="2" s="1"/>
  <c r="AO745" i="2"/>
  <c r="AE745" i="2"/>
  <c r="AT741" i="2"/>
  <c r="AJ741" i="2"/>
  <c r="AT740" i="2"/>
  <c r="AJ740" i="2"/>
  <c r="N752" i="1"/>
  <c r="I736" i="2"/>
  <c r="W735" i="2" s="1"/>
  <c r="AU734" i="1"/>
  <c r="N740" i="2"/>
  <c r="AB739" i="2" s="1"/>
  <c r="AG734" i="2"/>
  <c r="AQ734" i="2"/>
  <c r="BA734" i="2"/>
  <c r="AA748" i="2"/>
  <c r="AO754" i="1"/>
  <c r="L743" i="2"/>
  <c r="AG733" i="2"/>
  <c r="AQ733" i="2"/>
  <c r="BA733" i="2"/>
  <c r="AC738" i="2"/>
  <c r="AU747" i="2"/>
  <c r="AK747" i="2"/>
  <c r="AJ734" i="1"/>
  <c r="M750" i="2"/>
  <c r="Y754" i="1"/>
  <c r="G747" i="2"/>
  <c r="AY736" i="2"/>
  <c r="BF736" i="2"/>
  <c r="BB736" i="2"/>
  <c r="BC736" i="2"/>
  <c r="AX736" i="2"/>
  <c r="E738" i="2"/>
  <c r="BD737" i="2" s="1"/>
  <c r="BF737" i="2"/>
  <c r="AZ734" i="2"/>
  <c r="BC737" i="2" l="1"/>
  <c r="AX737" i="2"/>
  <c r="BG737" i="2"/>
  <c r="AY737" i="2"/>
  <c r="BB737" i="2"/>
  <c r="BE737" i="2"/>
  <c r="AG735" i="2"/>
  <c r="AQ735" i="2"/>
  <c r="BA735" i="2"/>
  <c r="AW739" i="2"/>
  <c r="AM739" i="2"/>
  <c r="AW738" i="2"/>
  <c r="AM738" i="2"/>
  <c r="AL739" i="2"/>
  <c r="AV739" i="2"/>
  <c r="AA749" i="2"/>
  <c r="AJ735" i="1"/>
  <c r="M751" i="2"/>
  <c r="AA750" i="2" s="1"/>
  <c r="N753" i="1"/>
  <c r="I737" i="2"/>
  <c r="AW735" i="1"/>
  <c r="O741" i="2"/>
  <c r="AC740" i="2" s="1"/>
  <c r="AU748" i="2"/>
  <c r="AK748" i="2"/>
  <c r="Z742" i="2"/>
  <c r="Y755" i="1"/>
  <c r="G748" i="2"/>
  <c r="U747" i="2" s="1"/>
  <c r="AO755" i="1"/>
  <c r="L744" i="2"/>
  <c r="U746" i="2"/>
  <c r="AU735" i="1"/>
  <c r="N741" i="2"/>
  <c r="AB740" i="2" s="1"/>
  <c r="E739" i="2"/>
  <c r="BG738" i="2" s="1"/>
  <c r="AY738" i="2"/>
  <c r="BE738" i="2"/>
  <c r="BB738" i="2"/>
  <c r="AX738" i="2"/>
  <c r="BD738" i="2"/>
  <c r="AZ735" i="2"/>
  <c r="BC738" i="2" l="1"/>
  <c r="BF738" i="2"/>
  <c r="AU750" i="2"/>
  <c r="AK750" i="2"/>
  <c r="AE747" i="2"/>
  <c r="AO747" i="2"/>
  <c r="AW740" i="2"/>
  <c r="AM740" i="2"/>
  <c r="N754" i="1"/>
  <c r="I738" i="2"/>
  <c r="W737" i="2" s="1"/>
  <c r="AO756" i="1"/>
  <c r="L745" i="2"/>
  <c r="AE746" i="2"/>
  <c r="AO746" i="2"/>
  <c r="Y756" i="1"/>
  <c r="G749" i="2"/>
  <c r="AL740" i="2"/>
  <c r="AV740" i="2"/>
  <c r="Z743" i="2"/>
  <c r="W736" i="2"/>
  <c r="AU749" i="2"/>
  <c r="AK749" i="2"/>
  <c r="AU736" i="1"/>
  <c r="N742" i="2"/>
  <c r="AT742" i="2"/>
  <c r="AJ742" i="2"/>
  <c r="AW736" i="1"/>
  <c r="O742" i="2"/>
  <c r="AJ736" i="1"/>
  <c r="M752" i="2"/>
  <c r="E740" i="2"/>
  <c r="BG739" i="2" s="1"/>
  <c r="BE739" i="2"/>
  <c r="AZ736" i="2"/>
  <c r="BD739" i="2" l="1"/>
  <c r="BB739" i="2"/>
  <c r="BC739" i="2"/>
  <c r="AX739" i="2"/>
  <c r="AY739" i="2"/>
  <c r="BF739" i="2"/>
  <c r="AG737" i="2"/>
  <c r="AQ737" i="2"/>
  <c r="BA737" i="2"/>
  <c r="AG736" i="2"/>
  <c r="AQ736" i="2"/>
  <c r="BA736" i="2"/>
  <c r="AA751" i="2"/>
  <c r="AT743" i="2"/>
  <c r="AJ743" i="2"/>
  <c r="AO757" i="1"/>
  <c r="L746" i="2"/>
  <c r="AB741" i="2"/>
  <c r="Z744" i="2"/>
  <c r="AJ737" i="1"/>
  <c r="M753" i="2"/>
  <c r="AU737" i="1"/>
  <c r="N743" i="2"/>
  <c r="AB742" i="2" s="1"/>
  <c r="Y757" i="1"/>
  <c r="G750" i="2"/>
  <c r="U749" i="2" s="1"/>
  <c r="U748" i="2"/>
  <c r="AC741" i="2"/>
  <c r="AW737" i="1"/>
  <c r="O743" i="2"/>
  <c r="N755" i="1"/>
  <c r="I739" i="2"/>
  <c r="E741" i="2"/>
  <c r="BC740" i="2" s="1"/>
  <c r="AZ737" i="2"/>
  <c r="AX740" i="2" l="1"/>
  <c r="BF740" i="2"/>
  <c r="BB740" i="2"/>
  <c r="BG740" i="2"/>
  <c r="BE740" i="2"/>
  <c r="AY740" i="2"/>
  <c r="BD740" i="2"/>
  <c r="AE749" i="2"/>
  <c r="AO749" i="2"/>
  <c r="AL742" i="2"/>
  <c r="AV742" i="2"/>
  <c r="N756" i="1"/>
  <c r="I740" i="2"/>
  <c r="AE748" i="2"/>
  <c r="AO748" i="2"/>
  <c r="Y758" i="1"/>
  <c r="G751" i="2"/>
  <c r="AJ738" i="1"/>
  <c r="M754" i="2"/>
  <c r="AA753" i="2" s="1"/>
  <c r="AL741" i="2"/>
  <c r="AV741" i="2"/>
  <c r="Z745" i="2"/>
  <c r="AW738" i="1"/>
  <c r="O744" i="2"/>
  <c r="AC743" i="2" s="1"/>
  <c r="AU738" i="1"/>
  <c r="N744" i="2"/>
  <c r="AB743" i="2" s="1"/>
  <c r="W738" i="2"/>
  <c r="AO758" i="1"/>
  <c r="L747" i="2"/>
  <c r="AC742" i="2"/>
  <c r="AT744" i="2"/>
  <c r="AJ744" i="2"/>
  <c r="AW741" i="2"/>
  <c r="AM741" i="2"/>
  <c r="AU751" i="2"/>
  <c r="AK751" i="2"/>
  <c r="AA752" i="2"/>
  <c r="E742" i="2"/>
  <c r="BB741" i="2" s="1"/>
  <c r="AZ738" i="2"/>
  <c r="AU753" i="2" l="1"/>
  <c r="AK753" i="2"/>
  <c r="AW743" i="2"/>
  <c r="AM743" i="2"/>
  <c r="AG738" i="2"/>
  <c r="AQ738" i="2"/>
  <c r="BA738" i="2"/>
  <c r="AW739" i="1"/>
  <c r="O745" i="2"/>
  <c r="AL743" i="2"/>
  <c r="AV743" i="2"/>
  <c r="AT745" i="2"/>
  <c r="AJ745" i="2"/>
  <c r="Y759" i="1"/>
  <c r="G752" i="2"/>
  <c r="U751" i="2" s="1"/>
  <c r="N757" i="1"/>
  <c r="I741" i="2"/>
  <c r="AU752" i="2"/>
  <c r="AK752" i="2"/>
  <c r="AU739" i="1"/>
  <c r="N745" i="2"/>
  <c r="Z746" i="2"/>
  <c r="W739" i="2"/>
  <c r="U750" i="2"/>
  <c r="AW742" i="2"/>
  <c r="AM742" i="2"/>
  <c r="AO759" i="1"/>
  <c r="L748" i="2"/>
  <c r="Z747" i="2" s="1"/>
  <c r="AC744" i="2"/>
  <c r="AJ739" i="1"/>
  <c r="M755" i="2"/>
  <c r="AA754" i="2" s="1"/>
  <c r="E743" i="2"/>
  <c r="BB742" i="2" s="1"/>
  <c r="AZ739" i="2"/>
  <c r="BD741" i="2"/>
  <c r="BG741" i="2"/>
  <c r="BF741" i="2"/>
  <c r="AX741" i="2"/>
  <c r="AY741" i="2"/>
  <c r="BC741" i="2"/>
  <c r="BE741" i="2"/>
  <c r="AE751" i="2" l="1"/>
  <c r="AO751" i="2"/>
  <c r="Y760" i="1"/>
  <c r="G753" i="2"/>
  <c r="AT747" i="2"/>
  <c r="AJ747" i="2"/>
  <c r="AU740" i="1"/>
  <c r="N746" i="2"/>
  <c r="AB745" i="2" s="1"/>
  <c r="AE750" i="2"/>
  <c r="AO750" i="2"/>
  <c r="AT746" i="2"/>
  <c r="AJ746" i="2"/>
  <c r="N758" i="1"/>
  <c r="I742" i="2"/>
  <c r="AW744" i="2"/>
  <c r="AM744" i="2"/>
  <c r="AU754" i="2"/>
  <c r="AK754" i="2"/>
  <c r="AW740" i="1"/>
  <c r="O746" i="2"/>
  <c r="AJ740" i="1"/>
  <c r="M756" i="2"/>
  <c r="AO760" i="1"/>
  <c r="L749" i="2"/>
  <c r="Z748" i="2" s="1"/>
  <c r="AG739" i="2"/>
  <c r="AQ739" i="2"/>
  <c r="BA739" i="2"/>
  <c r="AB744" i="2"/>
  <c r="W740" i="2"/>
  <c r="E744" i="2"/>
  <c r="BC743" i="2" s="1"/>
  <c r="BD743" i="2"/>
  <c r="AZ740" i="2"/>
  <c r="BE742" i="2"/>
  <c r="AY742" i="2"/>
  <c r="AX742" i="2"/>
  <c r="BC742" i="2"/>
  <c r="BF742" i="2"/>
  <c r="BD742" i="2"/>
  <c r="BG742" i="2"/>
  <c r="BG743" i="2" l="1"/>
  <c r="BB743" i="2"/>
  <c r="BF743" i="2"/>
  <c r="AX743" i="2"/>
  <c r="AY743" i="2"/>
  <c r="BE743" i="2"/>
  <c r="AT748" i="2"/>
  <c r="AJ748" i="2"/>
  <c r="AA755" i="2"/>
  <c r="W741" i="2"/>
  <c r="AL745" i="2"/>
  <c r="AV745" i="2"/>
  <c r="AJ741" i="1"/>
  <c r="M757" i="2"/>
  <c r="AA756" i="2" s="1"/>
  <c r="N759" i="1"/>
  <c r="I743" i="2"/>
  <c r="Y761" i="1"/>
  <c r="G754" i="2"/>
  <c r="AL744" i="2"/>
  <c r="AV744" i="2"/>
  <c r="AG740" i="2"/>
  <c r="AQ740" i="2"/>
  <c r="BA740" i="2"/>
  <c r="AC745" i="2"/>
  <c r="U752" i="2"/>
  <c r="AO761" i="1"/>
  <c r="L750" i="2"/>
  <c r="AW741" i="1"/>
  <c r="O747" i="2"/>
  <c r="AC746" i="2" s="1"/>
  <c r="AU741" i="1"/>
  <c r="N747" i="2"/>
  <c r="AB746" i="2" s="1"/>
  <c r="E745" i="2"/>
  <c r="BC744" i="2" s="1"/>
  <c r="AZ741" i="2"/>
  <c r="BB744" i="2" l="1"/>
  <c r="BD744" i="2"/>
  <c r="BF744" i="2"/>
  <c r="AY744" i="2"/>
  <c r="BE744" i="2"/>
  <c r="AX744" i="2"/>
  <c r="BG744" i="2"/>
  <c r="AU756" i="2"/>
  <c r="AK756" i="2"/>
  <c r="AM746" i="2"/>
  <c r="AW746" i="2"/>
  <c r="AL746" i="2"/>
  <c r="AV746" i="2"/>
  <c r="AE752" i="2"/>
  <c r="AO752" i="2"/>
  <c r="AU742" i="1"/>
  <c r="N748" i="2"/>
  <c r="AB747" i="2" s="1"/>
  <c r="AO762" i="1"/>
  <c r="L751" i="2"/>
  <c r="AG741" i="2"/>
  <c r="AQ741" i="2"/>
  <c r="BA741" i="2"/>
  <c r="N760" i="1"/>
  <c r="I744" i="2"/>
  <c r="AU755" i="2"/>
  <c r="AK755" i="2"/>
  <c r="AW742" i="1"/>
  <c r="O748" i="2"/>
  <c r="AW745" i="2"/>
  <c r="AM745" i="2"/>
  <c r="U753" i="2"/>
  <c r="W742" i="2"/>
  <c r="Z749" i="2"/>
  <c r="Y762" i="1"/>
  <c r="G755" i="2"/>
  <c r="U754" i="2" s="1"/>
  <c r="AJ742" i="1"/>
  <c r="M758" i="2"/>
  <c r="E746" i="2"/>
  <c r="BD745" i="2"/>
  <c r="AY745" i="2"/>
  <c r="BF745" i="2"/>
  <c r="BG745" i="2"/>
  <c r="BC745" i="2"/>
  <c r="AX745" i="2"/>
  <c r="BB745" i="2"/>
  <c r="AZ742" i="2"/>
  <c r="BE745" i="2" l="1"/>
  <c r="AE754" i="2"/>
  <c r="AO754" i="2"/>
  <c r="AG742" i="2"/>
  <c r="AQ742" i="2"/>
  <c r="BA742" i="2"/>
  <c r="AO763" i="1"/>
  <c r="L752" i="2"/>
  <c r="Z751" i="2" s="1"/>
  <c r="Y763" i="1"/>
  <c r="G756" i="2"/>
  <c r="U755" i="2" s="1"/>
  <c r="AT749" i="2"/>
  <c r="AJ749" i="2"/>
  <c r="AW743" i="1"/>
  <c r="O749" i="2"/>
  <c r="N761" i="1"/>
  <c r="I745" i="2"/>
  <c r="W743" i="2"/>
  <c r="AL747" i="2"/>
  <c r="AV747" i="2"/>
  <c r="AE753" i="2"/>
  <c r="AO753" i="2"/>
  <c r="AJ743" i="1"/>
  <c r="M759" i="2"/>
  <c r="Z750" i="2"/>
  <c r="AC747" i="2"/>
  <c r="AA757" i="2"/>
  <c r="AU743" i="1"/>
  <c r="N749" i="2"/>
  <c r="AB748" i="2" s="1"/>
  <c r="E747" i="2"/>
  <c r="BC746" i="2" s="1"/>
  <c r="AY746" i="2"/>
  <c r="BF746" i="2"/>
  <c r="BD746" i="2"/>
  <c r="AZ743" i="2"/>
  <c r="BB746" i="2" l="1"/>
  <c r="BG746" i="2"/>
  <c r="AX746" i="2"/>
  <c r="BE746" i="2"/>
  <c r="N762" i="1"/>
  <c r="I746" i="2"/>
  <c r="W745" i="2" s="1"/>
  <c r="AM747" i="2"/>
  <c r="AW747" i="2"/>
  <c r="AT751" i="2"/>
  <c r="AJ751" i="2"/>
  <c r="AC748" i="2"/>
  <c r="AU744" i="1"/>
  <c r="N750" i="2"/>
  <c r="AB749" i="2" s="1"/>
  <c r="AA758" i="2"/>
  <c r="AE755" i="2"/>
  <c r="AO755" i="2"/>
  <c r="AG743" i="2"/>
  <c r="AQ743" i="2"/>
  <c r="BA743" i="2"/>
  <c r="AW744" i="1"/>
  <c r="O750" i="2"/>
  <c r="AO764" i="1"/>
  <c r="L753" i="2"/>
  <c r="Z752" i="2" s="1"/>
  <c r="AL748" i="2"/>
  <c r="AV748" i="2"/>
  <c r="Y764" i="1"/>
  <c r="Y765" i="1" s="1"/>
  <c r="G757" i="2"/>
  <c r="U756" i="2" s="1"/>
  <c r="AT750" i="2"/>
  <c r="AJ750" i="2"/>
  <c r="AU757" i="2"/>
  <c r="AK757" i="2"/>
  <c r="AJ744" i="1"/>
  <c r="M760" i="2"/>
  <c r="AA759" i="2" s="1"/>
  <c r="W744" i="2"/>
  <c r="E748" i="2"/>
  <c r="BD747" i="2" s="1"/>
  <c r="AZ744" i="2"/>
  <c r="BE747" i="2" l="1"/>
  <c r="AT752" i="2"/>
  <c r="AJ752" i="2"/>
  <c r="AU759" i="2"/>
  <c r="AK759" i="2"/>
  <c r="AE756" i="2"/>
  <c r="AO756" i="2"/>
  <c r="Y766" i="1"/>
  <c r="G758" i="2"/>
  <c r="U757" i="2" s="1"/>
  <c r="AU745" i="1"/>
  <c r="N751" i="2"/>
  <c r="AG745" i="2"/>
  <c r="AQ745" i="2"/>
  <c r="BA745" i="2"/>
  <c r="AL749" i="2"/>
  <c r="AV749" i="2"/>
  <c r="AM748" i="2"/>
  <c r="AW748" i="2"/>
  <c r="AJ745" i="1"/>
  <c r="M761" i="2"/>
  <c r="AA760" i="2" s="1"/>
  <c r="AO765" i="1"/>
  <c r="L754" i="2"/>
  <c r="Z753" i="2" s="1"/>
  <c r="AU758" i="2"/>
  <c r="AK758" i="2"/>
  <c r="AG744" i="2"/>
  <c r="AQ744" i="2"/>
  <c r="BA744" i="2"/>
  <c r="AW745" i="1"/>
  <c r="O751" i="2"/>
  <c r="AC750" i="2" s="1"/>
  <c r="AC749" i="2"/>
  <c r="N763" i="1"/>
  <c r="I747" i="2"/>
  <c r="AX747" i="2"/>
  <c r="BF747" i="2"/>
  <c r="BC747" i="2"/>
  <c r="BB747" i="2"/>
  <c r="AY747" i="2"/>
  <c r="BG747" i="2"/>
  <c r="E749" i="2"/>
  <c r="AZ745" i="2"/>
  <c r="BD748" i="2" l="1"/>
  <c r="BE748" i="2"/>
  <c r="BF748" i="2"/>
  <c r="AU760" i="2"/>
  <c r="AK760" i="2"/>
  <c r="AM750" i="2"/>
  <c r="AW750" i="2"/>
  <c r="AT753" i="2"/>
  <c r="AJ753" i="2"/>
  <c r="AM749" i="2"/>
  <c r="AW749" i="2"/>
  <c r="AU746" i="1"/>
  <c r="N752" i="2"/>
  <c r="AJ746" i="1"/>
  <c r="M762" i="2"/>
  <c r="AA761" i="2" s="1"/>
  <c r="AE757" i="2"/>
  <c r="AO757" i="2"/>
  <c r="N764" i="1"/>
  <c r="I748" i="2"/>
  <c r="W747" i="2" s="1"/>
  <c r="AO766" i="1"/>
  <c r="L755" i="2"/>
  <c r="Z754" i="2" s="1"/>
  <c r="AB750" i="2"/>
  <c r="W746" i="2"/>
  <c r="AW746" i="1"/>
  <c r="O752" i="2"/>
  <c r="Y767" i="1"/>
  <c r="G759" i="2"/>
  <c r="E750" i="2"/>
  <c r="BG749" i="2" s="1"/>
  <c r="AZ746" i="2"/>
  <c r="AX748" i="2"/>
  <c r="AY748" i="2"/>
  <c r="BB748" i="2"/>
  <c r="BC748" i="2"/>
  <c r="BG748" i="2"/>
  <c r="AY749" i="2" l="1"/>
  <c r="BD749" i="2"/>
  <c r="BB749" i="2"/>
  <c r="AX749" i="2"/>
  <c r="BF749" i="2"/>
  <c r="BE749" i="2"/>
  <c r="AQ747" i="2"/>
  <c r="AG747" i="2"/>
  <c r="BA747" i="2"/>
  <c r="AT754" i="2"/>
  <c r="AJ754" i="2"/>
  <c r="AU747" i="1"/>
  <c r="N753" i="2"/>
  <c r="U758" i="2"/>
  <c r="AC751" i="2"/>
  <c r="AW747" i="1"/>
  <c r="O753" i="2"/>
  <c r="AC752" i="2" s="1"/>
  <c r="AU761" i="2"/>
  <c r="AK761" i="2"/>
  <c r="AQ746" i="2"/>
  <c r="AG746" i="2"/>
  <c r="BA746" i="2"/>
  <c r="AB751" i="2"/>
  <c r="Y768" i="1"/>
  <c r="G760" i="2"/>
  <c r="AL750" i="2"/>
  <c r="AV750" i="2"/>
  <c r="AO767" i="1"/>
  <c r="L756" i="2"/>
  <c r="N765" i="1"/>
  <c r="I749" i="2"/>
  <c r="W748" i="2" s="1"/>
  <c r="AJ747" i="1"/>
  <c r="M763" i="2"/>
  <c r="BC749" i="2"/>
  <c r="E751" i="2"/>
  <c r="AY750" i="2" s="1"/>
  <c r="AZ747" i="2"/>
  <c r="BG750" i="2" l="1"/>
  <c r="BE750" i="2"/>
  <c r="BB750" i="2"/>
  <c r="BD750" i="2"/>
  <c r="BF750" i="2"/>
  <c r="AX750" i="2"/>
  <c r="BC750" i="2"/>
  <c r="N766" i="1"/>
  <c r="I750" i="2"/>
  <c r="W749" i="2" s="1"/>
  <c r="AQ748" i="2"/>
  <c r="AG748" i="2"/>
  <c r="BA748" i="2"/>
  <c r="Y769" i="1"/>
  <c r="G761" i="2"/>
  <c r="U760" i="2" s="1"/>
  <c r="AE758" i="2"/>
  <c r="AO758" i="2"/>
  <c r="Z755" i="2"/>
  <c r="AL751" i="2"/>
  <c r="AV751" i="2"/>
  <c r="AB752" i="2"/>
  <c r="AM752" i="2"/>
  <c r="AW752" i="2"/>
  <c r="AJ748" i="1"/>
  <c r="M764" i="2"/>
  <c r="AO768" i="1"/>
  <c r="AO769" i="1" s="1"/>
  <c r="L757" i="2"/>
  <c r="Z756" i="2" s="1"/>
  <c r="AA762" i="2"/>
  <c r="AU748" i="1"/>
  <c r="N754" i="2"/>
  <c r="AW748" i="1"/>
  <c r="O754" i="2"/>
  <c r="AC753" i="2" s="1"/>
  <c r="AM751" i="2"/>
  <c r="AW751" i="2"/>
  <c r="U759" i="2"/>
  <c r="E752" i="2"/>
  <c r="BB751" i="2" s="1"/>
  <c r="BD751" i="2"/>
  <c r="AZ748" i="2"/>
  <c r="BE751" i="2" l="1"/>
  <c r="BF751" i="2"/>
  <c r="BG751" i="2"/>
  <c r="BC751" i="2"/>
  <c r="AX751" i="2"/>
  <c r="AY751" i="2"/>
  <c r="AT755" i="2"/>
  <c r="AJ755" i="2"/>
  <c r="AE759" i="2"/>
  <c r="AO759" i="2"/>
  <c r="AL752" i="2"/>
  <c r="AV752" i="2"/>
  <c r="AT756" i="2"/>
  <c r="AJ756" i="2"/>
  <c r="AA763" i="2"/>
  <c r="AQ749" i="2"/>
  <c r="AG749" i="2"/>
  <c r="BA749" i="2"/>
  <c r="AU762" i="2"/>
  <c r="AK762" i="2"/>
  <c r="AJ749" i="1"/>
  <c r="M765" i="2"/>
  <c r="AA764" i="2" s="1"/>
  <c r="Y770" i="1"/>
  <c r="G762" i="2"/>
  <c r="AM753" i="2"/>
  <c r="AW753" i="2"/>
  <c r="AO770" i="1"/>
  <c r="L758" i="2"/>
  <c r="Z757" i="2" s="1"/>
  <c r="AU749" i="1"/>
  <c r="N755" i="2"/>
  <c r="AE760" i="2"/>
  <c r="AO760" i="2"/>
  <c r="AW749" i="1"/>
  <c r="O755" i="2"/>
  <c r="AC754" i="2" s="1"/>
  <c r="AB753" i="2"/>
  <c r="N767" i="1"/>
  <c r="I751" i="2"/>
  <c r="E753" i="2"/>
  <c r="BG752" i="2" s="1"/>
  <c r="AY752" i="2"/>
  <c r="AZ749" i="2"/>
  <c r="AX752" i="2" l="1"/>
  <c r="BE752" i="2"/>
  <c r="BB752" i="2"/>
  <c r="BC752" i="2"/>
  <c r="BF752" i="2"/>
  <c r="BD752" i="2"/>
  <c r="AT757" i="2"/>
  <c r="AJ757" i="2"/>
  <c r="AU764" i="2"/>
  <c r="AK764" i="2"/>
  <c r="AO771" i="1"/>
  <c r="L759" i="2"/>
  <c r="Z758" i="2" s="1"/>
  <c r="AJ750" i="1"/>
  <c r="M766" i="2"/>
  <c r="AA765" i="2" s="1"/>
  <c r="AU763" i="2"/>
  <c r="AK763" i="2"/>
  <c r="W750" i="2"/>
  <c r="AM754" i="2"/>
  <c r="AW754" i="2"/>
  <c r="N768" i="1"/>
  <c r="I752" i="2"/>
  <c r="W751" i="2" s="1"/>
  <c r="U761" i="2"/>
  <c r="AB754" i="2"/>
  <c r="AL753" i="2"/>
  <c r="AV753" i="2"/>
  <c r="AW750" i="1"/>
  <c r="O756" i="2"/>
  <c r="AU750" i="1"/>
  <c r="N756" i="2"/>
  <c r="Y771" i="1"/>
  <c r="G763" i="2"/>
  <c r="U762" i="2" s="1"/>
  <c r="E754" i="2"/>
  <c r="BB753" i="2" s="1"/>
  <c r="AZ750" i="2"/>
  <c r="BC753" i="2" l="1"/>
  <c r="AY753" i="2"/>
  <c r="AX753" i="2"/>
  <c r="BG753" i="2"/>
  <c r="BE753" i="2"/>
  <c r="BD753" i="2"/>
  <c r="BF753" i="2"/>
  <c r="AQ751" i="2"/>
  <c r="AG751" i="2"/>
  <c r="BA751" i="2"/>
  <c r="AE762" i="2"/>
  <c r="AO762" i="2"/>
  <c r="Y772" i="1"/>
  <c r="G764" i="2"/>
  <c r="U763" i="2" s="1"/>
  <c r="AW751" i="1"/>
  <c r="O757" i="2"/>
  <c r="AE761" i="2"/>
  <c r="AO761" i="2"/>
  <c r="AU765" i="2"/>
  <c r="AK765" i="2"/>
  <c r="AQ750" i="2"/>
  <c r="AG750" i="2"/>
  <c r="BA750" i="2"/>
  <c r="AO772" i="1"/>
  <c r="L760" i="2"/>
  <c r="AU751" i="1"/>
  <c r="N757" i="2"/>
  <c r="AB756" i="2" s="1"/>
  <c r="N769" i="1"/>
  <c r="I753" i="2"/>
  <c r="W752" i="2" s="1"/>
  <c r="AT758" i="2"/>
  <c r="AJ758" i="2"/>
  <c r="AC756" i="2"/>
  <c r="AC755" i="2"/>
  <c r="AL754" i="2"/>
  <c r="AV754" i="2"/>
  <c r="AB755" i="2"/>
  <c r="AH1" i="1"/>
  <c r="AH3" i="1" s="1"/>
  <c r="M767" i="2"/>
  <c r="E755" i="2"/>
  <c r="BC754" i="2" s="1"/>
  <c r="AY754" i="2"/>
  <c r="BF754" i="2"/>
  <c r="AZ751" i="2"/>
  <c r="AX754" i="2" l="1"/>
  <c r="BE754" i="2"/>
  <c r="BG754" i="2"/>
  <c r="BB754" i="2"/>
  <c r="BD754" i="2"/>
  <c r="M6" i="2"/>
  <c r="DQ23" i="2" s="1"/>
  <c r="CV3" i="2"/>
  <c r="CV4" i="2"/>
  <c r="AL756" i="2"/>
  <c r="AV756" i="2"/>
  <c r="AL755" i="2"/>
  <c r="AV755" i="2"/>
  <c r="AW752" i="1"/>
  <c r="O758" i="2"/>
  <c r="AC757" i="2" s="1"/>
  <c r="AU752" i="1"/>
  <c r="N758" i="2"/>
  <c r="AB757" i="2" s="1"/>
  <c r="CV680" i="2"/>
  <c r="CV194" i="2"/>
  <c r="CV175" i="2"/>
  <c r="CV55" i="2"/>
  <c r="CV10" i="2"/>
  <c r="CV352" i="2"/>
  <c r="CV430" i="2"/>
  <c r="CV705" i="2"/>
  <c r="CV440" i="2"/>
  <c r="CV602" i="2"/>
  <c r="CV14" i="2"/>
  <c r="CV267" i="2"/>
  <c r="CV519" i="2"/>
  <c r="CV96" i="2"/>
  <c r="CV232" i="2"/>
  <c r="CV11" i="2"/>
  <c r="CV12" i="2"/>
  <c r="CV13" i="2"/>
  <c r="CV15" i="2"/>
  <c r="CV16" i="2"/>
  <c r="CV17" i="2"/>
  <c r="CV18" i="2"/>
  <c r="CV19" i="2"/>
  <c r="CV20" i="2"/>
  <c r="CV21" i="2"/>
  <c r="CV22" i="2"/>
  <c r="CV23" i="2"/>
  <c r="CV24" i="2"/>
  <c r="CV25" i="2"/>
  <c r="CV26" i="2"/>
  <c r="CV27" i="2"/>
  <c r="CV28" i="2"/>
  <c r="CV29" i="2"/>
  <c r="CV30" i="2"/>
  <c r="CV31" i="2"/>
  <c r="CV32" i="2"/>
  <c r="CV33" i="2"/>
  <c r="CV34" i="2"/>
  <c r="CV35" i="2"/>
  <c r="CV36" i="2"/>
  <c r="CV37" i="2"/>
  <c r="CV38" i="2"/>
  <c r="CV39" i="2"/>
  <c r="CV40" i="2"/>
  <c r="CV41" i="2"/>
  <c r="CV42" i="2"/>
  <c r="CV43" i="2"/>
  <c r="CV44" i="2"/>
  <c r="CV45" i="2"/>
  <c r="CV46" i="2"/>
  <c r="CV47" i="2"/>
  <c r="CV48" i="2"/>
  <c r="CV49" i="2"/>
  <c r="CV50" i="2"/>
  <c r="CV51" i="2"/>
  <c r="CV52" i="2"/>
  <c r="CV53" i="2"/>
  <c r="CV54" i="2"/>
  <c r="CV56" i="2"/>
  <c r="CV57" i="2"/>
  <c r="CV58" i="2"/>
  <c r="CV59" i="2"/>
  <c r="CV60" i="2"/>
  <c r="CV61" i="2"/>
  <c r="CV62" i="2"/>
  <c r="CV63" i="2"/>
  <c r="CV64" i="2"/>
  <c r="CV65" i="2"/>
  <c r="CV66" i="2"/>
  <c r="CV67" i="2"/>
  <c r="CV68" i="2"/>
  <c r="CV69" i="2"/>
  <c r="CV70" i="2"/>
  <c r="CV71" i="2"/>
  <c r="CV72" i="2"/>
  <c r="CV73" i="2"/>
  <c r="CV74" i="2"/>
  <c r="CV75" i="2"/>
  <c r="CV76" i="2"/>
  <c r="CV77" i="2"/>
  <c r="CV78" i="2"/>
  <c r="CV79" i="2"/>
  <c r="CV80" i="2"/>
  <c r="CV81" i="2"/>
  <c r="CV82" i="2"/>
  <c r="CV83" i="2"/>
  <c r="CV84" i="2"/>
  <c r="CV85" i="2"/>
  <c r="CV86" i="2"/>
  <c r="CV87" i="2"/>
  <c r="CV88" i="2"/>
  <c r="CV89" i="2"/>
  <c r="CV90" i="2"/>
  <c r="CV91" i="2"/>
  <c r="CV92" i="2"/>
  <c r="CV93" i="2"/>
  <c r="CV94" i="2"/>
  <c r="CV95" i="2"/>
  <c r="CV97" i="2"/>
  <c r="CV98" i="2"/>
  <c r="CV99" i="2"/>
  <c r="CV100" i="2"/>
  <c r="CV101" i="2"/>
  <c r="CV102" i="2"/>
  <c r="CV103" i="2"/>
  <c r="CV104" i="2"/>
  <c r="CV105" i="2"/>
  <c r="CV106" i="2"/>
  <c r="CV107" i="2"/>
  <c r="CV108" i="2"/>
  <c r="CV109" i="2"/>
  <c r="CV110" i="2"/>
  <c r="CV111" i="2"/>
  <c r="CV112" i="2"/>
  <c r="CV113" i="2"/>
  <c r="CV114" i="2"/>
  <c r="CV115" i="2"/>
  <c r="CV116" i="2"/>
  <c r="CV117" i="2"/>
  <c r="CV118" i="2"/>
  <c r="CV119" i="2"/>
  <c r="CV120" i="2"/>
  <c r="CV121" i="2"/>
  <c r="CV122" i="2"/>
  <c r="CV123" i="2"/>
  <c r="CV124" i="2"/>
  <c r="CV125" i="2"/>
  <c r="CV126" i="2"/>
  <c r="CV127" i="2"/>
  <c r="CV128" i="2"/>
  <c r="CV129" i="2"/>
  <c r="CV130" i="2"/>
  <c r="CV131" i="2"/>
  <c r="CV132" i="2"/>
  <c r="CV133" i="2"/>
  <c r="CV134" i="2"/>
  <c r="CV135" i="2"/>
  <c r="CV136" i="2"/>
  <c r="CV137" i="2"/>
  <c r="CV138" i="2"/>
  <c r="CV139" i="2"/>
  <c r="CV140" i="2"/>
  <c r="CV141" i="2"/>
  <c r="CV142" i="2"/>
  <c r="CV143" i="2"/>
  <c r="CV144" i="2"/>
  <c r="CV145" i="2"/>
  <c r="CV146" i="2"/>
  <c r="CV147" i="2"/>
  <c r="CV148" i="2"/>
  <c r="CV149" i="2"/>
  <c r="CV150" i="2"/>
  <c r="CV151" i="2"/>
  <c r="CV152" i="2"/>
  <c r="CV153" i="2"/>
  <c r="CV154" i="2"/>
  <c r="CV155" i="2"/>
  <c r="CV156" i="2"/>
  <c r="CV157" i="2"/>
  <c r="CV158" i="2"/>
  <c r="CV159" i="2"/>
  <c r="CV160" i="2"/>
  <c r="CV161" i="2"/>
  <c r="CV162" i="2"/>
  <c r="CV163" i="2"/>
  <c r="CV164" i="2"/>
  <c r="CV165" i="2"/>
  <c r="CV166" i="2"/>
  <c r="CV167" i="2"/>
  <c r="CV168" i="2"/>
  <c r="CV169" i="2"/>
  <c r="CV170" i="2"/>
  <c r="CV171" i="2"/>
  <c r="CV172" i="2"/>
  <c r="CV173" i="2"/>
  <c r="CV174" i="2"/>
  <c r="CV176" i="2"/>
  <c r="CV177" i="2"/>
  <c r="CV178" i="2"/>
  <c r="CV179" i="2"/>
  <c r="CV180" i="2"/>
  <c r="CV181" i="2"/>
  <c r="CV182" i="2"/>
  <c r="CV183" i="2"/>
  <c r="CV184" i="2"/>
  <c r="CV185" i="2"/>
  <c r="CV186" i="2"/>
  <c r="CV187" i="2"/>
  <c r="CV188" i="2"/>
  <c r="CV189" i="2"/>
  <c r="CV190" i="2"/>
  <c r="CV191" i="2"/>
  <c r="CV192" i="2"/>
  <c r="CV193" i="2"/>
  <c r="CV195" i="2"/>
  <c r="CV196" i="2"/>
  <c r="CV197" i="2"/>
  <c r="CV198" i="2"/>
  <c r="CV199" i="2"/>
  <c r="CV200" i="2"/>
  <c r="CV201" i="2"/>
  <c r="CV202" i="2"/>
  <c r="CV203" i="2"/>
  <c r="CV204" i="2"/>
  <c r="CV205" i="2"/>
  <c r="CV206" i="2"/>
  <c r="CV207" i="2"/>
  <c r="CV208" i="2"/>
  <c r="CV209" i="2"/>
  <c r="CV210" i="2"/>
  <c r="CV211" i="2"/>
  <c r="CV212" i="2"/>
  <c r="CV213" i="2"/>
  <c r="CV214" i="2"/>
  <c r="CV215" i="2"/>
  <c r="CV216" i="2"/>
  <c r="CV217" i="2"/>
  <c r="CV218" i="2"/>
  <c r="CV219" i="2"/>
  <c r="CV220" i="2"/>
  <c r="CV221" i="2"/>
  <c r="CV222" i="2"/>
  <c r="CV223" i="2"/>
  <c r="CV224" i="2"/>
  <c r="CV225" i="2"/>
  <c r="CV226" i="2"/>
  <c r="CV227" i="2"/>
  <c r="CV228" i="2"/>
  <c r="CV229" i="2"/>
  <c r="CV230" i="2"/>
  <c r="CV231" i="2"/>
  <c r="CV233" i="2"/>
  <c r="CV234" i="2"/>
  <c r="CV235" i="2"/>
  <c r="CV236" i="2"/>
  <c r="CV237" i="2"/>
  <c r="CV238" i="2"/>
  <c r="CV239" i="2"/>
  <c r="CV240" i="2"/>
  <c r="CV241" i="2"/>
  <c r="CV242" i="2"/>
  <c r="CV243" i="2"/>
  <c r="CV244" i="2"/>
  <c r="CV245" i="2"/>
  <c r="CV246" i="2"/>
  <c r="CV247" i="2"/>
  <c r="CV248" i="2"/>
  <c r="CV249" i="2"/>
  <c r="CV250" i="2"/>
  <c r="CV251" i="2"/>
  <c r="CV252" i="2"/>
  <c r="CV253" i="2"/>
  <c r="CV254" i="2"/>
  <c r="CV255" i="2"/>
  <c r="CV256" i="2"/>
  <c r="CV257" i="2"/>
  <c r="CV258" i="2"/>
  <c r="CV259" i="2"/>
  <c r="CV260" i="2"/>
  <c r="CV261" i="2"/>
  <c r="CV262" i="2"/>
  <c r="CV263" i="2"/>
  <c r="CV264" i="2"/>
  <c r="CV265" i="2"/>
  <c r="CV266" i="2"/>
  <c r="CV268" i="2"/>
  <c r="CV269" i="2"/>
  <c r="CV270" i="2"/>
  <c r="CV271" i="2"/>
  <c r="CV272" i="2"/>
  <c r="CV273" i="2"/>
  <c r="CV274" i="2"/>
  <c r="CV275" i="2"/>
  <c r="CV276" i="2"/>
  <c r="CV277" i="2"/>
  <c r="CV278" i="2"/>
  <c r="CV279" i="2"/>
  <c r="CV280" i="2"/>
  <c r="CV281" i="2"/>
  <c r="CV282" i="2"/>
  <c r="CV283" i="2"/>
  <c r="CV284" i="2"/>
  <c r="CV285" i="2"/>
  <c r="CV286" i="2"/>
  <c r="CV287" i="2"/>
  <c r="CV288" i="2"/>
  <c r="CV289" i="2"/>
  <c r="CV290" i="2"/>
  <c r="CV291" i="2"/>
  <c r="CV292" i="2"/>
  <c r="CV293" i="2"/>
  <c r="CV294" i="2"/>
  <c r="CV295" i="2"/>
  <c r="CV296" i="2"/>
  <c r="CV297" i="2"/>
  <c r="CV298" i="2"/>
  <c r="CV299" i="2"/>
  <c r="CV300" i="2"/>
  <c r="CV301" i="2"/>
  <c r="CV302" i="2"/>
  <c r="CV303" i="2"/>
  <c r="CV304" i="2"/>
  <c r="CV305" i="2"/>
  <c r="CV306" i="2"/>
  <c r="CV307" i="2"/>
  <c r="CV308" i="2"/>
  <c r="CV309" i="2"/>
  <c r="CV310" i="2"/>
  <c r="CV311" i="2"/>
  <c r="CV312" i="2"/>
  <c r="CV313" i="2"/>
  <c r="CV314" i="2"/>
  <c r="CV315" i="2"/>
  <c r="CV316" i="2"/>
  <c r="CV317" i="2"/>
  <c r="CV318" i="2"/>
  <c r="CV319" i="2"/>
  <c r="CV320" i="2"/>
  <c r="CV321" i="2"/>
  <c r="CV322" i="2"/>
  <c r="CV323" i="2"/>
  <c r="CV324" i="2"/>
  <c r="CV325" i="2"/>
  <c r="CV326" i="2"/>
  <c r="CV327" i="2"/>
  <c r="CV328" i="2"/>
  <c r="CV329" i="2"/>
  <c r="CV330" i="2"/>
  <c r="CV331" i="2"/>
  <c r="CV332" i="2"/>
  <c r="CV333" i="2"/>
  <c r="CV334" i="2"/>
  <c r="CV335" i="2"/>
  <c r="CV336" i="2"/>
  <c r="CV337" i="2"/>
  <c r="CV338" i="2"/>
  <c r="CV339" i="2"/>
  <c r="CV340" i="2"/>
  <c r="CV341" i="2"/>
  <c r="CV342" i="2"/>
  <c r="CV343" i="2"/>
  <c r="CV344" i="2"/>
  <c r="CV345" i="2"/>
  <c r="CV346" i="2"/>
  <c r="CV347" i="2"/>
  <c r="CV348" i="2"/>
  <c r="CV349" i="2"/>
  <c r="CV350" i="2"/>
  <c r="CV351" i="2"/>
  <c r="CV353" i="2"/>
  <c r="CV354" i="2"/>
  <c r="CV355" i="2"/>
  <c r="CV356" i="2"/>
  <c r="CV357" i="2"/>
  <c r="CV358" i="2"/>
  <c r="CV359" i="2"/>
  <c r="CV360" i="2"/>
  <c r="CV361" i="2"/>
  <c r="CV362" i="2"/>
  <c r="CV363" i="2"/>
  <c r="CV364" i="2"/>
  <c r="CV365" i="2"/>
  <c r="CV366" i="2"/>
  <c r="CV367" i="2"/>
  <c r="CV368" i="2"/>
  <c r="CV369" i="2"/>
  <c r="CV370" i="2"/>
  <c r="CV371" i="2"/>
  <c r="CV372" i="2"/>
  <c r="CV373" i="2"/>
  <c r="CV374" i="2"/>
  <c r="CV375" i="2"/>
  <c r="CV376" i="2"/>
  <c r="CV377" i="2"/>
  <c r="CV378" i="2"/>
  <c r="CV379" i="2"/>
  <c r="CV380" i="2"/>
  <c r="CV381" i="2"/>
  <c r="CV382" i="2"/>
  <c r="CV383" i="2"/>
  <c r="CV384" i="2"/>
  <c r="CV385" i="2"/>
  <c r="CV386" i="2"/>
  <c r="CV387" i="2"/>
  <c r="CV388" i="2"/>
  <c r="CV389" i="2"/>
  <c r="CV390" i="2"/>
  <c r="CV391" i="2"/>
  <c r="CV392" i="2"/>
  <c r="CV393" i="2"/>
  <c r="CV394" i="2"/>
  <c r="CV395" i="2"/>
  <c r="CV396" i="2"/>
  <c r="CV397" i="2"/>
  <c r="CV398" i="2"/>
  <c r="CV399" i="2"/>
  <c r="CV400" i="2"/>
  <c r="CV401" i="2"/>
  <c r="CV402" i="2"/>
  <c r="CV403" i="2"/>
  <c r="CV404" i="2"/>
  <c r="CV405" i="2"/>
  <c r="CV406" i="2"/>
  <c r="CV407" i="2"/>
  <c r="CV408" i="2"/>
  <c r="CV409" i="2"/>
  <c r="CV410" i="2"/>
  <c r="CV411" i="2"/>
  <c r="CV412" i="2"/>
  <c r="CV413" i="2"/>
  <c r="CV414" i="2"/>
  <c r="CV415" i="2"/>
  <c r="CV416" i="2"/>
  <c r="CV417" i="2"/>
  <c r="CV418" i="2"/>
  <c r="CV419" i="2"/>
  <c r="CV420" i="2"/>
  <c r="CV421" i="2"/>
  <c r="CV422" i="2"/>
  <c r="CV423" i="2"/>
  <c r="CV424" i="2"/>
  <c r="CV425" i="2"/>
  <c r="CV426" i="2"/>
  <c r="CV427" i="2"/>
  <c r="CV428" i="2"/>
  <c r="CV429" i="2"/>
  <c r="CV431" i="2"/>
  <c r="CV432" i="2"/>
  <c r="CV433" i="2"/>
  <c r="CV434" i="2"/>
  <c r="CV435" i="2"/>
  <c r="CV436" i="2"/>
  <c r="CV437" i="2"/>
  <c r="CV438" i="2"/>
  <c r="CV439" i="2"/>
  <c r="CV441" i="2"/>
  <c r="CV442" i="2"/>
  <c r="CV443" i="2"/>
  <c r="CV444" i="2"/>
  <c r="CV445" i="2"/>
  <c r="CV446" i="2"/>
  <c r="CV447" i="2"/>
  <c r="CV448" i="2"/>
  <c r="CV449" i="2"/>
  <c r="CV450" i="2"/>
  <c r="CV451" i="2"/>
  <c r="CV452" i="2"/>
  <c r="CV453" i="2"/>
  <c r="CV454" i="2"/>
  <c r="CV455" i="2"/>
  <c r="CV456" i="2"/>
  <c r="CV457" i="2"/>
  <c r="CV458" i="2"/>
  <c r="CV459" i="2"/>
  <c r="CV460" i="2"/>
  <c r="CV461" i="2"/>
  <c r="CV462" i="2"/>
  <c r="CV463" i="2"/>
  <c r="CV464" i="2"/>
  <c r="CV465" i="2"/>
  <c r="CV466" i="2"/>
  <c r="CV467" i="2"/>
  <c r="CV468" i="2"/>
  <c r="CV469" i="2"/>
  <c r="CV470" i="2"/>
  <c r="CV471" i="2"/>
  <c r="CV472" i="2"/>
  <c r="CV473" i="2"/>
  <c r="CV474" i="2"/>
  <c r="CV475" i="2"/>
  <c r="CV476" i="2"/>
  <c r="CV477" i="2"/>
  <c r="CV478" i="2"/>
  <c r="CV479" i="2"/>
  <c r="CV480" i="2"/>
  <c r="CV481" i="2"/>
  <c r="CV482" i="2"/>
  <c r="CV483" i="2"/>
  <c r="CV484" i="2"/>
  <c r="CV485" i="2"/>
  <c r="CV486" i="2"/>
  <c r="CV487" i="2"/>
  <c r="CV488" i="2"/>
  <c r="CV489" i="2"/>
  <c r="CV490" i="2"/>
  <c r="CV491" i="2"/>
  <c r="CV492" i="2"/>
  <c r="CV493" i="2"/>
  <c r="CV494" i="2"/>
  <c r="CV495" i="2"/>
  <c r="CV496" i="2"/>
  <c r="CV497" i="2"/>
  <c r="CV498" i="2"/>
  <c r="CV499" i="2"/>
  <c r="CV500" i="2"/>
  <c r="CV501" i="2"/>
  <c r="CV502" i="2"/>
  <c r="CV503" i="2"/>
  <c r="CV504" i="2"/>
  <c r="CV505" i="2"/>
  <c r="CV506" i="2"/>
  <c r="CV507" i="2"/>
  <c r="CV508" i="2"/>
  <c r="CV509" i="2"/>
  <c r="CV510" i="2"/>
  <c r="CV511" i="2"/>
  <c r="CV512" i="2"/>
  <c r="CV513" i="2"/>
  <c r="CV514" i="2"/>
  <c r="CV515" i="2"/>
  <c r="CV516" i="2"/>
  <c r="CV517" i="2"/>
  <c r="CV518" i="2"/>
  <c r="CV520" i="2"/>
  <c r="CV521" i="2"/>
  <c r="CV522" i="2"/>
  <c r="CV523" i="2"/>
  <c r="CV524" i="2"/>
  <c r="CV525" i="2"/>
  <c r="CV526" i="2"/>
  <c r="CV527" i="2"/>
  <c r="CV528" i="2"/>
  <c r="CV529" i="2"/>
  <c r="CV530" i="2"/>
  <c r="CV531" i="2"/>
  <c r="CV532" i="2"/>
  <c r="CV533" i="2"/>
  <c r="CV534" i="2"/>
  <c r="CV535" i="2"/>
  <c r="CV536" i="2"/>
  <c r="CV537" i="2"/>
  <c r="CV538" i="2"/>
  <c r="CV539" i="2"/>
  <c r="CV540" i="2"/>
  <c r="CV541" i="2"/>
  <c r="CV542" i="2"/>
  <c r="CV543" i="2"/>
  <c r="CV544" i="2"/>
  <c r="CV545" i="2"/>
  <c r="CV546" i="2"/>
  <c r="CV547" i="2"/>
  <c r="CV548" i="2"/>
  <c r="CV549" i="2"/>
  <c r="CV550" i="2"/>
  <c r="CV551" i="2"/>
  <c r="CV552" i="2"/>
  <c r="CV553" i="2"/>
  <c r="CV554" i="2"/>
  <c r="CV555" i="2"/>
  <c r="CV556" i="2"/>
  <c r="CV557" i="2"/>
  <c r="CV558" i="2"/>
  <c r="CV559" i="2"/>
  <c r="CV560" i="2"/>
  <c r="CV561" i="2"/>
  <c r="CV562" i="2"/>
  <c r="CV563" i="2"/>
  <c r="CV564" i="2"/>
  <c r="CV565" i="2"/>
  <c r="CV566" i="2"/>
  <c r="CV567" i="2"/>
  <c r="CV568" i="2"/>
  <c r="CV569" i="2"/>
  <c r="CV570" i="2"/>
  <c r="CV571" i="2"/>
  <c r="CV572" i="2"/>
  <c r="CV573" i="2"/>
  <c r="CV574" i="2"/>
  <c r="CV575" i="2"/>
  <c r="CV576" i="2"/>
  <c r="CV577" i="2"/>
  <c r="CV578" i="2"/>
  <c r="CV579" i="2"/>
  <c r="CV580" i="2"/>
  <c r="CV581" i="2"/>
  <c r="CV582" i="2"/>
  <c r="CV583" i="2"/>
  <c r="CV584" i="2"/>
  <c r="CV585" i="2"/>
  <c r="CV586" i="2"/>
  <c r="CV587" i="2"/>
  <c r="CV588" i="2"/>
  <c r="CV589" i="2"/>
  <c r="CV590" i="2"/>
  <c r="CV591" i="2"/>
  <c r="CV592" i="2"/>
  <c r="CV593" i="2"/>
  <c r="CV594" i="2"/>
  <c r="CV595" i="2"/>
  <c r="CV596" i="2"/>
  <c r="CV597" i="2"/>
  <c r="CV598" i="2"/>
  <c r="CV599" i="2"/>
  <c r="CV600" i="2"/>
  <c r="CV601" i="2"/>
  <c r="CV603" i="2"/>
  <c r="CV604" i="2"/>
  <c r="CV605" i="2"/>
  <c r="CV606" i="2"/>
  <c r="CV607" i="2"/>
  <c r="CV608" i="2"/>
  <c r="CV609" i="2"/>
  <c r="CV610" i="2"/>
  <c r="CV611" i="2"/>
  <c r="CV612" i="2"/>
  <c r="CV613" i="2"/>
  <c r="CV614" i="2"/>
  <c r="CV615" i="2"/>
  <c r="CV616" i="2"/>
  <c r="CV617" i="2"/>
  <c r="CV618" i="2"/>
  <c r="CV619" i="2"/>
  <c r="CV620" i="2"/>
  <c r="CV621" i="2"/>
  <c r="CV622" i="2"/>
  <c r="CV623" i="2"/>
  <c r="CV624" i="2"/>
  <c r="CV625" i="2"/>
  <c r="CV626" i="2"/>
  <c r="CV627" i="2"/>
  <c r="CV628" i="2"/>
  <c r="CV629" i="2"/>
  <c r="CV630" i="2"/>
  <c r="CV631" i="2"/>
  <c r="CV632" i="2"/>
  <c r="CV633" i="2"/>
  <c r="CV634" i="2"/>
  <c r="CV635" i="2"/>
  <c r="CV636" i="2"/>
  <c r="CV637" i="2"/>
  <c r="CV638" i="2"/>
  <c r="CV639" i="2"/>
  <c r="CV640" i="2"/>
  <c r="CV641" i="2"/>
  <c r="CV642" i="2"/>
  <c r="CV643" i="2"/>
  <c r="CV644" i="2"/>
  <c r="CV645" i="2"/>
  <c r="CV646" i="2"/>
  <c r="CV647" i="2"/>
  <c r="CV648" i="2"/>
  <c r="CV649" i="2"/>
  <c r="CV650" i="2"/>
  <c r="CV651" i="2"/>
  <c r="CV652" i="2"/>
  <c r="CV653" i="2"/>
  <c r="CV654" i="2"/>
  <c r="CV655" i="2"/>
  <c r="CV656" i="2"/>
  <c r="CV657" i="2"/>
  <c r="CV658" i="2"/>
  <c r="CV659" i="2"/>
  <c r="CV660" i="2"/>
  <c r="CV661" i="2"/>
  <c r="CV662" i="2"/>
  <c r="CV663" i="2"/>
  <c r="CV664" i="2"/>
  <c r="CV665" i="2"/>
  <c r="CV666" i="2"/>
  <c r="CV667" i="2"/>
  <c r="CV668" i="2"/>
  <c r="CV669" i="2"/>
  <c r="CV670" i="2"/>
  <c r="CV671" i="2"/>
  <c r="CV672" i="2"/>
  <c r="CV673" i="2"/>
  <c r="CV674" i="2"/>
  <c r="CV675" i="2"/>
  <c r="CV676" i="2"/>
  <c r="CV677" i="2"/>
  <c r="CV678" i="2"/>
  <c r="CV679" i="2"/>
  <c r="CV681" i="2"/>
  <c r="CV682" i="2"/>
  <c r="CV683" i="2"/>
  <c r="CV684" i="2"/>
  <c r="CV685" i="2"/>
  <c r="CV686" i="2"/>
  <c r="CV687" i="2"/>
  <c r="CV688" i="2"/>
  <c r="CV689" i="2"/>
  <c r="CV690" i="2"/>
  <c r="CV691" i="2"/>
  <c r="CV692" i="2"/>
  <c r="CV693" i="2"/>
  <c r="CV694" i="2"/>
  <c r="CV695" i="2"/>
  <c r="CV696" i="2"/>
  <c r="CV697" i="2"/>
  <c r="CV698" i="2"/>
  <c r="CV699" i="2"/>
  <c r="CV700" i="2"/>
  <c r="CV701" i="2"/>
  <c r="CV702" i="2"/>
  <c r="CV703" i="2"/>
  <c r="CV704" i="2"/>
  <c r="CV706" i="2"/>
  <c r="CV707" i="2"/>
  <c r="CV708" i="2"/>
  <c r="CV709" i="2"/>
  <c r="CV710" i="2"/>
  <c r="CV711" i="2"/>
  <c r="CV712" i="2"/>
  <c r="CV713" i="2"/>
  <c r="CV714" i="2"/>
  <c r="CV715" i="2"/>
  <c r="CV716" i="2"/>
  <c r="CV717" i="2"/>
  <c r="CV718" i="2"/>
  <c r="CV719" i="2"/>
  <c r="CV720" i="2"/>
  <c r="CV721" i="2"/>
  <c r="CV722" i="2"/>
  <c r="CV723" i="2"/>
  <c r="CV724" i="2"/>
  <c r="CV725" i="2"/>
  <c r="CV726" i="2"/>
  <c r="CV727" i="2"/>
  <c r="CV728" i="2"/>
  <c r="CV729" i="2"/>
  <c r="CV730" i="2"/>
  <c r="CV731" i="2"/>
  <c r="CV732" i="2"/>
  <c r="CV733" i="2"/>
  <c r="CV734" i="2"/>
  <c r="CV735" i="2"/>
  <c r="CV736" i="2"/>
  <c r="CV737" i="2"/>
  <c r="CV738" i="2"/>
  <c r="CV739" i="2"/>
  <c r="CV740" i="2"/>
  <c r="CV741" i="2"/>
  <c r="CV742" i="2"/>
  <c r="CV743" i="2"/>
  <c r="CV744" i="2"/>
  <c r="CV745" i="2"/>
  <c r="CV746" i="2"/>
  <c r="CV747" i="2"/>
  <c r="CV748" i="2"/>
  <c r="CV749" i="2"/>
  <c r="CV750" i="2"/>
  <c r="CV751" i="2"/>
  <c r="CV752" i="2"/>
  <c r="CV753" i="2"/>
  <c r="CV754" i="2"/>
  <c r="CV755" i="2"/>
  <c r="CV756" i="2"/>
  <c r="CV757" i="2"/>
  <c r="CV758" i="2"/>
  <c r="CV759" i="2"/>
  <c r="CV760" i="2"/>
  <c r="CV761" i="2"/>
  <c r="CV762" i="2"/>
  <c r="CV763" i="2"/>
  <c r="CV764" i="2"/>
  <c r="CV765" i="2"/>
  <c r="AE763" i="2"/>
  <c r="AO763" i="2"/>
  <c r="AA766" i="2"/>
  <c r="Y773" i="1"/>
  <c r="G765" i="2"/>
  <c r="U764" i="2" s="1"/>
  <c r="AM756" i="2"/>
  <c r="AW756" i="2"/>
  <c r="AQ752" i="2"/>
  <c r="AG752" i="2"/>
  <c r="BA752" i="2"/>
  <c r="AM755" i="2"/>
  <c r="AW755" i="2"/>
  <c r="CV766" i="2"/>
  <c r="N770" i="1"/>
  <c r="I754" i="2"/>
  <c r="AO773" i="1"/>
  <c r="L761" i="2"/>
  <c r="Z760" i="2" s="1"/>
  <c r="Z759" i="2"/>
  <c r="E756" i="2"/>
  <c r="BB755" i="2" s="1"/>
  <c r="AZ752" i="2"/>
  <c r="BE755" i="2" l="1"/>
  <c r="BC755" i="2"/>
  <c r="BD755" i="2"/>
  <c r="AX755" i="2"/>
  <c r="AY755" i="2"/>
  <c r="BG755" i="2"/>
  <c r="BF755" i="2"/>
  <c r="AE764" i="2"/>
  <c r="AO764" i="2"/>
  <c r="AM757" i="2"/>
  <c r="AW757" i="2"/>
  <c r="AO774" i="1"/>
  <c r="L762" i="2"/>
  <c r="Y774" i="1"/>
  <c r="G766" i="2"/>
  <c r="U765" i="2" s="1"/>
  <c r="AL757" i="2"/>
  <c r="AV757" i="2"/>
  <c r="AU766" i="2"/>
  <c r="AK766" i="2"/>
  <c r="AT759" i="2"/>
  <c r="AJ759" i="2"/>
  <c r="N771" i="1"/>
  <c r="I755" i="2"/>
  <c r="W754" i="2" s="1"/>
  <c r="AT760" i="2"/>
  <c r="AJ760" i="2"/>
  <c r="AU753" i="1"/>
  <c r="N759" i="2"/>
  <c r="W753" i="2"/>
  <c r="AW753" i="1"/>
  <c r="O759" i="2"/>
  <c r="AC758" i="2" s="1"/>
  <c r="E757" i="2"/>
  <c r="BG756" i="2" s="1"/>
  <c r="AZ753" i="2"/>
  <c r="BE756" i="2" l="1"/>
  <c r="BC756" i="2"/>
  <c r="AX756" i="2"/>
  <c r="BF756" i="2"/>
  <c r="BD756" i="2"/>
  <c r="BB756" i="2"/>
  <c r="AY756" i="2"/>
  <c r="AM758" i="2"/>
  <c r="AW758" i="2"/>
  <c r="AQ754" i="2"/>
  <c r="AG754" i="2"/>
  <c r="BA754" i="2"/>
  <c r="AU754" i="1"/>
  <c r="N760" i="2"/>
  <c r="AB759" i="2" s="1"/>
  <c r="AW754" i="1"/>
  <c r="O760" i="2"/>
  <c r="AC759" i="2" s="1"/>
  <c r="AB758" i="2"/>
  <c r="AQ753" i="2"/>
  <c r="AG753" i="2"/>
  <c r="BA753" i="2"/>
  <c r="Z761" i="2"/>
  <c r="W1" i="1"/>
  <c r="W3" i="1" s="1"/>
  <c r="G767" i="2"/>
  <c r="AE765" i="2"/>
  <c r="AO765" i="2"/>
  <c r="N772" i="1"/>
  <c r="I756" i="2"/>
  <c r="AO775" i="1"/>
  <c r="L763" i="2"/>
  <c r="E758" i="2"/>
  <c r="BE757" i="2" s="1"/>
  <c r="AZ754" i="2"/>
  <c r="G6" i="2" l="1"/>
  <c r="DQ17" i="2" s="1"/>
  <c r="CP4" i="2"/>
  <c r="CP3" i="2"/>
  <c r="BG757" i="2"/>
  <c r="DQ16" i="2"/>
  <c r="AL759" i="2"/>
  <c r="AV759" i="2"/>
  <c r="CP352" i="2"/>
  <c r="CP14" i="2"/>
  <c r="CP430" i="2"/>
  <c r="CP680" i="2"/>
  <c r="CP194" i="2"/>
  <c r="CP519" i="2"/>
  <c r="CP175" i="2"/>
  <c r="CP440" i="2"/>
  <c r="CP10" i="2"/>
  <c r="CP602" i="2"/>
  <c r="CP267" i="2"/>
  <c r="CP705" i="2"/>
  <c r="CP11" i="2"/>
  <c r="CP12" i="2"/>
  <c r="CP13" i="2"/>
  <c r="CP15" i="2"/>
  <c r="CP16" i="2"/>
  <c r="CP17" i="2"/>
  <c r="CP18" i="2"/>
  <c r="CP19" i="2"/>
  <c r="CP20" i="2"/>
  <c r="CP21" i="2"/>
  <c r="CP22" i="2"/>
  <c r="CP23" i="2"/>
  <c r="CP24" i="2"/>
  <c r="CP25" i="2"/>
  <c r="CP26" i="2"/>
  <c r="CP27" i="2"/>
  <c r="CP28" i="2"/>
  <c r="CP29" i="2"/>
  <c r="CP30" i="2"/>
  <c r="CP31" i="2"/>
  <c r="CP32" i="2"/>
  <c r="CP33" i="2"/>
  <c r="CP34" i="2"/>
  <c r="CP35" i="2"/>
  <c r="CP36" i="2"/>
  <c r="CP37" i="2"/>
  <c r="CP38" i="2"/>
  <c r="CP39" i="2"/>
  <c r="CP40" i="2"/>
  <c r="CP41" i="2"/>
  <c r="CP42" i="2"/>
  <c r="CP43" i="2"/>
  <c r="CP44" i="2"/>
  <c r="CP45" i="2"/>
  <c r="CP46" i="2"/>
  <c r="CP47" i="2"/>
  <c r="CP48" i="2"/>
  <c r="CP49" i="2"/>
  <c r="CP50" i="2"/>
  <c r="CP51" i="2"/>
  <c r="CP52" i="2"/>
  <c r="CP53" i="2"/>
  <c r="CP54" i="2"/>
  <c r="CP55" i="2"/>
  <c r="CP56" i="2"/>
  <c r="CP57" i="2"/>
  <c r="CP58" i="2"/>
  <c r="CP59" i="2"/>
  <c r="CP60" i="2"/>
  <c r="CP61" i="2"/>
  <c r="CP62" i="2"/>
  <c r="CP63" i="2"/>
  <c r="CP64" i="2"/>
  <c r="CP65" i="2"/>
  <c r="CP66" i="2"/>
  <c r="CP67" i="2"/>
  <c r="CP68" i="2"/>
  <c r="CP69" i="2"/>
  <c r="CP70" i="2"/>
  <c r="CP71" i="2"/>
  <c r="CP72" i="2"/>
  <c r="CP73" i="2"/>
  <c r="CP74" i="2"/>
  <c r="CP75" i="2"/>
  <c r="CP76" i="2"/>
  <c r="CP77" i="2"/>
  <c r="CP78" i="2"/>
  <c r="CP79" i="2"/>
  <c r="CP80" i="2"/>
  <c r="CP81" i="2"/>
  <c r="CP82" i="2"/>
  <c r="CP83" i="2"/>
  <c r="CP84" i="2"/>
  <c r="CP85" i="2"/>
  <c r="CP86" i="2"/>
  <c r="CP87" i="2"/>
  <c r="CP88" i="2"/>
  <c r="CP89" i="2"/>
  <c r="CP90" i="2"/>
  <c r="CP91" i="2"/>
  <c r="CP92" i="2"/>
  <c r="CP93" i="2"/>
  <c r="CP94" i="2"/>
  <c r="CP95" i="2"/>
  <c r="CP96" i="2"/>
  <c r="CP97" i="2"/>
  <c r="CP98" i="2"/>
  <c r="CP99" i="2"/>
  <c r="CP100" i="2"/>
  <c r="CP101" i="2"/>
  <c r="CP102" i="2"/>
  <c r="CP103" i="2"/>
  <c r="CP104" i="2"/>
  <c r="CP105" i="2"/>
  <c r="CP106" i="2"/>
  <c r="CP107" i="2"/>
  <c r="CP108" i="2"/>
  <c r="CP109" i="2"/>
  <c r="CP110" i="2"/>
  <c r="CP111" i="2"/>
  <c r="CP112" i="2"/>
  <c r="CP113" i="2"/>
  <c r="CP114" i="2"/>
  <c r="CP115" i="2"/>
  <c r="CP116" i="2"/>
  <c r="CP117" i="2"/>
  <c r="CP118" i="2"/>
  <c r="CP119" i="2"/>
  <c r="CP120" i="2"/>
  <c r="CP121" i="2"/>
  <c r="CP122" i="2"/>
  <c r="CP123" i="2"/>
  <c r="CP124" i="2"/>
  <c r="CP125" i="2"/>
  <c r="CP126" i="2"/>
  <c r="CP127" i="2"/>
  <c r="CP128" i="2"/>
  <c r="CP129" i="2"/>
  <c r="CP130" i="2"/>
  <c r="CP131" i="2"/>
  <c r="CP132" i="2"/>
  <c r="CP133" i="2"/>
  <c r="CP134" i="2"/>
  <c r="CP135" i="2"/>
  <c r="CP136" i="2"/>
  <c r="CP137" i="2"/>
  <c r="CP138" i="2"/>
  <c r="CP139" i="2"/>
  <c r="CP140" i="2"/>
  <c r="CP141" i="2"/>
  <c r="CP142" i="2"/>
  <c r="CP143" i="2"/>
  <c r="CP144" i="2"/>
  <c r="CP145" i="2"/>
  <c r="CP146" i="2"/>
  <c r="CP147" i="2"/>
  <c r="CP148" i="2"/>
  <c r="CP149" i="2"/>
  <c r="CP150" i="2"/>
  <c r="CP151" i="2"/>
  <c r="CP152" i="2"/>
  <c r="CP153" i="2"/>
  <c r="CP154" i="2"/>
  <c r="CP155" i="2"/>
  <c r="CP156" i="2"/>
  <c r="CP157" i="2"/>
  <c r="CP158" i="2"/>
  <c r="CP159" i="2"/>
  <c r="CP160" i="2"/>
  <c r="CP161" i="2"/>
  <c r="CP162" i="2"/>
  <c r="CP163" i="2"/>
  <c r="CP164" i="2"/>
  <c r="CP165" i="2"/>
  <c r="CP166" i="2"/>
  <c r="CP167" i="2"/>
  <c r="CP168" i="2"/>
  <c r="CP169" i="2"/>
  <c r="CP170" i="2"/>
  <c r="CP171" i="2"/>
  <c r="CP172" i="2"/>
  <c r="CP173" i="2"/>
  <c r="CP174" i="2"/>
  <c r="CP176" i="2"/>
  <c r="CP177" i="2"/>
  <c r="CP178" i="2"/>
  <c r="CP179" i="2"/>
  <c r="CP180" i="2"/>
  <c r="CP181" i="2"/>
  <c r="CP182" i="2"/>
  <c r="CP183" i="2"/>
  <c r="CP184" i="2"/>
  <c r="CP185" i="2"/>
  <c r="CP186" i="2"/>
  <c r="CP187" i="2"/>
  <c r="CP188" i="2"/>
  <c r="CP189" i="2"/>
  <c r="CP190" i="2"/>
  <c r="CP191" i="2"/>
  <c r="CP192" i="2"/>
  <c r="CP193" i="2"/>
  <c r="CP195" i="2"/>
  <c r="CP196" i="2"/>
  <c r="CP197" i="2"/>
  <c r="CP198" i="2"/>
  <c r="CP199" i="2"/>
  <c r="CP200" i="2"/>
  <c r="CP201" i="2"/>
  <c r="CP202" i="2"/>
  <c r="CP203" i="2"/>
  <c r="CP204" i="2"/>
  <c r="CP205" i="2"/>
  <c r="CP206" i="2"/>
  <c r="CP207" i="2"/>
  <c r="CP208" i="2"/>
  <c r="CP209" i="2"/>
  <c r="CP210" i="2"/>
  <c r="CP211" i="2"/>
  <c r="CP212" i="2"/>
  <c r="CP213" i="2"/>
  <c r="CP214" i="2"/>
  <c r="CP215" i="2"/>
  <c r="CP216" i="2"/>
  <c r="CP217" i="2"/>
  <c r="CP218" i="2"/>
  <c r="CP219" i="2"/>
  <c r="CP220" i="2"/>
  <c r="CP221" i="2"/>
  <c r="CP222" i="2"/>
  <c r="CP223" i="2"/>
  <c r="CP224" i="2"/>
  <c r="CP225" i="2"/>
  <c r="CP226" i="2"/>
  <c r="CP227" i="2"/>
  <c r="CP228" i="2"/>
  <c r="CP229" i="2"/>
  <c r="CP230" i="2"/>
  <c r="CP231" i="2"/>
  <c r="CP232" i="2"/>
  <c r="CP233" i="2"/>
  <c r="CP234" i="2"/>
  <c r="CP235" i="2"/>
  <c r="CP236" i="2"/>
  <c r="CP237" i="2"/>
  <c r="CP238" i="2"/>
  <c r="CP239" i="2"/>
  <c r="CP240" i="2"/>
  <c r="CP241" i="2"/>
  <c r="CP242" i="2"/>
  <c r="CP243" i="2"/>
  <c r="CP244" i="2"/>
  <c r="CP245" i="2"/>
  <c r="CP246" i="2"/>
  <c r="CP247" i="2"/>
  <c r="CP248" i="2"/>
  <c r="CP249" i="2"/>
  <c r="CP250" i="2"/>
  <c r="CP251" i="2"/>
  <c r="CP252" i="2"/>
  <c r="CP253" i="2"/>
  <c r="CP254" i="2"/>
  <c r="CP255" i="2"/>
  <c r="CP256" i="2"/>
  <c r="CP257" i="2"/>
  <c r="CP258" i="2"/>
  <c r="CP259" i="2"/>
  <c r="CP260" i="2"/>
  <c r="CP261" i="2"/>
  <c r="CP262" i="2"/>
  <c r="CP263" i="2"/>
  <c r="CP264" i="2"/>
  <c r="CP265" i="2"/>
  <c r="CP266" i="2"/>
  <c r="CP268" i="2"/>
  <c r="CP269" i="2"/>
  <c r="CP270" i="2"/>
  <c r="CP271" i="2"/>
  <c r="CP272" i="2"/>
  <c r="CP273" i="2"/>
  <c r="CP274" i="2"/>
  <c r="CP275" i="2"/>
  <c r="CP276" i="2"/>
  <c r="CP277" i="2"/>
  <c r="CP278" i="2"/>
  <c r="CP279" i="2"/>
  <c r="CP280" i="2"/>
  <c r="CP281" i="2"/>
  <c r="CP282" i="2"/>
  <c r="CP283" i="2"/>
  <c r="CP284" i="2"/>
  <c r="CP285" i="2"/>
  <c r="CP286" i="2"/>
  <c r="CP287" i="2"/>
  <c r="CP288" i="2"/>
  <c r="CP289" i="2"/>
  <c r="CP290" i="2"/>
  <c r="CP291" i="2"/>
  <c r="CP292" i="2"/>
  <c r="CP293" i="2"/>
  <c r="CP294" i="2"/>
  <c r="CP295" i="2"/>
  <c r="CP296" i="2"/>
  <c r="CP297" i="2"/>
  <c r="CP298" i="2"/>
  <c r="CP299" i="2"/>
  <c r="CP300" i="2"/>
  <c r="CP301" i="2"/>
  <c r="CP302" i="2"/>
  <c r="CP303" i="2"/>
  <c r="CP304" i="2"/>
  <c r="CP305" i="2"/>
  <c r="CP306" i="2"/>
  <c r="CP307" i="2"/>
  <c r="CP308" i="2"/>
  <c r="CP309" i="2"/>
  <c r="CP310" i="2"/>
  <c r="CP311" i="2"/>
  <c r="CP312" i="2"/>
  <c r="CP313" i="2"/>
  <c r="CP314" i="2"/>
  <c r="CP315" i="2"/>
  <c r="CP316" i="2"/>
  <c r="CP317" i="2"/>
  <c r="CP318" i="2"/>
  <c r="CP319" i="2"/>
  <c r="CP320" i="2"/>
  <c r="CP321" i="2"/>
  <c r="CP322" i="2"/>
  <c r="CP323" i="2"/>
  <c r="CP324" i="2"/>
  <c r="CP325" i="2"/>
  <c r="CP326" i="2"/>
  <c r="CP327" i="2"/>
  <c r="CP328" i="2"/>
  <c r="CP329" i="2"/>
  <c r="CP330" i="2"/>
  <c r="CP331" i="2"/>
  <c r="CP332" i="2"/>
  <c r="CP333" i="2"/>
  <c r="CP334" i="2"/>
  <c r="CP335" i="2"/>
  <c r="CP336" i="2"/>
  <c r="CP337" i="2"/>
  <c r="CP338" i="2"/>
  <c r="CP339" i="2"/>
  <c r="CP340" i="2"/>
  <c r="CP341" i="2"/>
  <c r="CP342" i="2"/>
  <c r="CP343" i="2"/>
  <c r="CP344" i="2"/>
  <c r="CP345" i="2"/>
  <c r="CP346" i="2"/>
  <c r="CP347" i="2"/>
  <c r="CP348" i="2"/>
  <c r="CP349" i="2"/>
  <c r="CP350" i="2"/>
  <c r="CP351" i="2"/>
  <c r="CP353" i="2"/>
  <c r="CP354" i="2"/>
  <c r="CP355" i="2"/>
  <c r="CP356" i="2"/>
  <c r="CP357" i="2"/>
  <c r="CP358" i="2"/>
  <c r="CP359" i="2"/>
  <c r="CP360" i="2"/>
  <c r="CP361" i="2"/>
  <c r="CP362" i="2"/>
  <c r="CP363" i="2"/>
  <c r="CP364" i="2"/>
  <c r="CP365" i="2"/>
  <c r="CP366" i="2"/>
  <c r="CP367" i="2"/>
  <c r="CP368" i="2"/>
  <c r="CP369" i="2"/>
  <c r="CP370" i="2"/>
  <c r="CP371" i="2"/>
  <c r="CP372" i="2"/>
  <c r="CP373" i="2"/>
  <c r="CP374" i="2"/>
  <c r="CP375" i="2"/>
  <c r="CP376" i="2"/>
  <c r="CP377" i="2"/>
  <c r="CP378" i="2"/>
  <c r="CP379" i="2"/>
  <c r="CP380" i="2"/>
  <c r="CP381" i="2"/>
  <c r="CP382" i="2"/>
  <c r="CP383" i="2"/>
  <c r="CP384" i="2"/>
  <c r="CP385" i="2"/>
  <c r="CP386" i="2"/>
  <c r="CP387" i="2"/>
  <c r="CP388" i="2"/>
  <c r="CP389" i="2"/>
  <c r="CP390" i="2"/>
  <c r="CP391" i="2"/>
  <c r="CP392" i="2"/>
  <c r="CP393" i="2"/>
  <c r="CP394" i="2"/>
  <c r="CP395" i="2"/>
  <c r="CP396" i="2"/>
  <c r="CP397" i="2"/>
  <c r="CP398" i="2"/>
  <c r="CP399" i="2"/>
  <c r="CP400" i="2"/>
  <c r="CP401" i="2"/>
  <c r="CP402" i="2"/>
  <c r="CP403" i="2"/>
  <c r="CP404" i="2"/>
  <c r="CP405" i="2"/>
  <c r="CP406" i="2"/>
  <c r="CP407" i="2"/>
  <c r="CP408" i="2"/>
  <c r="CP409" i="2"/>
  <c r="CP410" i="2"/>
  <c r="CP411" i="2"/>
  <c r="CP412" i="2"/>
  <c r="CP413" i="2"/>
  <c r="CP414" i="2"/>
  <c r="CP415" i="2"/>
  <c r="CP416" i="2"/>
  <c r="CP417" i="2"/>
  <c r="CP418" i="2"/>
  <c r="CP419" i="2"/>
  <c r="CP420" i="2"/>
  <c r="CP421" i="2"/>
  <c r="CP422" i="2"/>
  <c r="CP423" i="2"/>
  <c r="CP424" i="2"/>
  <c r="CP425" i="2"/>
  <c r="CP426" i="2"/>
  <c r="CP427" i="2"/>
  <c r="CP428" i="2"/>
  <c r="CP429" i="2"/>
  <c r="CP431" i="2"/>
  <c r="CP432" i="2"/>
  <c r="CP433" i="2"/>
  <c r="CP434" i="2"/>
  <c r="CP435" i="2"/>
  <c r="CP436" i="2"/>
  <c r="CP437" i="2"/>
  <c r="CP438" i="2"/>
  <c r="CP439" i="2"/>
  <c r="CP441" i="2"/>
  <c r="CP442" i="2"/>
  <c r="CP443" i="2"/>
  <c r="CP444" i="2"/>
  <c r="CP445" i="2"/>
  <c r="CP446" i="2"/>
  <c r="CP447" i="2"/>
  <c r="CP448" i="2"/>
  <c r="CP449" i="2"/>
  <c r="CP450" i="2"/>
  <c r="CP451" i="2"/>
  <c r="CP452" i="2"/>
  <c r="CP453" i="2"/>
  <c r="CP454" i="2"/>
  <c r="CP455" i="2"/>
  <c r="CP456" i="2"/>
  <c r="CP457" i="2"/>
  <c r="CP458" i="2"/>
  <c r="CP459" i="2"/>
  <c r="CP460" i="2"/>
  <c r="CP461" i="2"/>
  <c r="CP462" i="2"/>
  <c r="CP463" i="2"/>
  <c r="CP464" i="2"/>
  <c r="CP465" i="2"/>
  <c r="CP466" i="2"/>
  <c r="CP467" i="2"/>
  <c r="CP468" i="2"/>
  <c r="CP469" i="2"/>
  <c r="CP470" i="2"/>
  <c r="CP471" i="2"/>
  <c r="CP472" i="2"/>
  <c r="CP473" i="2"/>
  <c r="CP474" i="2"/>
  <c r="CP475" i="2"/>
  <c r="CP476" i="2"/>
  <c r="CP477" i="2"/>
  <c r="CP478" i="2"/>
  <c r="CP479" i="2"/>
  <c r="CP480" i="2"/>
  <c r="CP481" i="2"/>
  <c r="CP482" i="2"/>
  <c r="CP483" i="2"/>
  <c r="CP484" i="2"/>
  <c r="CP485" i="2"/>
  <c r="CP486" i="2"/>
  <c r="CP487" i="2"/>
  <c r="CP488" i="2"/>
  <c r="CP489" i="2"/>
  <c r="CP490" i="2"/>
  <c r="CP491" i="2"/>
  <c r="CP492" i="2"/>
  <c r="CP493" i="2"/>
  <c r="CP494" i="2"/>
  <c r="CP495" i="2"/>
  <c r="CP496" i="2"/>
  <c r="CP497" i="2"/>
  <c r="CP498" i="2"/>
  <c r="CP499" i="2"/>
  <c r="CP500" i="2"/>
  <c r="CP501" i="2"/>
  <c r="CP502" i="2"/>
  <c r="CP503" i="2"/>
  <c r="CP504" i="2"/>
  <c r="CP505" i="2"/>
  <c r="CP506" i="2"/>
  <c r="CP507" i="2"/>
  <c r="CP508" i="2"/>
  <c r="CP509" i="2"/>
  <c r="CP510" i="2"/>
  <c r="CP511" i="2"/>
  <c r="CP512" i="2"/>
  <c r="CP513" i="2"/>
  <c r="CP514" i="2"/>
  <c r="CP515" i="2"/>
  <c r="CP516" i="2"/>
  <c r="CP517" i="2"/>
  <c r="CP518" i="2"/>
  <c r="CP520" i="2"/>
  <c r="CP521" i="2"/>
  <c r="CP522" i="2"/>
  <c r="CP523" i="2"/>
  <c r="CP524" i="2"/>
  <c r="CP525" i="2"/>
  <c r="CP526" i="2"/>
  <c r="CP527" i="2"/>
  <c r="CP528" i="2"/>
  <c r="CP529" i="2"/>
  <c r="CP530" i="2"/>
  <c r="CP531" i="2"/>
  <c r="CP532" i="2"/>
  <c r="CP533" i="2"/>
  <c r="CP534" i="2"/>
  <c r="CP535" i="2"/>
  <c r="CP536" i="2"/>
  <c r="CP537" i="2"/>
  <c r="CP538" i="2"/>
  <c r="CP539" i="2"/>
  <c r="CP540" i="2"/>
  <c r="CP541" i="2"/>
  <c r="CP542" i="2"/>
  <c r="CP543" i="2"/>
  <c r="CP544" i="2"/>
  <c r="CP545" i="2"/>
  <c r="CP546" i="2"/>
  <c r="CP547" i="2"/>
  <c r="CP548" i="2"/>
  <c r="CP549" i="2"/>
  <c r="CP550" i="2"/>
  <c r="CP551" i="2"/>
  <c r="CP552" i="2"/>
  <c r="CP553" i="2"/>
  <c r="CP554" i="2"/>
  <c r="CP555" i="2"/>
  <c r="CP556" i="2"/>
  <c r="CP557" i="2"/>
  <c r="CP558" i="2"/>
  <c r="CP559" i="2"/>
  <c r="CP560" i="2"/>
  <c r="CP561" i="2"/>
  <c r="CP562" i="2"/>
  <c r="CP563" i="2"/>
  <c r="CP564" i="2"/>
  <c r="CP565" i="2"/>
  <c r="CP566" i="2"/>
  <c r="CP567" i="2"/>
  <c r="CP568" i="2"/>
  <c r="CP569" i="2"/>
  <c r="CP570" i="2"/>
  <c r="CP571" i="2"/>
  <c r="CP572" i="2"/>
  <c r="CP573" i="2"/>
  <c r="CP574" i="2"/>
  <c r="CP575" i="2"/>
  <c r="CP576" i="2"/>
  <c r="CP577" i="2"/>
  <c r="CP578" i="2"/>
  <c r="CP579" i="2"/>
  <c r="CP580" i="2"/>
  <c r="CP581" i="2"/>
  <c r="CP582" i="2"/>
  <c r="CP583" i="2"/>
  <c r="CP584" i="2"/>
  <c r="CP585" i="2"/>
  <c r="CP586" i="2"/>
  <c r="CP587" i="2"/>
  <c r="CP588" i="2"/>
  <c r="CP589" i="2"/>
  <c r="CP590" i="2"/>
  <c r="CP591" i="2"/>
  <c r="CP592" i="2"/>
  <c r="CP593" i="2"/>
  <c r="CP594" i="2"/>
  <c r="CP595" i="2"/>
  <c r="CP596" i="2"/>
  <c r="CP597" i="2"/>
  <c r="CP598" i="2"/>
  <c r="CP599" i="2"/>
  <c r="CP600" i="2"/>
  <c r="CP601" i="2"/>
  <c r="CP603" i="2"/>
  <c r="CP604" i="2"/>
  <c r="CP605" i="2"/>
  <c r="CP606" i="2"/>
  <c r="CP607" i="2"/>
  <c r="CP608" i="2"/>
  <c r="CP609" i="2"/>
  <c r="CP610" i="2"/>
  <c r="CP611" i="2"/>
  <c r="CP612" i="2"/>
  <c r="CP613" i="2"/>
  <c r="CP614" i="2"/>
  <c r="CP615" i="2"/>
  <c r="CP616" i="2"/>
  <c r="CP617" i="2"/>
  <c r="CP618" i="2"/>
  <c r="CP619" i="2"/>
  <c r="CP620" i="2"/>
  <c r="CP621" i="2"/>
  <c r="CP622" i="2"/>
  <c r="CP623" i="2"/>
  <c r="CP624" i="2"/>
  <c r="CP625" i="2"/>
  <c r="CP626" i="2"/>
  <c r="CP627" i="2"/>
  <c r="CP628" i="2"/>
  <c r="CP629" i="2"/>
  <c r="CP630" i="2"/>
  <c r="CP631" i="2"/>
  <c r="CP632" i="2"/>
  <c r="CP633" i="2"/>
  <c r="CP634" i="2"/>
  <c r="CP635" i="2"/>
  <c r="CP636" i="2"/>
  <c r="CP637" i="2"/>
  <c r="CP638" i="2"/>
  <c r="CP639" i="2"/>
  <c r="CP640" i="2"/>
  <c r="CP641" i="2"/>
  <c r="CP642" i="2"/>
  <c r="CP643" i="2"/>
  <c r="CP644" i="2"/>
  <c r="CP645" i="2"/>
  <c r="CP646" i="2"/>
  <c r="CP647" i="2"/>
  <c r="CP648" i="2"/>
  <c r="CP649" i="2"/>
  <c r="CP650" i="2"/>
  <c r="CP651" i="2"/>
  <c r="CP652" i="2"/>
  <c r="CP653" i="2"/>
  <c r="CP654" i="2"/>
  <c r="CP655" i="2"/>
  <c r="CP656" i="2"/>
  <c r="CP657" i="2"/>
  <c r="CP658" i="2"/>
  <c r="CP659" i="2"/>
  <c r="CP660" i="2"/>
  <c r="CP661" i="2"/>
  <c r="CP662" i="2"/>
  <c r="CP663" i="2"/>
  <c r="CP664" i="2"/>
  <c r="CP665" i="2"/>
  <c r="CP666" i="2"/>
  <c r="CP667" i="2"/>
  <c r="CP668" i="2"/>
  <c r="CP669" i="2"/>
  <c r="CP670" i="2"/>
  <c r="CP671" i="2"/>
  <c r="CP672" i="2"/>
  <c r="CP673" i="2"/>
  <c r="CP674" i="2"/>
  <c r="CP675" i="2"/>
  <c r="CP676" i="2"/>
  <c r="CP677" i="2"/>
  <c r="CP678" i="2"/>
  <c r="CP679" i="2"/>
  <c r="CP681" i="2"/>
  <c r="CP682" i="2"/>
  <c r="CP683" i="2"/>
  <c r="CP684" i="2"/>
  <c r="CP685" i="2"/>
  <c r="CP686" i="2"/>
  <c r="CP687" i="2"/>
  <c r="CP688" i="2"/>
  <c r="CP689" i="2"/>
  <c r="CP690" i="2"/>
  <c r="CP691" i="2"/>
  <c r="CP692" i="2"/>
  <c r="CP693" i="2"/>
  <c r="CP694" i="2"/>
  <c r="CP695" i="2"/>
  <c r="CP696" i="2"/>
  <c r="CP697" i="2"/>
  <c r="CP698" i="2"/>
  <c r="CP699" i="2"/>
  <c r="CP700" i="2"/>
  <c r="CP701" i="2"/>
  <c r="CP702" i="2"/>
  <c r="CP703" i="2"/>
  <c r="CP704" i="2"/>
  <c r="CP706" i="2"/>
  <c r="CP707" i="2"/>
  <c r="CP708" i="2"/>
  <c r="CP709" i="2"/>
  <c r="CP710" i="2"/>
  <c r="CP711" i="2"/>
  <c r="CP712" i="2"/>
  <c r="CP713" i="2"/>
  <c r="CP714" i="2"/>
  <c r="CP715" i="2"/>
  <c r="CP716" i="2"/>
  <c r="CP717" i="2"/>
  <c r="CP718" i="2"/>
  <c r="CP719" i="2"/>
  <c r="CP720" i="2"/>
  <c r="CP721" i="2"/>
  <c r="CP722" i="2"/>
  <c r="CP723" i="2"/>
  <c r="CP724" i="2"/>
  <c r="CP725" i="2"/>
  <c r="CP726" i="2"/>
  <c r="CP727" i="2"/>
  <c r="CP728" i="2"/>
  <c r="CP729" i="2"/>
  <c r="CP730" i="2"/>
  <c r="CP731" i="2"/>
  <c r="CP732" i="2"/>
  <c r="CP733" i="2"/>
  <c r="CP734" i="2"/>
  <c r="CP735" i="2"/>
  <c r="CP736" i="2"/>
  <c r="CP737" i="2"/>
  <c r="CP738" i="2"/>
  <c r="CP739" i="2"/>
  <c r="CP740" i="2"/>
  <c r="CP741" i="2"/>
  <c r="CP742" i="2"/>
  <c r="CP743" i="2"/>
  <c r="CP744" i="2"/>
  <c r="CP745" i="2"/>
  <c r="CP746" i="2"/>
  <c r="CP747" i="2"/>
  <c r="CP748" i="2"/>
  <c r="CP749" i="2"/>
  <c r="CP750" i="2"/>
  <c r="CP751" i="2"/>
  <c r="CP752" i="2"/>
  <c r="CP753" i="2"/>
  <c r="CP754" i="2"/>
  <c r="CP755" i="2"/>
  <c r="CP756" i="2"/>
  <c r="CP757" i="2"/>
  <c r="CP758" i="2"/>
  <c r="CP759" i="2"/>
  <c r="CP760" i="2"/>
  <c r="CP761" i="2"/>
  <c r="CP762" i="2"/>
  <c r="CP763" i="2"/>
  <c r="CP764" i="2"/>
  <c r="CP765" i="2"/>
  <c r="AW755" i="1"/>
  <c r="O761" i="2"/>
  <c r="AC760" i="2" s="1"/>
  <c r="AT761" i="2"/>
  <c r="AJ761" i="2"/>
  <c r="U766" i="2"/>
  <c r="AU755" i="1"/>
  <c r="N761" i="2"/>
  <c r="AB760" i="2" s="1"/>
  <c r="AM759" i="2"/>
  <c r="AW759" i="2"/>
  <c r="AL758" i="2"/>
  <c r="AV758" i="2"/>
  <c r="AO776" i="1"/>
  <c r="L764" i="2"/>
  <c r="Z763" i="2" s="1"/>
  <c r="W755" i="2"/>
  <c r="N773" i="1"/>
  <c r="N774" i="1" s="1"/>
  <c r="I757" i="2"/>
  <c r="Z762" i="2"/>
  <c r="CP766" i="2"/>
  <c r="E759" i="2"/>
  <c r="BC758" i="2" s="1"/>
  <c r="AZ755" i="2"/>
  <c r="BD757" i="2"/>
  <c r="AX757" i="2"/>
  <c r="AY757" i="2"/>
  <c r="BC757" i="2"/>
  <c r="BB757" i="2"/>
  <c r="BF757" i="2"/>
  <c r="BF758" i="2" l="1"/>
  <c r="AU756" i="1"/>
  <c r="N762" i="2"/>
  <c r="AB761" i="2" s="1"/>
  <c r="N775" i="1"/>
  <c r="I758" i="2"/>
  <c r="W757" i="2" s="1"/>
  <c r="AT763" i="2"/>
  <c r="AJ763" i="2"/>
  <c r="AQ755" i="2"/>
  <c r="AG755" i="2"/>
  <c r="BA755" i="2"/>
  <c r="AM760" i="2"/>
  <c r="AW760" i="2"/>
  <c r="AO777" i="1"/>
  <c r="L765" i="2"/>
  <c r="Z764" i="2" s="1"/>
  <c r="W756" i="2"/>
  <c r="AL760" i="2"/>
  <c r="AV760" i="2"/>
  <c r="AE766" i="2"/>
  <c r="AO766" i="2"/>
  <c r="AT762" i="2"/>
  <c r="AJ762" i="2"/>
  <c r="AW756" i="1"/>
  <c r="O762" i="2"/>
  <c r="E760" i="2"/>
  <c r="BE759" i="2" s="1"/>
  <c r="AZ756" i="2"/>
  <c r="BB758" i="2"/>
  <c r="BG758" i="2"/>
  <c r="BE758" i="2"/>
  <c r="AX758" i="2"/>
  <c r="AY758" i="2"/>
  <c r="BD758" i="2"/>
  <c r="AL761" i="2" l="1"/>
  <c r="AV761" i="2"/>
  <c r="AO778" i="1"/>
  <c r="L766" i="2"/>
  <c r="Z765" i="2" s="1"/>
  <c r="AQ757" i="2"/>
  <c r="AG757" i="2"/>
  <c r="BA757" i="2"/>
  <c r="AT764" i="2"/>
  <c r="AJ764" i="2"/>
  <c r="AQ756" i="2"/>
  <c r="AG756" i="2"/>
  <c r="BA756" i="2"/>
  <c r="AW757" i="1"/>
  <c r="O763" i="2"/>
  <c r="AC761" i="2"/>
  <c r="N776" i="1"/>
  <c r="I759" i="2"/>
  <c r="W758" i="2" s="1"/>
  <c r="AU757" i="1"/>
  <c r="N763" i="2"/>
  <c r="E761" i="2"/>
  <c r="BC760" i="2" s="1"/>
  <c r="AZ757" i="2"/>
  <c r="AY759" i="2"/>
  <c r="AX759" i="2"/>
  <c r="BD759" i="2"/>
  <c r="BG759" i="2"/>
  <c r="BB759" i="2"/>
  <c r="BC759" i="2"/>
  <c r="BF759" i="2"/>
  <c r="AX760" i="2" l="1"/>
  <c r="AT765" i="2"/>
  <c r="AJ765" i="2"/>
  <c r="N777" i="1"/>
  <c r="I760" i="2"/>
  <c r="W759" i="2" s="1"/>
  <c r="AQ758" i="2"/>
  <c r="AG758" i="2"/>
  <c r="BA758" i="2"/>
  <c r="AM761" i="2"/>
  <c r="AW761" i="2"/>
  <c r="AM1" i="1"/>
  <c r="AM3" i="1" s="1"/>
  <c r="L767" i="2"/>
  <c r="AW758" i="1"/>
  <c r="O764" i="2"/>
  <c r="AU758" i="1"/>
  <c r="N764" i="2"/>
  <c r="AB763" i="2" s="1"/>
  <c r="AB762" i="2"/>
  <c r="AC762" i="2"/>
  <c r="E762" i="2"/>
  <c r="AY761" i="2" s="1"/>
  <c r="AZ758" i="2"/>
  <c r="BF760" i="2"/>
  <c r="BG760" i="2"/>
  <c r="BE760" i="2"/>
  <c r="BB760" i="2"/>
  <c r="AY760" i="2"/>
  <c r="BD760" i="2"/>
  <c r="BE761" i="2" l="1"/>
  <c r="L6" i="2"/>
  <c r="DQ21" i="2" s="1"/>
  <c r="CU3" i="2"/>
  <c r="CU4" i="2"/>
  <c r="AL763" i="2"/>
  <c r="AV763" i="2"/>
  <c r="CU11" i="2"/>
  <c r="CU440" i="2"/>
  <c r="CU519" i="2"/>
  <c r="CU14" i="2"/>
  <c r="CU267" i="2"/>
  <c r="CU705" i="2"/>
  <c r="CU10" i="2"/>
  <c r="CU194" i="2"/>
  <c r="CU12" i="2"/>
  <c r="CU13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U85" i="2"/>
  <c r="CU86" i="2"/>
  <c r="CU87" i="2"/>
  <c r="CU88" i="2"/>
  <c r="CU89" i="2"/>
  <c r="CU90" i="2"/>
  <c r="CU91" i="2"/>
  <c r="CU92" i="2"/>
  <c r="CU93" i="2"/>
  <c r="CU94" i="2"/>
  <c r="CU95" i="2"/>
  <c r="CU96" i="2"/>
  <c r="CU97" i="2"/>
  <c r="CU98" i="2"/>
  <c r="CU99" i="2"/>
  <c r="CU100" i="2"/>
  <c r="CU101" i="2"/>
  <c r="CU102" i="2"/>
  <c r="CU103" i="2"/>
  <c r="CU104" i="2"/>
  <c r="CU105" i="2"/>
  <c r="CU106" i="2"/>
  <c r="CU107" i="2"/>
  <c r="CU108" i="2"/>
  <c r="CU109" i="2"/>
  <c r="CU110" i="2"/>
  <c r="CU111" i="2"/>
  <c r="CU112" i="2"/>
  <c r="CU113" i="2"/>
  <c r="CU114" i="2"/>
  <c r="CU115" i="2"/>
  <c r="CU116" i="2"/>
  <c r="CU117" i="2"/>
  <c r="CU118" i="2"/>
  <c r="CU119" i="2"/>
  <c r="CU120" i="2"/>
  <c r="CU121" i="2"/>
  <c r="CU122" i="2"/>
  <c r="CU123" i="2"/>
  <c r="CU124" i="2"/>
  <c r="CU125" i="2"/>
  <c r="CU126" i="2"/>
  <c r="CU127" i="2"/>
  <c r="CU128" i="2"/>
  <c r="CU129" i="2"/>
  <c r="CU130" i="2"/>
  <c r="CU131" i="2"/>
  <c r="CU132" i="2"/>
  <c r="CU133" i="2"/>
  <c r="CU134" i="2"/>
  <c r="CU135" i="2"/>
  <c r="CU136" i="2"/>
  <c r="CU137" i="2"/>
  <c r="CU138" i="2"/>
  <c r="CU139" i="2"/>
  <c r="CU140" i="2"/>
  <c r="CU141" i="2"/>
  <c r="CU142" i="2"/>
  <c r="CU143" i="2"/>
  <c r="CU144" i="2"/>
  <c r="CU145" i="2"/>
  <c r="CU146" i="2"/>
  <c r="CU147" i="2"/>
  <c r="CU148" i="2"/>
  <c r="CU149" i="2"/>
  <c r="CU150" i="2"/>
  <c r="CU151" i="2"/>
  <c r="CU152" i="2"/>
  <c r="CU153" i="2"/>
  <c r="CU154" i="2"/>
  <c r="CU155" i="2"/>
  <c r="CU156" i="2"/>
  <c r="CU157" i="2"/>
  <c r="CU158" i="2"/>
  <c r="CU159" i="2"/>
  <c r="CU160" i="2"/>
  <c r="CU161" i="2"/>
  <c r="CU162" i="2"/>
  <c r="CU163" i="2"/>
  <c r="CU164" i="2"/>
  <c r="CU165" i="2"/>
  <c r="CU166" i="2"/>
  <c r="CU167" i="2"/>
  <c r="CU168" i="2"/>
  <c r="CU169" i="2"/>
  <c r="CU170" i="2"/>
  <c r="CU171" i="2"/>
  <c r="CU172" i="2"/>
  <c r="CU173" i="2"/>
  <c r="CU174" i="2"/>
  <c r="CU175" i="2"/>
  <c r="CU176" i="2"/>
  <c r="CU177" i="2"/>
  <c r="CU178" i="2"/>
  <c r="CU179" i="2"/>
  <c r="CU180" i="2"/>
  <c r="CU181" i="2"/>
  <c r="CU182" i="2"/>
  <c r="CU183" i="2"/>
  <c r="CU184" i="2"/>
  <c r="CU185" i="2"/>
  <c r="CU186" i="2"/>
  <c r="CU187" i="2"/>
  <c r="CU188" i="2"/>
  <c r="CU189" i="2"/>
  <c r="CU190" i="2"/>
  <c r="CU191" i="2"/>
  <c r="CU192" i="2"/>
  <c r="CU193" i="2"/>
  <c r="CU195" i="2"/>
  <c r="CU196" i="2"/>
  <c r="CU197" i="2"/>
  <c r="CU198" i="2"/>
  <c r="CU199" i="2"/>
  <c r="CU200" i="2"/>
  <c r="CU201" i="2"/>
  <c r="CU202" i="2"/>
  <c r="CU203" i="2"/>
  <c r="CU204" i="2"/>
  <c r="CU205" i="2"/>
  <c r="CU206" i="2"/>
  <c r="CU207" i="2"/>
  <c r="CU208" i="2"/>
  <c r="CU209" i="2"/>
  <c r="CU210" i="2"/>
  <c r="CU211" i="2"/>
  <c r="CU212" i="2"/>
  <c r="CU213" i="2"/>
  <c r="CU214" i="2"/>
  <c r="CU215" i="2"/>
  <c r="CU216" i="2"/>
  <c r="CU217" i="2"/>
  <c r="CU218" i="2"/>
  <c r="CU219" i="2"/>
  <c r="CU220" i="2"/>
  <c r="CU221" i="2"/>
  <c r="CU222" i="2"/>
  <c r="CU223" i="2"/>
  <c r="CU224" i="2"/>
  <c r="CU225" i="2"/>
  <c r="CU226" i="2"/>
  <c r="CU227" i="2"/>
  <c r="CU228" i="2"/>
  <c r="CU229" i="2"/>
  <c r="CU230" i="2"/>
  <c r="CU231" i="2"/>
  <c r="CU232" i="2"/>
  <c r="CU233" i="2"/>
  <c r="CU234" i="2"/>
  <c r="CU235" i="2"/>
  <c r="CU236" i="2"/>
  <c r="CU237" i="2"/>
  <c r="CU238" i="2"/>
  <c r="CU239" i="2"/>
  <c r="CU240" i="2"/>
  <c r="CU241" i="2"/>
  <c r="CU242" i="2"/>
  <c r="CU243" i="2"/>
  <c r="CU244" i="2"/>
  <c r="CU245" i="2"/>
  <c r="CU246" i="2"/>
  <c r="CU247" i="2"/>
  <c r="CU248" i="2"/>
  <c r="CU249" i="2"/>
  <c r="CU250" i="2"/>
  <c r="CU251" i="2"/>
  <c r="CU252" i="2"/>
  <c r="CU253" i="2"/>
  <c r="CU254" i="2"/>
  <c r="CU255" i="2"/>
  <c r="CU256" i="2"/>
  <c r="CU257" i="2"/>
  <c r="CU258" i="2"/>
  <c r="CU259" i="2"/>
  <c r="CU260" i="2"/>
  <c r="CU261" i="2"/>
  <c r="CU262" i="2"/>
  <c r="CU263" i="2"/>
  <c r="CU264" i="2"/>
  <c r="CU265" i="2"/>
  <c r="CU266" i="2"/>
  <c r="CU268" i="2"/>
  <c r="CU269" i="2"/>
  <c r="CU270" i="2"/>
  <c r="CU271" i="2"/>
  <c r="CU272" i="2"/>
  <c r="CU273" i="2"/>
  <c r="CU274" i="2"/>
  <c r="CU275" i="2"/>
  <c r="CU276" i="2"/>
  <c r="CU277" i="2"/>
  <c r="CU278" i="2"/>
  <c r="CU279" i="2"/>
  <c r="CU280" i="2"/>
  <c r="CU281" i="2"/>
  <c r="CU282" i="2"/>
  <c r="CU283" i="2"/>
  <c r="CU284" i="2"/>
  <c r="CU285" i="2"/>
  <c r="CU286" i="2"/>
  <c r="CU287" i="2"/>
  <c r="CU288" i="2"/>
  <c r="CU289" i="2"/>
  <c r="CU290" i="2"/>
  <c r="CU291" i="2"/>
  <c r="CU292" i="2"/>
  <c r="CU293" i="2"/>
  <c r="CU294" i="2"/>
  <c r="CU295" i="2"/>
  <c r="CU296" i="2"/>
  <c r="CU297" i="2"/>
  <c r="CU298" i="2"/>
  <c r="CU299" i="2"/>
  <c r="CU300" i="2"/>
  <c r="CU301" i="2"/>
  <c r="CU302" i="2"/>
  <c r="CU303" i="2"/>
  <c r="CU304" i="2"/>
  <c r="CU305" i="2"/>
  <c r="CU306" i="2"/>
  <c r="CU307" i="2"/>
  <c r="CU308" i="2"/>
  <c r="CU309" i="2"/>
  <c r="CU310" i="2"/>
  <c r="CU311" i="2"/>
  <c r="CU312" i="2"/>
  <c r="CU313" i="2"/>
  <c r="CU314" i="2"/>
  <c r="CU315" i="2"/>
  <c r="CU316" i="2"/>
  <c r="CU317" i="2"/>
  <c r="CU318" i="2"/>
  <c r="CU319" i="2"/>
  <c r="CU320" i="2"/>
  <c r="CU321" i="2"/>
  <c r="CU322" i="2"/>
  <c r="CU323" i="2"/>
  <c r="CU324" i="2"/>
  <c r="CU325" i="2"/>
  <c r="CU326" i="2"/>
  <c r="CU327" i="2"/>
  <c r="CU328" i="2"/>
  <c r="CU329" i="2"/>
  <c r="CU330" i="2"/>
  <c r="CU331" i="2"/>
  <c r="CU332" i="2"/>
  <c r="CU333" i="2"/>
  <c r="CU334" i="2"/>
  <c r="CU335" i="2"/>
  <c r="CU336" i="2"/>
  <c r="CU337" i="2"/>
  <c r="CU338" i="2"/>
  <c r="CU339" i="2"/>
  <c r="CU340" i="2"/>
  <c r="CU341" i="2"/>
  <c r="CU342" i="2"/>
  <c r="CU343" i="2"/>
  <c r="CU344" i="2"/>
  <c r="CU345" i="2"/>
  <c r="CU346" i="2"/>
  <c r="CU347" i="2"/>
  <c r="CU348" i="2"/>
  <c r="CU349" i="2"/>
  <c r="CU350" i="2"/>
  <c r="CU351" i="2"/>
  <c r="CU352" i="2"/>
  <c r="CU353" i="2"/>
  <c r="CU354" i="2"/>
  <c r="CU355" i="2"/>
  <c r="CU356" i="2"/>
  <c r="CU357" i="2"/>
  <c r="CU358" i="2"/>
  <c r="CU359" i="2"/>
  <c r="CU360" i="2"/>
  <c r="CU361" i="2"/>
  <c r="CU362" i="2"/>
  <c r="CU363" i="2"/>
  <c r="CU364" i="2"/>
  <c r="CU365" i="2"/>
  <c r="CU366" i="2"/>
  <c r="CU367" i="2"/>
  <c r="CU368" i="2"/>
  <c r="CU369" i="2"/>
  <c r="CU370" i="2"/>
  <c r="CU371" i="2"/>
  <c r="CU372" i="2"/>
  <c r="CU373" i="2"/>
  <c r="CU374" i="2"/>
  <c r="CU375" i="2"/>
  <c r="CU376" i="2"/>
  <c r="CU377" i="2"/>
  <c r="CU378" i="2"/>
  <c r="CU379" i="2"/>
  <c r="CU380" i="2"/>
  <c r="CU381" i="2"/>
  <c r="CU382" i="2"/>
  <c r="CU383" i="2"/>
  <c r="CU384" i="2"/>
  <c r="CU385" i="2"/>
  <c r="CU386" i="2"/>
  <c r="CU387" i="2"/>
  <c r="CU388" i="2"/>
  <c r="CU389" i="2"/>
  <c r="CU390" i="2"/>
  <c r="CU391" i="2"/>
  <c r="CU392" i="2"/>
  <c r="CU393" i="2"/>
  <c r="CU394" i="2"/>
  <c r="CU395" i="2"/>
  <c r="CU396" i="2"/>
  <c r="CU397" i="2"/>
  <c r="CU398" i="2"/>
  <c r="CU399" i="2"/>
  <c r="CU400" i="2"/>
  <c r="CU401" i="2"/>
  <c r="CU402" i="2"/>
  <c r="CU403" i="2"/>
  <c r="CU404" i="2"/>
  <c r="CU405" i="2"/>
  <c r="CU406" i="2"/>
  <c r="CU407" i="2"/>
  <c r="CU408" i="2"/>
  <c r="CU409" i="2"/>
  <c r="CU410" i="2"/>
  <c r="CU411" i="2"/>
  <c r="CU412" i="2"/>
  <c r="CU413" i="2"/>
  <c r="CU414" i="2"/>
  <c r="CU415" i="2"/>
  <c r="CU416" i="2"/>
  <c r="CU417" i="2"/>
  <c r="CU418" i="2"/>
  <c r="CU419" i="2"/>
  <c r="CU420" i="2"/>
  <c r="CU421" i="2"/>
  <c r="CU422" i="2"/>
  <c r="CU423" i="2"/>
  <c r="CU424" i="2"/>
  <c r="CU425" i="2"/>
  <c r="CU426" i="2"/>
  <c r="CU427" i="2"/>
  <c r="CU428" i="2"/>
  <c r="CU429" i="2"/>
  <c r="CU430" i="2"/>
  <c r="CU431" i="2"/>
  <c r="CU432" i="2"/>
  <c r="CU433" i="2"/>
  <c r="CU434" i="2"/>
  <c r="CU435" i="2"/>
  <c r="CU436" i="2"/>
  <c r="CU437" i="2"/>
  <c r="CU438" i="2"/>
  <c r="CU439" i="2"/>
  <c r="CU441" i="2"/>
  <c r="CU442" i="2"/>
  <c r="CU443" i="2"/>
  <c r="CU444" i="2"/>
  <c r="CU445" i="2"/>
  <c r="CU446" i="2"/>
  <c r="CU447" i="2"/>
  <c r="CU448" i="2"/>
  <c r="CU449" i="2"/>
  <c r="CU450" i="2"/>
  <c r="CU451" i="2"/>
  <c r="CU452" i="2"/>
  <c r="CU453" i="2"/>
  <c r="CU454" i="2"/>
  <c r="CU455" i="2"/>
  <c r="CU456" i="2"/>
  <c r="CU457" i="2"/>
  <c r="CU458" i="2"/>
  <c r="CU459" i="2"/>
  <c r="CU460" i="2"/>
  <c r="CU461" i="2"/>
  <c r="CU462" i="2"/>
  <c r="CU463" i="2"/>
  <c r="CU464" i="2"/>
  <c r="CU465" i="2"/>
  <c r="CU466" i="2"/>
  <c r="CU467" i="2"/>
  <c r="CU468" i="2"/>
  <c r="CU469" i="2"/>
  <c r="CU470" i="2"/>
  <c r="CU471" i="2"/>
  <c r="CU472" i="2"/>
  <c r="CU473" i="2"/>
  <c r="CU474" i="2"/>
  <c r="CU475" i="2"/>
  <c r="CU476" i="2"/>
  <c r="CU477" i="2"/>
  <c r="CU478" i="2"/>
  <c r="CU479" i="2"/>
  <c r="CU480" i="2"/>
  <c r="CU481" i="2"/>
  <c r="CU482" i="2"/>
  <c r="CU483" i="2"/>
  <c r="CU484" i="2"/>
  <c r="CU485" i="2"/>
  <c r="CU486" i="2"/>
  <c r="CU487" i="2"/>
  <c r="CU488" i="2"/>
  <c r="CU489" i="2"/>
  <c r="CU490" i="2"/>
  <c r="CU491" i="2"/>
  <c r="CU492" i="2"/>
  <c r="CU493" i="2"/>
  <c r="CU494" i="2"/>
  <c r="CU495" i="2"/>
  <c r="CU496" i="2"/>
  <c r="CU497" i="2"/>
  <c r="CU498" i="2"/>
  <c r="CU499" i="2"/>
  <c r="CU500" i="2"/>
  <c r="CU501" i="2"/>
  <c r="CU502" i="2"/>
  <c r="CU503" i="2"/>
  <c r="CU504" i="2"/>
  <c r="CU505" i="2"/>
  <c r="CU506" i="2"/>
  <c r="CU507" i="2"/>
  <c r="CU508" i="2"/>
  <c r="CU509" i="2"/>
  <c r="CU510" i="2"/>
  <c r="CU511" i="2"/>
  <c r="CU512" i="2"/>
  <c r="CU513" i="2"/>
  <c r="CU514" i="2"/>
  <c r="CU515" i="2"/>
  <c r="CU516" i="2"/>
  <c r="CU517" i="2"/>
  <c r="CU518" i="2"/>
  <c r="CU520" i="2"/>
  <c r="CU521" i="2"/>
  <c r="CU522" i="2"/>
  <c r="CU523" i="2"/>
  <c r="CU524" i="2"/>
  <c r="CU525" i="2"/>
  <c r="CU526" i="2"/>
  <c r="CU527" i="2"/>
  <c r="CU528" i="2"/>
  <c r="CU529" i="2"/>
  <c r="CU530" i="2"/>
  <c r="CU531" i="2"/>
  <c r="CU532" i="2"/>
  <c r="CU533" i="2"/>
  <c r="CU534" i="2"/>
  <c r="CU535" i="2"/>
  <c r="CU536" i="2"/>
  <c r="CU537" i="2"/>
  <c r="CU538" i="2"/>
  <c r="CU539" i="2"/>
  <c r="CU540" i="2"/>
  <c r="CU541" i="2"/>
  <c r="CU542" i="2"/>
  <c r="CU543" i="2"/>
  <c r="CU544" i="2"/>
  <c r="CU545" i="2"/>
  <c r="CU546" i="2"/>
  <c r="CU547" i="2"/>
  <c r="CU548" i="2"/>
  <c r="CU549" i="2"/>
  <c r="CU550" i="2"/>
  <c r="CU551" i="2"/>
  <c r="CU552" i="2"/>
  <c r="CU553" i="2"/>
  <c r="CU554" i="2"/>
  <c r="CU555" i="2"/>
  <c r="CU556" i="2"/>
  <c r="CU557" i="2"/>
  <c r="CU558" i="2"/>
  <c r="CU559" i="2"/>
  <c r="CU560" i="2"/>
  <c r="CU561" i="2"/>
  <c r="CU562" i="2"/>
  <c r="CU563" i="2"/>
  <c r="CU564" i="2"/>
  <c r="CU565" i="2"/>
  <c r="CU566" i="2"/>
  <c r="CU567" i="2"/>
  <c r="CU568" i="2"/>
  <c r="CU569" i="2"/>
  <c r="CU570" i="2"/>
  <c r="CU571" i="2"/>
  <c r="CU572" i="2"/>
  <c r="CU573" i="2"/>
  <c r="CU574" i="2"/>
  <c r="CU575" i="2"/>
  <c r="CU576" i="2"/>
  <c r="CU577" i="2"/>
  <c r="CU578" i="2"/>
  <c r="CU579" i="2"/>
  <c r="CU580" i="2"/>
  <c r="CU581" i="2"/>
  <c r="CU582" i="2"/>
  <c r="CU583" i="2"/>
  <c r="CU584" i="2"/>
  <c r="CU585" i="2"/>
  <c r="CU586" i="2"/>
  <c r="CU587" i="2"/>
  <c r="CU588" i="2"/>
  <c r="CU589" i="2"/>
  <c r="CU590" i="2"/>
  <c r="CU591" i="2"/>
  <c r="CU592" i="2"/>
  <c r="CU593" i="2"/>
  <c r="CU594" i="2"/>
  <c r="CU595" i="2"/>
  <c r="CU596" i="2"/>
  <c r="CU597" i="2"/>
  <c r="CU598" i="2"/>
  <c r="CU599" i="2"/>
  <c r="CU600" i="2"/>
  <c r="CU601" i="2"/>
  <c r="CU602" i="2"/>
  <c r="CU603" i="2"/>
  <c r="CU604" i="2"/>
  <c r="CU605" i="2"/>
  <c r="CU606" i="2"/>
  <c r="CU607" i="2"/>
  <c r="CU608" i="2"/>
  <c r="CU609" i="2"/>
  <c r="CU610" i="2"/>
  <c r="CU611" i="2"/>
  <c r="CU612" i="2"/>
  <c r="CU613" i="2"/>
  <c r="CU614" i="2"/>
  <c r="CU615" i="2"/>
  <c r="CU616" i="2"/>
  <c r="CU617" i="2"/>
  <c r="CU618" i="2"/>
  <c r="CU619" i="2"/>
  <c r="CU620" i="2"/>
  <c r="CU621" i="2"/>
  <c r="CU622" i="2"/>
  <c r="CU623" i="2"/>
  <c r="CU624" i="2"/>
  <c r="CU625" i="2"/>
  <c r="CU626" i="2"/>
  <c r="CU627" i="2"/>
  <c r="CU628" i="2"/>
  <c r="CU629" i="2"/>
  <c r="CU630" i="2"/>
  <c r="CU631" i="2"/>
  <c r="CU632" i="2"/>
  <c r="CU633" i="2"/>
  <c r="CU634" i="2"/>
  <c r="CU635" i="2"/>
  <c r="CU636" i="2"/>
  <c r="CU637" i="2"/>
  <c r="CU638" i="2"/>
  <c r="CU639" i="2"/>
  <c r="CU640" i="2"/>
  <c r="CU641" i="2"/>
  <c r="CU642" i="2"/>
  <c r="CU643" i="2"/>
  <c r="CU644" i="2"/>
  <c r="CU645" i="2"/>
  <c r="CU646" i="2"/>
  <c r="CU647" i="2"/>
  <c r="CU648" i="2"/>
  <c r="CU649" i="2"/>
  <c r="CU650" i="2"/>
  <c r="CU651" i="2"/>
  <c r="CU652" i="2"/>
  <c r="CU653" i="2"/>
  <c r="CU654" i="2"/>
  <c r="CU655" i="2"/>
  <c r="CU656" i="2"/>
  <c r="CU657" i="2"/>
  <c r="CU658" i="2"/>
  <c r="CU659" i="2"/>
  <c r="CU660" i="2"/>
  <c r="CU661" i="2"/>
  <c r="CU662" i="2"/>
  <c r="CU663" i="2"/>
  <c r="CU664" i="2"/>
  <c r="CU665" i="2"/>
  <c r="CU666" i="2"/>
  <c r="CU667" i="2"/>
  <c r="CU668" i="2"/>
  <c r="CU669" i="2"/>
  <c r="CU670" i="2"/>
  <c r="CU671" i="2"/>
  <c r="CU672" i="2"/>
  <c r="CU673" i="2"/>
  <c r="CU674" i="2"/>
  <c r="CU675" i="2"/>
  <c r="CU676" i="2"/>
  <c r="CU677" i="2"/>
  <c r="CU678" i="2"/>
  <c r="CU679" i="2"/>
  <c r="CU680" i="2"/>
  <c r="CU681" i="2"/>
  <c r="CU682" i="2"/>
  <c r="CU683" i="2"/>
  <c r="CU684" i="2"/>
  <c r="CU685" i="2"/>
  <c r="CU686" i="2"/>
  <c r="CU687" i="2"/>
  <c r="CU688" i="2"/>
  <c r="CU689" i="2"/>
  <c r="CU690" i="2"/>
  <c r="CU691" i="2"/>
  <c r="CU692" i="2"/>
  <c r="CU693" i="2"/>
  <c r="CU694" i="2"/>
  <c r="CU695" i="2"/>
  <c r="CU696" i="2"/>
  <c r="CU697" i="2"/>
  <c r="CU698" i="2"/>
  <c r="CU699" i="2"/>
  <c r="CU700" i="2"/>
  <c r="CU701" i="2"/>
  <c r="CU702" i="2"/>
  <c r="CU703" i="2"/>
  <c r="CU704" i="2"/>
  <c r="CU706" i="2"/>
  <c r="CU707" i="2"/>
  <c r="CU708" i="2"/>
  <c r="CU709" i="2"/>
  <c r="CU710" i="2"/>
  <c r="CU711" i="2"/>
  <c r="CU712" i="2"/>
  <c r="CU713" i="2"/>
  <c r="CU714" i="2"/>
  <c r="CU715" i="2"/>
  <c r="CU716" i="2"/>
  <c r="CU717" i="2"/>
  <c r="CU718" i="2"/>
  <c r="CU719" i="2"/>
  <c r="CU720" i="2"/>
  <c r="CU721" i="2"/>
  <c r="CU722" i="2"/>
  <c r="CU723" i="2"/>
  <c r="CU724" i="2"/>
  <c r="CU725" i="2"/>
  <c r="CU726" i="2"/>
  <c r="CU727" i="2"/>
  <c r="CU728" i="2"/>
  <c r="CU729" i="2"/>
  <c r="CU730" i="2"/>
  <c r="CU731" i="2"/>
  <c r="CU732" i="2"/>
  <c r="CU733" i="2"/>
  <c r="CU734" i="2"/>
  <c r="CU735" i="2"/>
  <c r="CU736" i="2"/>
  <c r="CU737" i="2"/>
  <c r="CU738" i="2"/>
  <c r="CU739" i="2"/>
  <c r="CU740" i="2"/>
  <c r="CU741" i="2"/>
  <c r="CU742" i="2"/>
  <c r="CU743" i="2"/>
  <c r="CU744" i="2"/>
  <c r="CU745" i="2"/>
  <c r="CU746" i="2"/>
  <c r="CU747" i="2"/>
  <c r="CU748" i="2"/>
  <c r="CU749" i="2"/>
  <c r="CU750" i="2"/>
  <c r="CU751" i="2"/>
  <c r="CU752" i="2"/>
  <c r="CU753" i="2"/>
  <c r="CU754" i="2"/>
  <c r="CU755" i="2"/>
  <c r="CU756" i="2"/>
  <c r="CU757" i="2"/>
  <c r="CU758" i="2"/>
  <c r="CU759" i="2"/>
  <c r="CU760" i="2"/>
  <c r="CU761" i="2"/>
  <c r="CU762" i="2"/>
  <c r="CU763" i="2"/>
  <c r="CU764" i="2"/>
  <c r="CU765" i="2"/>
  <c r="N778" i="1"/>
  <c r="I761" i="2"/>
  <c r="W760" i="2" s="1"/>
  <c r="AQ759" i="2"/>
  <c r="AG759" i="2"/>
  <c r="BA759" i="2"/>
  <c r="AW759" i="1"/>
  <c r="O765" i="2"/>
  <c r="AC764" i="2" s="1"/>
  <c r="Z766" i="2"/>
  <c r="AU759" i="1"/>
  <c r="N765" i="2"/>
  <c r="AL762" i="2"/>
  <c r="AV762" i="2"/>
  <c r="AM762" i="2"/>
  <c r="AW762" i="2"/>
  <c r="CU766" i="2"/>
  <c r="AC763" i="2"/>
  <c r="E763" i="2"/>
  <c r="BC762" i="2" s="1"/>
  <c r="AZ759" i="2"/>
  <c r="BD761" i="2"/>
  <c r="AX761" i="2"/>
  <c r="BG761" i="2"/>
  <c r="BC761" i="2"/>
  <c r="BB761" i="2"/>
  <c r="BF761" i="2"/>
  <c r="BE762" i="2" l="1"/>
  <c r="DQ22" i="2"/>
  <c r="AU760" i="1"/>
  <c r="N766" i="2"/>
  <c r="AM763" i="2"/>
  <c r="AW763" i="2"/>
  <c r="AQ760" i="2"/>
  <c r="AG760" i="2"/>
  <c r="BA760" i="2"/>
  <c r="AW760" i="1"/>
  <c r="O766" i="2"/>
  <c r="AM764" i="2"/>
  <c r="AW764" i="2"/>
  <c r="N779" i="1"/>
  <c r="I762" i="2"/>
  <c r="AB764" i="2"/>
  <c r="AT766" i="2"/>
  <c r="AJ766" i="2"/>
  <c r="E764" i="2"/>
  <c r="AZ760" i="2"/>
  <c r="BB762" i="2"/>
  <c r="BG762" i="2"/>
  <c r="BF762" i="2"/>
  <c r="AX762" i="2"/>
  <c r="AY762" i="2"/>
  <c r="BD762" i="2"/>
  <c r="BE763" i="2" l="1"/>
  <c r="N780" i="1"/>
  <c r="I763" i="2"/>
  <c r="AC765" i="2"/>
  <c r="AL764" i="2"/>
  <c r="AV764" i="2"/>
  <c r="AS1" i="1"/>
  <c r="AS3" i="1" s="1"/>
  <c r="O767" i="2"/>
  <c r="W761" i="2"/>
  <c r="AB765" i="2"/>
  <c r="AR1" i="1"/>
  <c r="AR3" i="1" s="1"/>
  <c r="N767" i="2"/>
  <c r="E765" i="2"/>
  <c r="BC764" i="2"/>
  <c r="AX764" i="2"/>
  <c r="AZ761" i="2"/>
  <c r="AY763" i="2"/>
  <c r="AX763" i="2"/>
  <c r="BC763" i="2"/>
  <c r="BG763" i="2"/>
  <c r="BB763" i="2"/>
  <c r="BD763" i="2"/>
  <c r="BF763" i="2"/>
  <c r="CW4" i="2" l="1"/>
  <c r="CW3" i="2"/>
  <c r="CX4" i="2"/>
  <c r="CX3" i="2"/>
  <c r="CW766" i="2"/>
  <c r="N6" i="2"/>
  <c r="DQ24" i="2" s="1"/>
  <c r="AC766" i="2"/>
  <c r="AM766" i="2" s="1"/>
  <c r="O6" i="2"/>
  <c r="AL765" i="2"/>
  <c r="AV765" i="2"/>
  <c r="N781" i="1"/>
  <c r="I764" i="2"/>
  <c r="W763" i="2" s="1"/>
  <c r="AB766" i="2"/>
  <c r="AQ761" i="2"/>
  <c r="AG761" i="2"/>
  <c r="BA761" i="2"/>
  <c r="CW180" i="2"/>
  <c r="CW684" i="2"/>
  <c r="CW433" i="2"/>
  <c r="CW10" i="2"/>
  <c r="CW268" i="2"/>
  <c r="CW11" i="2"/>
  <c r="CW12" i="2"/>
  <c r="CW13" i="2"/>
  <c r="CW14" i="2"/>
  <c r="CW15" i="2"/>
  <c r="CW16" i="2"/>
  <c r="CW17" i="2"/>
  <c r="CW18" i="2"/>
  <c r="CW19" i="2"/>
  <c r="CW20" i="2"/>
  <c r="CW21" i="2"/>
  <c r="CW22" i="2"/>
  <c r="CW23" i="2"/>
  <c r="CW24" i="2"/>
  <c r="CW25" i="2"/>
  <c r="CW26" i="2"/>
  <c r="CW27" i="2"/>
  <c r="CW28" i="2"/>
  <c r="CW29" i="2"/>
  <c r="CW30" i="2"/>
  <c r="CW31" i="2"/>
  <c r="CW32" i="2"/>
  <c r="CW33" i="2"/>
  <c r="CW34" i="2"/>
  <c r="CW35" i="2"/>
  <c r="CW36" i="2"/>
  <c r="CW37" i="2"/>
  <c r="CW38" i="2"/>
  <c r="CW39" i="2"/>
  <c r="CW40" i="2"/>
  <c r="CW41" i="2"/>
  <c r="CW42" i="2"/>
  <c r="CW43" i="2"/>
  <c r="CW44" i="2"/>
  <c r="CW45" i="2"/>
  <c r="CW46" i="2"/>
  <c r="CW47" i="2"/>
  <c r="CW48" i="2"/>
  <c r="CW49" i="2"/>
  <c r="CW50" i="2"/>
  <c r="CW51" i="2"/>
  <c r="CW52" i="2"/>
  <c r="CW53" i="2"/>
  <c r="CW54" i="2"/>
  <c r="CW55" i="2"/>
  <c r="CW56" i="2"/>
  <c r="CW57" i="2"/>
  <c r="CW58" i="2"/>
  <c r="CW59" i="2"/>
  <c r="CW60" i="2"/>
  <c r="CW61" i="2"/>
  <c r="CW62" i="2"/>
  <c r="CW63" i="2"/>
  <c r="CW64" i="2"/>
  <c r="CW65" i="2"/>
  <c r="CW66" i="2"/>
  <c r="CW67" i="2"/>
  <c r="CW68" i="2"/>
  <c r="CW69" i="2"/>
  <c r="CW70" i="2"/>
  <c r="CW71" i="2"/>
  <c r="CW72" i="2"/>
  <c r="CW73" i="2"/>
  <c r="CW74" i="2"/>
  <c r="CW75" i="2"/>
  <c r="CW76" i="2"/>
  <c r="CW77" i="2"/>
  <c r="CW78" i="2"/>
  <c r="CW79" i="2"/>
  <c r="CW80" i="2"/>
  <c r="CW81" i="2"/>
  <c r="CW82" i="2"/>
  <c r="CW83" i="2"/>
  <c r="CW84" i="2"/>
  <c r="CW85" i="2"/>
  <c r="CW86" i="2"/>
  <c r="CW87" i="2"/>
  <c r="CW88" i="2"/>
  <c r="CW89" i="2"/>
  <c r="CW90" i="2"/>
  <c r="CW91" i="2"/>
  <c r="CW92" i="2"/>
  <c r="CW93" i="2"/>
  <c r="CW94" i="2"/>
  <c r="CW95" i="2"/>
  <c r="CW96" i="2"/>
  <c r="CW97" i="2"/>
  <c r="CW98" i="2"/>
  <c r="CW99" i="2"/>
  <c r="CW100" i="2"/>
  <c r="CW101" i="2"/>
  <c r="CW102" i="2"/>
  <c r="CW103" i="2"/>
  <c r="CW104" i="2"/>
  <c r="CW105" i="2"/>
  <c r="CW106" i="2"/>
  <c r="CW107" i="2"/>
  <c r="CW108" i="2"/>
  <c r="CW109" i="2"/>
  <c r="CW110" i="2"/>
  <c r="CW111" i="2"/>
  <c r="CW112" i="2"/>
  <c r="CW113" i="2"/>
  <c r="CW114" i="2"/>
  <c r="CW115" i="2"/>
  <c r="CW116" i="2"/>
  <c r="CW117" i="2"/>
  <c r="CW118" i="2"/>
  <c r="CW119" i="2"/>
  <c r="CW120" i="2"/>
  <c r="CW121" i="2"/>
  <c r="CW122" i="2"/>
  <c r="CW123" i="2"/>
  <c r="CW124" i="2"/>
  <c r="CW125" i="2"/>
  <c r="CW126" i="2"/>
  <c r="CW127" i="2"/>
  <c r="CW128" i="2"/>
  <c r="CW129" i="2"/>
  <c r="CW130" i="2"/>
  <c r="CW131" i="2"/>
  <c r="CW132" i="2"/>
  <c r="CW133" i="2"/>
  <c r="CW134" i="2"/>
  <c r="CW135" i="2"/>
  <c r="CW136" i="2"/>
  <c r="CW137" i="2"/>
  <c r="CW138" i="2"/>
  <c r="CW139" i="2"/>
  <c r="CW140" i="2"/>
  <c r="CW141" i="2"/>
  <c r="CW142" i="2"/>
  <c r="CW143" i="2"/>
  <c r="CW144" i="2"/>
  <c r="CW145" i="2"/>
  <c r="CW146" i="2"/>
  <c r="CW147" i="2"/>
  <c r="CW148" i="2"/>
  <c r="CW149" i="2"/>
  <c r="CW150" i="2"/>
  <c r="CW151" i="2"/>
  <c r="CW152" i="2"/>
  <c r="CW153" i="2"/>
  <c r="CW154" i="2"/>
  <c r="CW155" i="2"/>
  <c r="CW156" i="2"/>
  <c r="CW157" i="2"/>
  <c r="CW158" i="2"/>
  <c r="CW159" i="2"/>
  <c r="CW160" i="2"/>
  <c r="CW161" i="2"/>
  <c r="CW162" i="2"/>
  <c r="CW163" i="2"/>
  <c r="CW164" i="2"/>
  <c r="CW165" i="2"/>
  <c r="CW166" i="2"/>
  <c r="CW167" i="2"/>
  <c r="CW168" i="2"/>
  <c r="CW169" i="2"/>
  <c r="CW170" i="2"/>
  <c r="CW171" i="2"/>
  <c r="CW172" i="2"/>
  <c r="CW173" i="2"/>
  <c r="CW174" i="2"/>
  <c r="CW175" i="2"/>
  <c r="CW176" i="2"/>
  <c r="CW177" i="2"/>
  <c r="CW178" i="2"/>
  <c r="CW179" i="2"/>
  <c r="CW181" i="2"/>
  <c r="CW182" i="2"/>
  <c r="CW183" i="2"/>
  <c r="CW184" i="2"/>
  <c r="CW185" i="2"/>
  <c r="CW186" i="2"/>
  <c r="CW187" i="2"/>
  <c r="CW188" i="2"/>
  <c r="CW189" i="2"/>
  <c r="CW190" i="2"/>
  <c r="CW191" i="2"/>
  <c r="CW192" i="2"/>
  <c r="CW193" i="2"/>
  <c r="CW194" i="2"/>
  <c r="CW195" i="2"/>
  <c r="CW196" i="2"/>
  <c r="CW197" i="2"/>
  <c r="CW198" i="2"/>
  <c r="CW199" i="2"/>
  <c r="CW200" i="2"/>
  <c r="CW201" i="2"/>
  <c r="CW202" i="2"/>
  <c r="CW203" i="2"/>
  <c r="CW204" i="2"/>
  <c r="CW205" i="2"/>
  <c r="CW206" i="2"/>
  <c r="CW207" i="2"/>
  <c r="CW208" i="2"/>
  <c r="CW209" i="2"/>
  <c r="CW210" i="2"/>
  <c r="CW211" i="2"/>
  <c r="CW212" i="2"/>
  <c r="CW213" i="2"/>
  <c r="CW214" i="2"/>
  <c r="CW215" i="2"/>
  <c r="CW216" i="2"/>
  <c r="CW217" i="2"/>
  <c r="CW218" i="2"/>
  <c r="CW219" i="2"/>
  <c r="CW220" i="2"/>
  <c r="CW221" i="2"/>
  <c r="CW222" i="2"/>
  <c r="CW223" i="2"/>
  <c r="CW224" i="2"/>
  <c r="CW225" i="2"/>
  <c r="CW226" i="2"/>
  <c r="CW227" i="2"/>
  <c r="CW228" i="2"/>
  <c r="CW229" i="2"/>
  <c r="CW230" i="2"/>
  <c r="CW231" i="2"/>
  <c r="CW232" i="2"/>
  <c r="CW233" i="2"/>
  <c r="CW234" i="2"/>
  <c r="CW235" i="2"/>
  <c r="CW236" i="2"/>
  <c r="CW237" i="2"/>
  <c r="CW238" i="2"/>
  <c r="CW239" i="2"/>
  <c r="CW240" i="2"/>
  <c r="CW241" i="2"/>
  <c r="CW242" i="2"/>
  <c r="CW243" i="2"/>
  <c r="CW244" i="2"/>
  <c r="CW245" i="2"/>
  <c r="CW246" i="2"/>
  <c r="CW247" i="2"/>
  <c r="CW248" i="2"/>
  <c r="CW249" i="2"/>
  <c r="CW250" i="2"/>
  <c r="CW251" i="2"/>
  <c r="CW252" i="2"/>
  <c r="CW253" i="2"/>
  <c r="CW254" i="2"/>
  <c r="CW255" i="2"/>
  <c r="CW256" i="2"/>
  <c r="CW257" i="2"/>
  <c r="CW258" i="2"/>
  <c r="CW259" i="2"/>
  <c r="CW260" i="2"/>
  <c r="CW261" i="2"/>
  <c r="CW262" i="2"/>
  <c r="CW263" i="2"/>
  <c r="CW264" i="2"/>
  <c r="CW265" i="2"/>
  <c r="CW266" i="2"/>
  <c r="CW267" i="2"/>
  <c r="CW269" i="2"/>
  <c r="CW270" i="2"/>
  <c r="CW271" i="2"/>
  <c r="CW272" i="2"/>
  <c r="CW273" i="2"/>
  <c r="CW274" i="2"/>
  <c r="CW275" i="2"/>
  <c r="CW276" i="2"/>
  <c r="CW277" i="2"/>
  <c r="CW278" i="2"/>
  <c r="CW279" i="2"/>
  <c r="CW280" i="2"/>
  <c r="CW281" i="2"/>
  <c r="CW282" i="2"/>
  <c r="CW283" i="2"/>
  <c r="CW284" i="2"/>
  <c r="CW285" i="2"/>
  <c r="CW286" i="2"/>
  <c r="CW287" i="2"/>
  <c r="CW288" i="2"/>
  <c r="CW289" i="2"/>
  <c r="CW290" i="2"/>
  <c r="CW291" i="2"/>
  <c r="CW292" i="2"/>
  <c r="CW293" i="2"/>
  <c r="CW294" i="2"/>
  <c r="CW295" i="2"/>
  <c r="CW296" i="2"/>
  <c r="CW297" i="2"/>
  <c r="CW298" i="2"/>
  <c r="CW299" i="2"/>
  <c r="CW300" i="2"/>
  <c r="CW301" i="2"/>
  <c r="CW302" i="2"/>
  <c r="CW303" i="2"/>
  <c r="CW304" i="2"/>
  <c r="CW305" i="2"/>
  <c r="CW306" i="2"/>
  <c r="CW307" i="2"/>
  <c r="CW308" i="2"/>
  <c r="CW309" i="2"/>
  <c r="CW310" i="2"/>
  <c r="CW311" i="2"/>
  <c r="CW312" i="2"/>
  <c r="CW313" i="2"/>
  <c r="CW314" i="2"/>
  <c r="CW315" i="2"/>
  <c r="CW316" i="2"/>
  <c r="CW317" i="2"/>
  <c r="CW318" i="2"/>
  <c r="CW319" i="2"/>
  <c r="CW320" i="2"/>
  <c r="CW321" i="2"/>
  <c r="CW322" i="2"/>
  <c r="CW323" i="2"/>
  <c r="CW324" i="2"/>
  <c r="CW325" i="2"/>
  <c r="CW326" i="2"/>
  <c r="CW327" i="2"/>
  <c r="CW328" i="2"/>
  <c r="CW329" i="2"/>
  <c r="CW330" i="2"/>
  <c r="CW331" i="2"/>
  <c r="CW332" i="2"/>
  <c r="CW333" i="2"/>
  <c r="CW334" i="2"/>
  <c r="CW335" i="2"/>
  <c r="CW336" i="2"/>
  <c r="CW337" i="2"/>
  <c r="CW338" i="2"/>
  <c r="CW339" i="2"/>
  <c r="CW340" i="2"/>
  <c r="CW341" i="2"/>
  <c r="CW342" i="2"/>
  <c r="CW343" i="2"/>
  <c r="CW344" i="2"/>
  <c r="CW345" i="2"/>
  <c r="CW346" i="2"/>
  <c r="CW347" i="2"/>
  <c r="CW348" i="2"/>
  <c r="CW349" i="2"/>
  <c r="CW350" i="2"/>
  <c r="CW351" i="2"/>
  <c r="CW352" i="2"/>
  <c r="CW353" i="2"/>
  <c r="CW354" i="2"/>
  <c r="CW355" i="2"/>
  <c r="CW356" i="2"/>
  <c r="CW357" i="2"/>
  <c r="CW358" i="2"/>
  <c r="CW359" i="2"/>
  <c r="CW360" i="2"/>
  <c r="CW361" i="2"/>
  <c r="CW362" i="2"/>
  <c r="CW363" i="2"/>
  <c r="CW364" i="2"/>
  <c r="CW365" i="2"/>
  <c r="CW366" i="2"/>
  <c r="CW367" i="2"/>
  <c r="CW368" i="2"/>
  <c r="CW369" i="2"/>
  <c r="CW370" i="2"/>
  <c r="CW371" i="2"/>
  <c r="CW372" i="2"/>
  <c r="CW373" i="2"/>
  <c r="CW374" i="2"/>
  <c r="CW375" i="2"/>
  <c r="CW376" i="2"/>
  <c r="CW377" i="2"/>
  <c r="CW378" i="2"/>
  <c r="CW379" i="2"/>
  <c r="CW380" i="2"/>
  <c r="CW381" i="2"/>
  <c r="CW382" i="2"/>
  <c r="CW383" i="2"/>
  <c r="CW384" i="2"/>
  <c r="CW385" i="2"/>
  <c r="CW386" i="2"/>
  <c r="CW387" i="2"/>
  <c r="CW388" i="2"/>
  <c r="CW389" i="2"/>
  <c r="CW390" i="2"/>
  <c r="CW391" i="2"/>
  <c r="CW392" i="2"/>
  <c r="CW393" i="2"/>
  <c r="CW394" i="2"/>
  <c r="CW395" i="2"/>
  <c r="CW396" i="2"/>
  <c r="CW397" i="2"/>
  <c r="CW398" i="2"/>
  <c r="CW399" i="2"/>
  <c r="CW400" i="2"/>
  <c r="CW401" i="2"/>
  <c r="CW402" i="2"/>
  <c r="CW403" i="2"/>
  <c r="CW404" i="2"/>
  <c r="CW405" i="2"/>
  <c r="CW406" i="2"/>
  <c r="CW407" i="2"/>
  <c r="CW408" i="2"/>
  <c r="CW409" i="2"/>
  <c r="CW410" i="2"/>
  <c r="CW411" i="2"/>
  <c r="CW412" i="2"/>
  <c r="CW413" i="2"/>
  <c r="CW414" i="2"/>
  <c r="CW415" i="2"/>
  <c r="CW416" i="2"/>
  <c r="CW417" i="2"/>
  <c r="CW418" i="2"/>
  <c r="CW419" i="2"/>
  <c r="CW420" i="2"/>
  <c r="CW421" i="2"/>
  <c r="CW422" i="2"/>
  <c r="CW423" i="2"/>
  <c r="CW424" i="2"/>
  <c r="CW425" i="2"/>
  <c r="CW426" i="2"/>
  <c r="CW427" i="2"/>
  <c r="CW428" i="2"/>
  <c r="CW429" i="2"/>
  <c r="CW430" i="2"/>
  <c r="CW431" i="2"/>
  <c r="CW432" i="2"/>
  <c r="CW434" i="2"/>
  <c r="CW435" i="2"/>
  <c r="CW436" i="2"/>
  <c r="CW437" i="2"/>
  <c r="CW438" i="2"/>
  <c r="CW439" i="2"/>
  <c r="CW440" i="2"/>
  <c r="CW441" i="2"/>
  <c r="CW442" i="2"/>
  <c r="CW443" i="2"/>
  <c r="CW444" i="2"/>
  <c r="CW445" i="2"/>
  <c r="CW446" i="2"/>
  <c r="CW447" i="2"/>
  <c r="CW448" i="2"/>
  <c r="CW449" i="2"/>
  <c r="CW450" i="2"/>
  <c r="CW451" i="2"/>
  <c r="CW452" i="2"/>
  <c r="CW453" i="2"/>
  <c r="CW454" i="2"/>
  <c r="CW455" i="2"/>
  <c r="CW456" i="2"/>
  <c r="CW457" i="2"/>
  <c r="CW458" i="2"/>
  <c r="CW459" i="2"/>
  <c r="CW460" i="2"/>
  <c r="CW461" i="2"/>
  <c r="CW462" i="2"/>
  <c r="CW463" i="2"/>
  <c r="CW464" i="2"/>
  <c r="CW465" i="2"/>
  <c r="CW466" i="2"/>
  <c r="CW467" i="2"/>
  <c r="CW468" i="2"/>
  <c r="CW469" i="2"/>
  <c r="CW470" i="2"/>
  <c r="CW471" i="2"/>
  <c r="CW472" i="2"/>
  <c r="CW473" i="2"/>
  <c r="CW474" i="2"/>
  <c r="CW475" i="2"/>
  <c r="CW476" i="2"/>
  <c r="CW477" i="2"/>
  <c r="CW478" i="2"/>
  <c r="CW479" i="2"/>
  <c r="CW480" i="2"/>
  <c r="CW481" i="2"/>
  <c r="CW482" i="2"/>
  <c r="CW483" i="2"/>
  <c r="CW484" i="2"/>
  <c r="CW485" i="2"/>
  <c r="CW486" i="2"/>
  <c r="CW487" i="2"/>
  <c r="CW488" i="2"/>
  <c r="CW489" i="2"/>
  <c r="CW490" i="2"/>
  <c r="CW491" i="2"/>
  <c r="CW492" i="2"/>
  <c r="CW493" i="2"/>
  <c r="CW494" i="2"/>
  <c r="CW495" i="2"/>
  <c r="CW496" i="2"/>
  <c r="CW497" i="2"/>
  <c r="CW498" i="2"/>
  <c r="CW499" i="2"/>
  <c r="CW500" i="2"/>
  <c r="CW501" i="2"/>
  <c r="CW502" i="2"/>
  <c r="CW503" i="2"/>
  <c r="CW504" i="2"/>
  <c r="CW505" i="2"/>
  <c r="CW506" i="2"/>
  <c r="CW507" i="2"/>
  <c r="CW508" i="2"/>
  <c r="CW509" i="2"/>
  <c r="CW510" i="2"/>
  <c r="CW511" i="2"/>
  <c r="CW512" i="2"/>
  <c r="CW513" i="2"/>
  <c r="CW514" i="2"/>
  <c r="CW515" i="2"/>
  <c r="CW516" i="2"/>
  <c r="CW517" i="2"/>
  <c r="CW518" i="2"/>
  <c r="CW519" i="2"/>
  <c r="CW520" i="2"/>
  <c r="CW521" i="2"/>
  <c r="CW522" i="2"/>
  <c r="CW523" i="2"/>
  <c r="CW524" i="2"/>
  <c r="CW525" i="2"/>
  <c r="CW526" i="2"/>
  <c r="CW527" i="2"/>
  <c r="CW528" i="2"/>
  <c r="CW529" i="2"/>
  <c r="CW530" i="2"/>
  <c r="CW531" i="2"/>
  <c r="CW532" i="2"/>
  <c r="CW533" i="2"/>
  <c r="CW534" i="2"/>
  <c r="CW535" i="2"/>
  <c r="CW536" i="2"/>
  <c r="CW537" i="2"/>
  <c r="CW538" i="2"/>
  <c r="CW539" i="2"/>
  <c r="CW540" i="2"/>
  <c r="CW541" i="2"/>
  <c r="CW542" i="2"/>
  <c r="CW543" i="2"/>
  <c r="CW544" i="2"/>
  <c r="CW545" i="2"/>
  <c r="CW546" i="2"/>
  <c r="CW547" i="2"/>
  <c r="CW548" i="2"/>
  <c r="CW549" i="2"/>
  <c r="CW550" i="2"/>
  <c r="CW551" i="2"/>
  <c r="CW552" i="2"/>
  <c r="CW553" i="2"/>
  <c r="CW554" i="2"/>
  <c r="CW555" i="2"/>
  <c r="CW556" i="2"/>
  <c r="CW557" i="2"/>
  <c r="CW558" i="2"/>
  <c r="CW559" i="2"/>
  <c r="CW560" i="2"/>
  <c r="CW561" i="2"/>
  <c r="CW562" i="2"/>
  <c r="CW563" i="2"/>
  <c r="CW564" i="2"/>
  <c r="CW565" i="2"/>
  <c r="CW566" i="2"/>
  <c r="CW567" i="2"/>
  <c r="CW568" i="2"/>
  <c r="CW569" i="2"/>
  <c r="CW570" i="2"/>
  <c r="CW571" i="2"/>
  <c r="CW572" i="2"/>
  <c r="CW573" i="2"/>
  <c r="CW574" i="2"/>
  <c r="CW575" i="2"/>
  <c r="CW576" i="2"/>
  <c r="CW577" i="2"/>
  <c r="CW578" i="2"/>
  <c r="CW579" i="2"/>
  <c r="CW580" i="2"/>
  <c r="CW581" i="2"/>
  <c r="CW582" i="2"/>
  <c r="CW583" i="2"/>
  <c r="CW584" i="2"/>
  <c r="CW585" i="2"/>
  <c r="CW586" i="2"/>
  <c r="CW587" i="2"/>
  <c r="CW588" i="2"/>
  <c r="CW589" i="2"/>
  <c r="CW590" i="2"/>
  <c r="CW591" i="2"/>
  <c r="CW592" i="2"/>
  <c r="CW593" i="2"/>
  <c r="CW594" i="2"/>
  <c r="CW595" i="2"/>
  <c r="CW596" i="2"/>
  <c r="CW597" i="2"/>
  <c r="CW598" i="2"/>
  <c r="CW599" i="2"/>
  <c r="CW600" i="2"/>
  <c r="CW601" i="2"/>
  <c r="CW602" i="2"/>
  <c r="CW603" i="2"/>
  <c r="CW604" i="2"/>
  <c r="CW605" i="2"/>
  <c r="CW606" i="2"/>
  <c r="CW607" i="2"/>
  <c r="CW608" i="2"/>
  <c r="CW609" i="2"/>
  <c r="CW610" i="2"/>
  <c r="CW611" i="2"/>
  <c r="CW612" i="2"/>
  <c r="CW613" i="2"/>
  <c r="CW614" i="2"/>
  <c r="CW615" i="2"/>
  <c r="CW616" i="2"/>
  <c r="CW617" i="2"/>
  <c r="CW618" i="2"/>
  <c r="CW619" i="2"/>
  <c r="CW620" i="2"/>
  <c r="CW621" i="2"/>
  <c r="CW622" i="2"/>
  <c r="CW623" i="2"/>
  <c r="CW624" i="2"/>
  <c r="CW625" i="2"/>
  <c r="CW626" i="2"/>
  <c r="CW627" i="2"/>
  <c r="CW628" i="2"/>
  <c r="CW629" i="2"/>
  <c r="CW630" i="2"/>
  <c r="CW631" i="2"/>
  <c r="CW632" i="2"/>
  <c r="CW633" i="2"/>
  <c r="CW634" i="2"/>
  <c r="CW635" i="2"/>
  <c r="CW636" i="2"/>
  <c r="CW637" i="2"/>
  <c r="CW638" i="2"/>
  <c r="CW639" i="2"/>
  <c r="CW640" i="2"/>
  <c r="CW641" i="2"/>
  <c r="CW642" i="2"/>
  <c r="CW643" i="2"/>
  <c r="CW644" i="2"/>
  <c r="CW645" i="2"/>
  <c r="CW646" i="2"/>
  <c r="CW647" i="2"/>
  <c r="CW648" i="2"/>
  <c r="CW649" i="2"/>
  <c r="CW650" i="2"/>
  <c r="CW651" i="2"/>
  <c r="CW652" i="2"/>
  <c r="CW653" i="2"/>
  <c r="CW654" i="2"/>
  <c r="CW655" i="2"/>
  <c r="CW656" i="2"/>
  <c r="CW657" i="2"/>
  <c r="CW658" i="2"/>
  <c r="CW659" i="2"/>
  <c r="CW660" i="2"/>
  <c r="CW661" i="2"/>
  <c r="CW662" i="2"/>
  <c r="CW663" i="2"/>
  <c r="CW664" i="2"/>
  <c r="CW665" i="2"/>
  <c r="CW666" i="2"/>
  <c r="CW667" i="2"/>
  <c r="CW668" i="2"/>
  <c r="CW669" i="2"/>
  <c r="CW670" i="2"/>
  <c r="CW671" i="2"/>
  <c r="CW672" i="2"/>
  <c r="CW673" i="2"/>
  <c r="CW674" i="2"/>
  <c r="CW675" i="2"/>
  <c r="CW676" i="2"/>
  <c r="CW677" i="2"/>
  <c r="CW678" i="2"/>
  <c r="CW679" i="2"/>
  <c r="CW680" i="2"/>
  <c r="CW681" i="2"/>
  <c r="CW682" i="2"/>
  <c r="CW683" i="2"/>
  <c r="CW685" i="2"/>
  <c r="CW686" i="2"/>
  <c r="CW687" i="2"/>
  <c r="CW688" i="2"/>
  <c r="CW689" i="2"/>
  <c r="CW690" i="2"/>
  <c r="CW691" i="2"/>
  <c r="CW692" i="2"/>
  <c r="CW693" i="2"/>
  <c r="CW694" i="2"/>
  <c r="CW695" i="2"/>
  <c r="CW696" i="2"/>
  <c r="CW697" i="2"/>
  <c r="CW698" i="2"/>
  <c r="CW699" i="2"/>
  <c r="CW700" i="2"/>
  <c r="CW701" i="2"/>
  <c r="CW702" i="2"/>
  <c r="CW703" i="2"/>
  <c r="CW704" i="2"/>
  <c r="CW705" i="2"/>
  <c r="CW706" i="2"/>
  <c r="CW707" i="2"/>
  <c r="CW708" i="2"/>
  <c r="CW709" i="2"/>
  <c r="CW710" i="2"/>
  <c r="CW711" i="2"/>
  <c r="CW712" i="2"/>
  <c r="CW713" i="2"/>
  <c r="CW714" i="2"/>
  <c r="CW715" i="2"/>
  <c r="CW716" i="2"/>
  <c r="CW717" i="2"/>
  <c r="CW718" i="2"/>
  <c r="CW719" i="2"/>
  <c r="CW720" i="2"/>
  <c r="CW721" i="2"/>
  <c r="CW722" i="2"/>
  <c r="CW723" i="2"/>
  <c r="CW724" i="2"/>
  <c r="CW725" i="2"/>
  <c r="CW726" i="2"/>
  <c r="CW727" i="2"/>
  <c r="CW728" i="2"/>
  <c r="CW729" i="2"/>
  <c r="CW730" i="2"/>
  <c r="CW731" i="2"/>
  <c r="CW732" i="2"/>
  <c r="CW733" i="2"/>
  <c r="CW734" i="2"/>
  <c r="CW735" i="2"/>
  <c r="CW736" i="2"/>
  <c r="CW737" i="2"/>
  <c r="CW738" i="2"/>
  <c r="CW739" i="2"/>
  <c r="CW740" i="2"/>
  <c r="CW741" i="2"/>
  <c r="CW742" i="2"/>
  <c r="CW743" i="2"/>
  <c r="CW744" i="2"/>
  <c r="CW745" i="2"/>
  <c r="CW746" i="2"/>
  <c r="CW747" i="2"/>
  <c r="CW748" i="2"/>
  <c r="CW749" i="2"/>
  <c r="CW750" i="2"/>
  <c r="CW751" i="2"/>
  <c r="CW752" i="2"/>
  <c r="CW753" i="2"/>
  <c r="CW754" i="2"/>
  <c r="CW755" i="2"/>
  <c r="CW756" i="2"/>
  <c r="CW757" i="2"/>
  <c r="CW758" i="2"/>
  <c r="CW759" i="2"/>
  <c r="CW760" i="2"/>
  <c r="CW761" i="2"/>
  <c r="CW762" i="2"/>
  <c r="CW763" i="2"/>
  <c r="CW764" i="2"/>
  <c r="CW765" i="2"/>
  <c r="W762" i="2"/>
  <c r="CX180" i="2"/>
  <c r="CX268" i="2"/>
  <c r="CX10" i="2"/>
  <c r="CX684" i="2"/>
  <c r="CX433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CX85" i="2"/>
  <c r="CX86" i="2"/>
  <c r="CX87" i="2"/>
  <c r="CX88" i="2"/>
  <c r="CX89" i="2"/>
  <c r="CX90" i="2"/>
  <c r="CX91" i="2"/>
  <c r="CX92" i="2"/>
  <c r="CX93" i="2"/>
  <c r="CX94" i="2"/>
  <c r="CX95" i="2"/>
  <c r="CX96" i="2"/>
  <c r="CX97" i="2"/>
  <c r="CX98" i="2"/>
  <c r="CX99" i="2"/>
  <c r="CX100" i="2"/>
  <c r="CX101" i="2"/>
  <c r="CX102" i="2"/>
  <c r="CX103" i="2"/>
  <c r="CX104" i="2"/>
  <c r="CX105" i="2"/>
  <c r="CX106" i="2"/>
  <c r="CX107" i="2"/>
  <c r="CX108" i="2"/>
  <c r="CX109" i="2"/>
  <c r="CX110" i="2"/>
  <c r="CX111" i="2"/>
  <c r="CX112" i="2"/>
  <c r="CX113" i="2"/>
  <c r="CX114" i="2"/>
  <c r="CX115" i="2"/>
  <c r="CX116" i="2"/>
  <c r="CX117" i="2"/>
  <c r="CX118" i="2"/>
  <c r="CX119" i="2"/>
  <c r="CX120" i="2"/>
  <c r="CX121" i="2"/>
  <c r="CX122" i="2"/>
  <c r="CX123" i="2"/>
  <c r="CX124" i="2"/>
  <c r="CX125" i="2"/>
  <c r="CX126" i="2"/>
  <c r="CX127" i="2"/>
  <c r="CX128" i="2"/>
  <c r="CX129" i="2"/>
  <c r="CX130" i="2"/>
  <c r="CX131" i="2"/>
  <c r="CX132" i="2"/>
  <c r="CX133" i="2"/>
  <c r="CX134" i="2"/>
  <c r="CX135" i="2"/>
  <c r="CX136" i="2"/>
  <c r="CX137" i="2"/>
  <c r="CX138" i="2"/>
  <c r="CX139" i="2"/>
  <c r="CX140" i="2"/>
  <c r="CX141" i="2"/>
  <c r="CX142" i="2"/>
  <c r="CX143" i="2"/>
  <c r="CX144" i="2"/>
  <c r="CX145" i="2"/>
  <c r="CX146" i="2"/>
  <c r="CX147" i="2"/>
  <c r="CX148" i="2"/>
  <c r="CX149" i="2"/>
  <c r="CX150" i="2"/>
  <c r="CX151" i="2"/>
  <c r="CX152" i="2"/>
  <c r="CX153" i="2"/>
  <c r="CX154" i="2"/>
  <c r="CX155" i="2"/>
  <c r="CX156" i="2"/>
  <c r="CX157" i="2"/>
  <c r="CX158" i="2"/>
  <c r="CX159" i="2"/>
  <c r="CX160" i="2"/>
  <c r="CX161" i="2"/>
  <c r="CX162" i="2"/>
  <c r="CX163" i="2"/>
  <c r="CX164" i="2"/>
  <c r="CX165" i="2"/>
  <c r="CX166" i="2"/>
  <c r="CX167" i="2"/>
  <c r="CX168" i="2"/>
  <c r="CX169" i="2"/>
  <c r="CX170" i="2"/>
  <c r="CX171" i="2"/>
  <c r="CX172" i="2"/>
  <c r="CX173" i="2"/>
  <c r="CX174" i="2"/>
  <c r="CX175" i="2"/>
  <c r="CX176" i="2"/>
  <c r="CX177" i="2"/>
  <c r="CX178" i="2"/>
  <c r="CX179" i="2"/>
  <c r="CX181" i="2"/>
  <c r="CX182" i="2"/>
  <c r="CX183" i="2"/>
  <c r="CX184" i="2"/>
  <c r="CX185" i="2"/>
  <c r="CX186" i="2"/>
  <c r="CX187" i="2"/>
  <c r="CX188" i="2"/>
  <c r="CX189" i="2"/>
  <c r="CX190" i="2"/>
  <c r="CX191" i="2"/>
  <c r="CX192" i="2"/>
  <c r="CX193" i="2"/>
  <c r="CX194" i="2"/>
  <c r="CX195" i="2"/>
  <c r="CX196" i="2"/>
  <c r="CX197" i="2"/>
  <c r="CX198" i="2"/>
  <c r="CX199" i="2"/>
  <c r="CX200" i="2"/>
  <c r="CX201" i="2"/>
  <c r="CX202" i="2"/>
  <c r="CX203" i="2"/>
  <c r="CX204" i="2"/>
  <c r="CX205" i="2"/>
  <c r="CX206" i="2"/>
  <c r="CX207" i="2"/>
  <c r="CX208" i="2"/>
  <c r="CX209" i="2"/>
  <c r="CX210" i="2"/>
  <c r="CX211" i="2"/>
  <c r="CX212" i="2"/>
  <c r="CX213" i="2"/>
  <c r="CX214" i="2"/>
  <c r="CX215" i="2"/>
  <c r="CX216" i="2"/>
  <c r="CX217" i="2"/>
  <c r="CX218" i="2"/>
  <c r="CX219" i="2"/>
  <c r="CX220" i="2"/>
  <c r="CX221" i="2"/>
  <c r="CX222" i="2"/>
  <c r="CX223" i="2"/>
  <c r="CX224" i="2"/>
  <c r="CX225" i="2"/>
  <c r="CX226" i="2"/>
  <c r="CX227" i="2"/>
  <c r="CX228" i="2"/>
  <c r="CX229" i="2"/>
  <c r="CX230" i="2"/>
  <c r="CX231" i="2"/>
  <c r="CX232" i="2"/>
  <c r="CX233" i="2"/>
  <c r="CX234" i="2"/>
  <c r="CX235" i="2"/>
  <c r="CX236" i="2"/>
  <c r="CX237" i="2"/>
  <c r="CX238" i="2"/>
  <c r="CX239" i="2"/>
  <c r="CX240" i="2"/>
  <c r="CX241" i="2"/>
  <c r="CX242" i="2"/>
  <c r="CX243" i="2"/>
  <c r="CX244" i="2"/>
  <c r="CX245" i="2"/>
  <c r="CX246" i="2"/>
  <c r="CX247" i="2"/>
  <c r="CX248" i="2"/>
  <c r="CX249" i="2"/>
  <c r="CX250" i="2"/>
  <c r="CX251" i="2"/>
  <c r="CX252" i="2"/>
  <c r="CX253" i="2"/>
  <c r="CX254" i="2"/>
  <c r="CX255" i="2"/>
  <c r="CX256" i="2"/>
  <c r="CX257" i="2"/>
  <c r="CX258" i="2"/>
  <c r="CX259" i="2"/>
  <c r="CX260" i="2"/>
  <c r="CX261" i="2"/>
  <c r="CX262" i="2"/>
  <c r="CX263" i="2"/>
  <c r="CX264" i="2"/>
  <c r="CX265" i="2"/>
  <c r="CX266" i="2"/>
  <c r="CX267" i="2"/>
  <c r="CX269" i="2"/>
  <c r="CX270" i="2"/>
  <c r="CX271" i="2"/>
  <c r="CX272" i="2"/>
  <c r="CX273" i="2"/>
  <c r="CX274" i="2"/>
  <c r="CX275" i="2"/>
  <c r="CX276" i="2"/>
  <c r="CX277" i="2"/>
  <c r="CX278" i="2"/>
  <c r="CX279" i="2"/>
  <c r="CX280" i="2"/>
  <c r="CX281" i="2"/>
  <c r="CX282" i="2"/>
  <c r="CX283" i="2"/>
  <c r="CX284" i="2"/>
  <c r="CX285" i="2"/>
  <c r="CX286" i="2"/>
  <c r="CX287" i="2"/>
  <c r="CX288" i="2"/>
  <c r="CX289" i="2"/>
  <c r="CX290" i="2"/>
  <c r="CX291" i="2"/>
  <c r="CX292" i="2"/>
  <c r="CX293" i="2"/>
  <c r="CX294" i="2"/>
  <c r="CX295" i="2"/>
  <c r="CX296" i="2"/>
  <c r="CX297" i="2"/>
  <c r="CX298" i="2"/>
  <c r="CX299" i="2"/>
  <c r="CX300" i="2"/>
  <c r="CX301" i="2"/>
  <c r="CX302" i="2"/>
  <c r="CX303" i="2"/>
  <c r="CX304" i="2"/>
  <c r="CX305" i="2"/>
  <c r="CX306" i="2"/>
  <c r="CX307" i="2"/>
  <c r="CX308" i="2"/>
  <c r="CX309" i="2"/>
  <c r="CX310" i="2"/>
  <c r="CX311" i="2"/>
  <c r="CX312" i="2"/>
  <c r="CX313" i="2"/>
  <c r="CX314" i="2"/>
  <c r="CX315" i="2"/>
  <c r="CX316" i="2"/>
  <c r="CX317" i="2"/>
  <c r="CX318" i="2"/>
  <c r="CX319" i="2"/>
  <c r="CX320" i="2"/>
  <c r="CX321" i="2"/>
  <c r="CX322" i="2"/>
  <c r="CX323" i="2"/>
  <c r="CX324" i="2"/>
  <c r="CX325" i="2"/>
  <c r="CX326" i="2"/>
  <c r="CX327" i="2"/>
  <c r="CX328" i="2"/>
  <c r="CX329" i="2"/>
  <c r="CX330" i="2"/>
  <c r="CX331" i="2"/>
  <c r="CX332" i="2"/>
  <c r="CX333" i="2"/>
  <c r="CX334" i="2"/>
  <c r="CX335" i="2"/>
  <c r="CX336" i="2"/>
  <c r="CX337" i="2"/>
  <c r="CX338" i="2"/>
  <c r="CX339" i="2"/>
  <c r="CX340" i="2"/>
  <c r="CX341" i="2"/>
  <c r="CX342" i="2"/>
  <c r="CX343" i="2"/>
  <c r="CX344" i="2"/>
  <c r="CX345" i="2"/>
  <c r="CX346" i="2"/>
  <c r="CX347" i="2"/>
  <c r="CX348" i="2"/>
  <c r="CX349" i="2"/>
  <c r="CX350" i="2"/>
  <c r="CX351" i="2"/>
  <c r="CX352" i="2"/>
  <c r="CX353" i="2"/>
  <c r="CX354" i="2"/>
  <c r="CX355" i="2"/>
  <c r="CX356" i="2"/>
  <c r="CX357" i="2"/>
  <c r="CX358" i="2"/>
  <c r="CX359" i="2"/>
  <c r="CX360" i="2"/>
  <c r="CX361" i="2"/>
  <c r="CX362" i="2"/>
  <c r="CX363" i="2"/>
  <c r="CX364" i="2"/>
  <c r="CX365" i="2"/>
  <c r="CX366" i="2"/>
  <c r="CX367" i="2"/>
  <c r="CX368" i="2"/>
  <c r="CX369" i="2"/>
  <c r="CX370" i="2"/>
  <c r="CX371" i="2"/>
  <c r="CX372" i="2"/>
  <c r="CX373" i="2"/>
  <c r="CX374" i="2"/>
  <c r="CX375" i="2"/>
  <c r="CX376" i="2"/>
  <c r="CX377" i="2"/>
  <c r="CX378" i="2"/>
  <c r="CX379" i="2"/>
  <c r="CX380" i="2"/>
  <c r="CX381" i="2"/>
  <c r="CX382" i="2"/>
  <c r="CX383" i="2"/>
  <c r="CX384" i="2"/>
  <c r="CX385" i="2"/>
  <c r="CX386" i="2"/>
  <c r="CX387" i="2"/>
  <c r="CX388" i="2"/>
  <c r="CX389" i="2"/>
  <c r="CX390" i="2"/>
  <c r="CX391" i="2"/>
  <c r="CX392" i="2"/>
  <c r="CX393" i="2"/>
  <c r="CX394" i="2"/>
  <c r="CX395" i="2"/>
  <c r="CX396" i="2"/>
  <c r="CX397" i="2"/>
  <c r="CX398" i="2"/>
  <c r="CX399" i="2"/>
  <c r="CX400" i="2"/>
  <c r="CX401" i="2"/>
  <c r="CX402" i="2"/>
  <c r="CX403" i="2"/>
  <c r="CX404" i="2"/>
  <c r="CX405" i="2"/>
  <c r="CX406" i="2"/>
  <c r="CX407" i="2"/>
  <c r="CX408" i="2"/>
  <c r="CX409" i="2"/>
  <c r="CX410" i="2"/>
  <c r="CX411" i="2"/>
  <c r="CX412" i="2"/>
  <c r="CX413" i="2"/>
  <c r="CX414" i="2"/>
  <c r="CX415" i="2"/>
  <c r="CX416" i="2"/>
  <c r="CX417" i="2"/>
  <c r="CX418" i="2"/>
  <c r="CX419" i="2"/>
  <c r="CX420" i="2"/>
  <c r="CX421" i="2"/>
  <c r="CX422" i="2"/>
  <c r="CX423" i="2"/>
  <c r="CX424" i="2"/>
  <c r="CX425" i="2"/>
  <c r="CX426" i="2"/>
  <c r="CX427" i="2"/>
  <c r="CX428" i="2"/>
  <c r="CX429" i="2"/>
  <c r="CX430" i="2"/>
  <c r="CX431" i="2"/>
  <c r="CX432" i="2"/>
  <c r="CX434" i="2"/>
  <c r="CX435" i="2"/>
  <c r="CX436" i="2"/>
  <c r="CX437" i="2"/>
  <c r="CX438" i="2"/>
  <c r="CX439" i="2"/>
  <c r="CX440" i="2"/>
  <c r="CX441" i="2"/>
  <c r="CX442" i="2"/>
  <c r="CX443" i="2"/>
  <c r="CX444" i="2"/>
  <c r="CX445" i="2"/>
  <c r="CX446" i="2"/>
  <c r="CX447" i="2"/>
  <c r="CX448" i="2"/>
  <c r="CX449" i="2"/>
  <c r="CX450" i="2"/>
  <c r="CX451" i="2"/>
  <c r="CX452" i="2"/>
  <c r="CX453" i="2"/>
  <c r="CX454" i="2"/>
  <c r="CX455" i="2"/>
  <c r="CX456" i="2"/>
  <c r="CX457" i="2"/>
  <c r="CX458" i="2"/>
  <c r="CX459" i="2"/>
  <c r="CX460" i="2"/>
  <c r="CX461" i="2"/>
  <c r="CX462" i="2"/>
  <c r="CX463" i="2"/>
  <c r="CX464" i="2"/>
  <c r="CX465" i="2"/>
  <c r="CX466" i="2"/>
  <c r="CX467" i="2"/>
  <c r="CX468" i="2"/>
  <c r="CX469" i="2"/>
  <c r="CX470" i="2"/>
  <c r="CX471" i="2"/>
  <c r="CX472" i="2"/>
  <c r="CX473" i="2"/>
  <c r="CX474" i="2"/>
  <c r="CX475" i="2"/>
  <c r="CX476" i="2"/>
  <c r="CX477" i="2"/>
  <c r="CX478" i="2"/>
  <c r="CX479" i="2"/>
  <c r="CX480" i="2"/>
  <c r="CX481" i="2"/>
  <c r="CX482" i="2"/>
  <c r="CX483" i="2"/>
  <c r="CX484" i="2"/>
  <c r="CX485" i="2"/>
  <c r="CX486" i="2"/>
  <c r="CX487" i="2"/>
  <c r="CX488" i="2"/>
  <c r="CX489" i="2"/>
  <c r="CX490" i="2"/>
  <c r="CX491" i="2"/>
  <c r="CX492" i="2"/>
  <c r="CX493" i="2"/>
  <c r="CX494" i="2"/>
  <c r="CX495" i="2"/>
  <c r="CX496" i="2"/>
  <c r="CX497" i="2"/>
  <c r="CX498" i="2"/>
  <c r="CX499" i="2"/>
  <c r="CX500" i="2"/>
  <c r="CX501" i="2"/>
  <c r="CX502" i="2"/>
  <c r="CX503" i="2"/>
  <c r="CX504" i="2"/>
  <c r="CX505" i="2"/>
  <c r="CX506" i="2"/>
  <c r="CX507" i="2"/>
  <c r="CX508" i="2"/>
  <c r="CX509" i="2"/>
  <c r="CX510" i="2"/>
  <c r="CX511" i="2"/>
  <c r="CX512" i="2"/>
  <c r="CX513" i="2"/>
  <c r="CX514" i="2"/>
  <c r="CX515" i="2"/>
  <c r="CX516" i="2"/>
  <c r="CX517" i="2"/>
  <c r="CX518" i="2"/>
  <c r="CX519" i="2"/>
  <c r="CX520" i="2"/>
  <c r="CX521" i="2"/>
  <c r="CX522" i="2"/>
  <c r="CX523" i="2"/>
  <c r="CX524" i="2"/>
  <c r="CX525" i="2"/>
  <c r="CX526" i="2"/>
  <c r="CX527" i="2"/>
  <c r="CX528" i="2"/>
  <c r="CX529" i="2"/>
  <c r="CX530" i="2"/>
  <c r="CX531" i="2"/>
  <c r="CX532" i="2"/>
  <c r="CX533" i="2"/>
  <c r="CX534" i="2"/>
  <c r="CX535" i="2"/>
  <c r="CX536" i="2"/>
  <c r="CX537" i="2"/>
  <c r="CX538" i="2"/>
  <c r="CX539" i="2"/>
  <c r="CX540" i="2"/>
  <c r="CX541" i="2"/>
  <c r="CX542" i="2"/>
  <c r="CX543" i="2"/>
  <c r="CX544" i="2"/>
  <c r="CX545" i="2"/>
  <c r="CX546" i="2"/>
  <c r="CX547" i="2"/>
  <c r="CX548" i="2"/>
  <c r="CX549" i="2"/>
  <c r="CX550" i="2"/>
  <c r="CX551" i="2"/>
  <c r="CX552" i="2"/>
  <c r="CX553" i="2"/>
  <c r="CX554" i="2"/>
  <c r="CX555" i="2"/>
  <c r="CX556" i="2"/>
  <c r="CX557" i="2"/>
  <c r="CX558" i="2"/>
  <c r="CX559" i="2"/>
  <c r="CX560" i="2"/>
  <c r="CX561" i="2"/>
  <c r="CX562" i="2"/>
  <c r="CX563" i="2"/>
  <c r="CX564" i="2"/>
  <c r="CX565" i="2"/>
  <c r="CX566" i="2"/>
  <c r="CX567" i="2"/>
  <c r="CX568" i="2"/>
  <c r="CX569" i="2"/>
  <c r="CX570" i="2"/>
  <c r="CX571" i="2"/>
  <c r="CX572" i="2"/>
  <c r="CX573" i="2"/>
  <c r="CX574" i="2"/>
  <c r="CX575" i="2"/>
  <c r="CX576" i="2"/>
  <c r="CX577" i="2"/>
  <c r="CX578" i="2"/>
  <c r="CX579" i="2"/>
  <c r="CX580" i="2"/>
  <c r="CX581" i="2"/>
  <c r="CX582" i="2"/>
  <c r="CX583" i="2"/>
  <c r="CX584" i="2"/>
  <c r="CX585" i="2"/>
  <c r="CX586" i="2"/>
  <c r="CX587" i="2"/>
  <c r="CX588" i="2"/>
  <c r="CX589" i="2"/>
  <c r="CX590" i="2"/>
  <c r="CX591" i="2"/>
  <c r="CX592" i="2"/>
  <c r="CX593" i="2"/>
  <c r="CX594" i="2"/>
  <c r="CX595" i="2"/>
  <c r="CX596" i="2"/>
  <c r="CX597" i="2"/>
  <c r="CX598" i="2"/>
  <c r="CX599" i="2"/>
  <c r="CX600" i="2"/>
  <c r="CX601" i="2"/>
  <c r="CX602" i="2"/>
  <c r="CX603" i="2"/>
  <c r="CX604" i="2"/>
  <c r="CX605" i="2"/>
  <c r="CX606" i="2"/>
  <c r="CX607" i="2"/>
  <c r="CX608" i="2"/>
  <c r="CX609" i="2"/>
  <c r="CX610" i="2"/>
  <c r="CX611" i="2"/>
  <c r="CX612" i="2"/>
  <c r="CX613" i="2"/>
  <c r="CX614" i="2"/>
  <c r="CX615" i="2"/>
  <c r="CX616" i="2"/>
  <c r="CX617" i="2"/>
  <c r="CX618" i="2"/>
  <c r="CX619" i="2"/>
  <c r="CX620" i="2"/>
  <c r="CX621" i="2"/>
  <c r="CX622" i="2"/>
  <c r="CX623" i="2"/>
  <c r="CX624" i="2"/>
  <c r="CX625" i="2"/>
  <c r="CX626" i="2"/>
  <c r="CX627" i="2"/>
  <c r="CX628" i="2"/>
  <c r="CX629" i="2"/>
  <c r="CX630" i="2"/>
  <c r="CX631" i="2"/>
  <c r="CX632" i="2"/>
  <c r="CX633" i="2"/>
  <c r="CX634" i="2"/>
  <c r="CX635" i="2"/>
  <c r="CX636" i="2"/>
  <c r="CX637" i="2"/>
  <c r="CX638" i="2"/>
  <c r="CX639" i="2"/>
  <c r="CX640" i="2"/>
  <c r="CX641" i="2"/>
  <c r="CX642" i="2"/>
  <c r="CX643" i="2"/>
  <c r="CX644" i="2"/>
  <c r="CX645" i="2"/>
  <c r="CX646" i="2"/>
  <c r="CX647" i="2"/>
  <c r="CX648" i="2"/>
  <c r="CX649" i="2"/>
  <c r="CX650" i="2"/>
  <c r="CX651" i="2"/>
  <c r="CX652" i="2"/>
  <c r="CX653" i="2"/>
  <c r="CX654" i="2"/>
  <c r="CX655" i="2"/>
  <c r="CX656" i="2"/>
  <c r="CX657" i="2"/>
  <c r="CX658" i="2"/>
  <c r="CX659" i="2"/>
  <c r="CX660" i="2"/>
  <c r="CX661" i="2"/>
  <c r="CX662" i="2"/>
  <c r="CX663" i="2"/>
  <c r="CX664" i="2"/>
  <c r="CX665" i="2"/>
  <c r="CX666" i="2"/>
  <c r="CX667" i="2"/>
  <c r="CX668" i="2"/>
  <c r="CX669" i="2"/>
  <c r="CX670" i="2"/>
  <c r="CX671" i="2"/>
  <c r="CX672" i="2"/>
  <c r="CX673" i="2"/>
  <c r="CX674" i="2"/>
  <c r="CX675" i="2"/>
  <c r="CX676" i="2"/>
  <c r="CX677" i="2"/>
  <c r="CX678" i="2"/>
  <c r="CX679" i="2"/>
  <c r="CX680" i="2"/>
  <c r="CX681" i="2"/>
  <c r="CX682" i="2"/>
  <c r="CX683" i="2"/>
  <c r="CX685" i="2"/>
  <c r="CX686" i="2"/>
  <c r="CX687" i="2"/>
  <c r="CX688" i="2"/>
  <c r="CX689" i="2"/>
  <c r="CX690" i="2"/>
  <c r="CX691" i="2"/>
  <c r="CX692" i="2"/>
  <c r="CX693" i="2"/>
  <c r="CX694" i="2"/>
  <c r="CX695" i="2"/>
  <c r="CX696" i="2"/>
  <c r="CX697" i="2"/>
  <c r="CX698" i="2"/>
  <c r="CX699" i="2"/>
  <c r="CX700" i="2"/>
  <c r="CX701" i="2"/>
  <c r="CX702" i="2"/>
  <c r="CX703" i="2"/>
  <c r="CX704" i="2"/>
  <c r="CX705" i="2"/>
  <c r="CX706" i="2"/>
  <c r="CX707" i="2"/>
  <c r="CX708" i="2"/>
  <c r="CX709" i="2"/>
  <c r="CX710" i="2"/>
  <c r="CX711" i="2"/>
  <c r="CX712" i="2"/>
  <c r="CX713" i="2"/>
  <c r="CX714" i="2"/>
  <c r="CX715" i="2"/>
  <c r="CX716" i="2"/>
  <c r="CX717" i="2"/>
  <c r="CX718" i="2"/>
  <c r="CX719" i="2"/>
  <c r="CX720" i="2"/>
  <c r="CX721" i="2"/>
  <c r="CX722" i="2"/>
  <c r="CX723" i="2"/>
  <c r="CX724" i="2"/>
  <c r="CX725" i="2"/>
  <c r="CX726" i="2"/>
  <c r="CX727" i="2"/>
  <c r="CX728" i="2"/>
  <c r="CX729" i="2"/>
  <c r="CX730" i="2"/>
  <c r="CX731" i="2"/>
  <c r="CX732" i="2"/>
  <c r="CX733" i="2"/>
  <c r="CX734" i="2"/>
  <c r="CX735" i="2"/>
  <c r="CX736" i="2"/>
  <c r="CX737" i="2"/>
  <c r="CX738" i="2"/>
  <c r="CX739" i="2"/>
  <c r="CX740" i="2"/>
  <c r="CX741" i="2"/>
  <c r="CX742" i="2"/>
  <c r="CX743" i="2"/>
  <c r="CX744" i="2"/>
  <c r="CX745" i="2"/>
  <c r="CX746" i="2"/>
  <c r="CX747" i="2"/>
  <c r="CX748" i="2"/>
  <c r="CX749" i="2"/>
  <c r="CX750" i="2"/>
  <c r="CX751" i="2"/>
  <c r="CX752" i="2"/>
  <c r="CX753" i="2"/>
  <c r="CX754" i="2"/>
  <c r="CX755" i="2"/>
  <c r="CX756" i="2"/>
  <c r="CX757" i="2"/>
  <c r="CX758" i="2"/>
  <c r="CX759" i="2"/>
  <c r="CX760" i="2"/>
  <c r="CX761" i="2"/>
  <c r="CX762" i="2"/>
  <c r="CX763" i="2"/>
  <c r="CX764" i="2"/>
  <c r="CX765" i="2"/>
  <c r="AM765" i="2"/>
  <c r="AW765" i="2"/>
  <c r="CX766" i="2"/>
  <c r="E766" i="2"/>
  <c r="BG765" i="2" s="1"/>
  <c r="AZ765" i="2"/>
  <c r="AZ762" i="2"/>
  <c r="BF764" i="2"/>
  <c r="BG764" i="2"/>
  <c r="BB764" i="2"/>
  <c r="BE764" i="2"/>
  <c r="AY764" i="2"/>
  <c r="BD764" i="2"/>
  <c r="BE765" i="2" l="1"/>
  <c r="AW766" i="2"/>
  <c r="AQ763" i="2"/>
  <c r="AG763" i="2"/>
  <c r="BA763" i="2"/>
  <c r="AQ762" i="2"/>
  <c r="AG762" i="2"/>
  <c r="BA762" i="2"/>
  <c r="AL766" i="2"/>
  <c r="AV766" i="2"/>
  <c r="N782" i="1"/>
  <c r="I765" i="2"/>
  <c r="E767" i="2"/>
  <c r="BC766" i="2" s="1"/>
  <c r="AZ766" i="2"/>
  <c r="BF766" i="2"/>
  <c r="AZ763" i="2"/>
  <c r="BD765" i="2"/>
  <c r="AX765" i="2"/>
  <c r="AY765" i="2"/>
  <c r="BC765" i="2"/>
  <c r="BB765" i="2"/>
  <c r="BF765" i="2"/>
  <c r="CN5" i="2" l="1"/>
  <c r="CM5" i="2"/>
  <c r="CO5" i="2"/>
  <c r="CS5" i="2"/>
  <c r="CN4" i="2"/>
  <c r="CL5" i="2"/>
  <c r="CN3" i="2"/>
  <c r="CT5" i="2"/>
  <c r="DR20" i="2" s="1"/>
  <c r="CV5" i="2"/>
  <c r="DR23" i="2" s="1"/>
  <c r="CP5" i="2"/>
  <c r="CU5" i="2"/>
  <c r="CW5" i="2"/>
  <c r="DR24" i="2" s="1"/>
  <c r="CX5" i="2"/>
  <c r="AZ764" i="2"/>
  <c r="CN11" i="2"/>
  <c r="CN10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N85" i="2"/>
  <c r="CN86" i="2"/>
  <c r="CN87" i="2"/>
  <c r="CN88" i="2"/>
  <c r="CN89" i="2"/>
  <c r="CN90" i="2"/>
  <c r="CN91" i="2"/>
  <c r="CN92" i="2"/>
  <c r="CN93" i="2"/>
  <c r="CN94" i="2"/>
  <c r="CN95" i="2"/>
  <c r="CN96" i="2"/>
  <c r="CN97" i="2"/>
  <c r="CN98" i="2"/>
  <c r="CN99" i="2"/>
  <c r="CN100" i="2"/>
  <c r="CN101" i="2"/>
  <c r="CN102" i="2"/>
  <c r="CN103" i="2"/>
  <c r="CN104" i="2"/>
  <c r="CN105" i="2"/>
  <c r="CN106" i="2"/>
  <c r="CN107" i="2"/>
  <c r="CN108" i="2"/>
  <c r="CN109" i="2"/>
  <c r="CN110" i="2"/>
  <c r="CN111" i="2"/>
  <c r="CN112" i="2"/>
  <c r="CN113" i="2"/>
  <c r="CN114" i="2"/>
  <c r="CN115" i="2"/>
  <c r="CN116" i="2"/>
  <c r="CN117" i="2"/>
  <c r="CN118" i="2"/>
  <c r="CN119" i="2"/>
  <c r="CN120" i="2"/>
  <c r="CN121" i="2"/>
  <c r="CN122" i="2"/>
  <c r="CN123" i="2"/>
  <c r="CN124" i="2"/>
  <c r="CN125" i="2"/>
  <c r="CN126" i="2"/>
  <c r="CN127" i="2"/>
  <c r="CN128" i="2"/>
  <c r="CN129" i="2"/>
  <c r="CN130" i="2"/>
  <c r="CN131" i="2"/>
  <c r="CN132" i="2"/>
  <c r="CN133" i="2"/>
  <c r="CN134" i="2"/>
  <c r="CN135" i="2"/>
  <c r="CN136" i="2"/>
  <c r="CN137" i="2"/>
  <c r="CN138" i="2"/>
  <c r="CN139" i="2"/>
  <c r="CN140" i="2"/>
  <c r="CN141" i="2"/>
  <c r="CN142" i="2"/>
  <c r="CN143" i="2"/>
  <c r="CN144" i="2"/>
  <c r="CN145" i="2"/>
  <c r="CN146" i="2"/>
  <c r="CN147" i="2"/>
  <c r="CN148" i="2"/>
  <c r="CN149" i="2"/>
  <c r="CN150" i="2"/>
  <c r="CN151" i="2"/>
  <c r="CN152" i="2"/>
  <c r="CN153" i="2"/>
  <c r="CN154" i="2"/>
  <c r="CN155" i="2"/>
  <c r="CN156" i="2"/>
  <c r="CN157" i="2"/>
  <c r="CN158" i="2"/>
  <c r="CN159" i="2"/>
  <c r="CN160" i="2"/>
  <c r="CN161" i="2"/>
  <c r="CN162" i="2"/>
  <c r="CN163" i="2"/>
  <c r="CN164" i="2"/>
  <c r="CN165" i="2"/>
  <c r="CN166" i="2"/>
  <c r="CN167" i="2"/>
  <c r="CN168" i="2"/>
  <c r="CN169" i="2"/>
  <c r="CN170" i="2"/>
  <c r="CN171" i="2"/>
  <c r="CN172" i="2"/>
  <c r="CN173" i="2"/>
  <c r="CN174" i="2"/>
  <c r="CN175" i="2"/>
  <c r="CN176" i="2"/>
  <c r="CN177" i="2"/>
  <c r="CN178" i="2"/>
  <c r="CN179" i="2"/>
  <c r="CN180" i="2"/>
  <c r="CN181" i="2"/>
  <c r="CN182" i="2"/>
  <c r="CN183" i="2"/>
  <c r="CN184" i="2"/>
  <c r="CN185" i="2"/>
  <c r="CN186" i="2"/>
  <c r="CN187" i="2"/>
  <c r="CN188" i="2"/>
  <c r="CN189" i="2"/>
  <c r="CN190" i="2"/>
  <c r="CN191" i="2"/>
  <c r="CN192" i="2"/>
  <c r="CN193" i="2"/>
  <c r="CN194" i="2"/>
  <c r="CN195" i="2"/>
  <c r="CN196" i="2"/>
  <c r="CN197" i="2"/>
  <c r="CN198" i="2"/>
  <c r="CN199" i="2"/>
  <c r="CN200" i="2"/>
  <c r="CN201" i="2"/>
  <c r="CN202" i="2"/>
  <c r="CN203" i="2"/>
  <c r="CN204" i="2"/>
  <c r="CN205" i="2"/>
  <c r="CN206" i="2"/>
  <c r="CN207" i="2"/>
  <c r="CN208" i="2"/>
  <c r="CN209" i="2"/>
  <c r="CN210" i="2"/>
  <c r="CN211" i="2"/>
  <c r="CN212" i="2"/>
  <c r="CN213" i="2"/>
  <c r="CN214" i="2"/>
  <c r="CN215" i="2"/>
  <c r="CN216" i="2"/>
  <c r="CN217" i="2"/>
  <c r="CN218" i="2"/>
  <c r="CN219" i="2"/>
  <c r="CN220" i="2"/>
  <c r="CN221" i="2"/>
  <c r="CN222" i="2"/>
  <c r="CN223" i="2"/>
  <c r="CN224" i="2"/>
  <c r="CN225" i="2"/>
  <c r="CN226" i="2"/>
  <c r="CN227" i="2"/>
  <c r="CN228" i="2"/>
  <c r="CN229" i="2"/>
  <c r="CN230" i="2"/>
  <c r="CN231" i="2"/>
  <c r="CN232" i="2"/>
  <c r="CN233" i="2"/>
  <c r="CN234" i="2"/>
  <c r="CN235" i="2"/>
  <c r="CN236" i="2"/>
  <c r="CN237" i="2"/>
  <c r="CN238" i="2"/>
  <c r="CN239" i="2"/>
  <c r="CN240" i="2"/>
  <c r="CN241" i="2"/>
  <c r="CN242" i="2"/>
  <c r="CN243" i="2"/>
  <c r="CN244" i="2"/>
  <c r="CN245" i="2"/>
  <c r="CN246" i="2"/>
  <c r="CN247" i="2"/>
  <c r="CN248" i="2"/>
  <c r="CN249" i="2"/>
  <c r="CN250" i="2"/>
  <c r="CN251" i="2"/>
  <c r="CN252" i="2"/>
  <c r="CN253" i="2"/>
  <c r="CN254" i="2"/>
  <c r="CN255" i="2"/>
  <c r="CN256" i="2"/>
  <c r="CN257" i="2"/>
  <c r="CN258" i="2"/>
  <c r="CN259" i="2"/>
  <c r="CN260" i="2"/>
  <c r="CN261" i="2"/>
  <c r="CN262" i="2"/>
  <c r="CN263" i="2"/>
  <c r="CN264" i="2"/>
  <c r="CN265" i="2"/>
  <c r="CN266" i="2"/>
  <c r="CN267" i="2"/>
  <c r="CN268" i="2"/>
  <c r="CN269" i="2"/>
  <c r="CN270" i="2"/>
  <c r="CN271" i="2"/>
  <c r="CN272" i="2"/>
  <c r="CN273" i="2"/>
  <c r="CN274" i="2"/>
  <c r="CN275" i="2"/>
  <c r="CN276" i="2"/>
  <c r="CN277" i="2"/>
  <c r="CN278" i="2"/>
  <c r="CN279" i="2"/>
  <c r="CN280" i="2"/>
  <c r="CN281" i="2"/>
  <c r="CN282" i="2"/>
  <c r="CN283" i="2"/>
  <c r="CN284" i="2"/>
  <c r="CN285" i="2"/>
  <c r="CN286" i="2"/>
  <c r="CN287" i="2"/>
  <c r="CN288" i="2"/>
  <c r="CN289" i="2"/>
  <c r="CN290" i="2"/>
  <c r="CN291" i="2"/>
  <c r="CN292" i="2"/>
  <c r="CN293" i="2"/>
  <c r="CN294" i="2"/>
  <c r="CN295" i="2"/>
  <c r="CN296" i="2"/>
  <c r="CN297" i="2"/>
  <c r="CN298" i="2"/>
  <c r="CN299" i="2"/>
  <c r="CN300" i="2"/>
  <c r="CN301" i="2"/>
  <c r="CN302" i="2"/>
  <c r="CN303" i="2"/>
  <c r="CN304" i="2"/>
  <c r="CN305" i="2"/>
  <c r="CN306" i="2"/>
  <c r="CN307" i="2"/>
  <c r="CN308" i="2"/>
  <c r="CN309" i="2"/>
  <c r="CN310" i="2"/>
  <c r="CN311" i="2"/>
  <c r="CN312" i="2"/>
  <c r="CN313" i="2"/>
  <c r="CN314" i="2"/>
  <c r="CN315" i="2"/>
  <c r="CN316" i="2"/>
  <c r="CN317" i="2"/>
  <c r="CN318" i="2"/>
  <c r="CN319" i="2"/>
  <c r="CN320" i="2"/>
  <c r="CN321" i="2"/>
  <c r="CN322" i="2"/>
  <c r="CN323" i="2"/>
  <c r="CN324" i="2"/>
  <c r="CN325" i="2"/>
  <c r="CN326" i="2"/>
  <c r="CN327" i="2"/>
  <c r="CN328" i="2"/>
  <c r="CN329" i="2"/>
  <c r="CN330" i="2"/>
  <c r="CN331" i="2"/>
  <c r="CN332" i="2"/>
  <c r="CN333" i="2"/>
  <c r="CN334" i="2"/>
  <c r="CN335" i="2"/>
  <c r="CN336" i="2"/>
  <c r="CN337" i="2"/>
  <c r="CN338" i="2"/>
  <c r="CN339" i="2"/>
  <c r="CN340" i="2"/>
  <c r="CN341" i="2"/>
  <c r="CN342" i="2"/>
  <c r="CN343" i="2"/>
  <c r="CN344" i="2"/>
  <c r="CN345" i="2"/>
  <c r="CN346" i="2"/>
  <c r="CN347" i="2"/>
  <c r="CN348" i="2"/>
  <c r="CN349" i="2"/>
  <c r="CN350" i="2"/>
  <c r="CN351" i="2"/>
  <c r="CN352" i="2"/>
  <c r="CN353" i="2"/>
  <c r="CN354" i="2"/>
  <c r="CN355" i="2"/>
  <c r="CN356" i="2"/>
  <c r="CN357" i="2"/>
  <c r="CN358" i="2"/>
  <c r="CN359" i="2"/>
  <c r="CN360" i="2"/>
  <c r="CN361" i="2"/>
  <c r="CN362" i="2"/>
  <c r="CN363" i="2"/>
  <c r="CN364" i="2"/>
  <c r="CN365" i="2"/>
  <c r="CN366" i="2"/>
  <c r="CN367" i="2"/>
  <c r="CN368" i="2"/>
  <c r="CN369" i="2"/>
  <c r="CN370" i="2"/>
  <c r="CN371" i="2"/>
  <c r="CN372" i="2"/>
  <c r="CN373" i="2"/>
  <c r="CN374" i="2"/>
  <c r="CN375" i="2"/>
  <c r="CN376" i="2"/>
  <c r="CN377" i="2"/>
  <c r="CN378" i="2"/>
  <c r="CN379" i="2"/>
  <c r="CN380" i="2"/>
  <c r="CN381" i="2"/>
  <c r="CN382" i="2"/>
  <c r="CN383" i="2"/>
  <c r="CN384" i="2"/>
  <c r="CN385" i="2"/>
  <c r="CN386" i="2"/>
  <c r="CN387" i="2"/>
  <c r="CN388" i="2"/>
  <c r="CN389" i="2"/>
  <c r="CN390" i="2"/>
  <c r="CN391" i="2"/>
  <c r="CN392" i="2"/>
  <c r="CN393" i="2"/>
  <c r="CN394" i="2"/>
  <c r="CN395" i="2"/>
  <c r="CN396" i="2"/>
  <c r="CN397" i="2"/>
  <c r="CN398" i="2"/>
  <c r="CN399" i="2"/>
  <c r="CN400" i="2"/>
  <c r="CN401" i="2"/>
  <c r="CN402" i="2"/>
  <c r="CN403" i="2"/>
  <c r="CN404" i="2"/>
  <c r="CN405" i="2"/>
  <c r="CN406" i="2"/>
  <c r="CN407" i="2"/>
  <c r="CN408" i="2"/>
  <c r="CN409" i="2"/>
  <c r="CN410" i="2"/>
  <c r="CN411" i="2"/>
  <c r="CN412" i="2"/>
  <c r="CN413" i="2"/>
  <c r="CN414" i="2"/>
  <c r="CN415" i="2"/>
  <c r="CN416" i="2"/>
  <c r="CN417" i="2"/>
  <c r="CN418" i="2"/>
  <c r="CN419" i="2"/>
  <c r="CN420" i="2"/>
  <c r="CN421" i="2"/>
  <c r="CN422" i="2"/>
  <c r="CN423" i="2"/>
  <c r="CN424" i="2"/>
  <c r="CN425" i="2"/>
  <c r="CN426" i="2"/>
  <c r="CN427" i="2"/>
  <c r="CN428" i="2"/>
  <c r="CN429" i="2"/>
  <c r="CN430" i="2"/>
  <c r="CN431" i="2"/>
  <c r="CN432" i="2"/>
  <c r="CN433" i="2"/>
  <c r="CN434" i="2"/>
  <c r="CN435" i="2"/>
  <c r="CN436" i="2"/>
  <c r="CN437" i="2"/>
  <c r="CN438" i="2"/>
  <c r="CN439" i="2"/>
  <c r="CN440" i="2"/>
  <c r="CN441" i="2"/>
  <c r="CN442" i="2"/>
  <c r="CN443" i="2"/>
  <c r="CN444" i="2"/>
  <c r="CN445" i="2"/>
  <c r="CN446" i="2"/>
  <c r="CN447" i="2"/>
  <c r="CN448" i="2"/>
  <c r="CN449" i="2"/>
  <c r="CN450" i="2"/>
  <c r="CN451" i="2"/>
  <c r="CN452" i="2"/>
  <c r="CN453" i="2"/>
  <c r="CN454" i="2"/>
  <c r="CN455" i="2"/>
  <c r="CN456" i="2"/>
  <c r="CN457" i="2"/>
  <c r="CN458" i="2"/>
  <c r="CN459" i="2"/>
  <c r="CN460" i="2"/>
  <c r="CN461" i="2"/>
  <c r="CN462" i="2"/>
  <c r="CN463" i="2"/>
  <c r="CN464" i="2"/>
  <c r="CN465" i="2"/>
  <c r="CN466" i="2"/>
  <c r="CN467" i="2"/>
  <c r="CN468" i="2"/>
  <c r="CN469" i="2"/>
  <c r="CN470" i="2"/>
  <c r="CN471" i="2"/>
  <c r="CN472" i="2"/>
  <c r="CN473" i="2"/>
  <c r="CN474" i="2"/>
  <c r="CN475" i="2"/>
  <c r="CN476" i="2"/>
  <c r="CN477" i="2"/>
  <c r="CN478" i="2"/>
  <c r="CN479" i="2"/>
  <c r="CN480" i="2"/>
  <c r="CN481" i="2"/>
  <c r="CN482" i="2"/>
  <c r="CN483" i="2"/>
  <c r="CN484" i="2"/>
  <c r="CN485" i="2"/>
  <c r="CN486" i="2"/>
  <c r="CN487" i="2"/>
  <c r="CN488" i="2"/>
  <c r="CN489" i="2"/>
  <c r="CN490" i="2"/>
  <c r="CN491" i="2"/>
  <c r="CN492" i="2"/>
  <c r="CN493" i="2"/>
  <c r="CN494" i="2"/>
  <c r="CN495" i="2"/>
  <c r="CN496" i="2"/>
  <c r="CN497" i="2"/>
  <c r="CN498" i="2"/>
  <c r="CN499" i="2"/>
  <c r="CN500" i="2"/>
  <c r="CN501" i="2"/>
  <c r="CN502" i="2"/>
  <c r="CN503" i="2"/>
  <c r="CN504" i="2"/>
  <c r="CN505" i="2"/>
  <c r="CN506" i="2"/>
  <c r="CN507" i="2"/>
  <c r="CN508" i="2"/>
  <c r="CN509" i="2"/>
  <c r="CN510" i="2"/>
  <c r="CN511" i="2"/>
  <c r="CN512" i="2"/>
  <c r="CN513" i="2"/>
  <c r="CN514" i="2"/>
  <c r="CN515" i="2"/>
  <c r="CN516" i="2"/>
  <c r="CN517" i="2"/>
  <c r="CN518" i="2"/>
  <c r="CN519" i="2"/>
  <c r="CN520" i="2"/>
  <c r="CN521" i="2"/>
  <c r="CN522" i="2"/>
  <c r="CN523" i="2"/>
  <c r="CN524" i="2"/>
  <c r="CN525" i="2"/>
  <c r="CN526" i="2"/>
  <c r="CN527" i="2"/>
  <c r="CN528" i="2"/>
  <c r="CN529" i="2"/>
  <c r="CN530" i="2"/>
  <c r="CN531" i="2"/>
  <c r="CN532" i="2"/>
  <c r="CN533" i="2"/>
  <c r="CN534" i="2"/>
  <c r="CN535" i="2"/>
  <c r="CN536" i="2"/>
  <c r="CN537" i="2"/>
  <c r="CN538" i="2"/>
  <c r="CN539" i="2"/>
  <c r="CN540" i="2"/>
  <c r="CN541" i="2"/>
  <c r="CN542" i="2"/>
  <c r="CN543" i="2"/>
  <c r="CN544" i="2"/>
  <c r="CN545" i="2"/>
  <c r="CN546" i="2"/>
  <c r="CN547" i="2"/>
  <c r="CN548" i="2"/>
  <c r="CN549" i="2"/>
  <c r="CN550" i="2"/>
  <c r="CN551" i="2"/>
  <c r="CN552" i="2"/>
  <c r="CN553" i="2"/>
  <c r="CN554" i="2"/>
  <c r="CN555" i="2"/>
  <c r="CN556" i="2"/>
  <c r="CN557" i="2"/>
  <c r="CN558" i="2"/>
  <c r="CN559" i="2"/>
  <c r="CN560" i="2"/>
  <c r="CN561" i="2"/>
  <c r="CN562" i="2"/>
  <c r="CN563" i="2"/>
  <c r="CN564" i="2"/>
  <c r="CN565" i="2"/>
  <c r="CN566" i="2"/>
  <c r="CN567" i="2"/>
  <c r="CN568" i="2"/>
  <c r="CN569" i="2"/>
  <c r="CN570" i="2"/>
  <c r="CN571" i="2"/>
  <c r="CN572" i="2"/>
  <c r="CN573" i="2"/>
  <c r="CN574" i="2"/>
  <c r="CN575" i="2"/>
  <c r="CN576" i="2"/>
  <c r="CN577" i="2"/>
  <c r="CN578" i="2"/>
  <c r="CN579" i="2"/>
  <c r="CN580" i="2"/>
  <c r="CN581" i="2"/>
  <c r="CN582" i="2"/>
  <c r="CN583" i="2"/>
  <c r="CN584" i="2"/>
  <c r="CN585" i="2"/>
  <c r="CN586" i="2"/>
  <c r="CN587" i="2"/>
  <c r="CN588" i="2"/>
  <c r="CN589" i="2"/>
  <c r="CN590" i="2"/>
  <c r="CN591" i="2"/>
  <c r="CN592" i="2"/>
  <c r="CN593" i="2"/>
  <c r="CN594" i="2"/>
  <c r="CN595" i="2"/>
  <c r="CN596" i="2"/>
  <c r="CN597" i="2"/>
  <c r="CN598" i="2"/>
  <c r="CN599" i="2"/>
  <c r="CN600" i="2"/>
  <c r="CN601" i="2"/>
  <c r="CN602" i="2"/>
  <c r="CN603" i="2"/>
  <c r="CN604" i="2"/>
  <c r="CN605" i="2"/>
  <c r="CN606" i="2"/>
  <c r="CN607" i="2"/>
  <c r="CN608" i="2"/>
  <c r="CN609" i="2"/>
  <c r="CN610" i="2"/>
  <c r="CN611" i="2"/>
  <c r="CN612" i="2"/>
  <c r="CN613" i="2"/>
  <c r="CN614" i="2"/>
  <c r="CN615" i="2"/>
  <c r="CN616" i="2"/>
  <c r="CN617" i="2"/>
  <c r="CN618" i="2"/>
  <c r="CN619" i="2"/>
  <c r="CN620" i="2"/>
  <c r="CN621" i="2"/>
  <c r="CN622" i="2"/>
  <c r="CN623" i="2"/>
  <c r="CN624" i="2"/>
  <c r="CN625" i="2"/>
  <c r="CN626" i="2"/>
  <c r="CN627" i="2"/>
  <c r="CN628" i="2"/>
  <c r="CN629" i="2"/>
  <c r="CN630" i="2"/>
  <c r="CN631" i="2"/>
  <c r="CN632" i="2"/>
  <c r="CN633" i="2"/>
  <c r="CN634" i="2"/>
  <c r="CN635" i="2"/>
  <c r="CN636" i="2"/>
  <c r="CN637" i="2"/>
  <c r="CN638" i="2"/>
  <c r="CN639" i="2"/>
  <c r="CN640" i="2"/>
  <c r="CN641" i="2"/>
  <c r="CN642" i="2"/>
  <c r="CN643" i="2"/>
  <c r="CN644" i="2"/>
  <c r="CN645" i="2"/>
  <c r="CN646" i="2"/>
  <c r="CN647" i="2"/>
  <c r="CN648" i="2"/>
  <c r="CN649" i="2"/>
  <c r="CN650" i="2"/>
  <c r="CN651" i="2"/>
  <c r="CN652" i="2"/>
  <c r="CN653" i="2"/>
  <c r="CN654" i="2"/>
  <c r="CN655" i="2"/>
  <c r="CN656" i="2"/>
  <c r="CN657" i="2"/>
  <c r="CN658" i="2"/>
  <c r="CN659" i="2"/>
  <c r="CN660" i="2"/>
  <c r="CN661" i="2"/>
  <c r="CN662" i="2"/>
  <c r="CN663" i="2"/>
  <c r="CN664" i="2"/>
  <c r="CN665" i="2"/>
  <c r="CN666" i="2"/>
  <c r="CN667" i="2"/>
  <c r="CN668" i="2"/>
  <c r="CN669" i="2"/>
  <c r="CN670" i="2"/>
  <c r="CN671" i="2"/>
  <c r="CN672" i="2"/>
  <c r="CN673" i="2"/>
  <c r="CN674" i="2"/>
  <c r="CN675" i="2"/>
  <c r="CN676" i="2"/>
  <c r="CN677" i="2"/>
  <c r="CN678" i="2"/>
  <c r="CN679" i="2"/>
  <c r="CN680" i="2"/>
  <c r="CN681" i="2"/>
  <c r="CN682" i="2"/>
  <c r="CN683" i="2"/>
  <c r="CN684" i="2"/>
  <c r="CN685" i="2"/>
  <c r="CN686" i="2"/>
  <c r="CN687" i="2"/>
  <c r="CN688" i="2"/>
  <c r="CN689" i="2"/>
  <c r="CN690" i="2"/>
  <c r="CN691" i="2"/>
  <c r="CN692" i="2"/>
  <c r="CN693" i="2"/>
  <c r="CN694" i="2"/>
  <c r="CN695" i="2"/>
  <c r="CN696" i="2"/>
  <c r="CN697" i="2"/>
  <c r="CN698" i="2"/>
  <c r="CN699" i="2"/>
  <c r="CN700" i="2"/>
  <c r="CN701" i="2"/>
  <c r="CN702" i="2"/>
  <c r="CN703" i="2"/>
  <c r="CN704" i="2"/>
  <c r="CN705" i="2"/>
  <c r="CN706" i="2"/>
  <c r="CN707" i="2"/>
  <c r="CN708" i="2"/>
  <c r="CN709" i="2"/>
  <c r="CN710" i="2"/>
  <c r="CN711" i="2"/>
  <c r="CN712" i="2"/>
  <c r="CN713" i="2"/>
  <c r="CN714" i="2"/>
  <c r="CN715" i="2"/>
  <c r="CN716" i="2"/>
  <c r="CN717" i="2"/>
  <c r="CN718" i="2"/>
  <c r="CN719" i="2"/>
  <c r="CN720" i="2"/>
  <c r="CN721" i="2"/>
  <c r="CN722" i="2"/>
  <c r="CN723" i="2"/>
  <c r="CN724" i="2"/>
  <c r="CN725" i="2"/>
  <c r="CN726" i="2"/>
  <c r="CN727" i="2"/>
  <c r="CN728" i="2"/>
  <c r="CN729" i="2"/>
  <c r="CN730" i="2"/>
  <c r="CN731" i="2"/>
  <c r="CN732" i="2"/>
  <c r="CN733" i="2"/>
  <c r="CN734" i="2"/>
  <c r="CN735" i="2"/>
  <c r="CN736" i="2"/>
  <c r="CN737" i="2"/>
  <c r="CN738" i="2"/>
  <c r="CN739" i="2"/>
  <c r="CN740" i="2"/>
  <c r="CN741" i="2"/>
  <c r="CN742" i="2"/>
  <c r="CN743" i="2"/>
  <c r="CN744" i="2"/>
  <c r="CN745" i="2"/>
  <c r="CN746" i="2"/>
  <c r="CN747" i="2"/>
  <c r="CN748" i="2"/>
  <c r="CN749" i="2"/>
  <c r="CN750" i="2"/>
  <c r="CN751" i="2"/>
  <c r="CN752" i="2"/>
  <c r="CN753" i="2"/>
  <c r="CN754" i="2"/>
  <c r="CN755" i="2"/>
  <c r="CN756" i="2"/>
  <c r="CN757" i="2"/>
  <c r="CN758" i="2"/>
  <c r="CN759" i="2"/>
  <c r="CN760" i="2"/>
  <c r="CN761" i="2"/>
  <c r="CN762" i="2"/>
  <c r="CN763" i="2"/>
  <c r="CN764" i="2"/>
  <c r="CN765" i="2"/>
  <c r="CN766" i="2"/>
  <c r="N783" i="1"/>
  <c r="I766" i="2"/>
  <c r="W764" i="2"/>
  <c r="BB766" i="2"/>
  <c r="BG766" i="2"/>
  <c r="AX766" i="2"/>
  <c r="BE766" i="2"/>
  <c r="AY766" i="2"/>
  <c r="BD766" i="2"/>
  <c r="DR21" i="2" l="1"/>
  <c r="DR22" i="2"/>
  <c r="DR11" i="2"/>
  <c r="DR10" i="2"/>
  <c r="DR16" i="2"/>
  <c r="DR17" i="2"/>
  <c r="DR18" i="2"/>
  <c r="DR19" i="2"/>
  <c r="W765" i="2"/>
  <c r="L1" i="1"/>
  <c r="L3" i="1" s="1"/>
  <c r="I767" i="2"/>
  <c r="AQ764" i="2"/>
  <c r="AG764" i="2"/>
  <c r="BA764" i="2"/>
  <c r="CR4" i="2" l="1"/>
  <c r="CR5" i="2"/>
  <c r="CR3" i="2"/>
  <c r="CQ4" i="2"/>
  <c r="CQ3" i="2"/>
  <c r="CQ5" i="2"/>
  <c r="DR15" i="2" s="1"/>
  <c r="W766" i="2"/>
  <c r="BA766" i="2" s="1"/>
  <c r="I6" i="2"/>
  <c r="H6" i="2"/>
  <c r="DQ15" i="2" s="1"/>
  <c r="AQ765" i="2"/>
  <c r="AG765" i="2"/>
  <c r="BA765" i="2"/>
  <c r="CR10" i="2"/>
  <c r="CR11" i="2"/>
  <c r="CR12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R85" i="2"/>
  <c r="CR86" i="2"/>
  <c r="CR87" i="2"/>
  <c r="CR88" i="2"/>
  <c r="CR89" i="2"/>
  <c r="CR90" i="2"/>
  <c r="CR91" i="2"/>
  <c r="CR92" i="2"/>
  <c r="CR93" i="2"/>
  <c r="CR94" i="2"/>
  <c r="CR95" i="2"/>
  <c r="CR96" i="2"/>
  <c r="CR97" i="2"/>
  <c r="CR98" i="2"/>
  <c r="CR99" i="2"/>
  <c r="CR100" i="2"/>
  <c r="CR101" i="2"/>
  <c r="CR102" i="2"/>
  <c r="CR103" i="2"/>
  <c r="CR104" i="2"/>
  <c r="CR105" i="2"/>
  <c r="CR106" i="2"/>
  <c r="CR107" i="2"/>
  <c r="CR108" i="2"/>
  <c r="CR109" i="2"/>
  <c r="CR110" i="2"/>
  <c r="CR111" i="2"/>
  <c r="CR112" i="2"/>
  <c r="CR113" i="2"/>
  <c r="CR114" i="2"/>
  <c r="CR115" i="2"/>
  <c r="CR116" i="2"/>
  <c r="CR117" i="2"/>
  <c r="CR118" i="2"/>
  <c r="CR119" i="2"/>
  <c r="CR120" i="2"/>
  <c r="CR121" i="2"/>
  <c r="CR122" i="2"/>
  <c r="CR123" i="2"/>
  <c r="CR124" i="2"/>
  <c r="CR125" i="2"/>
  <c r="CR126" i="2"/>
  <c r="CR127" i="2"/>
  <c r="CR128" i="2"/>
  <c r="CR129" i="2"/>
  <c r="CR130" i="2"/>
  <c r="CR131" i="2"/>
  <c r="CR132" i="2"/>
  <c r="CR133" i="2"/>
  <c r="CR134" i="2"/>
  <c r="CR135" i="2"/>
  <c r="CR136" i="2"/>
  <c r="CR137" i="2"/>
  <c r="CR138" i="2"/>
  <c r="CR139" i="2"/>
  <c r="CR140" i="2"/>
  <c r="CR141" i="2"/>
  <c r="CR142" i="2"/>
  <c r="CR143" i="2"/>
  <c r="CR144" i="2"/>
  <c r="CR145" i="2"/>
  <c r="CR146" i="2"/>
  <c r="CR147" i="2"/>
  <c r="CR148" i="2"/>
  <c r="CR149" i="2"/>
  <c r="CR150" i="2"/>
  <c r="CR151" i="2"/>
  <c r="CR152" i="2"/>
  <c r="CR153" i="2"/>
  <c r="CR154" i="2"/>
  <c r="CR155" i="2"/>
  <c r="CR156" i="2"/>
  <c r="CR157" i="2"/>
  <c r="CR158" i="2"/>
  <c r="CR159" i="2"/>
  <c r="CR160" i="2"/>
  <c r="CR161" i="2"/>
  <c r="CR162" i="2"/>
  <c r="CR163" i="2"/>
  <c r="CR164" i="2"/>
  <c r="CR165" i="2"/>
  <c r="CR166" i="2"/>
  <c r="CR167" i="2"/>
  <c r="CR168" i="2"/>
  <c r="CR169" i="2"/>
  <c r="CR170" i="2"/>
  <c r="CR171" i="2"/>
  <c r="CR172" i="2"/>
  <c r="CR173" i="2"/>
  <c r="CR174" i="2"/>
  <c r="CR175" i="2"/>
  <c r="CR176" i="2"/>
  <c r="CR177" i="2"/>
  <c r="CR178" i="2"/>
  <c r="CR179" i="2"/>
  <c r="CR180" i="2"/>
  <c r="CR181" i="2"/>
  <c r="CR182" i="2"/>
  <c r="CR183" i="2"/>
  <c r="CR184" i="2"/>
  <c r="CR185" i="2"/>
  <c r="CR186" i="2"/>
  <c r="CR187" i="2"/>
  <c r="CR188" i="2"/>
  <c r="CR189" i="2"/>
  <c r="CR190" i="2"/>
  <c r="CR191" i="2"/>
  <c r="CR192" i="2"/>
  <c r="CR193" i="2"/>
  <c r="CR194" i="2"/>
  <c r="CR195" i="2"/>
  <c r="CR196" i="2"/>
  <c r="CR197" i="2"/>
  <c r="CR198" i="2"/>
  <c r="CR199" i="2"/>
  <c r="CR200" i="2"/>
  <c r="CR201" i="2"/>
  <c r="CR202" i="2"/>
  <c r="CR203" i="2"/>
  <c r="CR204" i="2"/>
  <c r="CR205" i="2"/>
  <c r="CR206" i="2"/>
  <c r="CR207" i="2"/>
  <c r="CR208" i="2"/>
  <c r="CR209" i="2"/>
  <c r="CR210" i="2"/>
  <c r="CR211" i="2"/>
  <c r="CR212" i="2"/>
  <c r="CR213" i="2"/>
  <c r="CR214" i="2"/>
  <c r="CR215" i="2"/>
  <c r="CR216" i="2"/>
  <c r="CR217" i="2"/>
  <c r="CR218" i="2"/>
  <c r="CR219" i="2"/>
  <c r="CR220" i="2"/>
  <c r="CR221" i="2"/>
  <c r="CR222" i="2"/>
  <c r="CR223" i="2"/>
  <c r="CR224" i="2"/>
  <c r="CR225" i="2"/>
  <c r="CR226" i="2"/>
  <c r="CR227" i="2"/>
  <c r="CR228" i="2"/>
  <c r="CR229" i="2"/>
  <c r="CR230" i="2"/>
  <c r="CR231" i="2"/>
  <c r="CR232" i="2"/>
  <c r="CR233" i="2"/>
  <c r="CR234" i="2"/>
  <c r="CR235" i="2"/>
  <c r="CR236" i="2"/>
  <c r="CR237" i="2"/>
  <c r="CR238" i="2"/>
  <c r="CR239" i="2"/>
  <c r="CR240" i="2"/>
  <c r="CR241" i="2"/>
  <c r="CR242" i="2"/>
  <c r="CR243" i="2"/>
  <c r="CR244" i="2"/>
  <c r="CR245" i="2"/>
  <c r="CR246" i="2"/>
  <c r="CR247" i="2"/>
  <c r="CR248" i="2"/>
  <c r="CR249" i="2"/>
  <c r="CR250" i="2"/>
  <c r="CR251" i="2"/>
  <c r="CR252" i="2"/>
  <c r="CR253" i="2"/>
  <c r="CR254" i="2"/>
  <c r="CR255" i="2"/>
  <c r="CR256" i="2"/>
  <c r="CR257" i="2"/>
  <c r="CR258" i="2"/>
  <c r="CR259" i="2"/>
  <c r="CR260" i="2"/>
  <c r="CR261" i="2"/>
  <c r="CR262" i="2"/>
  <c r="CR263" i="2"/>
  <c r="CR264" i="2"/>
  <c r="CR265" i="2"/>
  <c r="CR266" i="2"/>
  <c r="CR267" i="2"/>
  <c r="CR268" i="2"/>
  <c r="CR269" i="2"/>
  <c r="CR270" i="2"/>
  <c r="CR271" i="2"/>
  <c r="CR272" i="2"/>
  <c r="CR273" i="2"/>
  <c r="CR274" i="2"/>
  <c r="CR275" i="2"/>
  <c r="CR276" i="2"/>
  <c r="CR277" i="2"/>
  <c r="CR278" i="2"/>
  <c r="CR279" i="2"/>
  <c r="CR280" i="2"/>
  <c r="CR281" i="2"/>
  <c r="CR282" i="2"/>
  <c r="CR283" i="2"/>
  <c r="CR284" i="2"/>
  <c r="CR285" i="2"/>
  <c r="CR286" i="2"/>
  <c r="CR287" i="2"/>
  <c r="CR288" i="2"/>
  <c r="CR289" i="2"/>
  <c r="CR290" i="2"/>
  <c r="CR291" i="2"/>
  <c r="CR292" i="2"/>
  <c r="CR293" i="2"/>
  <c r="CR294" i="2"/>
  <c r="CR295" i="2"/>
  <c r="CR296" i="2"/>
  <c r="CR297" i="2"/>
  <c r="CR298" i="2"/>
  <c r="CR299" i="2"/>
  <c r="CR300" i="2"/>
  <c r="CR301" i="2"/>
  <c r="CR302" i="2"/>
  <c r="CR303" i="2"/>
  <c r="CR304" i="2"/>
  <c r="CR305" i="2"/>
  <c r="CR306" i="2"/>
  <c r="CR307" i="2"/>
  <c r="CR308" i="2"/>
  <c r="CR309" i="2"/>
  <c r="CR310" i="2"/>
  <c r="CR311" i="2"/>
  <c r="CR312" i="2"/>
  <c r="CR313" i="2"/>
  <c r="CR314" i="2"/>
  <c r="CR315" i="2"/>
  <c r="CR316" i="2"/>
  <c r="CR317" i="2"/>
  <c r="CR318" i="2"/>
  <c r="CR319" i="2"/>
  <c r="CR320" i="2"/>
  <c r="CR321" i="2"/>
  <c r="CR322" i="2"/>
  <c r="CR323" i="2"/>
  <c r="CR324" i="2"/>
  <c r="CR325" i="2"/>
  <c r="CR326" i="2"/>
  <c r="CR327" i="2"/>
  <c r="CR328" i="2"/>
  <c r="CR329" i="2"/>
  <c r="CR330" i="2"/>
  <c r="CR331" i="2"/>
  <c r="CR332" i="2"/>
  <c r="CR333" i="2"/>
  <c r="CR334" i="2"/>
  <c r="CR335" i="2"/>
  <c r="CR336" i="2"/>
  <c r="CR337" i="2"/>
  <c r="CR338" i="2"/>
  <c r="CR339" i="2"/>
  <c r="CR340" i="2"/>
  <c r="CR341" i="2"/>
  <c r="CR342" i="2"/>
  <c r="CR343" i="2"/>
  <c r="CR344" i="2"/>
  <c r="CR345" i="2"/>
  <c r="CR346" i="2"/>
  <c r="CR347" i="2"/>
  <c r="CR348" i="2"/>
  <c r="CR349" i="2"/>
  <c r="CR350" i="2"/>
  <c r="CR351" i="2"/>
  <c r="CR352" i="2"/>
  <c r="CR353" i="2"/>
  <c r="CR354" i="2"/>
  <c r="CR355" i="2"/>
  <c r="CR356" i="2"/>
  <c r="CR357" i="2"/>
  <c r="CR358" i="2"/>
  <c r="CR359" i="2"/>
  <c r="CR360" i="2"/>
  <c r="CR361" i="2"/>
  <c r="CR362" i="2"/>
  <c r="CR363" i="2"/>
  <c r="CR364" i="2"/>
  <c r="CR365" i="2"/>
  <c r="CR366" i="2"/>
  <c r="CR367" i="2"/>
  <c r="CR368" i="2"/>
  <c r="CR369" i="2"/>
  <c r="CR370" i="2"/>
  <c r="CR371" i="2"/>
  <c r="CR372" i="2"/>
  <c r="CR373" i="2"/>
  <c r="CR374" i="2"/>
  <c r="CR375" i="2"/>
  <c r="CR376" i="2"/>
  <c r="CR377" i="2"/>
  <c r="CR378" i="2"/>
  <c r="CR379" i="2"/>
  <c r="CR380" i="2"/>
  <c r="CR381" i="2"/>
  <c r="CR382" i="2"/>
  <c r="CR383" i="2"/>
  <c r="CR384" i="2"/>
  <c r="CR385" i="2"/>
  <c r="CR386" i="2"/>
  <c r="CR387" i="2"/>
  <c r="CR388" i="2"/>
  <c r="CR389" i="2"/>
  <c r="CR390" i="2"/>
  <c r="CR391" i="2"/>
  <c r="CR392" i="2"/>
  <c r="CR393" i="2"/>
  <c r="CR394" i="2"/>
  <c r="CR395" i="2"/>
  <c r="CR396" i="2"/>
  <c r="CR397" i="2"/>
  <c r="CR398" i="2"/>
  <c r="CR399" i="2"/>
  <c r="CR400" i="2"/>
  <c r="CR401" i="2"/>
  <c r="CR402" i="2"/>
  <c r="CR403" i="2"/>
  <c r="CR404" i="2"/>
  <c r="CR405" i="2"/>
  <c r="CR406" i="2"/>
  <c r="CR407" i="2"/>
  <c r="CR408" i="2"/>
  <c r="CR409" i="2"/>
  <c r="CR410" i="2"/>
  <c r="CR411" i="2"/>
  <c r="CR412" i="2"/>
  <c r="CR413" i="2"/>
  <c r="CR414" i="2"/>
  <c r="CR415" i="2"/>
  <c r="CR416" i="2"/>
  <c r="CR417" i="2"/>
  <c r="CR418" i="2"/>
  <c r="CR419" i="2"/>
  <c r="CR420" i="2"/>
  <c r="CR421" i="2"/>
  <c r="CR422" i="2"/>
  <c r="CR423" i="2"/>
  <c r="CR424" i="2"/>
  <c r="CQ424" i="2" s="1"/>
  <c r="CR425" i="2"/>
  <c r="CR426" i="2"/>
  <c r="CR427" i="2"/>
  <c r="CR428" i="2"/>
  <c r="CR429" i="2"/>
  <c r="CR430" i="2"/>
  <c r="CR431" i="2"/>
  <c r="CR432" i="2"/>
  <c r="CR433" i="2"/>
  <c r="CR434" i="2"/>
  <c r="CR435" i="2"/>
  <c r="CR436" i="2"/>
  <c r="CR437" i="2"/>
  <c r="CR438" i="2"/>
  <c r="CR439" i="2"/>
  <c r="CR440" i="2"/>
  <c r="CR441" i="2"/>
  <c r="CR442" i="2"/>
  <c r="CR443" i="2"/>
  <c r="CR444" i="2"/>
  <c r="CR445" i="2"/>
  <c r="CR446" i="2"/>
  <c r="CR447" i="2"/>
  <c r="CR448" i="2"/>
  <c r="CR449" i="2"/>
  <c r="CR450" i="2"/>
  <c r="CR451" i="2"/>
  <c r="CR452" i="2"/>
  <c r="CR453" i="2"/>
  <c r="CR454" i="2"/>
  <c r="CR455" i="2"/>
  <c r="CR456" i="2"/>
  <c r="CR457" i="2"/>
  <c r="CR458" i="2"/>
  <c r="CR459" i="2"/>
  <c r="CR460" i="2"/>
  <c r="CR461" i="2"/>
  <c r="CR462" i="2"/>
  <c r="CR463" i="2"/>
  <c r="CR464" i="2"/>
  <c r="CR465" i="2"/>
  <c r="CR466" i="2"/>
  <c r="CR467" i="2"/>
  <c r="CR468" i="2"/>
  <c r="CR469" i="2"/>
  <c r="CR470" i="2"/>
  <c r="CR471" i="2"/>
  <c r="CR472" i="2"/>
  <c r="CR473" i="2"/>
  <c r="CR474" i="2"/>
  <c r="CR475" i="2"/>
  <c r="CR476" i="2"/>
  <c r="CR477" i="2"/>
  <c r="CR478" i="2"/>
  <c r="CR479" i="2"/>
  <c r="CR480" i="2"/>
  <c r="CR481" i="2"/>
  <c r="CR482" i="2"/>
  <c r="CR483" i="2"/>
  <c r="CR484" i="2"/>
  <c r="CR485" i="2"/>
  <c r="CR486" i="2"/>
  <c r="CR487" i="2"/>
  <c r="CR488" i="2"/>
  <c r="CR489" i="2"/>
  <c r="CR490" i="2"/>
  <c r="CR491" i="2"/>
  <c r="CR492" i="2"/>
  <c r="CR493" i="2"/>
  <c r="CR494" i="2"/>
  <c r="CR495" i="2"/>
  <c r="CR496" i="2"/>
  <c r="CR497" i="2"/>
  <c r="CR498" i="2"/>
  <c r="CR499" i="2"/>
  <c r="CR500" i="2"/>
  <c r="CR501" i="2"/>
  <c r="CR502" i="2"/>
  <c r="CR503" i="2"/>
  <c r="CR504" i="2"/>
  <c r="CR505" i="2"/>
  <c r="CR506" i="2"/>
  <c r="CR507" i="2"/>
  <c r="CR508" i="2"/>
  <c r="CR509" i="2"/>
  <c r="CR510" i="2"/>
  <c r="CR511" i="2"/>
  <c r="CR512" i="2"/>
  <c r="CR513" i="2"/>
  <c r="CR514" i="2"/>
  <c r="CR515" i="2"/>
  <c r="CR516" i="2"/>
  <c r="CR517" i="2"/>
  <c r="CR518" i="2"/>
  <c r="CR519" i="2"/>
  <c r="CR520" i="2"/>
  <c r="CR521" i="2"/>
  <c r="CR522" i="2"/>
  <c r="CR523" i="2"/>
  <c r="CR524" i="2"/>
  <c r="CR525" i="2"/>
  <c r="CR526" i="2"/>
  <c r="CR527" i="2"/>
  <c r="CR528" i="2"/>
  <c r="CR529" i="2"/>
  <c r="CR530" i="2"/>
  <c r="CR531" i="2"/>
  <c r="CR532" i="2"/>
  <c r="CR533" i="2"/>
  <c r="CR534" i="2"/>
  <c r="CR535" i="2"/>
  <c r="CR536" i="2"/>
  <c r="CR537" i="2"/>
  <c r="CR538" i="2"/>
  <c r="CR539" i="2"/>
  <c r="CR540" i="2"/>
  <c r="CR541" i="2"/>
  <c r="CR542" i="2"/>
  <c r="CR543" i="2"/>
  <c r="CR544" i="2"/>
  <c r="CR545" i="2"/>
  <c r="CR546" i="2"/>
  <c r="CR547" i="2"/>
  <c r="CR548" i="2"/>
  <c r="CR549" i="2"/>
  <c r="CR550" i="2"/>
  <c r="CR551" i="2"/>
  <c r="CR552" i="2"/>
  <c r="CR553" i="2"/>
  <c r="CR554" i="2"/>
  <c r="CR555" i="2"/>
  <c r="CR556" i="2"/>
  <c r="CR557" i="2"/>
  <c r="CR558" i="2"/>
  <c r="CR559" i="2"/>
  <c r="CR560" i="2"/>
  <c r="CR561" i="2"/>
  <c r="CR562" i="2"/>
  <c r="CR563" i="2"/>
  <c r="CR564" i="2"/>
  <c r="CR565" i="2"/>
  <c r="CR566" i="2"/>
  <c r="CR567" i="2"/>
  <c r="CR568" i="2"/>
  <c r="CR569" i="2"/>
  <c r="CR570" i="2"/>
  <c r="CR571" i="2"/>
  <c r="CR572" i="2"/>
  <c r="CR573" i="2"/>
  <c r="CR574" i="2"/>
  <c r="CR575" i="2"/>
  <c r="CR576" i="2"/>
  <c r="CR577" i="2"/>
  <c r="CR578" i="2"/>
  <c r="CR579" i="2"/>
  <c r="CR580" i="2"/>
  <c r="CR581" i="2"/>
  <c r="CR582" i="2"/>
  <c r="CR583" i="2"/>
  <c r="CR584" i="2"/>
  <c r="CR585" i="2"/>
  <c r="CR586" i="2"/>
  <c r="CR587" i="2"/>
  <c r="CR588" i="2"/>
  <c r="CR589" i="2"/>
  <c r="CR590" i="2"/>
  <c r="CR591" i="2"/>
  <c r="CR592" i="2"/>
  <c r="CR593" i="2"/>
  <c r="CR594" i="2"/>
  <c r="CR595" i="2"/>
  <c r="CR596" i="2"/>
  <c r="CR597" i="2"/>
  <c r="CR598" i="2"/>
  <c r="CR599" i="2"/>
  <c r="CR600" i="2"/>
  <c r="CR601" i="2"/>
  <c r="CR602" i="2"/>
  <c r="CR603" i="2"/>
  <c r="CR604" i="2"/>
  <c r="CR605" i="2"/>
  <c r="CR606" i="2"/>
  <c r="CR607" i="2"/>
  <c r="CR608" i="2"/>
  <c r="CR609" i="2"/>
  <c r="CR610" i="2"/>
  <c r="CR611" i="2"/>
  <c r="CR612" i="2"/>
  <c r="CR613" i="2"/>
  <c r="CR614" i="2"/>
  <c r="CR615" i="2"/>
  <c r="CR616" i="2"/>
  <c r="CR617" i="2"/>
  <c r="CR618" i="2"/>
  <c r="CR619" i="2"/>
  <c r="CR620" i="2"/>
  <c r="CR621" i="2"/>
  <c r="CR622" i="2"/>
  <c r="CR623" i="2"/>
  <c r="CR624" i="2"/>
  <c r="CR625" i="2"/>
  <c r="CR626" i="2"/>
  <c r="CR627" i="2"/>
  <c r="CR628" i="2"/>
  <c r="CR629" i="2"/>
  <c r="CR630" i="2"/>
  <c r="CR631" i="2"/>
  <c r="CR632" i="2"/>
  <c r="CR633" i="2"/>
  <c r="CR634" i="2"/>
  <c r="CR635" i="2"/>
  <c r="CR636" i="2"/>
  <c r="CR637" i="2"/>
  <c r="CR638" i="2"/>
  <c r="CR639" i="2"/>
  <c r="CR640" i="2"/>
  <c r="CR641" i="2"/>
  <c r="CR642" i="2"/>
  <c r="CR643" i="2"/>
  <c r="CR644" i="2"/>
  <c r="CR645" i="2"/>
  <c r="CR646" i="2"/>
  <c r="CR647" i="2"/>
  <c r="CR648" i="2"/>
  <c r="CR649" i="2"/>
  <c r="CR650" i="2"/>
  <c r="CR651" i="2"/>
  <c r="CR652" i="2"/>
  <c r="CR653" i="2"/>
  <c r="CR654" i="2"/>
  <c r="CR655" i="2"/>
  <c r="CR656" i="2"/>
  <c r="CR657" i="2"/>
  <c r="CR658" i="2"/>
  <c r="CR659" i="2"/>
  <c r="CR660" i="2"/>
  <c r="CR661" i="2"/>
  <c r="CR662" i="2"/>
  <c r="CR663" i="2"/>
  <c r="CR664" i="2"/>
  <c r="CR665" i="2"/>
  <c r="CR666" i="2"/>
  <c r="CR667" i="2"/>
  <c r="CR668" i="2"/>
  <c r="CR669" i="2"/>
  <c r="CR670" i="2"/>
  <c r="CR671" i="2"/>
  <c r="CR672" i="2"/>
  <c r="CR673" i="2"/>
  <c r="CR674" i="2"/>
  <c r="CR675" i="2"/>
  <c r="CR676" i="2"/>
  <c r="CR677" i="2"/>
  <c r="CR678" i="2"/>
  <c r="CR679" i="2"/>
  <c r="CR680" i="2"/>
  <c r="CR681" i="2"/>
  <c r="CR682" i="2"/>
  <c r="CR683" i="2"/>
  <c r="CR684" i="2"/>
  <c r="CR685" i="2"/>
  <c r="CR686" i="2"/>
  <c r="CR687" i="2"/>
  <c r="CR688" i="2"/>
  <c r="CR689" i="2"/>
  <c r="CR690" i="2"/>
  <c r="CR691" i="2"/>
  <c r="CR692" i="2"/>
  <c r="CR693" i="2"/>
  <c r="CR694" i="2"/>
  <c r="CR695" i="2"/>
  <c r="CR696" i="2"/>
  <c r="CR697" i="2"/>
  <c r="CR698" i="2"/>
  <c r="CR699" i="2"/>
  <c r="CR700" i="2"/>
  <c r="CR701" i="2"/>
  <c r="CR702" i="2"/>
  <c r="CR703" i="2"/>
  <c r="CR704" i="2"/>
  <c r="CR705" i="2"/>
  <c r="CR706" i="2"/>
  <c r="CR707" i="2"/>
  <c r="CR708" i="2"/>
  <c r="CR709" i="2"/>
  <c r="CR710" i="2"/>
  <c r="CR711" i="2"/>
  <c r="CR712" i="2"/>
  <c r="CR713" i="2"/>
  <c r="CR714" i="2"/>
  <c r="CR715" i="2"/>
  <c r="CR716" i="2"/>
  <c r="CR717" i="2"/>
  <c r="CR718" i="2"/>
  <c r="CR719" i="2"/>
  <c r="CR720" i="2"/>
  <c r="CR721" i="2"/>
  <c r="CR722" i="2"/>
  <c r="CR723" i="2"/>
  <c r="CR724" i="2"/>
  <c r="CR725" i="2"/>
  <c r="CR726" i="2"/>
  <c r="CR727" i="2"/>
  <c r="CR728" i="2"/>
  <c r="CR729" i="2"/>
  <c r="CR730" i="2"/>
  <c r="CR731" i="2"/>
  <c r="CR732" i="2"/>
  <c r="CR733" i="2"/>
  <c r="CR734" i="2"/>
  <c r="CR735" i="2"/>
  <c r="CR736" i="2"/>
  <c r="CR737" i="2"/>
  <c r="CR738" i="2"/>
  <c r="CR739" i="2"/>
  <c r="CR740" i="2"/>
  <c r="CR741" i="2"/>
  <c r="CR742" i="2"/>
  <c r="CR743" i="2"/>
  <c r="CR744" i="2"/>
  <c r="CR745" i="2"/>
  <c r="CR746" i="2"/>
  <c r="CR747" i="2"/>
  <c r="CR748" i="2"/>
  <c r="CR749" i="2"/>
  <c r="CR750" i="2"/>
  <c r="CR751" i="2"/>
  <c r="CR752" i="2"/>
  <c r="CR753" i="2"/>
  <c r="CR754" i="2"/>
  <c r="CR755" i="2"/>
  <c r="CR756" i="2"/>
  <c r="CR757" i="2"/>
  <c r="CR758" i="2"/>
  <c r="CR759" i="2"/>
  <c r="CR760" i="2"/>
  <c r="CR761" i="2"/>
  <c r="CR762" i="2"/>
  <c r="CR763" i="2"/>
  <c r="CR764" i="2"/>
  <c r="CR765" i="2"/>
  <c r="CR766" i="2"/>
  <c r="AG766" i="2" l="1"/>
  <c r="AQ766" i="2"/>
  <c r="DR12" i="2"/>
  <c r="DR13" i="2"/>
  <c r="DR14" i="2"/>
  <c r="DQ12" i="2"/>
  <c r="DQ14" i="2"/>
  <c r="DQ13" i="2"/>
  <c r="CQ422" i="2"/>
  <c r="CQ21" i="2"/>
  <c r="CQ23" i="2"/>
  <c r="CQ37" i="2"/>
  <c r="CQ39" i="2"/>
  <c r="CQ53" i="2"/>
  <c r="CQ55" i="2"/>
  <c r="CQ69" i="2"/>
  <c r="CQ71" i="2"/>
  <c r="CQ85" i="2"/>
  <c r="CQ87" i="2"/>
  <c r="CQ101" i="2"/>
  <c r="CQ103" i="2"/>
  <c r="CQ117" i="2"/>
  <c r="CQ119" i="2"/>
  <c r="CQ133" i="2"/>
  <c r="CQ135" i="2"/>
  <c r="CQ149" i="2"/>
  <c r="CQ151" i="2"/>
  <c r="CQ165" i="2"/>
  <c r="CQ167" i="2"/>
  <c r="CQ189" i="2"/>
  <c r="CQ191" i="2"/>
  <c r="CQ207" i="2"/>
  <c r="CQ213" i="2"/>
  <c r="CQ223" i="2"/>
  <c r="CQ229" i="2"/>
  <c r="CQ239" i="2"/>
  <c r="CQ245" i="2"/>
  <c r="CQ255" i="2"/>
  <c r="CQ261" i="2"/>
  <c r="CQ273" i="2"/>
  <c r="CQ283" i="2"/>
  <c r="CQ289" i="2"/>
  <c r="CQ299" i="2"/>
  <c r="CQ305" i="2"/>
  <c r="CQ315" i="2"/>
  <c r="CQ321" i="2"/>
  <c r="CQ331" i="2"/>
  <c r="CQ337" i="2"/>
  <c r="CQ347" i="2"/>
  <c r="CQ353" i="2"/>
  <c r="CQ363" i="2"/>
  <c r="CQ369" i="2"/>
  <c r="CQ379" i="2"/>
  <c r="CQ385" i="2"/>
  <c r="CQ395" i="2"/>
  <c r="CQ401" i="2"/>
  <c r="CQ411" i="2"/>
  <c r="CQ417" i="2"/>
  <c r="CQ358" i="2"/>
  <c r="CQ374" i="2"/>
  <c r="CQ390" i="2"/>
  <c r="CQ406" i="2"/>
  <c r="CQ354" i="2"/>
  <c r="CQ418" i="2"/>
  <c r="CQ10" i="2"/>
  <c r="CQ12" i="2"/>
  <c r="CQ18" i="2"/>
  <c r="CQ22" i="2"/>
  <c r="CQ26" i="2"/>
  <c r="CQ30" i="2"/>
  <c r="CQ34" i="2"/>
  <c r="CQ38" i="2"/>
  <c r="CQ42" i="2"/>
  <c r="CQ46" i="2"/>
  <c r="CQ50" i="2"/>
  <c r="CQ54" i="2"/>
  <c r="CQ58" i="2"/>
  <c r="CQ62" i="2"/>
  <c r="CQ66" i="2"/>
  <c r="CQ70" i="2"/>
  <c r="CQ74" i="2"/>
  <c r="CQ78" i="2"/>
  <c r="CQ82" i="2"/>
  <c r="CQ86" i="2"/>
  <c r="CQ90" i="2"/>
  <c r="CQ94" i="2"/>
  <c r="CQ98" i="2"/>
  <c r="CQ102" i="2"/>
  <c r="CQ106" i="2"/>
  <c r="CQ110" i="2"/>
  <c r="CQ114" i="2"/>
  <c r="CQ118" i="2"/>
  <c r="CQ122" i="2"/>
  <c r="CQ126" i="2"/>
  <c r="CQ130" i="2"/>
  <c r="CQ134" i="2"/>
  <c r="CQ138" i="2"/>
  <c r="CQ142" i="2"/>
  <c r="CQ146" i="2"/>
  <c r="CQ150" i="2"/>
  <c r="CQ154" i="2"/>
  <c r="CQ158" i="2"/>
  <c r="CQ162" i="2"/>
  <c r="CQ166" i="2"/>
  <c r="CQ170" i="2"/>
  <c r="CQ174" i="2"/>
  <c r="CQ178" i="2"/>
  <c r="CQ182" i="2"/>
  <c r="CQ186" i="2"/>
  <c r="CQ190" i="2"/>
  <c r="CQ194" i="2"/>
  <c r="CQ196" i="2"/>
  <c r="CQ200" i="2"/>
  <c r="CQ204" i="2"/>
  <c r="CQ208" i="2"/>
  <c r="CQ212" i="2"/>
  <c r="CQ216" i="2"/>
  <c r="CQ220" i="2"/>
  <c r="CQ224" i="2"/>
  <c r="CQ228" i="2"/>
  <c r="CQ232" i="2"/>
  <c r="CQ236" i="2"/>
  <c r="CQ240" i="2"/>
  <c r="CQ244" i="2"/>
  <c r="CQ248" i="2"/>
  <c r="CQ252" i="2"/>
  <c r="CQ256" i="2"/>
  <c r="CQ260" i="2"/>
  <c r="CQ264" i="2"/>
  <c r="CQ268" i="2"/>
  <c r="CQ272" i="2"/>
  <c r="CQ276" i="2"/>
  <c r="CQ280" i="2"/>
  <c r="CQ284" i="2"/>
  <c r="CQ288" i="2"/>
  <c r="CQ292" i="2"/>
  <c r="CQ296" i="2"/>
  <c r="CQ300" i="2"/>
  <c r="CQ304" i="2"/>
  <c r="CQ308" i="2"/>
  <c r="CQ312" i="2"/>
  <c r="CQ316" i="2"/>
  <c r="CQ320" i="2"/>
  <c r="CQ324" i="2"/>
  <c r="CQ328" i="2"/>
  <c r="CQ332" i="2"/>
  <c r="CQ336" i="2"/>
  <c r="CQ340" i="2"/>
  <c r="CQ344" i="2"/>
  <c r="CQ348" i="2"/>
  <c r="CQ352" i="2"/>
  <c r="CQ356" i="2"/>
  <c r="CQ360" i="2"/>
  <c r="CQ364" i="2"/>
  <c r="CQ368" i="2"/>
  <c r="CQ372" i="2"/>
  <c r="CQ376" i="2"/>
  <c r="CQ380" i="2"/>
  <c r="CQ384" i="2"/>
  <c r="CQ388" i="2"/>
  <c r="CQ392" i="2"/>
  <c r="CQ396" i="2"/>
  <c r="CQ400" i="2"/>
  <c r="CQ404" i="2"/>
  <c r="CQ408" i="2"/>
  <c r="CQ412" i="2"/>
  <c r="CQ416" i="2"/>
  <c r="CQ420" i="2"/>
  <c r="CQ11" i="2"/>
  <c r="CQ25" i="2"/>
  <c r="CQ27" i="2"/>
  <c r="CQ41" i="2"/>
  <c r="CQ43" i="2"/>
  <c r="CQ57" i="2"/>
  <c r="CQ59" i="2"/>
  <c r="CQ73" i="2"/>
  <c r="CQ75" i="2"/>
  <c r="CQ89" i="2"/>
  <c r="CQ91" i="2"/>
  <c r="CQ105" i="2"/>
  <c r="CQ107" i="2"/>
  <c r="CQ121" i="2"/>
  <c r="CQ123" i="2"/>
  <c r="CQ137" i="2"/>
  <c r="CQ139" i="2"/>
  <c r="CQ153" i="2"/>
  <c r="CQ155" i="2"/>
  <c r="CQ169" i="2"/>
  <c r="CQ171" i="2"/>
  <c r="CQ193" i="2"/>
  <c r="CQ195" i="2"/>
  <c r="CQ203" i="2"/>
  <c r="CQ209" i="2"/>
  <c r="CQ219" i="2"/>
  <c r="CQ225" i="2"/>
  <c r="CQ235" i="2"/>
  <c r="CQ241" i="2"/>
  <c r="CQ251" i="2"/>
  <c r="CQ257" i="2"/>
  <c r="CQ267" i="2"/>
  <c r="CQ269" i="2"/>
  <c r="CQ279" i="2"/>
  <c r="CQ285" i="2"/>
  <c r="CQ295" i="2"/>
  <c r="CQ301" i="2"/>
  <c r="CQ311" i="2"/>
  <c r="CQ317" i="2"/>
  <c r="CQ327" i="2"/>
  <c r="CQ333" i="2"/>
  <c r="CQ343" i="2"/>
  <c r="CQ349" i="2"/>
  <c r="CQ359" i="2"/>
  <c r="CQ365" i="2"/>
  <c r="CQ375" i="2"/>
  <c r="CQ381" i="2"/>
  <c r="CQ391" i="2"/>
  <c r="CQ397" i="2"/>
  <c r="CQ407" i="2"/>
  <c r="CQ413" i="2"/>
  <c r="CQ423" i="2"/>
  <c r="CQ346" i="2"/>
  <c r="CQ362" i="2"/>
  <c r="CQ378" i="2"/>
  <c r="CQ394" i="2"/>
  <c r="CQ410" i="2"/>
  <c r="CQ386" i="2"/>
  <c r="CQ13" i="2"/>
  <c r="CQ15" i="2"/>
  <c r="CQ29" i="2"/>
  <c r="CQ31" i="2"/>
  <c r="CQ45" i="2"/>
  <c r="CQ47" i="2"/>
  <c r="CQ61" i="2"/>
  <c r="CQ63" i="2"/>
  <c r="CQ77" i="2"/>
  <c r="CQ79" i="2"/>
  <c r="CQ93" i="2"/>
  <c r="CQ95" i="2"/>
  <c r="CQ109" i="2"/>
  <c r="CQ111" i="2"/>
  <c r="CQ125" i="2"/>
  <c r="CQ127" i="2"/>
  <c r="CQ141" i="2"/>
  <c r="CQ143" i="2"/>
  <c r="CQ157" i="2"/>
  <c r="CQ159" i="2"/>
  <c r="CQ173" i="2"/>
  <c r="CQ175" i="2"/>
  <c r="CQ181" i="2"/>
  <c r="CQ183" i="2"/>
  <c r="CQ197" i="2"/>
  <c r="CQ199" i="2"/>
  <c r="CQ205" i="2"/>
  <c r="CQ215" i="2"/>
  <c r="CQ221" i="2"/>
  <c r="CQ231" i="2"/>
  <c r="CQ237" i="2"/>
  <c r="CQ247" i="2"/>
  <c r="CQ253" i="2"/>
  <c r="CQ263" i="2"/>
  <c r="CQ275" i="2"/>
  <c r="CQ281" i="2"/>
  <c r="CQ291" i="2"/>
  <c r="CQ297" i="2"/>
  <c r="CQ307" i="2"/>
  <c r="CQ313" i="2"/>
  <c r="CQ323" i="2"/>
  <c r="CQ329" i="2"/>
  <c r="CQ339" i="2"/>
  <c r="CQ345" i="2"/>
  <c r="CQ355" i="2"/>
  <c r="CQ361" i="2"/>
  <c r="CQ371" i="2"/>
  <c r="CQ377" i="2"/>
  <c r="CQ387" i="2"/>
  <c r="CQ393" i="2"/>
  <c r="CQ403" i="2"/>
  <c r="CQ409" i="2"/>
  <c r="CQ419" i="2"/>
  <c r="CQ350" i="2"/>
  <c r="CQ366" i="2"/>
  <c r="CQ382" i="2"/>
  <c r="CQ398" i="2"/>
  <c r="CQ414" i="2"/>
  <c r="CQ402" i="2"/>
  <c r="CQ14" i="2"/>
  <c r="CQ16" i="2"/>
  <c r="CQ20" i="2"/>
  <c r="CQ24" i="2"/>
  <c r="CQ28" i="2"/>
  <c r="CQ32" i="2"/>
  <c r="CQ36" i="2"/>
  <c r="CQ40" i="2"/>
  <c r="CQ44" i="2"/>
  <c r="CQ48" i="2"/>
  <c r="CQ52" i="2"/>
  <c r="CQ56" i="2"/>
  <c r="CQ60" i="2"/>
  <c r="CQ64" i="2"/>
  <c r="CQ68" i="2"/>
  <c r="CQ72" i="2"/>
  <c r="CQ76" i="2"/>
  <c r="CQ80" i="2"/>
  <c r="CQ84" i="2"/>
  <c r="CQ88" i="2"/>
  <c r="CQ92" i="2"/>
  <c r="CQ96" i="2"/>
  <c r="CQ100" i="2"/>
  <c r="CQ104" i="2"/>
  <c r="CQ108" i="2"/>
  <c r="CQ112" i="2"/>
  <c r="CQ116" i="2"/>
  <c r="CQ120" i="2"/>
  <c r="CQ124" i="2"/>
  <c r="CQ128" i="2"/>
  <c r="CQ132" i="2"/>
  <c r="CQ136" i="2"/>
  <c r="CQ140" i="2"/>
  <c r="CQ144" i="2"/>
  <c r="CQ148" i="2"/>
  <c r="CQ152" i="2"/>
  <c r="CQ156" i="2"/>
  <c r="CQ160" i="2"/>
  <c r="CQ164" i="2"/>
  <c r="CQ168" i="2"/>
  <c r="CQ172" i="2"/>
  <c r="CQ176" i="2"/>
  <c r="CQ180" i="2"/>
  <c r="CQ184" i="2"/>
  <c r="CQ188" i="2"/>
  <c r="CQ192" i="2"/>
  <c r="CQ198" i="2"/>
  <c r="CQ202" i="2"/>
  <c r="CQ206" i="2"/>
  <c r="CQ210" i="2"/>
  <c r="CQ214" i="2"/>
  <c r="CQ218" i="2"/>
  <c r="CQ222" i="2"/>
  <c r="CQ226" i="2"/>
  <c r="CQ230" i="2"/>
  <c r="CQ234" i="2"/>
  <c r="CQ238" i="2"/>
  <c r="CQ242" i="2"/>
  <c r="CQ246" i="2"/>
  <c r="CQ250" i="2"/>
  <c r="CQ254" i="2"/>
  <c r="CQ258" i="2"/>
  <c r="CQ262" i="2"/>
  <c r="CQ266" i="2"/>
  <c r="CQ270" i="2"/>
  <c r="CQ274" i="2"/>
  <c r="CQ278" i="2"/>
  <c r="CQ282" i="2"/>
  <c r="CQ286" i="2"/>
  <c r="CQ290" i="2"/>
  <c r="CQ294" i="2"/>
  <c r="CQ298" i="2"/>
  <c r="CQ302" i="2"/>
  <c r="CQ306" i="2"/>
  <c r="CQ310" i="2"/>
  <c r="CQ314" i="2"/>
  <c r="CQ318" i="2"/>
  <c r="CQ322" i="2"/>
  <c r="CQ326" i="2"/>
  <c r="CQ330" i="2"/>
  <c r="CQ334" i="2"/>
  <c r="CQ338" i="2"/>
  <c r="CQ342" i="2"/>
  <c r="CQ17" i="2"/>
  <c r="CQ19" i="2"/>
  <c r="CQ33" i="2"/>
  <c r="CQ35" i="2"/>
  <c r="CQ49" i="2"/>
  <c r="CQ51" i="2"/>
  <c r="CQ65" i="2"/>
  <c r="CQ67" i="2"/>
  <c r="CQ81" i="2"/>
  <c r="CQ83" i="2"/>
  <c r="CQ97" i="2"/>
  <c r="CQ99" i="2"/>
  <c r="CQ113" i="2"/>
  <c r="CQ115" i="2"/>
  <c r="CQ129" i="2"/>
  <c r="CQ131" i="2"/>
  <c r="CQ145" i="2"/>
  <c r="CQ147" i="2"/>
  <c r="CQ161" i="2"/>
  <c r="CQ163" i="2"/>
  <c r="CQ177" i="2"/>
  <c r="CQ179" i="2"/>
  <c r="CQ185" i="2"/>
  <c r="CQ187" i="2"/>
  <c r="CQ201" i="2"/>
  <c r="CQ211" i="2"/>
  <c r="CQ217" i="2"/>
  <c r="CQ227" i="2"/>
  <c r="CQ233" i="2"/>
  <c r="CQ243" i="2"/>
  <c r="CQ249" i="2"/>
  <c r="CQ259" i="2"/>
  <c r="CQ265" i="2"/>
  <c r="CQ271" i="2"/>
  <c r="CQ277" i="2"/>
  <c r="CQ287" i="2"/>
  <c r="CQ293" i="2"/>
  <c r="CQ303" i="2"/>
  <c r="CQ309" i="2"/>
  <c r="CQ319" i="2"/>
  <c r="CQ325" i="2"/>
  <c r="CQ335" i="2"/>
  <c r="CQ341" i="2"/>
  <c r="CQ351" i="2"/>
  <c r="CQ357" i="2"/>
  <c r="CQ367" i="2"/>
  <c r="CQ373" i="2"/>
  <c r="CQ383" i="2"/>
  <c r="CQ389" i="2"/>
  <c r="CQ399" i="2"/>
  <c r="CQ405" i="2"/>
  <c r="CQ415" i="2"/>
  <c r="CQ421" i="2"/>
  <c r="CQ370" i="2"/>
</calcChain>
</file>

<file path=xl/sharedStrings.xml><?xml version="1.0" encoding="utf-8"?>
<sst xmlns="http://schemas.openxmlformats.org/spreadsheetml/2006/main" count="454" uniqueCount="160">
  <si>
    <t>SPX Index</t>
  </si>
  <si>
    <t>SPTR500N Index</t>
  </si>
  <si>
    <t>SPTR Index</t>
  </si>
  <si>
    <t>VUSA LN Equity</t>
  </si>
  <si>
    <t>NAV [USD]</t>
  </si>
  <si>
    <t>Dividend [USD]</t>
  </si>
  <si>
    <t>Adj NAV [USD]</t>
  </si>
  <si>
    <t>VUAA LN Equity</t>
  </si>
  <si>
    <t>CSPX LN Equity</t>
  </si>
  <si>
    <t>IUSA LN Equity</t>
  </si>
  <si>
    <t>SPXS LN Equity</t>
  </si>
  <si>
    <t>D5BM GY Equity</t>
  </si>
  <si>
    <t>HSPX LN Equity</t>
  </si>
  <si>
    <t>SPY5 LN Equity</t>
  </si>
  <si>
    <t>LYPS GY Equity</t>
  </si>
  <si>
    <t>NAV [EUR]</t>
  </si>
  <si>
    <t>Dividend [EUR]</t>
  </si>
  <si>
    <t>EUR/USD</t>
  </si>
  <si>
    <t>Podatek od dywidendy z funduszu</t>
  </si>
  <si>
    <t>Vanguard S&amp;P 500 UCITS ETF Dist</t>
  </si>
  <si>
    <t>IE00B3XXRP09</t>
  </si>
  <si>
    <t>Vanguard S&amp;P 500 UCITS ETF Acc</t>
  </si>
  <si>
    <t>IE00BFMXXD54</t>
  </si>
  <si>
    <t>iShares Core S&amp;P 500 UCITS ETF Acc</t>
  </si>
  <si>
    <t>IE00B5BMR087</t>
  </si>
  <si>
    <t>iShares Core S&amp;P 500 UCITS ETF Dist</t>
  </si>
  <si>
    <t>IE0031442068</t>
  </si>
  <si>
    <t>Invesco S&amp;P 500 UCITS ETF Acc</t>
  </si>
  <si>
    <t>IE00B3YCGJ38</t>
  </si>
  <si>
    <t>Xtrackers S&amp;P 500 Swap UCITS ETF 1C</t>
  </si>
  <si>
    <t>LU0490618542</t>
  </si>
  <si>
    <t>HSBC S&amp;P 500 UCITS ETF</t>
  </si>
  <si>
    <t>IE00B5KQNG97</t>
  </si>
  <si>
    <t>FUND_NET_ASSET_VAL</t>
  </si>
  <si>
    <t>SPDR S&amp;P 500 UCITS ETF (Dist)</t>
  </si>
  <si>
    <t>IE00B6YX5C33</t>
  </si>
  <si>
    <t>Lyxor S&amp;P 500 UCITS ETF - Dist (EUR)</t>
  </si>
  <si>
    <t>LU0496786574</t>
  </si>
  <si>
    <t>Bloomberg Ticker</t>
  </si>
  <si>
    <t>Dom Maklerski</t>
  </si>
  <si>
    <t>Nazwa</t>
  </si>
  <si>
    <t>ISIN</t>
  </si>
  <si>
    <t>Opis do wykresu</t>
  </si>
  <si>
    <t>Kraj siedziby funduszu</t>
  </si>
  <si>
    <t>AuM [USD mn]</t>
  </si>
  <si>
    <t>TER(%)</t>
  </si>
  <si>
    <t>Start działalności</t>
  </si>
  <si>
    <t>Waluta wyceny funduszu</t>
  </si>
  <si>
    <t>Waluta notowań</t>
  </si>
  <si>
    <t>Metoda replikacji</t>
  </si>
  <si>
    <t>Polityka dywidendowa</t>
  </si>
  <si>
    <t>iNAV Ticker</t>
  </si>
  <si>
    <t>Średnie obroty 30D [USD mn]</t>
  </si>
  <si>
    <t>Średni spread (%)</t>
  </si>
  <si>
    <t>TD [USD] (od 2017-12-29)</t>
  </si>
  <si>
    <t>Stopa zwrotu [USD] (od 2017-12-29)</t>
  </si>
  <si>
    <t>CSPX LN</t>
  </si>
  <si>
    <t>mBank</t>
  </si>
  <si>
    <t>Irlandia</t>
  </si>
  <si>
    <t>2010-09-15</t>
  </si>
  <si>
    <t>USD</t>
  </si>
  <si>
    <t>Fizyczna</t>
  </si>
  <si>
    <t>Akumulacja</t>
  </si>
  <si>
    <t>IXM046</t>
  </si>
  <si>
    <t>CSPX NA</t>
  </si>
  <si>
    <t>Bossa</t>
  </si>
  <si>
    <t>2014-03-31</t>
  </si>
  <si>
    <t>EUR</t>
  </si>
  <si>
    <t>IXM0461</t>
  </si>
  <si>
    <t>VUSA LN</t>
  </si>
  <si>
    <t>Vanguard S&amp;P500 UCITS ETF USD Dist</t>
  </si>
  <si>
    <t>2012-05-22</t>
  </si>
  <si>
    <t>GBP</t>
  </si>
  <si>
    <t>Dystrybucja</t>
  </si>
  <si>
    <t>IVUSAGBP</t>
  </si>
  <si>
    <t>VUSA GY</t>
  </si>
  <si>
    <t>2016-10-26</t>
  </si>
  <si>
    <t>IVUSA</t>
  </si>
  <si>
    <t>VUSA NA</t>
  </si>
  <si>
    <t>VUAA LN</t>
  </si>
  <si>
    <t>Vanguard S&amp;P500 UCITS ETF USD Acc</t>
  </si>
  <si>
    <t>2019-05-16</t>
  </si>
  <si>
    <t>IVUAAUSD</t>
  </si>
  <si>
    <t>IUSA GY</t>
  </si>
  <si>
    <t>2003-04-25</t>
  </si>
  <si>
    <t>INAVUSAE</t>
  </si>
  <si>
    <t>IUSA NA</t>
  </si>
  <si>
    <t>2004-07-02</t>
  </si>
  <si>
    <t>P500 GY</t>
  </si>
  <si>
    <t>#N/A N/A</t>
  </si>
  <si>
    <t>SWAP</t>
  </si>
  <si>
    <t>SPXS NA</t>
  </si>
  <si>
    <t>2017-01-31</t>
  </si>
  <si>
    <t>P500IN</t>
  </si>
  <si>
    <t>D5BM GY</t>
  </si>
  <si>
    <t>Luksemburg</t>
  </si>
  <si>
    <t>2010-03-22</t>
  </si>
  <si>
    <t>D5BMINVE</t>
  </si>
  <si>
    <t>SPY5 LN</t>
  </si>
  <si>
    <t>2012-03-19</t>
  </si>
  <si>
    <t>INSPY5</t>
  </si>
  <si>
    <t>SPY5 GY</t>
  </si>
  <si>
    <t>INSPY5E</t>
  </si>
  <si>
    <t>HSPX LN</t>
  </si>
  <si>
    <t>2010-06-28</t>
  </si>
  <si>
    <t>HSPDGBIV</t>
  </si>
  <si>
    <t>LYPS PW</t>
  </si>
  <si>
    <t>GPW</t>
  </si>
  <si>
    <t>2011-05-31</t>
  </si>
  <si>
    <t>PLN</t>
  </si>
  <si>
    <t>LYPSPLIV</t>
  </si>
  <si>
    <t>Xtrackers S&amp;P500 SWAP UCITS ETF 1C</t>
  </si>
  <si>
    <t>Stooq.pl</t>
  </si>
  <si>
    <t>Lyxor*</t>
  </si>
  <si>
    <r>
      <t xml:space="preserve">*Kurs na bazie Fund AuM dla funduszu </t>
    </r>
    <r>
      <rPr>
        <b/>
        <sz val="11"/>
        <color rgb="FFFF0000"/>
        <rFont val="Calibri"/>
        <family val="2"/>
        <scheme val="minor"/>
      </rPr>
      <t>Lyxor FTSE EPRA/NAREIT United States UCITS ETF - Dist (EUR)</t>
    </r>
    <r>
      <rPr>
        <sz val="11"/>
        <color rgb="FFFF0000"/>
        <rFont val="Calibri"/>
        <family val="2"/>
        <scheme val="minor"/>
      </rPr>
      <t xml:space="preserve"> i </t>
    </r>
    <r>
      <rPr>
        <b/>
        <sz val="11"/>
        <color rgb="FFFF0000"/>
        <rFont val="Calibri"/>
        <family val="2"/>
        <scheme val="minor"/>
      </rPr>
      <t>Dist (EUR)</t>
    </r>
  </si>
  <si>
    <t>EUR/USD*</t>
  </si>
  <si>
    <t>Adj NAV* [USD]</t>
  </si>
  <si>
    <t>Zwrot</t>
  </si>
  <si>
    <t>Data</t>
  </si>
  <si>
    <t>S&amp;P 500</t>
  </si>
  <si>
    <t>S&amp;P 500 NTR</t>
  </si>
  <si>
    <t>S&amp;P 500 TR</t>
  </si>
  <si>
    <t>Podatek od dywidendy</t>
  </si>
  <si>
    <t>Ticker</t>
  </si>
  <si>
    <t>Poziom</t>
  </si>
  <si>
    <t>Stopa zwrotu</t>
  </si>
  <si>
    <t>Różnica odwzorowania vs. S&amp;P 500 NTR</t>
  </si>
  <si>
    <t>Różnica odwzorowania vs. S&amp;P 500 TR</t>
  </si>
  <si>
    <t>Różnica odwzorowania vs. S&amp;P 500 NTR 0%</t>
  </si>
  <si>
    <t>DANE OCZYSZCZONE</t>
  </si>
  <si>
    <t>Błąd odwzorowania</t>
  </si>
  <si>
    <t>TE [USD] (od 2017-12-29)</t>
  </si>
  <si>
    <t xml:space="preserve"> Skorygowana</t>
  </si>
  <si>
    <t xml:space="preserve"> Prosta</t>
  </si>
  <si>
    <t>Różnica odwzorowania narastająco</t>
  </si>
  <si>
    <t>Class AuM [USD mn]</t>
  </si>
  <si>
    <t>Fundusz</t>
  </si>
  <si>
    <t>Różnica odwzorowania vs. S&amp;P 500</t>
  </si>
  <si>
    <t>Błąd odwzorowania vs. S&amp;P 500</t>
  </si>
  <si>
    <t>NTR</t>
  </si>
  <si>
    <t>NTR 15%</t>
  </si>
  <si>
    <t>TR</t>
  </si>
  <si>
    <t>TER (%)</t>
  </si>
  <si>
    <t>Giełda</t>
  </si>
  <si>
    <t>Xtrackers S&amp;P500 SWAP UCITS ETF</t>
  </si>
  <si>
    <t>D5BM</t>
  </si>
  <si>
    <t>Xetra</t>
  </si>
  <si>
    <t>P500</t>
  </si>
  <si>
    <t>SPXS</t>
  </si>
  <si>
    <t>Amsterdam</t>
  </si>
  <si>
    <t>Lyxor S&amp;P 500 UCITS ETF</t>
  </si>
  <si>
    <t>LYPS</t>
  </si>
  <si>
    <t>HSPX</t>
  </si>
  <si>
    <t>Londyn</t>
  </si>
  <si>
    <t>IUSA</t>
  </si>
  <si>
    <t>CSPX</t>
  </si>
  <si>
    <t>VUSA</t>
  </si>
  <si>
    <t>VUAA</t>
  </si>
  <si>
    <t>SPDR S&amp;P 500 UCITS ETF Dist</t>
  </si>
  <si>
    <t>SPY5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</si>
</sst>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dd"/>
    <numFmt numFmtId="165" formatCode="0.000"/>
    <numFmt numFmtId="166" formatCode="#,##0.0"/>
    <numFmt numFmtId="167" formatCode="#,##0.000"/>
    <numFmt numFmtId="168" formatCode="0.000%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18"/>
      <name val="Arial"/>
      <family val="2"/>
      <charset val="238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D9D9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60F"/>
      </right>
      <top style="thin">
        <color rgb="FF000000"/>
      </top>
      <bottom style="thin">
        <color rgb="FF000000"/>
      </bottom>
      <diagonal/>
    </border>
    <border>
      <left style="thin">
        <color rgb="FF00060F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60F"/>
      </right>
      <top style="thin">
        <color rgb="FF000000"/>
      </top>
      <bottom/>
      <diagonal/>
    </border>
    <border>
      <left style="thin">
        <color rgb="FF00060F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60F"/>
      </right>
      <top/>
      <bottom style="thin">
        <color rgb="FF000000"/>
      </bottom>
      <diagonal/>
    </border>
    <border>
      <left style="thin">
        <color rgb="FF00060F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60F"/>
      </right>
      <top/>
      <bottom/>
      <diagonal/>
    </border>
    <border>
      <left style="thin">
        <color rgb="FF00060F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60F"/>
      </bottom>
      <diagonal/>
    </border>
    <border>
      <left/>
      <right/>
      <top style="thin">
        <color rgb="FF00060F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2">
    <xf numFmtId="0" fontId="0" fillId="0" borderId="0" xfId="0"/>
    <xf numFmtId="164" fontId="0" fillId="0" borderId="0" xfId="0" applyNumberFormat="1"/>
    <xf numFmtId="165" fontId="0" fillId="0" borderId="0" xfId="0" applyNumberFormat="1"/>
    <xf numFmtId="14" fontId="0" fillId="0" borderId="0" xfId="0" applyNumberFormat="1"/>
    <xf numFmtId="4" fontId="0" fillId="0" borderId="0" xfId="0" applyNumberFormat="1" applyAlignment="1">
      <alignment horizontal="right"/>
    </xf>
    <xf numFmtId="0" fontId="0" fillId="2" borderId="0" xfId="0" applyFill="1"/>
    <xf numFmtId="14" fontId="0" fillId="3" borderId="0" xfId="0" applyNumberFormat="1" applyFill="1"/>
    <xf numFmtId="0" fontId="0" fillId="3" borderId="0" xfId="0" applyFill="1"/>
    <xf numFmtId="0" fontId="0" fillId="0" borderId="0" xfId="0" applyAlignment="1">
      <alignment horizontal="right"/>
    </xf>
    <xf numFmtId="0" fontId="5" fillId="0" borderId="0" xfId="0" applyFont="1"/>
    <xf numFmtId="10" fontId="0" fillId="0" borderId="0" xfId="1" applyNumberFormat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1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64" fontId="0" fillId="0" borderId="10" xfId="0" applyNumberFormat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4" fontId="0" fillId="0" borderId="8" xfId="0" applyNumberFormat="1" applyBorder="1" applyAlignment="1">
      <alignment horizontal="center"/>
    </xf>
    <xf numFmtId="4" fontId="0" fillId="0" borderId="9" xfId="0" applyNumberFormat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0" fillId="0" borderId="5" xfId="1" applyNumberFormat="1" applyFont="1" applyBorder="1" applyAlignment="1">
      <alignment horizontal="center"/>
    </xf>
    <xf numFmtId="168" fontId="0" fillId="0" borderId="0" xfId="1" applyNumberFormat="1" applyFon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0" fillId="0" borderId="7" xfId="1" applyNumberFormat="1" applyFont="1" applyBorder="1" applyAlignment="1">
      <alignment horizontal="center"/>
    </xf>
    <xf numFmtId="168" fontId="0" fillId="0" borderId="8" xfId="1" applyNumberFormat="1" applyFont="1" applyBorder="1" applyAlignment="1">
      <alignment horizontal="center"/>
    </xf>
    <xf numFmtId="168" fontId="0" fillId="0" borderId="8" xfId="0" applyNumberFormat="1" applyBorder="1" applyAlignment="1">
      <alignment horizontal="center"/>
    </xf>
    <xf numFmtId="168" fontId="0" fillId="0" borderId="9" xfId="1" applyNumberFormat="1" applyFont="1" applyBorder="1" applyAlignment="1">
      <alignment horizontal="center"/>
    </xf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2" fillId="0" borderId="7" xfId="0" applyFont="1" applyFill="1" applyBorder="1"/>
    <xf numFmtId="0" fontId="2" fillId="0" borderId="8" xfId="0" applyFont="1" applyFill="1" applyBorder="1"/>
    <xf numFmtId="0" fontId="2" fillId="0" borderId="8" xfId="0" applyFont="1" applyBorder="1"/>
    <xf numFmtId="0" fontId="2" fillId="0" borderId="9" xfId="0" applyFont="1" applyBorder="1"/>
    <xf numFmtId="0" fontId="2" fillId="0" borderId="7" xfId="0" applyFont="1" applyBorder="1"/>
    <xf numFmtId="0" fontId="7" fillId="0" borderId="0" xfId="0" applyFont="1"/>
    <xf numFmtId="168" fontId="0" fillId="0" borderId="5" xfId="0" applyNumberFormat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168" fontId="0" fillId="0" borderId="7" xfId="0" applyNumberFormat="1" applyBorder="1" applyAlignment="1">
      <alignment horizontal="center"/>
    </xf>
    <xf numFmtId="168" fontId="0" fillId="0" borderId="9" xfId="0" applyNumberFormat="1" applyBorder="1" applyAlignment="1">
      <alignment horizontal="center"/>
    </xf>
    <xf numFmtId="0" fontId="3" fillId="0" borderId="4" xfId="0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168" fontId="0" fillId="3" borderId="0" xfId="1" applyNumberFormat="1" applyFont="1" applyFill="1" applyBorder="1" applyAlignment="1">
      <alignment horizontal="center"/>
    </xf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4" fillId="0" borderId="0" xfId="0" applyFont="1"/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66" fontId="0" fillId="0" borderId="8" xfId="0" applyNumberFormat="1" applyBorder="1" applyAlignment="1">
      <alignment horizontal="center"/>
    </xf>
    <xf numFmtId="167" fontId="0" fillId="0" borderId="8" xfId="0" applyNumberFormat="1" applyBorder="1" applyAlignment="1">
      <alignment horizontal="center"/>
    </xf>
    <xf numFmtId="10" fontId="0" fillId="0" borderId="8" xfId="0" applyNumberFormat="1" applyBorder="1" applyAlignment="1">
      <alignment horizontal="center"/>
    </xf>
    <xf numFmtId="168" fontId="0" fillId="0" borderId="2" xfId="1" applyNumberFormat="1" applyFont="1" applyBorder="1" applyAlignment="1">
      <alignment horizontal="center"/>
    </xf>
    <xf numFmtId="10" fontId="0" fillId="0" borderId="7" xfId="1" applyNumberFormat="1" applyFont="1" applyBorder="1" applyAlignment="1">
      <alignment horizontal="center"/>
    </xf>
    <xf numFmtId="10" fontId="0" fillId="0" borderId="8" xfId="1" applyNumberFormat="1" applyFont="1" applyBorder="1" applyAlignment="1">
      <alignment horizontal="center"/>
    </xf>
    <xf numFmtId="10" fontId="0" fillId="0" borderId="9" xfId="1" applyNumberFormat="1" applyFont="1" applyBorder="1" applyAlignment="1">
      <alignment horizontal="center"/>
    </xf>
    <xf numFmtId="168" fontId="0" fillId="0" borderId="3" xfId="1" applyNumberFormat="1" applyFont="1" applyBorder="1" applyAlignment="1">
      <alignment horizontal="center"/>
    </xf>
    <xf numFmtId="168" fontId="0" fillId="0" borderId="4" xfId="1" applyNumberFormat="1" applyFont="1" applyBorder="1" applyAlignment="1">
      <alignment horizontal="center"/>
    </xf>
    <xf numFmtId="9" fontId="3" fillId="3" borderId="15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1" xfId="0" applyFont="1" applyBorder="1"/>
    <xf numFmtId="10" fontId="0" fillId="0" borderId="16" xfId="1" applyNumberFormat="1" applyFont="1" applyBorder="1" applyAlignment="1">
      <alignment horizontal="center"/>
    </xf>
    <xf numFmtId="10" fontId="0" fillId="0" borderId="10" xfId="1" applyNumberFormat="1" applyFont="1" applyBorder="1" applyAlignment="1">
      <alignment horizontal="center"/>
    </xf>
    <xf numFmtId="10" fontId="0" fillId="0" borderId="11" xfId="1" applyNumberFormat="1" applyFont="1" applyBorder="1" applyAlignment="1">
      <alignment horizontal="center"/>
    </xf>
    <xf numFmtId="0" fontId="9" fillId="4" borderId="17" xfId="0" applyFont="1" applyFill="1" applyBorder="1" applyAlignment="1">
      <alignment horizontal="center" readingOrder="1"/>
    </xf>
    <xf numFmtId="0" fontId="9" fillId="4" borderId="18" xfId="0" applyFont="1" applyFill="1" applyBorder="1" applyAlignment="1">
      <alignment horizontal="center" readingOrder="1"/>
    </xf>
    <xf numFmtId="0" fontId="9" fillId="4" borderId="19" xfId="0" applyFont="1" applyFill="1" applyBorder="1" applyAlignment="1">
      <alignment horizontal="center" readingOrder="1"/>
    </xf>
    <xf numFmtId="0" fontId="9" fillId="4" borderId="20" xfId="0" applyFont="1" applyFill="1" applyBorder="1" applyAlignment="1">
      <alignment horizontal="center" readingOrder="1"/>
    </xf>
    <xf numFmtId="0" fontId="9" fillId="4" borderId="21" xfId="0" applyFont="1" applyFill="1" applyBorder="1" applyAlignment="1">
      <alignment horizontal="center" readingOrder="1"/>
    </xf>
    <xf numFmtId="0" fontId="8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readingOrder="1"/>
    </xf>
    <xf numFmtId="14" fontId="10" fillId="0" borderId="18" xfId="0" applyNumberFormat="1" applyFont="1" applyBorder="1" applyAlignment="1">
      <alignment horizontal="center" vertical="center" readingOrder="1"/>
    </xf>
    <xf numFmtId="3" fontId="10" fillId="0" borderId="18" xfId="0" applyNumberFormat="1" applyFont="1" applyBorder="1" applyAlignment="1">
      <alignment horizontal="center" vertical="center" readingOrder="1"/>
    </xf>
    <xf numFmtId="10" fontId="10" fillId="0" borderId="19" xfId="0" applyNumberFormat="1" applyFont="1" applyBorder="1" applyAlignment="1">
      <alignment horizontal="center" vertical="center" readingOrder="1"/>
    </xf>
    <xf numFmtId="0" fontId="10" fillId="0" borderId="20" xfId="0" applyFont="1" applyBorder="1" applyAlignment="1">
      <alignment horizontal="center" vertical="center" readingOrder="1"/>
    </xf>
    <xf numFmtId="0" fontId="10" fillId="0" borderId="21" xfId="0" applyFont="1" applyBorder="1" applyAlignment="1">
      <alignment horizontal="center" vertical="center" readingOrder="1"/>
    </xf>
    <xf numFmtId="0" fontId="10" fillId="0" borderId="24" xfId="0" applyFont="1" applyBorder="1" applyAlignment="1">
      <alignment horizontal="center" vertical="center" readingOrder="1"/>
    </xf>
    <xf numFmtId="14" fontId="10" fillId="0" borderId="24" xfId="0" applyNumberFormat="1" applyFont="1" applyBorder="1" applyAlignment="1">
      <alignment horizontal="center" vertical="center" readingOrder="1"/>
    </xf>
    <xf numFmtId="3" fontId="10" fillId="0" borderId="24" xfId="0" applyNumberFormat="1" applyFont="1" applyBorder="1" applyAlignment="1">
      <alignment horizontal="center" vertical="center" readingOrder="1"/>
    </xf>
    <xf numFmtId="10" fontId="10" fillId="0" borderId="25" xfId="0" applyNumberFormat="1" applyFont="1" applyBorder="1" applyAlignment="1">
      <alignment horizontal="center" vertical="center" readingOrder="1"/>
    </xf>
    <xf numFmtId="0" fontId="10" fillId="0" borderId="26" xfId="0" applyFont="1" applyBorder="1" applyAlignment="1">
      <alignment horizontal="center" vertical="center" readingOrder="1"/>
    </xf>
    <xf numFmtId="0" fontId="10" fillId="0" borderId="27" xfId="0" applyFont="1" applyBorder="1" applyAlignment="1">
      <alignment horizontal="center" vertical="center" readingOrder="1"/>
    </xf>
    <xf numFmtId="0" fontId="10" fillId="0" borderId="28" xfId="0" applyFont="1" applyBorder="1" applyAlignment="1">
      <alignment horizontal="center" vertical="center" readingOrder="1"/>
    </xf>
    <xf numFmtId="0" fontId="10" fillId="0" borderId="29" xfId="0" applyFont="1" applyBorder="1" applyAlignment="1">
      <alignment horizontal="center" vertical="center" readingOrder="1"/>
    </xf>
    <xf numFmtId="0" fontId="10" fillId="0" borderId="30" xfId="0" applyFont="1" applyBorder="1" applyAlignment="1">
      <alignment horizontal="center" vertical="center" readingOrder="1"/>
    </xf>
    <xf numFmtId="0" fontId="10" fillId="0" borderId="31" xfId="0" applyFont="1" applyBorder="1" applyAlignment="1">
      <alignment horizontal="center" vertical="center" readingOrder="1"/>
    </xf>
    <xf numFmtId="0" fontId="10" fillId="0" borderId="34" xfId="0" applyFont="1" applyBorder="1" applyAlignment="1">
      <alignment horizontal="center" vertical="center" readingOrder="1"/>
    </xf>
    <xf numFmtId="0" fontId="10" fillId="0" borderId="0" xfId="0" applyFont="1" applyAlignment="1">
      <alignment horizontal="center" vertical="center" readingOrder="1"/>
    </xf>
    <xf numFmtId="0" fontId="10" fillId="0" borderId="35" xfId="0" applyFont="1" applyBorder="1" applyAlignment="1">
      <alignment horizontal="center" vertical="center" readingOrder="1"/>
    </xf>
    <xf numFmtId="0" fontId="10" fillId="0" borderId="36" xfId="0" applyFont="1" applyBorder="1" applyAlignment="1">
      <alignment horizontal="center" vertical="center" readingOrder="1"/>
    </xf>
    <xf numFmtId="14" fontId="10" fillId="0" borderId="36" xfId="0" applyNumberFormat="1" applyFont="1" applyBorder="1" applyAlignment="1">
      <alignment horizontal="center" vertical="center" readingOrder="1"/>
    </xf>
    <xf numFmtId="0" fontId="10" fillId="0" borderId="37" xfId="0" applyFont="1" applyBorder="1" applyAlignment="1">
      <alignment horizontal="center" vertical="center" readingOrder="1"/>
    </xf>
    <xf numFmtId="14" fontId="10" fillId="0" borderId="37" xfId="0" applyNumberFormat="1" applyFont="1" applyBorder="1" applyAlignment="1">
      <alignment horizontal="center" vertical="center" readingOrder="1"/>
    </xf>
    <xf numFmtId="0" fontId="10" fillId="0" borderId="17" xfId="0" applyFont="1" applyBorder="1" applyAlignment="1">
      <alignment horizontal="left" vertical="center" readingOrder="1"/>
    </xf>
    <xf numFmtId="0" fontId="10" fillId="0" borderId="22" xfId="0" applyFont="1" applyBorder="1" applyAlignment="1">
      <alignment horizontal="left" vertical="center" readingOrder="1"/>
    </xf>
    <xf numFmtId="0" fontId="10" fillId="0" borderId="23" xfId="0" applyFont="1" applyBorder="1" applyAlignment="1">
      <alignment horizontal="left" vertical="center" readingOrder="1"/>
    </xf>
    <xf numFmtId="0" fontId="10" fillId="0" borderId="32" xfId="0" applyFont="1" applyBorder="1" applyAlignment="1">
      <alignment horizontal="left" vertical="center" readingOrder="1"/>
    </xf>
  </cellXfs>
  <cellStyles count="2">
    <cellStyle name="Normalny" xfId="0" builtinId="0"/>
    <cellStyle name="Procentowy" xfId="1" builtinId="5"/>
  </cellStyles>
  <dxfs count="20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99FF99"/>
      <color rgb="FFFF9999"/>
      <color rgb="FFCCFFCC"/>
      <color rgb="FFFFCCCC"/>
      <color rgb="FFFF7C80"/>
      <color rgb="FFCCFFFF"/>
      <color rgb="FF319988"/>
      <color rgb="FF948A54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2000" b="1">
                <a:solidFill>
                  <a:sysClr val="windowText" lastClr="000000"/>
                </a:solidFill>
              </a:rPr>
              <a:t>Różnica</a:t>
            </a:r>
            <a:r>
              <a:rPr lang="pl-PL" sz="2000" b="1" baseline="0">
                <a:solidFill>
                  <a:sysClr val="windowText" lastClr="000000"/>
                </a:solidFill>
              </a:rPr>
              <a:t> odwzorowania względem S&amp;P 500 NTR</a:t>
            </a:r>
          </a:p>
        </c:rich>
      </c:tx>
      <c:layout>
        <c:manualLayout>
          <c:xMode val="edge"/>
          <c:yMode val="edge"/>
          <c:x val="0.18187161458333334"/>
          <c:y val="1.73245716601967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lineChart>
        <c:grouping val="standard"/>
        <c:varyColors val="0"/>
        <c:ser>
          <c:idx val="11"/>
          <c:order val="0"/>
          <c:tx>
            <c:strRef>
              <c:f>Analysis!$CM$9</c:f>
              <c:strCache>
                <c:ptCount val="1"/>
                <c:pt idx="0">
                  <c:v>S&amp;P 500 TR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Analysis!$CM$10:$CM$766</c:f>
              <c:numCache>
                <c:formatCode>0.000%</c:formatCode>
                <c:ptCount val="757"/>
                <c:pt idx="0">
                  <c:v>1.7519414921252974E-2</c:v>
                </c:pt>
                <c:pt idx="1">
                  <c:v>1.7502379389301881E-2</c:v>
                </c:pt>
                <c:pt idx="2">
                  <c:v>1.747901252851447E-2</c:v>
                </c:pt>
                <c:pt idx="3">
                  <c:v>1.7445647582903678E-2</c:v>
                </c:pt>
                <c:pt idx="4">
                  <c:v>1.7445997822050252E-2</c:v>
                </c:pt>
                <c:pt idx="5">
                  <c:v>1.744573947105188E-2</c:v>
                </c:pt>
                <c:pt idx="6">
                  <c:v>1.7412986690291898E-2</c:v>
                </c:pt>
                <c:pt idx="7">
                  <c:v>1.7408160951191132E-2</c:v>
                </c:pt>
                <c:pt idx="8">
                  <c:v>1.7385300681465932E-2</c:v>
                </c:pt>
                <c:pt idx="9">
                  <c:v>1.737627399393693E-2</c:v>
                </c:pt>
                <c:pt idx="10">
                  <c:v>1.7353399800757341E-2</c:v>
                </c:pt>
                <c:pt idx="11">
                  <c:v>1.73379149357622E-2</c:v>
                </c:pt>
                <c:pt idx="12">
                  <c:v>1.7337613855131773E-2</c:v>
                </c:pt>
                <c:pt idx="13">
                  <c:v>1.7333313052334987E-2</c:v>
                </c:pt>
                <c:pt idx="14">
                  <c:v>1.7278437419787629E-2</c:v>
                </c:pt>
                <c:pt idx="15">
                  <c:v>1.727121187213343E-2</c:v>
                </c:pt>
                <c:pt idx="16">
                  <c:v>1.7249443500096273E-2</c:v>
                </c:pt>
                <c:pt idx="17">
                  <c:v>1.7235294997980599E-2</c:v>
                </c:pt>
                <c:pt idx="18">
                  <c:v>1.7225853152447845E-2</c:v>
                </c:pt>
                <c:pt idx="19">
                  <c:v>1.7225740853088256E-2</c:v>
                </c:pt>
                <c:pt idx="20">
                  <c:v>1.7208841723675317E-2</c:v>
                </c:pt>
                <c:pt idx="21">
                  <c:v>1.7151768504500176E-2</c:v>
                </c:pt>
                <c:pt idx="22">
                  <c:v>1.7122451717874076E-2</c:v>
                </c:pt>
                <c:pt idx="23">
                  <c:v>1.7112928528624005E-2</c:v>
                </c:pt>
                <c:pt idx="24">
                  <c:v>1.7064640197082648E-2</c:v>
                </c:pt>
                <c:pt idx="25">
                  <c:v>1.7035308479001587E-2</c:v>
                </c:pt>
                <c:pt idx="26">
                  <c:v>1.7023824130038667E-2</c:v>
                </c:pt>
                <c:pt idx="27">
                  <c:v>1.7019686476494433E-2</c:v>
                </c:pt>
                <c:pt idx="28">
                  <c:v>1.6985861173310468E-2</c:v>
                </c:pt>
                <c:pt idx="29">
                  <c:v>1.6982012110248634E-2</c:v>
                </c:pt>
                <c:pt idx="30">
                  <c:v>1.6961709469790476E-2</c:v>
                </c:pt>
                <c:pt idx="31">
                  <c:v>1.6906076952642568E-2</c:v>
                </c:pt>
                <c:pt idx="32">
                  <c:v>1.6861711461553242E-2</c:v>
                </c:pt>
                <c:pt idx="33">
                  <c:v>1.6858376384534246E-2</c:v>
                </c:pt>
                <c:pt idx="34">
                  <c:v>1.6829997947677144E-2</c:v>
                </c:pt>
                <c:pt idx="35">
                  <c:v>1.676690034244066E-2</c:v>
                </c:pt>
                <c:pt idx="36">
                  <c:v>1.6765936252598257E-2</c:v>
                </c:pt>
                <c:pt idx="37">
                  <c:v>1.6715680729549653E-2</c:v>
                </c:pt>
                <c:pt idx="38">
                  <c:v>1.6688053350965237E-2</c:v>
                </c:pt>
                <c:pt idx="39">
                  <c:v>1.6649378807537918E-2</c:v>
                </c:pt>
                <c:pt idx="40">
                  <c:v>1.6592493519170137E-2</c:v>
                </c:pt>
                <c:pt idx="41">
                  <c:v>1.6592277923745957E-2</c:v>
                </c:pt>
                <c:pt idx="42">
                  <c:v>1.6590058549602604E-2</c:v>
                </c:pt>
                <c:pt idx="43">
                  <c:v>1.658603059048458E-2</c:v>
                </c:pt>
                <c:pt idx="44">
                  <c:v>1.6551619080061641E-2</c:v>
                </c:pt>
                <c:pt idx="45">
                  <c:v>1.6526840515308505E-2</c:v>
                </c:pt>
                <c:pt idx="46">
                  <c:v>1.6526818603837201E-2</c:v>
                </c:pt>
                <c:pt idx="47">
                  <c:v>1.6522137351809185E-2</c:v>
                </c:pt>
                <c:pt idx="48">
                  <c:v>1.6519778337049651E-2</c:v>
                </c:pt>
                <c:pt idx="49">
                  <c:v>1.6514187021475557E-2</c:v>
                </c:pt>
                <c:pt idx="50">
                  <c:v>1.6489191726527963E-2</c:v>
                </c:pt>
                <c:pt idx="51">
                  <c:v>1.6481560350180002E-2</c:v>
                </c:pt>
                <c:pt idx="52">
                  <c:v>1.6475169683497271E-2</c:v>
                </c:pt>
                <c:pt idx="53">
                  <c:v>1.6475112334653153E-2</c:v>
                </c:pt>
                <c:pt idx="54">
                  <c:v>1.6469952020296441E-2</c:v>
                </c:pt>
                <c:pt idx="55">
                  <c:v>1.6461268772542059E-2</c:v>
                </c:pt>
                <c:pt idx="56">
                  <c:v>1.6431610278232478E-2</c:v>
                </c:pt>
                <c:pt idx="57">
                  <c:v>1.643154692935167E-2</c:v>
                </c:pt>
                <c:pt idx="58">
                  <c:v>1.6431724566101646E-2</c:v>
                </c:pt>
                <c:pt idx="59">
                  <c:v>1.6425144667585823E-2</c:v>
                </c:pt>
                <c:pt idx="60">
                  <c:v>1.6333041453468145E-2</c:v>
                </c:pt>
                <c:pt idx="61">
                  <c:v>1.6328160909798051E-2</c:v>
                </c:pt>
                <c:pt idx="62">
                  <c:v>1.6315776592012998E-2</c:v>
                </c:pt>
                <c:pt idx="63">
                  <c:v>1.6282485162543381E-2</c:v>
                </c:pt>
                <c:pt idx="64">
                  <c:v>1.6281986764726586E-2</c:v>
                </c:pt>
                <c:pt idx="65">
                  <c:v>1.6249935957771244E-2</c:v>
                </c:pt>
                <c:pt idx="66">
                  <c:v>1.6238576919038739E-2</c:v>
                </c:pt>
                <c:pt idx="67">
                  <c:v>1.620005150128323E-2</c:v>
                </c:pt>
                <c:pt idx="68">
                  <c:v>1.620066782856866E-2</c:v>
                </c:pt>
                <c:pt idx="69">
                  <c:v>1.6190289101527089E-2</c:v>
                </c:pt>
                <c:pt idx="70">
                  <c:v>1.617507558235709E-2</c:v>
                </c:pt>
                <c:pt idx="71">
                  <c:v>1.6152381136800287E-2</c:v>
                </c:pt>
                <c:pt idx="72">
                  <c:v>1.6151022537838955E-2</c:v>
                </c:pt>
                <c:pt idx="73">
                  <c:v>1.6134982350554772E-2</c:v>
                </c:pt>
                <c:pt idx="74">
                  <c:v>1.6131378434338206E-2</c:v>
                </c:pt>
                <c:pt idx="75">
                  <c:v>1.612533779462666E-2</c:v>
                </c:pt>
                <c:pt idx="76">
                  <c:v>1.6113767240070853E-2</c:v>
                </c:pt>
                <c:pt idx="77">
                  <c:v>1.6110528938071633E-2</c:v>
                </c:pt>
                <c:pt idx="78">
                  <c:v>1.6014134534784175E-2</c:v>
                </c:pt>
                <c:pt idx="79">
                  <c:v>1.5999592557131015E-2</c:v>
                </c:pt>
                <c:pt idx="80">
                  <c:v>1.5984644331759945E-2</c:v>
                </c:pt>
                <c:pt idx="81">
                  <c:v>1.5967567303873054E-2</c:v>
                </c:pt>
                <c:pt idx="82">
                  <c:v>1.595404253723709E-2</c:v>
                </c:pt>
                <c:pt idx="83">
                  <c:v>1.5954117428292225E-2</c:v>
                </c:pt>
                <c:pt idx="84">
                  <c:v>1.5895367322142029E-2</c:v>
                </c:pt>
                <c:pt idx="85">
                  <c:v>1.586494358727597E-2</c:v>
                </c:pt>
                <c:pt idx="86">
                  <c:v>1.5858241355936054E-2</c:v>
                </c:pt>
                <c:pt idx="87">
                  <c:v>1.5823807178366289E-2</c:v>
                </c:pt>
                <c:pt idx="88">
                  <c:v>1.579251105643853E-2</c:v>
                </c:pt>
                <c:pt idx="89">
                  <c:v>1.5772559642172723E-2</c:v>
                </c:pt>
                <c:pt idx="90">
                  <c:v>1.5771020992309204E-2</c:v>
                </c:pt>
                <c:pt idx="91">
                  <c:v>1.5768569817565803E-2</c:v>
                </c:pt>
                <c:pt idx="92">
                  <c:v>1.5732302184409797E-2</c:v>
                </c:pt>
                <c:pt idx="93">
                  <c:v>1.5713198055828936E-2</c:v>
                </c:pt>
                <c:pt idx="94">
                  <c:v>1.5704675081125163E-2</c:v>
                </c:pt>
                <c:pt idx="95">
                  <c:v>1.5653584549374155E-2</c:v>
                </c:pt>
                <c:pt idx="96">
                  <c:v>1.5605099123120025E-2</c:v>
                </c:pt>
                <c:pt idx="97">
                  <c:v>1.559885478718015E-2</c:v>
                </c:pt>
                <c:pt idx="98">
                  <c:v>1.5575329343957334E-2</c:v>
                </c:pt>
                <c:pt idx="99">
                  <c:v>1.5500219051888919E-2</c:v>
                </c:pt>
                <c:pt idx="100">
                  <c:v>1.5455228506321861E-2</c:v>
                </c:pt>
                <c:pt idx="101">
                  <c:v>1.5453752409217314E-2</c:v>
                </c:pt>
                <c:pt idx="102">
                  <c:v>1.5449214163703928E-2</c:v>
                </c:pt>
                <c:pt idx="103">
                  <c:v>1.5386298202868298E-2</c:v>
                </c:pt>
                <c:pt idx="104">
                  <c:v>1.5351046163513793E-2</c:v>
                </c:pt>
                <c:pt idx="105">
                  <c:v>1.535147796992864E-2</c:v>
                </c:pt>
                <c:pt idx="106">
                  <c:v>1.5350682925820758E-2</c:v>
                </c:pt>
                <c:pt idx="107">
                  <c:v>1.5341598279746016E-2</c:v>
                </c:pt>
                <c:pt idx="108">
                  <c:v>1.5308365133886337E-2</c:v>
                </c:pt>
                <c:pt idx="109">
                  <c:v>1.5261103048776814E-2</c:v>
                </c:pt>
                <c:pt idx="110">
                  <c:v>1.5259924106789668E-2</c:v>
                </c:pt>
                <c:pt idx="111">
                  <c:v>1.5256450595632742E-2</c:v>
                </c:pt>
                <c:pt idx="112">
                  <c:v>1.5254683588819873E-2</c:v>
                </c:pt>
                <c:pt idx="113">
                  <c:v>1.5249210713753625E-2</c:v>
                </c:pt>
                <c:pt idx="114">
                  <c:v>1.5225813643473085E-2</c:v>
                </c:pt>
                <c:pt idx="115">
                  <c:v>1.521886089961999E-2</c:v>
                </c:pt>
                <c:pt idx="116">
                  <c:v>1.5213642656944026E-2</c:v>
                </c:pt>
                <c:pt idx="117">
                  <c:v>1.521336120319372E-2</c:v>
                </c:pt>
                <c:pt idx="118">
                  <c:v>1.5197765226259818E-2</c:v>
                </c:pt>
                <c:pt idx="119">
                  <c:v>1.5189004646806614E-2</c:v>
                </c:pt>
                <c:pt idx="120">
                  <c:v>1.5183114918662532E-2</c:v>
                </c:pt>
                <c:pt idx="121">
                  <c:v>1.5142247164451561E-2</c:v>
                </c:pt>
                <c:pt idx="122">
                  <c:v>1.5143009200366597E-2</c:v>
                </c:pt>
                <c:pt idx="123">
                  <c:v>1.5142105947363982E-2</c:v>
                </c:pt>
                <c:pt idx="124">
                  <c:v>1.5055890697581065E-2</c:v>
                </c:pt>
                <c:pt idx="125">
                  <c:v>1.5050341401158018E-2</c:v>
                </c:pt>
                <c:pt idx="126">
                  <c:v>1.5049714120995761E-2</c:v>
                </c:pt>
                <c:pt idx="127">
                  <c:v>1.5047054500994195E-2</c:v>
                </c:pt>
                <c:pt idx="128">
                  <c:v>1.4982396824033239E-2</c:v>
                </c:pt>
                <c:pt idx="129">
                  <c:v>1.4972312833029688E-2</c:v>
                </c:pt>
                <c:pt idx="130">
                  <c:v>1.4947293386680327E-2</c:v>
                </c:pt>
                <c:pt idx="131">
                  <c:v>1.4911030882490905E-2</c:v>
                </c:pt>
                <c:pt idx="132">
                  <c:v>1.49063863645853E-2</c:v>
                </c:pt>
                <c:pt idx="133">
                  <c:v>1.4890754481638346E-2</c:v>
                </c:pt>
                <c:pt idx="134">
                  <c:v>1.4889903198206378E-2</c:v>
                </c:pt>
                <c:pt idx="135">
                  <c:v>1.488844334860695E-2</c:v>
                </c:pt>
                <c:pt idx="136">
                  <c:v>1.4888774313480901E-2</c:v>
                </c:pt>
                <c:pt idx="137">
                  <c:v>1.4831758083868607E-2</c:v>
                </c:pt>
                <c:pt idx="138">
                  <c:v>1.4821118282663859E-2</c:v>
                </c:pt>
                <c:pt idx="139">
                  <c:v>1.4821160239512077E-2</c:v>
                </c:pt>
                <c:pt idx="140">
                  <c:v>1.4815955907019118E-2</c:v>
                </c:pt>
                <c:pt idx="141">
                  <c:v>1.4804165694528137E-2</c:v>
                </c:pt>
                <c:pt idx="142">
                  <c:v>1.4715419251522421E-2</c:v>
                </c:pt>
                <c:pt idx="143">
                  <c:v>1.4677571889012198E-2</c:v>
                </c:pt>
                <c:pt idx="144">
                  <c:v>1.4675329745393206E-2</c:v>
                </c:pt>
                <c:pt idx="145">
                  <c:v>1.4654998495073013E-2</c:v>
                </c:pt>
                <c:pt idx="146">
                  <c:v>1.465023189984338E-2</c:v>
                </c:pt>
                <c:pt idx="147">
                  <c:v>1.4645907760060695E-2</c:v>
                </c:pt>
                <c:pt idx="148">
                  <c:v>1.4579086101250027E-2</c:v>
                </c:pt>
                <c:pt idx="149">
                  <c:v>1.4547487557937666E-2</c:v>
                </c:pt>
                <c:pt idx="150">
                  <c:v>1.4537721904313461E-2</c:v>
                </c:pt>
                <c:pt idx="151">
                  <c:v>1.4525323057233086E-2</c:v>
                </c:pt>
                <c:pt idx="152">
                  <c:v>1.447700818434039E-2</c:v>
                </c:pt>
                <c:pt idx="153">
                  <c:v>1.4441563468643004E-2</c:v>
                </c:pt>
                <c:pt idx="154">
                  <c:v>1.4434882092425605E-2</c:v>
                </c:pt>
                <c:pt idx="155">
                  <c:v>1.4429672436464092E-2</c:v>
                </c:pt>
                <c:pt idx="156">
                  <c:v>1.4378685997283869E-2</c:v>
                </c:pt>
                <c:pt idx="157">
                  <c:v>1.4358255966524958E-2</c:v>
                </c:pt>
                <c:pt idx="158">
                  <c:v>1.4302257896467774E-2</c:v>
                </c:pt>
                <c:pt idx="159">
                  <c:v>1.427315300229437E-2</c:v>
                </c:pt>
                <c:pt idx="160">
                  <c:v>1.4239472500342076E-2</c:v>
                </c:pt>
                <c:pt idx="161">
                  <c:v>1.420688794138214E-2</c:v>
                </c:pt>
                <c:pt idx="162">
                  <c:v>1.4143062296012809E-2</c:v>
                </c:pt>
                <c:pt idx="163">
                  <c:v>1.4120701648743683E-2</c:v>
                </c:pt>
                <c:pt idx="164">
                  <c:v>1.4069609912952696E-2</c:v>
                </c:pt>
                <c:pt idx="165">
                  <c:v>1.4065379621650997E-2</c:v>
                </c:pt>
                <c:pt idx="166">
                  <c:v>1.4007849537182482E-2</c:v>
                </c:pt>
                <c:pt idx="167">
                  <c:v>1.3901748251883728E-2</c:v>
                </c:pt>
                <c:pt idx="168">
                  <c:v>1.3878964385441783E-2</c:v>
                </c:pt>
                <c:pt idx="169">
                  <c:v>1.3877370974310743E-2</c:v>
                </c:pt>
                <c:pt idx="170">
                  <c:v>1.387623051124165E-2</c:v>
                </c:pt>
                <c:pt idx="171">
                  <c:v>1.3841465233679795E-2</c:v>
                </c:pt>
                <c:pt idx="172">
                  <c:v>1.3831634895474121E-2</c:v>
                </c:pt>
                <c:pt idx="173">
                  <c:v>1.3821006166125471E-2</c:v>
                </c:pt>
                <c:pt idx="174">
                  <c:v>1.3819031749917166E-2</c:v>
                </c:pt>
                <c:pt idx="175">
                  <c:v>1.3813127655783131E-2</c:v>
                </c:pt>
                <c:pt idx="176">
                  <c:v>1.3807830712078806E-2</c:v>
                </c:pt>
                <c:pt idx="177">
                  <c:v>1.3781810123938865E-2</c:v>
                </c:pt>
                <c:pt idx="178">
                  <c:v>1.3772001928501254E-2</c:v>
                </c:pt>
                <c:pt idx="179">
                  <c:v>1.3766106980300119E-2</c:v>
                </c:pt>
                <c:pt idx="180">
                  <c:v>1.3764257363528598E-2</c:v>
                </c:pt>
                <c:pt idx="181">
                  <c:v>1.3752334795823051E-2</c:v>
                </c:pt>
                <c:pt idx="182">
                  <c:v>1.3750219701030186E-2</c:v>
                </c:pt>
                <c:pt idx="183">
                  <c:v>1.3732295540724193E-2</c:v>
                </c:pt>
                <c:pt idx="184">
                  <c:v>1.3695679870830979E-2</c:v>
                </c:pt>
                <c:pt idx="185">
                  <c:v>1.3687871818687025E-2</c:v>
                </c:pt>
                <c:pt idx="186">
                  <c:v>1.3650615059131788E-2</c:v>
                </c:pt>
                <c:pt idx="187">
                  <c:v>1.3577582610577288E-2</c:v>
                </c:pt>
                <c:pt idx="188">
                  <c:v>1.3574513650459252E-2</c:v>
                </c:pt>
                <c:pt idx="189">
                  <c:v>1.3571578783311278E-2</c:v>
                </c:pt>
                <c:pt idx="190">
                  <c:v>1.3529111357785784E-2</c:v>
                </c:pt>
                <c:pt idx="191">
                  <c:v>1.3479498443847326E-2</c:v>
                </c:pt>
                <c:pt idx="192">
                  <c:v>1.3477352339385629E-2</c:v>
                </c:pt>
                <c:pt idx="193">
                  <c:v>1.344765165350581E-2</c:v>
                </c:pt>
                <c:pt idx="194">
                  <c:v>1.3397172336394814E-2</c:v>
                </c:pt>
                <c:pt idx="195">
                  <c:v>1.3396185829138485E-2</c:v>
                </c:pt>
                <c:pt idx="196">
                  <c:v>1.338455451302667E-2</c:v>
                </c:pt>
                <c:pt idx="197">
                  <c:v>1.3383247824356959E-2</c:v>
                </c:pt>
                <c:pt idx="198">
                  <c:v>1.3353696430377315E-2</c:v>
                </c:pt>
                <c:pt idx="199">
                  <c:v>1.3352048212505796E-2</c:v>
                </c:pt>
                <c:pt idx="200">
                  <c:v>1.3300257167163876E-2</c:v>
                </c:pt>
                <c:pt idx="201">
                  <c:v>1.3276179307537328E-2</c:v>
                </c:pt>
                <c:pt idx="202">
                  <c:v>1.327488978453073E-2</c:v>
                </c:pt>
                <c:pt idx="203">
                  <c:v>1.3266130741572235E-2</c:v>
                </c:pt>
                <c:pt idx="204">
                  <c:v>1.3251156610122994E-2</c:v>
                </c:pt>
                <c:pt idx="205">
                  <c:v>1.3159525253951809E-2</c:v>
                </c:pt>
                <c:pt idx="206">
                  <c:v>1.3090939019360315E-2</c:v>
                </c:pt>
                <c:pt idx="207">
                  <c:v>1.3069638706918241E-2</c:v>
                </c:pt>
                <c:pt idx="208">
                  <c:v>1.3062342232096569E-2</c:v>
                </c:pt>
                <c:pt idx="209">
                  <c:v>1.3027997103493449E-2</c:v>
                </c:pt>
                <c:pt idx="210">
                  <c:v>1.301818510049535E-2</c:v>
                </c:pt>
                <c:pt idx="211">
                  <c:v>1.2953012219032223E-2</c:v>
                </c:pt>
                <c:pt idx="212">
                  <c:v>1.2938206993851287E-2</c:v>
                </c:pt>
                <c:pt idx="213">
                  <c:v>1.2927889186606478E-2</c:v>
                </c:pt>
                <c:pt idx="214">
                  <c:v>1.2920756757653917E-2</c:v>
                </c:pt>
                <c:pt idx="215">
                  <c:v>1.2870018723301069E-2</c:v>
                </c:pt>
                <c:pt idx="216">
                  <c:v>1.2808485822186633E-2</c:v>
                </c:pt>
                <c:pt idx="217">
                  <c:v>1.2806108656042703E-2</c:v>
                </c:pt>
                <c:pt idx="218">
                  <c:v>1.2798434559851524E-2</c:v>
                </c:pt>
                <c:pt idx="219">
                  <c:v>1.2759838740656448E-2</c:v>
                </c:pt>
                <c:pt idx="220">
                  <c:v>1.2748361257011176E-2</c:v>
                </c:pt>
                <c:pt idx="221">
                  <c:v>1.2734659214365118E-2</c:v>
                </c:pt>
                <c:pt idx="222">
                  <c:v>1.2682415415088633E-2</c:v>
                </c:pt>
                <c:pt idx="223">
                  <c:v>1.266334486431675E-2</c:v>
                </c:pt>
                <c:pt idx="224">
                  <c:v>1.261423267961459E-2</c:v>
                </c:pt>
                <c:pt idx="225">
                  <c:v>1.2516501633419663E-2</c:v>
                </c:pt>
                <c:pt idx="226">
                  <c:v>1.2507480667768966E-2</c:v>
                </c:pt>
                <c:pt idx="227">
                  <c:v>1.2495215085208011E-2</c:v>
                </c:pt>
                <c:pt idx="228">
                  <c:v>1.2449255738018916E-2</c:v>
                </c:pt>
                <c:pt idx="229">
                  <c:v>1.2389095912122228E-2</c:v>
                </c:pt>
                <c:pt idx="230">
                  <c:v>1.2337537627481021E-2</c:v>
                </c:pt>
                <c:pt idx="231">
                  <c:v>1.2332312314508709E-2</c:v>
                </c:pt>
                <c:pt idx="232">
                  <c:v>1.2331060383632853E-2</c:v>
                </c:pt>
                <c:pt idx="233">
                  <c:v>1.2327191525939751E-2</c:v>
                </c:pt>
                <c:pt idx="234">
                  <c:v>1.2302330637828263E-2</c:v>
                </c:pt>
                <c:pt idx="235">
                  <c:v>1.2256494522189465E-2</c:v>
                </c:pt>
                <c:pt idx="236">
                  <c:v>1.2248596713637872E-2</c:v>
                </c:pt>
                <c:pt idx="237">
                  <c:v>1.2243698262628167E-2</c:v>
                </c:pt>
                <c:pt idx="238">
                  <c:v>1.2243605245308764E-2</c:v>
                </c:pt>
                <c:pt idx="239">
                  <c:v>1.2235361252907806E-2</c:v>
                </c:pt>
                <c:pt idx="240">
                  <c:v>1.2213025651621079E-2</c:v>
                </c:pt>
                <c:pt idx="241">
                  <c:v>1.2201109341562155E-2</c:v>
                </c:pt>
                <c:pt idx="242">
                  <c:v>1.2195361058619625E-2</c:v>
                </c:pt>
                <c:pt idx="243">
                  <c:v>1.2189391336275834E-2</c:v>
                </c:pt>
                <c:pt idx="244">
                  <c:v>1.2178680484096205E-2</c:v>
                </c:pt>
                <c:pt idx="245">
                  <c:v>1.217217329245468E-2</c:v>
                </c:pt>
                <c:pt idx="246">
                  <c:v>1.2144512181851752E-2</c:v>
                </c:pt>
                <c:pt idx="247">
                  <c:v>1.2142758600468984E-2</c:v>
                </c:pt>
                <c:pt idx="248">
                  <c:v>1.2142683139670707E-2</c:v>
                </c:pt>
                <c:pt idx="249">
                  <c:v>1.2062263118527206E-2</c:v>
                </c:pt>
                <c:pt idx="250">
                  <c:v>1.2051661800035252E-2</c:v>
                </c:pt>
                <c:pt idx="251">
                  <c:v>1.2021727995855436E-2</c:v>
                </c:pt>
                <c:pt idx="252">
                  <c:v>1.2020690783612675E-2</c:v>
                </c:pt>
                <c:pt idx="253">
                  <c:v>1.1988824412121568E-2</c:v>
                </c:pt>
                <c:pt idx="254">
                  <c:v>1.1951508496000685E-2</c:v>
                </c:pt>
                <c:pt idx="255">
                  <c:v>1.1932871264456191E-2</c:v>
                </c:pt>
                <c:pt idx="256">
                  <c:v>1.189248654721542E-2</c:v>
                </c:pt>
                <c:pt idx="257">
                  <c:v>1.1887174007223722E-2</c:v>
                </c:pt>
                <c:pt idx="258">
                  <c:v>1.1859707162115374E-2</c:v>
                </c:pt>
                <c:pt idx="259">
                  <c:v>1.1838779834697277E-2</c:v>
                </c:pt>
                <c:pt idx="260">
                  <c:v>1.183815827438095E-2</c:v>
                </c:pt>
                <c:pt idx="261">
                  <c:v>1.1822306836714924E-2</c:v>
                </c:pt>
                <c:pt idx="262">
                  <c:v>1.1803552898870695E-2</c:v>
                </c:pt>
                <c:pt idx="263">
                  <c:v>1.1776892729925548E-2</c:v>
                </c:pt>
                <c:pt idx="264">
                  <c:v>1.177486301884012E-2</c:v>
                </c:pt>
                <c:pt idx="265">
                  <c:v>1.1767307716446407E-2</c:v>
                </c:pt>
                <c:pt idx="266">
                  <c:v>1.1713525250765411E-2</c:v>
                </c:pt>
                <c:pt idx="267">
                  <c:v>1.1670545610610983E-2</c:v>
                </c:pt>
                <c:pt idx="268">
                  <c:v>1.1667868590484298E-2</c:v>
                </c:pt>
                <c:pt idx="269">
                  <c:v>1.1656713985979339E-2</c:v>
                </c:pt>
                <c:pt idx="270">
                  <c:v>1.1633027177041955E-2</c:v>
                </c:pt>
                <c:pt idx="271">
                  <c:v>1.1617830420335817E-2</c:v>
                </c:pt>
                <c:pt idx="272">
                  <c:v>1.1533784665306968E-2</c:v>
                </c:pt>
                <c:pt idx="273">
                  <c:v>1.1502431976345484E-2</c:v>
                </c:pt>
                <c:pt idx="274">
                  <c:v>1.1491677496565655E-2</c:v>
                </c:pt>
                <c:pt idx="275">
                  <c:v>1.1481586189196369E-2</c:v>
                </c:pt>
                <c:pt idx="276">
                  <c:v>1.1414958461260616E-2</c:v>
                </c:pt>
                <c:pt idx="277">
                  <c:v>1.1378500726300533E-2</c:v>
                </c:pt>
                <c:pt idx="278">
                  <c:v>1.1369390868930518E-2</c:v>
                </c:pt>
                <c:pt idx="279">
                  <c:v>1.133388753626674E-2</c:v>
                </c:pt>
                <c:pt idx="280">
                  <c:v>1.1330077095315971E-2</c:v>
                </c:pt>
                <c:pt idx="281">
                  <c:v>1.1311513974504361E-2</c:v>
                </c:pt>
                <c:pt idx="282">
                  <c:v>1.1253138307952826E-2</c:v>
                </c:pt>
                <c:pt idx="283">
                  <c:v>1.1233982200761661E-2</c:v>
                </c:pt>
                <c:pt idx="284">
                  <c:v>1.1229977746518127E-2</c:v>
                </c:pt>
                <c:pt idx="285">
                  <c:v>1.1175411658545853E-2</c:v>
                </c:pt>
                <c:pt idx="286">
                  <c:v>1.1098551469344464E-2</c:v>
                </c:pt>
                <c:pt idx="287">
                  <c:v>1.1087254533377999E-2</c:v>
                </c:pt>
                <c:pt idx="288">
                  <c:v>1.107170867355789E-2</c:v>
                </c:pt>
                <c:pt idx="289">
                  <c:v>1.1072102124433325E-2</c:v>
                </c:pt>
                <c:pt idx="290">
                  <c:v>1.101761829526593E-2</c:v>
                </c:pt>
                <c:pt idx="291">
                  <c:v>1.0876913678672606E-2</c:v>
                </c:pt>
                <c:pt idx="292">
                  <c:v>1.0854637579468474E-2</c:v>
                </c:pt>
                <c:pt idx="293">
                  <c:v>1.0851895255182153E-2</c:v>
                </c:pt>
                <c:pt idx="294">
                  <c:v>1.0848843576509282E-2</c:v>
                </c:pt>
                <c:pt idx="295">
                  <c:v>1.0821311796183286E-2</c:v>
                </c:pt>
                <c:pt idx="296">
                  <c:v>1.0802556973411814E-2</c:v>
                </c:pt>
                <c:pt idx="297">
                  <c:v>1.0777161640231681E-2</c:v>
                </c:pt>
                <c:pt idx="298">
                  <c:v>1.0772720723283724E-2</c:v>
                </c:pt>
                <c:pt idx="299">
                  <c:v>1.0772488540904401E-2</c:v>
                </c:pt>
                <c:pt idx="300">
                  <c:v>1.0768081551917108E-2</c:v>
                </c:pt>
                <c:pt idx="301">
                  <c:v>1.0766152826639841E-2</c:v>
                </c:pt>
                <c:pt idx="302">
                  <c:v>1.0757116592515548E-2</c:v>
                </c:pt>
                <c:pt idx="303">
                  <c:v>1.0747256735772037E-2</c:v>
                </c:pt>
                <c:pt idx="304">
                  <c:v>1.0737396767574348E-2</c:v>
                </c:pt>
                <c:pt idx="305">
                  <c:v>1.0728745570472986E-2</c:v>
                </c:pt>
                <c:pt idx="306">
                  <c:v>1.070596470637053E-2</c:v>
                </c:pt>
                <c:pt idx="307">
                  <c:v>1.0685997149951332E-2</c:v>
                </c:pt>
                <c:pt idx="308">
                  <c:v>1.0686150333377498E-2</c:v>
                </c:pt>
                <c:pt idx="309">
                  <c:v>1.0686144257827213E-2</c:v>
                </c:pt>
                <c:pt idx="310">
                  <c:v>1.0656763250816326E-2</c:v>
                </c:pt>
                <c:pt idx="311">
                  <c:v>1.0651516743872769E-2</c:v>
                </c:pt>
                <c:pt idx="312">
                  <c:v>1.0555245101772526E-2</c:v>
                </c:pt>
                <c:pt idx="313">
                  <c:v>1.0549151277330582E-2</c:v>
                </c:pt>
                <c:pt idx="314">
                  <c:v>1.0546509220744849E-2</c:v>
                </c:pt>
                <c:pt idx="315">
                  <c:v>1.0545067880741499E-2</c:v>
                </c:pt>
                <c:pt idx="316">
                  <c:v>1.047168850407787E-2</c:v>
                </c:pt>
                <c:pt idx="317">
                  <c:v>1.0471012580724137E-2</c:v>
                </c:pt>
                <c:pt idx="318">
                  <c:v>1.0456959293691392E-2</c:v>
                </c:pt>
                <c:pt idx="319">
                  <c:v>1.0441547920607031E-2</c:v>
                </c:pt>
                <c:pt idx="320">
                  <c:v>1.039846344740103E-2</c:v>
                </c:pt>
                <c:pt idx="321">
                  <c:v>1.0380736286676795E-2</c:v>
                </c:pt>
                <c:pt idx="322">
                  <c:v>1.0380189732584588E-2</c:v>
                </c:pt>
                <c:pt idx="323">
                  <c:v>1.0354635465680717E-2</c:v>
                </c:pt>
                <c:pt idx="324">
                  <c:v>1.0355453163912731E-2</c:v>
                </c:pt>
                <c:pt idx="325">
                  <c:v>1.0340410972161651E-2</c:v>
                </c:pt>
                <c:pt idx="326">
                  <c:v>1.0321916590840363E-2</c:v>
                </c:pt>
                <c:pt idx="327">
                  <c:v>1.0321031431832939E-2</c:v>
                </c:pt>
                <c:pt idx="328">
                  <c:v>1.0320352812394296E-2</c:v>
                </c:pt>
                <c:pt idx="329">
                  <c:v>1.0309441800247177E-2</c:v>
                </c:pt>
                <c:pt idx="330">
                  <c:v>1.0226150129693634E-2</c:v>
                </c:pt>
                <c:pt idx="331">
                  <c:v>1.018030137190995E-2</c:v>
                </c:pt>
                <c:pt idx="332">
                  <c:v>1.0163937072884544E-2</c:v>
                </c:pt>
                <c:pt idx="333">
                  <c:v>1.0154778984653889E-2</c:v>
                </c:pt>
                <c:pt idx="334">
                  <c:v>1.0129823085820444E-2</c:v>
                </c:pt>
                <c:pt idx="335">
                  <c:v>1.0118575493989868E-2</c:v>
                </c:pt>
                <c:pt idx="336">
                  <c:v>1.0048440769652167E-2</c:v>
                </c:pt>
                <c:pt idx="337">
                  <c:v>1.0022883008985239E-2</c:v>
                </c:pt>
                <c:pt idx="338">
                  <c:v>1.0001472409498335E-2</c:v>
                </c:pt>
                <c:pt idx="339">
                  <c:v>9.9615867832385518E-3</c:v>
                </c:pt>
                <c:pt idx="340">
                  <c:v>9.9112823635101321E-3</c:v>
                </c:pt>
                <c:pt idx="341">
                  <c:v>9.9001967218490528E-3</c:v>
                </c:pt>
                <c:pt idx="342">
                  <c:v>9.8974204933872656E-3</c:v>
                </c:pt>
                <c:pt idx="343">
                  <c:v>9.8600881367358895E-3</c:v>
                </c:pt>
                <c:pt idx="344">
                  <c:v>9.8576264635186206E-3</c:v>
                </c:pt>
                <c:pt idx="345">
                  <c:v>9.8508500158644985E-3</c:v>
                </c:pt>
                <c:pt idx="346">
                  <c:v>9.8380265438213765E-3</c:v>
                </c:pt>
                <c:pt idx="347">
                  <c:v>9.8155901411409729E-3</c:v>
                </c:pt>
                <c:pt idx="348">
                  <c:v>9.7985611601827394E-3</c:v>
                </c:pt>
                <c:pt idx="349">
                  <c:v>9.7486212261528316E-3</c:v>
                </c:pt>
                <c:pt idx="350">
                  <c:v>9.6912601614365101E-3</c:v>
                </c:pt>
                <c:pt idx="351">
                  <c:v>9.6007534072635181E-3</c:v>
                </c:pt>
                <c:pt idx="352">
                  <c:v>9.5902556701203956E-3</c:v>
                </c:pt>
                <c:pt idx="353">
                  <c:v>9.5366587854568419E-3</c:v>
                </c:pt>
                <c:pt idx="354">
                  <c:v>9.488846526569672E-3</c:v>
                </c:pt>
                <c:pt idx="355">
                  <c:v>9.4119834890773468E-3</c:v>
                </c:pt>
                <c:pt idx="356">
                  <c:v>9.4040892007061228E-3</c:v>
                </c:pt>
                <c:pt idx="357">
                  <c:v>9.3817428409825876E-3</c:v>
                </c:pt>
                <c:pt idx="358">
                  <c:v>9.366756308694324E-3</c:v>
                </c:pt>
                <c:pt idx="359">
                  <c:v>9.3392528373930084E-3</c:v>
                </c:pt>
                <c:pt idx="360">
                  <c:v>9.3078930110035429E-3</c:v>
                </c:pt>
                <c:pt idx="361">
                  <c:v>9.3002794516205967E-3</c:v>
                </c:pt>
                <c:pt idx="362">
                  <c:v>9.2709826549282059E-3</c:v>
                </c:pt>
                <c:pt idx="363">
                  <c:v>9.2694672104927101E-3</c:v>
                </c:pt>
                <c:pt idx="364">
                  <c:v>9.265070538775344E-3</c:v>
                </c:pt>
                <c:pt idx="365">
                  <c:v>9.2642374726277232E-3</c:v>
                </c:pt>
                <c:pt idx="366">
                  <c:v>9.2506937357224039E-3</c:v>
                </c:pt>
                <c:pt idx="367">
                  <c:v>9.2459073910102774E-3</c:v>
                </c:pt>
                <c:pt idx="368">
                  <c:v>9.2393201952984949E-3</c:v>
                </c:pt>
                <c:pt idx="369">
                  <c:v>9.225614141639138E-3</c:v>
                </c:pt>
                <c:pt idx="370">
                  <c:v>9.1949849953580909E-3</c:v>
                </c:pt>
                <c:pt idx="371">
                  <c:v>9.191156202928763E-3</c:v>
                </c:pt>
                <c:pt idx="372">
                  <c:v>9.1812692624608783E-3</c:v>
                </c:pt>
                <c:pt idx="373">
                  <c:v>9.1816495710212997E-3</c:v>
                </c:pt>
                <c:pt idx="374">
                  <c:v>9.1523044020893618E-3</c:v>
                </c:pt>
                <c:pt idx="375">
                  <c:v>9.1508419554842124E-3</c:v>
                </c:pt>
                <c:pt idx="376">
                  <c:v>9.1483488192787288E-3</c:v>
                </c:pt>
                <c:pt idx="377">
                  <c:v>9.060864400435964E-3</c:v>
                </c:pt>
                <c:pt idx="378">
                  <c:v>9.0559951159234764E-3</c:v>
                </c:pt>
                <c:pt idx="379">
                  <c:v>9.0222676987261607E-3</c:v>
                </c:pt>
                <c:pt idx="380">
                  <c:v>8.9501638963740415E-3</c:v>
                </c:pt>
                <c:pt idx="381">
                  <c:v>8.9385957006378192E-3</c:v>
                </c:pt>
                <c:pt idx="382">
                  <c:v>8.9378116293470367E-3</c:v>
                </c:pt>
                <c:pt idx="383">
                  <c:v>8.9234631758294825E-3</c:v>
                </c:pt>
                <c:pt idx="384">
                  <c:v>8.8763262959004052E-3</c:v>
                </c:pt>
                <c:pt idx="385">
                  <c:v>8.8765126915495429E-3</c:v>
                </c:pt>
                <c:pt idx="386">
                  <c:v>8.8772226248758912E-3</c:v>
                </c:pt>
                <c:pt idx="387">
                  <c:v>8.8771805532750214E-3</c:v>
                </c:pt>
                <c:pt idx="388">
                  <c:v>8.8588681933707836E-3</c:v>
                </c:pt>
                <c:pt idx="389">
                  <c:v>8.8306340003698747E-3</c:v>
                </c:pt>
                <c:pt idx="390">
                  <c:v>8.8291466609988767E-3</c:v>
                </c:pt>
                <c:pt idx="391">
                  <c:v>8.8201196137343008E-3</c:v>
                </c:pt>
                <c:pt idx="392">
                  <c:v>8.8181305612371474E-3</c:v>
                </c:pt>
                <c:pt idx="393">
                  <c:v>8.7778379403811169E-3</c:v>
                </c:pt>
                <c:pt idx="394">
                  <c:v>8.6878568186647964E-3</c:v>
                </c:pt>
                <c:pt idx="395">
                  <c:v>8.6818133805364184E-3</c:v>
                </c:pt>
                <c:pt idx="396">
                  <c:v>8.6658026044585945E-3</c:v>
                </c:pt>
                <c:pt idx="397">
                  <c:v>8.6653934097409291E-3</c:v>
                </c:pt>
                <c:pt idx="398">
                  <c:v>8.6369360818399077E-3</c:v>
                </c:pt>
                <c:pt idx="399">
                  <c:v>8.5554870993120868E-3</c:v>
                </c:pt>
                <c:pt idx="400">
                  <c:v>8.5172440546050776E-3</c:v>
                </c:pt>
                <c:pt idx="401">
                  <c:v>8.5028915476701439E-3</c:v>
                </c:pt>
                <c:pt idx="402">
                  <c:v>8.4987290534030979E-3</c:v>
                </c:pt>
                <c:pt idx="403">
                  <c:v>8.4395092246722925E-3</c:v>
                </c:pt>
                <c:pt idx="404">
                  <c:v>8.3983126880411429E-3</c:v>
                </c:pt>
                <c:pt idx="405">
                  <c:v>8.3916982189216061E-3</c:v>
                </c:pt>
                <c:pt idx="406">
                  <c:v>8.3880983810789012E-3</c:v>
                </c:pt>
                <c:pt idx="407">
                  <c:v>8.3426227976723943E-3</c:v>
                </c:pt>
                <c:pt idx="408">
                  <c:v>8.3115690814887788E-3</c:v>
                </c:pt>
                <c:pt idx="409">
                  <c:v>8.3062068899599772E-3</c:v>
                </c:pt>
                <c:pt idx="410">
                  <c:v>8.2983816959498746E-3</c:v>
                </c:pt>
                <c:pt idx="411">
                  <c:v>8.2925707316401365E-3</c:v>
                </c:pt>
                <c:pt idx="412">
                  <c:v>8.2633904447180218E-3</c:v>
                </c:pt>
                <c:pt idx="413">
                  <c:v>8.1740589430405741E-3</c:v>
                </c:pt>
                <c:pt idx="414">
                  <c:v>8.1143893459036942E-3</c:v>
                </c:pt>
                <c:pt idx="415">
                  <c:v>8.0816767193485628E-3</c:v>
                </c:pt>
                <c:pt idx="416">
                  <c:v>8.0683067463751534E-3</c:v>
                </c:pt>
                <c:pt idx="417">
                  <c:v>7.9658755529476988E-3</c:v>
                </c:pt>
                <c:pt idx="418">
                  <c:v>7.859264806707067E-3</c:v>
                </c:pt>
                <c:pt idx="419">
                  <c:v>7.8510096402470975E-3</c:v>
                </c:pt>
                <c:pt idx="420">
                  <c:v>7.8489670981756188E-3</c:v>
                </c:pt>
                <c:pt idx="421">
                  <c:v>7.8231256121992221E-3</c:v>
                </c:pt>
                <c:pt idx="422">
                  <c:v>7.7944419447708579E-3</c:v>
                </c:pt>
                <c:pt idx="423">
                  <c:v>7.7818728684835303E-3</c:v>
                </c:pt>
                <c:pt idx="424">
                  <c:v>7.7781321452836671E-3</c:v>
                </c:pt>
                <c:pt idx="425">
                  <c:v>7.770690587935114E-3</c:v>
                </c:pt>
                <c:pt idx="426">
                  <c:v>7.755950819319013E-3</c:v>
                </c:pt>
                <c:pt idx="427">
                  <c:v>7.7480646096088623E-3</c:v>
                </c:pt>
                <c:pt idx="428">
                  <c:v>7.7479735397429916E-3</c:v>
                </c:pt>
                <c:pt idx="429">
                  <c:v>7.7467727642177575E-3</c:v>
                </c:pt>
                <c:pt idx="430">
                  <c:v>7.731659359422105E-3</c:v>
                </c:pt>
                <c:pt idx="431">
                  <c:v>7.7238678303548358E-3</c:v>
                </c:pt>
                <c:pt idx="432">
                  <c:v>7.7153958461064764E-3</c:v>
                </c:pt>
                <c:pt idx="433">
                  <c:v>7.6860013167561192E-3</c:v>
                </c:pt>
                <c:pt idx="434">
                  <c:v>7.6853617642995697E-3</c:v>
                </c:pt>
                <c:pt idx="435">
                  <c:v>7.6791927102890511E-3</c:v>
                </c:pt>
                <c:pt idx="436">
                  <c:v>7.6501150207015645E-3</c:v>
                </c:pt>
                <c:pt idx="437">
                  <c:v>7.6462403772821208E-3</c:v>
                </c:pt>
                <c:pt idx="438">
                  <c:v>7.6197308885832538E-3</c:v>
                </c:pt>
                <c:pt idx="439">
                  <c:v>7.5286460169823322E-3</c:v>
                </c:pt>
                <c:pt idx="440">
                  <c:v>7.5219801378763052E-3</c:v>
                </c:pt>
                <c:pt idx="441">
                  <c:v>7.5201047447464031E-3</c:v>
                </c:pt>
                <c:pt idx="442">
                  <c:v>7.4511679475270931E-3</c:v>
                </c:pt>
                <c:pt idx="443">
                  <c:v>7.4513392056747563E-3</c:v>
                </c:pt>
                <c:pt idx="444">
                  <c:v>7.4397807447843523E-3</c:v>
                </c:pt>
                <c:pt idx="445">
                  <c:v>7.4379568981377542E-3</c:v>
                </c:pt>
                <c:pt idx="446">
                  <c:v>7.4236480042464414E-3</c:v>
                </c:pt>
                <c:pt idx="447">
                  <c:v>7.3761016887126107E-3</c:v>
                </c:pt>
                <c:pt idx="448">
                  <c:v>7.3726890467040729E-3</c:v>
                </c:pt>
                <c:pt idx="449">
                  <c:v>7.3706922228422567E-3</c:v>
                </c:pt>
                <c:pt idx="450">
                  <c:v>7.3487091914854474E-3</c:v>
                </c:pt>
                <c:pt idx="451">
                  <c:v>7.3260721248777916E-3</c:v>
                </c:pt>
                <c:pt idx="452">
                  <c:v>7.3085985253669161E-3</c:v>
                </c:pt>
                <c:pt idx="453">
                  <c:v>7.2964780653650418E-3</c:v>
                </c:pt>
                <c:pt idx="454">
                  <c:v>7.2871703293400092E-3</c:v>
                </c:pt>
                <c:pt idx="455">
                  <c:v>7.282864410602885E-3</c:v>
                </c:pt>
                <c:pt idx="456">
                  <c:v>7.2707168397403432E-3</c:v>
                </c:pt>
                <c:pt idx="457">
                  <c:v>7.1688507926250811E-3</c:v>
                </c:pt>
                <c:pt idx="458">
                  <c:v>7.1469371555130667E-3</c:v>
                </c:pt>
                <c:pt idx="459">
                  <c:v>7.1352045074493109E-3</c:v>
                </c:pt>
                <c:pt idx="460">
                  <c:v>7.1310325851259293E-3</c:v>
                </c:pt>
                <c:pt idx="461">
                  <c:v>7.1025238960955583E-3</c:v>
                </c:pt>
                <c:pt idx="462">
                  <c:v>7.037008176074222E-3</c:v>
                </c:pt>
                <c:pt idx="463">
                  <c:v>7.0230646576006084E-3</c:v>
                </c:pt>
                <c:pt idx="464">
                  <c:v>7.0142406421249692E-3</c:v>
                </c:pt>
                <c:pt idx="465">
                  <c:v>7.0060075085929263E-3</c:v>
                </c:pt>
                <c:pt idx="466">
                  <c:v>6.9896662621484751E-3</c:v>
                </c:pt>
                <c:pt idx="467">
                  <c:v>6.8988241729797117E-3</c:v>
                </c:pt>
                <c:pt idx="468">
                  <c:v>6.8536015017977014E-3</c:v>
                </c:pt>
                <c:pt idx="469">
                  <c:v>6.8503237187929056E-3</c:v>
                </c:pt>
                <c:pt idx="470">
                  <c:v>6.80655306708422E-3</c:v>
                </c:pt>
                <c:pt idx="471">
                  <c:v>6.7974418517950941E-3</c:v>
                </c:pt>
                <c:pt idx="472">
                  <c:v>6.7733352026890792E-3</c:v>
                </c:pt>
                <c:pt idx="473">
                  <c:v>6.7140262841507425E-3</c:v>
                </c:pt>
                <c:pt idx="474">
                  <c:v>6.6920730511557114E-3</c:v>
                </c:pt>
                <c:pt idx="475">
                  <c:v>6.6696690911940415E-3</c:v>
                </c:pt>
                <c:pt idx="476">
                  <c:v>6.5634207890330476E-3</c:v>
                </c:pt>
                <c:pt idx="477">
                  <c:v>6.5396633017829053E-3</c:v>
                </c:pt>
                <c:pt idx="478">
                  <c:v>6.5166826539673206E-3</c:v>
                </c:pt>
                <c:pt idx="479">
                  <c:v>6.5140461558028662E-3</c:v>
                </c:pt>
                <c:pt idx="480">
                  <c:v>6.4144553527407666E-3</c:v>
                </c:pt>
                <c:pt idx="481">
                  <c:v>6.3700241437336658E-3</c:v>
                </c:pt>
                <c:pt idx="482">
                  <c:v>6.3411091882770165E-3</c:v>
                </c:pt>
                <c:pt idx="483">
                  <c:v>6.3378673353680082E-3</c:v>
                </c:pt>
                <c:pt idx="484">
                  <c:v>6.3328792787247234E-3</c:v>
                </c:pt>
                <c:pt idx="485">
                  <c:v>6.2921012384178354E-3</c:v>
                </c:pt>
                <c:pt idx="486">
                  <c:v>6.2274914970732453E-3</c:v>
                </c:pt>
                <c:pt idx="487">
                  <c:v>6.1937163536154305E-3</c:v>
                </c:pt>
                <c:pt idx="488">
                  <c:v>6.190446516582071E-3</c:v>
                </c:pt>
                <c:pt idx="489">
                  <c:v>6.1909848031549419E-3</c:v>
                </c:pt>
                <c:pt idx="490">
                  <c:v>6.1804950166877148E-3</c:v>
                </c:pt>
                <c:pt idx="491">
                  <c:v>6.1695837602933068E-3</c:v>
                </c:pt>
                <c:pt idx="492">
                  <c:v>6.1701641966218634E-3</c:v>
                </c:pt>
                <c:pt idx="493">
                  <c:v>6.1585235846217667E-3</c:v>
                </c:pt>
                <c:pt idx="494">
                  <c:v>6.1490910681718525E-3</c:v>
                </c:pt>
                <c:pt idx="495">
                  <c:v>6.1200319310630302E-3</c:v>
                </c:pt>
                <c:pt idx="496">
                  <c:v>6.1131062062098618E-3</c:v>
                </c:pt>
                <c:pt idx="497">
                  <c:v>6.1053630069110021E-3</c:v>
                </c:pt>
                <c:pt idx="498">
                  <c:v>6.0727175259776001E-3</c:v>
                </c:pt>
                <c:pt idx="499">
                  <c:v>6.0721362817550695E-3</c:v>
                </c:pt>
                <c:pt idx="500">
                  <c:v>6.0709509988581267E-3</c:v>
                </c:pt>
                <c:pt idx="501">
                  <c:v>5.9758552101023543E-3</c:v>
                </c:pt>
                <c:pt idx="502">
                  <c:v>5.9698307942530615E-3</c:v>
                </c:pt>
                <c:pt idx="503">
                  <c:v>5.9686302783223955E-3</c:v>
                </c:pt>
                <c:pt idx="504">
                  <c:v>5.9669240074080587E-3</c:v>
                </c:pt>
                <c:pt idx="505">
                  <c:v>5.8882420785939527E-3</c:v>
                </c:pt>
                <c:pt idx="506">
                  <c:v>5.888484108532932E-3</c:v>
                </c:pt>
                <c:pt idx="507">
                  <c:v>5.8495306144756842E-3</c:v>
                </c:pt>
                <c:pt idx="508">
                  <c:v>5.7997348109086744E-3</c:v>
                </c:pt>
                <c:pt idx="509">
                  <c:v>5.7697283942332867E-3</c:v>
                </c:pt>
                <c:pt idx="510">
                  <c:v>5.7651582797759726E-3</c:v>
                </c:pt>
                <c:pt idx="511">
                  <c:v>5.7411187470330916E-3</c:v>
                </c:pt>
                <c:pt idx="512">
                  <c:v>5.7427815369019974E-3</c:v>
                </c:pt>
                <c:pt idx="513">
                  <c:v>5.7351299357080165E-3</c:v>
                </c:pt>
                <c:pt idx="514">
                  <c:v>5.7052580757777083E-3</c:v>
                </c:pt>
                <c:pt idx="515">
                  <c:v>5.6866045017425204E-3</c:v>
                </c:pt>
                <c:pt idx="516">
                  <c:v>5.6698498827350008E-3</c:v>
                </c:pt>
                <c:pt idx="517">
                  <c:v>5.6323350130600414E-3</c:v>
                </c:pt>
                <c:pt idx="518">
                  <c:v>5.575574265562544E-3</c:v>
                </c:pt>
                <c:pt idx="519">
                  <c:v>5.572781728113041E-3</c:v>
                </c:pt>
                <c:pt idx="520">
                  <c:v>5.5572894601763068E-3</c:v>
                </c:pt>
                <c:pt idx="521">
                  <c:v>5.5555140947454174E-3</c:v>
                </c:pt>
                <c:pt idx="522">
                  <c:v>5.5077622573247442E-3</c:v>
                </c:pt>
                <c:pt idx="523">
                  <c:v>5.411457361109262E-3</c:v>
                </c:pt>
                <c:pt idx="524">
                  <c:v>5.3937848302922919E-3</c:v>
                </c:pt>
                <c:pt idx="525">
                  <c:v>5.3928136468592847E-3</c:v>
                </c:pt>
                <c:pt idx="526">
                  <c:v>5.3405732349316448E-3</c:v>
                </c:pt>
                <c:pt idx="527">
                  <c:v>5.2680384228651622E-3</c:v>
                </c:pt>
                <c:pt idx="528">
                  <c:v>5.2495013743105723E-3</c:v>
                </c:pt>
                <c:pt idx="529">
                  <c:v>5.2465759941626722E-3</c:v>
                </c:pt>
                <c:pt idx="530">
                  <c:v>5.2096889755144371E-3</c:v>
                </c:pt>
                <c:pt idx="531">
                  <c:v>5.1938076804292077E-3</c:v>
                </c:pt>
                <c:pt idx="532">
                  <c:v>5.1706120252519305E-3</c:v>
                </c:pt>
                <c:pt idx="533">
                  <c:v>5.1478544994461028E-3</c:v>
                </c:pt>
                <c:pt idx="534">
                  <c:v>5.1381760009958644E-3</c:v>
                </c:pt>
                <c:pt idx="535">
                  <c:v>5.1151793408450441E-3</c:v>
                </c:pt>
                <c:pt idx="536">
                  <c:v>5.0177991039650482E-3</c:v>
                </c:pt>
                <c:pt idx="537">
                  <c:v>4.9385946903071076E-3</c:v>
                </c:pt>
                <c:pt idx="538">
                  <c:v>4.92871496289915E-3</c:v>
                </c:pt>
                <c:pt idx="539">
                  <c:v>4.9302366856764923E-3</c:v>
                </c:pt>
                <c:pt idx="540">
                  <c:v>4.8778205344266468E-3</c:v>
                </c:pt>
                <c:pt idx="541">
                  <c:v>4.7191746180166305E-3</c:v>
                </c:pt>
                <c:pt idx="542">
                  <c:v>4.7153668538579829E-3</c:v>
                </c:pt>
                <c:pt idx="543">
                  <c:v>4.6907241139875211E-3</c:v>
                </c:pt>
                <c:pt idx="544">
                  <c:v>4.6832828786385061E-3</c:v>
                </c:pt>
                <c:pt idx="545">
                  <c:v>4.6567560901611404E-3</c:v>
                </c:pt>
                <c:pt idx="546">
                  <c:v>4.6481853859106081E-3</c:v>
                </c:pt>
                <c:pt idx="547">
                  <c:v>4.6384983236966715E-3</c:v>
                </c:pt>
                <c:pt idx="548">
                  <c:v>4.6127836153377899E-3</c:v>
                </c:pt>
                <c:pt idx="549">
                  <c:v>4.6078108756943958E-3</c:v>
                </c:pt>
                <c:pt idx="550">
                  <c:v>4.6076774531100817E-3</c:v>
                </c:pt>
                <c:pt idx="551">
                  <c:v>4.607187972596849E-3</c:v>
                </c:pt>
                <c:pt idx="552">
                  <c:v>4.6074307852401741E-3</c:v>
                </c:pt>
                <c:pt idx="553">
                  <c:v>4.5925770286123768E-3</c:v>
                </c:pt>
                <c:pt idx="554">
                  <c:v>4.5847779557504076E-3</c:v>
                </c:pt>
                <c:pt idx="555">
                  <c:v>4.5758367903498964E-3</c:v>
                </c:pt>
                <c:pt idx="556">
                  <c:v>4.5476913478350589E-3</c:v>
                </c:pt>
                <c:pt idx="557">
                  <c:v>4.5359629128636225E-3</c:v>
                </c:pt>
                <c:pt idx="558">
                  <c:v>4.5275874519585813E-3</c:v>
                </c:pt>
                <c:pt idx="559">
                  <c:v>4.5206077517250254E-3</c:v>
                </c:pt>
                <c:pt idx="560">
                  <c:v>4.4878265132148876E-3</c:v>
                </c:pt>
                <c:pt idx="561">
                  <c:v>4.4868419684269689E-3</c:v>
                </c:pt>
                <c:pt idx="562">
                  <c:v>4.4842720666955493E-3</c:v>
                </c:pt>
                <c:pt idx="563">
                  <c:v>4.3967514306302302E-3</c:v>
                </c:pt>
                <c:pt idx="564">
                  <c:v>4.397104965431442E-3</c:v>
                </c:pt>
                <c:pt idx="565">
                  <c:v>4.3917480225634797E-3</c:v>
                </c:pt>
                <c:pt idx="566">
                  <c:v>4.3200232567903729E-3</c:v>
                </c:pt>
                <c:pt idx="567">
                  <c:v>4.3198328091957894E-3</c:v>
                </c:pt>
                <c:pt idx="568">
                  <c:v>4.3104603125920793E-3</c:v>
                </c:pt>
                <c:pt idx="569">
                  <c:v>4.3084886669051414E-3</c:v>
                </c:pt>
                <c:pt idx="570">
                  <c:v>4.2947646391122696E-3</c:v>
                </c:pt>
                <c:pt idx="571">
                  <c:v>4.2394807552423863E-3</c:v>
                </c:pt>
                <c:pt idx="572">
                  <c:v>4.2399653902271961E-3</c:v>
                </c:pt>
                <c:pt idx="573">
                  <c:v>4.2167451632184605E-3</c:v>
                </c:pt>
                <c:pt idx="574">
                  <c:v>4.2185572250250658E-3</c:v>
                </c:pt>
                <c:pt idx="575">
                  <c:v>4.210734133863081E-3</c:v>
                </c:pt>
                <c:pt idx="576">
                  <c:v>4.1975690336339966E-3</c:v>
                </c:pt>
                <c:pt idx="577">
                  <c:v>4.1972814949291504E-3</c:v>
                </c:pt>
                <c:pt idx="578">
                  <c:v>4.1852732420701866E-3</c:v>
                </c:pt>
                <c:pt idx="579">
                  <c:v>4.1812187427436864E-3</c:v>
                </c:pt>
                <c:pt idx="580">
                  <c:v>4.135267968335965E-3</c:v>
                </c:pt>
                <c:pt idx="581">
                  <c:v>4.0557876214892818E-3</c:v>
                </c:pt>
                <c:pt idx="582">
                  <c:v>4.0523063401523007E-3</c:v>
                </c:pt>
                <c:pt idx="583">
                  <c:v>4.0330100521510648E-3</c:v>
                </c:pt>
                <c:pt idx="584">
                  <c:v>4.0319235017387545E-3</c:v>
                </c:pt>
                <c:pt idx="585">
                  <c:v>4.0084832190796504E-3</c:v>
                </c:pt>
                <c:pt idx="586">
                  <c:v>3.9186999745226547E-3</c:v>
                </c:pt>
                <c:pt idx="587">
                  <c:v>3.9174268141175528E-3</c:v>
                </c:pt>
                <c:pt idx="588">
                  <c:v>3.8897003594859925E-3</c:v>
                </c:pt>
                <c:pt idx="589">
                  <c:v>3.8583247651586827E-3</c:v>
                </c:pt>
                <c:pt idx="590">
                  <c:v>3.8078617929788727E-3</c:v>
                </c:pt>
                <c:pt idx="591">
                  <c:v>3.7829535670848013E-3</c:v>
                </c:pt>
                <c:pt idx="592">
                  <c:v>3.7817132254267527E-3</c:v>
                </c:pt>
                <c:pt idx="593">
                  <c:v>3.7472421834261471E-3</c:v>
                </c:pt>
                <c:pt idx="594">
                  <c:v>3.7436884889299193E-3</c:v>
                </c:pt>
                <c:pt idx="595">
                  <c:v>3.7247736661967235E-3</c:v>
                </c:pt>
                <c:pt idx="596">
                  <c:v>3.7154113753024021E-3</c:v>
                </c:pt>
                <c:pt idx="597">
                  <c:v>3.7042004011769158E-3</c:v>
                </c:pt>
                <c:pt idx="598">
                  <c:v>3.6944550324784498E-3</c:v>
                </c:pt>
                <c:pt idx="599">
                  <c:v>3.6697006855952452E-3</c:v>
                </c:pt>
                <c:pt idx="600">
                  <c:v>3.5783187400331151E-3</c:v>
                </c:pt>
                <c:pt idx="601">
                  <c:v>3.5245494644562392E-3</c:v>
                </c:pt>
                <c:pt idx="602">
                  <c:v>3.4975217889388066E-3</c:v>
                </c:pt>
                <c:pt idx="603">
                  <c:v>3.4930916350977004E-3</c:v>
                </c:pt>
                <c:pt idx="604">
                  <c:v>3.401542807204283E-3</c:v>
                </c:pt>
                <c:pt idx="605">
                  <c:v>3.3222740619092139E-3</c:v>
                </c:pt>
                <c:pt idx="606">
                  <c:v>3.3143776898594268E-3</c:v>
                </c:pt>
                <c:pt idx="607">
                  <c:v>3.3129978647776781E-3</c:v>
                </c:pt>
                <c:pt idx="608">
                  <c:v>3.2824513037275072E-3</c:v>
                </c:pt>
                <c:pt idx="609">
                  <c:v>3.2438041542457441E-3</c:v>
                </c:pt>
                <c:pt idx="610">
                  <c:v>3.2117068740051824E-3</c:v>
                </c:pt>
                <c:pt idx="611">
                  <c:v>3.2113919506873145E-3</c:v>
                </c:pt>
                <c:pt idx="612">
                  <c:v>3.2019782327776802E-3</c:v>
                </c:pt>
                <c:pt idx="613">
                  <c:v>3.1776459826537984E-3</c:v>
                </c:pt>
                <c:pt idx="614">
                  <c:v>3.1768828028131413E-3</c:v>
                </c:pt>
                <c:pt idx="615">
                  <c:v>3.1767662637518512E-3</c:v>
                </c:pt>
                <c:pt idx="616">
                  <c:v>3.17464551875557E-3</c:v>
                </c:pt>
                <c:pt idx="617">
                  <c:v>3.1594709882969418E-3</c:v>
                </c:pt>
                <c:pt idx="618">
                  <c:v>3.158266724603731E-3</c:v>
                </c:pt>
                <c:pt idx="619">
                  <c:v>3.1463252405452558E-3</c:v>
                </c:pt>
                <c:pt idx="620">
                  <c:v>3.1151660612775967E-3</c:v>
                </c:pt>
                <c:pt idx="621">
                  <c:v>3.1147347289548488E-3</c:v>
                </c:pt>
                <c:pt idx="622">
                  <c:v>3.1113225399352906E-3</c:v>
                </c:pt>
                <c:pt idx="623">
                  <c:v>3.0954007054331267E-3</c:v>
                </c:pt>
                <c:pt idx="624">
                  <c:v>3.0964365403478578E-3</c:v>
                </c:pt>
                <c:pt idx="625">
                  <c:v>3.0659742613561303E-3</c:v>
                </c:pt>
                <c:pt idx="626">
                  <c:v>3.0655582739285148E-3</c:v>
                </c:pt>
                <c:pt idx="627">
                  <c:v>3.0595010881473428E-3</c:v>
                </c:pt>
                <c:pt idx="628">
                  <c:v>2.9720395473258332E-3</c:v>
                </c:pt>
                <c:pt idx="629">
                  <c:v>2.9501971542797989E-3</c:v>
                </c:pt>
                <c:pt idx="630">
                  <c:v>2.8783662336029359E-3</c:v>
                </c:pt>
                <c:pt idx="631">
                  <c:v>2.8775544715649026E-3</c:v>
                </c:pt>
                <c:pt idx="632">
                  <c:v>2.8651491685092179E-3</c:v>
                </c:pt>
                <c:pt idx="633">
                  <c:v>2.846605836393401E-3</c:v>
                </c:pt>
                <c:pt idx="634">
                  <c:v>2.8056542618817293E-3</c:v>
                </c:pt>
                <c:pt idx="635">
                  <c:v>2.8059070663357666E-3</c:v>
                </c:pt>
                <c:pt idx="636">
                  <c:v>2.8064935488361087E-3</c:v>
                </c:pt>
                <c:pt idx="637">
                  <c:v>2.80668602611156E-3</c:v>
                </c:pt>
                <c:pt idx="638">
                  <c:v>2.7982292716575152E-3</c:v>
                </c:pt>
                <c:pt idx="639">
                  <c:v>2.7686111668296931E-3</c:v>
                </c:pt>
                <c:pt idx="640">
                  <c:v>2.7680987136518009E-3</c:v>
                </c:pt>
                <c:pt idx="641">
                  <c:v>2.7553331329042141E-3</c:v>
                </c:pt>
                <c:pt idx="642">
                  <c:v>2.7485177560997442E-3</c:v>
                </c:pt>
                <c:pt idx="643">
                  <c:v>2.7180768466863459E-3</c:v>
                </c:pt>
                <c:pt idx="644">
                  <c:v>2.6264575859806794E-3</c:v>
                </c:pt>
                <c:pt idx="645">
                  <c:v>2.6152994820218822E-3</c:v>
                </c:pt>
                <c:pt idx="646">
                  <c:v>2.6010911080460719E-3</c:v>
                </c:pt>
                <c:pt idx="647">
                  <c:v>2.6007394920435356E-3</c:v>
                </c:pt>
                <c:pt idx="648">
                  <c:v>2.5891519113223627E-3</c:v>
                </c:pt>
                <c:pt idx="649">
                  <c:v>2.534155229549695E-3</c:v>
                </c:pt>
                <c:pt idx="650">
                  <c:v>2.5266436866528963E-3</c:v>
                </c:pt>
                <c:pt idx="651">
                  <c:v>2.5067974296988371E-3</c:v>
                </c:pt>
                <c:pt idx="652">
                  <c:v>2.5014875591755636E-3</c:v>
                </c:pt>
                <c:pt idx="653">
                  <c:v>2.4712870357916916E-3</c:v>
                </c:pt>
                <c:pt idx="654">
                  <c:v>2.4065450553683032E-3</c:v>
                </c:pt>
                <c:pt idx="655">
                  <c:v>2.3526221585303819E-3</c:v>
                </c:pt>
                <c:pt idx="656">
                  <c:v>2.3395511477100062E-3</c:v>
                </c:pt>
                <c:pt idx="657">
                  <c:v>2.3046596279627796E-3</c:v>
                </c:pt>
                <c:pt idx="658">
                  <c:v>2.2936162014106642E-3</c:v>
                </c:pt>
                <c:pt idx="659">
                  <c:v>2.2842254231667525E-3</c:v>
                </c:pt>
                <c:pt idx="660">
                  <c:v>2.2806978801337419E-3</c:v>
                </c:pt>
                <c:pt idx="661">
                  <c:v>2.2696312469798752E-3</c:v>
                </c:pt>
                <c:pt idx="662">
                  <c:v>2.2460153202494837E-3</c:v>
                </c:pt>
                <c:pt idx="663">
                  <c:v>2.1592942593304798E-3</c:v>
                </c:pt>
                <c:pt idx="664">
                  <c:v>2.0779424856509632E-3</c:v>
                </c:pt>
                <c:pt idx="665">
                  <c:v>2.0624451926625209E-3</c:v>
                </c:pt>
                <c:pt idx="666">
                  <c:v>2.0500085890462483E-3</c:v>
                </c:pt>
                <c:pt idx="667">
                  <c:v>1.9439991651000188E-3</c:v>
                </c:pt>
                <c:pt idx="668">
                  <c:v>1.877491492203287E-3</c:v>
                </c:pt>
                <c:pt idx="669">
                  <c:v>1.8420908146958848E-3</c:v>
                </c:pt>
                <c:pt idx="670">
                  <c:v>1.8393485714145452E-3</c:v>
                </c:pt>
                <c:pt idx="671">
                  <c:v>1.832284037746712E-3</c:v>
                </c:pt>
                <c:pt idx="672">
                  <c:v>1.781225723798352E-3</c:v>
                </c:pt>
                <c:pt idx="673">
                  <c:v>1.7468869340291349E-3</c:v>
                </c:pt>
                <c:pt idx="674">
                  <c:v>1.7475049916906293E-3</c:v>
                </c:pt>
                <c:pt idx="675">
                  <c:v>1.745580217199949E-3</c:v>
                </c:pt>
                <c:pt idx="676">
                  <c:v>1.7350926317936111E-3</c:v>
                </c:pt>
                <c:pt idx="677">
                  <c:v>1.7181675249220429E-3</c:v>
                </c:pt>
                <c:pt idx="678">
                  <c:v>1.7184175204640884E-3</c:v>
                </c:pt>
                <c:pt idx="679">
                  <c:v>1.7183472062967109E-3</c:v>
                </c:pt>
                <c:pt idx="680">
                  <c:v>1.7102537801263473E-3</c:v>
                </c:pt>
                <c:pt idx="681">
                  <c:v>1.7099762765877546E-3</c:v>
                </c:pt>
                <c:pt idx="682">
                  <c:v>1.6967181482869798E-3</c:v>
                </c:pt>
                <c:pt idx="683">
                  <c:v>1.6581023265720418E-3</c:v>
                </c:pt>
                <c:pt idx="684">
                  <c:v>1.6592468436398278E-3</c:v>
                </c:pt>
                <c:pt idx="685">
                  <c:v>1.6589534261199912E-3</c:v>
                </c:pt>
                <c:pt idx="686">
                  <c:v>1.6515799536100939E-3</c:v>
                </c:pt>
                <c:pt idx="687">
                  <c:v>1.6450355558030871E-3</c:v>
                </c:pt>
                <c:pt idx="688">
                  <c:v>1.6079328017555294E-3</c:v>
                </c:pt>
                <c:pt idx="689">
                  <c:v>1.5960021269902924E-3</c:v>
                </c:pt>
                <c:pt idx="690">
                  <c:v>1.5857464949571298E-3</c:v>
                </c:pt>
                <c:pt idx="691">
                  <c:v>1.4962691083106883E-3</c:v>
                </c:pt>
                <c:pt idx="692">
                  <c:v>1.4909620665282119E-3</c:v>
                </c:pt>
                <c:pt idx="693">
                  <c:v>1.447530166526656E-3</c:v>
                </c:pt>
                <c:pt idx="694">
                  <c:v>1.4264810066231259E-3</c:v>
                </c:pt>
                <c:pt idx="695">
                  <c:v>1.4144978464458724E-3</c:v>
                </c:pt>
                <c:pt idx="696">
                  <c:v>1.4119422614471411E-3</c:v>
                </c:pt>
                <c:pt idx="697">
                  <c:v>1.396460128489041E-3</c:v>
                </c:pt>
                <c:pt idx="698">
                  <c:v>1.3460010198242944E-3</c:v>
                </c:pt>
                <c:pt idx="699">
                  <c:v>1.3444166261005197E-3</c:v>
                </c:pt>
                <c:pt idx="700">
                  <c:v>1.3458361149634168E-3</c:v>
                </c:pt>
                <c:pt idx="701">
                  <c:v>1.3403322009197804E-3</c:v>
                </c:pt>
                <c:pt idx="702">
                  <c:v>1.3294488610082755E-3</c:v>
                </c:pt>
                <c:pt idx="703">
                  <c:v>1.2961496808934214E-3</c:v>
                </c:pt>
                <c:pt idx="704">
                  <c:v>1.2920270483651741E-3</c:v>
                </c:pt>
                <c:pt idx="705">
                  <c:v>1.2891154995839926E-3</c:v>
                </c:pt>
                <c:pt idx="706">
                  <c:v>1.2801209172321748E-3</c:v>
                </c:pt>
                <c:pt idx="707">
                  <c:v>1.2608545342167599E-3</c:v>
                </c:pt>
                <c:pt idx="708">
                  <c:v>1.1778939669595534E-3</c:v>
                </c:pt>
                <c:pt idx="709">
                  <c:v>1.1592698389564227E-3</c:v>
                </c:pt>
                <c:pt idx="710">
                  <c:v>1.1598796157989977E-3</c:v>
                </c:pt>
                <c:pt idx="711">
                  <c:v>1.1517866711563407E-3</c:v>
                </c:pt>
                <c:pt idx="712">
                  <c:v>1.0703827449869419E-3</c:v>
                </c:pt>
                <c:pt idx="713">
                  <c:v>1.0501445957529221E-3</c:v>
                </c:pt>
                <c:pt idx="714">
                  <c:v>1.0337307282184405E-3</c:v>
                </c:pt>
                <c:pt idx="715">
                  <c:v>1.032843359020541E-3</c:v>
                </c:pt>
                <c:pt idx="716">
                  <c:v>1.0032858366495478E-3</c:v>
                </c:pt>
                <c:pt idx="717">
                  <c:v>9.5657766524426258E-4</c:v>
                </c:pt>
                <c:pt idx="718">
                  <c:v>9.2664332677805383E-4</c:v>
                </c:pt>
                <c:pt idx="719">
                  <c:v>8.8277730808861143E-4</c:v>
                </c:pt>
                <c:pt idx="720">
                  <c:v>8.4556569504212753E-4</c:v>
                </c:pt>
                <c:pt idx="721">
                  <c:v>8.2667314417084192E-4</c:v>
                </c:pt>
                <c:pt idx="722">
                  <c:v>8.0293589534230492E-4</c:v>
                </c:pt>
                <c:pt idx="723">
                  <c:v>7.9615911555785956E-4</c:v>
                </c:pt>
                <c:pt idx="724">
                  <c:v>7.7524372682047371E-4</c:v>
                </c:pt>
                <c:pt idx="725">
                  <c:v>7.4772904441244847E-4</c:v>
                </c:pt>
                <c:pt idx="726">
                  <c:v>6.7688503117624421E-4</c:v>
                </c:pt>
                <c:pt idx="727">
                  <c:v>5.9151254851519397E-4</c:v>
                </c:pt>
                <c:pt idx="728">
                  <c:v>5.7538351887331807E-4</c:v>
                </c:pt>
                <c:pt idx="729">
                  <c:v>5.652618706633028E-4</c:v>
                </c:pt>
                <c:pt idx="730">
                  <c:v>4.665675268162861E-4</c:v>
                </c:pt>
                <c:pt idx="731">
                  <c:v>4.2331302807308013E-4</c:v>
                </c:pt>
                <c:pt idx="732">
                  <c:v>4.1371773693388292E-4</c:v>
                </c:pt>
                <c:pt idx="733">
                  <c:v>3.8178443397041129E-4</c:v>
                </c:pt>
                <c:pt idx="734">
                  <c:v>3.8236148630388378E-4</c:v>
                </c:pt>
                <c:pt idx="735">
                  <c:v>3.6342438838099511E-4</c:v>
                </c:pt>
                <c:pt idx="736">
                  <c:v>3.0522904010954477E-4</c:v>
                </c:pt>
                <c:pt idx="737">
                  <c:v>2.9505718651368085E-4</c:v>
                </c:pt>
                <c:pt idx="738">
                  <c:v>2.7493218297647282E-4</c:v>
                </c:pt>
                <c:pt idx="739">
                  <c:v>2.5846395100681541E-4</c:v>
                </c:pt>
                <c:pt idx="740">
                  <c:v>2.5240828511918778E-4</c:v>
                </c:pt>
                <c:pt idx="741">
                  <c:v>2.5197755654060572E-4</c:v>
                </c:pt>
                <c:pt idx="742">
                  <c:v>2.5069161512014659E-4</c:v>
                </c:pt>
                <c:pt idx="743">
                  <c:v>2.3931770651142159E-4</c:v>
                </c:pt>
                <c:pt idx="744">
                  <c:v>2.339140032221465E-4</c:v>
                </c:pt>
                <c:pt idx="745">
                  <c:v>2.2870984569034469E-4</c:v>
                </c:pt>
                <c:pt idx="746">
                  <c:v>2.0058668422517911E-4</c:v>
                </c:pt>
                <c:pt idx="747">
                  <c:v>2.0090113023951695E-4</c:v>
                </c:pt>
                <c:pt idx="748">
                  <c:v>1.956416101547287E-4</c:v>
                </c:pt>
                <c:pt idx="749">
                  <c:v>1.9517210394148776E-4</c:v>
                </c:pt>
                <c:pt idx="750">
                  <c:v>1.732669377458862E-4</c:v>
                </c:pt>
                <c:pt idx="751">
                  <c:v>1.7044815890532306E-4</c:v>
                </c:pt>
                <c:pt idx="752">
                  <c:v>8.0599008098092284E-5</c:v>
                </c:pt>
                <c:pt idx="753">
                  <c:v>7.4787413997468022E-5</c:v>
                </c:pt>
                <c:pt idx="754">
                  <c:v>7.4176797337788258E-5</c:v>
                </c:pt>
                <c:pt idx="755">
                  <c:v>1.3934325576503426E-5</c:v>
                </c:pt>
                <c:pt idx="756">
                  <c:v>1.3081264622405442E-5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88-4582-9477-BBE9405F81D1}"/>
            </c:ext>
          </c:extLst>
        </c:ser>
        <c:ser>
          <c:idx val="7"/>
          <c:order val="1"/>
          <c:tx>
            <c:strRef>
              <c:f>Analysis!$CT$9</c:f>
              <c:strCache>
                <c:ptCount val="1"/>
                <c:pt idx="0">
                  <c:v>Xtrackers (Luk; SWAP; Aku; 0,05%)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Analysis!$CT$10:$CT$766</c:f>
              <c:numCache>
                <c:formatCode>0.000%</c:formatCode>
                <c:ptCount val="757"/>
                <c:pt idx="0">
                  <c:v>1.5822224831267384E-2</c:v>
                </c:pt>
                <c:pt idx="1">
                  <c:v>1.5818314443870607E-2</c:v>
                </c:pt>
                <c:pt idx="2">
                  <c:v>1.5801192183494184E-2</c:v>
                </c:pt>
                <c:pt idx="3">
                  <c:v>1.5737531815766204E-2</c:v>
                </c:pt>
                <c:pt idx="4">
                  <c:v>#N/A</c:v>
                </c:pt>
                <c:pt idx="5">
                  <c:v>#N/A</c:v>
                </c:pt>
                <c:pt idx="6">
                  <c:v>1.5743270674479115E-2</c:v>
                </c:pt>
                <c:pt idx="7">
                  <c:v>1.5729952332194541E-2</c:v>
                </c:pt>
                <c:pt idx="8">
                  <c:v>1.5621472124594638E-2</c:v>
                </c:pt>
                <c:pt idx="9">
                  <c:v>1.5615757607143399E-2</c:v>
                </c:pt>
                <c:pt idx="10">
                  <c:v>1.560164409102871E-2</c:v>
                </c:pt>
                <c:pt idx="11">
                  <c:v>1.5550879524059757E-2</c:v>
                </c:pt>
                <c:pt idx="12">
                  <c:v>1.5536954974524786E-2</c:v>
                </c:pt>
                <c:pt idx="13">
                  <c:v>1.5523341606773267E-2</c:v>
                </c:pt>
                <c:pt idx="14">
                  <c:v>1.5517084788852831E-2</c:v>
                </c:pt>
                <c:pt idx="15">
                  <c:v>1.5502984498289019E-2</c:v>
                </c:pt>
                <c:pt idx="16">
                  <c:v>1.5452617575705041E-2</c:v>
                </c:pt>
                <c:pt idx="17">
                  <c:v>1.5436827040441914E-2</c:v>
                </c:pt>
                <c:pt idx="18">
                  <c:v>1.5423741326886287E-2</c:v>
                </c:pt>
                <c:pt idx="19">
                  <c:v>1.5418065023943939E-2</c:v>
                </c:pt>
                <c:pt idx="20">
                  <c:v>1.5405052701218169E-2</c:v>
                </c:pt>
                <c:pt idx="21">
                  <c:v>1.5353673833698789E-2</c:v>
                </c:pt>
                <c:pt idx="22">
                  <c:v>1.5338402253048278E-2</c:v>
                </c:pt>
                <c:pt idx="23">
                  <c:v>1.5324221209759958E-2</c:v>
                </c:pt>
                <c:pt idx="24">
                  <c:v>1.5318969795989901E-2</c:v>
                </c:pt>
                <c:pt idx="25">
                  <c:v>1.5254200015359487E-2</c:v>
                </c:pt>
                <c:pt idx="26">
                  <c:v>1.5239612742213415E-2</c:v>
                </c:pt>
                <c:pt idx="27">
                  <c:v>1.5227070497518369E-2</c:v>
                </c:pt>
                <c:pt idx="28">
                  <c:v>1.522264972046794E-2</c:v>
                </c:pt>
                <c:pt idx="29">
                  <c:v>1.5226081813660919E-2</c:v>
                </c:pt>
                <c:pt idx="30">
                  <c:v>1.515608164581006E-2</c:v>
                </c:pt>
                <c:pt idx="31">
                  <c:v>1.5143725315178713E-2</c:v>
                </c:pt>
                <c:pt idx="32">
                  <c:v>1.512874970607947E-2</c:v>
                </c:pt>
                <c:pt idx="33">
                  <c:v>1.5124336122095627E-2</c:v>
                </c:pt>
                <c:pt idx="34">
                  <c:v>1.5112203594471962E-2</c:v>
                </c:pt>
                <c:pt idx="35">
                  <c:v>1.5060087470345485E-2</c:v>
                </c:pt>
                <c:pt idx="36">
                  <c:v>1.5045771228465066E-2</c:v>
                </c:pt>
                <c:pt idx="37">
                  <c:v>1.5032142283263106E-2</c:v>
                </c:pt>
                <c:pt idx="38">
                  <c:v>1.5026286157865831E-2</c:v>
                </c:pt>
                <c:pt idx="39">
                  <c:v>1.5012252994277109E-2</c:v>
                </c:pt>
                <c:pt idx="40">
                  <c:v>1.4966300914038388E-2</c:v>
                </c:pt>
                <c:pt idx="41">
                  <c:v>1.491396865765493E-2</c:v>
                </c:pt>
                <c:pt idx="42">
                  <c:v>1.4940597689404589E-2</c:v>
                </c:pt>
                <c:pt idx="43">
                  <c:v>1.4936830135146018E-2</c:v>
                </c:pt>
                <c:pt idx="44">
                  <c:v>1.4919996733144814E-2</c:v>
                </c:pt>
                <c:pt idx="45">
                  <c:v>1.4867760368286742E-2</c:v>
                </c:pt>
                <c:pt idx="46">
                  <c:v>1.4853552488575561E-2</c:v>
                </c:pt>
                <c:pt idx="47">
                  <c:v>1.4838804983560605E-2</c:v>
                </c:pt>
                <c:pt idx="48">
                  <c:v>1.4831757830914283E-2</c:v>
                </c:pt>
                <c:pt idx="49">
                  <c:v>1.4817948032973316E-2</c:v>
                </c:pt>
                <c:pt idx="50">
                  <c:v>1.4768335586979653E-2</c:v>
                </c:pt>
                <c:pt idx="51">
                  <c:v>1.4754152306709845E-2</c:v>
                </c:pt>
                <c:pt idx="52">
                  <c:v>1.4740196843619824E-2</c:v>
                </c:pt>
                <c:pt idx="53">
                  <c:v>1.4732021688181218E-2</c:v>
                </c:pt>
                <c:pt idx="54">
                  <c:v>1.4718032836598116E-2</c:v>
                </c:pt>
                <c:pt idx="55">
                  <c:v>1.4668688624227766E-2</c:v>
                </c:pt>
                <c:pt idx="56">
                  <c:v>1.4653975735745783E-2</c:v>
                </c:pt>
                <c:pt idx="57">
                  <c:v>1.4639880338874978E-2</c:v>
                </c:pt>
                <c:pt idx="58">
                  <c:v>1.4635725877200523E-2</c:v>
                </c:pt>
                <c:pt idx="59">
                  <c:v>1.462348683075998E-2</c:v>
                </c:pt>
                <c:pt idx="60">
                  <c:v>1.4574424411897713E-2</c:v>
                </c:pt>
                <c:pt idx="61">
                  <c:v>1.4560056876739891E-2</c:v>
                </c:pt>
                <c:pt idx="62">
                  <c:v>1.4536093730300292E-2</c:v>
                </c:pt>
                <c:pt idx="63">
                  <c:v>1.4532266982322462E-2</c:v>
                </c:pt>
                <c:pt idx="64">
                  <c:v>1.4517575830692131E-2</c:v>
                </c:pt>
                <c:pt idx="65">
                  <c:v>1.4467588554246014E-2</c:v>
                </c:pt>
                <c:pt idx="66">
                  <c:v>1.4453412688412381E-2</c:v>
                </c:pt>
                <c:pt idx="67">
                  <c:v>1.4439080061493748E-2</c:v>
                </c:pt>
                <c:pt idx="68">
                  <c:v>1.4436128824733219E-2</c:v>
                </c:pt>
                <c:pt idx="69">
                  <c:v>1.4423124715597924E-2</c:v>
                </c:pt>
                <c:pt idx="70">
                  <c:v>1.4370739013296108E-2</c:v>
                </c:pt>
                <c:pt idx="71">
                  <c:v>1.4355855587446786E-2</c:v>
                </c:pt>
                <c:pt idx="72">
                  <c:v>1.4342056074884812E-2</c:v>
                </c:pt>
                <c:pt idx="73">
                  <c:v>1.4336588199712175E-2</c:v>
                </c:pt>
                <c:pt idx="74">
                  <c:v>1.4320841886638291E-2</c:v>
                </c:pt>
                <c:pt idx="75">
                  <c:v>1.4269094176455388E-2</c:v>
                </c:pt>
                <c:pt idx="76">
                  <c:v>1.4254614817576172E-2</c:v>
                </c:pt>
                <c:pt idx="77">
                  <c:v>1.4240241769169382E-2</c:v>
                </c:pt>
                <c:pt idx="78">
                  <c:v>1.4236133302163667E-2</c:v>
                </c:pt>
                <c:pt idx="79">
                  <c:v>1.4221349186545718E-2</c:v>
                </c:pt>
                <c:pt idx="80">
                  <c:v>1.4169691463503886E-2</c:v>
                </c:pt>
                <c:pt idx="81">
                  <c:v>1.4155743496641504E-2</c:v>
                </c:pt>
                <c:pt idx="82">
                  <c:v>1.4130815783986339E-2</c:v>
                </c:pt>
                <c:pt idx="83">
                  <c:v>1.4116261101738692E-2</c:v>
                </c:pt>
                <c:pt idx="84">
                  <c:v>1.4062114569555861E-2</c:v>
                </c:pt>
                <c:pt idx="85">
                  <c:v>1.4047921780777406E-2</c:v>
                </c:pt>
                <c:pt idx="86">
                  <c:v>#N/A</c:v>
                </c:pt>
                <c:pt idx="87">
                  <c:v>1.4045724067064835E-2</c:v>
                </c:pt>
                <c:pt idx="88">
                  <c:v>1.4034236747410667E-2</c:v>
                </c:pt>
                <c:pt idx="89">
                  <c:v>1.3965907762386598E-2</c:v>
                </c:pt>
                <c:pt idx="90">
                  <c:v>1.3955615865311577E-2</c:v>
                </c:pt>
                <c:pt idx="91">
                  <c:v>1.3942268300700889E-2</c:v>
                </c:pt>
                <c:pt idx="92">
                  <c:v>1.3937682942856799E-2</c:v>
                </c:pt>
                <c:pt idx="93">
                  <c:v>1.3925205344203606E-2</c:v>
                </c:pt>
                <c:pt idx="94">
                  <c:v>1.3874116170451867E-2</c:v>
                </c:pt>
                <c:pt idx="95">
                  <c:v>1.3860238345253517E-2</c:v>
                </c:pt>
                <c:pt idx="96">
                  <c:v>1.3846392652451245E-2</c:v>
                </c:pt>
                <c:pt idx="97">
                  <c:v>1.3840450671616322E-2</c:v>
                </c:pt>
                <c:pt idx="98">
                  <c:v>1.3825461364234792E-2</c:v>
                </c:pt>
                <c:pt idx="99">
                  <c:v>1.3775788426295676E-2</c:v>
                </c:pt>
                <c:pt idx="100">
                  <c:v>1.3761797081297544E-2</c:v>
                </c:pt>
                <c:pt idx="101">
                  <c:v>1.3747844578545942E-2</c:v>
                </c:pt>
                <c:pt idx="102">
                  <c:v>1.3741692766954694E-2</c:v>
                </c:pt>
                <c:pt idx="103">
                  <c:v>1.3728374567784307E-2</c:v>
                </c:pt>
                <c:pt idx="104">
                  <c:v>1.3676917797257326E-2</c:v>
                </c:pt>
                <c:pt idx="105">
                  <c:v>1.3667227526225068E-2</c:v>
                </c:pt>
                <c:pt idx="106">
                  <c:v>1.3652651904929591E-2</c:v>
                </c:pt>
                <c:pt idx="107">
                  <c:v>1.3647616039146104E-2</c:v>
                </c:pt>
                <c:pt idx="108">
                  <c:v>1.3633993610354223E-2</c:v>
                </c:pt>
                <c:pt idx="109">
                  <c:v>1.3584287192272004E-2</c:v>
                </c:pt>
                <c:pt idx="110">
                  <c:v>1.3571125199421941E-2</c:v>
                </c:pt>
                <c:pt idx="111">
                  <c:v>1.3554617399938129E-2</c:v>
                </c:pt>
                <c:pt idx="112">
                  <c:v>1.3547496055241304E-2</c:v>
                </c:pt>
                <c:pt idx="113">
                  <c:v>1.3531798798960937E-2</c:v>
                </c:pt>
                <c:pt idx="114">
                  <c:v>1.3480742801054602E-2</c:v>
                </c:pt>
                <c:pt idx="115">
                  <c:v>1.3467945234971301E-2</c:v>
                </c:pt>
                <c:pt idx="116">
                  <c:v>1.3454232138342404E-2</c:v>
                </c:pt>
                <c:pt idx="117">
                  <c:v>1.3449094949923968E-2</c:v>
                </c:pt>
                <c:pt idx="118">
                  <c:v>1.3435538419136916E-2</c:v>
                </c:pt>
                <c:pt idx="119">
                  <c:v>1.3384816074501815E-2</c:v>
                </c:pt>
                <c:pt idx="120">
                  <c:v>1.337229944084517E-2</c:v>
                </c:pt>
                <c:pt idx="121">
                  <c:v>1.3358571189199031E-2</c:v>
                </c:pt>
                <c:pt idx="122">
                  <c:v>1.3352495726463021E-2</c:v>
                </c:pt>
                <c:pt idx="123">
                  <c:v>1.3339233812463824E-2</c:v>
                </c:pt>
                <c:pt idx="124">
                  <c:v>1.3288937180343074E-2</c:v>
                </c:pt>
                <c:pt idx="125">
                  <c:v>1.3274016104475983E-2</c:v>
                </c:pt>
                <c:pt idx="126">
                  <c:v>1.3259461222554281E-2</c:v>
                </c:pt>
                <c:pt idx="127">
                  <c:v>1.3241689805994605E-2</c:v>
                </c:pt>
                <c:pt idx="128">
                  <c:v>1.3193580445085784E-2</c:v>
                </c:pt>
                <c:pt idx="129">
                  <c:v>1.3179270760033779E-2</c:v>
                </c:pt>
                <c:pt idx="130">
                  <c:v>1.31669873136393E-2</c:v>
                </c:pt>
                <c:pt idx="131">
                  <c:v>1.3160894944591162E-2</c:v>
                </c:pt>
                <c:pt idx="132">
                  <c:v>1.3144575146153636E-2</c:v>
                </c:pt>
                <c:pt idx="133">
                  <c:v>1.3094552593089004E-2</c:v>
                </c:pt>
                <c:pt idx="134">
                  <c:v>#N/A</c:v>
                </c:pt>
                <c:pt idx="135">
                  <c:v>1.3083034236941238E-2</c:v>
                </c:pt>
                <c:pt idx="136">
                  <c:v>1.3078329530031629E-2</c:v>
                </c:pt>
                <c:pt idx="137">
                  <c:v>1.3045018777848139E-2</c:v>
                </c:pt>
                <c:pt idx="138">
                  <c:v>1.2995548272742408E-2</c:v>
                </c:pt>
                <c:pt idx="139">
                  <c:v>1.2981541732253188E-2</c:v>
                </c:pt>
                <c:pt idx="140">
                  <c:v>1.296693275300953E-2</c:v>
                </c:pt>
                <c:pt idx="141">
                  <c:v>1.2960993160926693E-2</c:v>
                </c:pt>
                <c:pt idx="142">
                  <c:v>1.2947372993004747E-2</c:v>
                </c:pt>
                <c:pt idx="143">
                  <c:v>1.2889956793089352E-2</c:v>
                </c:pt>
                <c:pt idx="144">
                  <c:v>1.2878790493934034E-2</c:v>
                </c:pt>
                <c:pt idx="145">
                  <c:v>1.2864385251006194E-2</c:v>
                </c:pt>
                <c:pt idx="146">
                  <c:v>1.2858141405756918E-2</c:v>
                </c:pt>
                <c:pt idx="147">
                  <c:v>1.2845668142749567E-2</c:v>
                </c:pt>
                <c:pt idx="148">
                  <c:v>1.2794999361308124E-2</c:v>
                </c:pt>
                <c:pt idx="149">
                  <c:v>1.2778065655445925E-2</c:v>
                </c:pt>
                <c:pt idx="150">
                  <c:v>#N/A</c:v>
                </c:pt>
                <c:pt idx="151">
                  <c:v>1.2782944847408606E-2</c:v>
                </c:pt>
                <c:pt idx="152">
                  <c:v>1.2767856471828543E-2</c:v>
                </c:pt>
                <c:pt idx="153">
                  <c:v>1.2698609467991062E-2</c:v>
                </c:pt>
                <c:pt idx="154">
                  <c:v>1.2684520189169435E-2</c:v>
                </c:pt>
                <c:pt idx="155">
                  <c:v>1.2684942127864751E-2</c:v>
                </c:pt>
                <c:pt idx="156">
                  <c:v>#N/A</c:v>
                </c:pt>
                <c:pt idx="157">
                  <c:v>1.2675054269658981E-2</c:v>
                </c:pt>
                <c:pt idx="158">
                  <c:v>1.2610528604281024E-2</c:v>
                </c:pt>
                <c:pt idx="159">
                  <c:v>1.2576645464944081E-2</c:v>
                </c:pt>
                <c:pt idx="160">
                  <c:v>1.2575182733037593E-2</c:v>
                </c:pt>
                <c:pt idx="161">
                  <c:v>1.255985106757973E-2</c:v>
                </c:pt>
                <c:pt idx="162">
                  <c:v>1.2509037346825291E-2</c:v>
                </c:pt>
                <c:pt idx="163">
                  <c:v>1.2494316397870797E-2</c:v>
                </c:pt>
                <c:pt idx="164">
                  <c:v>1.2477491082493186E-2</c:v>
                </c:pt>
                <c:pt idx="165">
                  <c:v>#N/A</c:v>
                </c:pt>
                <c:pt idx="166">
                  <c:v>1.2477405623792182E-2</c:v>
                </c:pt>
                <c:pt idx="167">
                  <c:v>1.2454620049860976E-2</c:v>
                </c:pt>
                <c:pt idx="168">
                  <c:v>1.2385665808320789E-2</c:v>
                </c:pt>
                <c:pt idx="169">
                  <c:v>1.237133154739567E-2</c:v>
                </c:pt>
                <c:pt idx="170">
                  <c:v>#N/A</c:v>
                </c:pt>
                <c:pt idx="171">
                  <c:v>1.236714474304712E-2</c:v>
                </c:pt>
                <c:pt idx="172">
                  <c:v>1.2353289674122303E-2</c:v>
                </c:pt>
                <c:pt idx="173">
                  <c:v>1.2289052273118273E-2</c:v>
                </c:pt>
                <c:pt idx="174">
                  <c:v>1.2275832082341065E-2</c:v>
                </c:pt>
                <c:pt idx="175">
                  <c:v>1.2272637327949143E-2</c:v>
                </c:pt>
                <c:pt idx="176">
                  <c:v>1.2257788097629119E-2</c:v>
                </c:pt>
                <c:pt idx="177">
                  <c:v>1.2208634180199018E-2</c:v>
                </c:pt>
                <c:pt idx="178">
                  <c:v>1.219564198432721E-2</c:v>
                </c:pt>
                <c:pt idx="179">
                  <c:v>1.217935483337218E-2</c:v>
                </c:pt>
                <c:pt idx="180">
                  <c:v>1.2173384563129996E-2</c:v>
                </c:pt>
                <c:pt idx="181">
                  <c:v>1.2161349910055241E-2</c:v>
                </c:pt>
                <c:pt idx="182">
                  <c:v>1.2111729470156707E-2</c:v>
                </c:pt>
                <c:pt idx="183">
                  <c:v>1.2096252998605062E-2</c:v>
                </c:pt>
                <c:pt idx="184">
                  <c:v>#N/A</c:v>
                </c:pt>
                <c:pt idx="185">
                  <c:v>1.2101287765971858E-2</c:v>
                </c:pt>
                <c:pt idx="186">
                  <c:v>1.2089289755406352E-2</c:v>
                </c:pt>
                <c:pt idx="187">
                  <c:v>1.2006156654890354E-2</c:v>
                </c:pt>
                <c:pt idx="188">
                  <c:v>1.1992679156912933E-2</c:v>
                </c:pt>
                <c:pt idx="189">
                  <c:v>1.1995989498404303E-2</c:v>
                </c:pt>
                <c:pt idx="190">
                  <c:v>1.1978542610974863E-2</c:v>
                </c:pt>
                <c:pt idx="191">
                  <c:v>1.1932472992853382E-2</c:v>
                </c:pt>
                <c:pt idx="192">
                  <c:v>1.1913503694629402E-2</c:v>
                </c:pt>
                <c:pt idx="193">
                  <c:v>1.1895069161802496E-2</c:v>
                </c:pt>
                <c:pt idx="194">
                  <c:v>1.1892096572405864E-2</c:v>
                </c:pt>
                <c:pt idx="195">
                  <c:v>1.1875296560488025E-2</c:v>
                </c:pt>
                <c:pt idx="196">
                  <c:v>1.1835815058943933E-2</c:v>
                </c:pt>
                <c:pt idx="197">
                  <c:v>1.1831812781620599E-2</c:v>
                </c:pt>
                <c:pt idx="198">
                  <c:v>1.1846488085116791E-2</c:v>
                </c:pt>
                <c:pt idx="199">
                  <c:v>1.1825426791685079E-2</c:v>
                </c:pt>
                <c:pt idx="200">
                  <c:v>1.1793119739219149E-2</c:v>
                </c:pt>
                <c:pt idx="201">
                  <c:v>1.1761750876508881E-2</c:v>
                </c:pt>
                <c:pt idx="202">
                  <c:v>1.1732052866361808E-2</c:v>
                </c:pt>
                <c:pt idx="203">
                  <c:v>1.1698566252938747E-2</c:v>
                </c:pt>
                <c:pt idx="204">
                  <c:v>1.1670886337127984E-2</c:v>
                </c:pt>
                <c:pt idx="205">
                  <c:v>1.1681689370234505E-2</c:v>
                </c:pt>
                <c:pt idx="206">
                  <c:v>1.1594894521222088E-2</c:v>
                </c:pt>
                <c:pt idx="207">
                  <c:v>1.1568791800883105E-2</c:v>
                </c:pt>
                <c:pt idx="208">
                  <c:v>1.1560971673536979E-2</c:v>
                </c:pt>
                <c:pt idx="209">
                  <c:v>1.1542914463167575E-2</c:v>
                </c:pt>
                <c:pt idx="210">
                  <c:v>1.1524553864824316E-2</c:v>
                </c:pt>
                <c:pt idx="211">
                  <c:v>1.1468540392956195E-2</c:v>
                </c:pt>
                <c:pt idx="212">
                  <c:v>1.1456198903549097E-2</c:v>
                </c:pt>
                <c:pt idx="213">
                  <c:v>1.1438257760016723E-2</c:v>
                </c:pt>
                <c:pt idx="214">
                  <c:v>1.1437002299938825E-2</c:v>
                </c:pt>
                <c:pt idx="215">
                  <c:v>1.1418714366735916E-2</c:v>
                </c:pt>
                <c:pt idx="216">
                  <c:v>1.1359926941745258E-2</c:v>
                </c:pt>
                <c:pt idx="217">
                  <c:v>1.1343761292045729E-2</c:v>
                </c:pt>
                <c:pt idx="218">
                  <c:v>1.1327737168779883E-2</c:v>
                </c:pt>
                <c:pt idx="219">
                  <c:v>1.1320630297770862E-2</c:v>
                </c:pt>
                <c:pt idx="220">
                  <c:v>1.1303676786295069E-2</c:v>
                </c:pt>
                <c:pt idx="221">
                  <c:v>1.1253167273368669E-2</c:v>
                </c:pt>
                <c:pt idx="222">
                  <c:v>1.1238733720537519E-2</c:v>
                </c:pt>
                <c:pt idx="223">
                  <c:v>1.1217347698136315E-2</c:v>
                </c:pt>
                <c:pt idx="224">
                  <c:v>1.1204565793365484E-2</c:v>
                </c:pt>
                <c:pt idx="225">
                  <c:v>1.1135785296609635E-2</c:v>
                </c:pt>
                <c:pt idx="226">
                  <c:v>1.1121282113125908E-2</c:v>
                </c:pt>
                <c:pt idx="227">
                  <c:v>1.1123821971096515E-2</c:v>
                </c:pt>
                <c:pt idx="228">
                  <c:v>1.1117615023439109E-2</c:v>
                </c:pt>
                <c:pt idx="229">
                  <c:v>1.1103649592472342E-2</c:v>
                </c:pt>
                <c:pt idx="230">
                  <c:v>1.1052779226746523E-2</c:v>
                </c:pt>
                <c:pt idx="231">
                  <c:v>1.1038768500900575E-2</c:v>
                </c:pt>
                <c:pt idx="232">
                  <c:v>1.1024435183834669E-2</c:v>
                </c:pt>
                <c:pt idx="233">
                  <c:v>1.1019479524672304E-2</c:v>
                </c:pt>
                <c:pt idx="234">
                  <c:v>1.0999805705334653E-2</c:v>
                </c:pt>
                <c:pt idx="235">
                  <c:v>1.0948496175731792E-2</c:v>
                </c:pt>
                <c:pt idx="236">
                  <c:v>1.0934709159710732E-2</c:v>
                </c:pt>
                <c:pt idx="237">
                  <c:v>1.0920841160753314E-2</c:v>
                </c:pt>
                <c:pt idx="238">
                  <c:v>1.0913242811300128E-2</c:v>
                </c:pt>
                <c:pt idx="239">
                  <c:v>1.0896669365975109E-2</c:v>
                </c:pt>
                <c:pt idx="240">
                  <c:v>1.0845957465966949E-2</c:v>
                </c:pt>
                <c:pt idx="241">
                  <c:v>1.0831621721111517E-2</c:v>
                </c:pt>
                <c:pt idx="242">
                  <c:v>1.0812407294220616E-2</c:v>
                </c:pt>
                <c:pt idx="243">
                  <c:v>1.0798218676435489E-2</c:v>
                </c:pt>
                <c:pt idx="244">
                  <c:v>1.0748703686280781E-2</c:v>
                </c:pt>
                <c:pt idx="245">
                  <c:v>1.0735943024964056E-2</c:v>
                </c:pt>
                <c:pt idx="246">
                  <c:v>1.0720798839274792E-2</c:v>
                </c:pt>
                <c:pt idx="247">
                  <c:v>1.0716478961416254E-2</c:v>
                </c:pt>
                <c:pt idx="248">
                  <c:v>1.0700893582415771E-2</c:v>
                </c:pt>
                <c:pt idx="249">
                  <c:v>1.0653201337587737E-2</c:v>
                </c:pt>
                <c:pt idx="250">
                  <c:v>1.0638899310105865E-2</c:v>
                </c:pt>
                <c:pt idx="251">
                  <c:v>1.0624097843580316E-2</c:v>
                </c:pt>
                <c:pt idx="252">
                  <c:v>1.0620265159628772E-2</c:v>
                </c:pt>
                <c:pt idx="253">
                  <c:v>1.0603753895516599E-2</c:v>
                </c:pt>
                <c:pt idx="254">
                  <c:v>1.0559532977267638E-2</c:v>
                </c:pt>
                <c:pt idx="255">
                  <c:v>1.0539990208492167E-2</c:v>
                </c:pt>
                <c:pt idx="256">
                  <c:v>1.0518510688462213E-2</c:v>
                </c:pt>
                <c:pt idx="257">
                  <c:v>#N/A</c:v>
                </c:pt>
                <c:pt idx="258">
                  <c:v>#N/A</c:v>
                </c:pt>
                <c:pt idx="259">
                  <c:v>1.0517649315808564E-2</c:v>
                </c:pt>
                <c:pt idx="260">
                  <c:v>1.0475155034984196E-2</c:v>
                </c:pt>
                <c:pt idx="261">
                  <c:v>1.0405374891465868E-2</c:v>
                </c:pt>
                <c:pt idx="262">
                  <c:v>1.035551909917376E-2</c:v>
                </c:pt>
                <c:pt idx="263">
                  <c:v>1.0341888800552645E-2</c:v>
                </c:pt>
                <c:pt idx="264">
                  <c:v>1.0327174248520476E-2</c:v>
                </c:pt>
                <c:pt idx="265">
                  <c:v>1.032257277231019E-2</c:v>
                </c:pt>
                <c:pt idx="266">
                  <c:v>1.0308847559445278E-2</c:v>
                </c:pt>
                <c:pt idx="267">
                  <c:v>1.025806349539149E-2</c:v>
                </c:pt>
                <c:pt idx="268">
                  <c:v>1.0255339461726631E-2</c:v>
                </c:pt>
                <c:pt idx="269">
                  <c:v>1.024178948941179E-2</c:v>
                </c:pt>
                <c:pt idx="270">
                  <c:v>1.0235623026365381E-2</c:v>
                </c:pt>
                <c:pt idx="271">
                  <c:v>1.0221714741055488E-2</c:v>
                </c:pt>
                <c:pt idx="272">
                  <c:v>1.0169248291326261E-2</c:v>
                </c:pt>
                <c:pt idx="273">
                  <c:v>1.0155258190440275E-2</c:v>
                </c:pt>
                <c:pt idx="274">
                  <c:v>1.0141050951862907E-2</c:v>
                </c:pt>
                <c:pt idx="275">
                  <c:v>1.0136060313418183E-2</c:v>
                </c:pt>
                <c:pt idx="276">
                  <c:v>1.0069729744556222E-2</c:v>
                </c:pt>
                <c:pt idx="277">
                  <c:v>1.005235556208528E-2</c:v>
                </c:pt>
                <c:pt idx="278">
                  <c:v>1.0038734630714252E-2</c:v>
                </c:pt>
                <c:pt idx="279">
                  <c:v>1.0034249740709988E-2</c:v>
                </c:pt>
                <c:pt idx="280">
                  <c:v>1.0019096656420423E-2</c:v>
                </c:pt>
                <c:pt idx="281">
                  <c:v>9.9669372560680092E-3</c:v>
                </c:pt>
                <c:pt idx="282">
                  <c:v>9.9519451622009925E-3</c:v>
                </c:pt>
                <c:pt idx="283">
                  <c:v>9.9371340729601521E-3</c:v>
                </c:pt>
                <c:pt idx="284">
                  <c:v>9.9316652649301673E-3</c:v>
                </c:pt>
                <c:pt idx="285">
                  <c:v>9.9172706399635047E-3</c:v>
                </c:pt>
                <c:pt idx="286">
                  <c:v>9.8666570865868497E-3</c:v>
                </c:pt>
                <c:pt idx="287">
                  <c:v>9.8527258069933676E-3</c:v>
                </c:pt>
                <c:pt idx="288">
                  <c:v>9.8371187169992158E-3</c:v>
                </c:pt>
                <c:pt idx="289">
                  <c:v>9.8304989195014958E-3</c:v>
                </c:pt>
                <c:pt idx="290">
                  <c:v>9.8173171982105512E-3</c:v>
                </c:pt>
                <c:pt idx="291">
                  <c:v>9.7673833548543865E-3</c:v>
                </c:pt>
                <c:pt idx="292">
                  <c:v>9.7536327091214403E-3</c:v>
                </c:pt>
                <c:pt idx="293">
                  <c:v>9.738027444289532E-3</c:v>
                </c:pt>
                <c:pt idx="294">
                  <c:v>#N/A</c:v>
                </c:pt>
                <c:pt idx="295">
                  <c:v>9.7404316613753927E-3</c:v>
                </c:pt>
                <c:pt idx="296">
                  <c:v>9.7257713509997235E-3</c:v>
                </c:pt>
                <c:pt idx="297">
                  <c:v>9.6551916347447087E-3</c:v>
                </c:pt>
                <c:pt idx="298">
                  <c:v>9.6404538395591377E-3</c:v>
                </c:pt>
                <c:pt idx="299">
                  <c:v>9.6365740593395977E-3</c:v>
                </c:pt>
                <c:pt idx="300">
                  <c:v>9.6232257132691235E-3</c:v>
                </c:pt>
                <c:pt idx="301">
                  <c:v>9.5720695668783939E-3</c:v>
                </c:pt>
                <c:pt idx="302">
                  <c:v>9.5586600647241671E-3</c:v>
                </c:pt>
                <c:pt idx="303">
                  <c:v>9.5429856675506297E-3</c:v>
                </c:pt>
                <c:pt idx="304">
                  <c:v>9.5384013799113543E-3</c:v>
                </c:pt>
                <c:pt idx="305">
                  <c:v>9.5227698718833853E-3</c:v>
                </c:pt>
                <c:pt idx="306">
                  <c:v>9.470802874949058E-3</c:v>
                </c:pt>
                <c:pt idx="307">
                  <c:v>9.4557860403432503E-3</c:v>
                </c:pt>
                <c:pt idx="308">
                  <c:v>9.4434149188560301E-3</c:v>
                </c:pt>
                <c:pt idx="309">
                  <c:v>9.4363269893749102E-3</c:v>
                </c:pt>
                <c:pt idx="310">
                  <c:v>9.4244558726435113E-3</c:v>
                </c:pt>
                <c:pt idx="311">
                  <c:v>9.3743782353530314E-3</c:v>
                </c:pt>
                <c:pt idx="312">
                  <c:v>9.3602290996721571E-3</c:v>
                </c:pt>
                <c:pt idx="313">
                  <c:v>9.3430319341358814E-3</c:v>
                </c:pt>
                <c:pt idx="314">
                  <c:v>9.3367442249108201E-3</c:v>
                </c:pt>
                <c:pt idx="315">
                  <c:v>9.3224611929025869E-3</c:v>
                </c:pt>
                <c:pt idx="316">
                  <c:v>9.2706588538886692E-3</c:v>
                </c:pt>
                <c:pt idx="317">
                  <c:v>9.2543497146488907E-3</c:v>
                </c:pt>
                <c:pt idx="318">
                  <c:v>9.2378509466668479E-3</c:v>
                </c:pt>
                <c:pt idx="319">
                  <c:v>9.2321104472439242E-3</c:v>
                </c:pt>
                <c:pt idx="320">
                  <c:v>9.2171246319527889E-3</c:v>
                </c:pt>
                <c:pt idx="321">
                  <c:v>9.1656588203044009E-3</c:v>
                </c:pt>
                <c:pt idx="322">
                  <c:v>9.1508486777944764E-3</c:v>
                </c:pt>
                <c:pt idx="323">
                  <c:v>9.1342694050766671E-3</c:v>
                </c:pt>
                <c:pt idx="324">
                  <c:v>9.1280638879700504E-3</c:v>
                </c:pt>
                <c:pt idx="325">
                  <c:v>9.1125335121764461E-3</c:v>
                </c:pt>
                <c:pt idx="326">
                  <c:v>9.0593414314648069E-3</c:v>
                </c:pt>
                <c:pt idx="327">
                  <c:v>9.044640023724293E-3</c:v>
                </c:pt>
                <c:pt idx="328">
                  <c:v>9.0313031332713845E-3</c:v>
                </c:pt>
                <c:pt idx="329">
                  <c:v>9.0233166010582622E-3</c:v>
                </c:pt>
                <c:pt idx="330">
                  <c:v>9.0095093921866987E-3</c:v>
                </c:pt>
                <c:pt idx="331">
                  <c:v>8.9590470936322664E-3</c:v>
                </c:pt>
                <c:pt idx="332">
                  <c:v>8.9446569215831939E-3</c:v>
                </c:pt>
                <c:pt idx="333">
                  <c:v>8.9314735169716553E-3</c:v>
                </c:pt>
                <c:pt idx="334">
                  <c:v>8.9249680164926737E-3</c:v>
                </c:pt>
                <c:pt idx="335">
                  <c:v>8.9049369038010084E-3</c:v>
                </c:pt>
                <c:pt idx="336">
                  <c:v>8.8624660679530454E-3</c:v>
                </c:pt>
                <c:pt idx="337">
                  <c:v>8.8472947234274901E-3</c:v>
                </c:pt>
                <c:pt idx="338">
                  <c:v>8.8262345860126157E-3</c:v>
                </c:pt>
                <c:pt idx="339">
                  <c:v>8.8133298596748677E-3</c:v>
                </c:pt>
                <c:pt idx="340">
                  <c:v>8.7629694174800044E-3</c:v>
                </c:pt>
                <c:pt idx="341">
                  <c:v>8.7482235680682585E-3</c:v>
                </c:pt>
                <c:pt idx="342">
                  <c:v>#N/A</c:v>
                </c:pt>
                <c:pt idx="343">
                  <c:v>8.7470161527827273E-3</c:v>
                </c:pt>
                <c:pt idx="344">
                  <c:v>8.7284869626520489E-3</c:v>
                </c:pt>
                <c:pt idx="345">
                  <c:v>8.6596045776321517E-3</c:v>
                </c:pt>
                <c:pt idx="346">
                  <c:v>8.6443354142859974E-3</c:v>
                </c:pt>
                <c:pt idx="347">
                  <c:v>8.6290407278868386E-3</c:v>
                </c:pt>
                <c:pt idx="348">
                  <c:v>8.6222221419591794E-3</c:v>
                </c:pt>
                <c:pt idx="349">
                  <c:v>#N/A</c:v>
                </c:pt>
                <c:pt idx="350">
                  <c:v>8.6128436577079803E-3</c:v>
                </c:pt>
                <c:pt idx="351">
                  <c:v>8.5562374462109236E-3</c:v>
                </c:pt>
                <c:pt idx="352">
                  <c:v>8.2910859347278265E-3</c:v>
                </c:pt>
                <c:pt idx="353">
                  <c:v>8.5122064595228863E-3</c:v>
                </c:pt>
                <c:pt idx="354">
                  <c:v>8.4961314870066751E-3</c:v>
                </c:pt>
                <c:pt idx="355">
                  <c:v>8.4463020632430386E-3</c:v>
                </c:pt>
                <c:pt idx="356">
                  <c:v>8.4319327240980346E-3</c:v>
                </c:pt>
                <c:pt idx="357">
                  <c:v>8.4178073802692044E-3</c:v>
                </c:pt>
                <c:pt idx="358">
                  <c:v>8.409506130941713E-3</c:v>
                </c:pt>
                <c:pt idx="359">
                  <c:v>8.3938948367547894E-3</c:v>
                </c:pt>
                <c:pt idx="360">
                  <c:v>8.3409209442022458E-3</c:v>
                </c:pt>
                <c:pt idx="361">
                  <c:v>8.3251993131410185E-3</c:v>
                </c:pt>
                <c:pt idx="362">
                  <c:v>8.3091114869953131E-3</c:v>
                </c:pt>
                <c:pt idx="363">
                  <c:v>8.3028666056956801E-3</c:v>
                </c:pt>
                <c:pt idx="364">
                  <c:v>8.290088470362722E-3</c:v>
                </c:pt>
                <c:pt idx="365">
                  <c:v>8.2374432287941612E-3</c:v>
                </c:pt>
                <c:pt idx="366">
                  <c:v>8.2226084539853694E-3</c:v>
                </c:pt>
                <c:pt idx="367">
                  <c:v>8.2092492356764524E-3</c:v>
                </c:pt>
                <c:pt idx="368">
                  <c:v>8.2032734170982557E-3</c:v>
                </c:pt>
                <c:pt idx="369">
                  <c:v>8.1880959598903402E-3</c:v>
                </c:pt>
                <c:pt idx="370">
                  <c:v>8.1361595659750208E-3</c:v>
                </c:pt>
                <c:pt idx="371">
                  <c:v>8.1208614647629851E-3</c:v>
                </c:pt>
                <c:pt idx="372">
                  <c:v>8.1053866179419121E-3</c:v>
                </c:pt>
                <c:pt idx="373">
                  <c:v>8.0988072939800482E-3</c:v>
                </c:pt>
                <c:pt idx="374">
                  <c:v>8.0860679880305764E-3</c:v>
                </c:pt>
                <c:pt idx="375">
                  <c:v>8.0330096773262305E-3</c:v>
                </c:pt>
                <c:pt idx="376">
                  <c:v>8.0203856207234914E-3</c:v>
                </c:pt>
                <c:pt idx="377">
                  <c:v>8.0064698709085835E-3</c:v>
                </c:pt>
                <c:pt idx="378">
                  <c:v>7.998226601086289E-3</c:v>
                </c:pt>
                <c:pt idx="379">
                  <c:v>7.9346964975215428E-3</c:v>
                </c:pt>
                <c:pt idx="380">
                  <c:v>7.9206760871231019E-3</c:v>
                </c:pt>
                <c:pt idx="381">
                  <c:v>7.9069074513706816E-3</c:v>
                </c:pt>
                <c:pt idx="382">
                  <c:v>7.9013832108283388E-3</c:v>
                </c:pt>
                <c:pt idx="383">
                  <c:v>7.8891193011625393E-3</c:v>
                </c:pt>
                <c:pt idx="384">
                  <c:v>7.837418520231676E-3</c:v>
                </c:pt>
                <c:pt idx="385">
                  <c:v>7.821869554409222E-3</c:v>
                </c:pt>
                <c:pt idx="386">
                  <c:v>7.8071441551907927E-3</c:v>
                </c:pt>
                <c:pt idx="387">
                  <c:v>7.7997289884570442E-3</c:v>
                </c:pt>
                <c:pt idx="388">
                  <c:v>7.7863312101837945E-3</c:v>
                </c:pt>
                <c:pt idx="389">
                  <c:v>7.7363655418873911E-3</c:v>
                </c:pt>
                <c:pt idx="390">
                  <c:v>7.7213927187518294E-3</c:v>
                </c:pt>
                <c:pt idx="391">
                  <c:v>7.7083119887539908E-3</c:v>
                </c:pt>
                <c:pt idx="392">
                  <c:v>7.7027862747118814E-3</c:v>
                </c:pt>
                <c:pt idx="393">
                  <c:v>7.68823489173176E-3</c:v>
                </c:pt>
                <c:pt idx="394">
                  <c:v>7.6375262358436835E-3</c:v>
                </c:pt>
                <c:pt idx="395">
                  <c:v>7.6220170160061773E-3</c:v>
                </c:pt>
                <c:pt idx="396">
                  <c:v>#N/A</c:v>
                </c:pt>
                <c:pt idx="397">
                  <c:v>7.6215548401012967E-3</c:v>
                </c:pt>
                <c:pt idx="398">
                  <c:v>7.6081085380081959E-3</c:v>
                </c:pt>
                <c:pt idx="399">
                  <c:v>7.537362296920147E-3</c:v>
                </c:pt>
                <c:pt idx="400">
                  <c:v>7.5231583883583752E-3</c:v>
                </c:pt>
                <c:pt idx="401">
                  <c:v>7.5107449834079798E-3</c:v>
                </c:pt>
                <c:pt idx="402">
                  <c:v>7.503215469184088E-3</c:v>
                </c:pt>
                <c:pt idx="403">
                  <c:v>#N/A</c:v>
                </c:pt>
                <c:pt idx="404">
                  <c:v>7.4921849633222681E-3</c:v>
                </c:pt>
                <c:pt idx="405">
                  <c:v>7.4397053683192826E-3</c:v>
                </c:pt>
                <c:pt idx="406">
                  <c:v>7.4187135413958938E-3</c:v>
                </c:pt>
                <c:pt idx="407">
                  <c:v>7.4034528414181899E-3</c:v>
                </c:pt>
                <c:pt idx="408">
                  <c:v>7.3310771553196652E-3</c:v>
                </c:pt>
                <c:pt idx="409">
                  <c:v>7.3167012096477801E-3</c:v>
                </c:pt>
                <c:pt idx="410">
                  <c:v>7.3040286125087839E-3</c:v>
                </c:pt>
                <c:pt idx="411">
                  <c:v>7.2966860214549456E-3</c:v>
                </c:pt>
                <c:pt idx="412">
                  <c:v>7.2814339778648485E-3</c:v>
                </c:pt>
                <c:pt idx="413">
                  <c:v>7.2310985400576566E-3</c:v>
                </c:pt>
                <c:pt idx="414">
                  <c:v>7.2162101234278797E-3</c:v>
                </c:pt>
                <c:pt idx="415">
                  <c:v>7.2020925478895048E-3</c:v>
                </c:pt>
                <c:pt idx="416">
                  <c:v>7.1919976140437658E-3</c:v>
                </c:pt>
                <c:pt idx="417">
                  <c:v>#N/A</c:v>
                </c:pt>
                <c:pt idx="418">
                  <c:v>7.1819816776270695E-3</c:v>
                </c:pt>
                <c:pt idx="419">
                  <c:v>7.1283479022672402E-3</c:v>
                </c:pt>
                <c:pt idx="420">
                  <c:v>#N/A</c:v>
                </c:pt>
                <c:pt idx="421">
                  <c:v>7.1057974997217332E-3</c:v>
                </c:pt>
                <c:pt idx="422">
                  <c:v>7.0991927855446058E-3</c:v>
                </c:pt>
                <c:pt idx="423">
                  <c:v>#N/A</c:v>
                </c:pt>
                <c:pt idx="424">
                  <c:v>7.031710428322846E-3</c:v>
                </c:pt>
                <c:pt idx="425">
                  <c:v>7.0156301264112653E-3</c:v>
                </c:pt>
                <c:pt idx="426">
                  <c:v>6.9913611361362982E-3</c:v>
                </c:pt>
                <c:pt idx="427">
                  <c:v>6.9777071416285974E-3</c:v>
                </c:pt>
                <c:pt idx="428">
                  <c:v>6.9254711329698182E-3</c:v>
                </c:pt>
                <c:pt idx="429">
                  <c:v>6.9107919142818997E-3</c:v>
                </c:pt>
                <c:pt idx="430">
                  <c:v>#N/A</c:v>
                </c:pt>
                <c:pt idx="431">
                  <c:v>6.9137452042113967E-3</c:v>
                </c:pt>
                <c:pt idx="432">
                  <c:v>6.9004192182702262E-3</c:v>
                </c:pt>
                <c:pt idx="433">
                  <c:v>6.809820901802599E-3</c:v>
                </c:pt>
                <c:pt idx="434">
                  <c:v>6.7952560951953789E-3</c:v>
                </c:pt>
                <c:pt idx="435">
                  <c:v>6.790188207161485E-3</c:v>
                </c:pt>
                <c:pt idx="436">
                  <c:v>6.7768179523230998E-3</c:v>
                </c:pt>
                <c:pt idx="437">
                  <c:v>6.7243593842443161E-3</c:v>
                </c:pt>
                <c:pt idx="438">
                  <c:v>6.7121586925047438E-3</c:v>
                </c:pt>
                <c:pt idx="439">
                  <c:v>6.6956212445370422E-3</c:v>
                </c:pt>
                <c:pt idx="440">
                  <c:v>6.6901296176089531E-3</c:v>
                </c:pt>
                <c:pt idx="441">
                  <c:v>6.6771893682877614E-3</c:v>
                </c:pt>
                <c:pt idx="442">
                  <c:v>6.6264047588640018E-3</c:v>
                </c:pt>
                <c:pt idx="443">
                  <c:v>6.6115957548797955E-3</c:v>
                </c:pt>
                <c:pt idx="444">
                  <c:v>6.5971889648099857E-3</c:v>
                </c:pt>
                <c:pt idx="445">
                  <c:v>6.5931372265521926E-3</c:v>
                </c:pt>
                <c:pt idx="446">
                  <c:v>6.5798236189240633E-3</c:v>
                </c:pt>
                <c:pt idx="447">
                  <c:v>6.5270394463878834E-3</c:v>
                </c:pt>
                <c:pt idx="448">
                  <c:v>6.5142388220613689E-3</c:v>
                </c:pt>
                <c:pt idx="449">
                  <c:v>6.499209310062426E-3</c:v>
                </c:pt>
                <c:pt idx="450">
                  <c:v>6.4926176508788291E-3</c:v>
                </c:pt>
                <c:pt idx="451">
                  <c:v>6.4727198479370696E-3</c:v>
                </c:pt>
                <c:pt idx="452">
                  <c:v>6.424607993267939E-3</c:v>
                </c:pt>
                <c:pt idx="453">
                  <c:v>6.4091785213622465E-3</c:v>
                </c:pt>
                <c:pt idx="454">
                  <c:v>6.3948649639804511E-3</c:v>
                </c:pt>
                <c:pt idx="455">
                  <c:v>6.3915316087252982E-3</c:v>
                </c:pt>
                <c:pt idx="456">
                  <c:v>6.3787015206673292E-3</c:v>
                </c:pt>
                <c:pt idx="457">
                  <c:v>6.3265811030124297E-3</c:v>
                </c:pt>
                <c:pt idx="458">
                  <c:v>6.3132897524962317E-3</c:v>
                </c:pt>
                <c:pt idx="459">
                  <c:v>6.2994191448242365E-3</c:v>
                </c:pt>
                <c:pt idx="460">
                  <c:v>6.296125934023733E-3</c:v>
                </c:pt>
                <c:pt idx="461">
                  <c:v>6.2823049567621858E-3</c:v>
                </c:pt>
                <c:pt idx="462">
                  <c:v>6.2284486068315825E-3</c:v>
                </c:pt>
                <c:pt idx="463">
                  <c:v>6.2067286179015024E-3</c:v>
                </c:pt>
                <c:pt idx="464">
                  <c:v>6.1929128367177455E-3</c:v>
                </c:pt>
                <c:pt idx="465">
                  <c:v>6.186246489156888E-3</c:v>
                </c:pt>
                <c:pt idx="466">
                  <c:v>6.1700116209697509E-3</c:v>
                </c:pt>
                <c:pt idx="467">
                  <c:v>6.1173494359700875E-3</c:v>
                </c:pt>
                <c:pt idx="468">
                  <c:v>6.1033310677915953E-3</c:v>
                </c:pt>
                <c:pt idx="469">
                  <c:v>6.089252863591188E-3</c:v>
                </c:pt>
                <c:pt idx="470">
                  <c:v>6.0821982860426171E-3</c:v>
                </c:pt>
                <c:pt idx="471">
                  <c:v>6.0689672163509734E-3</c:v>
                </c:pt>
                <c:pt idx="472">
                  <c:v>6.0169454872165407E-3</c:v>
                </c:pt>
                <c:pt idx="473">
                  <c:v>6.0011754702860021E-3</c:v>
                </c:pt>
                <c:pt idx="474">
                  <c:v>5.9809454633119596E-3</c:v>
                </c:pt>
                <c:pt idx="475">
                  <c:v>5.9696973582894497E-3</c:v>
                </c:pt>
                <c:pt idx="476">
                  <c:v>5.9164205767734401E-3</c:v>
                </c:pt>
                <c:pt idx="477">
                  <c:v>5.9022125453538354E-3</c:v>
                </c:pt>
                <c:pt idx="478">
                  <c:v>5.8895499031794696E-3</c:v>
                </c:pt>
                <c:pt idx="479">
                  <c:v>5.8834656271589125E-3</c:v>
                </c:pt>
                <c:pt idx="480">
                  <c:v>5.8673711254928484E-3</c:v>
                </c:pt>
                <c:pt idx="481">
                  <c:v>5.8161670545884281E-3</c:v>
                </c:pt>
                <c:pt idx="482">
                  <c:v>5.8014303858333616E-3</c:v>
                </c:pt>
                <c:pt idx="483">
                  <c:v>5.7868155306548541E-3</c:v>
                </c:pt>
                <c:pt idx="484">
                  <c:v>5.7795541855012456E-3</c:v>
                </c:pt>
                <c:pt idx="485">
                  <c:v>5.7652473869340692E-3</c:v>
                </c:pt>
                <c:pt idx="486">
                  <c:v>5.7160961073738914E-3</c:v>
                </c:pt>
                <c:pt idx="487">
                  <c:v>5.703257141303375E-3</c:v>
                </c:pt>
                <c:pt idx="488">
                  <c:v>5.689419947476626E-3</c:v>
                </c:pt>
                <c:pt idx="489">
                  <c:v>5.6821202179577757E-3</c:v>
                </c:pt>
                <c:pt idx="490">
                  <c:v>5.6693958480453777E-3</c:v>
                </c:pt>
                <c:pt idx="491">
                  <c:v>5.6191099026710045E-3</c:v>
                </c:pt>
                <c:pt idx="492">
                  <c:v>5.6057013373393971E-3</c:v>
                </c:pt>
                <c:pt idx="493">
                  <c:v>5.5834760693795893E-3</c:v>
                </c:pt>
                <c:pt idx="494">
                  <c:v>5.5721562554387205E-3</c:v>
                </c:pt>
                <c:pt idx="495">
                  <c:v>5.5223668796926528E-3</c:v>
                </c:pt>
                <c:pt idx="496">
                  <c:v>5.5090145111047484E-3</c:v>
                </c:pt>
                <c:pt idx="497">
                  <c:v>5.4992246224756514E-3</c:v>
                </c:pt>
                <c:pt idx="498">
                  <c:v>5.4896778087718534E-3</c:v>
                </c:pt>
                <c:pt idx="499">
                  <c:v>5.4757282670092611E-3</c:v>
                </c:pt>
                <c:pt idx="500">
                  <c:v>5.4248508379752813E-3</c:v>
                </c:pt>
                <c:pt idx="501">
                  <c:v>5.4118035439612022E-3</c:v>
                </c:pt>
                <c:pt idx="502">
                  <c:v>5.3986421593945622E-3</c:v>
                </c:pt>
                <c:pt idx="503">
                  <c:v>5.3956141604436514E-3</c:v>
                </c:pt>
                <c:pt idx="504">
                  <c:v>5.3888436917288729E-3</c:v>
                </c:pt>
                <c:pt idx="505">
                  <c:v>5.3121721071687222E-3</c:v>
                </c:pt>
                <c:pt idx="506">
                  <c:v>#N/A</c:v>
                </c:pt>
                <c:pt idx="507">
                  <c:v>5.3021955796443976E-3</c:v>
                </c:pt>
                <c:pt idx="508">
                  <c:v>5.2815369067551465E-3</c:v>
                </c:pt>
                <c:pt idx="509">
                  <c:v>#N/A</c:v>
                </c:pt>
                <c:pt idx="510">
                  <c:v>#N/A</c:v>
                </c:pt>
                <c:pt idx="511">
                  <c:v>5.2515163364057482E-3</c:v>
                </c:pt>
                <c:pt idx="512">
                  <c:v>5.1739870729159421E-3</c:v>
                </c:pt>
                <c:pt idx="513">
                  <c:v>5.1193854171316389E-3</c:v>
                </c:pt>
                <c:pt idx="514">
                  <c:v>5.1031856101551032E-3</c:v>
                </c:pt>
                <c:pt idx="515">
                  <c:v>5.0886824203260073E-3</c:v>
                </c:pt>
                <c:pt idx="516">
                  <c:v>5.0794490404846293E-3</c:v>
                </c:pt>
                <c:pt idx="517">
                  <c:v>5.0624415251778743E-3</c:v>
                </c:pt>
                <c:pt idx="518">
                  <c:v>5.0064399282832017E-3</c:v>
                </c:pt>
                <c:pt idx="519">
                  <c:v>4.993074188524016E-3</c:v>
                </c:pt>
                <c:pt idx="520">
                  <c:v>4.9775965536966726E-3</c:v>
                </c:pt>
                <c:pt idx="521">
                  <c:v>4.9721719914141982E-3</c:v>
                </c:pt>
                <c:pt idx="522">
                  <c:v>4.9549993164250683E-3</c:v>
                </c:pt>
                <c:pt idx="523">
                  <c:v>4.8852612832805953E-3</c:v>
                </c:pt>
                <c:pt idx="524">
                  <c:v>4.8712136684059271E-3</c:v>
                </c:pt>
                <c:pt idx="525">
                  <c:v>4.8647489963589141E-3</c:v>
                </c:pt>
                <c:pt idx="526">
                  <c:v>4.8514423351757596E-3</c:v>
                </c:pt>
                <c:pt idx="527">
                  <c:v>4.8011608526015159E-3</c:v>
                </c:pt>
                <c:pt idx="528">
                  <c:v>4.78877333008354E-3</c:v>
                </c:pt>
                <c:pt idx="529">
                  <c:v>4.7747134882765163E-3</c:v>
                </c:pt>
                <c:pt idx="530">
                  <c:v>4.7682325296309891E-3</c:v>
                </c:pt>
                <c:pt idx="531">
                  <c:v>4.6977518707151944E-3</c:v>
                </c:pt>
                <c:pt idx="532">
                  <c:v>4.6829743824230441E-3</c:v>
                </c:pt>
                <c:pt idx="533">
                  <c:v>4.6647478906527429E-3</c:v>
                </c:pt>
                <c:pt idx="534">
                  <c:v>4.6563465688134187E-3</c:v>
                </c:pt>
                <c:pt idx="535">
                  <c:v>4.6403994452015596E-3</c:v>
                </c:pt>
                <c:pt idx="536">
                  <c:v>4.588348987743629E-3</c:v>
                </c:pt>
                <c:pt idx="537">
                  <c:v>4.5740541417125247E-3</c:v>
                </c:pt>
                <c:pt idx="538">
                  <c:v>4.5589771758609565E-3</c:v>
                </c:pt>
                <c:pt idx="539">
                  <c:v>4.5505277864161808E-3</c:v>
                </c:pt>
                <c:pt idx="540">
                  <c:v>4.5353343512941624E-3</c:v>
                </c:pt>
                <c:pt idx="541">
                  <c:v>4.4833197651583667E-3</c:v>
                </c:pt>
                <c:pt idx="542">
                  <c:v>4.4763365003899214E-3</c:v>
                </c:pt>
                <c:pt idx="543">
                  <c:v>4.4634958273053194E-3</c:v>
                </c:pt>
                <c:pt idx="544">
                  <c:v>4.4593759057378612E-3</c:v>
                </c:pt>
                <c:pt idx="545">
                  <c:v>#N/A</c:v>
                </c:pt>
                <c:pt idx="546">
                  <c:v>4.4459753435819316E-3</c:v>
                </c:pt>
                <c:pt idx="547">
                  <c:v>4.3968892330261689E-3</c:v>
                </c:pt>
                <c:pt idx="548">
                  <c:v>4.3665793954421606E-3</c:v>
                </c:pt>
                <c:pt idx="549">
                  <c:v>4.3585912149108896E-3</c:v>
                </c:pt>
                <c:pt idx="550">
                  <c:v>4.338530948948538E-3</c:v>
                </c:pt>
                <c:pt idx="551">
                  <c:v>4.2892872106607971E-3</c:v>
                </c:pt>
                <c:pt idx="552">
                  <c:v>4.2663232677997431E-3</c:v>
                </c:pt>
                <c:pt idx="553">
                  <c:v>4.2489174288604659E-3</c:v>
                </c:pt>
                <c:pt idx="554">
                  <c:v>4.24248612249567E-3</c:v>
                </c:pt>
                <c:pt idx="555">
                  <c:v>4.2271566449980646E-3</c:v>
                </c:pt>
                <c:pt idx="556">
                  <c:v>4.1710518483610848E-3</c:v>
                </c:pt>
                <c:pt idx="557">
                  <c:v>4.1564179447868277E-3</c:v>
                </c:pt>
                <c:pt idx="558">
                  <c:v>4.1457968517397692E-3</c:v>
                </c:pt>
                <c:pt idx="559">
                  <c:v>4.1380550590177645E-3</c:v>
                </c:pt>
                <c:pt idx="560">
                  <c:v>4.1254477240977305E-3</c:v>
                </c:pt>
                <c:pt idx="561">
                  <c:v>4.0669579548564538E-3</c:v>
                </c:pt>
                <c:pt idx="562">
                  <c:v>4.0478858990684596E-3</c:v>
                </c:pt>
                <c:pt idx="563">
                  <c:v>4.0320211903226433E-3</c:v>
                </c:pt>
                <c:pt idx="564">
                  <c:v>4.0257026229608694E-3</c:v>
                </c:pt>
                <c:pt idx="565">
                  <c:v>4.0095296330044938E-3</c:v>
                </c:pt>
                <c:pt idx="566">
                  <c:v>3.957588299707826E-3</c:v>
                </c:pt>
                <c:pt idx="567">
                  <c:v>3.9420012351469857E-3</c:v>
                </c:pt>
                <c:pt idx="568">
                  <c:v>3.9285492056559956E-3</c:v>
                </c:pt>
                <c:pt idx="569">
                  <c:v>3.9207163900034647E-3</c:v>
                </c:pt>
                <c:pt idx="570">
                  <c:v>3.9077862466261326E-3</c:v>
                </c:pt>
                <c:pt idx="571">
                  <c:v>3.8571003334428866E-3</c:v>
                </c:pt>
                <c:pt idx="572">
                  <c:v>3.8419960999271918E-3</c:v>
                </c:pt>
                <c:pt idx="573">
                  <c:v>3.8272976609627918E-3</c:v>
                </c:pt>
                <c:pt idx="574">
                  <c:v>3.8188605564977163E-3</c:v>
                </c:pt>
                <c:pt idx="575">
                  <c:v>3.8039003838579166E-3</c:v>
                </c:pt>
                <c:pt idx="576">
                  <c:v>3.7568107063159495E-3</c:v>
                </c:pt>
                <c:pt idx="577">
                  <c:v>3.74254936157703E-3</c:v>
                </c:pt>
                <c:pt idx="578">
                  <c:v>3.7290351872676375E-3</c:v>
                </c:pt>
                <c:pt idx="579">
                  <c:v>3.7213310460166849E-3</c:v>
                </c:pt>
                <c:pt idx="580">
                  <c:v>3.7080674456995144E-3</c:v>
                </c:pt>
                <c:pt idx="581">
                  <c:v>3.6572513637920245E-3</c:v>
                </c:pt>
                <c:pt idx="582">
                  <c:v>3.6435214605867738E-3</c:v>
                </c:pt>
                <c:pt idx="583">
                  <c:v>3.6306293610293139E-3</c:v>
                </c:pt>
                <c:pt idx="584">
                  <c:v>3.6250557833807928E-3</c:v>
                </c:pt>
                <c:pt idx="585">
                  <c:v>3.6097003520820792E-3</c:v>
                </c:pt>
                <c:pt idx="586">
                  <c:v>3.5561002869552993E-3</c:v>
                </c:pt>
                <c:pt idx="587">
                  <c:v>3.5429156586239685E-3</c:v>
                </c:pt>
                <c:pt idx="588">
                  <c:v>3.519915025128606E-3</c:v>
                </c:pt>
                <c:pt idx="589">
                  <c:v>3.5068292947915136E-3</c:v>
                </c:pt>
                <c:pt idx="590">
                  <c:v>3.4547464000682648E-3</c:v>
                </c:pt>
                <c:pt idx="591">
                  <c:v>3.4416576759659367E-3</c:v>
                </c:pt>
                <c:pt idx="592">
                  <c:v>#N/A</c:v>
                </c:pt>
                <c:pt idx="593">
                  <c:v>3.4407445764570443E-3</c:v>
                </c:pt>
                <c:pt idx="594">
                  <c:v>3.4269590288396046E-3</c:v>
                </c:pt>
                <c:pt idx="595">
                  <c:v>3.3582346877856217E-3</c:v>
                </c:pt>
                <c:pt idx="596">
                  <c:v>3.3427473127749519E-3</c:v>
                </c:pt>
                <c:pt idx="597">
                  <c:v>3.3286744134433111E-3</c:v>
                </c:pt>
                <c:pt idx="598">
                  <c:v>3.3237697504426844E-3</c:v>
                </c:pt>
                <c:pt idx="599">
                  <c:v>3.3099632109614419E-3</c:v>
                </c:pt>
                <c:pt idx="600">
                  <c:v>#N/A</c:v>
                </c:pt>
                <c:pt idx="601">
                  <c:v>3.2611503862731706E-3</c:v>
                </c:pt>
                <c:pt idx="602">
                  <c:v>3.2473768460401509E-3</c:v>
                </c:pt>
                <c:pt idx="603">
                  <c:v>3.2217207048024221E-3</c:v>
                </c:pt>
                <c:pt idx="604">
                  <c:v>3.2054314704226261E-3</c:v>
                </c:pt>
                <c:pt idx="605">
                  <c:v>3.1545758742734797E-3</c:v>
                </c:pt>
                <c:pt idx="606">
                  <c:v>3.1399737572814779E-3</c:v>
                </c:pt>
                <c:pt idx="607">
                  <c:v>3.1245127160002273E-3</c:v>
                </c:pt>
                <c:pt idx="608">
                  <c:v>3.1183288973584133E-3</c:v>
                </c:pt>
                <c:pt idx="609">
                  <c:v>3.1050016566107619E-3</c:v>
                </c:pt>
                <c:pt idx="610">
                  <c:v>3.0545757073705548E-3</c:v>
                </c:pt>
                <c:pt idx="611">
                  <c:v>3.03971675898973E-3</c:v>
                </c:pt>
                <c:pt idx="612">
                  <c:v>3.0164176840370427E-3</c:v>
                </c:pt>
                <c:pt idx="613">
                  <c:v>3.0094752685103643E-3</c:v>
                </c:pt>
                <c:pt idx="614">
                  <c:v>2.9924432312564697E-3</c:v>
                </c:pt>
                <c:pt idx="615">
                  <c:v>2.9417101792184042E-3</c:v>
                </c:pt>
                <c:pt idx="616">
                  <c:v>2.9271404889814612E-3</c:v>
                </c:pt>
                <c:pt idx="617">
                  <c:v>2.9136071608639735E-3</c:v>
                </c:pt>
                <c:pt idx="618">
                  <c:v>2.9083358021677608E-3</c:v>
                </c:pt>
                <c:pt idx="619">
                  <c:v>2.8940307393929832E-3</c:v>
                </c:pt>
                <c:pt idx="620">
                  <c:v>2.8407276571809081E-3</c:v>
                </c:pt>
                <c:pt idx="621">
                  <c:v>2.8258883895371234E-3</c:v>
                </c:pt>
                <c:pt idx="622">
                  <c:v>2.8130172169846812E-3</c:v>
                </c:pt>
                <c:pt idx="623">
                  <c:v>2.8072641252263608E-3</c:v>
                </c:pt>
                <c:pt idx="624">
                  <c:v>2.7927934153217926E-3</c:v>
                </c:pt>
                <c:pt idx="625">
                  <c:v>2.7436924134716101E-3</c:v>
                </c:pt>
                <c:pt idx="626">
                  <c:v>2.7276949729899691E-3</c:v>
                </c:pt>
                <c:pt idx="627">
                  <c:v>2.7141782538111503E-3</c:v>
                </c:pt>
                <c:pt idx="628">
                  <c:v>2.7097835232963163E-3</c:v>
                </c:pt>
                <c:pt idx="629">
                  <c:v>2.6960682465801966E-3</c:v>
                </c:pt>
                <c:pt idx="630">
                  <c:v>2.6322434031387232E-3</c:v>
                </c:pt>
                <c:pt idx="631">
                  <c:v>2.6171572895850037E-3</c:v>
                </c:pt>
                <c:pt idx="632">
                  <c:v>2.6059841862451361E-3</c:v>
                </c:pt>
                <c:pt idx="633">
                  <c:v>2.5949807198981656E-3</c:v>
                </c:pt>
                <c:pt idx="634">
                  <c:v>2.5438947511808863E-3</c:v>
                </c:pt>
                <c:pt idx="635">
                  <c:v>2.5277533778482741E-3</c:v>
                </c:pt>
                <c:pt idx="636">
                  <c:v>2.5131431297882312E-3</c:v>
                </c:pt>
                <c:pt idx="637">
                  <c:v>2.5032738177648284E-3</c:v>
                </c:pt>
                <c:pt idx="638">
                  <c:v>2.4891206566859392E-3</c:v>
                </c:pt>
                <c:pt idx="639">
                  <c:v>2.437575895907429E-3</c:v>
                </c:pt>
                <c:pt idx="640">
                  <c:v>2.4222307648560371E-3</c:v>
                </c:pt>
                <c:pt idx="641">
                  <c:v>2.4073046603496628E-3</c:v>
                </c:pt>
                <c:pt idx="642">
                  <c:v>2.4004445494454352E-3</c:v>
                </c:pt>
                <c:pt idx="643">
                  <c:v>2.3942011147874975E-3</c:v>
                </c:pt>
                <c:pt idx="644">
                  <c:v>2.3495645038633661E-3</c:v>
                </c:pt>
                <c:pt idx="645">
                  <c:v>2.3304280613876127E-3</c:v>
                </c:pt>
                <c:pt idx="646">
                  <c:v>2.3124040235347199E-3</c:v>
                </c:pt>
                <c:pt idx="647">
                  <c:v>2.3069788242477962E-3</c:v>
                </c:pt>
                <c:pt idx="648">
                  <c:v>2.2931263571330796E-3</c:v>
                </c:pt>
                <c:pt idx="649">
                  <c:v>2.2414397880665682E-3</c:v>
                </c:pt>
                <c:pt idx="650">
                  <c:v>2.2295691856046851E-3</c:v>
                </c:pt>
                <c:pt idx="651">
                  <c:v>2.2153499943158295E-3</c:v>
                </c:pt>
                <c:pt idx="652">
                  <c:v>2.2096574898613497E-3</c:v>
                </c:pt>
                <c:pt idx="653">
                  <c:v>2.1978595573748372E-3</c:v>
                </c:pt>
                <c:pt idx="654">
                  <c:v>2.1448476405634409E-3</c:v>
                </c:pt>
                <c:pt idx="655">
                  <c:v>2.1321936033114053E-3</c:v>
                </c:pt>
                <c:pt idx="656">
                  <c:v>2.1275861165654941E-3</c:v>
                </c:pt>
                <c:pt idx="657">
                  <c:v>2.112806961958924E-3</c:v>
                </c:pt>
                <c:pt idx="658">
                  <c:v>2.0419325871350313E-3</c:v>
                </c:pt>
                <c:pt idx="659">
                  <c:v>2.0198846136452175E-3</c:v>
                </c:pt>
                <c:pt idx="660">
                  <c:v>#N/A</c:v>
                </c:pt>
                <c:pt idx="661">
                  <c:v>2.0265961891217099E-3</c:v>
                </c:pt>
                <c:pt idx="662">
                  <c:v>2.0105899466831278E-3</c:v>
                </c:pt>
                <c:pt idx="663">
                  <c:v>1.9406021975538756E-3</c:v>
                </c:pt>
                <c:pt idx="664">
                  <c:v>1.9261795350253852E-3</c:v>
                </c:pt>
                <c:pt idx="665">
                  <c:v>1.910160879781797E-3</c:v>
                </c:pt>
                <c:pt idx="666">
                  <c:v>1.9048986513872102E-3</c:v>
                </c:pt>
                <c:pt idx="667">
                  <c:v>#N/A</c:v>
                </c:pt>
                <c:pt idx="668">
                  <c:v>1.8958091378460384E-3</c:v>
                </c:pt>
                <c:pt idx="669">
                  <c:v>1.8474383855857646E-3</c:v>
                </c:pt>
                <c:pt idx="670">
                  <c:v>#N/A</c:v>
                </c:pt>
                <c:pt idx="671">
                  <c:v>1.825879213832371E-3</c:v>
                </c:pt>
                <c:pt idx="672">
                  <c:v>1.8157530406386346E-3</c:v>
                </c:pt>
                <c:pt idx="673">
                  <c:v>1.7450353994958867E-3</c:v>
                </c:pt>
                <c:pt idx="674">
                  <c:v>#N/A</c:v>
                </c:pt>
                <c:pt idx="675">
                  <c:v>1.7337108088457676E-3</c:v>
                </c:pt>
                <c:pt idx="676">
                  <c:v>1.7257069793314983E-3</c:v>
                </c:pt>
                <c:pt idx="677">
                  <c:v>1.692675696056245E-3</c:v>
                </c:pt>
                <c:pt idx="678">
                  <c:v>1.6413545029605459E-3</c:v>
                </c:pt>
                <c:pt idx="679">
                  <c:v>1.6266443945183173E-3</c:v>
                </c:pt>
                <c:pt idx="680">
                  <c:v>1.6108577443507688E-3</c:v>
                </c:pt>
                <c:pt idx="681">
                  <c:v>1.6034969033811297E-3</c:v>
                </c:pt>
                <c:pt idx="682">
                  <c:v>1.5869845099574231E-3</c:v>
                </c:pt>
                <c:pt idx="683">
                  <c:v>1.5360222303948401E-3</c:v>
                </c:pt>
                <c:pt idx="684">
                  <c:v>1.5224801912887553E-3</c:v>
                </c:pt>
                <c:pt idx="685">
                  <c:v>1.5083751429725289E-3</c:v>
                </c:pt>
                <c:pt idx="686">
                  <c:v>1.5025575286280457E-3</c:v>
                </c:pt>
                <c:pt idx="687">
                  <c:v>1.4894114834700378E-3</c:v>
                </c:pt>
                <c:pt idx="688">
                  <c:v>1.4376168865539718E-3</c:v>
                </c:pt>
                <c:pt idx="689">
                  <c:v>1.4229320624845609E-3</c:v>
                </c:pt>
                <c:pt idx="690">
                  <c:v>1.4116010641584964E-3</c:v>
                </c:pt>
                <c:pt idx="691">
                  <c:v>1.4057680453907206E-3</c:v>
                </c:pt>
                <c:pt idx="692">
                  <c:v>1.3861273773287941E-3</c:v>
                </c:pt>
                <c:pt idx="693">
                  <c:v>1.3359897677067689E-3</c:v>
                </c:pt>
                <c:pt idx="694">
                  <c:v>1.3236252597477183E-3</c:v>
                </c:pt>
                <c:pt idx="695">
                  <c:v>#N/A</c:v>
                </c:pt>
                <c:pt idx="696">
                  <c:v>1.3194923009269832E-3</c:v>
                </c:pt>
                <c:pt idx="697">
                  <c:v>1.3030279060988192E-3</c:v>
                </c:pt>
                <c:pt idx="698">
                  <c:v>1.2089345767434256E-3</c:v>
                </c:pt>
                <c:pt idx="699">
                  <c:v>1.2005331357651805E-3</c:v>
                </c:pt>
                <c:pt idx="700">
                  <c:v>1.2003632471024872E-3</c:v>
                </c:pt>
                <c:pt idx="701">
                  <c:v>1.1798565209288903E-3</c:v>
                </c:pt>
                <c:pt idx="702">
                  <c:v>1.1245405242488182E-3</c:v>
                </c:pt>
                <c:pt idx="703">
                  <c:v>1.1090084187421745E-3</c:v>
                </c:pt>
                <c:pt idx="704">
                  <c:v>1.094710894510742E-3</c:v>
                </c:pt>
                <c:pt idx="705">
                  <c:v>1.0866673996112741E-3</c:v>
                </c:pt>
                <c:pt idx="706">
                  <c:v>1.0729723270184177E-3</c:v>
                </c:pt>
                <c:pt idx="707">
                  <c:v>1.0229224823721239E-3</c:v>
                </c:pt>
                <c:pt idx="708">
                  <c:v>1.0065326908572647E-3</c:v>
                </c:pt>
                <c:pt idx="709">
                  <c:v>9.915623013962982E-4</c:v>
                </c:pt>
                <c:pt idx="710">
                  <c:v>9.868627324922663E-4</c:v>
                </c:pt>
                <c:pt idx="711">
                  <c:v>9.7374016524676144E-4</c:v>
                </c:pt>
                <c:pt idx="712">
                  <c:v>9.2353404678191531E-4</c:v>
                </c:pt>
                <c:pt idx="713">
                  <c:v>9.0957285214487982E-4</c:v>
                </c:pt>
                <c:pt idx="714">
                  <c:v>8.9555532657326076E-4</c:v>
                </c:pt>
                <c:pt idx="715">
                  <c:v>8.8852672353478823E-4</c:v>
                </c:pt>
                <c:pt idx="716">
                  <c:v>8.7550789475132618E-4</c:v>
                </c:pt>
                <c:pt idx="717">
                  <c:v>8.2359559931721726E-4</c:v>
                </c:pt>
                <c:pt idx="718">
                  <c:v>8.012001814854397E-4</c:v>
                </c:pt>
                <c:pt idx="719">
                  <c:v>7.9109231280805048E-4</c:v>
                </c:pt>
                <c:pt idx="720">
                  <c:v>7.8493817380698161E-4</c:v>
                </c:pt>
                <c:pt idx="721">
                  <c:v>7.7356706073472559E-4</c:v>
                </c:pt>
                <c:pt idx="722">
                  <c:v>7.2125897316577259E-4</c:v>
                </c:pt>
                <c:pt idx="723">
                  <c:v>7.0687101889088666E-4</c:v>
                </c:pt>
                <c:pt idx="724">
                  <c:v>6.8661840089934145E-4</c:v>
                </c:pt>
                <c:pt idx="725">
                  <c:v>6.7168912345216825E-4</c:v>
                </c:pt>
                <c:pt idx="726">
                  <c:v>6.2137603894596438E-4</c:v>
                </c:pt>
                <c:pt idx="727">
                  <c:v>6.0766474410733906E-4</c:v>
                </c:pt>
                <c:pt idx="728">
                  <c:v>5.9298666122731269E-4</c:v>
                </c:pt>
                <c:pt idx="729">
                  <c:v>5.8704285549637802E-4</c:v>
                </c:pt>
                <c:pt idx="730">
                  <c:v>5.7479574771690523E-4</c:v>
                </c:pt>
                <c:pt idx="731">
                  <c:v>5.1483664114049255E-4</c:v>
                </c:pt>
                <c:pt idx="732">
                  <c:v>5.0061320643202123E-4</c:v>
                </c:pt>
                <c:pt idx="733">
                  <c:v>4.8647875337071156E-4</c:v>
                </c:pt>
                <c:pt idx="734">
                  <c:v>4.7678290043329241E-4</c:v>
                </c:pt>
                <c:pt idx="735">
                  <c:v>4.5783100232510421E-4</c:v>
                </c:pt>
                <c:pt idx="736">
                  <c:v>4.0706322790273752E-4</c:v>
                </c:pt>
                <c:pt idx="737">
                  <c:v>3.9200658324456406E-4</c:v>
                </c:pt>
                <c:pt idx="738">
                  <c:v>3.7488480215586151E-4</c:v>
                </c:pt>
                <c:pt idx="739">
                  <c:v>3.6835768360221621E-4</c:v>
                </c:pt>
                <c:pt idx="740">
                  <c:v>3.5619329508351782E-4</c:v>
                </c:pt>
                <c:pt idx="741">
                  <c:v>3.0724218289401861E-4</c:v>
                </c:pt>
                <c:pt idx="742">
                  <c:v>2.9162278942873598E-4</c:v>
                </c:pt>
                <c:pt idx="743">
                  <c:v>2.780665858261866E-4</c:v>
                </c:pt>
                <c:pt idx="744">
                  <c:v>2.7342311250055928E-4</c:v>
                </c:pt>
                <c:pt idx="745">
                  <c:v>2.6101135036693535E-4</c:v>
                </c:pt>
                <c:pt idx="746">
                  <c:v>2.0812380999468694E-4</c:v>
                </c:pt>
                <c:pt idx="747">
                  <c:v>1.9578091818805987E-4</c:v>
                </c:pt>
                <c:pt idx="748">
                  <c:v>1.7581549810907759E-4</c:v>
                </c:pt>
                <c:pt idx="749">
                  <c:v>1.6365683739527626E-4</c:v>
                </c:pt>
                <c:pt idx="750">
                  <c:v>1.1336173004106165E-4</c:v>
                </c:pt>
                <c:pt idx="751">
                  <c:v>9.8509307010274938E-5</c:v>
                </c:pt>
                <c:pt idx="752">
                  <c:v>8.5437007307564983E-5</c:v>
                </c:pt>
                <c:pt idx="753">
                  <c:v>7.9163536212067953E-5</c:v>
                </c:pt>
                <c:pt idx="754">
                  <c:v>6.698121323500672E-5</c:v>
                </c:pt>
                <c:pt idx="755">
                  <c:v>1.5848113079197645E-5</c:v>
                </c:pt>
                <c:pt idx="756">
                  <c:v>1.5068585466071482E-6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88-4582-9477-BBE9405F81D1}"/>
            </c:ext>
          </c:extLst>
        </c:ser>
        <c:ser>
          <c:idx val="6"/>
          <c:order val="2"/>
          <c:tx>
            <c:strRef>
              <c:f>Analysis!$CS$9</c:f>
              <c:strCache>
                <c:ptCount val="1"/>
                <c:pt idx="0">
                  <c:v>Invesco (Irl; SWAP; Aku; 0,05%)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Analysis!$CS$10:$CS$766</c:f>
              <c:numCache>
                <c:formatCode>0.000%</c:formatCode>
                <c:ptCount val="757"/>
                <c:pt idx="0">
                  <c:v>1.4835027815599977E-2</c:v>
                </c:pt>
                <c:pt idx="1">
                  <c:v>1.4823969154271088E-2</c:v>
                </c:pt>
                <c:pt idx="2">
                  <c:v>1.4801938793618019E-2</c:v>
                </c:pt>
                <c:pt idx="3">
                  <c:v>1.4770030967213854E-2</c:v>
                </c:pt>
                <c:pt idx="4">
                  <c:v>1.4771779593163892E-2</c:v>
                </c:pt>
                <c:pt idx="5">
                  <c:v>1.4777040387689455E-2</c:v>
                </c:pt>
                <c:pt idx="6">
                  <c:v>1.4745795742583834E-2</c:v>
                </c:pt>
                <c:pt idx="7">
                  <c:v>1.4742346377162097E-2</c:v>
                </c:pt>
                <c:pt idx="8">
                  <c:v>1.4720999121514255E-2</c:v>
                </c:pt>
                <c:pt idx="9">
                  <c:v>1.4716200022715675E-2</c:v>
                </c:pt>
                <c:pt idx="10">
                  <c:v>1.4694842375553074E-2</c:v>
                </c:pt>
                <c:pt idx="11">
                  <c:v>1.4680724844801096E-2</c:v>
                </c:pt>
                <c:pt idx="12">
                  <c:v>1.4681688113217684E-2</c:v>
                </c:pt>
                <c:pt idx="13">
                  <c:v>1.4678684564006561E-2</c:v>
                </c:pt>
                <c:pt idx="14">
                  <c:v>1.4628154620511591E-2</c:v>
                </c:pt>
                <c:pt idx="15">
                  <c:v>1.4622442793523982E-2</c:v>
                </c:pt>
                <c:pt idx="16">
                  <c:v>1.4602058199738144E-2</c:v>
                </c:pt>
                <c:pt idx="17">
                  <c:v>1.4589382555459274E-2</c:v>
                </c:pt>
                <c:pt idx="18">
                  <c:v>1.4581224121870351E-2</c:v>
                </c:pt>
                <c:pt idx="19">
                  <c:v>1.4585372419938958E-2</c:v>
                </c:pt>
                <c:pt idx="20">
                  <c:v>1.4569811497845198E-2</c:v>
                </c:pt>
                <c:pt idx="21">
                  <c:v>1.4514305643364978E-2</c:v>
                </c:pt>
                <c:pt idx="22">
                  <c:v>1.4486405928057611E-2</c:v>
                </c:pt>
                <c:pt idx="23">
                  <c:v>1.4478223014775082E-2</c:v>
                </c:pt>
                <c:pt idx="24">
                  <c:v>1.4434156956006028E-2</c:v>
                </c:pt>
                <c:pt idx="25">
                  <c:v>1.440768125259817E-2</c:v>
                </c:pt>
                <c:pt idx="26">
                  <c:v>1.4397589176847303E-2</c:v>
                </c:pt>
                <c:pt idx="27">
                  <c:v>1.4394607441661433E-2</c:v>
                </c:pt>
                <c:pt idx="28">
                  <c:v>1.4364906198559124E-2</c:v>
                </c:pt>
                <c:pt idx="29">
                  <c:v>1.4362553280451662E-2</c:v>
                </c:pt>
                <c:pt idx="30">
                  <c:v>1.4343605317244101E-2</c:v>
                </c:pt>
                <c:pt idx="31">
                  <c:v>1.4289712478559924E-2</c:v>
                </c:pt>
                <c:pt idx="32">
                  <c:v>1.4246833685561455E-2</c:v>
                </c:pt>
                <c:pt idx="33">
                  <c:v>1.4247554666934503E-2</c:v>
                </c:pt>
                <c:pt idx="34">
                  <c:v>1.4220601305911851E-2</c:v>
                </c:pt>
                <c:pt idx="35">
                  <c:v>1.4159127687408457E-2</c:v>
                </c:pt>
                <c:pt idx="36">
                  <c:v>1.4159496404094529E-2</c:v>
                </c:pt>
                <c:pt idx="37">
                  <c:v>1.4110704960879517E-2</c:v>
                </c:pt>
                <c:pt idx="38">
                  <c:v>1.4087159017459827E-2</c:v>
                </c:pt>
                <c:pt idx="39">
                  <c:v>1.404996213531895E-2</c:v>
                </c:pt>
                <c:pt idx="40">
                  <c:v>1.3994419168911421E-2</c:v>
                </c:pt>
                <c:pt idx="41">
                  <c:v>1.3995416723033394E-2</c:v>
                </c:pt>
                <c:pt idx="42">
                  <c:v>1.3994355243318823E-2</c:v>
                </c:pt>
                <c:pt idx="43">
                  <c:v>1.3994396702029954E-2</c:v>
                </c:pt>
                <c:pt idx="44">
                  <c:v>1.3961601091944109E-2</c:v>
                </c:pt>
                <c:pt idx="45">
                  <c:v>1.3938159407478334E-2</c:v>
                </c:pt>
                <c:pt idx="46">
                  <c:v>1.3940200362017929E-2</c:v>
                </c:pt>
                <c:pt idx="47">
                  <c:v>1.3936972639390977E-2</c:v>
                </c:pt>
                <c:pt idx="48">
                  <c:v>1.3939043293716979E-2</c:v>
                </c:pt>
                <c:pt idx="49">
                  <c:v>1.3934810932281883E-2</c:v>
                </c:pt>
                <c:pt idx="50">
                  <c:v>1.3911273516496125E-2</c:v>
                </c:pt>
                <c:pt idx="51">
                  <c:v>1.390504358143696E-2</c:v>
                </c:pt>
                <c:pt idx="52">
                  <c:v>1.3899970279979579E-2</c:v>
                </c:pt>
                <c:pt idx="53">
                  <c:v>1.3905336273572377E-2</c:v>
                </c:pt>
                <c:pt idx="54">
                  <c:v>1.3904654982547671E-2</c:v>
                </c:pt>
                <c:pt idx="55">
                  <c:v>1.3898559514690323E-2</c:v>
                </c:pt>
                <c:pt idx="56">
                  <c:v>1.3872058317740965E-2</c:v>
                </c:pt>
                <c:pt idx="57">
                  <c:v>1.3874846611982683E-2</c:v>
                </c:pt>
                <c:pt idx="58">
                  <c:v>1.3879658402271788E-2</c:v>
                </c:pt>
                <c:pt idx="59">
                  <c:v>1.3877184279545762E-2</c:v>
                </c:pt>
                <c:pt idx="60">
                  <c:v>1.3787455821683503E-2</c:v>
                </c:pt>
                <c:pt idx="61">
                  <c:v>1.3784974786956505E-2</c:v>
                </c:pt>
                <c:pt idx="62">
                  <c:v>1.3775471585124377E-2</c:v>
                </c:pt>
                <c:pt idx="63">
                  <c:v>1.3747258047318578E-2</c:v>
                </c:pt>
                <c:pt idx="64">
                  <c:v>1.375120789489781E-2</c:v>
                </c:pt>
                <c:pt idx="65">
                  <c:v>1.3721673562114622E-2</c:v>
                </c:pt>
                <c:pt idx="66">
                  <c:v>1.3713120875772811E-2</c:v>
                </c:pt>
                <c:pt idx="67">
                  <c:v>1.3677397252620072E-2</c:v>
                </c:pt>
                <c:pt idx="68">
                  <c:v>1.3682444975089636E-2</c:v>
                </c:pt>
                <c:pt idx="69">
                  <c:v>1.3675756651027715E-2</c:v>
                </c:pt>
                <c:pt idx="70">
                  <c:v>1.366293087015169E-2</c:v>
                </c:pt>
                <c:pt idx="71">
                  <c:v>1.36442109520023E-2</c:v>
                </c:pt>
                <c:pt idx="72">
                  <c:v>1.3644969654764916E-2</c:v>
                </c:pt>
                <c:pt idx="73">
                  <c:v>1.3634680969204727E-2</c:v>
                </c:pt>
                <c:pt idx="74">
                  <c:v>1.3635684926547542E-2</c:v>
                </c:pt>
                <c:pt idx="75">
                  <c:v>1.363244567513866E-2</c:v>
                </c:pt>
                <c:pt idx="76">
                  <c:v>1.3623864021409915E-2</c:v>
                </c:pt>
                <c:pt idx="77">
                  <c:v>1.3622847145873918E-2</c:v>
                </c:pt>
                <c:pt idx="78">
                  <c:v>1.3531614280934301E-2</c:v>
                </c:pt>
                <c:pt idx="79">
                  <c:v>1.3521485349835771E-2</c:v>
                </c:pt>
                <c:pt idx="80">
                  <c:v>1.3509670764249249E-2</c:v>
                </c:pt>
                <c:pt idx="81">
                  <c:v>1.3494958480631203E-2</c:v>
                </c:pt>
                <c:pt idx="82">
                  <c:v>1.3490249202401827E-2</c:v>
                </c:pt>
                <c:pt idx="83">
                  <c:v>1.3495002043019344E-2</c:v>
                </c:pt>
                <c:pt idx="84">
                  <c:v>1.3439550543461243E-2</c:v>
                </c:pt>
                <c:pt idx="85">
                  <c:v>1.3411734299432654E-2</c:v>
                </c:pt>
                <c:pt idx="86">
                  <c:v>1.3407442934013414E-2</c:v>
                </c:pt>
                <c:pt idx="87">
                  <c:v>1.3378343154754502E-2</c:v>
                </c:pt>
                <c:pt idx="88">
                  <c:v>1.3351243022650117E-2</c:v>
                </c:pt>
                <c:pt idx="89">
                  <c:v>1.3333907900984876E-2</c:v>
                </c:pt>
                <c:pt idx="90">
                  <c:v>1.3334793682295398E-2</c:v>
                </c:pt>
                <c:pt idx="91">
                  <c:v>1.3334807029000251E-2</c:v>
                </c:pt>
                <c:pt idx="92">
                  <c:v>1.3303567934954907E-2</c:v>
                </c:pt>
                <c:pt idx="93">
                  <c:v>1.3288813194504812E-2</c:v>
                </c:pt>
                <c:pt idx="94">
                  <c:v>1.3282727919553317E-2</c:v>
                </c:pt>
                <c:pt idx="95">
                  <c:v>1.3234832350310199E-2</c:v>
                </c:pt>
                <c:pt idx="96">
                  <c:v>1.3188894131560103E-2</c:v>
                </c:pt>
                <c:pt idx="97">
                  <c:v>1.318785196687533E-2</c:v>
                </c:pt>
                <c:pt idx="98">
                  <c:v>1.3168665499037946E-2</c:v>
                </c:pt>
                <c:pt idx="99">
                  <c:v>1.309635475763038E-2</c:v>
                </c:pt>
                <c:pt idx="100">
                  <c:v>1.3053886631517075E-2</c:v>
                </c:pt>
                <c:pt idx="101">
                  <c:v>1.3055107784859521E-2</c:v>
                </c:pt>
                <c:pt idx="102">
                  <c:v>1.3055883679654379E-2</c:v>
                </c:pt>
                <c:pt idx="103">
                  <c:v>1.2997435743544727E-2</c:v>
                </c:pt>
                <c:pt idx="104">
                  <c:v>1.2964625000170038E-2</c:v>
                </c:pt>
                <c:pt idx="105">
                  <c:v>1.2967879919399072E-2</c:v>
                </c:pt>
                <c:pt idx="106">
                  <c:v>1.2969382021337905E-2</c:v>
                </c:pt>
                <c:pt idx="107">
                  <c:v>1.2965499368187139E-2</c:v>
                </c:pt>
                <c:pt idx="108">
                  <c:v>1.2936517435071959E-2</c:v>
                </c:pt>
                <c:pt idx="109">
                  <c:v>1.2891962637233689E-2</c:v>
                </c:pt>
                <c:pt idx="110">
                  <c:v>1.2893201821499334E-2</c:v>
                </c:pt>
                <c:pt idx="111">
                  <c:v>1.289252673341923E-2</c:v>
                </c:pt>
                <c:pt idx="112">
                  <c:v>1.2895866239788445E-2</c:v>
                </c:pt>
                <c:pt idx="113">
                  <c:v>1.2896362118318683E-2</c:v>
                </c:pt>
                <c:pt idx="114">
                  <c:v>1.2874258236756253E-2</c:v>
                </c:pt>
                <c:pt idx="115">
                  <c:v>1.2870093236062585E-2</c:v>
                </c:pt>
                <c:pt idx="116">
                  <c:v>1.2867356080834336E-2</c:v>
                </c:pt>
                <c:pt idx="117">
                  <c:v>1.287199248792481E-2</c:v>
                </c:pt>
                <c:pt idx="118">
                  <c:v>1.2860815537024006E-2</c:v>
                </c:pt>
                <c:pt idx="119">
                  <c:v>1.2854534979494847E-2</c:v>
                </c:pt>
                <c:pt idx="120">
                  <c:v>1.2851330552144491E-2</c:v>
                </c:pt>
                <c:pt idx="121">
                  <c:v>1.2812539523700428E-2</c:v>
                </c:pt>
                <c:pt idx="122">
                  <c:v>1.281881801895457E-2</c:v>
                </c:pt>
                <c:pt idx="123">
                  <c:v>1.2822011763977459E-2</c:v>
                </c:pt>
                <c:pt idx="124">
                  <c:v>1.2738700631802047E-2</c:v>
                </c:pt>
                <c:pt idx="125">
                  <c:v>1.2735849548679123E-2</c:v>
                </c:pt>
                <c:pt idx="126">
                  <c:v>1.2738219211013924E-2</c:v>
                </c:pt>
                <c:pt idx="127">
                  <c:v>1.2744572106479612E-2</c:v>
                </c:pt>
                <c:pt idx="128">
                  <c:v>1.2682551123066377E-2</c:v>
                </c:pt>
                <c:pt idx="129">
                  <c:v>1.2675156038501889E-2</c:v>
                </c:pt>
                <c:pt idx="130">
                  <c:v>1.2652180617290565E-2</c:v>
                </c:pt>
                <c:pt idx="131">
                  <c:v>1.2620919339913828E-2</c:v>
                </c:pt>
                <c:pt idx="132">
                  <c:v>1.2621009113114701E-2</c:v>
                </c:pt>
                <c:pt idx="133">
                  <c:v>1.2607713332417614E-2</c:v>
                </c:pt>
                <c:pt idx="134">
                  <c:v>1.2610655776304158E-2</c:v>
                </c:pt>
                <c:pt idx="135">
                  <c:v>1.2611575308984158E-2</c:v>
                </c:pt>
                <c:pt idx="136">
                  <c:v>1.2617082087330811E-2</c:v>
                </c:pt>
                <c:pt idx="137">
                  <c:v>1.2564552649082072E-2</c:v>
                </c:pt>
                <c:pt idx="138">
                  <c:v>1.2556453980547611E-2</c:v>
                </c:pt>
                <c:pt idx="139">
                  <c:v>1.2559517788769181E-2</c:v>
                </c:pt>
                <c:pt idx="140">
                  <c:v>1.2556325063947993E-2</c:v>
                </c:pt>
                <c:pt idx="141">
                  <c:v>1.2549644750278421E-2</c:v>
                </c:pt>
                <c:pt idx="142">
                  <c:v>1.2465141377680622E-2</c:v>
                </c:pt>
                <c:pt idx="143">
                  <c:v>1.2432177753665785E-2</c:v>
                </c:pt>
                <c:pt idx="144">
                  <c:v>1.2432961012982524E-2</c:v>
                </c:pt>
                <c:pt idx="145">
                  <c:v>1.2415413256602337E-2</c:v>
                </c:pt>
                <c:pt idx="146">
                  <c:v>1.2415606782848254E-2</c:v>
                </c:pt>
                <c:pt idx="147">
                  <c:v>1.2415056122522916E-2</c:v>
                </c:pt>
                <c:pt idx="148">
                  <c:v>1.2350919990207654E-2</c:v>
                </c:pt>
                <c:pt idx="149">
                  <c:v>1.2322128247429731E-2</c:v>
                </c:pt>
                <c:pt idx="150">
                  <c:v>1.2314533072465883E-2</c:v>
                </c:pt>
                <c:pt idx="151">
                  <c:v>1.2307347008916558E-2</c:v>
                </c:pt>
                <c:pt idx="152">
                  <c:v>1.2263529590900379E-2</c:v>
                </c:pt>
                <c:pt idx="153">
                  <c:v>1.2230649392115156E-2</c:v>
                </c:pt>
                <c:pt idx="154">
                  <c:v>1.2226602681496779E-2</c:v>
                </c:pt>
                <c:pt idx="155">
                  <c:v>1.2228953715433644E-2</c:v>
                </c:pt>
                <c:pt idx="156">
                  <c:v>1.2182467757285709E-2</c:v>
                </c:pt>
                <c:pt idx="157">
                  <c:v>1.2164692131323651E-2</c:v>
                </c:pt>
                <c:pt idx="158">
                  <c:v>1.2111309492089273E-2</c:v>
                </c:pt>
                <c:pt idx="159">
                  <c:v>1.2085047640912672E-2</c:v>
                </c:pt>
                <c:pt idx="160">
                  <c:v>1.2056137512015175E-2</c:v>
                </c:pt>
                <c:pt idx="161">
                  <c:v>1.202786921131449E-2</c:v>
                </c:pt>
                <c:pt idx="162">
                  <c:v>1.1966565865304757E-2</c:v>
                </c:pt>
                <c:pt idx="163">
                  <c:v>1.1947238944767902E-2</c:v>
                </c:pt>
                <c:pt idx="164">
                  <c:v>1.1899628239728122E-2</c:v>
                </c:pt>
                <c:pt idx="165">
                  <c:v>1.1900633438734154E-2</c:v>
                </c:pt>
                <c:pt idx="166">
                  <c:v>1.1847084671279706E-2</c:v>
                </c:pt>
                <c:pt idx="167">
                  <c:v>1.174342075126078E-2</c:v>
                </c:pt>
                <c:pt idx="168">
                  <c:v>1.1723736282898134E-2</c:v>
                </c:pt>
                <c:pt idx="169">
                  <c:v>1.1724393299034741E-2</c:v>
                </c:pt>
                <c:pt idx="170">
                  <c:v>#N/A</c:v>
                </c:pt>
                <c:pt idx="171">
                  <c:v>1.1696166087111548E-2</c:v>
                </c:pt>
                <c:pt idx="172">
                  <c:v>1.1691721071892092E-2</c:v>
                </c:pt>
                <c:pt idx="173">
                  <c:v>1.1683434276522187E-2</c:v>
                </c:pt>
                <c:pt idx="174">
                  <c:v>1.1684170148317463E-2</c:v>
                </c:pt>
                <c:pt idx="175">
                  <c:v>1.1683187263559658E-2</c:v>
                </c:pt>
                <c:pt idx="176">
                  <c:v>1.1681804358164127E-2</c:v>
                </c:pt>
                <c:pt idx="177">
                  <c:v>1.1658388940123832E-2</c:v>
                </c:pt>
                <c:pt idx="178">
                  <c:v>1.1651186602154251E-2</c:v>
                </c:pt>
                <c:pt idx="179">
                  <c:v>1.1648737020498068E-2</c:v>
                </c:pt>
                <c:pt idx="180">
                  <c:v>1.1652534646256818E-2</c:v>
                </c:pt>
                <c:pt idx="181">
                  <c:v>1.1644454615069799E-2</c:v>
                </c:pt>
                <c:pt idx="182">
                  <c:v>1.1644726476292666E-2</c:v>
                </c:pt>
                <c:pt idx="183">
                  <c:v>1.1630318399534767E-2</c:v>
                </c:pt>
                <c:pt idx="184">
                  <c:v>#N/A</c:v>
                </c:pt>
                <c:pt idx="185">
                  <c:v>1.1593989236026614E-2</c:v>
                </c:pt>
                <c:pt idx="186">
                  <c:v>1.1562468080969168E-2</c:v>
                </c:pt>
                <c:pt idx="187">
                  <c:v>1.1492094645557893E-2</c:v>
                </c:pt>
                <c:pt idx="188">
                  <c:v>1.1491615627946983E-2</c:v>
                </c:pt>
                <c:pt idx="189">
                  <c:v>1.1491379088005571E-2</c:v>
                </c:pt>
                <c:pt idx="190">
                  <c:v>1.1453749469294561E-2</c:v>
                </c:pt>
                <c:pt idx="191">
                  <c:v>1.1406179446153297E-2</c:v>
                </c:pt>
                <c:pt idx="192">
                  <c:v>1.1408134565897177E-2</c:v>
                </c:pt>
                <c:pt idx="193">
                  <c:v>1.138129325162196E-2</c:v>
                </c:pt>
                <c:pt idx="194">
                  <c:v>1.1335526907542581E-2</c:v>
                </c:pt>
                <c:pt idx="195">
                  <c:v>1.1339263473697958E-2</c:v>
                </c:pt>
                <c:pt idx="196">
                  <c:v>1.1329595486744504E-2</c:v>
                </c:pt>
                <c:pt idx="197">
                  <c:v>1.1330946384135343E-2</c:v>
                </c:pt>
                <c:pt idx="198">
                  <c:v>1.1302025989652131E-2</c:v>
                </c:pt>
                <c:pt idx="199">
                  <c:v>1.1306833865512678E-2</c:v>
                </c:pt>
                <c:pt idx="200">
                  <c:v>1.1260765448719567E-2</c:v>
                </c:pt>
                <c:pt idx="201">
                  <c:v>1.1239187144885587E-2</c:v>
                </c:pt>
                <c:pt idx="202">
                  <c:v>1.1241753558928425E-2</c:v>
                </c:pt>
                <c:pt idx="203">
                  <c:v>1.123409001287845E-2</c:v>
                </c:pt>
                <c:pt idx="204">
                  <c:v>1.1227529880978526E-2</c:v>
                </c:pt>
                <c:pt idx="205">
                  <c:v>1.1136543546257593E-2</c:v>
                </c:pt>
                <c:pt idx="206">
                  <c:v>1.1074804313327302E-2</c:v>
                </c:pt>
                <c:pt idx="207">
                  <c:v>1.1058192517826804E-2</c:v>
                </c:pt>
                <c:pt idx="208">
                  <c:v>1.1051915091949471E-2</c:v>
                </c:pt>
                <c:pt idx="209">
                  <c:v>1.1026141067239426E-2</c:v>
                </c:pt>
                <c:pt idx="210">
                  <c:v>1.1021550887234E-2</c:v>
                </c:pt>
                <c:pt idx="211">
                  <c:v>1.0959849059872351E-2</c:v>
                </c:pt>
                <c:pt idx="212">
                  <c:v>1.0946881021550725E-2</c:v>
                </c:pt>
                <c:pt idx="213">
                  <c:v>1.0939795917025208E-2</c:v>
                </c:pt>
                <c:pt idx="214">
                  <c:v>1.0936064098516329E-2</c:v>
                </c:pt>
                <c:pt idx="215">
                  <c:v>1.089034503660713E-2</c:v>
                </c:pt>
                <c:pt idx="216">
                  <c:v>1.0832892504269553E-2</c:v>
                </c:pt>
                <c:pt idx="217">
                  <c:v>1.0833513626281599E-2</c:v>
                </c:pt>
                <c:pt idx="218">
                  <c:v>1.0829199982882676E-2</c:v>
                </c:pt>
                <c:pt idx="219">
                  <c:v>1.0797206420454675E-2</c:v>
                </c:pt>
                <c:pt idx="220">
                  <c:v>1.0790374815796921E-2</c:v>
                </c:pt>
                <c:pt idx="221">
                  <c:v>1.077930221368506E-2</c:v>
                </c:pt>
                <c:pt idx="222">
                  <c:v>1.0729837799529962E-2</c:v>
                </c:pt>
                <c:pt idx="223">
                  <c:v>1.0718741218963546E-2</c:v>
                </c:pt>
                <c:pt idx="224">
                  <c:v>1.0673965846911493E-2</c:v>
                </c:pt>
                <c:pt idx="225">
                  <c:v>1.0579070084416609E-2</c:v>
                </c:pt>
                <c:pt idx="226">
                  <c:v>1.0572693394157229E-2</c:v>
                </c:pt>
                <c:pt idx="227">
                  <c:v>1.0561149501926881E-2</c:v>
                </c:pt>
                <c:pt idx="228">
                  <c:v>1.0522148489582772E-2</c:v>
                </c:pt>
                <c:pt idx="229">
                  <c:v>1.046658128841127E-2</c:v>
                </c:pt>
                <c:pt idx="230">
                  <c:v>1.0417550658947672E-2</c:v>
                </c:pt>
                <c:pt idx="231">
                  <c:v>1.0414851844351647E-2</c:v>
                </c:pt>
                <c:pt idx="232">
                  <c:v>1.0415652553221966E-2</c:v>
                </c:pt>
                <c:pt idx="233">
                  <c:v>1.0416838016235275E-2</c:v>
                </c:pt>
                <c:pt idx="234">
                  <c:v>1.0396844219510148E-2</c:v>
                </c:pt>
                <c:pt idx="235">
                  <c:v>1.0353449459525654E-2</c:v>
                </c:pt>
                <c:pt idx="236">
                  <c:v>1.0348533359845424E-2</c:v>
                </c:pt>
                <c:pt idx="237">
                  <c:v>1.034584183347631E-2</c:v>
                </c:pt>
                <c:pt idx="238">
                  <c:v>1.0351619856963534E-2</c:v>
                </c:pt>
                <c:pt idx="239">
                  <c:v>1.0348227237218843E-2</c:v>
                </c:pt>
                <c:pt idx="240">
                  <c:v>1.0328278479629027E-2</c:v>
                </c:pt>
                <c:pt idx="241">
                  <c:v>1.0319263845274707E-2</c:v>
                </c:pt>
                <c:pt idx="242">
                  <c:v>1.0321427919029125E-2</c:v>
                </c:pt>
                <c:pt idx="243">
                  <c:v>1.0319677665680871E-2</c:v>
                </c:pt>
                <c:pt idx="244">
                  <c:v>1.0311247541200386E-2</c:v>
                </c:pt>
                <c:pt idx="245">
                  <c:v>1.0307488353195726E-2</c:v>
                </c:pt>
                <c:pt idx="246">
                  <c:v>1.0282497785151001E-2</c:v>
                </c:pt>
                <c:pt idx="247">
                  <c:v>1.0285789202097106E-2</c:v>
                </c:pt>
                <c:pt idx="248">
                  <c:v>1.0290188939715117E-2</c:v>
                </c:pt>
                <c:pt idx="249">
                  <c:v>1.0212064891146122E-2</c:v>
                </c:pt>
                <c:pt idx="250">
                  <c:v>1.0204232089820797E-2</c:v>
                </c:pt>
                <c:pt idx="251">
                  <c:v>1.0176905346937604E-2</c:v>
                </c:pt>
                <c:pt idx="252">
                  <c:v>1.0181079966975037E-2</c:v>
                </c:pt>
                <c:pt idx="253">
                  <c:v>1.0153734451580743E-2</c:v>
                </c:pt>
                <c:pt idx="254">
                  <c:v>1.0120239135032794E-2</c:v>
                </c:pt>
                <c:pt idx="255">
                  <c:v>1.0104962739052592E-2</c:v>
                </c:pt>
                <c:pt idx="256">
                  <c:v>1.0070096784136062E-2</c:v>
                </c:pt>
                <c:pt idx="257">
                  <c:v>#N/A</c:v>
                </c:pt>
                <c:pt idx="258">
                  <c:v>1.0044896584650909E-2</c:v>
                </c:pt>
                <c:pt idx="259">
                  <c:v>1.0028353580788352E-2</c:v>
                </c:pt>
                <c:pt idx="260">
                  <c:v>1.0032845608864527E-2</c:v>
                </c:pt>
                <c:pt idx="261">
                  <c:v>1.0021226412323836E-2</c:v>
                </c:pt>
                <c:pt idx="262">
                  <c:v>1.0004742432868197E-2</c:v>
                </c:pt>
                <c:pt idx="263">
                  <c:v>9.9810483920490523E-3</c:v>
                </c:pt>
                <c:pt idx="264">
                  <c:v>9.9814843309176116E-3</c:v>
                </c:pt>
                <c:pt idx="265">
                  <c:v>9.9790925445626399E-3</c:v>
                </c:pt>
                <c:pt idx="266">
                  <c:v>9.9296940966056013E-3</c:v>
                </c:pt>
                <c:pt idx="267">
                  <c:v>9.8891510386125425E-3</c:v>
                </c:pt>
                <c:pt idx="268">
                  <c:v>9.8893921938616458E-3</c:v>
                </c:pt>
                <c:pt idx="269">
                  <c:v>9.8806762713188334E-3</c:v>
                </c:pt>
                <c:pt idx="270">
                  <c:v>9.8624765611547982E-3</c:v>
                </c:pt>
                <c:pt idx="271">
                  <c:v>9.8512939200323668E-3</c:v>
                </c:pt>
                <c:pt idx="272">
                  <c:v>9.769795822823335E-3</c:v>
                </c:pt>
                <c:pt idx="273">
                  <c:v>9.7411758040304441E-3</c:v>
                </c:pt>
                <c:pt idx="274">
                  <c:v>9.7332383555348567E-3</c:v>
                </c:pt>
                <c:pt idx="275">
                  <c:v>9.7285086889296046E-3</c:v>
                </c:pt>
                <c:pt idx="276">
                  <c:v>9.6689473247038027E-3</c:v>
                </c:pt>
                <c:pt idx="277">
                  <c:v>9.6352898259619568E-3</c:v>
                </c:pt>
                <c:pt idx="278">
                  <c:v>9.6286659004378716E-3</c:v>
                </c:pt>
                <c:pt idx="279">
                  <c:v>9.5982809522037194E-3</c:v>
                </c:pt>
                <c:pt idx="280">
                  <c:v>9.5986944532742147E-3</c:v>
                </c:pt>
                <c:pt idx="281">
                  <c:v>9.5826113720318684E-3</c:v>
                </c:pt>
                <c:pt idx="282">
                  <c:v>9.5274256955979464E-3</c:v>
                </c:pt>
                <c:pt idx="283">
                  <c:v>9.510843270861713E-3</c:v>
                </c:pt>
                <c:pt idx="284">
                  <c:v>9.5121093798289369E-3</c:v>
                </c:pt>
                <c:pt idx="285">
                  <c:v>9.4616604349471167E-3</c:v>
                </c:pt>
                <c:pt idx="286">
                  <c:v>9.3875730105303923E-3</c:v>
                </c:pt>
                <c:pt idx="287">
                  <c:v>9.3791003576242371E-3</c:v>
                </c:pt>
                <c:pt idx="288">
                  <c:v>9.3660208389889643E-3</c:v>
                </c:pt>
                <c:pt idx="289">
                  <c:v>9.3718213309941234E-3</c:v>
                </c:pt>
                <c:pt idx="290">
                  <c:v>9.3214949697144611E-3</c:v>
                </c:pt>
                <c:pt idx="291">
                  <c:v>9.1835345170212523E-3</c:v>
                </c:pt>
                <c:pt idx="292">
                  <c:v>9.1642543774852481E-3</c:v>
                </c:pt>
                <c:pt idx="293">
                  <c:v>9.1639185092835529E-3</c:v>
                </c:pt>
                <c:pt idx="294">
                  <c:v>9.1660882432429425E-3</c:v>
                </c:pt>
                <c:pt idx="295">
                  <c:v>9.142617668295383E-3</c:v>
                </c:pt>
                <c:pt idx="296">
                  <c:v>9.126538177123944E-3</c:v>
                </c:pt>
                <c:pt idx="297">
                  <c:v>9.1041067765826877E-3</c:v>
                </c:pt>
                <c:pt idx="298">
                  <c:v>9.1020633752356694E-3</c:v>
                </c:pt>
                <c:pt idx="299">
                  <c:v>9.1069825107366054E-3</c:v>
                </c:pt>
                <c:pt idx="300">
                  <c:v>9.1066921866698181E-3</c:v>
                </c:pt>
                <c:pt idx="301">
                  <c:v>9.1071752078513146E-3</c:v>
                </c:pt>
                <c:pt idx="302">
                  <c:v>9.1010035866267991E-3</c:v>
                </c:pt>
                <c:pt idx="303">
                  <c:v>9.0937190403397317E-3</c:v>
                </c:pt>
                <c:pt idx="304">
                  <c:v>9.0890681648643223E-3</c:v>
                </c:pt>
                <c:pt idx="305">
                  <c:v>9.0847368620905478E-3</c:v>
                </c:pt>
                <c:pt idx="306">
                  <c:v>9.0644850052397086E-3</c:v>
                </c:pt>
                <c:pt idx="307">
                  <c:v>9.0475652841965903E-3</c:v>
                </c:pt>
                <c:pt idx="308">
                  <c:v>9.0499642235186695E-3</c:v>
                </c:pt>
                <c:pt idx="309">
                  <c:v>9.055202177743471E-3</c:v>
                </c:pt>
                <c:pt idx="310">
                  <c:v>9.029646155517046E-3</c:v>
                </c:pt>
                <c:pt idx="311">
                  <c:v>9.0267931416085911E-3</c:v>
                </c:pt>
                <c:pt idx="312">
                  <c:v>8.9334896769881489E-3</c:v>
                </c:pt>
                <c:pt idx="313">
                  <c:v>8.9301238671835037E-3</c:v>
                </c:pt>
                <c:pt idx="314">
                  <c:v>8.9329806289282221E-3</c:v>
                </c:pt>
                <c:pt idx="315">
                  <c:v>8.9354074440273212E-3</c:v>
                </c:pt>
                <c:pt idx="316">
                  <c:v>8.8645371341389279E-3</c:v>
                </c:pt>
                <c:pt idx="317">
                  <c:v>8.867118299121346E-3</c:v>
                </c:pt>
                <c:pt idx="318">
                  <c:v>8.8560919238040992E-3</c:v>
                </c:pt>
                <c:pt idx="319">
                  <c:v>8.8457654456299828E-3</c:v>
                </c:pt>
                <c:pt idx="320">
                  <c:v>8.8072041698661341E-3</c:v>
                </c:pt>
                <c:pt idx="321">
                  <c:v>8.7921401990129766E-3</c:v>
                </c:pt>
                <c:pt idx="322">
                  <c:v>8.7942068125097528E-3</c:v>
                </c:pt>
                <c:pt idx="323">
                  <c:v>8.7715610407912425E-3</c:v>
                </c:pt>
                <c:pt idx="324">
                  <c:v>8.7776217561383874E-3</c:v>
                </c:pt>
                <c:pt idx="325">
                  <c:v>8.7669055686860897E-3</c:v>
                </c:pt>
                <c:pt idx="326">
                  <c:v>8.7510900171263728E-3</c:v>
                </c:pt>
                <c:pt idx="327">
                  <c:v>8.7530877237462779E-3</c:v>
                </c:pt>
                <c:pt idx="328">
                  <c:v>8.7547982063580498E-3</c:v>
                </c:pt>
                <c:pt idx="329">
                  <c:v>8.7493511311951266E-3</c:v>
                </c:pt>
                <c:pt idx="330">
                  <c:v>8.6701548623659974E-3</c:v>
                </c:pt>
                <c:pt idx="331">
                  <c:v>8.6268298194716042E-3</c:v>
                </c:pt>
                <c:pt idx="332">
                  <c:v>8.613210192815135E-3</c:v>
                </c:pt>
                <c:pt idx="333">
                  <c:v>8.6065202821066222E-3</c:v>
                </c:pt>
                <c:pt idx="334">
                  <c:v>8.5869292574083378E-3</c:v>
                </c:pt>
                <c:pt idx="335">
                  <c:v>8.5799854803803033E-3</c:v>
                </c:pt>
                <c:pt idx="336">
                  <c:v>8.5122062553431022E-3</c:v>
                </c:pt>
                <c:pt idx="337">
                  <c:v>8.4895196738654644E-3</c:v>
                </c:pt>
                <c:pt idx="338">
                  <c:v>8.47614821205811E-3</c:v>
                </c:pt>
                <c:pt idx="339">
                  <c:v>8.4405564989222803E-3</c:v>
                </c:pt>
                <c:pt idx="340">
                  <c:v>8.392340988869762E-3</c:v>
                </c:pt>
                <c:pt idx="341">
                  <c:v>8.384141409188306E-3</c:v>
                </c:pt>
                <c:pt idx="342">
                  <c:v>8.3838030269967057E-3</c:v>
                </c:pt>
                <c:pt idx="343">
                  <c:v>8.3516342149871914E-3</c:v>
                </c:pt>
                <c:pt idx="344">
                  <c:v>8.3539102356440242E-3</c:v>
                </c:pt>
                <c:pt idx="345">
                  <c:v>8.3496389239956503E-3</c:v>
                </c:pt>
                <c:pt idx="346">
                  <c:v>8.3397202833053186E-3</c:v>
                </c:pt>
                <c:pt idx="347">
                  <c:v>8.3200633423150538E-3</c:v>
                </c:pt>
                <c:pt idx="348">
                  <c:v>8.3078111495826779E-3</c:v>
                </c:pt>
                <c:pt idx="349">
                  <c:v>8.2617176158998884E-3</c:v>
                </c:pt>
                <c:pt idx="350">
                  <c:v>8.2069377766205154E-3</c:v>
                </c:pt>
                <c:pt idx="351">
                  <c:v>8.1203025800333783E-3</c:v>
                </c:pt>
                <c:pt idx="352">
                  <c:v>8.1120630420195017E-3</c:v>
                </c:pt>
                <c:pt idx="353">
                  <c:v>8.0641185117709124E-3</c:v>
                </c:pt>
                <c:pt idx="354">
                  <c:v>8.02076616916092E-3</c:v>
                </c:pt>
                <c:pt idx="355">
                  <c:v>7.9460934862622956E-3</c:v>
                </c:pt>
                <c:pt idx="356">
                  <c:v>7.9411384943179897E-3</c:v>
                </c:pt>
                <c:pt idx="357">
                  <c:v>7.9208499250311704E-3</c:v>
                </c:pt>
                <c:pt idx="358">
                  <c:v>7.912123932831916E-3</c:v>
                </c:pt>
                <c:pt idx="359">
                  <c:v>7.8892873802403063E-3</c:v>
                </c:pt>
                <c:pt idx="360">
                  <c:v>7.8609666135565082E-3</c:v>
                </c:pt>
                <c:pt idx="361">
                  <c:v>7.8566969413047527E-3</c:v>
                </c:pt>
                <c:pt idx="362">
                  <c:v>7.830081280132184E-3</c:v>
                </c:pt>
                <c:pt idx="363">
                  <c:v>7.8337583736043381E-3</c:v>
                </c:pt>
                <c:pt idx="364">
                  <c:v>7.8335841999954692E-3</c:v>
                </c:pt>
                <c:pt idx="365">
                  <c:v>7.8352477239005403E-3</c:v>
                </c:pt>
                <c:pt idx="366">
                  <c:v>7.8245505949423588E-3</c:v>
                </c:pt>
                <c:pt idx="367">
                  <c:v>7.8221552233115332E-3</c:v>
                </c:pt>
                <c:pt idx="368">
                  <c:v>7.8206902564328384E-3</c:v>
                </c:pt>
                <c:pt idx="369">
                  <c:v>7.8114528199046962E-3</c:v>
                </c:pt>
                <c:pt idx="370">
                  <c:v>7.7833353659937377E-3</c:v>
                </c:pt>
                <c:pt idx="371">
                  <c:v>7.7826571207257889E-3</c:v>
                </c:pt>
                <c:pt idx="372">
                  <c:v>7.775364504235549E-3</c:v>
                </c:pt>
                <c:pt idx="373">
                  <c:v>7.7810976805015031E-3</c:v>
                </c:pt>
                <c:pt idx="374">
                  <c:v>7.7558756027995557E-3</c:v>
                </c:pt>
                <c:pt idx="375">
                  <c:v>7.7569259293672754E-3</c:v>
                </c:pt>
                <c:pt idx="376">
                  <c:v>7.7571781639671489E-3</c:v>
                </c:pt>
                <c:pt idx="377">
                  <c:v>7.6724058009196572E-3</c:v>
                </c:pt>
                <c:pt idx="378">
                  <c:v>7.6729882236752367E-3</c:v>
                </c:pt>
                <c:pt idx="379">
                  <c:v>7.645915091296418E-3</c:v>
                </c:pt>
                <c:pt idx="380">
                  <c:v>7.5768874170618616E-3</c:v>
                </c:pt>
                <c:pt idx="381">
                  <c:v>7.5676525816219531E-3</c:v>
                </c:pt>
                <c:pt idx="382">
                  <c:v>7.5719790027555245E-3</c:v>
                </c:pt>
                <c:pt idx="383">
                  <c:v>7.561724658344593E-3</c:v>
                </c:pt>
                <c:pt idx="384">
                  <c:v>7.517073723398715E-3</c:v>
                </c:pt>
                <c:pt idx="385">
                  <c:v>7.5202093512136692E-3</c:v>
                </c:pt>
                <c:pt idx="386">
                  <c:v>7.5238250489297887E-3</c:v>
                </c:pt>
                <c:pt idx="387">
                  <c:v>7.5292879998161144E-3</c:v>
                </c:pt>
                <c:pt idx="388">
                  <c:v>7.5152535294444878E-3</c:v>
                </c:pt>
                <c:pt idx="389">
                  <c:v>7.489252668234414E-3</c:v>
                </c:pt>
                <c:pt idx="390">
                  <c:v>7.4906077330865184E-3</c:v>
                </c:pt>
                <c:pt idx="391">
                  <c:v>7.4838522025182375E-3</c:v>
                </c:pt>
                <c:pt idx="392">
                  <c:v>7.487076571854212E-3</c:v>
                </c:pt>
                <c:pt idx="393">
                  <c:v>7.4511224534765663E-3</c:v>
                </c:pt>
                <c:pt idx="394">
                  <c:v>7.3637035857050392E-3</c:v>
                </c:pt>
                <c:pt idx="395">
                  <c:v>7.3606593870394477E-3</c:v>
                </c:pt>
                <c:pt idx="396">
                  <c:v>7.3470477733093009E-3</c:v>
                </c:pt>
                <c:pt idx="397">
                  <c:v>7.3517746292059982E-3</c:v>
                </c:pt>
                <c:pt idx="398">
                  <c:v>7.3272779812172395E-3</c:v>
                </c:pt>
                <c:pt idx="399">
                  <c:v>7.2482038478056676E-3</c:v>
                </c:pt>
                <c:pt idx="400">
                  <c:v>7.2126167980979261E-3</c:v>
                </c:pt>
                <c:pt idx="401">
                  <c:v>7.2003502175312928E-3</c:v>
                </c:pt>
                <c:pt idx="402">
                  <c:v>7.2015745829823175E-3</c:v>
                </c:pt>
                <c:pt idx="403">
                  <c:v>7.1468465729618291E-3</c:v>
                </c:pt>
                <c:pt idx="404">
                  <c:v>7.1081989092331987E-3</c:v>
                </c:pt>
                <c:pt idx="405">
                  <c:v>7.1046439558082319E-3</c:v>
                </c:pt>
                <c:pt idx="406">
                  <c:v>7.1090489847966953E-3</c:v>
                </c:pt>
                <c:pt idx="407">
                  <c:v>7.0679396710902065E-3</c:v>
                </c:pt>
                <c:pt idx="408">
                  <c:v>7.0398539237814806E-3</c:v>
                </c:pt>
                <c:pt idx="409">
                  <c:v>7.0375195012450931E-3</c:v>
                </c:pt>
                <c:pt idx="410">
                  <c:v>7.0319764400643692E-3</c:v>
                </c:pt>
                <c:pt idx="411">
                  <c:v>7.031566848723747E-3</c:v>
                </c:pt>
                <c:pt idx="412">
                  <c:v>7.0067679862542143E-3</c:v>
                </c:pt>
                <c:pt idx="413">
                  <c:v>6.9198674784081149E-3</c:v>
                </c:pt>
                <c:pt idx="414">
                  <c:v>6.8631861127455007E-3</c:v>
                </c:pt>
                <c:pt idx="415">
                  <c:v>6.8327775254284351E-3</c:v>
                </c:pt>
                <c:pt idx="416">
                  <c:v>6.8256561359896217E-3</c:v>
                </c:pt>
                <c:pt idx="417">
                  <c:v>6.7274903565366362E-3</c:v>
                </c:pt>
                <c:pt idx="418">
                  <c:v>6.6236299268989107E-3</c:v>
                </c:pt>
                <c:pt idx="419">
                  <c:v>6.6183326622744065E-3</c:v>
                </c:pt>
                <c:pt idx="420">
                  <c:v>6.6192603632984071E-3</c:v>
                </c:pt>
                <c:pt idx="421">
                  <c:v>6.5987589988059092E-3</c:v>
                </c:pt>
                <c:pt idx="422">
                  <c:v>6.5740385360244513E-3</c:v>
                </c:pt>
                <c:pt idx="423">
                  <c:v>#N/A</c:v>
                </c:pt>
                <c:pt idx="424">
                  <c:v>6.5627264187497758E-3</c:v>
                </c:pt>
                <c:pt idx="425">
                  <c:v>6.5585486490757905E-3</c:v>
                </c:pt>
                <c:pt idx="426">
                  <c:v>6.5491132182904366E-3</c:v>
                </c:pt>
                <c:pt idx="427">
                  <c:v>6.5448345705034772E-3</c:v>
                </c:pt>
                <c:pt idx="428">
                  <c:v>6.5474352844041572E-3</c:v>
                </c:pt>
                <c:pt idx="429">
                  <c:v>6.5493500079316647E-3</c:v>
                </c:pt>
                <c:pt idx="430">
                  <c:v>#N/A</c:v>
                </c:pt>
                <c:pt idx="431">
                  <c:v>6.5347049218120734E-3</c:v>
                </c:pt>
                <c:pt idx="432">
                  <c:v>6.5321830024844818E-3</c:v>
                </c:pt>
                <c:pt idx="433">
                  <c:v>6.5058430441016224E-3</c:v>
                </c:pt>
                <c:pt idx="434">
                  <c:v>6.5077373389155202E-3</c:v>
                </c:pt>
                <c:pt idx="435">
                  <c:v>6.5068933083594072E-3</c:v>
                </c:pt>
                <c:pt idx="436">
                  <c:v>6.4817629511946251E-3</c:v>
                </c:pt>
                <c:pt idx="437">
                  <c:v>6.4804642410039026E-3</c:v>
                </c:pt>
                <c:pt idx="438">
                  <c:v>6.4568619785074777E-3</c:v>
                </c:pt>
                <c:pt idx="439">
                  <c:v>6.3685248796181426E-3</c:v>
                </c:pt>
                <c:pt idx="440">
                  <c:v>6.3671442348620655E-3</c:v>
                </c:pt>
                <c:pt idx="441">
                  <c:v>6.3693119049332836E-3</c:v>
                </c:pt>
                <c:pt idx="442">
                  <c:v>6.302935577752633E-3</c:v>
                </c:pt>
                <c:pt idx="443">
                  <c:v>6.3062035912606618E-3</c:v>
                </c:pt>
                <c:pt idx="444">
                  <c:v>6.2970439283143165E-3</c:v>
                </c:pt>
                <c:pt idx="445">
                  <c:v>6.3000565979876022E-3</c:v>
                </c:pt>
                <c:pt idx="446">
                  <c:v>6.2898609484769441E-3</c:v>
                </c:pt>
                <c:pt idx="447">
                  <c:v>6.2447775520282356E-3</c:v>
                </c:pt>
                <c:pt idx="448">
                  <c:v>6.2446326560479104E-3</c:v>
                </c:pt>
                <c:pt idx="449">
                  <c:v>6.2447672204166693E-3</c:v>
                </c:pt>
                <c:pt idx="450">
                  <c:v>6.228117636003061E-3</c:v>
                </c:pt>
                <c:pt idx="451">
                  <c:v>6.2100268554068361E-3</c:v>
                </c:pt>
                <c:pt idx="452">
                  <c:v>6.1950036313309642E-3</c:v>
                </c:pt>
                <c:pt idx="453">
                  <c:v>6.1861145296926434E-3</c:v>
                </c:pt>
                <c:pt idx="454">
                  <c:v>6.1793149628230903E-3</c:v>
                </c:pt>
                <c:pt idx="455">
                  <c:v>6.1800831750917773E-3</c:v>
                </c:pt>
                <c:pt idx="456">
                  <c:v>6.1717823836826557E-3</c:v>
                </c:pt>
                <c:pt idx="457">
                  <c:v>6.0725830278167692E-3</c:v>
                </c:pt>
                <c:pt idx="458">
                  <c:v>6.0535606857632374E-3</c:v>
                </c:pt>
                <c:pt idx="459">
                  <c:v>6.0442406707654772E-3</c:v>
                </c:pt>
                <c:pt idx="460">
                  <c:v>6.0449984095252152E-3</c:v>
                </c:pt>
                <c:pt idx="461">
                  <c:v>6.0209500566379415E-3</c:v>
                </c:pt>
                <c:pt idx="462">
                  <c:v>5.9583094963981953E-3</c:v>
                </c:pt>
                <c:pt idx="463">
                  <c:v>5.9473691051696864E-3</c:v>
                </c:pt>
                <c:pt idx="464">
                  <c:v>5.9411267667353052E-3</c:v>
                </c:pt>
                <c:pt idx="465">
                  <c:v>5.9382267558267809E-3</c:v>
                </c:pt>
                <c:pt idx="466">
                  <c:v>5.9259596983096685E-3</c:v>
                </c:pt>
                <c:pt idx="467">
                  <c:v>5.8378457367727066E-3</c:v>
                </c:pt>
                <c:pt idx="468">
                  <c:v>5.7955955279522797E-3</c:v>
                </c:pt>
                <c:pt idx="469">
                  <c:v>5.7949287740470812E-3</c:v>
                </c:pt>
                <c:pt idx="470">
                  <c:v>5.7563538201435005E-3</c:v>
                </c:pt>
                <c:pt idx="471">
                  <c:v>5.7515136671029143E-3</c:v>
                </c:pt>
                <c:pt idx="472">
                  <c:v>5.7299320158956668E-3</c:v>
                </c:pt>
                <c:pt idx="473">
                  <c:v>5.6735595500145841E-3</c:v>
                </c:pt>
                <c:pt idx="474">
                  <c:v>5.6592859960402642E-3</c:v>
                </c:pt>
                <c:pt idx="475">
                  <c:v>5.6408983291089676E-3</c:v>
                </c:pt>
                <c:pt idx="476">
                  <c:v>5.537276406775371E-3</c:v>
                </c:pt>
                <c:pt idx="477">
                  <c:v>5.5164446707069992E-3</c:v>
                </c:pt>
                <c:pt idx="478">
                  <c:v>5.495700256367142E-3</c:v>
                </c:pt>
                <c:pt idx="479">
                  <c:v>5.4983275860363001E-3</c:v>
                </c:pt>
                <c:pt idx="480">
                  <c:v>5.4030282381474226E-3</c:v>
                </c:pt>
                <c:pt idx="481">
                  <c:v>5.3612044803275083E-3</c:v>
                </c:pt>
                <c:pt idx="482">
                  <c:v>5.3353899339365629E-3</c:v>
                </c:pt>
                <c:pt idx="483">
                  <c:v>5.3343802949910035E-3</c:v>
                </c:pt>
                <c:pt idx="484">
                  <c:v>5.3344874302563294E-3</c:v>
                </c:pt>
                <c:pt idx="485">
                  <c:v>5.2977450995244091E-3</c:v>
                </c:pt>
                <c:pt idx="486">
                  <c:v>5.2354395246496654E-3</c:v>
                </c:pt>
                <c:pt idx="487">
                  <c:v>5.2041915207960976E-3</c:v>
                </c:pt>
                <c:pt idx="488">
                  <c:v>5.203626136165429E-3</c:v>
                </c:pt>
                <c:pt idx="489">
                  <c:v>5.2095267886864693E-3</c:v>
                </c:pt>
                <c:pt idx="490">
                  <c:v>5.2029170456313611E-3</c:v>
                </c:pt>
                <c:pt idx="491">
                  <c:v>5.1946266013545017E-3</c:v>
                </c:pt>
                <c:pt idx="492">
                  <c:v>5.198271858614989E-3</c:v>
                </c:pt>
                <c:pt idx="493">
                  <c:v>5.1947846380182572E-3</c:v>
                </c:pt>
                <c:pt idx="494">
                  <c:v>5.1888531540744687E-3</c:v>
                </c:pt>
                <c:pt idx="495">
                  <c:v>5.1621360708682396E-3</c:v>
                </c:pt>
                <c:pt idx="496">
                  <c:v>5.1582282317295114E-3</c:v>
                </c:pt>
                <c:pt idx="497">
                  <c:v>5.1528191844287807E-3</c:v>
                </c:pt>
                <c:pt idx="498">
                  <c:v>5.125506537610125E-3</c:v>
                </c:pt>
                <c:pt idx="499">
                  <c:v>5.1291221802212128E-3</c:v>
                </c:pt>
                <c:pt idx="500">
                  <c:v>5.1303446014721032E-3</c:v>
                </c:pt>
                <c:pt idx="501">
                  <c:v>5.03841725472709E-3</c:v>
                </c:pt>
                <c:pt idx="502">
                  <c:v>5.0346334666468984E-3</c:v>
                </c:pt>
                <c:pt idx="503">
                  <c:v>5.0383979324895023E-3</c:v>
                </c:pt>
                <c:pt idx="504">
                  <c:v>5.0403610628928508E-3</c:v>
                </c:pt>
                <c:pt idx="505">
                  <c:v>4.9645271490208476E-3</c:v>
                </c:pt>
                <c:pt idx="506">
                  <c:v>4.9695719178755038E-3</c:v>
                </c:pt>
                <c:pt idx="507">
                  <c:v>4.9364109676837131E-3</c:v>
                </c:pt>
                <c:pt idx="508">
                  <c:v>4.8906537721120635E-3</c:v>
                </c:pt>
                <c:pt idx="509">
                  <c:v>#N/A</c:v>
                </c:pt>
                <c:pt idx="510">
                  <c:v>4.8605130753625048E-3</c:v>
                </c:pt>
                <c:pt idx="511">
                  <c:v>4.8443799267823273E-3</c:v>
                </c:pt>
                <c:pt idx="512">
                  <c:v>4.8507493528719969E-3</c:v>
                </c:pt>
                <c:pt idx="513">
                  <c:v>4.8458299843152641E-3</c:v>
                </c:pt>
                <c:pt idx="514">
                  <c:v>4.8194516522066522E-3</c:v>
                </c:pt>
                <c:pt idx="515">
                  <c:v>4.8034184773504407E-3</c:v>
                </c:pt>
                <c:pt idx="516">
                  <c:v>4.7923970855938691E-3</c:v>
                </c:pt>
                <c:pt idx="517">
                  <c:v>4.7594361274536645E-3</c:v>
                </c:pt>
                <c:pt idx="518">
                  <c:v>4.705084160396833E-3</c:v>
                </c:pt>
                <c:pt idx="519">
                  <c:v>4.7052499528279501E-3</c:v>
                </c:pt>
                <c:pt idx="520">
                  <c:v>4.692320255123672E-3</c:v>
                </c:pt>
                <c:pt idx="521">
                  <c:v>4.6959109232267426E-3</c:v>
                </c:pt>
                <c:pt idx="522">
                  <c:v>4.6528049566487706E-3</c:v>
                </c:pt>
                <c:pt idx="523">
                  <c:v>4.5620780072230804E-3</c:v>
                </c:pt>
                <c:pt idx="524">
                  <c:v>4.5472947128291086E-3</c:v>
                </c:pt>
                <c:pt idx="525">
                  <c:v>4.5513757299038282E-3</c:v>
                </c:pt>
                <c:pt idx="526">
                  <c:v>4.5031537327417936E-3</c:v>
                </c:pt>
                <c:pt idx="527">
                  <c:v>4.4332581362016565E-3</c:v>
                </c:pt>
                <c:pt idx="528">
                  <c:v>4.4173851264128761E-3</c:v>
                </c:pt>
                <c:pt idx="529">
                  <c:v>4.4169861036880143E-3</c:v>
                </c:pt>
                <c:pt idx="530">
                  <c:v>4.3846659017421352E-3</c:v>
                </c:pt>
                <c:pt idx="531">
                  <c:v>4.3755533349096876E-3</c:v>
                </c:pt>
                <c:pt idx="532">
                  <c:v>4.3554462872286148E-3</c:v>
                </c:pt>
                <c:pt idx="533">
                  <c:v>4.3359329845320538E-3</c:v>
                </c:pt>
                <c:pt idx="534">
                  <c:v>4.3319552501979164E-3</c:v>
                </c:pt>
                <c:pt idx="535">
                  <c:v>4.3126787841414327E-3</c:v>
                </c:pt>
                <c:pt idx="536">
                  <c:v>4.2177892706114495E-3</c:v>
                </c:pt>
                <c:pt idx="537">
                  <c:v>4.1419287293520402E-3</c:v>
                </c:pt>
                <c:pt idx="538">
                  <c:v>4.1346404869537778E-3</c:v>
                </c:pt>
                <c:pt idx="539">
                  <c:v>4.1424137115209092E-3</c:v>
                </c:pt>
                <c:pt idx="540">
                  <c:v>4.0943010713783146E-3</c:v>
                </c:pt>
                <c:pt idx="541">
                  <c:v>3.9383567458719515E-3</c:v>
                </c:pt>
                <c:pt idx="542">
                  <c:v>3.9371048756002835E-3</c:v>
                </c:pt>
                <c:pt idx="543">
                  <c:v>3.9147636052530022E-3</c:v>
                </c:pt>
                <c:pt idx="544">
                  <c:v>3.9124031185950869E-3</c:v>
                </c:pt>
                <c:pt idx="545">
                  <c:v>3.8899703150918619E-3</c:v>
                </c:pt>
                <c:pt idx="546">
                  <c:v>3.8835623568020949E-3</c:v>
                </c:pt>
                <c:pt idx="547">
                  <c:v>3.8771441968621367E-3</c:v>
                </c:pt>
                <c:pt idx="548">
                  <c:v>3.8536039995613613E-3</c:v>
                </c:pt>
                <c:pt idx="549">
                  <c:v>3.8540290420894241E-3</c:v>
                </c:pt>
                <c:pt idx="550">
                  <c:v>3.8583203189073156E-3</c:v>
                </c:pt>
                <c:pt idx="551">
                  <c:v>3.8598164632299703E-3</c:v>
                </c:pt>
                <c:pt idx="552">
                  <c:v>3.8640846984743238E-3</c:v>
                </c:pt>
                <c:pt idx="553">
                  <c:v>3.8518489266354816E-3</c:v>
                </c:pt>
                <c:pt idx="554">
                  <c:v>3.8495040333446084E-3</c:v>
                </c:pt>
                <c:pt idx="555">
                  <c:v>3.8445298619713686E-3</c:v>
                </c:pt>
                <c:pt idx="556">
                  <c:v>3.8192521876552199E-3</c:v>
                </c:pt>
                <c:pt idx="557">
                  <c:v>3.8110115244827103E-3</c:v>
                </c:pt>
                <c:pt idx="558">
                  <c:v>3.80408565922008E-3</c:v>
                </c:pt>
                <c:pt idx="559">
                  <c:v>3.8027385697900762E-3</c:v>
                </c:pt>
                <c:pt idx="560">
                  <c:v>3.7733838882791915E-3</c:v>
                </c:pt>
                <c:pt idx="561">
                  <c:v>3.7754561907368256E-3</c:v>
                </c:pt>
                <c:pt idx="562">
                  <c:v>3.7771512194411105E-3</c:v>
                </c:pt>
                <c:pt idx="563">
                  <c:v>3.6922260678682317E-3</c:v>
                </c:pt>
                <c:pt idx="564">
                  <c:v>3.6977395036426053E-3</c:v>
                </c:pt>
                <c:pt idx="565">
                  <c:v>3.6963599744490594E-3</c:v>
                </c:pt>
                <c:pt idx="566">
                  <c:v>3.6273410089509017E-3</c:v>
                </c:pt>
                <c:pt idx="567">
                  <c:v>3.6305338502393703E-3</c:v>
                </c:pt>
                <c:pt idx="568">
                  <c:v>3.6234924432536619E-3</c:v>
                </c:pt>
                <c:pt idx="569">
                  <c:v>3.6266442764396611E-3</c:v>
                </c:pt>
                <c:pt idx="570">
                  <c:v>3.6168360611390504E-3</c:v>
                </c:pt>
                <c:pt idx="571">
                  <c:v>3.5639993123444125E-3</c:v>
                </c:pt>
                <c:pt idx="572">
                  <c:v>3.5679190015114326E-3</c:v>
                </c:pt>
                <c:pt idx="573">
                  <c:v>3.5472191958183519E-3</c:v>
                </c:pt>
                <c:pt idx="574">
                  <c:v>3.5544273332950294E-3</c:v>
                </c:pt>
                <c:pt idx="575">
                  <c:v>3.5504711511051834E-3</c:v>
                </c:pt>
                <c:pt idx="576">
                  <c:v>3.5395880737558727E-3</c:v>
                </c:pt>
                <c:pt idx="577">
                  <c:v>3.5426497118671296E-3</c:v>
                </c:pt>
                <c:pt idx="578">
                  <c:v>3.5330011967598107E-3</c:v>
                </c:pt>
                <c:pt idx="579">
                  <c:v>3.534226814218222E-3</c:v>
                </c:pt>
                <c:pt idx="580">
                  <c:v>3.4921345346408117E-3</c:v>
                </c:pt>
                <c:pt idx="581">
                  <c:v>3.4149697166832027E-3</c:v>
                </c:pt>
                <c:pt idx="582">
                  <c:v>3.4148847429391616E-3</c:v>
                </c:pt>
                <c:pt idx="583">
                  <c:v>3.3981316188982369E-3</c:v>
                </c:pt>
                <c:pt idx="584">
                  <c:v>3.4021216167388069E-3</c:v>
                </c:pt>
                <c:pt idx="585">
                  <c:v>3.3824573959011506E-3</c:v>
                </c:pt>
                <c:pt idx="586">
                  <c:v>3.2953164504947452E-3</c:v>
                </c:pt>
                <c:pt idx="587">
                  <c:v>3.2975715778529313E-3</c:v>
                </c:pt>
                <c:pt idx="588">
                  <c:v>3.2775828402766827E-3</c:v>
                </c:pt>
                <c:pt idx="589">
                  <c:v>3.2500157247099537E-3</c:v>
                </c:pt>
                <c:pt idx="590">
                  <c:v>3.2023102487115374E-3</c:v>
                </c:pt>
                <c:pt idx="591">
                  <c:v>3.1807420466234415E-3</c:v>
                </c:pt>
                <c:pt idx="592">
                  <c:v>3.1818265094814002E-3</c:v>
                </c:pt>
                <c:pt idx="593">
                  <c:v>3.1524721753042328E-3</c:v>
                </c:pt>
                <c:pt idx="594">
                  <c:v>3.1525340645683908E-3</c:v>
                </c:pt>
                <c:pt idx="595">
                  <c:v>3.1360445722776742E-3</c:v>
                </c:pt>
                <c:pt idx="596">
                  <c:v>3.1302091654958897E-3</c:v>
                </c:pt>
                <c:pt idx="597">
                  <c:v>3.1214242996517871E-3</c:v>
                </c:pt>
                <c:pt idx="598">
                  <c:v>3.1168490010986538E-3</c:v>
                </c:pt>
                <c:pt idx="599">
                  <c:v>3.0956222629054952E-3</c:v>
                </c:pt>
                <c:pt idx="600">
                  <c:v>3.0064507331428736E-3</c:v>
                </c:pt>
                <c:pt idx="601">
                  <c:v>2.9564467343805578E-3</c:v>
                </c:pt>
                <c:pt idx="602">
                  <c:v>2.9317516203835048E-3</c:v>
                </c:pt>
                <c:pt idx="603">
                  <c:v>2.9327135311119079E-3</c:v>
                </c:pt>
                <c:pt idx="604">
                  <c:v>2.8449737459887992E-3</c:v>
                </c:pt>
                <c:pt idx="605">
                  <c:v>2.7683321449336606E-3</c:v>
                </c:pt>
                <c:pt idx="606">
                  <c:v>2.7639916442243617E-3</c:v>
                </c:pt>
                <c:pt idx="607">
                  <c:v>2.7649914813918652E-3</c:v>
                </c:pt>
                <c:pt idx="608">
                  <c:v>2.7395378281100946E-3</c:v>
                </c:pt>
                <c:pt idx="609">
                  <c:v>2.7045404014371943E-3</c:v>
                </c:pt>
                <c:pt idx="610">
                  <c:v>2.674901091375359E-3</c:v>
                </c:pt>
                <c:pt idx="611">
                  <c:v>2.6779798993397108E-3</c:v>
                </c:pt>
                <c:pt idx="612">
                  <c:v>2.6709484382727577E-3</c:v>
                </c:pt>
                <c:pt idx="613">
                  <c:v>2.6521876408409639E-3</c:v>
                </c:pt>
                <c:pt idx="614">
                  <c:v>2.6552742268866059E-3</c:v>
                </c:pt>
                <c:pt idx="615">
                  <c:v>2.6576492287968545E-3</c:v>
                </c:pt>
                <c:pt idx="616">
                  <c:v>2.6585922810804519E-3</c:v>
                </c:pt>
                <c:pt idx="617">
                  <c:v>2.6458458094218429E-3</c:v>
                </c:pt>
                <c:pt idx="618">
                  <c:v>2.649849453384423E-3</c:v>
                </c:pt>
                <c:pt idx="619">
                  <c:v>2.6415013401630549E-3</c:v>
                </c:pt>
                <c:pt idx="620">
                  <c:v>2.6129801316534529E-3</c:v>
                </c:pt>
                <c:pt idx="621">
                  <c:v>2.6160548063449696E-3</c:v>
                </c:pt>
                <c:pt idx="622">
                  <c:v>2.6150057258449433E-3</c:v>
                </c:pt>
                <c:pt idx="623">
                  <c:v>2.6043406287463711E-3</c:v>
                </c:pt>
                <c:pt idx="624">
                  <c:v>2.6089991677118451E-3</c:v>
                </c:pt>
                <c:pt idx="625">
                  <c:v>2.5810212017445266E-3</c:v>
                </c:pt>
                <c:pt idx="626">
                  <c:v>2.5841180379884143E-3</c:v>
                </c:pt>
                <c:pt idx="627">
                  <c:v>2.5803552552920994E-3</c:v>
                </c:pt>
                <c:pt idx="628">
                  <c:v>2.4979190244809324E-3</c:v>
                </c:pt>
                <c:pt idx="629">
                  <c:v>2.479462745592631E-3</c:v>
                </c:pt>
                <c:pt idx="630">
                  <c:v>2.4133823279943734E-3</c:v>
                </c:pt>
                <c:pt idx="631">
                  <c:v>2.4152230728398116E-3</c:v>
                </c:pt>
                <c:pt idx="632">
                  <c:v>2.4079355033128635E-3</c:v>
                </c:pt>
                <c:pt idx="633">
                  <c:v>2.3931242455217383E-3</c:v>
                </c:pt>
                <c:pt idx="634">
                  <c:v>2.3545236893618426E-3</c:v>
                </c:pt>
                <c:pt idx="635">
                  <c:v>2.3584862181955657E-3</c:v>
                </c:pt>
                <c:pt idx="636">
                  <c:v>2.3614260176094692E-3</c:v>
                </c:pt>
                <c:pt idx="637">
                  <c:v>2.3672273139418998E-3</c:v>
                </c:pt>
                <c:pt idx="638">
                  <c:v>2.3626356969232987E-3</c:v>
                </c:pt>
                <c:pt idx="639">
                  <c:v>2.3355499787811596E-3</c:v>
                </c:pt>
                <c:pt idx="640">
                  <c:v>2.3385832749798219E-3</c:v>
                </c:pt>
                <c:pt idx="641">
                  <c:v>2.3282660199912542E-3</c:v>
                </c:pt>
                <c:pt idx="642">
                  <c:v>2.3268190958714019E-3</c:v>
                </c:pt>
                <c:pt idx="643">
                  <c:v>2.3000793867709035E-3</c:v>
                </c:pt>
                <c:pt idx="644">
                  <c:v>2.2109583069807037E-3</c:v>
                </c:pt>
                <c:pt idx="645">
                  <c:v>2.2033589251253538E-3</c:v>
                </c:pt>
                <c:pt idx="646">
                  <c:v>2.1916076894259451E-3</c:v>
                </c:pt>
                <c:pt idx="647">
                  <c:v>2.1964948011894414E-3</c:v>
                </c:pt>
                <c:pt idx="648">
                  <c:v>2.188460358733435E-3</c:v>
                </c:pt>
                <c:pt idx="649">
                  <c:v>2.135940363737987E-3</c:v>
                </c:pt>
                <c:pt idx="650">
                  <c:v>2.1317286031936611E-3</c:v>
                </c:pt>
                <c:pt idx="651">
                  <c:v>2.1143175336002518E-3</c:v>
                </c:pt>
                <c:pt idx="652">
                  <c:v>2.1139691476854683E-3</c:v>
                </c:pt>
                <c:pt idx="653">
                  <c:v>2.0873997025885327E-3</c:v>
                </c:pt>
                <c:pt idx="654">
                  <c:v>2.0252915101954816E-3</c:v>
                </c:pt>
                <c:pt idx="655">
                  <c:v>1.9744849926182084E-3</c:v>
                </c:pt>
                <c:pt idx="656">
                  <c:v>1.9696472793360176E-3</c:v>
                </c:pt>
                <c:pt idx="657">
                  <c:v>1.9386781639032513E-3</c:v>
                </c:pt>
                <c:pt idx="658">
                  <c:v>1.9301691547128907E-3</c:v>
                </c:pt>
                <c:pt idx="659">
                  <c:v>1.9241553365385577E-3</c:v>
                </c:pt>
                <c:pt idx="660">
                  <c:v>1.9231185192121192E-3</c:v>
                </c:pt>
                <c:pt idx="661">
                  <c:v>1.9171325425462182E-3</c:v>
                </c:pt>
                <c:pt idx="662">
                  <c:v>1.8972865708655196E-3</c:v>
                </c:pt>
                <c:pt idx="663">
                  <c:v>1.8131293328338405E-3</c:v>
                </c:pt>
                <c:pt idx="664">
                  <c:v>1.7350721656026469E-3</c:v>
                </c:pt>
                <c:pt idx="665">
                  <c:v>1.7224130672730542E-3</c:v>
                </c:pt>
                <c:pt idx="666">
                  <c:v>1.7151458820663379E-3</c:v>
                </c:pt>
                <c:pt idx="667">
                  <c:v>1.6128797889203295E-3</c:v>
                </c:pt>
                <c:pt idx="668">
                  <c:v>1.5486018616863717E-3</c:v>
                </c:pt>
                <c:pt idx="669">
                  <c:v>1.5162437017175456E-3</c:v>
                </c:pt>
                <c:pt idx="670">
                  <c:v>1.5159300082556726E-3</c:v>
                </c:pt>
                <c:pt idx="671">
                  <c:v>1.5139135435608964E-3</c:v>
                </c:pt>
                <c:pt idx="672">
                  <c:v>1.4661951531016459E-3</c:v>
                </c:pt>
                <c:pt idx="673">
                  <c:v>1.4344629767557571E-3</c:v>
                </c:pt>
                <c:pt idx="674">
                  <c:v>#N/A</c:v>
                </c:pt>
                <c:pt idx="675">
                  <c:v>1.4393171904991675E-3</c:v>
                </c:pt>
                <c:pt idx="676">
                  <c:v>1.4343600871069562E-3</c:v>
                </c:pt>
                <c:pt idx="677">
                  <c:v>1.4210639697100902E-3</c:v>
                </c:pt>
                <c:pt idx="678">
                  <c:v>1.4234496903606786E-3</c:v>
                </c:pt>
                <c:pt idx="679">
                  <c:v>1.4270481799942836E-3</c:v>
                </c:pt>
                <c:pt idx="680">
                  <c:v>1.4217838702210717E-3</c:v>
                </c:pt>
                <c:pt idx="681">
                  <c:v>1.4267063569251004E-3</c:v>
                </c:pt>
                <c:pt idx="682">
                  <c:v>1.4171743587885199E-3</c:v>
                </c:pt>
                <c:pt idx="683">
                  <c:v>1.3811168793966822E-3</c:v>
                </c:pt>
                <c:pt idx="684">
                  <c:v>1.3858774938262375E-3</c:v>
                </c:pt>
                <c:pt idx="685">
                  <c:v>1.38762313055385E-3</c:v>
                </c:pt>
                <c:pt idx="686">
                  <c:v>1.3851179015373916E-3</c:v>
                </c:pt>
                <c:pt idx="687">
                  <c:v>1.3824477980537431E-3</c:v>
                </c:pt>
                <c:pt idx="688">
                  <c:v>1.3474105941209125E-3</c:v>
                </c:pt>
                <c:pt idx="689">
                  <c:v>1.3392264970935042E-3</c:v>
                </c:pt>
                <c:pt idx="690">
                  <c:v>1.3308567422700701E-3</c:v>
                </c:pt>
                <c:pt idx="691">
                  <c:v>1.2465647375037303E-3</c:v>
                </c:pt>
                <c:pt idx="692">
                  <c:v>1.2456241780507415E-3</c:v>
                </c:pt>
                <c:pt idx="693">
                  <c:v>1.2045194058092346E-3</c:v>
                </c:pt>
                <c:pt idx="694">
                  <c:v>1.1864699358132835E-3</c:v>
                </c:pt>
                <c:pt idx="695">
                  <c:v>#N/A</c:v>
                </c:pt>
                <c:pt idx="696">
                  <c:v>1.1835653985694528E-3</c:v>
                </c:pt>
                <c:pt idx="697">
                  <c:v>1.1703015900630387E-3</c:v>
                </c:pt>
                <c:pt idx="698">
                  <c:v>1.123567118255675E-3</c:v>
                </c:pt>
                <c:pt idx="699">
                  <c:v>1.1249117224805261E-3</c:v>
                </c:pt>
                <c:pt idx="700">
                  <c:v>1.1308277778860898E-3</c:v>
                </c:pt>
                <c:pt idx="701">
                  <c:v>1.1295670820290482E-3</c:v>
                </c:pt>
                <c:pt idx="702">
                  <c:v>1.1214906625900412E-3</c:v>
                </c:pt>
                <c:pt idx="703">
                  <c:v>1.0917464045265834E-3</c:v>
                </c:pt>
                <c:pt idx="704">
                  <c:v>1.0901915998782208E-3</c:v>
                </c:pt>
                <c:pt idx="705">
                  <c:v>1.0930706413450064E-3</c:v>
                </c:pt>
                <c:pt idx="706">
                  <c:v>1.087612930179338E-3</c:v>
                </c:pt>
                <c:pt idx="707">
                  <c:v>1.0708625692474882E-3</c:v>
                </c:pt>
                <c:pt idx="708">
                  <c:v>9.9154289360026127E-4</c:v>
                </c:pt>
                <c:pt idx="709">
                  <c:v>9.7569045434253709E-4</c:v>
                </c:pt>
                <c:pt idx="710">
                  <c:v>9.8151907607957334E-4</c:v>
                </c:pt>
                <c:pt idx="711">
                  <c:v>9.7682277067878687E-4</c:v>
                </c:pt>
                <c:pt idx="712">
                  <c:v>8.9774300350309311E-4</c:v>
                </c:pt>
                <c:pt idx="713">
                  <c:v>8.8118136018455751E-4</c:v>
                </c:pt>
                <c:pt idx="714">
                  <c:v>8.6707901954174993E-4</c:v>
                </c:pt>
                <c:pt idx="715">
                  <c:v>8.7082565067753137E-4</c:v>
                </c:pt>
                <c:pt idx="716">
                  <c:v>8.4479560661687714E-4</c:v>
                </c:pt>
                <c:pt idx="717">
                  <c:v>8.0119879850060194E-4</c:v>
                </c:pt>
                <c:pt idx="718">
                  <c:v>7.7521068311203756E-4</c:v>
                </c:pt>
                <c:pt idx="719">
                  <c:v>7.3424559041268544E-4</c:v>
                </c:pt>
                <c:pt idx="720">
                  <c:v>7.0197772642521805E-4</c:v>
                </c:pt>
                <c:pt idx="721">
                  <c:v>6.8621519315281709E-4</c:v>
                </c:pt>
                <c:pt idx="722">
                  <c:v>6.6486064181936477E-4</c:v>
                </c:pt>
                <c:pt idx="723">
                  <c:v>6.6182002517134464E-4</c:v>
                </c:pt>
                <c:pt idx="724">
                  <c:v>6.487016963616643E-4</c:v>
                </c:pt>
                <c:pt idx="725">
                  <c:v>6.2486363271352374E-4</c:v>
                </c:pt>
                <c:pt idx="726">
                  <c:v>5.5633621627215746E-4</c:v>
                </c:pt>
                <c:pt idx="727">
                  <c:v>4.7428038120256311E-4</c:v>
                </c:pt>
                <c:pt idx="728">
                  <c:v>4.6058193512643619E-4</c:v>
                </c:pt>
                <c:pt idx="729">
                  <c:v>4.5530082112543724E-4</c:v>
                </c:pt>
                <c:pt idx="730">
                  <c:v>3.5988639838735459E-4</c:v>
                </c:pt>
                <c:pt idx="731">
                  <c:v>3.205537691597371E-4</c:v>
                </c:pt>
                <c:pt idx="732">
                  <c:v>3.1459870539252144E-4</c:v>
                </c:pt>
                <c:pt idx="733">
                  <c:v>2.847983657994213E-4</c:v>
                </c:pt>
                <c:pt idx="734">
                  <c:v>2.9167685000586197E-4</c:v>
                </c:pt>
                <c:pt idx="735">
                  <c:v>2.7675861771969679E-4</c:v>
                </c:pt>
                <c:pt idx="736">
                  <c:v>2.2110164104316432E-4</c:v>
                </c:pt>
                <c:pt idx="737">
                  <c:v>2.1435698549865378E-4</c:v>
                </c:pt>
                <c:pt idx="738">
                  <c:v>1.9722724167570149E-4</c:v>
                </c:pt>
                <c:pt idx="739">
                  <c:v>1.8605881656008627E-4</c:v>
                </c:pt>
                <c:pt idx="740">
                  <c:v>1.8345274049602622E-4</c:v>
                </c:pt>
                <c:pt idx="741">
                  <c:v>1.8544607061810048E-4</c:v>
                </c:pt>
                <c:pt idx="742">
                  <c:v>1.8777460395291712E-4</c:v>
                </c:pt>
                <c:pt idx="743">
                  <c:v>1.7873816702751455E-4</c:v>
                </c:pt>
                <c:pt idx="744">
                  <c:v>1.7840758153075953E-4</c:v>
                </c:pt>
                <c:pt idx="745">
                  <c:v>1.7671267700714033E-4</c:v>
                </c:pt>
                <c:pt idx="746">
                  <c:v>1.5103417371764571E-4</c:v>
                </c:pt>
                <c:pt idx="747">
                  <c:v>1.5472729529153462E-4</c:v>
                </c:pt>
                <c:pt idx="748">
                  <c:v>1.5722205813006873E-4</c:v>
                </c:pt>
                <c:pt idx="749">
                  <c:v>1.6015603729369055E-4</c:v>
                </c:pt>
                <c:pt idx="750">
                  <c:v>1.4065136055618765E-4</c:v>
                </c:pt>
                <c:pt idx="751">
                  <c:v>1.4131421074647932E-4</c:v>
                </c:pt>
                <c:pt idx="752">
                  <c:v>5.4042788965036337E-5</c:v>
                </c:pt>
                <c:pt idx="753">
                  <c:v>5.3367190682607202E-5</c:v>
                </c:pt>
                <c:pt idx="754">
                  <c:v>5.622514129011158E-5</c:v>
                </c:pt>
                <c:pt idx="755">
                  <c:v>-1.6924335817236624E-6</c:v>
                </c:pt>
                <c:pt idx="756">
                  <c:v>8.558904209809981E-7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88-4582-9477-BBE9405F81D1}"/>
            </c:ext>
          </c:extLst>
        </c:ser>
        <c:ser>
          <c:idx val="10"/>
          <c:order val="3"/>
          <c:tx>
            <c:strRef>
              <c:f>Analysis!$CW$9</c:f>
              <c:strCache>
                <c:ptCount val="1"/>
                <c:pt idx="0">
                  <c:v>Lyxor (Luk; SWAP; Dys; 0,09%)</c:v>
                </c:pt>
              </c:strCache>
            </c:strRef>
          </c:tx>
          <c:spPr>
            <a:ln w="28575" cap="rnd">
              <a:solidFill>
                <a:srgbClr val="319988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Analysis!$CW$10:$CW$766</c:f>
              <c:numCache>
                <c:formatCode>0.000%</c:formatCode>
                <c:ptCount val="757"/>
                <c:pt idx="0">
                  <c:v>1.3871535087465858E-2</c:v>
                </c:pt>
                <c:pt idx="1">
                  <c:v>1.3870569095214114E-2</c:v>
                </c:pt>
                <c:pt idx="2">
                  <c:v>1.3849433783828191E-2</c:v>
                </c:pt>
                <c:pt idx="3">
                  <c:v>1.3818090306274122E-2</c:v>
                </c:pt>
                <c:pt idx="4">
                  <c:v>1.3823542738579997E-2</c:v>
                </c:pt>
                <c:pt idx="5">
                  <c:v>1.3833179324002076E-2</c:v>
                </c:pt>
                <c:pt idx="6">
                  <c:v>1.3802820778066938E-2</c:v>
                </c:pt>
                <c:pt idx="7">
                  <c:v>1.3803152533917951E-2</c:v>
                </c:pt>
                <c:pt idx="8">
                  <c:v>1.3784562651593557E-2</c:v>
                </c:pt>
                <c:pt idx="9">
                  <c:v>1.3783851591510077E-2</c:v>
                </c:pt>
                <c:pt idx="10">
                  <c:v>1.3767018402992326E-2</c:v>
                </c:pt>
                <c:pt idx="11">
                  <c:v>1.3754986885312404E-2</c:v>
                </c:pt>
                <c:pt idx="12">
                  <c:v>1.3753938653129349E-2</c:v>
                </c:pt>
                <c:pt idx="13">
                  <c:v>1.375531910918748E-2</c:v>
                </c:pt>
                <c:pt idx="14">
                  <c:v>1.3710923993585311E-2</c:v>
                </c:pt>
                <c:pt idx="15">
                  <c:v>1.3704996006349335E-2</c:v>
                </c:pt>
                <c:pt idx="16">
                  <c:v>1.3679612615588033E-2</c:v>
                </c:pt>
                <c:pt idx="17">
                  <c:v>1.3674241945118348E-2</c:v>
                </c:pt>
                <c:pt idx="18">
                  <c:v>1.3667262329403851E-2</c:v>
                </c:pt>
                <c:pt idx="19">
                  <c:v>1.3674524950685996E-2</c:v>
                </c:pt>
                <c:pt idx="20">
                  <c:v>1.3660768337258933E-2</c:v>
                </c:pt>
                <c:pt idx="21">
                  <c:v>1.3604166565993836E-2</c:v>
                </c:pt>
                <c:pt idx="22">
                  <c:v>1.357871277772893E-2</c:v>
                </c:pt>
                <c:pt idx="23">
                  <c:v>1.3571972473169103E-2</c:v>
                </c:pt>
                <c:pt idx="24">
                  <c:v>1.3529990492473942E-2</c:v>
                </c:pt>
                <c:pt idx="25">
                  <c:v>1.3502815623761322E-2</c:v>
                </c:pt>
                <c:pt idx="26">
                  <c:v>1.3495295884526026E-2</c:v>
                </c:pt>
                <c:pt idx="27">
                  <c:v>1.3493581077943739E-2</c:v>
                </c:pt>
                <c:pt idx="28">
                  <c:v>1.3467335116931878E-2</c:v>
                </c:pt>
                <c:pt idx="29">
                  <c:v>1.3463084709016027E-2</c:v>
                </c:pt>
                <c:pt idx="30">
                  <c:v>1.3445508443738374E-2</c:v>
                </c:pt>
                <c:pt idx="31">
                  <c:v>1.3394268979037616E-2</c:v>
                </c:pt>
                <c:pt idx="32">
                  <c:v>1.3350247835717921E-2</c:v>
                </c:pt>
                <c:pt idx="33">
                  <c:v>1.3354169545633399E-2</c:v>
                </c:pt>
                <c:pt idx="34">
                  <c:v>1.3327901630340699E-2</c:v>
                </c:pt>
                <c:pt idx="35">
                  <c:v>1.3266096882002865E-2</c:v>
                </c:pt>
                <c:pt idx="36">
                  <c:v>1.3268564179234499E-2</c:v>
                </c:pt>
                <c:pt idx="37">
                  <c:v>1.3221021068701155E-2</c:v>
                </c:pt>
                <c:pt idx="38">
                  <c:v>1.3200787623053323E-2</c:v>
                </c:pt>
                <c:pt idx="39">
                  <c:v>1.3165259734930101E-2</c:v>
                </c:pt>
                <c:pt idx="40">
                  <c:v>1.3107592789217026E-2</c:v>
                </c:pt>
                <c:pt idx="41">
                  <c:v>1.3110412373998459E-2</c:v>
                </c:pt>
                <c:pt idx="42">
                  <c:v>1.3112292732040842E-2</c:v>
                </c:pt>
                <c:pt idx="43">
                  <c:v>1.3113972358050452E-2</c:v>
                </c:pt>
                <c:pt idx="44">
                  <c:v>1.3082638439782412E-2</c:v>
                </c:pt>
                <c:pt idx="45">
                  <c:v>1.3057429142184107E-2</c:v>
                </c:pt>
                <c:pt idx="46">
                  <c:v>1.3061219703755178E-2</c:v>
                </c:pt>
                <c:pt idx="47">
                  <c:v>1.3059299024263948E-2</c:v>
                </c:pt>
                <c:pt idx="48">
                  <c:v>1.3062000930238238E-2</c:v>
                </c:pt>
                <c:pt idx="49">
                  <c:v>1.305906842355431E-2</c:v>
                </c:pt>
                <c:pt idx="50">
                  <c:v>1.303680273010599E-2</c:v>
                </c:pt>
                <c:pt idx="51">
                  <c:v>1.3030199514346474E-2</c:v>
                </c:pt>
                <c:pt idx="52">
                  <c:v>1.3028686482208451E-2</c:v>
                </c:pt>
                <c:pt idx="53">
                  <c:v>1.3034952574537018E-2</c:v>
                </c:pt>
                <c:pt idx="54">
                  <c:v>1.303059324743483E-2</c:v>
                </c:pt>
                <c:pt idx="55">
                  <c:v>1.3024123744954208E-2</c:v>
                </c:pt>
                <c:pt idx="56">
                  <c:v>1.2998300544963204E-2</c:v>
                </c:pt>
                <c:pt idx="57">
                  <c:v>1.3001113426620581E-2</c:v>
                </c:pt>
                <c:pt idx="58">
                  <c:v>1.3006435993338394E-2</c:v>
                </c:pt>
                <c:pt idx="59">
                  <c:v>1.300238875239268E-2</c:v>
                </c:pt>
                <c:pt idx="60">
                  <c:v>1.291141370250215E-2</c:v>
                </c:pt>
                <c:pt idx="61">
                  <c:v>1.2909514012494405E-2</c:v>
                </c:pt>
                <c:pt idx="62">
                  <c:v>1.2898251227035251E-2</c:v>
                </c:pt>
                <c:pt idx="63">
                  <c:v>1.2872565031650351E-2</c:v>
                </c:pt>
                <c:pt idx="64">
                  <c:v>1.2875438935104011E-2</c:v>
                </c:pt>
                <c:pt idx="65">
                  <c:v>1.2846146595297592E-2</c:v>
                </c:pt>
                <c:pt idx="66">
                  <c:v>1.283469879902488E-2</c:v>
                </c:pt>
                <c:pt idx="67">
                  <c:v>1.2799284653255638E-2</c:v>
                </c:pt>
                <c:pt idx="68">
                  <c:v>1.2806368287183068E-2</c:v>
                </c:pt>
                <c:pt idx="69">
                  <c:v>1.2798388698877616E-2</c:v>
                </c:pt>
                <c:pt idx="70">
                  <c:v>1.2785202914265659E-2</c:v>
                </c:pt>
                <c:pt idx="71">
                  <c:v>1.2764822166033918E-2</c:v>
                </c:pt>
                <c:pt idx="72">
                  <c:v>1.2767713257479274E-2</c:v>
                </c:pt>
                <c:pt idx="73">
                  <c:v>1.2757646123469524E-2</c:v>
                </c:pt>
                <c:pt idx="74">
                  <c:v>1.2743172745928844E-2</c:v>
                </c:pt>
                <c:pt idx="75">
                  <c:v>1.2729483657354601E-2</c:v>
                </c:pt>
                <c:pt idx="76">
                  <c:v>1.2713892181128061E-2</c:v>
                </c:pt>
                <c:pt idx="77">
                  <c:v>1.2698935401003641E-2</c:v>
                </c:pt>
                <c:pt idx="78">
                  <c:v>1.2653136528734343E-2</c:v>
                </c:pt>
                <c:pt idx="79">
                  <c:v>1.2640025593168014E-2</c:v>
                </c:pt>
                <c:pt idx="80">
                  <c:v>1.2625625448696276E-2</c:v>
                </c:pt>
                <c:pt idx="81">
                  <c:v>1.2611603322947307E-2</c:v>
                </c:pt>
                <c:pt idx="82">
                  <c:v>1.2553100905036363E-2</c:v>
                </c:pt>
                <c:pt idx="83">
                  <c:v>1.2536940549859432E-2</c:v>
                </c:pt>
                <c:pt idx="84">
                  <c:v>1.2521984594579649E-2</c:v>
                </c:pt>
                <c:pt idx="85">
                  <c:v>1.2507853992046236E-2</c:v>
                </c:pt>
                <c:pt idx="86">
                  <c:v>1.2491624441278049E-2</c:v>
                </c:pt>
                <c:pt idx="87">
                  <c:v>1.2448089506654769E-2</c:v>
                </c:pt>
                <c:pt idx="88">
                  <c:v>1.2433782132759141E-2</c:v>
                </c:pt>
                <c:pt idx="89">
                  <c:v>1.2419604240544446E-2</c:v>
                </c:pt>
                <c:pt idx="90">
                  <c:v>1.2406075743349287E-2</c:v>
                </c:pt>
                <c:pt idx="91">
                  <c:v>1.2390560831971653E-2</c:v>
                </c:pt>
                <c:pt idx="92">
                  <c:v>1.2345601536223549E-2</c:v>
                </c:pt>
                <c:pt idx="93">
                  <c:v>1.2330281020570766E-2</c:v>
                </c:pt>
                <c:pt idx="94">
                  <c:v>1.2316271979452731E-2</c:v>
                </c:pt>
                <c:pt idx="95">
                  <c:v>1.2302321876222821E-2</c:v>
                </c:pt>
                <c:pt idx="96">
                  <c:v>1.2288733046227129E-2</c:v>
                </c:pt>
                <c:pt idx="97">
                  <c:v>1.224549692722543E-2</c:v>
                </c:pt>
                <c:pt idx="98">
                  <c:v>1.2230766823541961E-2</c:v>
                </c:pt>
                <c:pt idx="99">
                  <c:v>1.2215335870379818E-2</c:v>
                </c:pt>
                <c:pt idx="100">
                  <c:v>1.2201655590717841E-2</c:v>
                </c:pt>
                <c:pt idx="101">
                  <c:v>1.2185138349432467E-2</c:v>
                </c:pt>
                <c:pt idx="102">
                  <c:v>1.2142467594987938E-2</c:v>
                </c:pt>
                <c:pt idx="103">
                  <c:v>1.2127369766530061E-2</c:v>
                </c:pt>
                <c:pt idx="104">
                  <c:v>1.2113548666591756E-2</c:v>
                </c:pt>
                <c:pt idx="105">
                  <c:v>1.2096059600647191E-2</c:v>
                </c:pt>
                <c:pt idx="106">
                  <c:v>1.2081352121469768E-2</c:v>
                </c:pt>
                <c:pt idx="107">
                  <c:v>1.2040565805101267E-2</c:v>
                </c:pt>
                <c:pt idx="108">
                  <c:v>1.2024415639023234E-2</c:v>
                </c:pt>
                <c:pt idx="109">
                  <c:v>1.2009257844343368E-2</c:v>
                </c:pt>
                <c:pt idx="110">
                  <c:v>1.1995580285496743E-2</c:v>
                </c:pt>
                <c:pt idx="111">
                  <c:v>1.1980726278460363E-2</c:v>
                </c:pt>
                <c:pt idx="112">
                  <c:v>1.1935184873228089E-2</c:v>
                </c:pt>
                <c:pt idx="113">
                  <c:v>1.1921840021369645E-2</c:v>
                </c:pt>
                <c:pt idx="114">
                  <c:v>1.190801956879306E-2</c:v>
                </c:pt>
                <c:pt idx="115">
                  <c:v>1.1893880559769254E-2</c:v>
                </c:pt>
                <c:pt idx="116">
                  <c:v>1.1877997213337599E-2</c:v>
                </c:pt>
                <c:pt idx="117">
                  <c:v>1.1832293075922262E-2</c:v>
                </c:pt>
                <c:pt idx="118">
                  <c:v>1.1818887208707496E-2</c:v>
                </c:pt>
                <c:pt idx="119">
                  <c:v>1.1803171422100078E-2</c:v>
                </c:pt>
                <c:pt idx="120">
                  <c:v>1.179083957652427E-2</c:v>
                </c:pt>
                <c:pt idx="121">
                  <c:v>1.1773440218328712E-2</c:v>
                </c:pt>
                <c:pt idx="122">
                  <c:v>1.1729904046795303E-2</c:v>
                </c:pt>
                <c:pt idx="123">
                  <c:v>1.1715467710663674E-2</c:v>
                </c:pt>
                <c:pt idx="124">
                  <c:v>1.1701282170124339E-2</c:v>
                </c:pt>
                <c:pt idx="125">
                  <c:v>1.1680849409857919E-2</c:v>
                </c:pt>
                <c:pt idx="126">
                  <c:v>1.1666453832426038E-2</c:v>
                </c:pt>
                <c:pt idx="127">
                  <c:v>1.1606405987642621E-2</c:v>
                </c:pt>
                <c:pt idx="128">
                  <c:v>1.1592888646086541E-2</c:v>
                </c:pt>
                <c:pt idx="129">
                  <c:v>1.1577164760671055E-2</c:v>
                </c:pt>
                <c:pt idx="130">
                  <c:v>1.1562917548614493E-2</c:v>
                </c:pt>
                <c:pt idx="131">
                  <c:v>1.1519988506858647E-2</c:v>
                </c:pt>
                <c:pt idx="132">
                  <c:v>1.150206833249201E-2</c:v>
                </c:pt>
                <c:pt idx="133">
                  <c:v>1.1488036448829453E-2</c:v>
                </c:pt>
                <c:pt idx="134">
                  <c:v>1.1475634475855978E-2</c:v>
                </c:pt>
                <c:pt idx="135">
                  <c:v>1.145903632353984E-2</c:v>
                </c:pt>
                <c:pt idx="136">
                  <c:v>1.1414946024449035E-2</c:v>
                </c:pt>
                <c:pt idx="137">
                  <c:v>1.1401142233248063E-2</c:v>
                </c:pt>
                <c:pt idx="138">
                  <c:v>1.1387498017591646E-2</c:v>
                </c:pt>
                <c:pt idx="139">
                  <c:v>1.1370604359269398E-2</c:v>
                </c:pt>
                <c:pt idx="140">
                  <c:v>1.1357788033208305E-2</c:v>
                </c:pt>
                <c:pt idx="141">
                  <c:v>1.1312300079834969E-2</c:v>
                </c:pt>
                <c:pt idx="142">
                  <c:v>1.130036258143563E-2</c:v>
                </c:pt>
                <c:pt idx="143">
                  <c:v>1.1282832087214922E-2</c:v>
                </c:pt>
                <c:pt idx="144">
                  <c:v>1.1270628982079867E-2</c:v>
                </c:pt>
                <c:pt idx="145">
                  <c:v>1.1254049202817251E-2</c:v>
                </c:pt>
                <c:pt idx="146">
                  <c:v>1.1210886341765702E-2</c:v>
                </c:pt>
                <c:pt idx="147">
                  <c:v>1.1196649487482002E-2</c:v>
                </c:pt>
                <c:pt idx="148">
                  <c:v>1.1181961629828985E-2</c:v>
                </c:pt>
                <c:pt idx="149">
                  <c:v>1.1167495849301323E-2</c:v>
                </c:pt>
                <c:pt idx="150">
                  <c:v>1.1150551184102575E-2</c:v>
                </c:pt>
                <c:pt idx="151">
                  <c:v>1.1107955565086369E-2</c:v>
                </c:pt>
                <c:pt idx="152">
                  <c:v>1.1094038305579534E-2</c:v>
                </c:pt>
                <c:pt idx="153">
                  <c:v>1.1077682511775988E-2</c:v>
                </c:pt>
                <c:pt idx="154">
                  <c:v>1.1065080035177699E-2</c:v>
                </c:pt>
                <c:pt idx="155">
                  <c:v>1.1006034536826359E-2</c:v>
                </c:pt>
                <c:pt idx="156">
                  <c:v>1.0992579527819846E-2</c:v>
                </c:pt>
                <c:pt idx="157">
                  <c:v>1.0977258728942507E-2</c:v>
                </c:pt>
                <c:pt idx="158">
                  <c:v>1.0960934571997427E-2</c:v>
                </c:pt>
                <c:pt idx="159">
                  <c:v>1.0945961722467645E-2</c:v>
                </c:pt>
                <c:pt idx="160">
                  <c:v>1.0903952083448187E-2</c:v>
                </c:pt>
                <c:pt idx="161">
                  <c:v>1.0887113886865141E-2</c:v>
                </c:pt>
                <c:pt idx="162">
                  <c:v>1.087358066885824E-2</c:v>
                </c:pt>
                <c:pt idx="163">
                  <c:v>1.0858246988196818E-2</c:v>
                </c:pt>
                <c:pt idx="164">
                  <c:v>1.0842980508637412E-2</c:v>
                </c:pt>
                <c:pt idx="165">
                  <c:v>1.0801354852306488E-2</c:v>
                </c:pt>
                <c:pt idx="166">
                  <c:v>1.0786293669336589E-2</c:v>
                </c:pt>
                <c:pt idx="167">
                  <c:v>1.0771823458247454E-2</c:v>
                </c:pt>
                <c:pt idx="168">
                  <c:v>1.0755393405750713E-2</c:v>
                </c:pt>
                <c:pt idx="169">
                  <c:v>1.074292491036144E-2</c:v>
                </c:pt>
                <c:pt idx="170">
                  <c:v>#N/A</c:v>
                </c:pt>
                <c:pt idx="171">
                  <c:v>1.0682778588570141E-2</c:v>
                </c:pt>
                <c:pt idx="172">
                  <c:v>1.0670372119601312E-2</c:v>
                </c:pt>
                <c:pt idx="173">
                  <c:v>1.0655035112897115E-2</c:v>
                </c:pt>
                <c:pt idx="174">
                  <c:v>1.0640052065093775E-2</c:v>
                </c:pt>
                <c:pt idx="175">
                  <c:v>1.0594378386841186E-2</c:v>
                </c:pt>
                <c:pt idx="176">
                  <c:v>1.0581438024917622E-2</c:v>
                </c:pt>
                <c:pt idx="177">
                  <c:v>1.0565208357793621E-2</c:v>
                </c:pt>
                <c:pt idx="178">
                  <c:v>1.0552203329377452E-2</c:v>
                </c:pt>
                <c:pt idx="179">
                  <c:v>1.0539121861934841E-2</c:v>
                </c:pt>
                <c:pt idx="180">
                  <c:v>1.0493726882831789E-2</c:v>
                </c:pt>
                <c:pt idx="181">
                  <c:v>1.0477950662364233E-2</c:v>
                </c:pt>
                <c:pt idx="182">
                  <c:v>1.0464803301379444E-2</c:v>
                </c:pt>
                <c:pt idx="183">
                  <c:v>1.0450303244280201E-2</c:v>
                </c:pt>
                <c:pt idx="184">
                  <c:v>1.0434334147394031E-2</c:v>
                </c:pt>
                <c:pt idx="185">
                  <c:v>1.0378038697635539E-2</c:v>
                </c:pt>
                <c:pt idx="186">
                  <c:v>1.0362310605982916E-2</c:v>
                </c:pt>
                <c:pt idx="187">
                  <c:v>1.0347071066869384E-2</c:v>
                </c:pt>
                <c:pt idx="188">
                  <c:v>1.0334293739197919E-2</c:v>
                </c:pt>
                <c:pt idx="189">
                  <c:v>1.0288892370695413E-2</c:v>
                </c:pt>
                <c:pt idx="190">
                  <c:v>1.0272555003756789E-2</c:v>
                </c:pt>
                <c:pt idx="191">
                  <c:v>1.0258444128139477E-2</c:v>
                </c:pt>
                <c:pt idx="192">
                  <c:v>1.0245307507662282E-2</c:v>
                </c:pt>
                <c:pt idx="193">
                  <c:v>1.0231021562338904E-2</c:v>
                </c:pt>
                <c:pt idx="194">
                  <c:v>1.0184432305164748E-2</c:v>
                </c:pt>
                <c:pt idx="195">
                  <c:v>1.0170246095551061E-2</c:v>
                </c:pt>
                <c:pt idx="196">
                  <c:v>1.0154987936391136E-2</c:v>
                </c:pt>
                <c:pt idx="197">
                  <c:v>1.014238943451562E-2</c:v>
                </c:pt>
                <c:pt idx="198">
                  <c:v>1.0125572079107137E-2</c:v>
                </c:pt>
                <c:pt idx="199">
                  <c:v>1.0085532833486344E-2</c:v>
                </c:pt>
                <c:pt idx="200">
                  <c:v>1.0070456295043773E-2</c:v>
                </c:pt>
                <c:pt idx="201">
                  <c:v>1.0055862082507749E-2</c:v>
                </c:pt>
                <c:pt idx="202">
                  <c:v>1.0038209363031791E-2</c:v>
                </c:pt>
                <c:pt idx="203">
                  <c:v>1.0027181601789836E-2</c:v>
                </c:pt>
                <c:pt idx="204">
                  <c:v>9.9824500498728597E-3</c:v>
                </c:pt>
                <c:pt idx="205">
                  <c:v>9.9648767287563444E-3</c:v>
                </c:pt>
                <c:pt idx="206">
                  <c:v>9.9504201683160431E-3</c:v>
                </c:pt>
                <c:pt idx="207">
                  <c:v>9.9393378467516058E-3</c:v>
                </c:pt>
                <c:pt idx="208">
                  <c:v>9.9226875027069728E-3</c:v>
                </c:pt>
                <c:pt idx="209">
                  <c:v>9.8776684107810819E-3</c:v>
                </c:pt>
                <c:pt idx="210">
                  <c:v>9.8659305435739864E-3</c:v>
                </c:pt>
                <c:pt idx="211">
                  <c:v>9.8508774143926114E-3</c:v>
                </c:pt>
                <c:pt idx="212">
                  <c:v>9.834779146387751E-3</c:v>
                </c:pt>
                <c:pt idx="213">
                  <c:v>9.820471701395217E-3</c:v>
                </c:pt>
                <c:pt idx="214">
                  <c:v>9.7785841367525883E-3</c:v>
                </c:pt>
                <c:pt idx="215">
                  <c:v>9.7630031905038273E-3</c:v>
                </c:pt>
                <c:pt idx="216">
                  <c:v>9.7472583141673397E-3</c:v>
                </c:pt>
                <c:pt idx="217">
                  <c:v>9.7327462906404705E-3</c:v>
                </c:pt>
                <c:pt idx="218">
                  <c:v>9.7179520079755388E-3</c:v>
                </c:pt>
                <c:pt idx="219">
                  <c:v>9.6762023271492748E-3</c:v>
                </c:pt>
                <c:pt idx="220">
                  <c:v>9.6600343495059082E-3</c:v>
                </c:pt>
                <c:pt idx="221">
                  <c:v>9.6462396848948639E-3</c:v>
                </c:pt>
                <c:pt idx="222">
                  <c:v>9.6299048224057771E-3</c:v>
                </c:pt>
                <c:pt idx="223">
                  <c:v>9.5732408046940165E-3</c:v>
                </c:pt>
                <c:pt idx="224">
                  <c:v>9.5575441185209442E-3</c:v>
                </c:pt>
                <c:pt idx="225">
                  <c:v>9.5425674518678782E-3</c:v>
                </c:pt>
                <c:pt idx="226">
                  <c:v>9.5292834427209705E-3</c:v>
                </c:pt>
                <c:pt idx="227">
                  <c:v>9.51499301990677E-3</c:v>
                </c:pt>
                <c:pt idx="228">
                  <c:v>9.4705752074886185E-3</c:v>
                </c:pt>
                <c:pt idx="229">
                  <c:v>9.4554351709954521E-3</c:v>
                </c:pt>
                <c:pt idx="230">
                  <c:v>9.4402548612859682E-3</c:v>
                </c:pt>
                <c:pt idx="231">
                  <c:v>9.4266655260784038E-3</c:v>
                </c:pt>
                <c:pt idx="232">
                  <c:v>9.4124704516149738E-3</c:v>
                </c:pt>
                <c:pt idx="233">
                  <c:v>9.3688719094660033E-3</c:v>
                </c:pt>
                <c:pt idx="234">
                  <c:v>9.3537330434978472E-3</c:v>
                </c:pt>
                <c:pt idx="235">
                  <c:v>9.3377503584981536E-3</c:v>
                </c:pt>
                <c:pt idx="236">
                  <c:v>9.3253727760165273E-3</c:v>
                </c:pt>
                <c:pt idx="237">
                  <c:v>9.3087866857763935E-3</c:v>
                </c:pt>
                <c:pt idx="238">
                  <c:v>9.266438975193303E-3</c:v>
                </c:pt>
                <c:pt idx="239">
                  <c:v>9.2490920933274712E-3</c:v>
                </c:pt>
                <c:pt idx="240">
                  <c:v>9.2347485149761876E-3</c:v>
                </c:pt>
                <c:pt idx="241">
                  <c:v>9.2209860785963382E-3</c:v>
                </c:pt>
                <c:pt idx="242">
                  <c:v>9.1634247163883131E-3</c:v>
                </c:pt>
                <c:pt idx="243">
                  <c:v>9.1475089009205313E-3</c:v>
                </c:pt>
                <c:pt idx="244">
                  <c:v>9.1325739523158145E-3</c:v>
                </c:pt>
                <c:pt idx="245">
                  <c:v>9.1199886883432946E-3</c:v>
                </c:pt>
                <c:pt idx="246">
                  <c:v>9.1044773150266156E-3</c:v>
                </c:pt>
                <c:pt idx="247">
                  <c:v>9.0615233037925069E-3</c:v>
                </c:pt>
                <c:pt idx="248">
                  <c:v>9.0474552128461116E-3</c:v>
                </c:pt>
                <c:pt idx="249">
                  <c:v>9.0317388559932876E-3</c:v>
                </c:pt>
                <c:pt idx="250">
                  <c:v>9.0166158650923922E-3</c:v>
                </c:pt>
                <c:pt idx="251">
                  <c:v>9.0015515596266749E-3</c:v>
                </c:pt>
                <c:pt idx="252">
                  <c:v>8.9590776846173448E-3</c:v>
                </c:pt>
                <c:pt idx="253">
                  <c:v>8.9423692846253289E-3</c:v>
                </c:pt>
                <c:pt idx="254">
                  <c:v>8.9141882380683324E-3</c:v>
                </c:pt>
                <c:pt idx="255">
                  <c:v>8.8984023692448844E-3</c:v>
                </c:pt>
                <c:pt idx="256">
                  <c:v>8.8548760111253344E-3</c:v>
                </c:pt>
                <c:pt idx="257">
                  <c:v>8.8399503746190433E-3</c:v>
                </c:pt>
                <c:pt idx="258">
                  <c:v>#N/A</c:v>
                </c:pt>
                <c:pt idx="259">
                  <c:v>8.7957915243033202E-3</c:v>
                </c:pt>
                <c:pt idx="260">
                  <c:v>8.7548670543042828E-3</c:v>
                </c:pt>
                <c:pt idx="261">
                  <c:v>8.7389339723333848E-3</c:v>
                </c:pt>
                <c:pt idx="262">
                  <c:v>8.7243844431261763E-3</c:v>
                </c:pt>
                <c:pt idx="263">
                  <c:v>8.7088302482569713E-3</c:v>
                </c:pt>
                <c:pt idx="264">
                  <c:v>8.6932009491436091E-3</c:v>
                </c:pt>
                <c:pt idx="265">
                  <c:v>8.6522618761293302E-3</c:v>
                </c:pt>
                <c:pt idx="266">
                  <c:v>8.6378929392403325E-3</c:v>
                </c:pt>
                <c:pt idx="267">
                  <c:v>8.6221441378537822E-3</c:v>
                </c:pt>
                <c:pt idx="268">
                  <c:v>8.6061552986269607E-3</c:v>
                </c:pt>
                <c:pt idx="269">
                  <c:v>8.5905829778019083E-3</c:v>
                </c:pt>
                <c:pt idx="270">
                  <c:v>8.5486569771338061E-3</c:v>
                </c:pt>
                <c:pt idx="271">
                  <c:v>8.5349959995097979E-3</c:v>
                </c:pt>
                <c:pt idx="272">
                  <c:v>8.5185468543560461E-3</c:v>
                </c:pt>
                <c:pt idx="273">
                  <c:v>8.5054660102952262E-3</c:v>
                </c:pt>
                <c:pt idx="274">
                  <c:v>8.48990428344365E-3</c:v>
                </c:pt>
                <c:pt idx="275">
                  <c:v>8.4463361231712497E-3</c:v>
                </c:pt>
                <c:pt idx="276">
                  <c:v>8.4182029068606834E-3</c:v>
                </c:pt>
                <c:pt idx="277">
                  <c:v>8.4020711682462057E-3</c:v>
                </c:pt>
                <c:pt idx="278">
                  <c:v>8.3872964733486821E-3</c:v>
                </c:pt>
                <c:pt idx="279">
                  <c:v>8.3449234971018083E-3</c:v>
                </c:pt>
                <c:pt idx="280">
                  <c:v>8.3273830784649228E-3</c:v>
                </c:pt>
                <c:pt idx="281">
                  <c:v>8.3147080823389174E-3</c:v>
                </c:pt>
                <c:pt idx="282">
                  <c:v>8.2992070473442148E-3</c:v>
                </c:pt>
                <c:pt idx="283">
                  <c:v>8.2864485443918667E-3</c:v>
                </c:pt>
                <c:pt idx="284">
                  <c:v>8.2397505577238572E-3</c:v>
                </c:pt>
                <c:pt idx="285">
                  <c:v>8.225565549506042E-3</c:v>
                </c:pt>
                <c:pt idx="286">
                  <c:v>8.2112174475112987E-3</c:v>
                </c:pt>
                <c:pt idx="287">
                  <c:v>8.1968061879313936E-3</c:v>
                </c:pt>
                <c:pt idx="288">
                  <c:v>8.1825892581768311E-3</c:v>
                </c:pt>
                <c:pt idx="289">
                  <c:v>8.1389904508499811E-3</c:v>
                </c:pt>
                <c:pt idx="290">
                  <c:v>8.1227497903277879E-3</c:v>
                </c:pt>
                <c:pt idx="291">
                  <c:v>8.1094685589335747E-3</c:v>
                </c:pt>
                <c:pt idx="292">
                  <c:v>8.0943809279390155E-3</c:v>
                </c:pt>
                <c:pt idx="293">
                  <c:v>8.0811077924007879E-3</c:v>
                </c:pt>
                <c:pt idx="294">
                  <c:v>8.0341685557789866E-3</c:v>
                </c:pt>
                <c:pt idx="295">
                  <c:v>8.0223637608645149E-3</c:v>
                </c:pt>
                <c:pt idx="296">
                  <c:v>8.0072284867656052E-3</c:v>
                </c:pt>
                <c:pt idx="297">
                  <c:v>7.9919668511749808E-3</c:v>
                </c:pt>
                <c:pt idx="298">
                  <c:v>7.9759365679612504E-3</c:v>
                </c:pt>
                <c:pt idx="299">
                  <c:v>7.9318085435573504E-3</c:v>
                </c:pt>
                <c:pt idx="300">
                  <c:v>7.9196040820870284E-3</c:v>
                </c:pt>
                <c:pt idx="301">
                  <c:v>7.9039772029407818E-3</c:v>
                </c:pt>
                <c:pt idx="302">
                  <c:v>7.8880663331704071E-3</c:v>
                </c:pt>
                <c:pt idx="303">
                  <c:v>7.8745569089548884E-3</c:v>
                </c:pt>
                <c:pt idx="304">
                  <c:v>7.8309108577025999E-3</c:v>
                </c:pt>
                <c:pt idx="305">
                  <c:v>7.817857070030465E-3</c:v>
                </c:pt>
                <c:pt idx="306">
                  <c:v>7.8021928799716367E-3</c:v>
                </c:pt>
                <c:pt idx="307">
                  <c:v>7.7853050014213832E-3</c:v>
                </c:pt>
                <c:pt idx="308">
                  <c:v>7.7707413773404621E-3</c:v>
                </c:pt>
                <c:pt idx="309">
                  <c:v>7.7270854764288632E-3</c:v>
                </c:pt>
                <c:pt idx="310">
                  <c:v>7.7152543557794662E-3</c:v>
                </c:pt>
                <c:pt idx="311">
                  <c:v>7.6974417154354047E-3</c:v>
                </c:pt>
                <c:pt idx="312">
                  <c:v>7.6844997851044372E-3</c:v>
                </c:pt>
                <c:pt idx="313">
                  <c:v>7.6707178218273775E-3</c:v>
                </c:pt>
                <c:pt idx="314">
                  <c:v>7.6277493234055971E-3</c:v>
                </c:pt>
                <c:pt idx="315">
                  <c:v>7.6131911448955591E-3</c:v>
                </c:pt>
                <c:pt idx="316">
                  <c:v>7.5976902052383721E-3</c:v>
                </c:pt>
                <c:pt idx="317">
                  <c:v>7.5835455739443614E-3</c:v>
                </c:pt>
                <c:pt idx="318">
                  <c:v>7.5679316171910482E-3</c:v>
                </c:pt>
                <c:pt idx="319">
                  <c:v>7.5220273251321856E-3</c:v>
                </c:pt>
                <c:pt idx="320">
                  <c:v>7.5108042124341079E-3</c:v>
                </c:pt>
                <c:pt idx="321">
                  <c:v>7.4954328787575353E-3</c:v>
                </c:pt>
                <c:pt idx="322">
                  <c:v>7.4792060920769732E-3</c:v>
                </c:pt>
                <c:pt idx="323">
                  <c:v>7.4649573952496606E-3</c:v>
                </c:pt>
                <c:pt idx="324">
                  <c:v>7.4207696846737559E-3</c:v>
                </c:pt>
                <c:pt idx="325">
                  <c:v>7.4068823018085261E-3</c:v>
                </c:pt>
                <c:pt idx="326">
                  <c:v>7.3936467190458544E-3</c:v>
                </c:pt>
                <c:pt idx="327">
                  <c:v>7.3765826568905624E-3</c:v>
                </c:pt>
                <c:pt idx="328">
                  <c:v>7.3623240633209353E-3</c:v>
                </c:pt>
                <c:pt idx="329">
                  <c:v>7.3195613469498877E-3</c:v>
                </c:pt>
                <c:pt idx="330">
                  <c:v>7.3031061393364904E-3</c:v>
                </c:pt>
                <c:pt idx="331">
                  <c:v>7.288722703909345E-3</c:v>
                </c:pt>
                <c:pt idx="332">
                  <c:v>7.2732727222948323E-3</c:v>
                </c:pt>
                <c:pt idx="333">
                  <c:v>7.2602850626732884E-3</c:v>
                </c:pt>
                <c:pt idx="334">
                  <c:v>7.2173291347954471E-3</c:v>
                </c:pt>
                <c:pt idx="335">
                  <c:v>7.2028414919533823E-3</c:v>
                </c:pt>
                <c:pt idx="336">
                  <c:v>7.1872250791136238E-3</c:v>
                </c:pt>
                <c:pt idx="337">
                  <c:v>7.1735397817811464E-3</c:v>
                </c:pt>
                <c:pt idx="338">
                  <c:v>7.1136832703722064E-3</c:v>
                </c:pt>
                <c:pt idx="339">
                  <c:v>7.1012344916703274E-3</c:v>
                </c:pt>
                <c:pt idx="340">
                  <c:v>7.0843848391246578E-3</c:v>
                </c:pt>
                <c:pt idx="341">
                  <c:v>7.0693296336143963E-3</c:v>
                </c:pt>
                <c:pt idx="342">
                  <c:v>7.0572968235615985E-3</c:v>
                </c:pt>
                <c:pt idx="343">
                  <c:v>7.0122624134532074E-3</c:v>
                </c:pt>
                <c:pt idx="344">
                  <c:v>6.9970087525377256E-3</c:v>
                </c:pt>
                <c:pt idx="345">
                  <c:v>6.9806721058534027E-3</c:v>
                </c:pt>
                <c:pt idx="346">
                  <c:v>6.9689552057969895E-3</c:v>
                </c:pt>
                <c:pt idx="347">
                  <c:v>6.9543567924104099E-3</c:v>
                </c:pt>
                <c:pt idx="348">
                  <c:v>6.9078401990958493E-3</c:v>
                </c:pt>
                <c:pt idx="349">
                  <c:v>6.8931826422333753E-3</c:v>
                </c:pt>
                <c:pt idx="350">
                  <c:v>6.881394329639301E-3</c:v>
                </c:pt>
                <c:pt idx="351">
                  <c:v>6.8670352608062313E-3</c:v>
                </c:pt>
                <c:pt idx="352">
                  <c:v>6.8509448836366893E-3</c:v>
                </c:pt>
                <c:pt idx="353">
                  <c:v>6.8052253632957527E-3</c:v>
                </c:pt>
                <c:pt idx="354">
                  <c:v>6.7922796291135512E-3</c:v>
                </c:pt>
                <c:pt idx="355">
                  <c:v>6.7785988131490171E-3</c:v>
                </c:pt>
                <c:pt idx="356">
                  <c:v>6.7614642369011602E-3</c:v>
                </c:pt>
                <c:pt idx="357">
                  <c:v>6.7463921809920446E-3</c:v>
                </c:pt>
                <c:pt idx="358">
                  <c:v>6.7044998638492448E-3</c:v>
                </c:pt>
                <c:pt idx="359">
                  <c:v>6.6888290840787512E-3</c:v>
                </c:pt>
                <c:pt idx="360">
                  <c:v>6.6757318955286138E-3</c:v>
                </c:pt>
                <c:pt idx="361">
                  <c:v>6.65935922649874E-3</c:v>
                </c:pt>
                <c:pt idx="362">
                  <c:v>6.6457392530725468E-3</c:v>
                </c:pt>
                <c:pt idx="363">
                  <c:v>6.6025887417751061E-3</c:v>
                </c:pt>
                <c:pt idx="364">
                  <c:v>6.5849462227633992E-3</c:v>
                </c:pt>
                <c:pt idx="365">
                  <c:v>6.5731010624205943E-3</c:v>
                </c:pt>
                <c:pt idx="366">
                  <c:v>6.5564142336433928E-3</c:v>
                </c:pt>
                <c:pt idx="367">
                  <c:v>6.5436739743605088E-3</c:v>
                </c:pt>
                <c:pt idx="368">
                  <c:v>6.5003387923938671E-3</c:v>
                </c:pt>
                <c:pt idx="369">
                  <c:v>6.4850818290878021E-3</c:v>
                </c:pt>
                <c:pt idx="370">
                  <c:v>6.4698875087148E-3</c:v>
                </c:pt>
                <c:pt idx="371">
                  <c:v>6.4553489680438947E-3</c:v>
                </c:pt>
                <c:pt idx="372">
                  <c:v>6.4406803491858788E-3</c:v>
                </c:pt>
                <c:pt idx="373">
                  <c:v>6.3952208954300982E-3</c:v>
                </c:pt>
                <c:pt idx="374">
                  <c:v>6.3830551597408025E-3</c:v>
                </c:pt>
                <c:pt idx="375">
                  <c:v>6.36718817312798E-3</c:v>
                </c:pt>
                <c:pt idx="376">
                  <c:v>6.3570191479975779E-3</c:v>
                </c:pt>
                <c:pt idx="377">
                  <c:v>6.3433648089650241E-3</c:v>
                </c:pt>
                <c:pt idx="378">
                  <c:v>6.2990876401312068E-3</c:v>
                </c:pt>
                <c:pt idx="379">
                  <c:v>6.2716175190906664E-3</c:v>
                </c:pt>
                <c:pt idx="380">
                  <c:v>6.2549699419580662E-3</c:v>
                </c:pt>
                <c:pt idx="381">
                  <c:v>6.241396387103082E-3</c:v>
                </c:pt>
                <c:pt idx="382">
                  <c:v>6.1988013471336867E-3</c:v>
                </c:pt>
                <c:pt idx="383">
                  <c:v>6.1824024839531866E-3</c:v>
                </c:pt>
                <c:pt idx="384">
                  <c:v>6.1694917574450781E-3</c:v>
                </c:pt>
                <c:pt idx="385">
                  <c:v>6.1524509697781227E-3</c:v>
                </c:pt>
                <c:pt idx="386">
                  <c:v>6.1379958364591314E-3</c:v>
                </c:pt>
                <c:pt idx="387">
                  <c:v>6.0959207555106865E-3</c:v>
                </c:pt>
                <c:pt idx="388">
                  <c:v>6.080228937062504E-3</c:v>
                </c:pt>
                <c:pt idx="389">
                  <c:v>6.0647272667355701E-3</c:v>
                </c:pt>
                <c:pt idx="390">
                  <c:v>6.0498835027074094E-3</c:v>
                </c:pt>
                <c:pt idx="391">
                  <c:v>6.0376175545069355E-3</c:v>
                </c:pt>
                <c:pt idx="392">
                  <c:v>5.9938621208051046E-3</c:v>
                </c:pt>
                <c:pt idx="393">
                  <c:v>5.979153425589967E-3</c:v>
                </c:pt>
                <c:pt idx="394">
                  <c:v>5.9650106182009832E-3</c:v>
                </c:pt>
                <c:pt idx="395">
                  <c:v>5.9506263478039667E-3</c:v>
                </c:pt>
                <c:pt idx="396">
                  <c:v>5.9360023044980892E-3</c:v>
                </c:pt>
                <c:pt idx="397">
                  <c:v>5.8902222602528198E-3</c:v>
                </c:pt>
                <c:pt idx="398">
                  <c:v>5.8747557746741119E-3</c:v>
                </c:pt>
                <c:pt idx="399">
                  <c:v>5.8624189898754953E-3</c:v>
                </c:pt>
                <c:pt idx="400">
                  <c:v>5.8466467466438132E-3</c:v>
                </c:pt>
                <c:pt idx="401">
                  <c:v>5.8329991447516605E-3</c:v>
                </c:pt>
                <c:pt idx="402">
                  <c:v>5.7890543638541292E-3</c:v>
                </c:pt>
                <c:pt idx="403">
                  <c:v>5.7750838633934265E-3</c:v>
                </c:pt>
                <c:pt idx="404">
                  <c:v>5.7579438689154827E-3</c:v>
                </c:pt>
                <c:pt idx="405">
                  <c:v>5.7441344628130775E-3</c:v>
                </c:pt>
                <c:pt idx="406">
                  <c:v>5.6875360001031883E-3</c:v>
                </c:pt>
                <c:pt idx="407">
                  <c:v>5.6720164962407171E-3</c:v>
                </c:pt>
                <c:pt idx="408">
                  <c:v>5.6597194416134755E-3</c:v>
                </c:pt>
                <c:pt idx="409">
                  <c:v>5.647453770984745E-3</c:v>
                </c:pt>
                <c:pt idx="410">
                  <c:v>5.63273825834254E-3</c:v>
                </c:pt>
                <c:pt idx="411">
                  <c:v>5.5993494334614091E-3</c:v>
                </c:pt>
                <c:pt idx="412">
                  <c:v>5.5891147478008829E-3</c:v>
                </c:pt>
                <c:pt idx="413">
                  <c:v>5.5786410170168832E-3</c:v>
                </c:pt>
                <c:pt idx="414">
                  <c:v>5.5683550317213726E-3</c:v>
                </c:pt>
                <c:pt idx="415">
                  <c:v>5.5568246861750215E-3</c:v>
                </c:pt>
                <c:pt idx="416">
                  <c:v>5.5247337375019523E-3</c:v>
                </c:pt>
                <c:pt idx="417">
                  <c:v>5.5137504095956746E-3</c:v>
                </c:pt>
                <c:pt idx="418">
                  <c:v>5.5041243789450967E-3</c:v>
                </c:pt>
                <c:pt idx="419">
                  <c:v>5.4903832926536111E-3</c:v>
                </c:pt>
                <c:pt idx="420">
                  <c:v>5.4802720221662771E-3</c:v>
                </c:pt>
                <c:pt idx="421">
                  <c:v>5.4481705595148533E-3</c:v>
                </c:pt>
                <c:pt idx="422">
                  <c:v>5.4388389381043734E-3</c:v>
                </c:pt>
                <c:pt idx="423">
                  <c:v>#N/A</c:v>
                </c:pt>
                <c:pt idx="424">
                  <c:v>5.4149490247576981E-3</c:v>
                </c:pt>
                <c:pt idx="425">
                  <c:v>5.4056067813395003E-3</c:v>
                </c:pt>
                <c:pt idx="426">
                  <c:v>5.3744763271352802E-3</c:v>
                </c:pt>
                <c:pt idx="427">
                  <c:v>5.3604210101161343E-3</c:v>
                </c:pt>
                <c:pt idx="428">
                  <c:v>5.3504931585655058E-3</c:v>
                </c:pt>
                <c:pt idx="429">
                  <c:v>5.3390356542080131E-3</c:v>
                </c:pt>
                <c:pt idx="430">
                  <c:v>5.3313244987360786E-3</c:v>
                </c:pt>
                <c:pt idx="431">
                  <c:v>5.2864292709857708E-3</c:v>
                </c:pt>
                <c:pt idx="432">
                  <c:v>5.2763983991503949E-3</c:v>
                </c:pt>
                <c:pt idx="433">
                  <c:v>5.2627452930718022E-3</c:v>
                </c:pt>
                <c:pt idx="434">
                  <c:v>5.2521502685369814E-3</c:v>
                </c:pt>
                <c:pt idx="435">
                  <c:v>5.2194254728805678E-3</c:v>
                </c:pt>
                <c:pt idx="436">
                  <c:v>5.2108471425884595E-3</c:v>
                </c:pt>
                <c:pt idx="437">
                  <c:v>5.1988664022017961E-3</c:v>
                </c:pt>
                <c:pt idx="438">
                  <c:v>5.188782828824845E-3</c:v>
                </c:pt>
                <c:pt idx="439">
                  <c:v>5.1784604011759772E-3</c:v>
                </c:pt>
                <c:pt idx="440">
                  <c:v>5.1451903143613364E-3</c:v>
                </c:pt>
                <c:pt idx="441">
                  <c:v>5.1337275391574178E-3</c:v>
                </c:pt>
                <c:pt idx="442">
                  <c:v>5.1220999987411364E-3</c:v>
                </c:pt>
                <c:pt idx="443">
                  <c:v>5.1122874556324138E-3</c:v>
                </c:pt>
                <c:pt idx="444">
                  <c:v>5.1013111185569393E-3</c:v>
                </c:pt>
                <c:pt idx="445">
                  <c:v>5.0702583288211311E-3</c:v>
                </c:pt>
                <c:pt idx="446">
                  <c:v>5.0589063543162727E-3</c:v>
                </c:pt>
                <c:pt idx="447">
                  <c:v>5.0488487440221164E-3</c:v>
                </c:pt>
                <c:pt idx="448">
                  <c:v>5.0392776439300846E-3</c:v>
                </c:pt>
                <c:pt idx="449">
                  <c:v>5.027057470050833E-3</c:v>
                </c:pt>
                <c:pt idx="450">
                  <c:v>4.9939271893963966E-3</c:v>
                </c:pt>
                <c:pt idx="451">
                  <c:v>4.9837435399855412E-3</c:v>
                </c:pt>
                <c:pt idx="452">
                  <c:v>4.9745528974960429E-3</c:v>
                </c:pt>
                <c:pt idx="453">
                  <c:v>4.9635338901863335E-3</c:v>
                </c:pt>
                <c:pt idx="454">
                  <c:v>4.9523092165535409E-3</c:v>
                </c:pt>
                <c:pt idx="455">
                  <c:v>4.9214086754936215E-3</c:v>
                </c:pt>
                <c:pt idx="456">
                  <c:v>4.9087936789471431E-3</c:v>
                </c:pt>
                <c:pt idx="457">
                  <c:v>4.9013942720357306E-3</c:v>
                </c:pt>
                <c:pt idx="458">
                  <c:v>4.8906592714454966E-3</c:v>
                </c:pt>
                <c:pt idx="459">
                  <c:v>4.8792233271284235E-3</c:v>
                </c:pt>
                <c:pt idx="460">
                  <c:v>4.8478183161215771E-3</c:v>
                </c:pt>
                <c:pt idx="461">
                  <c:v>4.8343461687125888E-3</c:v>
                </c:pt>
                <c:pt idx="462">
                  <c:v>4.8262552151061566E-3</c:v>
                </c:pt>
                <c:pt idx="463">
                  <c:v>4.8160410598780956E-3</c:v>
                </c:pt>
                <c:pt idx="464">
                  <c:v>4.8033722077294172E-3</c:v>
                </c:pt>
                <c:pt idx="465">
                  <c:v>4.7717220038729913E-3</c:v>
                </c:pt>
                <c:pt idx="466">
                  <c:v>4.7631199700901572E-3</c:v>
                </c:pt>
                <c:pt idx="467">
                  <c:v>4.7512902566608783E-3</c:v>
                </c:pt>
                <c:pt idx="468">
                  <c:v>4.7382684359045246E-3</c:v>
                </c:pt>
                <c:pt idx="469">
                  <c:v>4.7311816555075659E-3</c:v>
                </c:pt>
                <c:pt idx="470">
                  <c:v>4.6953864046213045E-3</c:v>
                </c:pt>
                <c:pt idx="471">
                  <c:v>4.6884507640081452E-3</c:v>
                </c:pt>
                <c:pt idx="472">
                  <c:v>4.67524785146467E-3</c:v>
                </c:pt>
                <c:pt idx="473">
                  <c:v>4.6645028531890897E-3</c:v>
                </c:pt>
                <c:pt idx="474">
                  <c:v>4.6242344729507945E-3</c:v>
                </c:pt>
                <c:pt idx="475">
                  <c:v>4.6114248803126312E-3</c:v>
                </c:pt>
                <c:pt idx="476">
                  <c:v>4.6030611804905863E-3</c:v>
                </c:pt>
                <c:pt idx="477">
                  <c:v>4.5920302545594538E-3</c:v>
                </c:pt>
                <c:pt idx="478">
                  <c:v>4.5820741006497023E-3</c:v>
                </c:pt>
                <c:pt idx="479">
                  <c:v>4.5513464804851633E-3</c:v>
                </c:pt>
                <c:pt idx="480">
                  <c:v>4.5405795693547191E-3</c:v>
                </c:pt>
                <c:pt idx="481">
                  <c:v>4.5272853881941355E-3</c:v>
                </c:pt>
                <c:pt idx="482">
                  <c:v>4.5158230304467306E-3</c:v>
                </c:pt>
                <c:pt idx="483">
                  <c:v>4.5090205363753633E-3</c:v>
                </c:pt>
                <c:pt idx="484">
                  <c:v>4.4749196102482625E-3</c:v>
                </c:pt>
                <c:pt idx="485">
                  <c:v>4.4645443455364475E-3</c:v>
                </c:pt>
                <c:pt idx="486">
                  <c:v>4.4537045797539143E-3</c:v>
                </c:pt>
                <c:pt idx="487">
                  <c:v>4.4422914606681019E-3</c:v>
                </c:pt>
                <c:pt idx="488">
                  <c:v>4.4324847316259408E-3</c:v>
                </c:pt>
                <c:pt idx="489">
                  <c:v>4.4009815829615384E-3</c:v>
                </c:pt>
                <c:pt idx="490">
                  <c:v>4.3900107396470656E-3</c:v>
                </c:pt>
                <c:pt idx="491">
                  <c:v>4.378515728500787E-3</c:v>
                </c:pt>
                <c:pt idx="492">
                  <c:v>4.3702969232648492E-3</c:v>
                </c:pt>
                <c:pt idx="493">
                  <c:v>4.3282058523954614E-3</c:v>
                </c:pt>
                <c:pt idx="494">
                  <c:v>4.3180536200631003E-3</c:v>
                </c:pt>
                <c:pt idx="495">
                  <c:v>4.3072868974942669E-3</c:v>
                </c:pt>
                <c:pt idx="496">
                  <c:v>4.2965246062034446E-3</c:v>
                </c:pt>
                <c:pt idx="497">
                  <c:v>4.2844256138756531E-3</c:v>
                </c:pt>
                <c:pt idx="498">
                  <c:v>4.2530130393834131E-3</c:v>
                </c:pt>
                <c:pt idx="499">
                  <c:v>4.2444508462773367E-3</c:v>
                </c:pt>
                <c:pt idx="500">
                  <c:v>4.2335346135056184E-3</c:v>
                </c:pt>
                <c:pt idx="501">
                  <c:v>4.2212833904109459E-3</c:v>
                </c:pt>
                <c:pt idx="502">
                  <c:v>4.20952836637567E-3</c:v>
                </c:pt>
                <c:pt idx="503">
                  <c:v>4.1815176910753316E-3</c:v>
                </c:pt>
                <c:pt idx="504">
                  <c:v>4.1695135456896182E-3</c:v>
                </c:pt>
                <c:pt idx="505">
                  <c:v>4.1567309335337477E-3</c:v>
                </c:pt>
                <c:pt idx="506">
                  <c:v>4.1383371723928697E-3</c:v>
                </c:pt>
                <c:pt idx="507">
                  <c:v>4.1017432675531929E-3</c:v>
                </c:pt>
                <c:pt idx="508">
                  <c:v>4.0928558558461781E-3</c:v>
                </c:pt>
                <c:pt idx="509">
                  <c:v>4.0795792891308302E-3</c:v>
                </c:pt>
                <c:pt idx="510">
                  <c:v>4.0559075803907607E-3</c:v>
                </c:pt>
                <c:pt idx="511">
                  <c:v>4.0211107669572144E-3</c:v>
                </c:pt>
                <c:pt idx="512">
                  <c:v>4.0113870329703261E-3</c:v>
                </c:pt>
                <c:pt idx="513">
                  <c:v>3.9957463751381095E-3</c:v>
                </c:pt>
                <c:pt idx="514">
                  <c:v>3.9839729679456148E-3</c:v>
                </c:pt>
                <c:pt idx="515">
                  <c:v>3.9739354711232355E-3</c:v>
                </c:pt>
                <c:pt idx="516">
                  <c:v>3.9379410288189476E-3</c:v>
                </c:pt>
                <c:pt idx="517">
                  <c:v>3.9285702485865048E-3</c:v>
                </c:pt>
                <c:pt idx="518">
                  <c:v>3.9152577577503678E-3</c:v>
                </c:pt>
                <c:pt idx="519">
                  <c:v>3.9271255922552761E-3</c:v>
                </c:pt>
                <c:pt idx="520">
                  <c:v>3.9129453736690412E-3</c:v>
                </c:pt>
                <c:pt idx="521">
                  <c:v>3.8784695163716076E-3</c:v>
                </c:pt>
                <c:pt idx="522">
                  <c:v>3.8675666147616194E-3</c:v>
                </c:pt>
                <c:pt idx="523">
                  <c:v>3.844259739147482E-3</c:v>
                </c:pt>
                <c:pt idx="524">
                  <c:v>3.8318885113539647E-3</c:v>
                </c:pt>
                <c:pt idx="525">
                  <c:v>3.7963485299652433E-3</c:v>
                </c:pt>
                <c:pt idx="526">
                  <c:v>3.7850223239730418E-3</c:v>
                </c:pt>
                <c:pt idx="527">
                  <c:v>3.7752187623496525E-3</c:v>
                </c:pt>
                <c:pt idx="528">
                  <c:v>3.7634440553480086E-3</c:v>
                </c:pt>
                <c:pt idx="529">
                  <c:v>3.7515768426392704E-3</c:v>
                </c:pt>
                <c:pt idx="530">
                  <c:v>3.7165218005885681E-3</c:v>
                </c:pt>
                <c:pt idx="531">
                  <c:v>3.6922978704849729E-3</c:v>
                </c:pt>
                <c:pt idx="532">
                  <c:v>3.6826633500766093E-3</c:v>
                </c:pt>
                <c:pt idx="533">
                  <c:v>3.6693835058472235E-3</c:v>
                </c:pt>
                <c:pt idx="534">
                  <c:v>3.6356229219687286E-3</c:v>
                </c:pt>
                <c:pt idx="535">
                  <c:v>3.6219216908550678E-3</c:v>
                </c:pt>
                <c:pt idx="536">
                  <c:v>3.6101102326702161E-3</c:v>
                </c:pt>
                <c:pt idx="537">
                  <c:v>3.6013143850073259E-3</c:v>
                </c:pt>
                <c:pt idx="538">
                  <c:v>3.5867738860548837E-3</c:v>
                </c:pt>
                <c:pt idx="539">
                  <c:v>3.5529296255967235E-3</c:v>
                </c:pt>
                <c:pt idx="540">
                  <c:v>3.5422075022557564E-3</c:v>
                </c:pt>
                <c:pt idx="541">
                  <c:v>3.5284490977667282E-3</c:v>
                </c:pt>
                <c:pt idx="542">
                  <c:v>3.52037373298697E-3</c:v>
                </c:pt>
                <c:pt idx="543">
                  <c:v>3.5067936543262679E-3</c:v>
                </c:pt>
                <c:pt idx="544">
                  <c:v>3.4717184728934036E-3</c:v>
                </c:pt>
                <c:pt idx="545">
                  <c:v>3.4620698828096153E-3</c:v>
                </c:pt>
                <c:pt idx="546">
                  <c:v>3.4503543814865534E-3</c:v>
                </c:pt>
                <c:pt idx="547">
                  <c:v>3.4354086343237888E-3</c:v>
                </c:pt>
                <c:pt idx="548">
                  <c:v>3.4246281830112579E-3</c:v>
                </c:pt>
                <c:pt idx="549">
                  <c:v>3.3902890081860537E-3</c:v>
                </c:pt>
                <c:pt idx="550">
                  <c:v>3.3776300238872459E-3</c:v>
                </c:pt>
                <c:pt idx="551">
                  <c:v>3.3688882217977056E-3</c:v>
                </c:pt>
                <c:pt idx="552">
                  <c:v>3.3573758428067091E-3</c:v>
                </c:pt>
                <c:pt idx="553">
                  <c:v>3.3428386393907772E-3</c:v>
                </c:pt>
                <c:pt idx="554">
                  <c:v>3.3088022496483571E-3</c:v>
                </c:pt>
                <c:pt idx="555">
                  <c:v>3.3002110175193167E-3</c:v>
                </c:pt>
                <c:pt idx="556">
                  <c:v>3.2883378040342581E-3</c:v>
                </c:pt>
                <c:pt idx="557">
                  <c:v>3.2729751191766798E-3</c:v>
                </c:pt>
                <c:pt idx="558">
                  <c:v>3.2625062948843375E-3</c:v>
                </c:pt>
                <c:pt idx="559">
                  <c:v>3.2257852252359775E-3</c:v>
                </c:pt>
                <c:pt idx="560">
                  <c:v>3.2142956171563597E-3</c:v>
                </c:pt>
                <c:pt idx="561">
                  <c:v>3.2053615136802271E-3</c:v>
                </c:pt>
                <c:pt idx="562">
                  <c:v>3.1917563864201082E-3</c:v>
                </c:pt>
                <c:pt idx="563">
                  <c:v>3.1817505836997384E-3</c:v>
                </c:pt>
                <c:pt idx="564">
                  <c:v>3.1440827420776696E-3</c:v>
                </c:pt>
                <c:pt idx="565">
                  <c:v>3.1334938534450796E-3</c:v>
                </c:pt>
                <c:pt idx="566">
                  <c:v>3.1207522647058727E-3</c:v>
                </c:pt>
                <c:pt idx="567">
                  <c:v>3.1087555425304281E-3</c:v>
                </c:pt>
                <c:pt idx="568">
                  <c:v>3.098741627642454E-3</c:v>
                </c:pt>
                <c:pt idx="569">
                  <c:v>3.0611819336709978E-3</c:v>
                </c:pt>
                <c:pt idx="570">
                  <c:v>3.0485099938912796E-3</c:v>
                </c:pt>
                <c:pt idx="571">
                  <c:v>3.037932353047168E-3</c:v>
                </c:pt>
                <c:pt idx="572">
                  <c:v>3.027692262885795E-3</c:v>
                </c:pt>
                <c:pt idx="573">
                  <c:v>3.015609904186034E-3</c:v>
                </c:pt>
                <c:pt idx="574">
                  <c:v>2.9815230368686052E-3</c:v>
                </c:pt>
                <c:pt idx="575">
                  <c:v>2.9663453894872571E-3</c:v>
                </c:pt>
                <c:pt idx="576">
                  <c:v>2.956437722730465E-3</c:v>
                </c:pt>
                <c:pt idx="577">
                  <c:v>2.9453726077208753E-3</c:v>
                </c:pt>
                <c:pt idx="578">
                  <c:v>2.9313262440617827E-3</c:v>
                </c:pt>
                <c:pt idx="579">
                  <c:v>2.896452475114053E-3</c:v>
                </c:pt>
                <c:pt idx="580">
                  <c:v>2.8857205665779873E-3</c:v>
                </c:pt>
                <c:pt idx="581">
                  <c:v>2.8720383432125907E-3</c:v>
                </c:pt>
                <c:pt idx="582">
                  <c:v>2.8632682306179991E-3</c:v>
                </c:pt>
                <c:pt idx="583">
                  <c:v>2.8513262460516664E-3</c:v>
                </c:pt>
                <c:pt idx="584">
                  <c:v>2.8140723548064628E-3</c:v>
                </c:pt>
                <c:pt idx="585">
                  <c:v>2.8016767411520593E-3</c:v>
                </c:pt>
                <c:pt idx="586">
                  <c:v>2.7903870440726397E-3</c:v>
                </c:pt>
                <c:pt idx="587">
                  <c:v>2.7806270360426488E-3</c:v>
                </c:pt>
                <c:pt idx="588">
                  <c:v>2.7333137045180145E-3</c:v>
                </c:pt>
                <c:pt idx="589">
                  <c:v>2.7213920560624771E-3</c:v>
                </c:pt>
                <c:pt idx="590">
                  <c:v>2.7078676407021884E-3</c:v>
                </c:pt>
                <c:pt idx="591">
                  <c:v>2.6965662434026427E-3</c:v>
                </c:pt>
                <c:pt idx="592">
                  <c:v>2.6869887614395793E-3</c:v>
                </c:pt>
                <c:pt idx="593">
                  <c:v>2.6497185704432713E-3</c:v>
                </c:pt>
                <c:pt idx="594">
                  <c:v>2.6396503660313098E-3</c:v>
                </c:pt>
                <c:pt idx="595">
                  <c:v>2.6277879473470822E-3</c:v>
                </c:pt>
                <c:pt idx="596">
                  <c:v>2.6166491418679882E-3</c:v>
                </c:pt>
                <c:pt idx="597">
                  <c:v>2.6016036599159076E-3</c:v>
                </c:pt>
                <c:pt idx="598">
                  <c:v>2.5689727726798672E-3</c:v>
                </c:pt>
                <c:pt idx="599">
                  <c:v>2.5577786441963735E-3</c:v>
                </c:pt>
                <c:pt idx="600">
                  <c:v>2.543972420113505E-3</c:v>
                </c:pt>
                <c:pt idx="601">
                  <c:v>2.5337193158103677E-3</c:v>
                </c:pt>
                <c:pt idx="602">
                  <c:v>2.5205856067391785E-3</c:v>
                </c:pt>
                <c:pt idx="603">
                  <c:v>2.4849210827060375E-3</c:v>
                </c:pt>
                <c:pt idx="604">
                  <c:v>2.47325405380594E-3</c:v>
                </c:pt>
                <c:pt idx="605">
                  <c:v>2.4634522166739892E-3</c:v>
                </c:pt>
                <c:pt idx="606">
                  <c:v>2.4509250837663199E-3</c:v>
                </c:pt>
                <c:pt idx="607">
                  <c:v>2.4376525267948423E-3</c:v>
                </c:pt>
                <c:pt idx="608">
                  <c:v>2.4022319757259769E-3</c:v>
                </c:pt>
                <c:pt idx="609">
                  <c:v>2.392745628361892E-3</c:v>
                </c:pt>
                <c:pt idx="610">
                  <c:v>2.3803686889130038E-3</c:v>
                </c:pt>
                <c:pt idx="611">
                  <c:v>2.3667661814623653E-3</c:v>
                </c:pt>
                <c:pt idx="612">
                  <c:v>2.3550276695436523E-3</c:v>
                </c:pt>
                <c:pt idx="613">
                  <c:v>2.3192091272046245E-3</c:v>
                </c:pt>
                <c:pt idx="614">
                  <c:v>2.3096251127348033E-3</c:v>
                </c:pt>
                <c:pt idx="615">
                  <c:v>2.2969346084282805E-3</c:v>
                </c:pt>
                <c:pt idx="616">
                  <c:v>2.286396507909183E-3</c:v>
                </c:pt>
                <c:pt idx="617">
                  <c:v>2.2717881795504269E-3</c:v>
                </c:pt>
                <c:pt idx="618">
                  <c:v>2.2403171447784587E-3</c:v>
                </c:pt>
                <c:pt idx="619">
                  <c:v>2.2265239341605625E-3</c:v>
                </c:pt>
                <c:pt idx="620">
                  <c:v>2.2166160078715968E-3</c:v>
                </c:pt>
                <c:pt idx="621">
                  <c:v>2.201997705844283E-3</c:v>
                </c:pt>
                <c:pt idx="622">
                  <c:v>2.1904105070205127E-3</c:v>
                </c:pt>
                <c:pt idx="623">
                  <c:v>2.1574440854330579E-3</c:v>
                </c:pt>
                <c:pt idx="624">
                  <c:v>2.1432394173295233E-3</c:v>
                </c:pt>
                <c:pt idx="625">
                  <c:v>2.1309122442092487E-3</c:v>
                </c:pt>
                <c:pt idx="626">
                  <c:v>2.125701257538859E-3</c:v>
                </c:pt>
                <c:pt idx="627">
                  <c:v>2.1128457016439395E-3</c:v>
                </c:pt>
                <c:pt idx="628">
                  <c:v>2.0761994243891913E-3</c:v>
                </c:pt>
                <c:pt idx="629">
                  <c:v>2.0663148694364253E-3</c:v>
                </c:pt>
                <c:pt idx="630">
                  <c:v>2.0427856435150105E-3</c:v>
                </c:pt>
                <c:pt idx="631">
                  <c:v>2.0300069950376365E-3</c:v>
                </c:pt>
                <c:pt idx="632">
                  <c:v>1.9931797294834297E-3</c:v>
                </c:pt>
                <c:pt idx="633">
                  <c:v>1.98491440183024E-3</c:v>
                </c:pt>
                <c:pt idx="634">
                  <c:v>1.9731444355821637E-3</c:v>
                </c:pt>
                <c:pt idx="635">
                  <c:v>1.9620765024304099E-3</c:v>
                </c:pt>
                <c:pt idx="636">
                  <c:v>1.9490762500466996E-3</c:v>
                </c:pt>
                <c:pt idx="637">
                  <c:v>1.9181441222042572E-3</c:v>
                </c:pt>
                <c:pt idx="638">
                  <c:v>1.9081220695953416E-3</c:v>
                </c:pt>
                <c:pt idx="639">
                  <c:v>1.8956319992917692E-3</c:v>
                </c:pt>
                <c:pt idx="640">
                  <c:v>1.8861713873723485E-3</c:v>
                </c:pt>
                <c:pt idx="641">
                  <c:v>1.8753382909049154E-3</c:v>
                </c:pt>
                <c:pt idx="642">
                  <c:v>1.8472899072285998E-3</c:v>
                </c:pt>
                <c:pt idx="643">
                  <c:v>1.8394232181875303E-3</c:v>
                </c:pt>
                <c:pt idx="644">
                  <c:v>1.8291906989567064E-3</c:v>
                </c:pt>
                <c:pt idx="645">
                  <c:v>1.8197237531747401E-3</c:v>
                </c:pt>
                <c:pt idx="646">
                  <c:v>1.8090649615434273E-3</c:v>
                </c:pt>
                <c:pt idx="647">
                  <c:v>1.7818338898825115E-3</c:v>
                </c:pt>
                <c:pt idx="648">
                  <c:v>1.7702999392925634E-3</c:v>
                </c:pt>
                <c:pt idx="649">
                  <c:v>1.7643588651938824E-3</c:v>
                </c:pt>
                <c:pt idx="650">
                  <c:v>1.7510738057588959E-3</c:v>
                </c:pt>
                <c:pt idx="651">
                  <c:v>1.7423662350009028E-3</c:v>
                </c:pt>
                <c:pt idx="652">
                  <c:v>1.715493472400631E-3</c:v>
                </c:pt>
                <c:pt idx="653">
                  <c:v>1.7052857667494425E-3</c:v>
                </c:pt>
                <c:pt idx="654">
                  <c:v>1.6967583613558546E-3</c:v>
                </c:pt>
                <c:pt idx="655">
                  <c:v>1.6857094012761031E-3</c:v>
                </c:pt>
                <c:pt idx="656">
                  <c:v>1.6475367766133342E-3</c:v>
                </c:pt>
                <c:pt idx="657">
                  <c:v>1.6384739262151893E-3</c:v>
                </c:pt>
                <c:pt idx="658">
                  <c:v>1.6290090187573991E-3</c:v>
                </c:pt>
                <c:pt idx="659">
                  <c:v>1.6176476347837809E-3</c:v>
                </c:pt>
                <c:pt idx="660">
                  <c:v>1.6089883712859798E-3</c:v>
                </c:pt>
                <c:pt idx="661">
                  <c:v>1.5828782437046218E-3</c:v>
                </c:pt>
                <c:pt idx="662">
                  <c:v>1.5715705609045116E-3</c:v>
                </c:pt>
                <c:pt idx="663">
                  <c:v>1.5625115766646491E-3</c:v>
                </c:pt>
                <c:pt idx="664">
                  <c:v>1.5512686826224531E-3</c:v>
                </c:pt>
                <c:pt idx="665">
                  <c:v>1.5415350880900736E-3</c:v>
                </c:pt>
                <c:pt idx="666">
                  <c:v>1.5122819146584643E-3</c:v>
                </c:pt>
                <c:pt idx="667">
                  <c:v>1.5027576635042728E-3</c:v>
                </c:pt>
                <c:pt idx="668">
                  <c:v>1.4947779349459012E-3</c:v>
                </c:pt>
                <c:pt idx="669">
                  <c:v>1.483550452517246E-3</c:v>
                </c:pt>
                <c:pt idx="670">
                  <c:v>1.4780273792234233E-3</c:v>
                </c:pt>
                <c:pt idx="671">
                  <c:v>1.44569847154985E-3</c:v>
                </c:pt>
                <c:pt idx="672">
                  <c:v>1.4360107900879271E-3</c:v>
                </c:pt>
                <c:pt idx="673">
                  <c:v>1.4260557674052876E-3</c:v>
                </c:pt>
                <c:pt idx="674">
                  <c:v>#N/A</c:v>
                </c:pt>
                <c:pt idx="675">
                  <c:v>1.4088090398431952E-3</c:v>
                </c:pt>
                <c:pt idx="676">
                  <c:v>1.3797683657572613E-3</c:v>
                </c:pt>
                <c:pt idx="677">
                  <c:v>1.3718481125031268E-3</c:v>
                </c:pt>
                <c:pt idx="678">
                  <c:v>1.3600355187475266E-3</c:v>
                </c:pt>
                <c:pt idx="679">
                  <c:v>1.3510027376140155E-3</c:v>
                </c:pt>
                <c:pt idx="680">
                  <c:v>1.3413522967877789E-3</c:v>
                </c:pt>
                <c:pt idx="681">
                  <c:v>1.3155098771071572E-3</c:v>
                </c:pt>
                <c:pt idx="682">
                  <c:v>1.3031478713152467E-3</c:v>
                </c:pt>
                <c:pt idx="683">
                  <c:v>1.2950668193132397E-3</c:v>
                </c:pt>
                <c:pt idx="684">
                  <c:v>1.2847918820826365E-3</c:v>
                </c:pt>
                <c:pt idx="685">
                  <c:v>1.2748091167018583E-3</c:v>
                </c:pt>
                <c:pt idx="686">
                  <c:v>1.2463888053106942E-3</c:v>
                </c:pt>
                <c:pt idx="687">
                  <c:v>1.2391962260833722E-3</c:v>
                </c:pt>
                <c:pt idx="688">
                  <c:v>1.2255435639823009E-3</c:v>
                </c:pt>
                <c:pt idx="689">
                  <c:v>1.2170956368051655E-3</c:v>
                </c:pt>
                <c:pt idx="690">
                  <c:v>1.208972731703728E-3</c:v>
                </c:pt>
                <c:pt idx="691">
                  <c:v>1.1788038321141059E-3</c:v>
                </c:pt>
                <c:pt idx="692">
                  <c:v>1.1718883566602667E-3</c:v>
                </c:pt>
                <c:pt idx="693">
                  <c:v>1.1624607287914479E-3</c:v>
                </c:pt>
                <c:pt idx="694">
                  <c:v>1.1518237320360392E-3</c:v>
                </c:pt>
                <c:pt idx="695">
                  <c:v>1.1398463785567969E-3</c:v>
                </c:pt>
                <c:pt idx="696">
                  <c:v>1.1058099776042329E-3</c:v>
                </c:pt>
                <c:pt idx="697">
                  <c:v>1.0960425115842387E-3</c:v>
                </c:pt>
                <c:pt idx="698">
                  <c:v>1.0836098661690663E-3</c:v>
                </c:pt>
                <c:pt idx="699">
                  <c:v>1.0770378630555744E-3</c:v>
                </c:pt>
                <c:pt idx="700">
                  <c:v>1.0444702515663984E-3</c:v>
                </c:pt>
                <c:pt idx="701">
                  <c:v>1.0371036274416934E-3</c:v>
                </c:pt>
                <c:pt idx="702">
                  <c:v>1.0281297958787405E-3</c:v>
                </c:pt>
                <c:pt idx="703">
                  <c:v>1.0159482687666088E-3</c:v>
                </c:pt>
                <c:pt idx="704">
                  <c:v>1.0084299490698001E-3</c:v>
                </c:pt>
                <c:pt idx="705">
                  <c:v>9.8066258779594406E-4</c:v>
                </c:pt>
                <c:pt idx="706">
                  <c:v>9.6827523964204687E-4</c:v>
                </c:pt>
                <c:pt idx="707">
                  <c:v>9.5929380862735947E-4</c:v>
                </c:pt>
                <c:pt idx="708">
                  <c:v>9.5284393968020353E-4</c:v>
                </c:pt>
                <c:pt idx="709">
                  <c:v>9.4052260459398518E-4</c:v>
                </c:pt>
                <c:pt idx="710">
                  <c:v>9.1207551382033181E-4</c:v>
                </c:pt>
                <c:pt idx="711">
                  <c:v>9.0401422265085074E-4</c:v>
                </c:pt>
                <c:pt idx="712">
                  <c:v>8.9161854224650838E-4</c:v>
                </c:pt>
                <c:pt idx="713">
                  <c:v>8.8266248694135463E-4</c:v>
                </c:pt>
                <c:pt idx="714">
                  <c:v>8.7176622053064534E-4</c:v>
                </c:pt>
                <c:pt idx="715">
                  <c:v>8.330783809311626E-4</c:v>
                </c:pt>
                <c:pt idx="716">
                  <c:v>8.1838764511599216E-4</c:v>
                </c:pt>
                <c:pt idx="717">
                  <c:v>8.0472675446641162E-4</c:v>
                </c:pt>
                <c:pt idx="718">
                  <c:v>7.9265433751296577E-4</c:v>
                </c:pt>
                <c:pt idx="719">
                  <c:v>7.7953468051794594E-4</c:v>
                </c:pt>
                <c:pt idx="720">
                  <c:v>7.4043912616361673E-4</c:v>
                </c:pt>
                <c:pt idx="721">
                  <c:v>7.2872252233735502E-4</c:v>
                </c:pt>
                <c:pt idx="722">
                  <c:v>7.1613702427253401E-4</c:v>
                </c:pt>
                <c:pt idx="723">
                  <c:v>7.0019477627303317E-4</c:v>
                </c:pt>
                <c:pt idx="724">
                  <c:v>6.4697601695273832E-4</c:v>
                </c:pt>
                <c:pt idx="725">
                  <c:v>6.3467049419663191E-4</c:v>
                </c:pt>
                <c:pt idx="726">
                  <c:v>6.2431944496643688E-4</c:v>
                </c:pt>
                <c:pt idx="727">
                  <c:v>6.0734069147772018E-4</c:v>
                </c:pt>
                <c:pt idx="728">
                  <c:v>5.9441900264811665E-4</c:v>
                </c:pt>
                <c:pt idx="729">
                  <c:v>5.5790349672912853E-4</c:v>
                </c:pt>
                <c:pt idx="730">
                  <c:v>5.4256660863583051E-4</c:v>
                </c:pt>
                <c:pt idx="731">
                  <c:v>5.309499276597851E-4</c:v>
                </c:pt>
                <c:pt idx="732">
                  <c:v>5.1501229532191495E-4</c:v>
                </c:pt>
                <c:pt idx="733">
                  <c:v>5.0398665478823546E-4</c:v>
                </c:pt>
                <c:pt idx="734">
                  <c:v>4.6442666540214006E-4</c:v>
                </c:pt>
                <c:pt idx="735">
                  <c:v>4.5170553004414415E-4</c:v>
                </c:pt>
                <c:pt idx="736">
                  <c:v>4.3708993804036922E-4</c:v>
                </c:pt>
                <c:pt idx="737">
                  <c:v>4.2389670259734835E-4</c:v>
                </c:pt>
                <c:pt idx="738">
                  <c:v>4.122771753967136E-4</c:v>
                </c:pt>
                <c:pt idx="739">
                  <c:v>3.7099407262020101E-4</c:v>
                </c:pt>
                <c:pt idx="740">
                  <c:v>3.5680440326557594E-4</c:v>
                </c:pt>
                <c:pt idx="741">
                  <c:v>3.4336745631091681E-4</c:v>
                </c:pt>
                <c:pt idx="742">
                  <c:v>3.3243721448750208E-4</c:v>
                </c:pt>
                <c:pt idx="743">
                  <c:v>3.1907831560706867E-4</c:v>
                </c:pt>
                <c:pt idx="744">
                  <c:v>2.7558814168493484E-4</c:v>
                </c:pt>
                <c:pt idx="745">
                  <c:v>2.6416353331470965E-4</c:v>
                </c:pt>
                <c:pt idx="746">
                  <c:v>2.4939820395264434E-4</c:v>
                </c:pt>
                <c:pt idx="747">
                  <c:v>2.3803312708503555E-4</c:v>
                </c:pt>
                <c:pt idx="748">
                  <c:v>1.868784533902712E-4</c:v>
                </c:pt>
                <c:pt idx="749">
                  <c:v>1.7287369410623477E-4</c:v>
                </c:pt>
                <c:pt idx="750">
                  <c:v>1.5817375778626186E-4</c:v>
                </c:pt>
                <c:pt idx="751">
                  <c:v>1.4416385686177868E-4</c:v>
                </c:pt>
                <c:pt idx="752">
                  <c:v>1.3395538729032985E-4</c:v>
                </c:pt>
                <c:pt idx="753">
                  <c:v>9.3386877972223559E-5</c:v>
                </c:pt>
                <c:pt idx="754">
                  <c:v>7.8600271666173782E-5</c:v>
                </c:pt>
                <c:pt idx="755">
                  <c:v>6.5048162614989025E-5</c:v>
                </c:pt>
                <c:pt idx="756">
                  <c:v>5.3524787894776438E-5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88-4582-9477-BBE9405F81D1}"/>
            </c:ext>
          </c:extLst>
        </c:ser>
        <c:ser>
          <c:idx val="9"/>
          <c:order val="4"/>
          <c:tx>
            <c:strRef>
              <c:f>Analysis!$CV$9</c:f>
              <c:strCache>
                <c:ptCount val="1"/>
                <c:pt idx="0">
                  <c:v>HSBC (Irl; Fizy; Dys; 0,09%)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Analysis!$CV$10:$CV$766</c:f>
              <c:numCache>
                <c:formatCode>0.000%</c:formatCode>
                <c:ptCount val="757"/>
                <c:pt idx="0">
                  <c:v>1.000049448043705E-2</c:v>
                </c:pt>
                <c:pt idx="1">
                  <c:v>9.8997303263805847E-3</c:v>
                </c:pt>
                <c:pt idx="2">
                  <c:v>9.8606374672569608E-3</c:v>
                </c:pt>
                <c:pt idx="3">
                  <c:v>9.8729779436237397E-3</c:v>
                </c:pt>
                <c:pt idx="4">
                  <c:v>#N/A</c:v>
                </c:pt>
                <c:pt idx="5">
                  <c:v>9.9247704440577067E-3</c:v>
                </c:pt>
                <c:pt idx="6">
                  <c:v>9.8656550819193889E-3</c:v>
                </c:pt>
                <c:pt idx="7">
                  <c:v>9.936914535225716E-3</c:v>
                </c:pt>
                <c:pt idx="8">
                  <c:v>9.9808970526733543E-3</c:v>
                </c:pt>
                <c:pt idx="9">
                  <c:v>9.903555269232589E-3</c:v>
                </c:pt>
                <c:pt idx="10">
                  <c:v>9.9366396119100475E-3</c:v>
                </c:pt>
                <c:pt idx="11">
                  <c:v>9.8851657264977799E-3</c:v>
                </c:pt>
                <c:pt idx="12">
                  <c:v>9.9689611854480997E-3</c:v>
                </c:pt>
                <c:pt idx="13">
                  <c:v>9.8556262553701757E-3</c:v>
                </c:pt>
                <c:pt idx="14">
                  <c:v>9.8089092469555439E-3</c:v>
                </c:pt>
                <c:pt idx="15">
                  <c:v>9.8975638543523647E-3</c:v>
                </c:pt>
                <c:pt idx="16">
                  <c:v>9.8243011762189081E-3</c:v>
                </c:pt>
                <c:pt idx="17">
                  <c:v>9.7019374582614226E-3</c:v>
                </c:pt>
                <c:pt idx="18">
                  <c:v>9.7336182715024311E-3</c:v>
                </c:pt>
                <c:pt idx="19">
                  <c:v>9.6960610202274644E-3</c:v>
                </c:pt>
                <c:pt idx="20">
                  <c:v>9.6891279319455403E-3</c:v>
                </c:pt>
                <c:pt idx="21">
                  <c:v>9.7862063383169495E-3</c:v>
                </c:pt>
                <c:pt idx="22">
                  <c:v>9.7993672527190157E-3</c:v>
                </c:pt>
                <c:pt idx="23">
                  <c:v>9.8619034241937964E-3</c:v>
                </c:pt>
                <c:pt idx="24">
                  <c:v>9.7234791353471017E-3</c:v>
                </c:pt>
                <c:pt idx="25">
                  <c:v>9.6908448005879055E-3</c:v>
                </c:pt>
                <c:pt idx="26">
                  <c:v>9.8067308398810393E-3</c:v>
                </c:pt>
                <c:pt idx="27">
                  <c:v>9.7850141198825291E-3</c:v>
                </c:pt>
                <c:pt idx="28">
                  <c:v>9.8013089211543836E-3</c:v>
                </c:pt>
                <c:pt idx="29">
                  <c:v>9.7202570637149321E-3</c:v>
                </c:pt>
                <c:pt idx="30">
                  <c:v>9.7470654128377632E-3</c:v>
                </c:pt>
                <c:pt idx="31">
                  <c:v>9.7593488958538366E-3</c:v>
                </c:pt>
                <c:pt idx="32">
                  <c:v>9.8196650498203475E-3</c:v>
                </c:pt>
                <c:pt idx="33">
                  <c:v>9.7932942390632771E-3</c:v>
                </c:pt>
                <c:pt idx="34">
                  <c:v>9.8087888063920214E-3</c:v>
                </c:pt>
                <c:pt idx="35">
                  <c:v>9.7400476020061966E-3</c:v>
                </c:pt>
                <c:pt idx="36">
                  <c:v>9.6674808761414432E-3</c:v>
                </c:pt>
                <c:pt idx="37">
                  <c:v>9.7308860537701491E-3</c:v>
                </c:pt>
                <c:pt idx="38">
                  <c:v>9.8643821251349628E-3</c:v>
                </c:pt>
                <c:pt idx="39">
                  <c:v>9.7702721935091219E-3</c:v>
                </c:pt>
                <c:pt idx="40">
                  <c:v>9.5223065992717792E-3</c:v>
                </c:pt>
                <c:pt idx="41">
                  <c:v>9.7472699973151222E-3</c:v>
                </c:pt>
                <c:pt idx="42">
                  <c:v>9.7224594789671048E-3</c:v>
                </c:pt>
                <c:pt idx="43">
                  <c:v>9.5721878504546609E-3</c:v>
                </c:pt>
                <c:pt idx="44">
                  <c:v>9.4446877739262636E-3</c:v>
                </c:pt>
                <c:pt idx="45">
                  <c:v>#N/A</c:v>
                </c:pt>
                <c:pt idx="46">
                  <c:v>9.1807154018335169E-3</c:v>
                </c:pt>
                <c:pt idx="47">
                  <c:v>9.0556432252342223E-3</c:v>
                </c:pt>
                <c:pt idx="48">
                  <c:v>9.1583208180026077E-3</c:v>
                </c:pt>
                <c:pt idx="49">
                  <c:v>9.212004248503991E-3</c:v>
                </c:pt>
                <c:pt idx="50">
                  <c:v>9.1998292243633539E-3</c:v>
                </c:pt>
                <c:pt idx="51">
                  <c:v>9.1679852005335238E-3</c:v>
                </c:pt>
                <c:pt idx="52">
                  <c:v>9.0194669360692536E-3</c:v>
                </c:pt>
                <c:pt idx="53">
                  <c:v>9.0489796699915193E-3</c:v>
                </c:pt>
                <c:pt idx="54">
                  <c:v>9.0192139895000079E-3</c:v>
                </c:pt>
                <c:pt idx="55">
                  <c:v>9.0012157605485754E-3</c:v>
                </c:pt>
                <c:pt idx="56">
                  <c:v>8.9972529730790729E-3</c:v>
                </c:pt>
                <c:pt idx="57">
                  <c:v>9.0297293026588843E-3</c:v>
                </c:pt>
                <c:pt idx="58">
                  <c:v>9.1052088411904819E-3</c:v>
                </c:pt>
                <c:pt idx="59">
                  <c:v>8.9999179655204653E-3</c:v>
                </c:pt>
                <c:pt idx="60">
                  <c:v>8.9995742178812232E-3</c:v>
                </c:pt>
                <c:pt idx="61">
                  <c:v>9.0236394210416737E-3</c:v>
                </c:pt>
                <c:pt idx="62">
                  <c:v>8.9729793712785E-3</c:v>
                </c:pt>
                <c:pt idx="63">
                  <c:v>8.882709516263354E-3</c:v>
                </c:pt>
                <c:pt idx="64">
                  <c:v>8.8443974942509218E-3</c:v>
                </c:pt>
                <c:pt idx="65">
                  <c:v>8.8286658194769441E-3</c:v>
                </c:pt>
                <c:pt idx="66">
                  <c:v>8.6915429203919814E-3</c:v>
                </c:pt>
                <c:pt idx="67">
                  <c:v>8.6265689155931025E-3</c:v>
                </c:pt>
                <c:pt idx="68">
                  <c:v>8.6031564930022508E-3</c:v>
                </c:pt>
                <c:pt idx="69">
                  <c:v>8.6406931367100093E-3</c:v>
                </c:pt>
                <c:pt idx="70">
                  <c:v>8.4649963134706407E-3</c:v>
                </c:pt>
                <c:pt idx="71">
                  <c:v>8.4800853264255238E-3</c:v>
                </c:pt>
                <c:pt idx="72">
                  <c:v>8.5281215461774362E-3</c:v>
                </c:pt>
                <c:pt idx="73">
                  <c:v>8.5175175677603132E-3</c:v>
                </c:pt>
                <c:pt idx="74">
                  <c:v>8.5798461549266847E-3</c:v>
                </c:pt>
                <c:pt idx="75">
                  <c:v>8.5400535852608872E-3</c:v>
                </c:pt>
                <c:pt idx="76">
                  <c:v>8.5493021318538975E-3</c:v>
                </c:pt>
                <c:pt idx="77">
                  <c:v>8.5141004700239886E-3</c:v>
                </c:pt>
                <c:pt idx="78">
                  <c:v>8.5122540278048664E-3</c:v>
                </c:pt>
                <c:pt idx="79">
                  <c:v>8.5763425346865318E-3</c:v>
                </c:pt>
                <c:pt idx="80">
                  <c:v>8.5624230200089801E-3</c:v>
                </c:pt>
                <c:pt idx="81">
                  <c:v>8.5032691812525485E-3</c:v>
                </c:pt>
                <c:pt idx="82">
                  <c:v>8.4307711933915286E-3</c:v>
                </c:pt>
                <c:pt idx="83">
                  <c:v>8.3931980474785117E-3</c:v>
                </c:pt>
                <c:pt idx="84">
                  <c:v>8.3965810924164774E-3</c:v>
                </c:pt>
                <c:pt idx="85">
                  <c:v>8.4411993927961948E-3</c:v>
                </c:pt>
                <c:pt idx="86">
                  <c:v>#N/A</c:v>
                </c:pt>
                <c:pt idx="87">
                  <c:v>8.2869027684675522E-3</c:v>
                </c:pt>
                <c:pt idx="88">
                  <c:v>8.2645235241221027E-3</c:v>
                </c:pt>
                <c:pt idx="89">
                  <c:v>8.2699897864149108E-3</c:v>
                </c:pt>
                <c:pt idx="90">
                  <c:v>8.259132677410852E-3</c:v>
                </c:pt>
                <c:pt idx="91">
                  <c:v>8.1742745886221879E-3</c:v>
                </c:pt>
                <c:pt idx="92">
                  <c:v>8.2396362269230305E-3</c:v>
                </c:pt>
                <c:pt idx="93">
                  <c:v>8.1794407064588182E-3</c:v>
                </c:pt>
                <c:pt idx="94">
                  <c:v>8.1503005792240568E-3</c:v>
                </c:pt>
                <c:pt idx="95">
                  <c:v>8.1050536717817145E-3</c:v>
                </c:pt>
                <c:pt idx="96">
                  <c:v>8.0870566476709538E-3</c:v>
                </c:pt>
                <c:pt idx="97">
                  <c:v>8.0612418952501486E-3</c:v>
                </c:pt>
                <c:pt idx="98">
                  <c:v>8.1146074983029504E-3</c:v>
                </c:pt>
                <c:pt idx="99">
                  <c:v>8.0691684984099954E-3</c:v>
                </c:pt>
                <c:pt idx="100">
                  <c:v>8.0047316120805956E-3</c:v>
                </c:pt>
                <c:pt idx="101">
                  <c:v>7.9636861102230228E-3</c:v>
                </c:pt>
                <c:pt idx="102">
                  <c:v>7.9915689824301417E-3</c:v>
                </c:pt>
                <c:pt idx="103">
                  <c:v>7.9866872097784647E-3</c:v>
                </c:pt>
                <c:pt idx="104">
                  <c:v>7.8702691970995442E-3</c:v>
                </c:pt>
                <c:pt idx="105">
                  <c:v>7.8638100099406305E-3</c:v>
                </c:pt>
                <c:pt idx="106">
                  <c:v>7.914553869100116E-3</c:v>
                </c:pt>
                <c:pt idx="107">
                  <c:v>7.8185378425073004E-3</c:v>
                </c:pt>
                <c:pt idx="108">
                  <c:v>7.8064525063952228E-3</c:v>
                </c:pt>
                <c:pt idx="109">
                  <c:v>7.8614159041043852E-3</c:v>
                </c:pt>
                <c:pt idx="110">
                  <c:v>7.6809612289892026E-3</c:v>
                </c:pt>
                <c:pt idx="111">
                  <c:v>7.7932643123184153E-3</c:v>
                </c:pt>
                <c:pt idx="112">
                  <c:v>7.6359518987023645E-3</c:v>
                </c:pt>
                <c:pt idx="113">
                  <c:v>7.6757289237621151E-3</c:v>
                </c:pt>
                <c:pt idx="114">
                  <c:v>7.6017711283424827E-3</c:v>
                </c:pt>
                <c:pt idx="115">
                  <c:v>7.7425301617606301E-3</c:v>
                </c:pt>
                <c:pt idx="116">
                  <c:v>7.8327571212744029E-3</c:v>
                </c:pt>
                <c:pt idx="117">
                  <c:v>7.8390195359845372E-3</c:v>
                </c:pt>
                <c:pt idx="118">
                  <c:v>7.8333729463659907E-3</c:v>
                </c:pt>
                <c:pt idx="119">
                  <c:v>7.8075730334745685E-3</c:v>
                </c:pt>
                <c:pt idx="120">
                  <c:v>7.9086808370854023E-3</c:v>
                </c:pt>
                <c:pt idx="121">
                  <c:v>7.7374392274474069E-3</c:v>
                </c:pt>
                <c:pt idx="122">
                  <c:v>7.6936013930593017E-3</c:v>
                </c:pt>
                <c:pt idx="123">
                  <c:v>7.8350627072816259E-3</c:v>
                </c:pt>
                <c:pt idx="124">
                  <c:v>7.5962880833628788E-3</c:v>
                </c:pt>
                <c:pt idx="125">
                  <c:v>7.5379933338106664E-3</c:v>
                </c:pt>
                <c:pt idx="126">
                  <c:v>7.4097517563880277E-3</c:v>
                </c:pt>
                <c:pt idx="127">
                  <c:v>7.4103073792062268E-3</c:v>
                </c:pt>
                <c:pt idx="128">
                  <c:v>7.3057345706728505E-3</c:v>
                </c:pt>
                <c:pt idx="129">
                  <c:v>7.3129927294852681E-3</c:v>
                </c:pt>
                <c:pt idx="130">
                  <c:v>7.2382022655004263E-3</c:v>
                </c:pt>
                <c:pt idx="131">
                  <c:v>7.2610549582510231E-3</c:v>
                </c:pt>
                <c:pt idx="132">
                  <c:v>7.2099612902829513E-3</c:v>
                </c:pt>
                <c:pt idx="133">
                  <c:v>7.0552499350786668E-3</c:v>
                </c:pt>
                <c:pt idx="134">
                  <c:v>7.0443175712906481E-3</c:v>
                </c:pt>
                <c:pt idx="135">
                  <c:v>6.9534718921240302E-3</c:v>
                </c:pt>
                <c:pt idx="136">
                  <c:v>6.9102394119309185E-3</c:v>
                </c:pt>
                <c:pt idx="137">
                  <c:v>6.7805034051433566E-3</c:v>
                </c:pt>
                <c:pt idx="138">
                  <c:v>6.783215917918195E-3</c:v>
                </c:pt>
                <c:pt idx="139">
                  <c:v>6.7636068524488113E-3</c:v>
                </c:pt>
                <c:pt idx="140">
                  <c:v>6.7293468325426709E-3</c:v>
                </c:pt>
                <c:pt idx="141">
                  <c:v>6.6037250801882497E-3</c:v>
                </c:pt>
                <c:pt idx="142">
                  <c:v>6.5718737095612489E-3</c:v>
                </c:pt>
                <c:pt idx="143">
                  <c:v>6.5355228936214704E-3</c:v>
                </c:pt>
                <c:pt idx="144">
                  <c:v>6.5848140013586853E-3</c:v>
                </c:pt>
                <c:pt idx="145">
                  <c:v>6.473566703212752E-3</c:v>
                </c:pt>
                <c:pt idx="146">
                  <c:v>6.5770832703480053E-3</c:v>
                </c:pt>
                <c:pt idx="147">
                  <c:v>6.6510090325271332E-3</c:v>
                </c:pt>
                <c:pt idx="148">
                  <c:v>6.5879390651593095E-3</c:v>
                </c:pt>
                <c:pt idx="149">
                  <c:v>6.6287546881536041E-3</c:v>
                </c:pt>
                <c:pt idx="150">
                  <c:v>6.4041772421876697E-3</c:v>
                </c:pt>
                <c:pt idx="151">
                  <c:v>6.2896881729921361E-3</c:v>
                </c:pt>
                <c:pt idx="152">
                  <c:v>6.042322109094167E-3</c:v>
                </c:pt>
                <c:pt idx="153">
                  <c:v>6.1265396741396749E-3</c:v>
                </c:pt>
                <c:pt idx="154">
                  <c:v>6.3229886137310398E-3</c:v>
                </c:pt>
                <c:pt idx="155">
                  <c:v>6.281841369426111E-3</c:v>
                </c:pt>
                <c:pt idx="156">
                  <c:v>6.2142622517413759E-3</c:v>
                </c:pt>
                <c:pt idx="157">
                  <c:v>6.4960895578098921E-3</c:v>
                </c:pt>
                <c:pt idx="158">
                  <c:v>6.1930661715881019E-3</c:v>
                </c:pt>
                <c:pt idx="159">
                  <c:v>6.2576096261683922E-3</c:v>
                </c:pt>
                <c:pt idx="160">
                  <c:v>6.232460796737227E-3</c:v>
                </c:pt>
                <c:pt idx="161">
                  <c:v>6.2395737499141291E-3</c:v>
                </c:pt>
                <c:pt idx="162">
                  <c:v>5.9416904884861399E-3</c:v>
                </c:pt>
                <c:pt idx="163">
                  <c:v>5.8372168910432176E-3</c:v>
                </c:pt>
                <c:pt idx="164">
                  <c:v>6.0264926988036205E-3</c:v>
                </c:pt>
                <c:pt idx="165">
                  <c:v>#N/A</c:v>
                </c:pt>
                <c:pt idx="166">
                  <c:v>5.9730678509029023E-3</c:v>
                </c:pt>
                <c:pt idx="167">
                  <c:v>5.7559776681612718E-3</c:v>
                </c:pt>
                <c:pt idx="168">
                  <c:v>5.6866084762865476E-3</c:v>
                </c:pt>
                <c:pt idx="169">
                  <c:v>5.7956691181264564E-3</c:v>
                </c:pt>
                <c:pt idx="170">
                  <c:v>5.6741035466125744E-3</c:v>
                </c:pt>
                <c:pt idx="171">
                  <c:v>5.5798601856178465E-3</c:v>
                </c:pt>
                <c:pt idx="172">
                  <c:v>5.5208570474893914E-3</c:v>
                </c:pt>
                <c:pt idx="173">
                  <c:v>5.4577614079909242E-3</c:v>
                </c:pt>
                <c:pt idx="174">
                  <c:v>5.3099277251644761E-3</c:v>
                </c:pt>
                <c:pt idx="175">
                  <c:v>5.1877832441040717E-3</c:v>
                </c:pt>
                <c:pt idx="176">
                  <c:v>5.2199016386491603E-3</c:v>
                </c:pt>
                <c:pt idx="177">
                  <c:v>5.1234584373038849E-3</c:v>
                </c:pt>
                <c:pt idx="178">
                  <c:v>5.1134343948167071E-3</c:v>
                </c:pt>
                <c:pt idx="179">
                  <c:v>5.0694087701610435E-3</c:v>
                </c:pt>
                <c:pt idx="180">
                  <c:v>5.0346435330002048E-3</c:v>
                </c:pt>
                <c:pt idx="181">
                  <c:v>5.1214098879608372E-3</c:v>
                </c:pt>
                <c:pt idx="182">
                  <c:v>5.2550764813343864E-3</c:v>
                </c:pt>
                <c:pt idx="183">
                  <c:v>5.3354565385910213E-3</c:v>
                </c:pt>
                <c:pt idx="184">
                  <c:v>#N/A</c:v>
                </c:pt>
                <c:pt idx="185">
                  <c:v>5.5191480002443338E-3</c:v>
                </c:pt>
                <c:pt idx="186">
                  <c:v>5.6266598660590361E-3</c:v>
                </c:pt>
                <c:pt idx="187">
                  <c:v>5.5535993934185957E-3</c:v>
                </c:pt>
                <c:pt idx="188">
                  <c:v>5.3578937006839578E-3</c:v>
                </c:pt>
                <c:pt idx="189">
                  <c:v>5.5016287566986843E-3</c:v>
                </c:pt>
                <c:pt idx="190">
                  <c:v>5.5853234971077192E-3</c:v>
                </c:pt>
                <c:pt idx="191">
                  <c:v>5.5010393795689172E-3</c:v>
                </c:pt>
                <c:pt idx="192">
                  <c:v>5.7886919371403778E-3</c:v>
                </c:pt>
                <c:pt idx="193">
                  <c:v>5.5356207655827827E-3</c:v>
                </c:pt>
                <c:pt idx="194">
                  <c:v>5.2688729019658709E-3</c:v>
                </c:pt>
                <c:pt idx="195">
                  <c:v>5.2962686513371438E-3</c:v>
                </c:pt>
                <c:pt idx="196">
                  <c:v>5.5383575506706695E-3</c:v>
                </c:pt>
                <c:pt idx="197">
                  <c:v>5.7723409339469622E-3</c:v>
                </c:pt>
                <c:pt idx="198">
                  <c:v>5.282148912378215E-3</c:v>
                </c:pt>
                <c:pt idx="199">
                  <c:v>5.2649189284523779E-3</c:v>
                </c:pt>
                <c:pt idx="200">
                  <c:v>5.3954983712196647E-3</c:v>
                </c:pt>
                <c:pt idx="201">
                  <c:v>5.1194877838458552E-3</c:v>
                </c:pt>
                <c:pt idx="202">
                  <c:v>5.7379637980810028E-3</c:v>
                </c:pt>
                <c:pt idx="203">
                  <c:v>6.1839093622002572E-3</c:v>
                </c:pt>
                <c:pt idx="204">
                  <c:v>6.0567088009926273E-3</c:v>
                </c:pt>
                <c:pt idx="205">
                  <c:v>5.9056390963492245E-3</c:v>
                </c:pt>
                <c:pt idx="206">
                  <c:v>5.7781520321811275E-3</c:v>
                </c:pt>
                <c:pt idx="207">
                  <c:v>5.715049273836259E-3</c:v>
                </c:pt>
                <c:pt idx="208">
                  <c:v>5.7041739781920064E-3</c:v>
                </c:pt>
                <c:pt idx="209">
                  <c:v>5.6993670626208637E-3</c:v>
                </c:pt>
                <c:pt idx="210">
                  <c:v>5.7463871998968408E-3</c:v>
                </c:pt>
                <c:pt idx="211">
                  <c:v>5.5458430595847208E-3</c:v>
                </c:pt>
                <c:pt idx="212">
                  <c:v>5.6072566476057517E-3</c:v>
                </c:pt>
                <c:pt idx="213">
                  <c:v>5.6570450379767045E-3</c:v>
                </c:pt>
                <c:pt idx="214">
                  <c:v>5.5663020657734652E-3</c:v>
                </c:pt>
                <c:pt idx="215">
                  <c:v>5.4750496733741993E-3</c:v>
                </c:pt>
                <c:pt idx="216">
                  <c:v>5.4713330256261905E-3</c:v>
                </c:pt>
                <c:pt idx="217">
                  <c:v>5.439803348383343E-3</c:v>
                </c:pt>
                <c:pt idx="218">
                  <c:v>5.2760202325627947E-3</c:v>
                </c:pt>
                <c:pt idx="219">
                  <c:v>5.3025406691284971E-3</c:v>
                </c:pt>
                <c:pt idx="220">
                  <c:v>5.3416527062930541E-3</c:v>
                </c:pt>
                <c:pt idx="221">
                  <c:v>5.2320558402458861E-3</c:v>
                </c:pt>
                <c:pt idx="222">
                  <c:v>#N/A</c:v>
                </c:pt>
                <c:pt idx="223">
                  <c:v>5.1539996693636958E-3</c:v>
                </c:pt>
                <c:pt idx="224">
                  <c:v>5.1651300753974283E-3</c:v>
                </c:pt>
                <c:pt idx="225">
                  <c:v>5.1024353237167919E-3</c:v>
                </c:pt>
                <c:pt idx="226">
                  <c:v>4.9750774378458651E-3</c:v>
                </c:pt>
                <c:pt idx="227">
                  <c:v>4.9219958035544575E-3</c:v>
                </c:pt>
                <c:pt idx="228">
                  <c:v>4.8492567812556953E-3</c:v>
                </c:pt>
                <c:pt idx="229">
                  <c:v>4.8932909790240231E-3</c:v>
                </c:pt>
                <c:pt idx="230">
                  <c:v>4.9539501154856058E-3</c:v>
                </c:pt>
                <c:pt idx="231">
                  <c:v>4.9290153278502835E-3</c:v>
                </c:pt>
                <c:pt idx="232">
                  <c:v>4.9377269825412462E-3</c:v>
                </c:pt>
                <c:pt idx="233">
                  <c:v>4.7882957136919924E-3</c:v>
                </c:pt>
                <c:pt idx="234">
                  <c:v>4.7957986532176644E-3</c:v>
                </c:pt>
                <c:pt idx="235">
                  <c:v>4.7638783515195904E-3</c:v>
                </c:pt>
                <c:pt idx="236">
                  <c:v>4.7372285922411272E-3</c:v>
                </c:pt>
                <c:pt idx="237">
                  <c:v>4.7070750294742059E-3</c:v>
                </c:pt>
                <c:pt idx="238">
                  <c:v>4.8203954347820765E-3</c:v>
                </c:pt>
                <c:pt idx="239">
                  <c:v>4.9435329422609087E-3</c:v>
                </c:pt>
                <c:pt idx="240">
                  <c:v>4.9459035126622197E-3</c:v>
                </c:pt>
                <c:pt idx="241">
                  <c:v>4.9254010557464589E-3</c:v>
                </c:pt>
                <c:pt idx="242">
                  <c:v>4.9419985883543127E-3</c:v>
                </c:pt>
                <c:pt idx="243">
                  <c:v>4.8814925592250979E-3</c:v>
                </c:pt>
                <c:pt idx="244">
                  <c:v>4.9719451252974167E-3</c:v>
                </c:pt>
                <c:pt idx="245">
                  <c:v>5.0320486806716413E-3</c:v>
                </c:pt>
                <c:pt idx="246">
                  <c:v>5.0165861492408315E-3</c:v>
                </c:pt>
                <c:pt idx="247">
                  <c:v>5.0226338395884529E-3</c:v>
                </c:pt>
                <c:pt idx="248">
                  <c:v>5.0367469319687608E-3</c:v>
                </c:pt>
                <c:pt idx="249">
                  <c:v>5.02793842035687E-3</c:v>
                </c:pt>
                <c:pt idx="250">
                  <c:v>4.9072573959700883E-3</c:v>
                </c:pt>
                <c:pt idx="251">
                  <c:v>4.9441814060646738E-3</c:v>
                </c:pt>
                <c:pt idx="252">
                  <c:v>4.9484937914794358E-3</c:v>
                </c:pt>
                <c:pt idx="253">
                  <c:v>5.2344751728181649E-3</c:v>
                </c:pt>
                <c:pt idx="254">
                  <c:v>5.2927605402000033E-3</c:v>
                </c:pt>
                <c:pt idx="255">
                  <c:v>5.2471701427838635E-3</c:v>
                </c:pt>
                <c:pt idx="256">
                  <c:v>5.2558444458656872E-3</c:v>
                </c:pt>
                <c:pt idx="257">
                  <c:v>#N/A</c:v>
                </c:pt>
                <c:pt idx="258">
                  <c:v>5.263552284463735E-3</c:v>
                </c:pt>
                <c:pt idx="259">
                  <c:v>5.2506366787319347E-3</c:v>
                </c:pt>
                <c:pt idx="260">
                  <c:v>5.3274232629745288E-3</c:v>
                </c:pt>
                <c:pt idx="261">
                  <c:v>5.3476204521294424E-3</c:v>
                </c:pt>
                <c:pt idx="262">
                  <c:v>5.3923368197204002E-3</c:v>
                </c:pt>
                <c:pt idx="263">
                  <c:v>5.2449774001388505E-3</c:v>
                </c:pt>
                <c:pt idx="264">
                  <c:v>5.2715840256212232E-3</c:v>
                </c:pt>
                <c:pt idx="265">
                  <c:v>5.2891331695164023E-3</c:v>
                </c:pt>
                <c:pt idx="266">
                  <c:v>5.2664355285465536E-3</c:v>
                </c:pt>
                <c:pt idx="267">
                  <c:v>5.132417784133203E-3</c:v>
                </c:pt>
                <c:pt idx="268">
                  <c:v>5.1260472858047912E-3</c:v>
                </c:pt>
                <c:pt idx="269">
                  <c:v>5.1236435964794325E-3</c:v>
                </c:pt>
                <c:pt idx="270">
                  <c:v>4.887741883022434E-3</c:v>
                </c:pt>
                <c:pt idx="271">
                  <c:v>4.8344936159201435E-3</c:v>
                </c:pt>
                <c:pt idx="272">
                  <c:v>4.9693489038769023E-3</c:v>
                </c:pt>
                <c:pt idx="273">
                  <c:v>4.9803836970008231E-3</c:v>
                </c:pt>
                <c:pt idx="274">
                  <c:v>5.0142515405073862E-3</c:v>
                </c:pt>
                <c:pt idx="275">
                  <c:v>4.9619137783023515E-3</c:v>
                </c:pt>
                <c:pt idx="276">
                  <c:v>4.9518929692276004E-3</c:v>
                </c:pt>
                <c:pt idx="277">
                  <c:v>4.9759025123821132E-3</c:v>
                </c:pt>
                <c:pt idx="278">
                  <c:v>4.9870488129637458E-3</c:v>
                </c:pt>
                <c:pt idx="279">
                  <c:v>4.9424299353961754E-3</c:v>
                </c:pt>
                <c:pt idx="280">
                  <c:v>4.9448636573024007E-3</c:v>
                </c:pt>
                <c:pt idx="281">
                  <c:v>4.8540086761281742E-3</c:v>
                </c:pt>
                <c:pt idx="282">
                  <c:v>4.8781369333641411E-3</c:v>
                </c:pt>
                <c:pt idx="283">
                  <c:v>4.8080710394096116E-3</c:v>
                </c:pt>
                <c:pt idx="284">
                  <c:v>4.8326405467753464E-3</c:v>
                </c:pt>
                <c:pt idx="285">
                  <c:v>4.821912672908768E-3</c:v>
                </c:pt>
                <c:pt idx="286">
                  <c:v>4.8304144154103223E-3</c:v>
                </c:pt>
                <c:pt idx="287">
                  <c:v>4.8661092806607797E-3</c:v>
                </c:pt>
                <c:pt idx="288">
                  <c:v>4.9081198695670736E-3</c:v>
                </c:pt>
                <c:pt idx="289">
                  <c:v>4.9178327312593417E-3</c:v>
                </c:pt>
                <c:pt idx="290">
                  <c:v>4.9581445024577953E-3</c:v>
                </c:pt>
                <c:pt idx="291">
                  <c:v>4.8874834246415144E-3</c:v>
                </c:pt>
                <c:pt idx="292">
                  <c:v>4.9589406046861573E-3</c:v>
                </c:pt>
                <c:pt idx="293">
                  <c:v>4.9243870810222745E-3</c:v>
                </c:pt>
                <c:pt idx="294">
                  <c:v>4.7549229626584477E-3</c:v>
                </c:pt>
                <c:pt idx="295">
                  <c:v>4.6541454733279863E-3</c:v>
                </c:pt>
                <c:pt idx="296">
                  <c:v>4.6653609287963249E-3</c:v>
                </c:pt>
                <c:pt idx="297">
                  <c:v>4.7671291547743966E-3</c:v>
                </c:pt>
                <c:pt idx="298">
                  <c:v>4.7274990237244907E-3</c:v>
                </c:pt>
                <c:pt idx="299">
                  <c:v>4.7340579328798427E-3</c:v>
                </c:pt>
                <c:pt idx="300">
                  <c:v>4.5556835338655954E-3</c:v>
                </c:pt>
                <c:pt idx="301">
                  <c:v>4.6798324482688614E-3</c:v>
                </c:pt>
                <c:pt idx="302">
                  <c:v>4.6969492762365395E-3</c:v>
                </c:pt>
                <c:pt idx="303">
                  <c:v>4.6613285482097755E-3</c:v>
                </c:pt>
                <c:pt idx="304">
                  <c:v>4.6785603159693601E-3</c:v>
                </c:pt>
                <c:pt idx="305">
                  <c:v>4.5734406239059666E-3</c:v>
                </c:pt>
                <c:pt idx="306">
                  <c:v>4.3293847631040716E-3</c:v>
                </c:pt>
                <c:pt idx="307">
                  <c:v>4.3491605625409768E-3</c:v>
                </c:pt>
                <c:pt idx="308">
                  <c:v>4.2399927115677194E-3</c:v>
                </c:pt>
                <c:pt idx="309">
                  <c:v>4.3103508406634461E-3</c:v>
                </c:pt>
                <c:pt idx="310">
                  <c:v>4.0214365581490163E-3</c:v>
                </c:pt>
                <c:pt idx="311">
                  <c:v>4.0148685586149924E-3</c:v>
                </c:pt>
                <c:pt idx="312">
                  <c:v>3.9580726846619729E-3</c:v>
                </c:pt>
                <c:pt idx="313">
                  <c:v>4.0568507076870208E-3</c:v>
                </c:pt>
                <c:pt idx="314">
                  <c:v>4.1013765088757648E-3</c:v>
                </c:pt>
                <c:pt idx="315">
                  <c:v>4.0471000750623709E-3</c:v>
                </c:pt>
                <c:pt idx="316">
                  <c:v>4.0054254797818878E-3</c:v>
                </c:pt>
                <c:pt idx="317">
                  <c:v>4.086611843460819E-3</c:v>
                </c:pt>
                <c:pt idx="318">
                  <c:v>4.1148288873562588E-3</c:v>
                </c:pt>
                <c:pt idx="319">
                  <c:v>4.157008159545672E-3</c:v>
                </c:pt>
                <c:pt idx="320">
                  <c:v>3.9697086091250444E-3</c:v>
                </c:pt>
                <c:pt idx="321">
                  <c:v>4.0193066990774629E-3</c:v>
                </c:pt>
                <c:pt idx="322">
                  <c:v>4.0474027422690018E-3</c:v>
                </c:pt>
                <c:pt idx="323">
                  <c:v>4.1182176875240728E-3</c:v>
                </c:pt>
                <c:pt idx="324">
                  <c:v>4.1215493892108324E-3</c:v>
                </c:pt>
                <c:pt idx="325">
                  <c:v>4.0309134230409605E-3</c:v>
                </c:pt>
                <c:pt idx="326">
                  <c:v>3.986127165315656E-3</c:v>
                </c:pt>
                <c:pt idx="327">
                  <c:v>4.0345496790528124E-3</c:v>
                </c:pt>
                <c:pt idx="328">
                  <c:v>4.0541147569665981E-3</c:v>
                </c:pt>
                <c:pt idx="329">
                  <c:v>4.3015211690631272E-3</c:v>
                </c:pt>
                <c:pt idx="330">
                  <c:v>4.242271626598626E-3</c:v>
                </c:pt>
                <c:pt idx="331">
                  <c:v>4.3382401152851635E-3</c:v>
                </c:pt>
                <c:pt idx="332">
                  <c:v>4.2713552505431185E-3</c:v>
                </c:pt>
                <c:pt idx="333">
                  <c:v>4.2715666670429808E-3</c:v>
                </c:pt>
                <c:pt idx="334">
                  <c:v>4.0778616852774618E-3</c:v>
                </c:pt>
                <c:pt idx="335">
                  <c:v>4.1115299632696889E-3</c:v>
                </c:pt>
                <c:pt idx="336">
                  <c:v>3.8960863339587704E-3</c:v>
                </c:pt>
                <c:pt idx="337">
                  <c:v>3.9013969174124252E-3</c:v>
                </c:pt>
                <c:pt idx="338">
                  <c:v>3.9599520799986632E-3</c:v>
                </c:pt>
                <c:pt idx="339">
                  <c:v>3.9375698061423492E-3</c:v>
                </c:pt>
                <c:pt idx="340">
                  <c:v>3.8609204159463228E-3</c:v>
                </c:pt>
                <c:pt idx="341">
                  <c:v>3.8030022209376568E-3</c:v>
                </c:pt>
                <c:pt idx="342">
                  <c:v>#N/A</c:v>
                </c:pt>
                <c:pt idx="343">
                  <c:v>3.7742634286155319E-3</c:v>
                </c:pt>
                <c:pt idx="344">
                  <c:v>3.729747095214675E-3</c:v>
                </c:pt>
                <c:pt idx="345">
                  <c:v>3.8435059655932413E-3</c:v>
                </c:pt>
                <c:pt idx="346">
                  <c:v>3.7961861265773944E-3</c:v>
                </c:pt>
                <c:pt idx="347">
                  <c:v>3.9104676216754619E-3</c:v>
                </c:pt>
                <c:pt idx="348">
                  <c:v>3.883452003200949E-3</c:v>
                </c:pt>
                <c:pt idx="349">
                  <c:v>3.7786130332468915E-3</c:v>
                </c:pt>
                <c:pt idx="350">
                  <c:v>3.8016726558678382E-3</c:v>
                </c:pt>
                <c:pt idx="351">
                  <c:v>3.7692977771197622E-3</c:v>
                </c:pt>
                <c:pt idx="352">
                  <c:v>3.5832429566409196E-3</c:v>
                </c:pt>
                <c:pt idx="353">
                  <c:v>3.6769502248035213E-3</c:v>
                </c:pt>
                <c:pt idx="354">
                  <c:v>3.6940889439855962E-3</c:v>
                </c:pt>
                <c:pt idx="355">
                  <c:v>3.7161012658819548E-3</c:v>
                </c:pt>
                <c:pt idx="356">
                  <c:v>3.8142935435145908E-3</c:v>
                </c:pt>
                <c:pt idx="357">
                  <c:v>3.8550476223202512E-3</c:v>
                </c:pt>
                <c:pt idx="358">
                  <c:v>4.076210030109273E-3</c:v>
                </c:pt>
                <c:pt idx="359">
                  <c:v>4.0905415778411669E-3</c:v>
                </c:pt>
                <c:pt idx="360">
                  <c:v>4.19638931805566E-3</c:v>
                </c:pt>
                <c:pt idx="361">
                  <c:v>4.1667058332430784E-3</c:v>
                </c:pt>
                <c:pt idx="362">
                  <c:v>4.0393261287248183E-3</c:v>
                </c:pt>
                <c:pt idx="363">
                  <c:v>4.0954092295744093E-3</c:v>
                </c:pt>
                <c:pt idx="364">
                  <c:v>4.0173445448850043E-3</c:v>
                </c:pt>
                <c:pt idx="365">
                  <c:v>4.1672977311213444E-3</c:v>
                </c:pt>
                <c:pt idx="366">
                  <c:v>4.3868865316103456E-3</c:v>
                </c:pt>
                <c:pt idx="367">
                  <c:v>4.2881301670307792E-3</c:v>
                </c:pt>
                <c:pt idx="368">
                  <c:v>4.3321192809075981E-3</c:v>
                </c:pt>
                <c:pt idx="369">
                  <c:v>4.3897519414268782E-3</c:v>
                </c:pt>
                <c:pt idx="370">
                  <c:v>4.3828458250545488E-3</c:v>
                </c:pt>
                <c:pt idx="371">
                  <c:v>4.4138442213803586E-3</c:v>
                </c:pt>
                <c:pt idx="372">
                  <c:v>4.3516850523408479E-3</c:v>
                </c:pt>
                <c:pt idx="373">
                  <c:v>4.3135761679451434E-3</c:v>
                </c:pt>
                <c:pt idx="374">
                  <c:v>4.2169448912736662E-3</c:v>
                </c:pt>
                <c:pt idx="375">
                  <c:v>4.1787921225318048E-3</c:v>
                </c:pt>
                <c:pt idx="376">
                  <c:v>4.2057576025604781E-3</c:v>
                </c:pt>
                <c:pt idx="377">
                  <c:v>4.2334892871627172E-3</c:v>
                </c:pt>
                <c:pt idx="378">
                  <c:v>4.2993739349055371E-3</c:v>
                </c:pt>
                <c:pt idx="379">
                  <c:v>4.3270413996292501E-3</c:v>
                </c:pt>
                <c:pt idx="380">
                  <c:v>4.3130881929942522E-3</c:v>
                </c:pt>
                <c:pt idx="381">
                  <c:v>4.4205677817026334E-3</c:v>
                </c:pt>
                <c:pt idx="382">
                  <c:v>4.3056592188757126E-3</c:v>
                </c:pt>
                <c:pt idx="383">
                  <c:v>4.2653561861323297E-3</c:v>
                </c:pt>
                <c:pt idx="384">
                  <c:v>4.2391428164341161E-3</c:v>
                </c:pt>
                <c:pt idx="385">
                  <c:v>4.1882584129986355E-3</c:v>
                </c:pt>
                <c:pt idx="386">
                  <c:v>4.1696263792996291E-3</c:v>
                </c:pt>
                <c:pt idx="387">
                  <c:v>4.1587367683442178E-3</c:v>
                </c:pt>
                <c:pt idx="388">
                  <c:v>4.156993243459306E-3</c:v>
                </c:pt>
                <c:pt idx="389">
                  <c:v>4.1873620042311988E-3</c:v>
                </c:pt>
                <c:pt idx="390">
                  <c:v>4.2024771366779845E-3</c:v>
                </c:pt>
                <c:pt idx="391">
                  <c:v>4.1671249484587225E-3</c:v>
                </c:pt>
                <c:pt idx="392">
                  <c:v>4.2113740941676081E-3</c:v>
                </c:pt>
                <c:pt idx="393">
                  <c:v>4.2531360690203357E-3</c:v>
                </c:pt>
                <c:pt idx="394">
                  <c:v>4.2225137829037251E-3</c:v>
                </c:pt>
                <c:pt idx="395">
                  <c:v>4.2653515766604144E-3</c:v>
                </c:pt>
                <c:pt idx="396">
                  <c:v>4.0500223050965456E-3</c:v>
                </c:pt>
                <c:pt idx="397">
                  <c:v>3.9653995518409424E-3</c:v>
                </c:pt>
                <c:pt idx="398">
                  <c:v>3.984779833638763E-3</c:v>
                </c:pt>
                <c:pt idx="399">
                  <c:v>3.9347456385316892E-3</c:v>
                </c:pt>
                <c:pt idx="400">
                  <c:v>3.9253587990433214E-3</c:v>
                </c:pt>
                <c:pt idx="401">
                  <c:v>3.8639792015029428E-3</c:v>
                </c:pt>
                <c:pt idx="402">
                  <c:v>3.8782761191475945E-3</c:v>
                </c:pt>
                <c:pt idx="403">
                  <c:v>3.9220481800739115E-3</c:v>
                </c:pt>
                <c:pt idx="404">
                  <c:v>3.9000507619211255E-3</c:v>
                </c:pt>
                <c:pt idx="405">
                  <c:v>3.9269865249613733E-3</c:v>
                </c:pt>
                <c:pt idx="406">
                  <c:v>3.9797659496776383E-3</c:v>
                </c:pt>
                <c:pt idx="407">
                  <c:v>3.9353442288128093E-3</c:v>
                </c:pt>
                <c:pt idx="408">
                  <c:v>3.9962780449711577E-3</c:v>
                </c:pt>
                <c:pt idx="409">
                  <c:v>3.9963510260165869E-3</c:v>
                </c:pt>
                <c:pt idx="410">
                  <c:v>3.938857666208273E-3</c:v>
                </c:pt>
                <c:pt idx="411">
                  <c:v>4.0863568360927083E-3</c:v>
                </c:pt>
                <c:pt idx="412">
                  <c:v>4.116782049429446E-3</c:v>
                </c:pt>
                <c:pt idx="413">
                  <c:v>4.1627873886669331E-3</c:v>
                </c:pt>
                <c:pt idx="414">
                  <c:v>4.0752418714600225E-3</c:v>
                </c:pt>
                <c:pt idx="415">
                  <c:v>3.9887095651007787E-3</c:v>
                </c:pt>
                <c:pt idx="416">
                  <c:v>4.0613507606206412E-3</c:v>
                </c:pt>
                <c:pt idx="417">
                  <c:v>4.0254270249375779E-3</c:v>
                </c:pt>
                <c:pt idx="418">
                  <c:v>4.1057931181605056E-3</c:v>
                </c:pt>
                <c:pt idx="419">
                  <c:v>4.1975982628590369E-3</c:v>
                </c:pt>
                <c:pt idx="420">
                  <c:v>#N/A</c:v>
                </c:pt>
                <c:pt idx="421">
                  <c:v>4.3077211400666116E-3</c:v>
                </c:pt>
                <c:pt idx="422">
                  <c:v>4.2410904491128054E-3</c:v>
                </c:pt>
                <c:pt idx="423">
                  <c:v>4.3455838842392236E-3</c:v>
                </c:pt>
                <c:pt idx="424">
                  <c:v>4.3126305921572516E-3</c:v>
                </c:pt>
                <c:pt idx="425">
                  <c:v>4.3612186014092558E-3</c:v>
                </c:pt>
                <c:pt idx="426">
                  <c:v>4.3141435089877334E-3</c:v>
                </c:pt>
                <c:pt idx="427">
                  <c:v>4.293287468820628E-3</c:v>
                </c:pt>
                <c:pt idx="428">
                  <c:v>4.2902339200057149E-3</c:v>
                </c:pt>
                <c:pt idx="429">
                  <c:v>4.1724391437096831E-3</c:v>
                </c:pt>
                <c:pt idx="430">
                  <c:v>#N/A</c:v>
                </c:pt>
                <c:pt idx="431">
                  <c:v>4.4926398645608323E-3</c:v>
                </c:pt>
                <c:pt idx="432">
                  <c:v>4.5149201707601616E-3</c:v>
                </c:pt>
                <c:pt idx="433">
                  <c:v>4.4796038682002326E-3</c:v>
                </c:pt>
                <c:pt idx="434">
                  <c:v>4.4750488749840667E-3</c:v>
                </c:pt>
                <c:pt idx="435">
                  <c:v>4.4548641656367849E-3</c:v>
                </c:pt>
                <c:pt idx="436">
                  <c:v>4.4565463278789519E-3</c:v>
                </c:pt>
                <c:pt idx="437">
                  <c:v>4.5318077655631672E-3</c:v>
                </c:pt>
                <c:pt idx="438">
                  <c:v>4.4527153164579669E-3</c:v>
                </c:pt>
                <c:pt idx="439">
                  <c:v>4.4427531614621429E-3</c:v>
                </c:pt>
                <c:pt idx="440">
                  <c:v>4.4980358607069615E-3</c:v>
                </c:pt>
                <c:pt idx="441">
                  <c:v>4.5764305350932677E-3</c:v>
                </c:pt>
                <c:pt idx="442">
                  <c:v>4.5522679857392667E-3</c:v>
                </c:pt>
                <c:pt idx="443">
                  <c:v>4.3355520362409194E-3</c:v>
                </c:pt>
                <c:pt idx="444">
                  <c:v>4.330815386564435E-3</c:v>
                </c:pt>
                <c:pt idx="445">
                  <c:v>4.2974511499236367E-3</c:v>
                </c:pt>
                <c:pt idx="446">
                  <c:v>4.3267980933963113E-3</c:v>
                </c:pt>
                <c:pt idx="447">
                  <c:v>4.3096404880671457E-3</c:v>
                </c:pt>
                <c:pt idx="448">
                  <c:v>4.2774363166424578E-3</c:v>
                </c:pt>
                <c:pt idx="449">
                  <c:v>4.205341513971117E-3</c:v>
                </c:pt>
                <c:pt idx="450">
                  <c:v>4.2118699344575461E-3</c:v>
                </c:pt>
                <c:pt idx="451">
                  <c:v>4.2532794129734874E-3</c:v>
                </c:pt>
                <c:pt idx="452">
                  <c:v>4.2758052690203829E-3</c:v>
                </c:pt>
                <c:pt idx="453">
                  <c:v>4.3070982448629724E-3</c:v>
                </c:pt>
                <c:pt idx="454">
                  <c:v>4.2236297391629041E-3</c:v>
                </c:pt>
                <c:pt idx="455">
                  <c:v>4.2273535207388857E-3</c:v>
                </c:pt>
                <c:pt idx="456">
                  <c:v>4.1215130541849554E-3</c:v>
                </c:pt>
                <c:pt idx="457">
                  <c:v>4.0031645290405926E-3</c:v>
                </c:pt>
                <c:pt idx="458">
                  <c:v>3.9898962812949801E-3</c:v>
                </c:pt>
                <c:pt idx="459">
                  <c:v>3.9133172730425603E-3</c:v>
                </c:pt>
                <c:pt idx="460">
                  <c:v>3.909076037055037E-3</c:v>
                </c:pt>
                <c:pt idx="461">
                  <c:v>3.8721631464635475E-3</c:v>
                </c:pt>
                <c:pt idx="462">
                  <c:v>3.7808834159118732E-3</c:v>
                </c:pt>
                <c:pt idx="463">
                  <c:v>3.74034887191943E-3</c:v>
                </c:pt>
                <c:pt idx="464">
                  <c:v>3.7420536822856398E-3</c:v>
                </c:pt>
                <c:pt idx="465">
                  <c:v>3.6358359303307886E-3</c:v>
                </c:pt>
                <c:pt idx="466">
                  <c:v>3.5676395274042427E-3</c:v>
                </c:pt>
                <c:pt idx="467">
                  <c:v>3.6771681620331176E-3</c:v>
                </c:pt>
                <c:pt idx="468">
                  <c:v>3.6447295662418444E-3</c:v>
                </c:pt>
                <c:pt idx="469">
                  <c:v>3.6509853273209991E-3</c:v>
                </c:pt>
                <c:pt idx="470">
                  <c:v>3.6073768602402634E-3</c:v>
                </c:pt>
                <c:pt idx="471">
                  <c:v>3.5866053556916633E-3</c:v>
                </c:pt>
                <c:pt idx="472">
                  <c:v>3.540167873203659E-3</c:v>
                </c:pt>
                <c:pt idx="473">
                  <c:v>3.5019444080892637E-3</c:v>
                </c:pt>
                <c:pt idx="474">
                  <c:v>3.4971137214128145E-3</c:v>
                </c:pt>
                <c:pt idx="475">
                  <c:v>3.4998111626847184E-3</c:v>
                </c:pt>
                <c:pt idx="476">
                  <c:v>3.4598080294652167E-3</c:v>
                </c:pt>
                <c:pt idx="477">
                  <c:v>3.4270946566563598E-3</c:v>
                </c:pt>
                <c:pt idx="478">
                  <c:v>3.388687446694405E-3</c:v>
                </c:pt>
                <c:pt idx="479">
                  <c:v>3.4142044799365667E-3</c:v>
                </c:pt>
                <c:pt idx="480">
                  <c:v>3.3857835965531713E-3</c:v>
                </c:pt>
                <c:pt idx="481">
                  <c:v>3.4197588947242341E-3</c:v>
                </c:pt>
                <c:pt idx="482">
                  <c:v>3.3959599120056971E-3</c:v>
                </c:pt>
                <c:pt idx="483">
                  <c:v>3.3683934134329796E-3</c:v>
                </c:pt>
                <c:pt idx="484">
                  <c:v>3.5257318776780178E-3</c:v>
                </c:pt>
                <c:pt idx="485">
                  <c:v>3.5403475372290938E-3</c:v>
                </c:pt>
                <c:pt idx="486">
                  <c:v>3.2710746096182852E-3</c:v>
                </c:pt>
                <c:pt idx="487">
                  <c:v>3.187688270332778E-3</c:v>
                </c:pt>
                <c:pt idx="488">
                  <c:v>3.1239575596353486E-3</c:v>
                </c:pt>
                <c:pt idx="489">
                  <c:v>3.26217978393184E-3</c:v>
                </c:pt>
                <c:pt idx="490">
                  <c:v>3.2458072411314376E-3</c:v>
                </c:pt>
                <c:pt idx="491">
                  <c:v>3.3043322652750451E-3</c:v>
                </c:pt>
                <c:pt idx="492">
                  <c:v>3.3564795937635061E-3</c:v>
                </c:pt>
                <c:pt idx="493">
                  <c:v>3.4866354829281576E-3</c:v>
                </c:pt>
                <c:pt idx="494">
                  <c:v>3.4714195810841009E-3</c:v>
                </c:pt>
                <c:pt idx="495">
                  <c:v>3.5955915113572434E-3</c:v>
                </c:pt>
                <c:pt idx="496">
                  <c:v>3.5325930979996922E-3</c:v>
                </c:pt>
                <c:pt idx="497">
                  <c:v>3.3826618741106262E-3</c:v>
                </c:pt>
                <c:pt idx="498">
                  <c:v>3.4198542456307379E-3</c:v>
                </c:pt>
                <c:pt idx="499">
                  <c:v>3.4038680438739366E-3</c:v>
                </c:pt>
                <c:pt idx="500">
                  <c:v>3.4635334913359905E-3</c:v>
                </c:pt>
                <c:pt idx="501">
                  <c:v>3.4587080241168522E-3</c:v>
                </c:pt>
                <c:pt idx="502">
                  <c:v>3.4840486344669408E-3</c:v>
                </c:pt>
                <c:pt idx="503">
                  <c:v>3.5695789523102484E-3</c:v>
                </c:pt>
                <c:pt idx="504">
                  <c:v>3.550439773193359E-3</c:v>
                </c:pt>
                <c:pt idx="505">
                  <c:v>3.5248570798904755E-3</c:v>
                </c:pt>
                <c:pt idx="506">
                  <c:v>3.5525556888160725E-3</c:v>
                </c:pt>
                <c:pt idx="507">
                  <c:v>3.4935155862105827E-3</c:v>
                </c:pt>
                <c:pt idx="508">
                  <c:v>3.5325565867667663E-3</c:v>
                </c:pt>
                <c:pt idx="509">
                  <c:v>#N/A</c:v>
                </c:pt>
                <c:pt idx="510">
                  <c:v>3.5133697732361302E-3</c:v>
                </c:pt>
                <c:pt idx="511">
                  <c:v>3.4149090942006133E-3</c:v>
                </c:pt>
                <c:pt idx="512">
                  <c:v>3.3274030155623358E-3</c:v>
                </c:pt>
                <c:pt idx="513">
                  <c:v>3.088861873754345E-3</c:v>
                </c:pt>
                <c:pt idx="514">
                  <c:v>3.0205580342101968E-3</c:v>
                </c:pt>
                <c:pt idx="515">
                  <c:v>3.0446787718607649E-3</c:v>
                </c:pt>
                <c:pt idx="516">
                  <c:v>2.9142081060609115E-3</c:v>
                </c:pt>
                <c:pt idx="517">
                  <c:v>2.8310458968128227E-3</c:v>
                </c:pt>
                <c:pt idx="518">
                  <c:v>2.7905538227970261E-3</c:v>
                </c:pt>
                <c:pt idx="519">
                  <c:v>2.765919900552305E-3</c:v>
                </c:pt>
                <c:pt idx="520">
                  <c:v>2.7115514752260594E-3</c:v>
                </c:pt>
                <c:pt idx="521">
                  <c:v>3.1186670878671219E-3</c:v>
                </c:pt>
                <c:pt idx="522">
                  <c:v>3.1905402431708918E-3</c:v>
                </c:pt>
                <c:pt idx="523">
                  <c:v>3.2866369993300726E-3</c:v>
                </c:pt>
                <c:pt idx="524">
                  <c:v>3.4115932437761565E-3</c:v>
                </c:pt>
                <c:pt idx="525">
                  <c:v>3.2426561740550586E-3</c:v>
                </c:pt>
                <c:pt idx="526">
                  <c:v>3.1487072592650822E-3</c:v>
                </c:pt>
                <c:pt idx="527">
                  <c:v>3.1378627485316724E-3</c:v>
                </c:pt>
                <c:pt idx="528">
                  <c:v>3.0357471150599391E-3</c:v>
                </c:pt>
                <c:pt idx="529">
                  <c:v>2.9747520535270411E-3</c:v>
                </c:pt>
                <c:pt idx="530">
                  <c:v>2.9027254818276838E-3</c:v>
                </c:pt>
                <c:pt idx="531">
                  <c:v>2.9910152802645751E-3</c:v>
                </c:pt>
                <c:pt idx="532">
                  <c:v>2.9529472299756332E-3</c:v>
                </c:pt>
                <c:pt idx="533">
                  <c:v>3.0964525137719967E-3</c:v>
                </c:pt>
                <c:pt idx="534">
                  <c:v>2.9807887146635625E-3</c:v>
                </c:pt>
                <c:pt idx="535">
                  <c:v>2.7488454884601055E-3</c:v>
                </c:pt>
                <c:pt idx="536">
                  <c:v>2.6236644774457751E-3</c:v>
                </c:pt>
                <c:pt idx="537">
                  <c:v>2.5646402094849918E-3</c:v>
                </c:pt>
                <c:pt idx="538">
                  <c:v>2.470820135767049E-3</c:v>
                </c:pt>
                <c:pt idx="539">
                  <c:v>2.3628892611105012E-3</c:v>
                </c:pt>
                <c:pt idx="540">
                  <c:v>2.4893415798872276E-3</c:v>
                </c:pt>
                <c:pt idx="541">
                  <c:v>2.3961840856698835E-3</c:v>
                </c:pt>
                <c:pt idx="542">
                  <c:v>2.3611688375797524E-3</c:v>
                </c:pt>
                <c:pt idx="543">
                  <c:v>2.3756830673427043E-3</c:v>
                </c:pt>
                <c:pt idx="544">
                  <c:v>2.4203774441338144E-3</c:v>
                </c:pt>
                <c:pt idx="545">
                  <c:v>2.3813854594958439E-3</c:v>
                </c:pt>
                <c:pt idx="546">
                  <c:v>2.4965427304202148E-3</c:v>
                </c:pt>
                <c:pt idx="547">
                  <c:v>2.5083999518882294E-3</c:v>
                </c:pt>
                <c:pt idx="548">
                  <c:v>2.5413791679684827E-3</c:v>
                </c:pt>
                <c:pt idx="549">
                  <c:v>2.1970998957439036E-3</c:v>
                </c:pt>
                <c:pt idx="550">
                  <c:v>2.2413272767323189E-3</c:v>
                </c:pt>
                <c:pt idx="551">
                  <c:v>1.8634434337543304E-3</c:v>
                </c:pt>
                <c:pt idx="552">
                  <c:v>1.6098195914255875E-3</c:v>
                </c:pt>
                <c:pt idx="553">
                  <c:v>1.6191476527256388E-3</c:v>
                </c:pt>
                <c:pt idx="554">
                  <c:v>1.6101082283750401E-3</c:v>
                </c:pt>
                <c:pt idx="555">
                  <c:v>1.6080975561765243E-3</c:v>
                </c:pt>
                <c:pt idx="556">
                  <c:v>1.6242249409785803E-3</c:v>
                </c:pt>
                <c:pt idx="557">
                  <c:v>1.5208418895025222E-3</c:v>
                </c:pt>
                <c:pt idx="558">
                  <c:v>1.5467190461788682E-3</c:v>
                </c:pt>
                <c:pt idx="559">
                  <c:v>1.5866999696481088E-3</c:v>
                </c:pt>
                <c:pt idx="560">
                  <c:v>1.5970182144082745E-3</c:v>
                </c:pt>
                <c:pt idx="561">
                  <c:v>1.5498285994322014E-3</c:v>
                </c:pt>
                <c:pt idx="562">
                  <c:v>1.733560793712341E-3</c:v>
                </c:pt>
                <c:pt idx="563">
                  <c:v>1.7523631832339071E-3</c:v>
                </c:pt>
                <c:pt idx="564">
                  <c:v>1.7669613374400317E-3</c:v>
                </c:pt>
                <c:pt idx="565">
                  <c:v>1.8294507506035895E-3</c:v>
                </c:pt>
                <c:pt idx="566">
                  <c:v>1.8345504182755157E-3</c:v>
                </c:pt>
                <c:pt idx="567">
                  <c:v>1.7860879185318534E-3</c:v>
                </c:pt>
                <c:pt idx="568">
                  <c:v>1.7497295519763867E-3</c:v>
                </c:pt>
                <c:pt idx="569">
                  <c:v>1.7230907196346124E-3</c:v>
                </c:pt>
                <c:pt idx="570">
                  <c:v>1.7890141382101987E-3</c:v>
                </c:pt>
                <c:pt idx="571">
                  <c:v>1.8055596874391178E-3</c:v>
                </c:pt>
                <c:pt idx="572">
                  <c:v>1.8098858284048003E-3</c:v>
                </c:pt>
                <c:pt idx="573">
                  <c:v>1.9633785026942352E-3</c:v>
                </c:pt>
                <c:pt idx="574">
                  <c:v>2.0747212601794907E-3</c:v>
                </c:pt>
                <c:pt idx="575">
                  <c:v>2.1559536527688827E-3</c:v>
                </c:pt>
                <c:pt idx="576">
                  <c:v>1.9404956628910064E-3</c:v>
                </c:pt>
                <c:pt idx="577">
                  <c:v>1.8816091447988459E-3</c:v>
                </c:pt>
                <c:pt idx="578">
                  <c:v>1.9444505590622274E-3</c:v>
                </c:pt>
                <c:pt idx="579">
                  <c:v>2.0163995255038092E-3</c:v>
                </c:pt>
                <c:pt idx="580">
                  <c:v>2.0555437572462587E-3</c:v>
                </c:pt>
                <c:pt idx="581">
                  <c:v>2.0208269779575794E-3</c:v>
                </c:pt>
                <c:pt idx="582">
                  <c:v>2.0321327659167387E-3</c:v>
                </c:pt>
                <c:pt idx="583">
                  <c:v>2.0191711444674798E-3</c:v>
                </c:pt>
                <c:pt idx="584">
                  <c:v>1.9227911446082491E-3</c:v>
                </c:pt>
                <c:pt idx="585">
                  <c:v>1.9177211695311502E-3</c:v>
                </c:pt>
                <c:pt idx="586">
                  <c:v>1.9380443710341755E-3</c:v>
                </c:pt>
                <c:pt idx="587">
                  <c:v>1.879168521868424E-3</c:v>
                </c:pt>
                <c:pt idx="588">
                  <c:v>1.8875690237192266E-3</c:v>
                </c:pt>
                <c:pt idx="589">
                  <c:v>1.8660244648607272E-3</c:v>
                </c:pt>
                <c:pt idx="590">
                  <c:v>1.8765750243241452E-3</c:v>
                </c:pt>
                <c:pt idx="591">
                  <c:v>1.8179567886695835E-3</c:v>
                </c:pt>
                <c:pt idx="592">
                  <c:v>#N/A</c:v>
                </c:pt>
                <c:pt idx="593">
                  <c:v>1.8420306321487168E-3</c:v>
                </c:pt>
                <c:pt idx="594">
                  <c:v>1.8227374329977675E-3</c:v>
                </c:pt>
                <c:pt idx="595">
                  <c:v>1.8285232547106123E-3</c:v>
                </c:pt>
                <c:pt idx="596">
                  <c:v>1.8366716023578977E-3</c:v>
                </c:pt>
                <c:pt idx="597">
                  <c:v>1.8179704349039483E-3</c:v>
                </c:pt>
                <c:pt idx="598">
                  <c:v>1.8321484676517841E-3</c:v>
                </c:pt>
                <c:pt idx="599">
                  <c:v>1.7800742358864419E-3</c:v>
                </c:pt>
                <c:pt idx="600">
                  <c:v>1.7291511878705368E-3</c:v>
                </c:pt>
                <c:pt idx="601">
                  <c:v>1.6693415449720028E-3</c:v>
                </c:pt>
                <c:pt idx="602">
                  <c:v>1.7268926753981617E-3</c:v>
                </c:pt>
                <c:pt idx="603">
                  <c:v>1.7645647691935107E-3</c:v>
                </c:pt>
                <c:pt idx="604">
                  <c:v>1.7414088128855365E-3</c:v>
                </c:pt>
                <c:pt idx="605">
                  <c:v>1.6636157893523684E-3</c:v>
                </c:pt>
                <c:pt idx="606">
                  <c:v>1.6502246126777198E-3</c:v>
                </c:pt>
                <c:pt idx="607">
                  <c:v>1.6462484243016107E-3</c:v>
                </c:pt>
                <c:pt idx="608">
                  <c:v>1.2625898475799868E-3</c:v>
                </c:pt>
                <c:pt idx="609">
                  <c:v>1.12430444961098E-3</c:v>
                </c:pt>
                <c:pt idx="610">
                  <c:v>1.0697989920045448E-3</c:v>
                </c:pt>
                <c:pt idx="611">
                  <c:v>1.1061106868233139E-3</c:v>
                </c:pt>
                <c:pt idx="612">
                  <c:v>1.0396409513342419E-3</c:v>
                </c:pt>
                <c:pt idx="613">
                  <c:v>9.8967495396840022E-4</c:v>
                </c:pt>
                <c:pt idx="614">
                  <c:v>9.989365370366432E-4</c:v>
                </c:pt>
                <c:pt idx="615">
                  <c:v>7.8288833331541241E-4</c:v>
                </c:pt>
                <c:pt idx="616">
                  <c:v>6.3746534974140623E-4</c:v>
                </c:pt>
                <c:pt idx="617">
                  <c:v>6.2830844510508577E-4</c:v>
                </c:pt>
                <c:pt idx="618">
                  <c:v>5.9402543234599037E-4</c:v>
                </c:pt>
                <c:pt idx="619">
                  <c:v>6.1551906218904051E-4</c:v>
                </c:pt>
                <c:pt idx="620">
                  <c:v>5.556300530187297E-4</c:v>
                </c:pt>
                <c:pt idx="621">
                  <c:v>5.7128742246148612E-4</c:v>
                </c:pt>
                <c:pt idx="622">
                  <c:v>5.2459030262519413E-4</c:v>
                </c:pt>
                <c:pt idx="623">
                  <c:v>5.242739132536034E-4</c:v>
                </c:pt>
                <c:pt idx="624">
                  <c:v>4.9839515625560438E-4</c:v>
                </c:pt>
                <c:pt idx="625">
                  <c:v>5.6299396036041394E-4</c:v>
                </c:pt>
                <c:pt idx="626">
                  <c:v>6.075208749167782E-4</c:v>
                </c:pt>
                <c:pt idx="627">
                  <c:v>6.1984200216169683E-4</c:v>
                </c:pt>
                <c:pt idx="628">
                  <c:v>6.1266488092948101E-4</c:v>
                </c:pt>
                <c:pt idx="629">
                  <c:v>5.7625839518937738E-4</c:v>
                </c:pt>
                <c:pt idx="630">
                  <c:v>4.6948965287563205E-4</c:v>
                </c:pt>
                <c:pt idx="631">
                  <c:v>5.3870325646010464E-4</c:v>
                </c:pt>
                <c:pt idx="632">
                  <c:v>6.0084136162052992E-4</c:v>
                </c:pt>
                <c:pt idx="633">
                  <c:v>5.3812283996923505E-4</c:v>
                </c:pt>
                <c:pt idx="634">
                  <c:v>5.3978125532960775E-4</c:v>
                </c:pt>
                <c:pt idx="635">
                  <c:v>4.893904602334409E-4</c:v>
                </c:pt>
                <c:pt idx="636">
                  <c:v>4.9964181617601078E-4</c:v>
                </c:pt>
                <c:pt idx="637">
                  <c:v>5.1796654208247084E-4</c:v>
                </c:pt>
                <c:pt idx="638">
                  <c:v>5.0335647200561162E-4</c:v>
                </c:pt>
                <c:pt idx="639">
                  <c:v>5.2679558260204651E-4</c:v>
                </c:pt>
                <c:pt idx="640">
                  <c:v>5.5101668398682691E-4</c:v>
                </c:pt>
                <c:pt idx="641">
                  <c:v>7.6923530000527762E-4</c:v>
                </c:pt>
                <c:pt idx="642">
                  <c:v>7.954546786395067E-4</c:v>
                </c:pt>
                <c:pt idx="643">
                  <c:v>7.9345887347259669E-4</c:v>
                </c:pt>
                <c:pt idx="644">
                  <c:v>6.7789669841333833E-4</c:v>
                </c:pt>
                <c:pt idx="645">
                  <c:v>7.2340813370952439E-4</c:v>
                </c:pt>
                <c:pt idx="646">
                  <c:v>6.5710282208319981E-4</c:v>
                </c:pt>
                <c:pt idx="647">
                  <c:v>6.3776579605190342E-4</c:v>
                </c:pt>
                <c:pt idx="648">
                  <c:v>6.3214615556961284E-4</c:v>
                </c:pt>
                <c:pt idx="649">
                  <c:v>5.9872526072801691E-4</c:v>
                </c:pt>
                <c:pt idx="650">
                  <c:v>5.7541274958494704E-4</c:v>
                </c:pt>
                <c:pt idx="651">
                  <c:v>5.5562221086069563E-4</c:v>
                </c:pt>
                <c:pt idx="652">
                  <c:v>5.5470299568627368E-4</c:v>
                </c:pt>
                <c:pt idx="653">
                  <c:v>5.3156722173275384E-4</c:v>
                </c:pt>
                <c:pt idx="654">
                  <c:v>5.1912298195544437E-4</c:v>
                </c:pt>
                <c:pt idx="655">
                  <c:v>4.9620687443407974E-4</c:v>
                </c:pt>
                <c:pt idx="656">
                  <c:v>4.6430889604054393E-4</c:v>
                </c:pt>
                <c:pt idx="657">
                  <c:v>4.1857777073972535E-4</c:v>
                </c:pt>
                <c:pt idx="658">
                  <c:v>4.4422140714317493E-4</c:v>
                </c:pt>
                <c:pt idx="659">
                  <c:v>5.5116506166941193E-4</c:v>
                </c:pt>
                <c:pt idx="660">
                  <c:v>5.2141094098989704E-4</c:v>
                </c:pt>
                <c:pt idx="661">
                  <c:v>5.2822857375800503E-4</c:v>
                </c:pt>
                <c:pt idx="662">
                  <c:v>4.9108373027384467E-4</c:v>
                </c:pt>
                <c:pt idx="663">
                  <c:v>4.7580253022894148E-4</c:v>
                </c:pt>
                <c:pt idx="664">
                  <c:v>4.2209557427907995E-4</c:v>
                </c:pt>
                <c:pt idx="665">
                  <c:v>4.3106749411925271E-4</c:v>
                </c:pt>
                <c:pt idx="666">
                  <c:v>3.7377243164793406E-4</c:v>
                </c:pt>
                <c:pt idx="667">
                  <c:v>3.3163664881219468E-4</c:v>
                </c:pt>
                <c:pt idx="668">
                  <c:v>2.6775692180858179E-4</c:v>
                </c:pt>
                <c:pt idx="669">
                  <c:v>2.4065669954231872E-4</c:v>
                </c:pt>
                <c:pt idx="670">
                  <c:v>#N/A</c:v>
                </c:pt>
                <c:pt idx="671">
                  <c:v>3.8292148240115509E-4</c:v>
                </c:pt>
                <c:pt idx="672">
                  <c:v>3.0864411409670112E-4</c:v>
                </c:pt>
                <c:pt idx="673">
                  <c:v>2.9376158881100345E-4</c:v>
                </c:pt>
                <c:pt idx="674">
                  <c:v>3.1108249895206441E-4</c:v>
                </c:pt>
                <c:pt idx="675">
                  <c:v>1.4492162431944955E-4</c:v>
                </c:pt>
                <c:pt idx="676">
                  <c:v>1.8253263809864251E-4</c:v>
                </c:pt>
                <c:pt idx="677">
                  <c:v>2.2075808561394794E-5</c:v>
                </c:pt>
                <c:pt idx="678">
                  <c:v>2.9600649723793282E-5</c:v>
                </c:pt>
                <c:pt idx="679">
                  <c:v>-1.7531218224264844E-4</c:v>
                </c:pt>
                <c:pt idx="680">
                  <c:v>-2.5506824321719357E-4</c:v>
                </c:pt>
                <c:pt idx="681">
                  <c:v>-1.0260354647417813E-4</c:v>
                </c:pt>
                <c:pt idx="682">
                  <c:v>-8.4938068260709265E-5</c:v>
                </c:pt>
                <c:pt idx="683">
                  <c:v>-5.1444185581339674E-5</c:v>
                </c:pt>
                <c:pt idx="684">
                  <c:v>4.2681797012278366E-5</c:v>
                </c:pt>
                <c:pt idx="685">
                  <c:v>6.7289824322358527E-5</c:v>
                </c:pt>
                <c:pt idx="686">
                  <c:v>4.6946490880106495E-5</c:v>
                </c:pt>
                <c:pt idx="687">
                  <c:v>6.3856207271673071E-5</c:v>
                </c:pt>
                <c:pt idx="688">
                  <c:v>5.0600381602317057E-5</c:v>
                </c:pt>
                <c:pt idx="689">
                  <c:v>1.4111122022142375E-4</c:v>
                </c:pt>
                <c:pt idx="690">
                  <c:v>8.8761122861713559E-5</c:v>
                </c:pt>
                <c:pt idx="691">
                  <c:v>5.220837602704087E-5</c:v>
                </c:pt>
                <c:pt idx="692">
                  <c:v>-2.948332778140994E-6</c:v>
                </c:pt>
                <c:pt idx="693">
                  <c:v>3.1517220427712545E-5</c:v>
                </c:pt>
                <c:pt idx="694">
                  <c:v>1.4526807201376002E-5</c:v>
                </c:pt>
                <c:pt idx="695">
                  <c:v>#N/A</c:v>
                </c:pt>
                <c:pt idx="696">
                  <c:v>2.3155125161711254E-6</c:v>
                </c:pt>
                <c:pt idx="697">
                  <c:v>-1.3175478615901071E-6</c:v>
                </c:pt>
                <c:pt idx="698">
                  <c:v>-8.3496367329072285E-5</c:v>
                </c:pt>
                <c:pt idx="699">
                  <c:v>-2.2877497631856869E-5</c:v>
                </c:pt>
                <c:pt idx="700">
                  <c:v>-4.8208869809385213E-5</c:v>
                </c:pt>
                <c:pt idx="701">
                  <c:v>1.686452700531138E-4</c:v>
                </c:pt>
                <c:pt idx="702">
                  <c:v>1.8797745747711758E-4</c:v>
                </c:pt>
                <c:pt idx="703">
                  <c:v>1.5700334882984279E-4</c:v>
                </c:pt>
                <c:pt idx="704">
                  <c:v>1.4555966564944178E-4</c:v>
                </c:pt>
                <c:pt idx="705">
                  <c:v>2.613995337761299E-4</c:v>
                </c:pt>
                <c:pt idx="706">
                  <c:v>2.0399085921196658E-4</c:v>
                </c:pt>
                <c:pt idx="707">
                  <c:v>1.5779561943984888E-4</c:v>
                </c:pt>
                <c:pt idx="708">
                  <c:v>2.9077017705159136E-5</c:v>
                </c:pt>
                <c:pt idx="709">
                  <c:v>3.3864816958661947E-5</c:v>
                </c:pt>
                <c:pt idx="710">
                  <c:v>-4.0454024100911035E-5</c:v>
                </c:pt>
                <c:pt idx="711">
                  <c:v>-1.2797666975250532E-4</c:v>
                </c:pt>
                <c:pt idx="712">
                  <c:v>-2.2016129782276295E-4</c:v>
                </c:pt>
                <c:pt idx="713">
                  <c:v>-2.0914729996857062E-4</c:v>
                </c:pt>
                <c:pt idx="714">
                  <c:v>-2.5174704343633447E-4</c:v>
                </c:pt>
                <c:pt idx="715">
                  <c:v>-2.9663222385523103E-4</c:v>
                </c:pt>
                <c:pt idx="716">
                  <c:v>-2.2591509411973298E-4</c:v>
                </c:pt>
                <c:pt idx="717">
                  <c:v>-2.650418030452073E-4</c:v>
                </c:pt>
                <c:pt idx="718">
                  <c:v>-2.2730843366014497E-4</c:v>
                </c:pt>
                <c:pt idx="719">
                  <c:v>-2.1183228160626122E-4</c:v>
                </c:pt>
                <c:pt idx="720">
                  <c:v>-2.3349620686508032E-4</c:v>
                </c:pt>
                <c:pt idx="721">
                  <c:v>-2.5085735716501301E-4</c:v>
                </c:pt>
                <c:pt idx="722">
                  <c:v>-3.5532362105539228E-4</c:v>
                </c:pt>
                <c:pt idx="723">
                  <c:v>-3.7635479742392786E-4</c:v>
                </c:pt>
                <c:pt idx="724">
                  <c:v>-3.6145839097623256E-4</c:v>
                </c:pt>
                <c:pt idx="725">
                  <c:v>-4.0907913866861101E-4</c:v>
                </c:pt>
                <c:pt idx="726">
                  <c:v>-3.7944723001481773E-4</c:v>
                </c:pt>
                <c:pt idx="727">
                  <c:v>-3.0184999147331304E-4</c:v>
                </c:pt>
                <c:pt idx="728">
                  <c:v>-2.5188407828158343E-4</c:v>
                </c:pt>
                <c:pt idx="729">
                  <c:v>-3.2306595835873697E-4</c:v>
                </c:pt>
                <c:pt idx="730">
                  <c:v>-2.9967477754966332E-4</c:v>
                </c:pt>
                <c:pt idx="731">
                  <c:v>-3.7294476085314443E-4</c:v>
                </c:pt>
                <c:pt idx="732">
                  <c:v>-2.3627112568602726E-4</c:v>
                </c:pt>
                <c:pt idx="733">
                  <c:v>-3.2938447752461908E-4</c:v>
                </c:pt>
                <c:pt idx="734">
                  <c:v>-2.9085931097938555E-4</c:v>
                </c:pt>
                <c:pt idx="735">
                  <c:v>-2.7265352964589429E-4</c:v>
                </c:pt>
                <c:pt idx="736">
                  <c:v>-2.5246428779546193E-4</c:v>
                </c:pt>
                <c:pt idx="737">
                  <c:v>-2.4332356149814327E-4</c:v>
                </c:pt>
                <c:pt idx="738">
                  <c:v>-2.5949477028031076E-4</c:v>
                </c:pt>
                <c:pt idx="739">
                  <c:v>-1.50291135078362E-4</c:v>
                </c:pt>
                <c:pt idx="740">
                  <c:v>-1.6158546804878604E-4</c:v>
                </c:pt>
                <c:pt idx="741">
                  <c:v>-6.780176042464614E-5</c:v>
                </c:pt>
                <c:pt idx="742">
                  <c:v>6.2245575108921258E-5</c:v>
                </c:pt>
                <c:pt idx="743">
                  <c:v>5.9742890651248715E-5</c:v>
                </c:pt>
                <c:pt idx="744">
                  <c:v>3.3043557643441801E-6</c:v>
                </c:pt>
                <c:pt idx="745">
                  <c:v>-1.4346471735593447E-5</c:v>
                </c:pt>
                <c:pt idx="746">
                  <c:v>-5.0898499981522072E-5</c:v>
                </c:pt>
                <c:pt idx="747">
                  <c:v>9.4558906921005104E-5</c:v>
                </c:pt>
                <c:pt idx="748">
                  <c:v>-3.6154966875923122E-6</c:v>
                </c:pt>
                <c:pt idx="749">
                  <c:v>6.6605864327495823E-5</c:v>
                </c:pt>
                <c:pt idx="750">
                  <c:v>1.0463231090884761E-5</c:v>
                </c:pt>
                <c:pt idx="751">
                  <c:v>2.7388563206720562E-5</c:v>
                </c:pt>
                <c:pt idx="752">
                  <c:v>6.2607867912234383E-7</c:v>
                </c:pt>
                <c:pt idx="753">
                  <c:v>-3.5645921644178458E-5</c:v>
                </c:pt>
                <c:pt idx="754">
                  <c:v>-2.0236349090985151E-5</c:v>
                </c:pt>
                <c:pt idx="755">
                  <c:v>3.7285068212877803E-6</c:v>
                </c:pt>
                <c:pt idx="756">
                  <c:v>3.0651274141479945E-5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88-4582-9477-BBE9405F81D1}"/>
            </c:ext>
          </c:extLst>
        </c:ser>
        <c:ser>
          <c:idx val="1"/>
          <c:order val="5"/>
          <c:tx>
            <c:strRef>
              <c:f>Analysis!$CN$9</c:f>
              <c:strCache>
                <c:ptCount val="1"/>
                <c:pt idx="0">
                  <c:v>S&amp;P 500 NTR 15%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Analysis!$CN$10:$CN$766</c:f>
              <c:numCache>
                <c:formatCode>0.000%</c:formatCode>
                <c:ptCount val="757"/>
                <c:pt idx="0">
                  <c:v>8.7153275417097831E-3</c:v>
                </c:pt>
                <c:pt idx="1">
                  <c:v>8.7065824584782181E-3</c:v>
                </c:pt>
                <c:pt idx="2">
                  <c:v>8.6953000548291026E-3</c:v>
                </c:pt>
                <c:pt idx="3">
                  <c:v>8.6788048791841543E-3</c:v>
                </c:pt>
                <c:pt idx="4">
                  <c:v>8.67931577169756E-3</c:v>
                </c:pt>
                <c:pt idx="5">
                  <c:v>8.6790596467445358E-3</c:v>
                </c:pt>
                <c:pt idx="6">
                  <c:v>8.6625738091112847E-3</c:v>
                </c:pt>
                <c:pt idx="7">
                  <c:v>8.6602270851785512E-3</c:v>
                </c:pt>
                <c:pt idx="8">
                  <c:v>8.6490084433483716E-3</c:v>
                </c:pt>
                <c:pt idx="9">
                  <c:v>8.6448411509707501E-3</c:v>
                </c:pt>
                <c:pt idx="10">
                  <c:v>8.6331446587735172E-3</c:v>
                </c:pt>
                <c:pt idx="11">
                  <c:v>8.6250593677366094E-3</c:v>
                </c:pt>
                <c:pt idx="12">
                  <c:v>8.6251217314794459E-3</c:v>
                </c:pt>
                <c:pt idx="13">
                  <c:v>8.6228622360475793E-3</c:v>
                </c:pt>
                <c:pt idx="14">
                  <c:v>8.5959745915968888E-3</c:v>
                </c:pt>
                <c:pt idx="15">
                  <c:v>8.5921539521593981E-3</c:v>
                </c:pt>
                <c:pt idx="16">
                  <c:v>8.5816312360245117E-3</c:v>
                </c:pt>
                <c:pt idx="17">
                  <c:v>8.5750752377089512E-3</c:v>
                </c:pt>
                <c:pt idx="18">
                  <c:v>8.569475432453455E-3</c:v>
                </c:pt>
                <c:pt idx="19">
                  <c:v>8.5696583327292686E-3</c:v>
                </c:pt>
                <c:pt idx="20">
                  <c:v>8.5620445164558134E-3</c:v>
                </c:pt>
                <c:pt idx="21">
                  <c:v>8.533548938784552E-3</c:v>
                </c:pt>
                <c:pt idx="22">
                  <c:v>8.5186305539712848E-3</c:v>
                </c:pt>
                <c:pt idx="23">
                  <c:v>8.513956134388545E-3</c:v>
                </c:pt>
                <c:pt idx="24">
                  <c:v>8.4897607683371845E-3</c:v>
                </c:pt>
                <c:pt idx="25">
                  <c:v>8.4758730035245922E-3</c:v>
                </c:pt>
                <c:pt idx="26">
                  <c:v>8.4698884375034034E-3</c:v>
                </c:pt>
                <c:pt idx="27">
                  <c:v>8.4677559778625344E-3</c:v>
                </c:pt>
                <c:pt idx="28">
                  <c:v>8.4512018394991006E-3</c:v>
                </c:pt>
                <c:pt idx="29">
                  <c:v>8.4490248359863074E-3</c:v>
                </c:pt>
                <c:pt idx="30">
                  <c:v>8.4388212302668464E-3</c:v>
                </c:pt>
                <c:pt idx="31">
                  <c:v>8.4115028380196133E-3</c:v>
                </c:pt>
                <c:pt idx="32">
                  <c:v>8.3894074194899027E-3</c:v>
                </c:pt>
                <c:pt idx="33">
                  <c:v>8.3880385726466944E-3</c:v>
                </c:pt>
                <c:pt idx="34">
                  <c:v>8.3739771464088619E-3</c:v>
                </c:pt>
                <c:pt idx="35">
                  <c:v>8.3426823268697436E-3</c:v>
                </c:pt>
                <c:pt idx="36">
                  <c:v>8.3417262248000057E-3</c:v>
                </c:pt>
                <c:pt idx="37">
                  <c:v>8.3171745281391818E-3</c:v>
                </c:pt>
                <c:pt idx="38">
                  <c:v>8.303356001329254E-3</c:v>
                </c:pt>
                <c:pt idx="39">
                  <c:v>8.2843832094678937E-3</c:v>
                </c:pt>
                <c:pt idx="40">
                  <c:v>8.2561661451130419E-3</c:v>
                </c:pt>
                <c:pt idx="41">
                  <c:v>8.256207915355418E-3</c:v>
                </c:pt>
                <c:pt idx="42">
                  <c:v>8.2552102234050295E-3</c:v>
                </c:pt>
                <c:pt idx="43">
                  <c:v>8.2532777013422098E-3</c:v>
                </c:pt>
                <c:pt idx="44">
                  <c:v>8.2354812920633069E-3</c:v>
                </c:pt>
                <c:pt idx="45">
                  <c:v>8.2235719423664477E-3</c:v>
                </c:pt>
                <c:pt idx="46">
                  <c:v>8.2235502098739754E-3</c:v>
                </c:pt>
                <c:pt idx="47">
                  <c:v>8.2214407028258218E-3</c:v>
                </c:pt>
                <c:pt idx="48">
                  <c:v>8.2202963810695806E-3</c:v>
                </c:pt>
                <c:pt idx="49">
                  <c:v>8.2175567504143565E-3</c:v>
                </c:pt>
                <c:pt idx="50">
                  <c:v>8.2055251616104385E-3</c:v>
                </c:pt>
                <c:pt idx="51">
                  <c:v>8.2014263129657206E-3</c:v>
                </c:pt>
                <c:pt idx="52">
                  <c:v>8.1976541491743937E-3</c:v>
                </c:pt>
                <c:pt idx="53">
                  <c:v>8.1978738465062762E-3</c:v>
                </c:pt>
                <c:pt idx="54">
                  <c:v>8.1953562554788473E-3</c:v>
                </c:pt>
                <c:pt idx="55">
                  <c:v>8.1910719249258523E-3</c:v>
                </c:pt>
                <c:pt idx="56">
                  <c:v>8.1765056846729856E-3</c:v>
                </c:pt>
                <c:pt idx="57">
                  <c:v>8.1765991727345E-3</c:v>
                </c:pt>
                <c:pt idx="58">
                  <c:v>8.1767753668082754E-3</c:v>
                </c:pt>
                <c:pt idx="59">
                  <c:v>8.1734512608762078E-3</c:v>
                </c:pt>
                <c:pt idx="60">
                  <c:v>8.1278002905633695E-3</c:v>
                </c:pt>
                <c:pt idx="61">
                  <c:v>8.1256802531102235E-3</c:v>
                </c:pt>
                <c:pt idx="62">
                  <c:v>8.1196309549793622E-3</c:v>
                </c:pt>
                <c:pt idx="63">
                  <c:v>8.1024514766121492E-3</c:v>
                </c:pt>
                <c:pt idx="64">
                  <c:v>8.1027166030462894E-3</c:v>
                </c:pt>
                <c:pt idx="65">
                  <c:v>8.0869955521476466E-3</c:v>
                </c:pt>
                <c:pt idx="66">
                  <c:v>8.0809595410784585E-3</c:v>
                </c:pt>
                <c:pt idx="67">
                  <c:v>8.0619045372736231E-3</c:v>
                </c:pt>
                <c:pt idx="68">
                  <c:v>8.0625159287570636E-3</c:v>
                </c:pt>
                <c:pt idx="69">
                  <c:v>8.0571804280737958E-3</c:v>
                </c:pt>
                <c:pt idx="70">
                  <c:v>8.0496147794610895E-3</c:v>
                </c:pt>
                <c:pt idx="71">
                  <c:v>8.0382812860488873E-3</c:v>
                </c:pt>
                <c:pt idx="72">
                  <c:v>8.0376239428012752E-3</c:v>
                </c:pt>
                <c:pt idx="73">
                  <c:v>8.0295277223003669E-3</c:v>
                </c:pt>
                <c:pt idx="74">
                  <c:v>8.0281119936451706E-3</c:v>
                </c:pt>
                <c:pt idx="75">
                  <c:v>8.024448646753779E-3</c:v>
                </c:pt>
                <c:pt idx="76">
                  <c:v>8.0186283817513804E-3</c:v>
                </c:pt>
                <c:pt idx="77">
                  <c:v>8.0176851983173592E-3</c:v>
                </c:pt>
                <c:pt idx="78">
                  <c:v>7.9694183803302732E-3</c:v>
                </c:pt>
                <c:pt idx="79">
                  <c:v>7.9621884244274188E-3</c:v>
                </c:pt>
                <c:pt idx="80">
                  <c:v>7.9547737850065303E-3</c:v>
                </c:pt>
                <c:pt idx="81">
                  <c:v>7.9459333990090641E-3</c:v>
                </c:pt>
                <c:pt idx="82">
                  <c:v>7.9391935485761955E-3</c:v>
                </c:pt>
                <c:pt idx="83">
                  <c:v>7.9392678488166002E-3</c:v>
                </c:pt>
                <c:pt idx="84">
                  <c:v>7.9101468823945531E-3</c:v>
                </c:pt>
                <c:pt idx="85">
                  <c:v>7.8956434366599382E-3</c:v>
                </c:pt>
                <c:pt idx="86">
                  <c:v>7.8919776847574674E-3</c:v>
                </c:pt>
                <c:pt idx="87">
                  <c:v>7.8753111931459951E-3</c:v>
                </c:pt>
                <c:pt idx="88">
                  <c:v>7.8594256948227859E-3</c:v>
                </c:pt>
                <c:pt idx="89">
                  <c:v>7.8493018761860434E-3</c:v>
                </c:pt>
                <c:pt idx="90">
                  <c:v>7.8488746363218898E-3</c:v>
                </c:pt>
                <c:pt idx="91">
                  <c:v>7.8480555613622549E-3</c:v>
                </c:pt>
                <c:pt idx="92">
                  <c:v>7.8297766219936893E-3</c:v>
                </c:pt>
                <c:pt idx="93">
                  <c:v>7.8199219231380734E-3</c:v>
                </c:pt>
                <c:pt idx="94">
                  <c:v>7.8164213587699205E-3</c:v>
                </c:pt>
                <c:pt idx="95">
                  <c:v>7.7910297913963422E-3</c:v>
                </c:pt>
                <c:pt idx="96">
                  <c:v>7.7664868660962671E-3</c:v>
                </c:pt>
                <c:pt idx="97">
                  <c:v>7.7641457062462838E-3</c:v>
                </c:pt>
                <c:pt idx="98">
                  <c:v>7.7519926884832557E-3</c:v>
                </c:pt>
                <c:pt idx="99">
                  <c:v>7.7150008832933548E-3</c:v>
                </c:pt>
                <c:pt idx="100">
                  <c:v>7.6926334012958897E-3</c:v>
                </c:pt>
                <c:pt idx="101">
                  <c:v>7.6918501989127197E-3</c:v>
                </c:pt>
                <c:pt idx="102">
                  <c:v>7.6893548726155725E-3</c:v>
                </c:pt>
                <c:pt idx="103">
                  <c:v>7.6584562267700829E-3</c:v>
                </c:pt>
                <c:pt idx="104">
                  <c:v>7.640277042340049E-3</c:v>
                </c:pt>
                <c:pt idx="105">
                  <c:v>7.6408744106699622E-3</c:v>
                </c:pt>
                <c:pt idx="106">
                  <c:v>7.6400854041460686E-3</c:v>
                </c:pt>
                <c:pt idx="107">
                  <c:v>7.6357597243998931E-3</c:v>
                </c:pt>
                <c:pt idx="108">
                  <c:v>7.6189962856390014E-3</c:v>
                </c:pt>
                <c:pt idx="109">
                  <c:v>7.5962291707010188E-3</c:v>
                </c:pt>
                <c:pt idx="110">
                  <c:v>7.595422561885945E-3</c:v>
                </c:pt>
                <c:pt idx="111">
                  <c:v>7.5937184935657154E-3</c:v>
                </c:pt>
                <c:pt idx="112">
                  <c:v>7.5926192229476275E-3</c:v>
                </c:pt>
                <c:pt idx="113">
                  <c:v>7.5902020218596711E-3</c:v>
                </c:pt>
                <c:pt idx="114">
                  <c:v>7.5786851357129148E-3</c:v>
                </c:pt>
                <c:pt idx="115">
                  <c:v>7.5753543139174262E-3</c:v>
                </c:pt>
                <c:pt idx="116">
                  <c:v>7.5723708328061523E-3</c:v>
                </c:pt>
                <c:pt idx="117">
                  <c:v>7.5720914974912734E-3</c:v>
                </c:pt>
                <c:pt idx="118">
                  <c:v>7.5643078561975496E-3</c:v>
                </c:pt>
                <c:pt idx="119">
                  <c:v>7.5604184291555576E-3</c:v>
                </c:pt>
                <c:pt idx="120">
                  <c:v>7.557533389194182E-3</c:v>
                </c:pt>
                <c:pt idx="121">
                  <c:v>7.5367277269617894E-3</c:v>
                </c:pt>
                <c:pt idx="122">
                  <c:v>7.5374840536484022E-3</c:v>
                </c:pt>
                <c:pt idx="123">
                  <c:v>7.5371335544103246E-3</c:v>
                </c:pt>
                <c:pt idx="124">
                  <c:v>7.4944801076479717E-3</c:v>
                </c:pt>
                <c:pt idx="125">
                  <c:v>7.4912553372628032E-3</c:v>
                </c:pt>
                <c:pt idx="126">
                  <c:v>7.4913435366590342E-3</c:v>
                </c:pt>
                <c:pt idx="127">
                  <c:v>7.4893778858633464E-3</c:v>
                </c:pt>
                <c:pt idx="128">
                  <c:v>7.4582219403622751E-3</c:v>
                </c:pt>
                <c:pt idx="129">
                  <c:v>7.4528814438354907E-3</c:v>
                </c:pt>
                <c:pt idx="130">
                  <c:v>7.4399598397041355E-3</c:v>
                </c:pt>
                <c:pt idx="131">
                  <c:v>7.4223665391448534E-3</c:v>
                </c:pt>
                <c:pt idx="132">
                  <c:v>7.41976953279333E-3</c:v>
                </c:pt>
                <c:pt idx="133">
                  <c:v>7.4118351884373546E-3</c:v>
                </c:pt>
                <c:pt idx="134">
                  <c:v>7.4119005387176529E-3</c:v>
                </c:pt>
                <c:pt idx="135">
                  <c:v>7.4110653864163378E-3</c:v>
                </c:pt>
                <c:pt idx="136">
                  <c:v>7.4113939128452877E-3</c:v>
                </c:pt>
                <c:pt idx="137">
                  <c:v>7.3830930728018274E-3</c:v>
                </c:pt>
                <c:pt idx="138">
                  <c:v>7.3779727500014047E-3</c:v>
                </c:pt>
                <c:pt idx="139">
                  <c:v>7.3780143991197811E-3</c:v>
                </c:pt>
                <c:pt idx="140">
                  <c:v>7.375312110232235E-3</c:v>
                </c:pt>
                <c:pt idx="141">
                  <c:v>7.368815735543599E-3</c:v>
                </c:pt>
                <c:pt idx="142">
                  <c:v>7.3257061274825119E-3</c:v>
                </c:pt>
                <c:pt idx="143">
                  <c:v>7.3066467673965629E-3</c:v>
                </c:pt>
                <c:pt idx="144">
                  <c:v>7.3050337629971818E-3</c:v>
                </c:pt>
                <c:pt idx="145">
                  <c:v>7.2954554563680052E-3</c:v>
                </c:pt>
                <c:pt idx="146">
                  <c:v>7.2933314241314662E-3</c:v>
                </c:pt>
                <c:pt idx="147">
                  <c:v>7.2910641603061155E-3</c:v>
                </c:pt>
                <c:pt idx="148">
                  <c:v>7.2576949814384673E-3</c:v>
                </c:pt>
                <c:pt idx="149">
                  <c:v>7.2414712804469428E-3</c:v>
                </c:pt>
                <c:pt idx="150">
                  <c:v>7.2364347456330691E-3</c:v>
                </c:pt>
                <c:pt idx="151">
                  <c:v>7.2313960444714276E-3</c:v>
                </c:pt>
                <c:pt idx="152">
                  <c:v>7.2070820608651776E-3</c:v>
                </c:pt>
                <c:pt idx="153">
                  <c:v>7.1894699872765422E-3</c:v>
                </c:pt>
                <c:pt idx="154">
                  <c:v>7.1859109814782496E-3</c:v>
                </c:pt>
                <c:pt idx="155">
                  <c:v>7.1830669193755359E-3</c:v>
                </c:pt>
                <c:pt idx="156">
                  <c:v>7.1584272333846677E-3</c:v>
                </c:pt>
                <c:pt idx="157">
                  <c:v>7.1481991326354244E-3</c:v>
                </c:pt>
                <c:pt idx="158">
                  <c:v>7.1204597523768509E-3</c:v>
                </c:pt>
                <c:pt idx="159">
                  <c:v>7.1055125673251673E-3</c:v>
                </c:pt>
                <c:pt idx="160">
                  <c:v>7.089319740806177E-3</c:v>
                </c:pt>
                <c:pt idx="161">
                  <c:v>7.0729364794672733E-3</c:v>
                </c:pt>
                <c:pt idx="162">
                  <c:v>7.0415748024947877E-3</c:v>
                </c:pt>
                <c:pt idx="163">
                  <c:v>7.0300584606224348E-3</c:v>
                </c:pt>
                <c:pt idx="164">
                  <c:v>7.0049387566359922E-3</c:v>
                </c:pt>
                <c:pt idx="165">
                  <c:v>7.0019700177261779E-3</c:v>
                </c:pt>
                <c:pt idx="166">
                  <c:v>6.9734299126911203E-3</c:v>
                </c:pt>
                <c:pt idx="167">
                  <c:v>6.9211124883610253E-3</c:v>
                </c:pt>
                <c:pt idx="168">
                  <c:v>6.9104706106546399E-3</c:v>
                </c:pt>
                <c:pt idx="169">
                  <c:v>6.9088881512011646E-3</c:v>
                </c:pt>
                <c:pt idx="170">
                  <c:v>6.9087528947553434E-3</c:v>
                </c:pt>
                <c:pt idx="171">
                  <c:v>6.8911642465652179E-3</c:v>
                </c:pt>
                <c:pt idx="172">
                  <c:v>6.8868661102077233E-3</c:v>
                </c:pt>
                <c:pt idx="173">
                  <c:v>6.881167932843324E-3</c:v>
                </c:pt>
                <c:pt idx="174">
                  <c:v>6.880407866113325E-3</c:v>
                </c:pt>
                <c:pt idx="175">
                  <c:v>6.8771078880409675E-3</c:v>
                </c:pt>
                <c:pt idx="176">
                  <c:v>6.8753487417734238E-3</c:v>
                </c:pt>
                <c:pt idx="177">
                  <c:v>6.8618980973516042E-3</c:v>
                </c:pt>
                <c:pt idx="178">
                  <c:v>6.8564522524285909E-3</c:v>
                </c:pt>
                <c:pt idx="179">
                  <c:v>6.85473134106096E-3</c:v>
                </c:pt>
                <c:pt idx="180">
                  <c:v>6.8528943340975257E-3</c:v>
                </c:pt>
                <c:pt idx="181">
                  <c:v>6.8471795643532118E-3</c:v>
                </c:pt>
                <c:pt idx="182">
                  <c:v>6.8459464725905139E-3</c:v>
                </c:pt>
                <c:pt idx="183">
                  <c:v>6.837850658229172E-3</c:v>
                </c:pt>
                <c:pt idx="184">
                  <c:v>6.8196853642881194E-3</c:v>
                </c:pt>
                <c:pt idx="185">
                  <c:v>6.8150855825583889E-3</c:v>
                </c:pt>
                <c:pt idx="186">
                  <c:v>6.7972473264015232E-3</c:v>
                </c:pt>
                <c:pt idx="187">
                  <c:v>6.7602474963686099E-3</c:v>
                </c:pt>
                <c:pt idx="188">
                  <c:v>6.7589537871437511E-3</c:v>
                </c:pt>
                <c:pt idx="189">
                  <c:v>6.7579117714278159E-3</c:v>
                </c:pt>
                <c:pt idx="190">
                  <c:v>6.7361575391844397E-3</c:v>
                </c:pt>
                <c:pt idx="191">
                  <c:v>6.7115410553120203E-3</c:v>
                </c:pt>
                <c:pt idx="192">
                  <c:v>6.710493620050606E-3</c:v>
                </c:pt>
                <c:pt idx="193">
                  <c:v>6.6966044705478733E-3</c:v>
                </c:pt>
                <c:pt idx="194">
                  <c:v>6.6707280492108723E-3</c:v>
                </c:pt>
                <c:pt idx="195">
                  <c:v>6.6702277660903864E-3</c:v>
                </c:pt>
                <c:pt idx="196">
                  <c:v>6.6653416431392554E-3</c:v>
                </c:pt>
                <c:pt idx="197">
                  <c:v>6.6645113484382623E-3</c:v>
                </c:pt>
                <c:pt idx="198">
                  <c:v>6.6499089476674822E-3</c:v>
                </c:pt>
                <c:pt idx="199">
                  <c:v>6.6486643965164571E-3</c:v>
                </c:pt>
                <c:pt idx="200">
                  <c:v>6.6234028669360789E-3</c:v>
                </c:pt>
                <c:pt idx="201">
                  <c:v>6.6107822585894649E-3</c:v>
                </c:pt>
                <c:pt idx="202">
                  <c:v>6.6099079849399889E-3</c:v>
                </c:pt>
                <c:pt idx="203">
                  <c:v>6.6056745768026115E-3</c:v>
                </c:pt>
                <c:pt idx="204">
                  <c:v>6.5980831360621384E-3</c:v>
                </c:pt>
                <c:pt idx="205">
                  <c:v>6.5532633918858885E-3</c:v>
                </c:pt>
                <c:pt idx="206">
                  <c:v>6.5182685392650708E-3</c:v>
                </c:pt>
                <c:pt idx="207">
                  <c:v>6.5084129592756224E-3</c:v>
                </c:pt>
                <c:pt idx="208">
                  <c:v>6.5051666042710288E-3</c:v>
                </c:pt>
                <c:pt idx="209">
                  <c:v>6.4877345544480658E-3</c:v>
                </c:pt>
                <c:pt idx="210">
                  <c:v>6.4828439774866631E-3</c:v>
                </c:pt>
                <c:pt idx="211">
                  <c:v>6.4504729054541965E-3</c:v>
                </c:pt>
                <c:pt idx="212">
                  <c:v>6.443716630284646E-3</c:v>
                </c:pt>
                <c:pt idx="213">
                  <c:v>6.4381783841573892E-3</c:v>
                </c:pt>
                <c:pt idx="214">
                  <c:v>6.4345195303296965E-3</c:v>
                </c:pt>
                <c:pt idx="215">
                  <c:v>6.4089103592372965E-3</c:v>
                </c:pt>
                <c:pt idx="216">
                  <c:v>6.3790491121453741E-3</c:v>
                </c:pt>
                <c:pt idx="217">
                  <c:v>6.3778569811294705E-3</c:v>
                </c:pt>
                <c:pt idx="218">
                  <c:v>6.3734458937141358E-3</c:v>
                </c:pt>
                <c:pt idx="219">
                  <c:v>6.3545647602167854E-3</c:v>
                </c:pt>
                <c:pt idx="220">
                  <c:v>6.3483575222325062E-3</c:v>
                </c:pt>
                <c:pt idx="221">
                  <c:v>6.3419289957007408E-3</c:v>
                </c:pt>
                <c:pt idx="222">
                  <c:v>6.3159847076945663E-3</c:v>
                </c:pt>
                <c:pt idx="223">
                  <c:v>6.3064412301772066E-3</c:v>
                </c:pt>
                <c:pt idx="224">
                  <c:v>6.2822421180017685E-3</c:v>
                </c:pt>
                <c:pt idx="225">
                  <c:v>6.2333312299658328E-3</c:v>
                </c:pt>
                <c:pt idx="226">
                  <c:v>6.2294081132094892E-3</c:v>
                </c:pt>
                <c:pt idx="227">
                  <c:v>6.222974657140723E-3</c:v>
                </c:pt>
                <c:pt idx="228">
                  <c:v>6.2002450383389363E-3</c:v>
                </c:pt>
                <c:pt idx="229">
                  <c:v>6.170134188718146E-3</c:v>
                </c:pt>
                <c:pt idx="230">
                  <c:v>6.1440168285045171E-3</c:v>
                </c:pt>
                <c:pt idx="231">
                  <c:v>6.1420988824598677E-3</c:v>
                </c:pt>
                <c:pt idx="232">
                  <c:v>6.1410842095463991E-3</c:v>
                </c:pt>
                <c:pt idx="233">
                  <c:v>6.1395680892879501E-3</c:v>
                </c:pt>
                <c:pt idx="234">
                  <c:v>6.1274584781603192E-3</c:v>
                </c:pt>
                <c:pt idx="235">
                  <c:v>6.1046216862827851E-3</c:v>
                </c:pt>
                <c:pt idx="236">
                  <c:v>6.1001670486213744E-3</c:v>
                </c:pt>
                <c:pt idx="237">
                  <c:v>6.0984926657050575E-3</c:v>
                </c:pt>
                <c:pt idx="238">
                  <c:v>6.0984002130819448E-3</c:v>
                </c:pt>
                <c:pt idx="239">
                  <c:v>6.0943859758699759E-3</c:v>
                </c:pt>
                <c:pt idx="240">
                  <c:v>6.0832370680083958E-3</c:v>
                </c:pt>
                <c:pt idx="241">
                  <c:v>6.0768094936887174E-3</c:v>
                </c:pt>
                <c:pt idx="242">
                  <c:v>6.0738473264452253E-3</c:v>
                </c:pt>
                <c:pt idx="243">
                  <c:v>6.0713255320674619E-3</c:v>
                </c:pt>
                <c:pt idx="244">
                  <c:v>6.0659567193099839E-3</c:v>
                </c:pt>
                <c:pt idx="245">
                  <c:v>6.06229232813571E-3</c:v>
                </c:pt>
                <c:pt idx="246">
                  <c:v>6.0492044152511415E-3</c:v>
                </c:pt>
                <c:pt idx="247">
                  <c:v>6.0479834051201387E-3</c:v>
                </c:pt>
                <c:pt idx="248">
                  <c:v>6.048118359818222E-3</c:v>
                </c:pt>
                <c:pt idx="249">
                  <c:v>6.0080801642363735E-3</c:v>
                </c:pt>
                <c:pt idx="250">
                  <c:v>6.0024188029663694E-3</c:v>
                </c:pt>
                <c:pt idx="251">
                  <c:v>5.9878586980348647E-3</c:v>
                </c:pt>
                <c:pt idx="252">
                  <c:v>5.9874738174754416E-3</c:v>
                </c:pt>
                <c:pt idx="253">
                  <c:v>5.9717235642642308E-3</c:v>
                </c:pt>
                <c:pt idx="254">
                  <c:v>5.9530782690788708E-3</c:v>
                </c:pt>
                <c:pt idx="255">
                  <c:v>5.9440593761990179E-3</c:v>
                </c:pt>
                <c:pt idx="256">
                  <c:v>5.9237511664982367E-3</c:v>
                </c:pt>
                <c:pt idx="257">
                  <c:v>5.9208790692950597E-3</c:v>
                </c:pt>
                <c:pt idx="258">
                  <c:v>5.9073836699454763E-3</c:v>
                </c:pt>
                <c:pt idx="259">
                  <c:v>5.8973007401232902E-3</c:v>
                </c:pt>
                <c:pt idx="260">
                  <c:v>5.8966828295852203E-3</c:v>
                </c:pt>
                <c:pt idx="261">
                  <c:v>5.8889926981675611E-3</c:v>
                </c:pt>
                <c:pt idx="262">
                  <c:v>5.8799563754101669E-3</c:v>
                </c:pt>
                <c:pt idx="263">
                  <c:v>5.8663410792951787E-3</c:v>
                </c:pt>
                <c:pt idx="264">
                  <c:v>5.8653673277762053E-3</c:v>
                </c:pt>
                <c:pt idx="265">
                  <c:v>5.8621223430344038E-3</c:v>
                </c:pt>
                <c:pt idx="266">
                  <c:v>5.8348837966133438E-3</c:v>
                </c:pt>
                <c:pt idx="267">
                  <c:v>5.813538531411977E-3</c:v>
                </c:pt>
                <c:pt idx="268">
                  <c:v>5.8123895161545924E-3</c:v>
                </c:pt>
                <c:pt idx="269">
                  <c:v>5.8063665596241876E-3</c:v>
                </c:pt>
                <c:pt idx="270">
                  <c:v>5.7953313069465384E-3</c:v>
                </c:pt>
                <c:pt idx="271">
                  <c:v>5.787450165104957E-3</c:v>
                </c:pt>
                <c:pt idx="272">
                  <c:v>5.7454457687320382E-3</c:v>
                </c:pt>
                <c:pt idx="273">
                  <c:v>5.7300297870386263E-3</c:v>
                </c:pt>
                <c:pt idx="274">
                  <c:v>5.7242322480384189E-3</c:v>
                </c:pt>
                <c:pt idx="275">
                  <c:v>5.7194623987637527E-3</c:v>
                </c:pt>
                <c:pt idx="276">
                  <c:v>5.6867423937583261E-3</c:v>
                </c:pt>
                <c:pt idx="277">
                  <c:v>5.6685822506576944E-3</c:v>
                </c:pt>
                <c:pt idx="278">
                  <c:v>5.6634089524130182E-3</c:v>
                </c:pt>
                <c:pt idx="279">
                  <c:v>5.6461110922747526E-3</c:v>
                </c:pt>
                <c:pt idx="280">
                  <c:v>5.6442090464337014E-3</c:v>
                </c:pt>
                <c:pt idx="281">
                  <c:v>5.6349486272790905E-3</c:v>
                </c:pt>
                <c:pt idx="282">
                  <c:v>5.6062935947267523E-3</c:v>
                </c:pt>
                <c:pt idx="283">
                  <c:v>5.5965323823212731E-3</c:v>
                </c:pt>
                <c:pt idx="284">
                  <c:v>5.5948626568567139E-3</c:v>
                </c:pt>
                <c:pt idx="285">
                  <c:v>5.5670109183618699E-3</c:v>
                </c:pt>
                <c:pt idx="286">
                  <c:v>5.5290697588914473E-3</c:v>
                </c:pt>
                <c:pt idx="287">
                  <c:v>5.5231857479203228E-3</c:v>
                </c:pt>
                <c:pt idx="288">
                  <c:v>5.5157275986075227E-3</c:v>
                </c:pt>
                <c:pt idx="289">
                  <c:v>5.5161188874148781E-3</c:v>
                </c:pt>
                <c:pt idx="290">
                  <c:v>5.4895206450551459E-3</c:v>
                </c:pt>
                <c:pt idx="291">
                  <c:v>5.4200264278798649E-3</c:v>
                </c:pt>
                <c:pt idx="292">
                  <c:v>5.4088146807009796E-3</c:v>
                </c:pt>
                <c:pt idx="293">
                  <c:v>5.4068194187311125E-3</c:v>
                </c:pt>
                <c:pt idx="294">
                  <c:v>5.4056042154198014E-3</c:v>
                </c:pt>
                <c:pt idx="295">
                  <c:v>5.3913909587932629E-3</c:v>
                </c:pt>
                <c:pt idx="296">
                  <c:v>5.3828738212249316E-3</c:v>
                </c:pt>
                <c:pt idx="297">
                  <c:v>5.3698380748419261E-3</c:v>
                </c:pt>
                <c:pt idx="298">
                  <c:v>5.3672926555761169E-3</c:v>
                </c:pt>
                <c:pt idx="299">
                  <c:v>5.367061714866006E-3</c:v>
                </c:pt>
                <c:pt idx="300">
                  <c:v>5.3653119436625207E-3</c:v>
                </c:pt>
                <c:pt idx="301">
                  <c:v>5.3636975658055697E-3</c:v>
                </c:pt>
                <c:pt idx="302">
                  <c:v>5.3601270175669402E-3</c:v>
                </c:pt>
                <c:pt idx="303">
                  <c:v>5.3550616987563249E-3</c:v>
                </c:pt>
                <c:pt idx="304">
                  <c:v>5.3498664500284399E-3</c:v>
                </c:pt>
                <c:pt idx="305">
                  <c:v>5.3451819115444277E-3</c:v>
                </c:pt>
                <c:pt idx="306">
                  <c:v>5.3340840579234605E-3</c:v>
                </c:pt>
                <c:pt idx="307">
                  <c:v>5.3242854262611772E-3</c:v>
                </c:pt>
                <c:pt idx="308">
                  <c:v>5.3248221669601747E-3</c:v>
                </c:pt>
                <c:pt idx="309">
                  <c:v>5.3248161236385538E-3</c:v>
                </c:pt>
                <c:pt idx="310">
                  <c:v>5.3096706527715476E-3</c:v>
                </c:pt>
                <c:pt idx="311">
                  <c:v>5.3077079259022941E-3</c:v>
                </c:pt>
                <c:pt idx="312">
                  <c:v>5.2592835189182452E-3</c:v>
                </c:pt>
                <c:pt idx="313">
                  <c:v>5.2568420062544252E-3</c:v>
                </c:pt>
                <c:pt idx="314">
                  <c:v>5.2548142726467351E-3</c:v>
                </c:pt>
                <c:pt idx="315">
                  <c:v>5.2538228462453151E-3</c:v>
                </c:pt>
                <c:pt idx="316">
                  <c:v>5.2183329087485131E-3</c:v>
                </c:pt>
                <c:pt idx="317">
                  <c:v>5.2176604994620401E-3</c:v>
                </c:pt>
                <c:pt idx="318">
                  <c:v>5.2103758986712378E-3</c:v>
                </c:pt>
                <c:pt idx="319">
                  <c:v>5.2027425052247889E-3</c:v>
                </c:pt>
                <c:pt idx="320">
                  <c:v>5.1817185091274087E-3</c:v>
                </c:pt>
                <c:pt idx="321">
                  <c:v>5.173227737697017E-3</c:v>
                </c:pt>
                <c:pt idx="322">
                  <c:v>5.1726840005481556E-3</c:v>
                </c:pt>
                <c:pt idx="323">
                  <c:v>5.1595257836296593E-3</c:v>
                </c:pt>
                <c:pt idx="324">
                  <c:v>5.1603392773658108E-3</c:v>
                </c:pt>
                <c:pt idx="325">
                  <c:v>5.1527174819103738E-3</c:v>
                </c:pt>
                <c:pt idx="326">
                  <c:v>5.1433128859912358E-3</c:v>
                </c:pt>
                <c:pt idx="327">
                  <c:v>5.1432989054809308E-3</c:v>
                </c:pt>
                <c:pt idx="328">
                  <c:v>5.1431412681326449E-3</c:v>
                </c:pt>
                <c:pt idx="329">
                  <c:v>5.137005327186861E-3</c:v>
                </c:pt>
                <c:pt idx="330">
                  <c:v>5.0957355028806717E-3</c:v>
                </c:pt>
                <c:pt idx="331">
                  <c:v>5.073441470919704E-3</c:v>
                </c:pt>
                <c:pt idx="332">
                  <c:v>5.0648146628669011E-3</c:v>
                </c:pt>
                <c:pt idx="333">
                  <c:v>5.0605246771961987E-3</c:v>
                </c:pt>
                <c:pt idx="334">
                  <c:v>5.0479332666142351E-3</c:v>
                </c:pt>
                <c:pt idx="335">
                  <c:v>5.0424136128881525E-3</c:v>
                </c:pt>
                <c:pt idx="336">
                  <c:v>5.0073372996723986E-3</c:v>
                </c:pt>
                <c:pt idx="337">
                  <c:v>4.994422541224397E-3</c:v>
                </c:pt>
                <c:pt idx="338">
                  <c:v>4.9837109161854354E-3</c:v>
                </c:pt>
                <c:pt idx="339">
                  <c:v>4.964300858896209E-3</c:v>
                </c:pt>
                <c:pt idx="340">
                  <c:v>4.9394374023965515E-3</c:v>
                </c:pt>
                <c:pt idx="341">
                  <c:v>4.9340029674744823E-3</c:v>
                </c:pt>
                <c:pt idx="342">
                  <c:v>4.9319022587286376E-3</c:v>
                </c:pt>
                <c:pt idx="343">
                  <c:v>4.9133173659061669E-3</c:v>
                </c:pt>
                <c:pt idx="344">
                  <c:v>4.9119686867953316E-3</c:v>
                </c:pt>
                <c:pt idx="345">
                  <c:v>4.9093064825211918E-3</c:v>
                </c:pt>
                <c:pt idx="346">
                  <c:v>4.902756973403033E-3</c:v>
                </c:pt>
                <c:pt idx="347">
                  <c:v>4.8917434076840571E-3</c:v>
                </c:pt>
                <c:pt idx="348">
                  <c:v>4.8832948706676316E-3</c:v>
                </c:pt>
                <c:pt idx="349">
                  <c:v>4.8582927844580404E-3</c:v>
                </c:pt>
                <c:pt idx="350">
                  <c:v>4.829835252423198E-3</c:v>
                </c:pt>
                <c:pt idx="351">
                  <c:v>4.7841690509797807E-3</c:v>
                </c:pt>
                <c:pt idx="352">
                  <c:v>4.7794650124595162E-3</c:v>
                </c:pt>
                <c:pt idx="353">
                  <c:v>4.7525687445388876E-3</c:v>
                </c:pt>
                <c:pt idx="354">
                  <c:v>4.7286600126705824E-3</c:v>
                </c:pt>
                <c:pt idx="355">
                  <c:v>4.6900928041313517E-3</c:v>
                </c:pt>
                <c:pt idx="356">
                  <c:v>4.6864062652065552E-3</c:v>
                </c:pt>
                <c:pt idx="357">
                  <c:v>4.6756118982180794E-3</c:v>
                </c:pt>
                <c:pt idx="358">
                  <c:v>4.6684856430287969E-3</c:v>
                </c:pt>
                <c:pt idx="359">
                  <c:v>4.6546347176474878E-3</c:v>
                </c:pt>
                <c:pt idx="360">
                  <c:v>4.6386075738460431E-3</c:v>
                </c:pt>
                <c:pt idx="361">
                  <c:v>4.6351736585266146E-3</c:v>
                </c:pt>
                <c:pt idx="362">
                  <c:v>4.6210520380580711E-3</c:v>
                </c:pt>
                <c:pt idx="363">
                  <c:v>4.6201112329182781E-3</c:v>
                </c:pt>
                <c:pt idx="364">
                  <c:v>4.6176455237658676E-3</c:v>
                </c:pt>
                <c:pt idx="365">
                  <c:v>4.6176398821509146E-3</c:v>
                </c:pt>
                <c:pt idx="366">
                  <c:v>4.6100943111810899E-3</c:v>
                </c:pt>
                <c:pt idx="367">
                  <c:v>4.608054480053525E-3</c:v>
                </c:pt>
                <c:pt idx="368">
                  <c:v>4.6051726376765689E-3</c:v>
                </c:pt>
                <c:pt idx="369">
                  <c:v>4.5976247032755158E-3</c:v>
                </c:pt>
                <c:pt idx="370">
                  <c:v>4.5825221292510321E-3</c:v>
                </c:pt>
                <c:pt idx="371">
                  <c:v>4.5809715019573538E-3</c:v>
                </c:pt>
                <c:pt idx="372">
                  <c:v>4.5759181833446849E-3</c:v>
                </c:pt>
                <c:pt idx="373">
                  <c:v>4.5762967563842682E-3</c:v>
                </c:pt>
                <c:pt idx="374">
                  <c:v>4.5617286011845337E-3</c:v>
                </c:pt>
                <c:pt idx="375">
                  <c:v>4.560741831824755E-3</c:v>
                </c:pt>
                <c:pt idx="376">
                  <c:v>4.5599432048002431E-3</c:v>
                </c:pt>
                <c:pt idx="377">
                  <c:v>4.5168401329516161E-3</c:v>
                </c:pt>
                <c:pt idx="378">
                  <c:v>4.5141074543519899E-3</c:v>
                </c:pt>
                <c:pt idx="379">
                  <c:v>4.4964456711931167E-3</c:v>
                </c:pt>
                <c:pt idx="380">
                  <c:v>4.4607178372018108E-3</c:v>
                </c:pt>
                <c:pt idx="381">
                  <c:v>4.4549513361544779E-3</c:v>
                </c:pt>
                <c:pt idx="382">
                  <c:v>4.4553413714465417E-3</c:v>
                </c:pt>
                <c:pt idx="383">
                  <c:v>4.4481464902899059E-3</c:v>
                </c:pt>
                <c:pt idx="384">
                  <c:v>4.4239890194184284E-3</c:v>
                </c:pt>
                <c:pt idx="385">
                  <c:v>4.424174592472685E-3</c:v>
                </c:pt>
                <c:pt idx="386">
                  <c:v>4.4251130877372979E-3</c:v>
                </c:pt>
                <c:pt idx="387">
                  <c:v>4.425272749451592E-3</c:v>
                </c:pt>
                <c:pt idx="388">
                  <c:v>4.4159758531272519E-3</c:v>
                </c:pt>
                <c:pt idx="389">
                  <c:v>4.4020799811623768E-3</c:v>
                </c:pt>
                <c:pt idx="390">
                  <c:v>4.4008808714230963E-3</c:v>
                </c:pt>
                <c:pt idx="391">
                  <c:v>4.3963848461292532E-3</c:v>
                </c:pt>
                <c:pt idx="392">
                  <c:v>4.3953263630289729E-3</c:v>
                </c:pt>
                <c:pt idx="393">
                  <c:v>4.3756216476484866E-3</c:v>
                </c:pt>
                <c:pt idx="394">
                  <c:v>4.3309158440492102E-3</c:v>
                </c:pt>
                <c:pt idx="395">
                  <c:v>4.327440155457607E-3</c:v>
                </c:pt>
                <c:pt idx="396">
                  <c:v>4.319190629515246E-3</c:v>
                </c:pt>
                <c:pt idx="397">
                  <c:v>4.3194996167874589E-3</c:v>
                </c:pt>
                <c:pt idx="398">
                  <c:v>4.3055228868931206E-3</c:v>
                </c:pt>
                <c:pt idx="399">
                  <c:v>4.2653024132635053E-3</c:v>
                </c:pt>
                <c:pt idx="400">
                  <c:v>4.2455912989793898E-3</c:v>
                </c:pt>
                <c:pt idx="401">
                  <c:v>4.2391566810935366E-3</c:v>
                </c:pt>
                <c:pt idx="402">
                  <c:v>4.2361038776073112E-3</c:v>
                </c:pt>
                <c:pt idx="403">
                  <c:v>4.2068302156372805E-3</c:v>
                </c:pt>
                <c:pt idx="404">
                  <c:v>4.1862713565663512E-3</c:v>
                </c:pt>
                <c:pt idx="405">
                  <c:v>4.1839935300227449E-3</c:v>
                </c:pt>
                <c:pt idx="406">
                  <c:v>4.1813172355358308E-3</c:v>
                </c:pt>
                <c:pt idx="407">
                  <c:v>4.1584676180690394E-3</c:v>
                </c:pt>
                <c:pt idx="408">
                  <c:v>4.1433836895381493E-3</c:v>
                </c:pt>
                <c:pt idx="409">
                  <c:v>4.1410467200533319E-3</c:v>
                </c:pt>
                <c:pt idx="410">
                  <c:v>4.136989341077868E-3</c:v>
                </c:pt>
                <c:pt idx="411">
                  <c:v>4.1337643697199056E-3</c:v>
                </c:pt>
                <c:pt idx="412">
                  <c:v>4.1200795125815315E-3</c:v>
                </c:pt>
                <c:pt idx="413">
                  <c:v>4.0743835195327094E-3</c:v>
                </c:pt>
                <c:pt idx="414">
                  <c:v>4.0450725244485231E-3</c:v>
                </c:pt>
                <c:pt idx="415">
                  <c:v>4.0296164116644384E-3</c:v>
                </c:pt>
                <c:pt idx="416">
                  <c:v>4.0221366010240178E-3</c:v>
                </c:pt>
                <c:pt idx="417">
                  <c:v>3.9716864775998229E-3</c:v>
                </c:pt>
                <c:pt idx="418">
                  <c:v>3.9181128046412717E-3</c:v>
                </c:pt>
                <c:pt idx="419">
                  <c:v>3.9140866780120742E-3</c:v>
                </c:pt>
                <c:pt idx="420">
                  <c:v>3.9129893838356633E-3</c:v>
                </c:pt>
                <c:pt idx="421">
                  <c:v>3.9000407882359145E-3</c:v>
                </c:pt>
                <c:pt idx="422">
                  <c:v>3.8862778559403122E-3</c:v>
                </c:pt>
                <c:pt idx="423">
                  <c:v>3.8797333237521325E-3</c:v>
                </c:pt>
                <c:pt idx="424">
                  <c:v>3.8774014524480815E-3</c:v>
                </c:pt>
                <c:pt idx="425">
                  <c:v>3.8741814866252167E-3</c:v>
                </c:pt>
                <c:pt idx="426">
                  <c:v>3.8664333431903675E-3</c:v>
                </c:pt>
                <c:pt idx="427">
                  <c:v>3.8630274611286541E-3</c:v>
                </c:pt>
                <c:pt idx="428">
                  <c:v>3.8629367423521632E-3</c:v>
                </c:pt>
                <c:pt idx="429">
                  <c:v>3.8622631658189466E-3</c:v>
                </c:pt>
                <c:pt idx="430">
                  <c:v>3.854422230485266E-3</c:v>
                </c:pt>
                <c:pt idx="431">
                  <c:v>3.8506966809022103E-3</c:v>
                </c:pt>
                <c:pt idx="432">
                  <c:v>3.8458729366752653E-3</c:v>
                </c:pt>
                <c:pt idx="433">
                  <c:v>3.8317939049943295E-3</c:v>
                </c:pt>
                <c:pt idx="434">
                  <c:v>3.8311567987043826E-3</c:v>
                </c:pt>
                <c:pt idx="435">
                  <c:v>3.8284350022905755E-3</c:v>
                </c:pt>
                <c:pt idx="436">
                  <c:v>3.8145222502841136E-3</c:v>
                </c:pt>
                <c:pt idx="437">
                  <c:v>3.8125396269803602E-3</c:v>
                </c:pt>
                <c:pt idx="438">
                  <c:v>3.7986740213993286E-3</c:v>
                </c:pt>
                <c:pt idx="439">
                  <c:v>3.7538643642021086E-3</c:v>
                </c:pt>
                <c:pt idx="440">
                  <c:v>3.7500042686440249E-3</c:v>
                </c:pt>
                <c:pt idx="441">
                  <c:v>3.7494922325573832E-3</c:v>
                </c:pt>
                <c:pt idx="442">
                  <c:v>3.7151731710711733E-3</c:v>
                </c:pt>
                <c:pt idx="443">
                  <c:v>3.7154975410120805E-3</c:v>
                </c:pt>
                <c:pt idx="444">
                  <c:v>3.7095801841511289E-3</c:v>
                </c:pt>
                <c:pt idx="445">
                  <c:v>3.7090288310521746E-3</c:v>
                </c:pt>
                <c:pt idx="446">
                  <c:v>3.7015964653663858E-3</c:v>
                </c:pt>
                <c:pt idx="447">
                  <c:v>3.6777589873768779E-3</c:v>
                </c:pt>
                <c:pt idx="448">
                  <c:v>3.6764627289365137E-3</c:v>
                </c:pt>
                <c:pt idx="449">
                  <c:v>3.674473231769948E-3</c:v>
                </c:pt>
                <c:pt idx="450">
                  <c:v>3.6639614524618391E-3</c:v>
                </c:pt>
                <c:pt idx="451">
                  <c:v>3.6532187583449005E-3</c:v>
                </c:pt>
                <c:pt idx="452">
                  <c:v>3.6439095734726035E-3</c:v>
                </c:pt>
                <c:pt idx="453">
                  <c:v>3.6385955134734527E-3</c:v>
                </c:pt>
                <c:pt idx="454">
                  <c:v>3.6336336227207333E-3</c:v>
                </c:pt>
                <c:pt idx="455">
                  <c:v>3.6310899603131386E-3</c:v>
                </c:pt>
                <c:pt idx="456">
                  <c:v>3.6248547158761468E-3</c:v>
                </c:pt>
                <c:pt idx="457">
                  <c:v>3.5743433150032811E-3</c:v>
                </c:pt>
                <c:pt idx="458">
                  <c:v>3.5629075746221872E-3</c:v>
                </c:pt>
                <c:pt idx="459">
                  <c:v>3.558240297896198E-3</c:v>
                </c:pt>
                <c:pt idx="460">
                  <c:v>3.5557642055392691E-3</c:v>
                </c:pt>
                <c:pt idx="461">
                  <c:v>3.5418709863643816E-3</c:v>
                </c:pt>
                <c:pt idx="462">
                  <c:v>3.5084901527031587E-3</c:v>
                </c:pt>
                <c:pt idx="463">
                  <c:v>3.5016268986631793E-3</c:v>
                </c:pt>
                <c:pt idx="464">
                  <c:v>3.4976009682226028E-3</c:v>
                </c:pt>
                <c:pt idx="465">
                  <c:v>3.4929722121237461E-3</c:v>
                </c:pt>
                <c:pt idx="466">
                  <c:v>3.4850041613831984E-3</c:v>
                </c:pt>
                <c:pt idx="467">
                  <c:v>3.439469278543994E-3</c:v>
                </c:pt>
                <c:pt idx="468">
                  <c:v>3.4175253109993697E-3</c:v>
                </c:pt>
                <c:pt idx="469">
                  <c:v>3.4160963173484049E-3</c:v>
                </c:pt>
                <c:pt idx="470">
                  <c:v>3.3933243573318617E-3</c:v>
                </c:pt>
                <c:pt idx="471">
                  <c:v>3.3890364555744235E-3</c:v>
                </c:pt>
                <c:pt idx="472">
                  <c:v>3.3779256665971147E-3</c:v>
                </c:pt>
                <c:pt idx="473">
                  <c:v>3.3480932450369316E-3</c:v>
                </c:pt>
                <c:pt idx="474">
                  <c:v>3.3372896499244131E-3</c:v>
                </c:pt>
                <c:pt idx="475">
                  <c:v>3.325955871914088E-3</c:v>
                </c:pt>
                <c:pt idx="476">
                  <c:v>3.2725138040370361E-3</c:v>
                </c:pt>
                <c:pt idx="477">
                  <c:v>3.2610664540724255E-3</c:v>
                </c:pt>
                <c:pt idx="478">
                  <c:v>3.2487129018383687E-3</c:v>
                </c:pt>
                <c:pt idx="479">
                  <c:v>3.2478308662957645E-3</c:v>
                </c:pt>
                <c:pt idx="480">
                  <c:v>3.1983266787205533E-3</c:v>
                </c:pt>
                <c:pt idx="481">
                  <c:v>3.1759785507532445E-3</c:v>
                </c:pt>
                <c:pt idx="482">
                  <c:v>3.16177768556547E-3</c:v>
                </c:pt>
                <c:pt idx="483">
                  <c:v>3.1600845225721041E-3</c:v>
                </c:pt>
                <c:pt idx="484">
                  <c:v>3.1574617813596717E-3</c:v>
                </c:pt>
                <c:pt idx="485">
                  <c:v>3.1370292342454142E-3</c:v>
                </c:pt>
                <c:pt idx="486">
                  <c:v>3.1047975798426108E-3</c:v>
                </c:pt>
                <c:pt idx="487">
                  <c:v>3.0877468275576359E-3</c:v>
                </c:pt>
                <c:pt idx="488">
                  <c:v>3.0871044863969299E-3</c:v>
                </c:pt>
                <c:pt idx="489">
                  <c:v>3.0876411127598313E-3</c:v>
                </c:pt>
                <c:pt idx="490">
                  <c:v>3.0823041317316058E-3</c:v>
                </c:pt>
                <c:pt idx="491">
                  <c:v>3.0764027181031661E-3</c:v>
                </c:pt>
                <c:pt idx="492">
                  <c:v>3.0769813700457505E-3</c:v>
                </c:pt>
                <c:pt idx="493">
                  <c:v>3.0714327760705817E-3</c:v>
                </c:pt>
                <c:pt idx="494">
                  <c:v>3.0663768092862309E-3</c:v>
                </c:pt>
                <c:pt idx="495">
                  <c:v>3.0521524215771922E-3</c:v>
                </c:pt>
                <c:pt idx="496">
                  <c:v>3.0488198718292558E-3</c:v>
                </c:pt>
                <c:pt idx="497">
                  <c:v>3.0443345374735475E-3</c:v>
                </c:pt>
                <c:pt idx="498">
                  <c:v>3.0290069782561435E-3</c:v>
                </c:pt>
                <c:pt idx="499">
                  <c:v>3.0286311723686232E-3</c:v>
                </c:pt>
                <c:pt idx="500">
                  <c:v>3.027449475113686E-3</c:v>
                </c:pt>
                <c:pt idx="501">
                  <c:v>2.9804712656800181E-3</c:v>
                </c:pt>
                <c:pt idx="502">
                  <c:v>2.9777687303114142E-3</c:v>
                </c:pt>
                <c:pt idx="503">
                  <c:v>2.9769068308780344E-3</c:v>
                </c:pt>
                <c:pt idx="504">
                  <c:v>2.9752056343670397E-3</c:v>
                </c:pt>
                <c:pt idx="505">
                  <c:v>2.9366083826529721E-3</c:v>
                </c:pt>
                <c:pt idx="506">
                  <c:v>2.9373440783402316E-3</c:v>
                </c:pt>
                <c:pt idx="507">
                  <c:v>2.9179029452062188E-3</c:v>
                </c:pt>
                <c:pt idx="508">
                  <c:v>2.892906270155482E-3</c:v>
                </c:pt>
                <c:pt idx="509">
                  <c:v>2.8767513229861486E-3</c:v>
                </c:pt>
                <c:pt idx="510">
                  <c:v>2.8751695843158842E-3</c:v>
                </c:pt>
                <c:pt idx="511">
                  <c:v>2.8627184065641575E-3</c:v>
                </c:pt>
                <c:pt idx="512">
                  <c:v>2.8643764375793079E-3</c:v>
                </c:pt>
                <c:pt idx="513">
                  <c:v>2.860375745798116E-3</c:v>
                </c:pt>
                <c:pt idx="514">
                  <c:v>2.844729677707214E-3</c:v>
                </c:pt>
                <c:pt idx="515">
                  <c:v>2.8359371498170027E-3</c:v>
                </c:pt>
                <c:pt idx="516">
                  <c:v>2.8276309071753047E-3</c:v>
                </c:pt>
                <c:pt idx="517">
                  <c:v>2.808977968222548E-3</c:v>
                </c:pt>
                <c:pt idx="518">
                  <c:v>2.7803628916358569E-3</c:v>
                </c:pt>
                <c:pt idx="519">
                  <c:v>2.7789375634030833E-3</c:v>
                </c:pt>
                <c:pt idx="520">
                  <c:v>2.7710968088234811E-3</c:v>
                </c:pt>
                <c:pt idx="521">
                  <c:v>2.7707249296629044E-3</c:v>
                </c:pt>
                <c:pt idx="522">
                  <c:v>2.7474950357182504E-3</c:v>
                </c:pt>
                <c:pt idx="523">
                  <c:v>2.6987606537449693E-3</c:v>
                </c:pt>
                <c:pt idx="524">
                  <c:v>2.6900159802436541E-3</c:v>
                </c:pt>
                <c:pt idx="525">
                  <c:v>2.6890474085790039E-3</c:v>
                </c:pt>
                <c:pt idx="526">
                  <c:v>2.6630549371891021E-3</c:v>
                </c:pt>
                <c:pt idx="527">
                  <c:v>2.6275952980336914E-3</c:v>
                </c:pt>
                <c:pt idx="528">
                  <c:v>2.6184910336457534E-3</c:v>
                </c:pt>
                <c:pt idx="529">
                  <c:v>2.6170535135054962E-3</c:v>
                </c:pt>
                <c:pt idx="530">
                  <c:v>2.5980160215839376E-3</c:v>
                </c:pt>
                <c:pt idx="531">
                  <c:v>2.5899372866238224E-3</c:v>
                </c:pt>
                <c:pt idx="532">
                  <c:v>2.5792045731198865E-3</c:v>
                </c:pt>
                <c:pt idx="533">
                  <c:v>2.5678312487931176E-3</c:v>
                </c:pt>
                <c:pt idx="534">
                  <c:v>2.5627091007953684E-3</c:v>
                </c:pt>
                <c:pt idx="535">
                  <c:v>2.550806036157427E-3</c:v>
                </c:pt>
                <c:pt idx="536">
                  <c:v>2.5022843715489795E-3</c:v>
                </c:pt>
                <c:pt idx="537">
                  <c:v>2.4624790617986392E-3</c:v>
                </c:pt>
                <c:pt idx="538">
                  <c:v>2.4579193347076256E-3</c:v>
                </c:pt>
                <c:pt idx="539">
                  <c:v>2.4594373160595762E-3</c:v>
                </c:pt>
                <c:pt idx="540">
                  <c:v>2.4330606399534105E-3</c:v>
                </c:pt>
                <c:pt idx="541">
                  <c:v>2.3538348857934377E-3</c:v>
                </c:pt>
                <c:pt idx="542">
                  <c:v>2.3517295644082115E-3</c:v>
                </c:pt>
                <c:pt idx="543">
                  <c:v>2.3390296745835482E-3</c:v>
                </c:pt>
                <c:pt idx="544">
                  <c:v>2.3356845043371877E-3</c:v>
                </c:pt>
                <c:pt idx="545">
                  <c:v>2.3226385119390347E-3</c:v>
                </c:pt>
                <c:pt idx="546">
                  <c:v>2.3181330904338271E-3</c:v>
                </c:pt>
                <c:pt idx="547">
                  <c:v>2.3134375977234001E-3</c:v>
                </c:pt>
                <c:pt idx="548">
                  <c:v>2.3011375434356385E-3</c:v>
                </c:pt>
                <c:pt idx="549">
                  <c:v>2.2981633614154173E-3</c:v>
                </c:pt>
                <c:pt idx="550">
                  <c:v>2.2982297794735818E-3</c:v>
                </c:pt>
                <c:pt idx="551">
                  <c:v>2.2977414242051353E-3</c:v>
                </c:pt>
                <c:pt idx="552">
                  <c:v>2.2979836786576335E-3</c:v>
                </c:pt>
                <c:pt idx="553">
                  <c:v>2.2907560355964751E-3</c:v>
                </c:pt>
                <c:pt idx="554">
                  <c:v>2.2869453990970179E-3</c:v>
                </c:pt>
                <c:pt idx="555">
                  <c:v>2.2820202118378763E-3</c:v>
                </c:pt>
                <c:pt idx="556">
                  <c:v>2.2686452096258858E-3</c:v>
                </c:pt>
                <c:pt idx="557">
                  <c:v>2.263062669635163E-3</c:v>
                </c:pt>
                <c:pt idx="558">
                  <c:v>2.2588024394163408E-3</c:v>
                </c:pt>
                <c:pt idx="559">
                  <c:v>2.2553412926564764E-3</c:v>
                </c:pt>
                <c:pt idx="560">
                  <c:v>2.2385436533556291E-3</c:v>
                </c:pt>
                <c:pt idx="561">
                  <c:v>2.2380931142955696E-3</c:v>
                </c:pt>
                <c:pt idx="562">
                  <c:v>2.2366313738735322E-3</c:v>
                </c:pt>
                <c:pt idx="563">
                  <c:v>2.1931851058227814E-3</c:v>
                </c:pt>
                <c:pt idx="564">
                  <c:v>2.1938648330914745E-3</c:v>
                </c:pt>
                <c:pt idx="565">
                  <c:v>2.1905371614097113E-3</c:v>
                </c:pt>
                <c:pt idx="566">
                  <c:v>2.1544185965227669E-3</c:v>
                </c:pt>
                <c:pt idx="567">
                  <c:v>2.1542285595883559E-3</c:v>
                </c:pt>
                <c:pt idx="568">
                  <c:v>2.1502920781062418E-3</c:v>
                </c:pt>
                <c:pt idx="569">
                  <c:v>2.1494937717310147E-3</c:v>
                </c:pt>
                <c:pt idx="570">
                  <c:v>2.1420994837551E-3</c:v>
                </c:pt>
                <c:pt idx="571">
                  <c:v>2.1149848254982118E-3</c:v>
                </c:pt>
                <c:pt idx="572">
                  <c:v>2.1154684352242548E-3</c:v>
                </c:pt>
                <c:pt idx="573">
                  <c:v>2.10320540457265E-3</c:v>
                </c:pt>
                <c:pt idx="574">
                  <c:v>2.1052941072736697E-3</c:v>
                </c:pt>
                <c:pt idx="575">
                  <c:v>2.1008710160113075E-3</c:v>
                </c:pt>
                <c:pt idx="576">
                  <c:v>2.0943871489167432E-3</c:v>
                </c:pt>
                <c:pt idx="577">
                  <c:v>2.094316358258741E-3</c:v>
                </c:pt>
                <c:pt idx="578">
                  <c:v>2.0881705271129647E-3</c:v>
                </c:pt>
                <c:pt idx="579">
                  <c:v>2.0866273083925968E-3</c:v>
                </c:pt>
                <c:pt idx="580">
                  <c:v>2.0631394058778785E-3</c:v>
                </c:pt>
                <c:pt idx="581">
                  <c:v>2.0234940157946024E-3</c:v>
                </c:pt>
                <c:pt idx="582">
                  <c:v>2.0215081931234113E-3</c:v>
                </c:pt>
                <c:pt idx="583">
                  <c:v>2.0124366488434298E-3</c:v>
                </c:pt>
                <c:pt idx="584">
                  <c:v>2.0113522850673249E-3</c:v>
                </c:pt>
                <c:pt idx="585">
                  <c:v>2.0002859860250854E-3</c:v>
                </c:pt>
                <c:pt idx="586">
                  <c:v>1.9551209939510095E-3</c:v>
                </c:pt>
                <c:pt idx="587">
                  <c:v>1.9549655093715756E-3</c:v>
                </c:pt>
                <c:pt idx="588">
                  <c:v>1.9413061979183244E-3</c:v>
                </c:pt>
                <c:pt idx="589">
                  <c:v>1.9253274138044674E-3</c:v>
                </c:pt>
                <c:pt idx="590">
                  <c:v>1.8996651805531783E-3</c:v>
                </c:pt>
                <c:pt idx="591">
                  <c:v>1.8876745495062242E-3</c:v>
                </c:pt>
                <c:pt idx="592">
                  <c:v>1.8876442441004837E-3</c:v>
                </c:pt>
                <c:pt idx="593">
                  <c:v>1.8703333176453008E-3</c:v>
                </c:pt>
                <c:pt idx="594">
                  <c:v>1.8684245106965758E-3</c:v>
                </c:pt>
                <c:pt idx="595">
                  <c:v>1.8587184219747144E-3</c:v>
                </c:pt>
                <c:pt idx="596">
                  <c:v>1.8537447480493352E-3</c:v>
                </c:pt>
                <c:pt idx="597">
                  <c:v>1.8478530506336188E-3</c:v>
                </c:pt>
                <c:pt idx="598">
                  <c:v>1.8438051298057534E-3</c:v>
                </c:pt>
                <c:pt idx="599">
                  <c:v>1.831481191449047E-3</c:v>
                </c:pt>
                <c:pt idx="600">
                  <c:v>1.7849989542788602E-3</c:v>
                </c:pt>
                <c:pt idx="601">
                  <c:v>1.7591522620159505E-3</c:v>
                </c:pt>
                <c:pt idx="602">
                  <c:v>1.7452650254576874E-3</c:v>
                </c:pt>
                <c:pt idx="603">
                  <c:v>1.743270279379372E-3</c:v>
                </c:pt>
                <c:pt idx="604">
                  <c:v>1.6972041576983621E-3</c:v>
                </c:pt>
                <c:pt idx="605">
                  <c:v>1.657031659504371E-3</c:v>
                </c:pt>
                <c:pt idx="606">
                  <c:v>1.6536423612656392E-3</c:v>
                </c:pt>
                <c:pt idx="607">
                  <c:v>1.6537278409909373E-3</c:v>
                </c:pt>
                <c:pt idx="608">
                  <c:v>1.6374058742290032E-3</c:v>
                </c:pt>
                <c:pt idx="609">
                  <c:v>1.6189881753005952E-3</c:v>
                </c:pt>
                <c:pt idx="610">
                  <c:v>1.6024618361210052E-3</c:v>
                </c:pt>
                <c:pt idx="611">
                  <c:v>1.6024736858424315E-3</c:v>
                </c:pt>
                <c:pt idx="612">
                  <c:v>1.5976624035014542E-3</c:v>
                </c:pt>
                <c:pt idx="613">
                  <c:v>1.5857878903164924E-3</c:v>
                </c:pt>
                <c:pt idx="614">
                  <c:v>1.585256345794317E-3</c:v>
                </c:pt>
                <c:pt idx="615">
                  <c:v>1.5852970585172876E-3</c:v>
                </c:pt>
                <c:pt idx="616">
                  <c:v>1.5842058806363468E-3</c:v>
                </c:pt>
                <c:pt idx="617">
                  <c:v>1.57655121243927E-3</c:v>
                </c:pt>
                <c:pt idx="618">
                  <c:v>1.5756166556495366E-3</c:v>
                </c:pt>
                <c:pt idx="619">
                  <c:v>1.569839865013023E-3</c:v>
                </c:pt>
                <c:pt idx="620">
                  <c:v>1.5544572440222559E-3</c:v>
                </c:pt>
                <c:pt idx="621">
                  <c:v>1.5540265827931332E-3</c:v>
                </c:pt>
                <c:pt idx="622">
                  <c:v>1.552778770967711E-3</c:v>
                </c:pt>
                <c:pt idx="623">
                  <c:v>1.544139663414823E-3</c:v>
                </c:pt>
                <c:pt idx="624">
                  <c:v>1.5457427440650484E-3</c:v>
                </c:pt>
                <c:pt idx="625">
                  <c:v>1.5302409707118603E-3</c:v>
                </c:pt>
                <c:pt idx="626">
                  <c:v>1.5298256201772276E-3</c:v>
                </c:pt>
                <c:pt idx="627">
                  <c:v>1.5267892477526246E-3</c:v>
                </c:pt>
                <c:pt idx="628">
                  <c:v>1.4828373502746572E-3</c:v>
                </c:pt>
                <c:pt idx="629">
                  <c:v>1.4715989597551271E-3</c:v>
                </c:pt>
                <c:pt idx="630">
                  <c:v>1.4360912282436189E-3</c:v>
                </c:pt>
                <c:pt idx="631">
                  <c:v>1.4352806336292989E-3</c:v>
                </c:pt>
                <c:pt idx="632">
                  <c:v>1.4296536603928267E-3</c:v>
                </c:pt>
                <c:pt idx="633">
                  <c:v>1.4206917355368276E-3</c:v>
                </c:pt>
                <c:pt idx="634">
                  <c:v>1.3999887001301392E-3</c:v>
                </c:pt>
                <c:pt idx="635">
                  <c:v>1.4002411502198608E-3</c:v>
                </c:pt>
                <c:pt idx="636">
                  <c:v>1.4008268106284749E-3</c:v>
                </c:pt>
                <c:pt idx="637">
                  <c:v>1.4014230861452148E-3</c:v>
                </c:pt>
                <c:pt idx="638">
                  <c:v>1.3971361808444716E-3</c:v>
                </c:pt>
                <c:pt idx="639">
                  <c:v>1.3821849185913226E-3</c:v>
                </c:pt>
                <c:pt idx="640">
                  <c:v>1.3816731739302313E-3</c:v>
                </c:pt>
                <c:pt idx="641">
                  <c:v>1.3760875279782425E-3</c:v>
                </c:pt>
                <c:pt idx="642">
                  <c:v>1.3716965028551797E-3</c:v>
                </c:pt>
                <c:pt idx="643">
                  <c:v>1.3568369792538171E-3</c:v>
                </c:pt>
                <c:pt idx="644">
                  <c:v>1.311202205690698E-3</c:v>
                </c:pt>
                <c:pt idx="645">
                  <c:v>1.3057005097665275E-3</c:v>
                </c:pt>
                <c:pt idx="646">
                  <c:v>1.2979946343916193E-3</c:v>
                </c:pt>
                <c:pt idx="647">
                  <c:v>1.298549538455207E-3</c:v>
                </c:pt>
                <c:pt idx="648">
                  <c:v>1.2928124393298823E-3</c:v>
                </c:pt>
                <c:pt idx="649">
                  <c:v>1.26496156913114E-3</c:v>
                </c:pt>
                <c:pt idx="650">
                  <c:v>1.2619388949584032E-3</c:v>
                </c:pt>
                <c:pt idx="651">
                  <c:v>1.251218825636613E-3</c:v>
                </c:pt>
                <c:pt idx="652">
                  <c:v>1.2493743161963167E-3</c:v>
                </c:pt>
                <c:pt idx="653">
                  <c:v>1.2330646071587736E-3</c:v>
                </c:pt>
                <c:pt idx="654">
                  <c:v>1.2013456051969129E-3</c:v>
                </c:pt>
                <c:pt idx="655">
                  <c:v>1.1743220944400168E-3</c:v>
                </c:pt>
                <c:pt idx="656">
                  <c:v>1.1676981735733172E-3</c:v>
                </c:pt>
                <c:pt idx="657">
                  <c:v>1.1502662412625764E-3</c:v>
                </c:pt>
                <c:pt idx="658">
                  <c:v>1.1448558251019314E-3</c:v>
                </c:pt>
                <c:pt idx="659">
                  <c:v>1.139705143181402E-3</c:v>
                </c:pt>
                <c:pt idx="660">
                  <c:v>1.1388294851011338E-3</c:v>
                </c:pt>
                <c:pt idx="661">
                  <c:v>1.1322550991181846E-3</c:v>
                </c:pt>
                <c:pt idx="662">
                  <c:v>1.1210001345900444E-3</c:v>
                </c:pt>
                <c:pt idx="663">
                  <c:v>1.0776160251833033E-3</c:v>
                </c:pt>
                <c:pt idx="664">
                  <c:v>1.0378824589414304E-3</c:v>
                </c:pt>
                <c:pt idx="665">
                  <c:v>1.0292751559288771E-3</c:v>
                </c:pt>
                <c:pt idx="666">
                  <c:v>1.0236596033343925E-3</c:v>
                </c:pt>
                <c:pt idx="667">
                  <c:v>9.6988296933120388E-4</c:v>
                </c:pt>
                <c:pt idx="668">
                  <c:v>9.3741465597951823E-4</c:v>
                </c:pt>
                <c:pt idx="669">
                  <c:v>9.1947959954685743E-4</c:v>
                </c:pt>
                <c:pt idx="670">
                  <c:v>9.1830955825100702E-4</c:v>
                </c:pt>
                <c:pt idx="671">
                  <c:v>9.14062909285418E-4</c:v>
                </c:pt>
                <c:pt idx="672">
                  <c:v>8.898238795504998E-4</c:v>
                </c:pt>
                <c:pt idx="673">
                  <c:v>8.7184163228859468E-4</c:v>
                </c:pt>
                <c:pt idx="674">
                  <c:v>8.7245915006484154E-4</c:v>
                </c:pt>
                <c:pt idx="675">
                  <c:v>8.7130604679908075E-4</c:v>
                </c:pt>
                <c:pt idx="676">
                  <c:v>8.6593815222024695E-4</c:v>
                </c:pt>
                <c:pt idx="677">
                  <c:v>8.5760465290052323E-4</c:v>
                </c:pt>
                <c:pt idx="678">
                  <c:v>8.5831124695112671E-4</c:v>
                </c:pt>
                <c:pt idx="679">
                  <c:v>8.5824099315789937E-4</c:v>
                </c:pt>
                <c:pt idx="680">
                  <c:v>8.5379194175150275E-4</c:v>
                </c:pt>
                <c:pt idx="681">
                  <c:v>8.5351467547800652E-4</c:v>
                </c:pt>
                <c:pt idx="682">
                  <c:v>8.4765817317400405E-4</c:v>
                </c:pt>
                <c:pt idx="683">
                  <c:v>8.2762650062151444E-4</c:v>
                </c:pt>
                <c:pt idx="684">
                  <c:v>8.2899212376363884E-4</c:v>
                </c:pt>
                <c:pt idx="685">
                  <c:v>8.2869894945170053E-4</c:v>
                </c:pt>
                <c:pt idx="686">
                  <c:v>8.2529703480815897E-4</c:v>
                </c:pt>
                <c:pt idx="687">
                  <c:v>8.2171711145062609E-4</c:v>
                </c:pt>
                <c:pt idx="688">
                  <c:v>8.0263670266966791E-4</c:v>
                </c:pt>
                <c:pt idx="689">
                  <c:v>7.9741882032102751E-4</c:v>
                </c:pt>
                <c:pt idx="690">
                  <c:v>7.9177404807384555E-4</c:v>
                </c:pt>
                <c:pt idx="691">
                  <c:v>7.4686592496098214E-4</c:v>
                </c:pt>
                <c:pt idx="692">
                  <c:v>7.4460078698201926E-4</c:v>
                </c:pt>
                <c:pt idx="693">
                  <c:v>7.2288439460921339E-4</c:v>
                </c:pt>
                <c:pt idx="694">
                  <c:v>7.1256858145773982E-4</c:v>
                </c:pt>
                <c:pt idx="695">
                  <c:v>7.0663339337206921E-4</c:v>
                </c:pt>
                <c:pt idx="696">
                  <c:v>7.0566162642160535E-4</c:v>
                </c:pt>
                <c:pt idx="697">
                  <c:v>6.9723194576787328E-4</c:v>
                </c:pt>
                <c:pt idx="698">
                  <c:v>6.7209341314788951E-4</c:v>
                </c:pt>
                <c:pt idx="699">
                  <c:v>6.7087735799109538E-4</c:v>
                </c:pt>
                <c:pt idx="700">
                  <c:v>6.7229589205619611E-4</c:v>
                </c:pt>
                <c:pt idx="701">
                  <c:v>6.685622750606246E-4</c:v>
                </c:pt>
                <c:pt idx="702">
                  <c:v>6.6363102750433001E-4</c:v>
                </c:pt>
                <c:pt idx="703">
                  <c:v>6.4647369915427078E-4</c:v>
                </c:pt>
                <c:pt idx="704">
                  <c:v>6.449589281376511E-4</c:v>
                </c:pt>
                <c:pt idx="705">
                  <c:v>6.432210754359069E-4</c:v>
                </c:pt>
                <c:pt idx="706">
                  <c:v>6.3920010640416969E-4</c:v>
                </c:pt>
                <c:pt idx="707">
                  <c:v>6.2933586091196148E-4</c:v>
                </c:pt>
                <c:pt idx="708">
                  <c:v>5.8820018878269487E-4</c:v>
                </c:pt>
                <c:pt idx="709">
                  <c:v>5.7843502369903099E-4</c:v>
                </c:pt>
                <c:pt idx="710">
                  <c:v>5.7960244351518142E-4</c:v>
                </c:pt>
                <c:pt idx="711">
                  <c:v>5.7506177068278319E-4</c:v>
                </c:pt>
                <c:pt idx="712">
                  <c:v>5.3427745406020577E-4</c:v>
                </c:pt>
                <c:pt idx="713">
                  <c:v>5.2439123015068922E-4</c:v>
                </c:pt>
                <c:pt idx="714">
                  <c:v>5.1582347058398703E-4</c:v>
                </c:pt>
                <c:pt idx="715">
                  <c:v>5.1588432638594028E-4</c:v>
                </c:pt>
                <c:pt idx="716">
                  <c:v>5.0034188823699921E-4</c:v>
                </c:pt>
                <c:pt idx="717">
                  <c:v>4.7722912942171902E-4</c:v>
                </c:pt>
                <c:pt idx="718">
                  <c:v>4.6291968506273484E-4</c:v>
                </c:pt>
                <c:pt idx="719">
                  <c:v>4.4081561577002937E-4</c:v>
                </c:pt>
                <c:pt idx="720">
                  <c:v>4.2177371978580069E-4</c:v>
                </c:pt>
                <c:pt idx="721">
                  <c:v>4.1222575873844924E-4</c:v>
                </c:pt>
                <c:pt idx="722">
                  <c:v>4.0108827614804277E-4</c:v>
                </c:pt>
                <c:pt idx="723">
                  <c:v>3.9728455380871885E-4</c:v>
                </c:pt>
                <c:pt idx="724">
                  <c:v>3.8688682233423144E-4</c:v>
                </c:pt>
                <c:pt idx="725">
                  <c:v>3.7273764245648877E-4</c:v>
                </c:pt>
                <c:pt idx="726">
                  <c:v>3.3788621575925326E-4</c:v>
                </c:pt>
                <c:pt idx="727">
                  <c:v>2.9483477521452528E-4</c:v>
                </c:pt>
                <c:pt idx="728">
                  <c:v>2.8707587946374957E-4</c:v>
                </c:pt>
                <c:pt idx="729">
                  <c:v>2.8210756819491145E-4</c:v>
                </c:pt>
                <c:pt idx="730">
                  <c:v>2.3203701228791118E-4</c:v>
                </c:pt>
                <c:pt idx="731">
                  <c:v>2.1111418033825657E-4</c:v>
                </c:pt>
                <c:pt idx="732">
                  <c:v>2.0557498585183076E-4</c:v>
                </c:pt>
                <c:pt idx="733">
                  <c:v>1.8970995222278297E-4</c:v>
                </c:pt>
                <c:pt idx="734">
                  <c:v>1.907758824866157E-4</c:v>
                </c:pt>
                <c:pt idx="735">
                  <c:v>1.814506863491161E-4</c:v>
                </c:pt>
                <c:pt idx="736">
                  <c:v>1.5206840415582512E-4</c:v>
                </c:pt>
                <c:pt idx="737">
                  <c:v>1.4635535989904191E-4</c:v>
                </c:pt>
                <c:pt idx="738">
                  <c:v>1.3649387171721372E-4</c:v>
                </c:pt>
                <c:pt idx="739">
                  <c:v>1.2883322660872665E-4</c:v>
                </c:pt>
                <c:pt idx="740">
                  <c:v>1.2541358104423139E-4</c:v>
                </c:pt>
                <c:pt idx="741">
                  <c:v>1.2534012526566052E-4</c:v>
                </c:pt>
                <c:pt idx="742">
                  <c:v>1.2426137706889051E-4</c:v>
                </c:pt>
                <c:pt idx="743">
                  <c:v>1.187696709723518E-4</c:v>
                </c:pt>
                <c:pt idx="744">
                  <c:v>1.1562916940222046E-4</c:v>
                </c:pt>
                <c:pt idx="745">
                  <c:v>1.1408770707577176E-4</c:v>
                </c:pt>
                <c:pt idx="746">
                  <c:v>9.9407516652938455E-5</c:v>
                </c:pt>
                <c:pt idx="747">
                  <c:v>9.9721930858276409E-5</c:v>
                </c:pt>
                <c:pt idx="748">
                  <c:v>9.7113047902830374E-5</c:v>
                </c:pt>
                <c:pt idx="749">
                  <c:v>9.6964843919522536E-5</c:v>
                </c:pt>
                <c:pt idx="750">
                  <c:v>8.6826795184347105E-5</c:v>
                </c:pt>
                <c:pt idx="751">
                  <c:v>8.5057458215853643E-5</c:v>
                </c:pt>
                <c:pt idx="752">
                  <c:v>3.9937788607780078E-5</c:v>
                </c:pt>
                <c:pt idx="753">
                  <c:v>3.6844314755146712E-5</c:v>
                </c:pt>
                <c:pt idx="754">
                  <c:v>3.6233721262268759E-5</c:v>
                </c:pt>
                <c:pt idx="755">
                  <c:v>6.988257229112449E-6</c:v>
                </c:pt>
                <c:pt idx="756">
                  <c:v>6.3050702405753611E-6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8-4582-9477-BBE9405F81D1}"/>
            </c:ext>
          </c:extLst>
        </c:ser>
        <c:ser>
          <c:idx val="3"/>
          <c:order val="6"/>
          <c:tx>
            <c:strRef>
              <c:f>Analysis!$CP$9</c:f>
              <c:strCache>
                <c:ptCount val="1"/>
                <c:pt idx="0">
                  <c:v>iShares (Irl; Fizy; Dys; 0,07%)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Analysis!$CP$10:$CP$766</c:f>
              <c:numCache>
                <c:formatCode>0.000%</c:formatCode>
                <c:ptCount val="757"/>
                <c:pt idx="0">
                  <c:v>7.2478427306819082E-3</c:v>
                </c:pt>
                <c:pt idx="1">
                  <c:v>7.2459851509736328E-3</c:v>
                </c:pt>
                <c:pt idx="2">
                  <c:v>7.2357442982255993E-3</c:v>
                </c:pt>
                <c:pt idx="3">
                  <c:v>7.2204079591342563E-3</c:v>
                </c:pt>
                <c:pt idx="4">
                  <c:v>#N/A</c:v>
                </c:pt>
                <c:pt idx="5">
                  <c:v>7.2299893644942603E-3</c:v>
                </c:pt>
                <c:pt idx="6">
                  <c:v>7.2157526385250303E-3</c:v>
                </c:pt>
                <c:pt idx="7">
                  <c:v>7.2139767957095646E-3</c:v>
                </c:pt>
                <c:pt idx="8">
                  <c:v>7.2168624919406454E-3</c:v>
                </c:pt>
                <c:pt idx="9">
                  <c:v>7.1768362830459953E-3</c:v>
                </c:pt>
                <c:pt idx="10">
                  <c:v>7.1626243478319918E-3</c:v>
                </c:pt>
                <c:pt idx="11">
                  <c:v>7.1560535577745998E-3</c:v>
                </c:pt>
                <c:pt idx="12">
                  <c:v>7.158313729807686E-3</c:v>
                </c:pt>
                <c:pt idx="13">
                  <c:v>7.1479221257466641E-3</c:v>
                </c:pt>
                <c:pt idx="14">
                  <c:v>7.1256391525034157E-3</c:v>
                </c:pt>
                <c:pt idx="15">
                  <c:v>7.125161444410999E-3</c:v>
                </c:pt>
                <c:pt idx="16">
                  <c:v>7.113698939886115E-3</c:v>
                </c:pt>
                <c:pt idx="17">
                  <c:v>7.1066585200512122E-3</c:v>
                </c:pt>
                <c:pt idx="18">
                  <c:v>7.1029302255476434E-3</c:v>
                </c:pt>
                <c:pt idx="19">
                  <c:v>7.1096200987244007E-3</c:v>
                </c:pt>
                <c:pt idx="20">
                  <c:v>7.102685242208473E-3</c:v>
                </c:pt>
                <c:pt idx="21">
                  <c:v>7.0768006319577026E-3</c:v>
                </c:pt>
                <c:pt idx="22">
                  <c:v>7.0386501255987888E-3</c:v>
                </c:pt>
                <c:pt idx="23">
                  <c:v>7.0625501285683789E-3</c:v>
                </c:pt>
                <c:pt idx="24">
                  <c:v>7.0427924577090018E-3</c:v>
                </c:pt>
                <c:pt idx="25">
                  <c:v>7.0323199764064093E-3</c:v>
                </c:pt>
                <c:pt idx="26">
                  <c:v>7.0286583759229249E-3</c:v>
                </c:pt>
                <c:pt idx="27">
                  <c:v>7.0284614289695124E-3</c:v>
                </c:pt>
                <c:pt idx="28">
                  <c:v>7.0137799037348625E-3</c:v>
                </c:pt>
                <c:pt idx="29">
                  <c:v>7.013908264133395E-3</c:v>
                </c:pt>
                <c:pt idx="30">
                  <c:v>7.0051574022576002E-3</c:v>
                </c:pt>
                <c:pt idx="31">
                  <c:v>6.9968869864649452E-3</c:v>
                </c:pt>
                <c:pt idx="32">
                  <c:v>6.986563830742476E-3</c:v>
                </c:pt>
                <c:pt idx="33">
                  <c:v>6.9900190570475473E-3</c:v>
                </c:pt>
                <c:pt idx="34">
                  <c:v>6.9766535096642546E-3</c:v>
                </c:pt>
                <c:pt idx="35">
                  <c:v>6.9481830252577925E-3</c:v>
                </c:pt>
                <c:pt idx="36">
                  <c:v>6.9518166445543539E-3</c:v>
                </c:pt>
                <c:pt idx="37">
                  <c:v>6.9252369346755049E-3</c:v>
                </c:pt>
                <c:pt idx="38">
                  <c:v>6.9098700197671725E-3</c:v>
                </c:pt>
                <c:pt idx="39">
                  <c:v>6.8965573299328842E-3</c:v>
                </c:pt>
                <c:pt idx="40">
                  <c:v>6.8682035950846654E-3</c:v>
                </c:pt>
                <c:pt idx="41">
                  <c:v>6.873985947647876E-3</c:v>
                </c:pt>
                <c:pt idx="42">
                  <c:v>6.880961994019108E-3</c:v>
                </c:pt>
                <c:pt idx="43">
                  <c:v>6.8840462694583771E-3</c:v>
                </c:pt>
                <c:pt idx="44">
                  <c:v>6.8632181982495322E-3</c:v>
                </c:pt>
                <c:pt idx="45">
                  <c:v>6.8527121529136092E-3</c:v>
                </c:pt>
                <c:pt idx="46">
                  <c:v>6.8531869250501032E-3</c:v>
                </c:pt>
                <c:pt idx="47">
                  <c:v>6.8546792443668902E-3</c:v>
                </c:pt>
                <c:pt idx="48">
                  <c:v>6.8563063631863486E-3</c:v>
                </c:pt>
                <c:pt idx="49">
                  <c:v>6.8595788049885531E-3</c:v>
                </c:pt>
                <c:pt idx="50">
                  <c:v>6.8483176883853414E-3</c:v>
                </c:pt>
                <c:pt idx="51">
                  <c:v>6.8424914718865359E-3</c:v>
                </c:pt>
                <c:pt idx="52">
                  <c:v>6.842297101598005E-3</c:v>
                </c:pt>
                <c:pt idx="53">
                  <c:v>6.8320578882929972E-3</c:v>
                </c:pt>
                <c:pt idx="54">
                  <c:v>6.8372792570690066E-3</c:v>
                </c:pt>
                <c:pt idx="55">
                  <c:v>6.8325442176815354E-3</c:v>
                </c:pt>
                <c:pt idx="56">
                  <c:v>6.8197295928584811E-3</c:v>
                </c:pt>
                <c:pt idx="57">
                  <c:v>6.8242662010706834E-3</c:v>
                </c:pt>
                <c:pt idx="58">
                  <c:v>6.8293944268413842E-3</c:v>
                </c:pt>
                <c:pt idx="59">
                  <c:v>6.8243849346785179E-3</c:v>
                </c:pt>
                <c:pt idx="60">
                  <c:v>6.7792743356986929E-3</c:v>
                </c:pt>
                <c:pt idx="61">
                  <c:v>6.7819914500337752E-3</c:v>
                </c:pt>
                <c:pt idx="62">
                  <c:v>6.7691371650591137E-3</c:v>
                </c:pt>
                <c:pt idx="63">
                  <c:v>6.759149489746763E-3</c:v>
                </c:pt>
                <c:pt idx="64">
                  <c:v>6.7632153428982544E-3</c:v>
                </c:pt>
                <c:pt idx="65">
                  <c:v>6.7524375713794438E-3</c:v>
                </c:pt>
                <c:pt idx="66">
                  <c:v>6.7523515577110338E-3</c:v>
                </c:pt>
                <c:pt idx="67">
                  <c:v>6.7342514788553132E-3</c:v>
                </c:pt>
                <c:pt idx="68">
                  <c:v>6.7380119931064186E-3</c:v>
                </c:pt>
                <c:pt idx="69">
                  <c:v>6.7360729073790981E-3</c:v>
                </c:pt>
                <c:pt idx="70">
                  <c:v>6.7266779275219069E-3</c:v>
                </c:pt>
                <c:pt idx="71">
                  <c:v>6.713832099753958E-3</c:v>
                </c:pt>
                <c:pt idx="72">
                  <c:v>6.7206303572759918E-3</c:v>
                </c:pt>
                <c:pt idx="73">
                  <c:v>6.7219152229787138E-3</c:v>
                </c:pt>
                <c:pt idx="74">
                  <c:v>6.7209540911754573E-3</c:v>
                </c:pt>
                <c:pt idx="75">
                  <c:v>6.6903887128322292E-3</c:v>
                </c:pt>
                <c:pt idx="76">
                  <c:v>6.6864296774311605E-3</c:v>
                </c:pt>
                <c:pt idx="77">
                  <c:v>6.68196973104207E-3</c:v>
                </c:pt>
                <c:pt idx="78">
                  <c:v>6.6340060906313614E-3</c:v>
                </c:pt>
                <c:pt idx="79">
                  <c:v>6.636827855306171E-3</c:v>
                </c:pt>
                <c:pt idx="80">
                  <c:v>6.6311692463427718E-3</c:v>
                </c:pt>
                <c:pt idx="81">
                  <c:v>6.6268669371443156E-3</c:v>
                </c:pt>
                <c:pt idx="82">
                  <c:v>6.6155250320565351E-3</c:v>
                </c:pt>
                <c:pt idx="83">
                  <c:v>6.6304808465957876E-3</c:v>
                </c:pt>
                <c:pt idx="84">
                  <c:v>6.5963220162297276E-3</c:v>
                </c:pt>
                <c:pt idx="85">
                  <c:v>6.5830672081230723E-3</c:v>
                </c:pt>
                <c:pt idx="86">
                  <c:v>6.578772579957981E-3</c:v>
                </c:pt>
                <c:pt idx="87">
                  <c:v>6.5653442703970111E-3</c:v>
                </c:pt>
                <c:pt idx="88">
                  <c:v>6.5534369273361204E-3</c:v>
                </c:pt>
                <c:pt idx="89">
                  <c:v>6.5460673204422726E-3</c:v>
                </c:pt>
                <c:pt idx="90">
                  <c:v>6.5457216903510584E-3</c:v>
                </c:pt>
                <c:pt idx="91">
                  <c:v>6.5445078447623484E-3</c:v>
                </c:pt>
                <c:pt idx="92">
                  <c:v>6.5319011333846433E-3</c:v>
                </c:pt>
                <c:pt idx="93">
                  <c:v>6.5241718598703091E-3</c:v>
                </c:pt>
                <c:pt idx="94">
                  <c:v>6.5235665388276853E-3</c:v>
                </c:pt>
                <c:pt idx="95">
                  <c:v>6.4997607206183083E-3</c:v>
                </c:pt>
                <c:pt idx="96">
                  <c:v>6.4777224905150366E-3</c:v>
                </c:pt>
                <c:pt idx="97">
                  <c:v>6.4716024967190755E-3</c:v>
                </c:pt>
                <c:pt idx="98">
                  <c:v>6.4681195265474667E-3</c:v>
                </c:pt>
                <c:pt idx="99">
                  <c:v>6.4286846844989753E-3</c:v>
                </c:pt>
                <c:pt idx="100">
                  <c:v>6.4124527016469202E-3</c:v>
                </c:pt>
                <c:pt idx="101">
                  <c:v>6.412200544093416E-3</c:v>
                </c:pt>
                <c:pt idx="102">
                  <c:v>6.4176127940500649E-3</c:v>
                </c:pt>
                <c:pt idx="103">
                  <c:v>6.3905719269403694E-3</c:v>
                </c:pt>
                <c:pt idx="104">
                  <c:v>6.3709761281822708E-3</c:v>
                </c:pt>
                <c:pt idx="105">
                  <c:v>6.3776773083226157E-3</c:v>
                </c:pt>
                <c:pt idx="106">
                  <c:v>6.3815390430661534E-3</c:v>
                </c:pt>
                <c:pt idx="107">
                  <c:v>6.3835232144113796E-3</c:v>
                </c:pt>
                <c:pt idx="108">
                  <c:v>6.3789997883894056E-3</c:v>
                </c:pt>
                <c:pt idx="109">
                  <c:v>6.3225350984013051E-3</c:v>
                </c:pt>
                <c:pt idx="110">
                  <c:v>6.3254080590258166E-3</c:v>
                </c:pt>
                <c:pt idx="111">
                  <c:v>6.3238444666164906E-3</c:v>
                </c:pt>
                <c:pt idx="112">
                  <c:v>6.3257364154045703E-3</c:v>
                </c:pt>
                <c:pt idx="113">
                  <c:v>6.3270680865259443E-3</c:v>
                </c:pt>
                <c:pt idx="114">
                  <c:v>6.3149880973032424E-3</c:v>
                </c:pt>
                <c:pt idx="115">
                  <c:v>6.317191734347416E-3</c:v>
                </c:pt>
                <c:pt idx="116">
                  <c:v>6.3165725321778776E-3</c:v>
                </c:pt>
                <c:pt idx="117">
                  <c:v>6.3184078716329584E-3</c:v>
                </c:pt>
                <c:pt idx="118">
                  <c:v>6.3061245082036699E-3</c:v>
                </c:pt>
                <c:pt idx="119">
                  <c:v>6.3118925711760365E-3</c:v>
                </c:pt>
                <c:pt idx="120">
                  <c:v>6.3061984889494216E-3</c:v>
                </c:pt>
                <c:pt idx="121">
                  <c:v>6.2932097744985427E-3</c:v>
                </c:pt>
                <c:pt idx="122">
                  <c:v>6.2897315213401583E-3</c:v>
                </c:pt>
                <c:pt idx="123">
                  <c:v>6.289781673217254E-3</c:v>
                </c:pt>
                <c:pt idx="124">
                  <c:v>6.2498901038483545E-3</c:v>
                </c:pt>
                <c:pt idx="125">
                  <c:v>6.2460912218800235E-3</c:v>
                </c:pt>
                <c:pt idx="126">
                  <c:v>6.2466991589258392E-3</c:v>
                </c:pt>
                <c:pt idx="127">
                  <c:v>6.254853992020637E-3</c:v>
                </c:pt>
                <c:pt idx="128">
                  <c:v>6.2199994587106566E-3</c:v>
                </c:pt>
                <c:pt idx="129">
                  <c:v>6.218683234360034E-3</c:v>
                </c:pt>
                <c:pt idx="130">
                  <c:v>6.2082708335204906E-3</c:v>
                </c:pt>
                <c:pt idx="131">
                  <c:v>6.199587915960425E-3</c:v>
                </c:pt>
                <c:pt idx="132">
                  <c:v>6.193814767989636E-3</c:v>
                </c:pt>
                <c:pt idx="133">
                  <c:v>6.1906178274875323E-3</c:v>
                </c:pt>
                <c:pt idx="134">
                  <c:v>6.1789249070582919E-3</c:v>
                </c:pt>
                <c:pt idx="135">
                  <c:v>6.1824037579916169E-3</c:v>
                </c:pt>
                <c:pt idx="136">
                  <c:v>6.1693809857876758E-3</c:v>
                </c:pt>
                <c:pt idx="137">
                  <c:v>6.1554413884838954E-3</c:v>
                </c:pt>
                <c:pt idx="138">
                  <c:v>6.1570802355466192E-3</c:v>
                </c:pt>
                <c:pt idx="139">
                  <c:v>6.1592225654218957E-3</c:v>
                </c:pt>
                <c:pt idx="140">
                  <c:v>6.1599406176613414E-3</c:v>
                </c:pt>
                <c:pt idx="141">
                  <c:v>6.1514287632007392E-3</c:v>
                </c:pt>
                <c:pt idx="142">
                  <c:v>6.1182612720427354E-3</c:v>
                </c:pt>
                <c:pt idx="143">
                  <c:v>6.0895487926471148E-3</c:v>
                </c:pt>
                <c:pt idx="144">
                  <c:v>6.0904718969481131E-3</c:v>
                </c:pt>
                <c:pt idx="145">
                  <c:v>6.080598327807385E-3</c:v>
                </c:pt>
                <c:pt idx="146">
                  <c:v>6.0822460926639454E-3</c:v>
                </c:pt>
                <c:pt idx="147">
                  <c:v>6.0821303791489534E-3</c:v>
                </c:pt>
                <c:pt idx="148">
                  <c:v>6.0485022913729924E-3</c:v>
                </c:pt>
                <c:pt idx="149">
                  <c:v>6.0356523767228776E-3</c:v>
                </c:pt>
                <c:pt idx="150">
                  <c:v>6.02993589312395E-3</c:v>
                </c:pt>
                <c:pt idx="151">
                  <c:v>6.0287328765531445E-3</c:v>
                </c:pt>
                <c:pt idx="152">
                  <c:v>6.0126642618554271E-3</c:v>
                </c:pt>
                <c:pt idx="153">
                  <c:v>5.9900898679574599E-3</c:v>
                </c:pt>
                <c:pt idx="154">
                  <c:v>5.9898867926893029E-3</c:v>
                </c:pt>
                <c:pt idx="155">
                  <c:v>5.9897773640178453E-3</c:v>
                </c:pt>
                <c:pt idx="156">
                  <c:v>5.9616405226938785E-3</c:v>
                </c:pt>
                <c:pt idx="157">
                  <c:v>5.9582161865519012E-3</c:v>
                </c:pt>
                <c:pt idx="158">
                  <c:v>5.9336108555367861E-3</c:v>
                </c:pt>
                <c:pt idx="159">
                  <c:v>5.9191824394975168E-3</c:v>
                </c:pt>
                <c:pt idx="160">
                  <c:v>5.9024624453207775E-3</c:v>
                </c:pt>
                <c:pt idx="161">
                  <c:v>5.8957253314229074E-3</c:v>
                </c:pt>
                <c:pt idx="162">
                  <c:v>5.8655703258414515E-3</c:v>
                </c:pt>
                <c:pt idx="163">
                  <c:v>5.8458026181842371E-3</c:v>
                </c:pt>
                <c:pt idx="164">
                  <c:v>5.8299257159120099E-3</c:v>
                </c:pt>
                <c:pt idx="165">
                  <c:v>#N/A</c:v>
                </c:pt>
                <c:pt idx="166">
                  <c:v>5.8099635910342506E-3</c:v>
                </c:pt>
                <c:pt idx="167">
                  <c:v>5.7471921522722624E-3</c:v>
                </c:pt>
                <c:pt idx="168">
                  <c:v>5.7414328797744663E-3</c:v>
                </c:pt>
                <c:pt idx="169">
                  <c:v>5.733917515466036E-3</c:v>
                </c:pt>
                <c:pt idx="170">
                  <c:v>5.7490726085933641E-3</c:v>
                </c:pt>
                <c:pt idx="171">
                  <c:v>5.7326479896797622E-3</c:v>
                </c:pt>
                <c:pt idx="172">
                  <c:v>5.7394887268151784E-3</c:v>
                </c:pt>
                <c:pt idx="173">
                  <c:v>5.7383536881416841E-3</c:v>
                </c:pt>
                <c:pt idx="174">
                  <c:v>5.7250933580808017E-3</c:v>
                </c:pt>
                <c:pt idx="175">
                  <c:v>5.7291321974139997E-3</c:v>
                </c:pt>
                <c:pt idx="176">
                  <c:v>5.7195724223875199E-3</c:v>
                </c:pt>
                <c:pt idx="177">
                  <c:v>5.7139791323610467E-3</c:v>
                </c:pt>
                <c:pt idx="178">
                  <c:v>5.7170974226556925E-3</c:v>
                </c:pt>
                <c:pt idx="179">
                  <c:v>5.7053666362782973E-3</c:v>
                </c:pt>
                <c:pt idx="180">
                  <c:v>5.7209367901269736E-3</c:v>
                </c:pt>
                <c:pt idx="181">
                  <c:v>5.7090768661149927E-3</c:v>
                </c:pt>
                <c:pt idx="182">
                  <c:v>5.7146211277758763E-3</c:v>
                </c:pt>
                <c:pt idx="183">
                  <c:v>5.7081339964843991E-3</c:v>
                </c:pt>
                <c:pt idx="184">
                  <c:v>#N/A</c:v>
                </c:pt>
                <c:pt idx="185">
                  <c:v>5.6772573850902841E-3</c:v>
                </c:pt>
                <c:pt idx="186">
                  <c:v>5.6559007295784447E-3</c:v>
                </c:pt>
                <c:pt idx="187">
                  <c:v>5.6188875201066413E-3</c:v>
                </c:pt>
                <c:pt idx="188">
                  <c:v>5.6175490054042321E-3</c:v>
                </c:pt>
                <c:pt idx="189">
                  <c:v>5.6476274515107061E-3</c:v>
                </c:pt>
                <c:pt idx="190">
                  <c:v>5.6247758129370773E-3</c:v>
                </c:pt>
                <c:pt idx="191">
                  <c:v>5.5921468640867111E-3</c:v>
                </c:pt>
                <c:pt idx="192">
                  <c:v>5.5992227732744038E-3</c:v>
                </c:pt>
                <c:pt idx="193">
                  <c:v>5.5867790603374434E-3</c:v>
                </c:pt>
                <c:pt idx="194">
                  <c:v>5.5653366809285121E-3</c:v>
                </c:pt>
                <c:pt idx="195">
                  <c:v>5.5596791578789162E-3</c:v>
                </c:pt>
                <c:pt idx="196">
                  <c:v>5.5375314985437463E-3</c:v>
                </c:pt>
                <c:pt idx="197">
                  <c:v>5.5368073277597407E-3</c:v>
                </c:pt>
                <c:pt idx="198">
                  <c:v>5.5154150040475081E-3</c:v>
                </c:pt>
                <c:pt idx="199">
                  <c:v>5.5208136537676644E-3</c:v>
                </c:pt>
                <c:pt idx="200">
                  <c:v>5.4931117221392878E-3</c:v>
                </c:pt>
                <c:pt idx="201">
                  <c:v>5.5005966431598274E-3</c:v>
                </c:pt>
                <c:pt idx="202">
                  <c:v>5.4686329838007364E-3</c:v>
                </c:pt>
                <c:pt idx="203">
                  <c:v>5.5137244990208778E-3</c:v>
                </c:pt>
                <c:pt idx="204">
                  <c:v>5.482993242237777E-3</c:v>
                </c:pt>
                <c:pt idx="205">
                  <c:v>5.4424788351987718E-3</c:v>
                </c:pt>
                <c:pt idx="206">
                  <c:v>5.4132637434722852E-3</c:v>
                </c:pt>
                <c:pt idx="207">
                  <c:v>5.4147519651768228E-3</c:v>
                </c:pt>
                <c:pt idx="208">
                  <c:v>5.4066672665189497E-3</c:v>
                </c:pt>
                <c:pt idx="209">
                  <c:v>5.3844544847296838E-3</c:v>
                </c:pt>
                <c:pt idx="210">
                  <c:v>5.3807661645066673E-3</c:v>
                </c:pt>
                <c:pt idx="211">
                  <c:v>5.3400386405666467E-3</c:v>
                </c:pt>
                <c:pt idx="212">
                  <c:v>5.3495319025811394E-3</c:v>
                </c:pt>
                <c:pt idx="213">
                  <c:v>5.327435421850657E-3</c:v>
                </c:pt>
                <c:pt idx="214">
                  <c:v>5.353090288022111E-3</c:v>
                </c:pt>
                <c:pt idx="215">
                  <c:v>5.3134831174164177E-3</c:v>
                </c:pt>
                <c:pt idx="216">
                  <c:v>5.297307768038495E-3</c:v>
                </c:pt>
                <c:pt idx="217">
                  <c:v>5.3074578531728811E-3</c:v>
                </c:pt>
                <c:pt idx="218">
                  <c:v>5.3012729334116493E-3</c:v>
                </c:pt>
                <c:pt idx="219">
                  <c:v>5.2885167105456432E-3</c:v>
                </c:pt>
                <c:pt idx="220">
                  <c:v>5.2801780704498924E-3</c:v>
                </c:pt>
                <c:pt idx="221">
                  <c:v>5.2771711366876861E-3</c:v>
                </c:pt>
                <c:pt idx="222">
                  <c:v>5.2525170241242147E-3</c:v>
                </c:pt>
                <c:pt idx="223">
                  <c:v>5.2504378504285576E-3</c:v>
                </c:pt>
                <c:pt idx="224">
                  <c:v>5.23067311038794E-3</c:v>
                </c:pt>
                <c:pt idx="225">
                  <c:v>5.1823612017745102E-3</c:v>
                </c:pt>
                <c:pt idx="226">
                  <c:v>5.1790719160065279E-3</c:v>
                </c:pt>
                <c:pt idx="227">
                  <c:v>5.1710752023457207E-3</c:v>
                </c:pt>
                <c:pt idx="228">
                  <c:v>5.1520179642792208E-3</c:v>
                </c:pt>
                <c:pt idx="229">
                  <c:v>5.1260716933076989E-3</c:v>
                </c:pt>
                <c:pt idx="230">
                  <c:v>5.1020441101630176E-3</c:v>
                </c:pt>
                <c:pt idx="231">
                  <c:v>5.1016125144920377E-3</c:v>
                </c:pt>
                <c:pt idx="232">
                  <c:v>5.101124016392955E-3</c:v>
                </c:pt>
                <c:pt idx="233">
                  <c:v>5.1475566508303316E-3</c:v>
                </c:pt>
                <c:pt idx="234">
                  <c:v>5.1390655182066425E-3</c:v>
                </c:pt>
                <c:pt idx="235">
                  <c:v>5.1157691802403704E-3</c:v>
                </c:pt>
                <c:pt idx="236">
                  <c:v>5.1136226125125805E-3</c:v>
                </c:pt>
                <c:pt idx="237">
                  <c:v>5.1102947532173371E-3</c:v>
                </c:pt>
                <c:pt idx="238">
                  <c:v>5.1168452037901879E-3</c:v>
                </c:pt>
                <c:pt idx="239">
                  <c:v>5.1162204354693319E-3</c:v>
                </c:pt>
                <c:pt idx="240">
                  <c:v>5.1054245707005119E-3</c:v>
                </c:pt>
                <c:pt idx="241">
                  <c:v>5.1002806409561341E-3</c:v>
                </c:pt>
                <c:pt idx="242">
                  <c:v>5.1014373669238111E-3</c:v>
                </c:pt>
                <c:pt idx="243">
                  <c:v>5.1043506566323948E-3</c:v>
                </c:pt>
                <c:pt idx="244">
                  <c:v>5.1051850201815352E-3</c:v>
                </c:pt>
                <c:pt idx="245">
                  <c:v>5.1006697336819506E-3</c:v>
                </c:pt>
                <c:pt idx="246">
                  <c:v>5.0784771444079002E-3</c:v>
                </c:pt>
                <c:pt idx="247">
                  <c:v>5.0820918982212859E-3</c:v>
                </c:pt>
                <c:pt idx="248">
                  <c:v>5.0835021410602366E-3</c:v>
                </c:pt>
                <c:pt idx="249">
                  <c:v>5.0493835048774915E-3</c:v>
                </c:pt>
                <c:pt idx="250">
                  <c:v>5.0382094978604908E-3</c:v>
                </c:pt>
                <c:pt idx="251">
                  <c:v>5.0258271860896819E-3</c:v>
                </c:pt>
                <c:pt idx="252">
                  <c:v>5.0324545115811858E-3</c:v>
                </c:pt>
                <c:pt idx="253">
                  <c:v>5.0213953572291192E-3</c:v>
                </c:pt>
                <c:pt idx="254">
                  <c:v>5.005622692297873E-3</c:v>
                </c:pt>
                <c:pt idx="255">
                  <c:v>4.9994459852349404E-3</c:v>
                </c:pt>
                <c:pt idx="256">
                  <c:v>4.9816060794520833E-3</c:v>
                </c:pt>
                <c:pt idx="257">
                  <c:v>#N/A</c:v>
                </c:pt>
                <c:pt idx="258">
                  <c:v>4.9799793825857641E-3</c:v>
                </c:pt>
                <c:pt idx="259">
                  <c:v>4.9713181395885098E-3</c:v>
                </c:pt>
                <c:pt idx="260">
                  <c:v>4.9767985250679381E-3</c:v>
                </c:pt>
                <c:pt idx="261">
                  <c:v>4.9720336769711881E-3</c:v>
                </c:pt>
                <c:pt idx="262">
                  <c:v>4.964103240070239E-3</c:v>
                </c:pt>
                <c:pt idx="263">
                  <c:v>4.945174052009671E-3</c:v>
                </c:pt>
                <c:pt idx="264">
                  <c:v>4.9442047010010981E-3</c:v>
                </c:pt>
                <c:pt idx="265">
                  <c:v>4.9456998541081987E-3</c:v>
                </c:pt>
                <c:pt idx="266">
                  <c:v>4.914772744291529E-3</c:v>
                </c:pt>
                <c:pt idx="267">
                  <c:v>4.9316972144839433E-3</c:v>
                </c:pt>
                <c:pt idx="268">
                  <c:v>4.9343274153217376E-3</c:v>
                </c:pt>
                <c:pt idx="269">
                  <c:v>4.9264304234020173E-3</c:v>
                </c:pt>
                <c:pt idx="270">
                  <c:v>4.9160913071559786E-3</c:v>
                </c:pt>
                <c:pt idx="271">
                  <c:v>4.9099351970318672E-3</c:v>
                </c:pt>
                <c:pt idx="272">
                  <c:v>4.8656177544295076E-3</c:v>
                </c:pt>
                <c:pt idx="273">
                  <c:v>4.8523432895566376E-3</c:v>
                </c:pt>
                <c:pt idx="274">
                  <c:v>4.8464732715494119E-3</c:v>
                </c:pt>
                <c:pt idx="275">
                  <c:v>4.8457188310235821E-3</c:v>
                </c:pt>
                <c:pt idx="276">
                  <c:v>4.8127657141003866E-3</c:v>
                </c:pt>
                <c:pt idx="277">
                  <c:v>4.7991718056497046E-3</c:v>
                </c:pt>
                <c:pt idx="278">
                  <c:v>4.7921921803777412E-3</c:v>
                </c:pt>
                <c:pt idx="279">
                  <c:v>4.7817461118915272E-3</c:v>
                </c:pt>
                <c:pt idx="280">
                  <c:v>4.7810949412911974E-3</c:v>
                </c:pt>
                <c:pt idx="281">
                  <c:v>4.7725572890482404E-3</c:v>
                </c:pt>
                <c:pt idx="282">
                  <c:v>4.7440711974817695E-3</c:v>
                </c:pt>
                <c:pt idx="283">
                  <c:v>4.7417538616267851E-3</c:v>
                </c:pt>
                <c:pt idx="284">
                  <c:v>4.7431508154289759E-3</c:v>
                </c:pt>
                <c:pt idx="285">
                  <c:v>4.7209551305118502E-3</c:v>
                </c:pt>
                <c:pt idx="286">
                  <c:v>4.6859412368585041E-3</c:v>
                </c:pt>
                <c:pt idx="287">
                  <c:v>4.6810921642399528E-3</c:v>
                </c:pt>
                <c:pt idx="288">
                  <c:v>4.6725528047264486E-3</c:v>
                </c:pt>
                <c:pt idx="289">
                  <c:v>4.6760640689824662E-3</c:v>
                </c:pt>
                <c:pt idx="290">
                  <c:v>4.6523936518501063E-3</c:v>
                </c:pt>
                <c:pt idx="291">
                  <c:v>4.5824244977703543E-3</c:v>
                </c:pt>
                <c:pt idx="292">
                  <c:v>4.5717433710339428E-3</c:v>
                </c:pt>
                <c:pt idx="293">
                  <c:v>4.5697580623675904E-3</c:v>
                </c:pt>
                <c:pt idx="294">
                  <c:v>4.5718367739495669E-3</c:v>
                </c:pt>
                <c:pt idx="295">
                  <c:v>4.5604459805257402E-3</c:v>
                </c:pt>
                <c:pt idx="296">
                  <c:v>4.5528589565928534E-3</c:v>
                </c:pt>
                <c:pt idx="297">
                  <c:v>4.540864316309845E-3</c:v>
                </c:pt>
                <c:pt idx="298">
                  <c:v>4.537644598217927E-3</c:v>
                </c:pt>
                <c:pt idx="299">
                  <c:v>4.5445903815179989E-3</c:v>
                </c:pt>
                <c:pt idx="300">
                  <c:v>4.5397911946769565E-3</c:v>
                </c:pt>
                <c:pt idx="301">
                  <c:v>4.5440766407940369E-3</c:v>
                </c:pt>
                <c:pt idx="302">
                  <c:v>4.5406801944201103E-3</c:v>
                </c:pt>
                <c:pt idx="303">
                  <c:v>4.5376280244913136E-3</c:v>
                </c:pt>
                <c:pt idx="304">
                  <c:v>4.5384402036758864E-3</c:v>
                </c:pt>
                <c:pt idx="305">
                  <c:v>4.533983758160165E-3</c:v>
                </c:pt>
                <c:pt idx="306">
                  <c:v>4.5260694896804843E-3</c:v>
                </c:pt>
                <c:pt idx="307">
                  <c:v>4.5139017917867896E-3</c:v>
                </c:pt>
                <c:pt idx="308">
                  <c:v>4.5135655220194248E-3</c:v>
                </c:pt>
                <c:pt idx="309">
                  <c:v>4.5196522662449556E-3</c:v>
                </c:pt>
                <c:pt idx="310">
                  <c:v>4.506359983350583E-3</c:v>
                </c:pt>
                <c:pt idx="311">
                  <c:v>4.4933420401349622E-3</c:v>
                </c:pt>
                <c:pt idx="312">
                  <c:v>4.445845013401728E-3</c:v>
                </c:pt>
                <c:pt idx="313">
                  <c:v>4.4445275493791847E-3</c:v>
                </c:pt>
                <c:pt idx="314">
                  <c:v>4.4481890389340695E-3</c:v>
                </c:pt>
                <c:pt idx="315">
                  <c:v>4.4503908725319619E-3</c:v>
                </c:pt>
                <c:pt idx="316">
                  <c:v>4.412666527912501E-3</c:v>
                </c:pt>
                <c:pt idx="317">
                  <c:v>4.4155936845968746E-3</c:v>
                </c:pt>
                <c:pt idx="318">
                  <c:v>4.4116405458989316E-3</c:v>
                </c:pt>
                <c:pt idx="319">
                  <c:v>4.410225737779383E-3</c:v>
                </c:pt>
                <c:pt idx="320">
                  <c:v>4.3886674390305469E-3</c:v>
                </c:pt>
                <c:pt idx="321">
                  <c:v>4.3776403114383911E-3</c:v>
                </c:pt>
                <c:pt idx="322">
                  <c:v>4.3787201309613E-3</c:v>
                </c:pt>
                <c:pt idx="323">
                  <c:v>4.3682897251300368E-3</c:v>
                </c:pt>
                <c:pt idx="324">
                  <c:v>4.3690492019576865E-3</c:v>
                </c:pt>
                <c:pt idx="325">
                  <c:v>4.3650466132039156E-3</c:v>
                </c:pt>
                <c:pt idx="326">
                  <c:v>4.3547430097425899E-3</c:v>
                </c:pt>
                <c:pt idx="327">
                  <c:v>4.3564234823463277E-3</c:v>
                </c:pt>
                <c:pt idx="328">
                  <c:v>4.3587354617566909E-3</c:v>
                </c:pt>
                <c:pt idx="329">
                  <c:v>4.3556397858934837E-3</c:v>
                </c:pt>
                <c:pt idx="330">
                  <c:v>4.316440160163193E-3</c:v>
                </c:pt>
                <c:pt idx="331">
                  <c:v>4.3083741646110507E-3</c:v>
                </c:pt>
                <c:pt idx="332">
                  <c:v>4.3002070520516966E-3</c:v>
                </c:pt>
                <c:pt idx="333">
                  <c:v>4.2984514352513159E-3</c:v>
                </c:pt>
                <c:pt idx="334">
                  <c:v>4.2937084458423147E-3</c:v>
                </c:pt>
                <c:pt idx="335">
                  <c:v>4.2839785863069135E-3</c:v>
                </c:pt>
                <c:pt idx="336">
                  <c:v>4.255339651608514E-3</c:v>
                </c:pt>
                <c:pt idx="337">
                  <c:v>4.2088661820742779E-3</c:v>
                </c:pt>
                <c:pt idx="338">
                  <c:v>4.1966687072121367E-3</c:v>
                </c:pt>
                <c:pt idx="339">
                  <c:v>4.1793912375407416E-3</c:v>
                </c:pt>
                <c:pt idx="340">
                  <c:v>4.1568523613355612E-3</c:v>
                </c:pt>
                <c:pt idx="341">
                  <c:v>4.148875781641248E-3</c:v>
                </c:pt>
                <c:pt idx="342">
                  <c:v>#N/A</c:v>
                </c:pt>
                <c:pt idx="343">
                  <c:v>4.1445877942762888E-3</c:v>
                </c:pt>
                <c:pt idx="344">
                  <c:v>4.1363681255652818E-3</c:v>
                </c:pt>
                <c:pt idx="345">
                  <c:v>4.1369702437035194E-3</c:v>
                </c:pt>
                <c:pt idx="346">
                  <c:v>4.1268543085670739E-3</c:v>
                </c:pt>
                <c:pt idx="347">
                  <c:v>4.1192361382889064E-3</c:v>
                </c:pt>
                <c:pt idx="348">
                  <c:v>4.1178276996038932E-3</c:v>
                </c:pt>
                <c:pt idx="349">
                  <c:v>4.0933390201700615E-3</c:v>
                </c:pt>
                <c:pt idx="350">
                  <c:v>4.075813783510629E-3</c:v>
                </c:pt>
                <c:pt idx="351">
                  <c:v>4.0335289315873712E-3</c:v>
                </c:pt>
                <c:pt idx="352">
                  <c:v>4.0234052226451045E-3</c:v>
                </c:pt>
                <c:pt idx="353">
                  <c:v>4.0028431293375188E-3</c:v>
                </c:pt>
                <c:pt idx="354">
                  <c:v>3.9817239725790099E-3</c:v>
                </c:pt>
                <c:pt idx="355">
                  <c:v>3.9441719274042608E-3</c:v>
                </c:pt>
                <c:pt idx="356">
                  <c:v>3.9411848264034877E-3</c:v>
                </c:pt>
                <c:pt idx="357">
                  <c:v>3.9281532165114097E-3</c:v>
                </c:pt>
                <c:pt idx="358">
                  <c:v>3.9308989806183803E-3</c:v>
                </c:pt>
                <c:pt idx="359">
                  <c:v>3.9185146291516038E-3</c:v>
                </c:pt>
                <c:pt idx="360">
                  <c:v>3.8973478220478697E-3</c:v>
                </c:pt>
                <c:pt idx="361">
                  <c:v>3.8919371142025483E-3</c:v>
                </c:pt>
                <c:pt idx="362">
                  <c:v>3.8804018989029299E-3</c:v>
                </c:pt>
                <c:pt idx="363">
                  <c:v>3.8834333893735806E-3</c:v>
                </c:pt>
                <c:pt idx="364">
                  <c:v>3.8868861887451089E-3</c:v>
                </c:pt>
                <c:pt idx="365">
                  <c:v>3.8867976946814764E-3</c:v>
                </c:pt>
                <c:pt idx="366">
                  <c:v>3.8800167251702433E-3</c:v>
                </c:pt>
                <c:pt idx="367">
                  <c:v>3.8803327925971409E-3</c:v>
                </c:pt>
                <c:pt idx="368">
                  <c:v>3.8797393375762379E-3</c:v>
                </c:pt>
                <c:pt idx="369">
                  <c:v>3.8663870477391171E-3</c:v>
                </c:pt>
                <c:pt idx="370">
                  <c:v>3.8520830143717877E-3</c:v>
                </c:pt>
                <c:pt idx="371">
                  <c:v>3.8456930926096256E-3</c:v>
                </c:pt>
                <c:pt idx="372">
                  <c:v>3.8419696259421876E-3</c:v>
                </c:pt>
                <c:pt idx="373">
                  <c:v>3.8463244748019321E-3</c:v>
                </c:pt>
                <c:pt idx="374">
                  <c:v>3.8346954296999414E-3</c:v>
                </c:pt>
                <c:pt idx="375">
                  <c:v>3.8349575101923605E-3</c:v>
                </c:pt>
                <c:pt idx="376">
                  <c:v>3.8353159218382782E-3</c:v>
                </c:pt>
                <c:pt idx="377">
                  <c:v>3.778279431834175E-3</c:v>
                </c:pt>
                <c:pt idx="378">
                  <c:v>3.7802643099782429E-3</c:v>
                </c:pt>
                <c:pt idx="379">
                  <c:v>3.7626356833437846E-3</c:v>
                </c:pt>
                <c:pt idx="380">
                  <c:v>3.7294361680568766E-3</c:v>
                </c:pt>
                <c:pt idx="381">
                  <c:v>3.7258137171971573E-3</c:v>
                </c:pt>
                <c:pt idx="382">
                  <c:v>3.7261568090669606E-3</c:v>
                </c:pt>
                <c:pt idx="383">
                  <c:v>3.7228415697079242E-3</c:v>
                </c:pt>
                <c:pt idx="384">
                  <c:v>3.6995246822597583E-3</c:v>
                </c:pt>
                <c:pt idx="385">
                  <c:v>3.7000546810128654E-3</c:v>
                </c:pt>
                <c:pt idx="386">
                  <c:v>3.7030805668498701E-3</c:v>
                </c:pt>
                <c:pt idx="387">
                  <c:v>3.7008498455433081E-3</c:v>
                </c:pt>
                <c:pt idx="388">
                  <c:v>3.6965175615120138E-3</c:v>
                </c:pt>
                <c:pt idx="389">
                  <c:v>3.6829922267875848E-3</c:v>
                </c:pt>
                <c:pt idx="390">
                  <c:v>3.6848700006280044E-3</c:v>
                </c:pt>
                <c:pt idx="391">
                  <c:v>3.6794239857904643E-3</c:v>
                </c:pt>
                <c:pt idx="392">
                  <c:v>3.6838782057764252E-3</c:v>
                </c:pt>
                <c:pt idx="393">
                  <c:v>3.6641312296774586E-3</c:v>
                </c:pt>
                <c:pt idx="394">
                  <c:v>3.6390585659062946E-3</c:v>
                </c:pt>
                <c:pt idx="395">
                  <c:v>3.6376305717542579E-3</c:v>
                </c:pt>
                <c:pt idx="396">
                  <c:v>3.6340531636662732E-3</c:v>
                </c:pt>
                <c:pt idx="397">
                  <c:v>3.6371867373958811E-3</c:v>
                </c:pt>
                <c:pt idx="398">
                  <c:v>3.624641336975154E-3</c:v>
                </c:pt>
                <c:pt idx="399">
                  <c:v>3.5840140603935478E-3</c:v>
                </c:pt>
                <c:pt idx="400">
                  <c:v>3.5675402663024602E-3</c:v>
                </c:pt>
                <c:pt idx="401">
                  <c:v>3.5658009707775218E-3</c:v>
                </c:pt>
                <c:pt idx="402">
                  <c:v>3.5555432459375425E-3</c:v>
                </c:pt>
                <c:pt idx="403">
                  <c:v>3.5325154143122095E-3</c:v>
                </c:pt>
                <c:pt idx="404">
                  <c:v>3.5072763677315155E-3</c:v>
                </c:pt>
                <c:pt idx="405">
                  <c:v>3.5219806200346149E-3</c:v>
                </c:pt>
                <c:pt idx="406">
                  <c:v>3.5295123523582106E-3</c:v>
                </c:pt>
                <c:pt idx="407">
                  <c:v>3.4935358450001175E-3</c:v>
                </c:pt>
                <c:pt idx="408">
                  <c:v>3.4860321691652096E-3</c:v>
                </c:pt>
                <c:pt idx="409">
                  <c:v>3.4856627894750414E-3</c:v>
                </c:pt>
                <c:pt idx="410">
                  <c:v>3.4882660712534097E-3</c:v>
                </c:pt>
                <c:pt idx="411">
                  <c:v>3.4850868582214645E-3</c:v>
                </c:pt>
                <c:pt idx="412">
                  <c:v>3.4723727896914802E-3</c:v>
                </c:pt>
                <c:pt idx="413">
                  <c:v>3.4333801437300693E-3</c:v>
                </c:pt>
                <c:pt idx="414">
                  <c:v>3.4021996625195339E-3</c:v>
                </c:pt>
                <c:pt idx="415">
                  <c:v>3.3705142566633484E-3</c:v>
                </c:pt>
                <c:pt idx="416">
                  <c:v>3.3851356269338773E-3</c:v>
                </c:pt>
                <c:pt idx="417">
                  <c:v>3.3294768983609391E-3</c:v>
                </c:pt>
                <c:pt idx="418">
                  <c:v>3.2882962753042477E-3</c:v>
                </c:pt>
                <c:pt idx="419">
                  <c:v>3.2841733958759445E-3</c:v>
                </c:pt>
                <c:pt idx="420">
                  <c:v>#N/A</c:v>
                </c:pt>
                <c:pt idx="421">
                  <c:v>3.2649907716228999E-3</c:v>
                </c:pt>
                <c:pt idx="422">
                  <c:v>3.2502502614648598E-3</c:v>
                </c:pt>
                <c:pt idx="423">
                  <c:v>3.2438740079892003E-3</c:v>
                </c:pt>
                <c:pt idx="424">
                  <c:v>3.2466354777214157E-3</c:v>
                </c:pt>
                <c:pt idx="425">
                  <c:v>3.2260973988715858E-3</c:v>
                </c:pt>
                <c:pt idx="426">
                  <c:v>3.2248873408720069E-3</c:v>
                </c:pt>
                <c:pt idx="427">
                  <c:v>3.2217106465721734E-3</c:v>
                </c:pt>
                <c:pt idx="428">
                  <c:v>3.2275289464829271E-3</c:v>
                </c:pt>
                <c:pt idx="429">
                  <c:v>3.2295713929479941E-3</c:v>
                </c:pt>
                <c:pt idx="430">
                  <c:v>#N/A</c:v>
                </c:pt>
                <c:pt idx="431">
                  <c:v>3.2273666805404666E-3</c:v>
                </c:pt>
                <c:pt idx="432">
                  <c:v>3.2096719434229204E-3</c:v>
                </c:pt>
                <c:pt idx="433">
                  <c:v>3.2024537929047359E-3</c:v>
                </c:pt>
                <c:pt idx="434">
                  <c:v>3.2023893635211298E-3</c:v>
                </c:pt>
                <c:pt idx="435">
                  <c:v>3.2060001995359855E-3</c:v>
                </c:pt>
                <c:pt idx="436">
                  <c:v>3.1900768912218602E-3</c:v>
                </c:pt>
                <c:pt idx="437">
                  <c:v>3.1940803337284773E-3</c:v>
                </c:pt>
                <c:pt idx="438">
                  <c:v>3.1727458138162135E-3</c:v>
                </c:pt>
                <c:pt idx="439">
                  <c:v>3.1277790670014571E-3</c:v>
                </c:pt>
                <c:pt idx="440">
                  <c:v>3.1295851133570363E-3</c:v>
                </c:pt>
                <c:pt idx="441">
                  <c:v>3.1315602649784058E-3</c:v>
                </c:pt>
                <c:pt idx="442">
                  <c:v>3.1041509746667639E-3</c:v>
                </c:pt>
                <c:pt idx="443">
                  <c:v>3.0961815472387855E-3</c:v>
                </c:pt>
                <c:pt idx="444">
                  <c:v>3.0980691228925661E-3</c:v>
                </c:pt>
                <c:pt idx="445">
                  <c:v>3.0987308488683585E-3</c:v>
                </c:pt>
                <c:pt idx="446">
                  <c:v>3.0957374405917726E-3</c:v>
                </c:pt>
                <c:pt idx="447">
                  <c:v>3.0744332255547846E-3</c:v>
                </c:pt>
                <c:pt idx="448">
                  <c:v>3.1238488037563794E-3</c:v>
                </c:pt>
                <c:pt idx="449">
                  <c:v>3.1308700521810451E-3</c:v>
                </c:pt>
                <c:pt idx="450">
                  <c:v>3.1260244142630178E-3</c:v>
                </c:pt>
                <c:pt idx="451">
                  <c:v>3.1113771171051852E-3</c:v>
                </c:pt>
                <c:pt idx="452">
                  <c:v>3.094726219831978E-3</c:v>
                </c:pt>
                <c:pt idx="453">
                  <c:v>3.0919584542261624E-3</c:v>
                </c:pt>
                <c:pt idx="454">
                  <c:v>3.071099951472922E-3</c:v>
                </c:pt>
                <c:pt idx="455">
                  <c:v>3.0738183804965846E-3</c:v>
                </c:pt>
                <c:pt idx="456">
                  <c:v>3.0524021051303585E-3</c:v>
                </c:pt>
                <c:pt idx="457">
                  <c:v>3.0147611820876552E-3</c:v>
                </c:pt>
                <c:pt idx="458">
                  <c:v>2.9840117453900916E-3</c:v>
                </c:pt>
                <c:pt idx="459">
                  <c:v>2.980125638660347E-3</c:v>
                </c:pt>
                <c:pt idx="460">
                  <c:v>2.9880596699902728E-3</c:v>
                </c:pt>
                <c:pt idx="461">
                  <c:v>2.9724391447711884E-3</c:v>
                </c:pt>
                <c:pt idx="462">
                  <c:v>2.9336687703662712E-3</c:v>
                </c:pt>
                <c:pt idx="463">
                  <c:v>2.9288980624231353E-3</c:v>
                </c:pt>
                <c:pt idx="464">
                  <c:v>2.921044912247428E-3</c:v>
                </c:pt>
                <c:pt idx="465">
                  <c:v>2.9255070564806473E-3</c:v>
                </c:pt>
                <c:pt idx="466">
                  <c:v>2.9144712379751692E-3</c:v>
                </c:pt>
                <c:pt idx="467">
                  <c:v>2.8747308149053019E-3</c:v>
                </c:pt>
                <c:pt idx="468">
                  <c:v>2.8470023307192172E-3</c:v>
                </c:pt>
                <c:pt idx="469">
                  <c:v>2.8471708014645714E-3</c:v>
                </c:pt>
                <c:pt idx="470">
                  <c:v>2.8267765034271086E-3</c:v>
                </c:pt>
                <c:pt idx="471">
                  <c:v>2.8253845055528082E-3</c:v>
                </c:pt>
                <c:pt idx="472">
                  <c:v>2.818798608893669E-3</c:v>
                </c:pt>
                <c:pt idx="473">
                  <c:v>2.7883872681322419E-3</c:v>
                </c:pt>
                <c:pt idx="474">
                  <c:v>2.7058446060639341E-3</c:v>
                </c:pt>
                <c:pt idx="475">
                  <c:v>2.6927930410267642E-3</c:v>
                </c:pt>
                <c:pt idx="476">
                  <c:v>2.6423781590125817E-3</c:v>
                </c:pt>
                <c:pt idx="477">
                  <c:v>2.6416995608669058E-3</c:v>
                </c:pt>
                <c:pt idx="478">
                  <c:v>2.6245967187461527E-3</c:v>
                </c:pt>
                <c:pt idx="479">
                  <c:v>2.6286855333994552E-3</c:v>
                </c:pt>
                <c:pt idx="480">
                  <c:v>2.5833008508879818E-3</c:v>
                </c:pt>
                <c:pt idx="481">
                  <c:v>2.5621621059486177E-3</c:v>
                </c:pt>
                <c:pt idx="482">
                  <c:v>2.5458109432807685E-3</c:v>
                </c:pt>
                <c:pt idx="483">
                  <c:v>2.5498443668803272E-3</c:v>
                </c:pt>
                <c:pt idx="484">
                  <c:v>2.5550147021227154E-3</c:v>
                </c:pt>
                <c:pt idx="485">
                  <c:v>2.5386720502813542E-3</c:v>
                </c:pt>
                <c:pt idx="486">
                  <c:v>2.5088728818956074E-3</c:v>
                </c:pt>
                <c:pt idx="487">
                  <c:v>2.4972661568256616E-3</c:v>
                </c:pt>
                <c:pt idx="488">
                  <c:v>2.4959844806333731E-3</c:v>
                </c:pt>
                <c:pt idx="489">
                  <c:v>2.5009478681767838E-3</c:v>
                </c:pt>
                <c:pt idx="490">
                  <c:v>2.4921550223424571E-3</c:v>
                </c:pt>
                <c:pt idx="491">
                  <c:v>2.4823675084155727E-3</c:v>
                </c:pt>
                <c:pt idx="492">
                  <c:v>2.4852255524958622E-3</c:v>
                </c:pt>
                <c:pt idx="493">
                  <c:v>2.4868796037778029E-3</c:v>
                </c:pt>
                <c:pt idx="494">
                  <c:v>2.4844966994317375E-3</c:v>
                </c:pt>
                <c:pt idx="495">
                  <c:v>2.4590763009753047E-3</c:v>
                </c:pt>
                <c:pt idx="496">
                  <c:v>2.4548702439726178E-3</c:v>
                </c:pt>
                <c:pt idx="497">
                  <c:v>2.4594817044998329E-3</c:v>
                </c:pt>
                <c:pt idx="498">
                  <c:v>2.4486915654295949E-3</c:v>
                </c:pt>
                <c:pt idx="499">
                  <c:v>2.4484445385457576E-3</c:v>
                </c:pt>
                <c:pt idx="500">
                  <c:v>2.4491542878057881E-3</c:v>
                </c:pt>
                <c:pt idx="501">
                  <c:v>2.4051662128097284E-3</c:v>
                </c:pt>
                <c:pt idx="502">
                  <c:v>2.4085464942300572E-3</c:v>
                </c:pt>
                <c:pt idx="503">
                  <c:v>2.4121601338662479E-3</c:v>
                </c:pt>
                <c:pt idx="504">
                  <c:v>2.424289232748178E-3</c:v>
                </c:pt>
                <c:pt idx="505">
                  <c:v>2.3858050397933539E-3</c:v>
                </c:pt>
                <c:pt idx="506">
                  <c:v>2.3862607309224071E-3</c:v>
                </c:pt>
                <c:pt idx="507">
                  <c:v>2.3728829627385206E-3</c:v>
                </c:pt>
                <c:pt idx="508">
                  <c:v>2.353754552689491E-3</c:v>
                </c:pt>
                <c:pt idx="509">
                  <c:v>#N/A</c:v>
                </c:pt>
                <c:pt idx="510">
                  <c:v>2.3326913041614716E-3</c:v>
                </c:pt>
                <c:pt idx="511">
                  <c:v>2.3234515710146564E-3</c:v>
                </c:pt>
                <c:pt idx="512">
                  <c:v>2.3394440519959314E-3</c:v>
                </c:pt>
                <c:pt idx="513">
                  <c:v>2.3100676390919173E-3</c:v>
                </c:pt>
                <c:pt idx="514">
                  <c:v>2.2886997577691304E-3</c:v>
                </c:pt>
                <c:pt idx="515">
                  <c:v>2.2975060901997413E-3</c:v>
                </c:pt>
                <c:pt idx="516">
                  <c:v>2.2848307924323574E-3</c:v>
                </c:pt>
                <c:pt idx="517">
                  <c:v>2.262556585437725E-3</c:v>
                </c:pt>
                <c:pt idx="518">
                  <c:v>2.2326292079311028E-3</c:v>
                </c:pt>
                <c:pt idx="519">
                  <c:v>2.240348066822051E-3</c:v>
                </c:pt>
                <c:pt idx="520">
                  <c:v>2.2364297013259815E-3</c:v>
                </c:pt>
                <c:pt idx="521">
                  <c:v>2.2364603655997684E-3</c:v>
                </c:pt>
                <c:pt idx="522">
                  <c:v>2.1975041105017912E-3</c:v>
                </c:pt>
                <c:pt idx="523">
                  <c:v>2.1653457024071177E-3</c:v>
                </c:pt>
                <c:pt idx="524">
                  <c:v>2.1513730598479164E-3</c:v>
                </c:pt>
                <c:pt idx="525">
                  <c:v>2.1531552614701965E-3</c:v>
                </c:pt>
                <c:pt idx="526">
                  <c:v>2.1380409625473273E-3</c:v>
                </c:pt>
                <c:pt idx="527">
                  <c:v>2.0870378361064201E-3</c:v>
                </c:pt>
                <c:pt idx="528">
                  <c:v>2.07904082384891E-3</c:v>
                </c:pt>
                <c:pt idx="529">
                  <c:v>2.0720148724457932E-3</c:v>
                </c:pt>
                <c:pt idx="530">
                  <c:v>2.0601406948459466E-3</c:v>
                </c:pt>
                <c:pt idx="531">
                  <c:v>2.0578250535998599E-3</c:v>
                </c:pt>
                <c:pt idx="532">
                  <c:v>2.0463974633786464E-3</c:v>
                </c:pt>
                <c:pt idx="533">
                  <c:v>2.0435128446048001E-3</c:v>
                </c:pt>
                <c:pt idx="534">
                  <c:v>2.0426317317825404E-3</c:v>
                </c:pt>
                <c:pt idx="535">
                  <c:v>2.0305492000385339E-3</c:v>
                </c:pt>
                <c:pt idx="536">
                  <c:v>1.9802599467362292E-3</c:v>
                </c:pt>
                <c:pt idx="537">
                  <c:v>1.9500517505108839E-3</c:v>
                </c:pt>
                <c:pt idx="538">
                  <c:v>1.9430598230814056E-3</c:v>
                </c:pt>
                <c:pt idx="539">
                  <c:v>1.9461925132018276E-3</c:v>
                </c:pt>
                <c:pt idx="540">
                  <c:v>1.9218646026322173E-3</c:v>
                </c:pt>
                <c:pt idx="541">
                  <c:v>1.8463973348197271E-3</c:v>
                </c:pt>
                <c:pt idx="542">
                  <c:v>1.8441168983469591E-3</c:v>
                </c:pt>
                <c:pt idx="543">
                  <c:v>1.8305140902017403E-3</c:v>
                </c:pt>
                <c:pt idx="544">
                  <c:v>1.8323689654353714E-3</c:v>
                </c:pt>
                <c:pt idx="545">
                  <c:v>1.8193793432321748E-3</c:v>
                </c:pt>
                <c:pt idx="546">
                  <c:v>1.8145294005167401E-3</c:v>
                </c:pt>
                <c:pt idx="547">
                  <c:v>1.8141059646445967E-3</c:v>
                </c:pt>
                <c:pt idx="548">
                  <c:v>1.8029742770440116E-3</c:v>
                </c:pt>
                <c:pt idx="549">
                  <c:v>1.8131108519805483E-3</c:v>
                </c:pt>
                <c:pt idx="550">
                  <c:v>1.7913085497278658E-3</c:v>
                </c:pt>
                <c:pt idx="551">
                  <c:v>1.8121224629441546E-3</c:v>
                </c:pt>
                <c:pt idx="552">
                  <c:v>1.8136630497374018E-3</c:v>
                </c:pt>
                <c:pt idx="553">
                  <c:v>1.8043981956255006E-3</c:v>
                </c:pt>
                <c:pt idx="554">
                  <c:v>1.8068432213744767E-3</c:v>
                </c:pt>
                <c:pt idx="555">
                  <c:v>1.8075211241306288E-3</c:v>
                </c:pt>
                <c:pt idx="556">
                  <c:v>1.7987024126029372E-3</c:v>
                </c:pt>
                <c:pt idx="557">
                  <c:v>1.7892835806725405E-3</c:v>
                </c:pt>
                <c:pt idx="558">
                  <c:v>1.7811660718598521E-3</c:v>
                </c:pt>
                <c:pt idx="559">
                  <c:v>1.7853413751887093E-3</c:v>
                </c:pt>
                <c:pt idx="560">
                  <c:v>1.7834537713126153E-3</c:v>
                </c:pt>
                <c:pt idx="561">
                  <c:v>1.758842847635389E-3</c:v>
                </c:pt>
                <c:pt idx="562">
                  <c:v>1.7652840334758668E-3</c:v>
                </c:pt>
                <c:pt idx="563">
                  <c:v>1.7263226513413166E-3</c:v>
                </c:pt>
                <c:pt idx="564">
                  <c:v>1.7300580013632771E-3</c:v>
                </c:pt>
                <c:pt idx="565">
                  <c:v>1.7286489794738902E-3</c:v>
                </c:pt>
                <c:pt idx="566">
                  <c:v>1.6926337117224577E-3</c:v>
                </c:pt>
                <c:pt idx="567">
                  <c:v>1.6937481201413362E-3</c:v>
                </c:pt>
                <c:pt idx="568">
                  <c:v>1.6946749141748541E-3</c:v>
                </c:pt>
                <c:pt idx="569">
                  <c:v>1.696082720479275E-3</c:v>
                </c:pt>
                <c:pt idx="570">
                  <c:v>1.6926362054987543E-3</c:v>
                </c:pt>
                <c:pt idx="571">
                  <c:v>1.747120802573221E-3</c:v>
                </c:pt>
                <c:pt idx="572">
                  <c:v>1.750154394400294E-3</c:v>
                </c:pt>
                <c:pt idx="573">
                  <c:v>1.741170102330436E-3</c:v>
                </c:pt>
                <c:pt idx="574">
                  <c:v>1.7482632148084765E-3</c:v>
                </c:pt>
                <c:pt idx="575">
                  <c:v>1.7487932464654854E-3</c:v>
                </c:pt>
                <c:pt idx="576">
                  <c:v>1.7404858384040267E-3</c:v>
                </c:pt>
                <c:pt idx="577">
                  <c:v>1.7428660396359152E-3</c:v>
                </c:pt>
                <c:pt idx="578">
                  <c:v>1.7362101987057343E-3</c:v>
                </c:pt>
                <c:pt idx="579">
                  <c:v>1.7385772232840768E-3</c:v>
                </c:pt>
                <c:pt idx="580">
                  <c:v>1.7160333111114756E-3</c:v>
                </c:pt>
                <c:pt idx="581">
                  <c:v>1.6965453707662448E-3</c:v>
                </c:pt>
                <c:pt idx="582">
                  <c:v>1.7030081683273579E-3</c:v>
                </c:pt>
                <c:pt idx="583">
                  <c:v>1.6987374559345181E-3</c:v>
                </c:pt>
                <c:pt idx="584">
                  <c:v>1.7036683269966435E-3</c:v>
                </c:pt>
                <c:pt idx="585">
                  <c:v>1.689648416648426E-3</c:v>
                </c:pt>
                <c:pt idx="586">
                  <c:v>1.6436928757768143E-3</c:v>
                </c:pt>
                <c:pt idx="587">
                  <c:v>1.6488298788275291E-3</c:v>
                </c:pt>
                <c:pt idx="588">
                  <c:v>1.6313490559010102E-3</c:v>
                </c:pt>
                <c:pt idx="589">
                  <c:v>1.6172363216031549E-3</c:v>
                </c:pt>
                <c:pt idx="590">
                  <c:v>1.5931459972182704E-3</c:v>
                </c:pt>
                <c:pt idx="591">
                  <c:v>1.585071220705947E-3</c:v>
                </c:pt>
                <c:pt idx="592">
                  <c:v>#N/A</c:v>
                </c:pt>
                <c:pt idx="593">
                  <c:v>1.5740237406438595E-3</c:v>
                </c:pt>
                <c:pt idx="594">
                  <c:v>1.5727848274600387E-3</c:v>
                </c:pt>
                <c:pt idx="595">
                  <c:v>1.5613457940706343E-3</c:v>
                </c:pt>
                <c:pt idx="596">
                  <c:v>1.5568517386022052E-3</c:v>
                </c:pt>
                <c:pt idx="597">
                  <c:v>1.5576112718307389E-3</c:v>
                </c:pt>
                <c:pt idx="598">
                  <c:v>1.5590313875262218E-3</c:v>
                </c:pt>
                <c:pt idx="599">
                  <c:v>1.5522044910092347E-3</c:v>
                </c:pt>
                <c:pt idx="600">
                  <c:v>1.5061406277327993E-3</c:v>
                </c:pt>
                <c:pt idx="601">
                  <c:v>1.4778889643198845E-3</c:v>
                </c:pt>
                <c:pt idx="602">
                  <c:v>1.4710168021800918E-3</c:v>
                </c:pt>
                <c:pt idx="603">
                  <c:v>1.4759574704115153E-3</c:v>
                </c:pt>
                <c:pt idx="604">
                  <c:v>1.4268986530903138E-3</c:v>
                </c:pt>
                <c:pt idx="605">
                  <c:v>1.3853322223726927E-3</c:v>
                </c:pt>
                <c:pt idx="606">
                  <c:v>1.3892752431392541E-3</c:v>
                </c:pt>
                <c:pt idx="607">
                  <c:v>1.3886454328153608E-3</c:v>
                </c:pt>
                <c:pt idx="608">
                  <c:v>1.3773051920136226E-3</c:v>
                </c:pt>
                <c:pt idx="609">
                  <c:v>1.3671798754606446E-3</c:v>
                </c:pt>
                <c:pt idx="610">
                  <c:v>1.3453023931497832E-3</c:v>
                </c:pt>
                <c:pt idx="611">
                  <c:v>1.3530079402583883E-3</c:v>
                </c:pt>
                <c:pt idx="612">
                  <c:v>1.3471634344119909E-3</c:v>
                </c:pt>
                <c:pt idx="613">
                  <c:v>1.3360463756111329E-3</c:v>
                </c:pt>
                <c:pt idx="614">
                  <c:v>1.3447962094228494E-3</c:v>
                </c:pt>
                <c:pt idx="615">
                  <c:v>1.3306913686470523E-3</c:v>
                </c:pt>
                <c:pt idx="616">
                  <c:v>1.3400393551754597E-3</c:v>
                </c:pt>
                <c:pt idx="617">
                  <c:v>1.3389905068608154E-3</c:v>
                </c:pt>
                <c:pt idx="618">
                  <c:v>1.3341528386747736E-3</c:v>
                </c:pt>
                <c:pt idx="619">
                  <c:v>1.3329430245410112E-3</c:v>
                </c:pt>
                <c:pt idx="620">
                  <c:v>1.3197195973617681E-3</c:v>
                </c:pt>
                <c:pt idx="621">
                  <c:v>1.3229231443456779E-3</c:v>
                </c:pt>
                <c:pt idx="622">
                  <c:v>1.3142350159569549E-3</c:v>
                </c:pt>
                <c:pt idx="623">
                  <c:v>1.3053536177742853E-3</c:v>
                </c:pt>
                <c:pt idx="624">
                  <c:v>1.3061378927108347E-3</c:v>
                </c:pt>
                <c:pt idx="625">
                  <c:v>1.2931713318979909E-3</c:v>
                </c:pt>
                <c:pt idx="626">
                  <c:v>1.2994054850077319E-3</c:v>
                </c:pt>
                <c:pt idx="627">
                  <c:v>1.2987982763597028E-3</c:v>
                </c:pt>
                <c:pt idx="628">
                  <c:v>1.2593728105689816E-3</c:v>
                </c:pt>
                <c:pt idx="629">
                  <c:v>1.2490092264176855E-3</c:v>
                </c:pt>
                <c:pt idx="630">
                  <c:v>1.2109061504339547E-3</c:v>
                </c:pt>
                <c:pt idx="631">
                  <c:v>1.2114246456440547E-3</c:v>
                </c:pt>
                <c:pt idx="632">
                  <c:v>1.211811706461452E-3</c:v>
                </c:pt>
                <c:pt idx="633">
                  <c:v>1.1987336622520939E-3</c:v>
                </c:pt>
                <c:pt idx="634">
                  <c:v>1.1840927697632786E-3</c:v>
                </c:pt>
                <c:pt idx="635">
                  <c:v>1.1881766473422761E-3</c:v>
                </c:pt>
                <c:pt idx="636">
                  <c:v>1.1906240485461961E-3</c:v>
                </c:pt>
                <c:pt idx="637">
                  <c:v>1.1946262241440131E-3</c:v>
                </c:pt>
                <c:pt idx="638">
                  <c:v>1.1880572553975011E-3</c:v>
                </c:pt>
                <c:pt idx="639">
                  <c:v>1.1736965752802142E-3</c:v>
                </c:pt>
                <c:pt idx="640">
                  <c:v>1.1753261664919634E-3</c:v>
                </c:pt>
                <c:pt idx="641">
                  <c:v>1.1703852239588475E-3</c:v>
                </c:pt>
                <c:pt idx="642">
                  <c:v>1.1710056139124791E-3</c:v>
                </c:pt>
                <c:pt idx="643">
                  <c:v>1.1573676830907154E-3</c:v>
                </c:pt>
                <c:pt idx="644">
                  <c:v>1.1237340610379398E-3</c:v>
                </c:pt>
                <c:pt idx="645">
                  <c:v>1.1156709439945622E-3</c:v>
                </c:pt>
                <c:pt idx="646">
                  <c:v>1.1177194856428763E-3</c:v>
                </c:pt>
                <c:pt idx="647">
                  <c:v>1.1206480759200499E-3</c:v>
                </c:pt>
                <c:pt idx="648">
                  <c:v>1.1188682837290909E-3</c:v>
                </c:pt>
                <c:pt idx="649">
                  <c:v>1.0871118058832785E-3</c:v>
                </c:pt>
                <c:pt idx="650">
                  <c:v>1.0879262775618237E-3</c:v>
                </c:pt>
                <c:pt idx="651">
                  <c:v>1.0677276488280096E-3</c:v>
                </c:pt>
                <c:pt idx="652">
                  <c:v>1.0757898938613675E-3</c:v>
                </c:pt>
                <c:pt idx="653">
                  <c:v>1.0588878966275583E-3</c:v>
                </c:pt>
                <c:pt idx="654">
                  <c:v>1.0282922764952573E-3</c:v>
                </c:pt>
                <c:pt idx="655">
                  <c:v>1.0062737257392484E-3</c:v>
                </c:pt>
                <c:pt idx="656">
                  <c:v>1.0011375460037275E-3</c:v>
                </c:pt>
                <c:pt idx="657">
                  <c:v>9.8948917245866852E-4</c:v>
                </c:pt>
                <c:pt idx="658">
                  <c:v>9.79429551557498E-4</c:v>
                </c:pt>
                <c:pt idx="659">
                  <c:v>9.8416285232705292E-4</c:v>
                </c:pt>
                <c:pt idx="660">
                  <c:v>9.8299543708701975E-4</c:v>
                </c:pt>
                <c:pt idx="661">
                  <c:v>9.8292470100691531E-4</c:v>
                </c:pt>
                <c:pt idx="662">
                  <c:v>9.7185935143340174E-4</c:v>
                </c:pt>
                <c:pt idx="663">
                  <c:v>9.3215552804437607E-4</c:v>
                </c:pt>
                <c:pt idx="664">
                  <c:v>8.9245004360694047E-4</c:v>
                </c:pt>
                <c:pt idx="665">
                  <c:v>8.8970939008126138E-4</c:v>
                </c:pt>
                <c:pt idx="666">
                  <c:v>8.8920034275852267E-4</c:v>
                </c:pt>
                <c:pt idx="667">
                  <c:v>8.2970985321262347E-4</c:v>
                </c:pt>
                <c:pt idx="668">
                  <c:v>8.0377461565084296E-4</c:v>
                </c:pt>
                <c:pt idx="669">
                  <c:v>7.8754082354492994E-4</c:v>
                </c:pt>
                <c:pt idx="670">
                  <c:v>#N/A</c:v>
                </c:pt>
                <c:pt idx="671">
                  <c:v>7.8963857091252088E-4</c:v>
                </c:pt>
                <c:pt idx="672">
                  <c:v>7.6902950310442364E-4</c:v>
                </c:pt>
                <c:pt idx="673">
                  <c:v>7.4368354005649451E-4</c:v>
                </c:pt>
                <c:pt idx="674">
                  <c:v>7.5059395969190312E-4</c:v>
                </c:pt>
                <c:pt idx="675">
                  <c:v>7.5418765010337729E-4</c:v>
                </c:pt>
                <c:pt idx="676">
                  <c:v>7.5503042611613225E-4</c:v>
                </c:pt>
                <c:pt idx="677">
                  <c:v>7.5612249373668838E-4</c:v>
                </c:pt>
                <c:pt idx="678">
                  <c:v>7.5639307722497051E-4</c:v>
                </c:pt>
                <c:pt idx="679">
                  <c:v>7.5457211914153888E-4</c:v>
                </c:pt>
                <c:pt idx="680">
                  <c:v>7.5069700875896039E-4</c:v>
                </c:pt>
                <c:pt idx="681">
                  <c:v>7.558933779654442E-4</c:v>
                </c:pt>
                <c:pt idx="682">
                  <c:v>7.5191696910459349E-4</c:v>
                </c:pt>
                <c:pt idx="683">
                  <c:v>7.3285966753289244E-4</c:v>
                </c:pt>
                <c:pt idx="684">
                  <c:v>7.359419920618393E-4</c:v>
                </c:pt>
                <c:pt idx="685">
                  <c:v>7.4224788859056368E-4</c:v>
                </c:pt>
                <c:pt idx="686">
                  <c:v>7.4052295315718553E-4</c:v>
                </c:pt>
                <c:pt idx="687">
                  <c:v>7.3960050700905278E-4</c:v>
                </c:pt>
                <c:pt idx="688">
                  <c:v>7.1803085335409023E-4</c:v>
                </c:pt>
                <c:pt idx="689">
                  <c:v>7.0864298103945345E-4</c:v>
                </c:pt>
                <c:pt idx="690">
                  <c:v>7.1165245057192017E-4</c:v>
                </c:pt>
                <c:pt idx="691">
                  <c:v>6.6851716472804412E-4</c:v>
                </c:pt>
                <c:pt idx="692">
                  <c:v>6.6393369490036491E-4</c:v>
                </c:pt>
                <c:pt idx="693">
                  <c:v>6.4795236207215723E-4</c:v>
                </c:pt>
                <c:pt idx="694">
                  <c:v>6.3654424754400196E-4</c:v>
                </c:pt>
                <c:pt idx="695">
                  <c:v>#N/A</c:v>
                </c:pt>
                <c:pt idx="696">
                  <c:v>6.3795129782873161E-4</c:v>
                </c:pt>
                <c:pt idx="697">
                  <c:v>6.3508812414614368E-4</c:v>
                </c:pt>
                <c:pt idx="698">
                  <c:v>6.1574553784460306E-4</c:v>
                </c:pt>
                <c:pt idx="699">
                  <c:v>6.1653548100903954E-4</c:v>
                </c:pt>
                <c:pt idx="700">
                  <c:v>6.2907079867002835E-4</c:v>
                </c:pt>
                <c:pt idx="701">
                  <c:v>6.1801968425134746E-4</c:v>
                </c:pt>
                <c:pt idx="702">
                  <c:v>6.1293508883797365E-4</c:v>
                </c:pt>
                <c:pt idx="703">
                  <c:v>5.8237466470978383E-4</c:v>
                </c:pt>
                <c:pt idx="704">
                  <c:v>5.8316760023924274E-4</c:v>
                </c:pt>
                <c:pt idx="705">
                  <c:v>5.5198060504180191E-4</c:v>
                </c:pt>
                <c:pt idx="706">
                  <c:v>5.5126447062980866E-4</c:v>
                </c:pt>
                <c:pt idx="707">
                  <c:v>5.3906147235482926E-4</c:v>
                </c:pt>
                <c:pt idx="708">
                  <c:v>5.065445246505984E-4</c:v>
                </c:pt>
                <c:pt idx="709">
                  <c:v>4.9409871191996579E-4</c:v>
                </c:pt>
                <c:pt idx="710">
                  <c:v>4.9436583593265304E-4</c:v>
                </c:pt>
                <c:pt idx="711">
                  <c:v>4.948996000386785E-4</c:v>
                </c:pt>
                <c:pt idx="712">
                  <c:v>4.5175106535055853E-4</c:v>
                </c:pt>
                <c:pt idx="713">
                  <c:v>4.4321459016227749E-4</c:v>
                </c:pt>
                <c:pt idx="714">
                  <c:v>4.3294394862480878E-4</c:v>
                </c:pt>
                <c:pt idx="715">
                  <c:v>4.4050703447662265E-4</c:v>
                </c:pt>
                <c:pt idx="716">
                  <c:v>4.2794119439282241E-4</c:v>
                </c:pt>
                <c:pt idx="717">
                  <c:v>4.0384285756811522E-4</c:v>
                </c:pt>
                <c:pt idx="718">
                  <c:v>3.965466477136026E-4</c:v>
                </c:pt>
                <c:pt idx="719">
                  <c:v>3.7750315151430236E-4</c:v>
                </c:pt>
                <c:pt idx="720">
                  <c:v>3.5922390628573275E-4</c:v>
                </c:pt>
                <c:pt idx="721">
                  <c:v>3.6117352326270336E-4</c:v>
                </c:pt>
                <c:pt idx="722">
                  <c:v>3.3530739951470601E-4</c:v>
                </c:pt>
                <c:pt idx="723">
                  <c:v>3.3289640000377929E-4</c:v>
                </c:pt>
                <c:pt idx="724">
                  <c:v>3.3723599398260973E-4</c:v>
                </c:pt>
                <c:pt idx="725">
                  <c:v>3.2467251225920535E-4</c:v>
                </c:pt>
                <c:pt idx="726">
                  <c:v>2.8538810271472315E-4</c:v>
                </c:pt>
                <c:pt idx="727">
                  <c:v>2.4504922886103842E-4</c:v>
                </c:pt>
                <c:pt idx="728">
                  <c:v>2.3850866990327013E-4</c:v>
                </c:pt>
                <c:pt idx="729">
                  <c:v>2.344541350018936E-4</c:v>
                </c:pt>
                <c:pt idx="730">
                  <c:v>2.0680475745193938E-4</c:v>
                </c:pt>
                <c:pt idx="731">
                  <c:v>1.5687134200570441E-4</c:v>
                </c:pt>
                <c:pt idx="732">
                  <c:v>1.6370080464178649E-4</c:v>
                </c:pt>
                <c:pt idx="733">
                  <c:v>1.0774723719664259E-4</c:v>
                </c:pt>
                <c:pt idx="734">
                  <c:v>1.4136128233444012E-4</c:v>
                </c:pt>
                <c:pt idx="735">
                  <c:v>1.3623277088958829E-4</c:v>
                </c:pt>
                <c:pt idx="736">
                  <c:v>1.0995038880112773E-4</c:v>
                </c:pt>
                <c:pt idx="737">
                  <c:v>1.0425163286487127E-4</c:v>
                </c:pt>
                <c:pt idx="738">
                  <c:v>9.3564359767484007E-5</c:v>
                </c:pt>
                <c:pt idx="739">
                  <c:v>9.3033133337971918E-5</c:v>
                </c:pt>
                <c:pt idx="740">
                  <c:v>9.2828955937207525E-5</c:v>
                </c:pt>
                <c:pt idx="741">
                  <c:v>9.4909390938591187E-5</c:v>
                </c:pt>
                <c:pt idx="742">
                  <c:v>9.0343401080605901E-5</c:v>
                </c:pt>
                <c:pt idx="743">
                  <c:v>8.5883935015074186E-5</c:v>
                </c:pt>
                <c:pt idx="744">
                  <c:v>9.0193448126107967E-5</c:v>
                </c:pt>
                <c:pt idx="745">
                  <c:v>8.8397336806878002E-5</c:v>
                </c:pt>
                <c:pt idx="746">
                  <c:v>6.7069736717995099E-5</c:v>
                </c:pt>
                <c:pt idx="747">
                  <c:v>7.289252712583405E-5</c:v>
                </c:pt>
                <c:pt idx="748">
                  <c:v>7.210537259672023E-5</c:v>
                </c:pt>
                <c:pt idx="749">
                  <c:v>7.0856703971111656E-5</c:v>
                </c:pt>
                <c:pt idx="750">
                  <c:v>6.3113242170009798E-5</c:v>
                </c:pt>
                <c:pt idx="751">
                  <c:v>6.2766374446576734E-5</c:v>
                </c:pt>
                <c:pt idx="752">
                  <c:v>2.0790789311275759E-5</c:v>
                </c:pt>
                <c:pt idx="753">
                  <c:v>2.1142728631851071E-5</c:v>
                </c:pt>
                <c:pt idx="754">
                  <c:v>2.2069878500063922E-5</c:v>
                </c:pt>
                <c:pt idx="755">
                  <c:v>-7.1410185328302234E-6</c:v>
                </c:pt>
                <c:pt idx="756">
                  <c:v>-5.6590439052595087E-6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88-4582-9477-BBE9405F81D1}"/>
            </c:ext>
          </c:extLst>
        </c:ser>
        <c:ser>
          <c:idx val="2"/>
          <c:order val="7"/>
          <c:tx>
            <c:strRef>
              <c:f>Analysis!$CO$9</c:f>
              <c:strCache>
                <c:ptCount val="1"/>
                <c:pt idx="0">
                  <c:v>iShares (Irl; Fizy; Aku; 0,07%)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Analysis!$CO$10:$CO$766</c:f>
              <c:numCache>
                <c:formatCode>0.000%</c:formatCode>
                <c:ptCount val="757"/>
                <c:pt idx="0">
                  <c:v>7.0745429494354362E-3</c:v>
                </c:pt>
                <c:pt idx="1">
                  <c:v>7.0729051421494216E-3</c:v>
                </c:pt>
                <c:pt idx="2">
                  <c:v>7.0635174336184381E-3</c:v>
                </c:pt>
                <c:pt idx="3">
                  <c:v>7.0486212392466552E-3</c:v>
                </c:pt>
                <c:pt idx="4">
                  <c:v>#N/A</c:v>
                </c:pt>
                <c:pt idx="5">
                  <c:v>7.0578758076873527E-3</c:v>
                </c:pt>
                <c:pt idx="6">
                  <c:v>7.0436511669096369E-3</c:v>
                </c:pt>
                <c:pt idx="7">
                  <c:v>7.0417826185493748E-3</c:v>
                </c:pt>
                <c:pt idx="8">
                  <c:v>7.0369431691461592E-3</c:v>
                </c:pt>
                <c:pt idx="9">
                  <c:v>7.0047319944506192E-3</c:v>
                </c:pt>
                <c:pt idx="10">
                  <c:v>6.9884754219569079E-3</c:v>
                </c:pt>
                <c:pt idx="11">
                  <c:v>6.9725132998452732E-3</c:v>
                </c:pt>
                <c:pt idx="12">
                  <c:v>6.9742172945601588E-3</c:v>
                </c:pt>
                <c:pt idx="13">
                  <c:v>6.9735337217600168E-3</c:v>
                </c:pt>
                <c:pt idx="14">
                  <c:v>6.9501745044000529E-3</c:v>
                </c:pt>
                <c:pt idx="15">
                  <c:v>6.950425778845748E-3</c:v>
                </c:pt>
                <c:pt idx="16">
                  <c:v>6.9414920769033106E-3</c:v>
                </c:pt>
                <c:pt idx="17">
                  <c:v>6.936064084723581E-3</c:v>
                </c:pt>
                <c:pt idx="18">
                  <c:v>6.9320990603924937E-3</c:v>
                </c:pt>
                <c:pt idx="19">
                  <c:v>6.9379977448253971E-3</c:v>
                </c:pt>
                <c:pt idx="20">
                  <c:v>6.9315309035706818E-3</c:v>
                </c:pt>
                <c:pt idx="21">
                  <c:v>6.9047100645391879E-3</c:v>
                </c:pt>
                <c:pt idx="22">
                  <c:v>6.8627800015628182E-3</c:v>
                </c:pt>
                <c:pt idx="23">
                  <c:v>6.8858985718887045E-3</c:v>
                </c:pt>
                <c:pt idx="24">
                  <c:v>6.8662993170833797E-3</c:v>
                </c:pt>
                <c:pt idx="25">
                  <c:v>6.8550457605358606E-3</c:v>
                </c:pt>
                <c:pt idx="26">
                  <c:v>6.8515986562547315E-3</c:v>
                </c:pt>
                <c:pt idx="27">
                  <c:v>6.8513517772503807E-3</c:v>
                </c:pt>
                <c:pt idx="28">
                  <c:v>6.8371238754811881E-3</c:v>
                </c:pt>
                <c:pt idx="29">
                  <c:v>6.8377559487295958E-3</c:v>
                </c:pt>
                <c:pt idx="30">
                  <c:v>6.8281453051961538E-3</c:v>
                </c:pt>
                <c:pt idx="31">
                  <c:v>6.8195909779431574E-3</c:v>
                </c:pt>
                <c:pt idx="32">
                  <c:v>6.8075590569554034E-3</c:v>
                </c:pt>
                <c:pt idx="33">
                  <c:v>6.8143987838371611E-3</c:v>
                </c:pt>
                <c:pt idx="34">
                  <c:v>6.8011120536741743E-3</c:v>
                </c:pt>
                <c:pt idx="35">
                  <c:v>6.7730721075673905E-3</c:v>
                </c:pt>
                <c:pt idx="36">
                  <c:v>6.7753512881238986E-3</c:v>
                </c:pt>
                <c:pt idx="37">
                  <c:v>6.7473117020231399E-3</c:v>
                </c:pt>
                <c:pt idx="38">
                  <c:v>6.7289773982084355E-3</c:v>
                </c:pt>
                <c:pt idx="39">
                  <c:v>6.7164440352078802E-3</c:v>
                </c:pt>
                <c:pt idx="40">
                  <c:v>6.6869070817414666E-3</c:v>
                </c:pt>
                <c:pt idx="41">
                  <c:v>6.6938509627558762E-3</c:v>
                </c:pt>
                <c:pt idx="42">
                  <c:v>6.6987102996314274E-3</c:v>
                </c:pt>
                <c:pt idx="43">
                  <c:v>6.7016919321194468E-3</c:v>
                </c:pt>
                <c:pt idx="44">
                  <c:v>6.6811434400813052E-3</c:v>
                </c:pt>
                <c:pt idx="45">
                  <c:v>6.6709626587320159E-3</c:v>
                </c:pt>
                <c:pt idx="46">
                  <c:v>6.6716464223619543E-3</c:v>
                </c:pt>
                <c:pt idx="47">
                  <c:v>6.6730346316077327E-3</c:v>
                </c:pt>
                <c:pt idx="48">
                  <c:v>6.6737055077745744E-3</c:v>
                </c:pt>
                <c:pt idx="49">
                  <c:v>6.6796289620527638E-3</c:v>
                </c:pt>
                <c:pt idx="50">
                  <c:v>6.6695372936240727E-3</c:v>
                </c:pt>
                <c:pt idx="51">
                  <c:v>6.6616169002360337E-3</c:v>
                </c:pt>
                <c:pt idx="52">
                  <c:v>6.663574610430878E-3</c:v>
                </c:pt>
                <c:pt idx="53">
                  <c:v>6.6497016762225858E-3</c:v>
                </c:pt>
                <c:pt idx="54">
                  <c:v>6.6589397362135649E-3</c:v>
                </c:pt>
                <c:pt idx="55">
                  <c:v>6.6545040927135091E-3</c:v>
                </c:pt>
                <c:pt idx="56">
                  <c:v>6.6417536487952678E-3</c:v>
                </c:pt>
                <c:pt idx="57">
                  <c:v>6.6486693953837772E-3</c:v>
                </c:pt>
                <c:pt idx="58">
                  <c:v>6.6536720987881992E-3</c:v>
                </c:pt>
                <c:pt idx="59">
                  <c:v>6.6478684321105153E-3</c:v>
                </c:pt>
                <c:pt idx="60">
                  <c:v>6.601706490788839E-3</c:v>
                </c:pt>
                <c:pt idx="61">
                  <c:v>6.6051192437506234E-3</c:v>
                </c:pt>
                <c:pt idx="62">
                  <c:v>6.5916336002811438E-3</c:v>
                </c:pt>
                <c:pt idx="63">
                  <c:v>6.582308868393838E-3</c:v>
                </c:pt>
                <c:pt idx="64">
                  <c:v>6.585515618262372E-3</c:v>
                </c:pt>
                <c:pt idx="65">
                  <c:v>6.5757065139915305E-3</c:v>
                </c:pt>
                <c:pt idx="66">
                  <c:v>6.5767827349070274E-3</c:v>
                </c:pt>
                <c:pt idx="67">
                  <c:v>6.5580432669072319E-3</c:v>
                </c:pt>
                <c:pt idx="68">
                  <c:v>6.5604766706341966E-3</c:v>
                </c:pt>
                <c:pt idx="69">
                  <c:v>6.5596983698725797E-3</c:v>
                </c:pt>
                <c:pt idx="70">
                  <c:v>6.5514827380273033E-3</c:v>
                </c:pt>
                <c:pt idx="71">
                  <c:v>6.5371870996520087E-3</c:v>
                </c:pt>
                <c:pt idx="72">
                  <c:v>6.5449655718188282E-3</c:v>
                </c:pt>
                <c:pt idx="73">
                  <c:v>6.5485051090519164E-3</c:v>
                </c:pt>
                <c:pt idx="74">
                  <c:v>6.548205309640398E-3</c:v>
                </c:pt>
                <c:pt idx="75">
                  <c:v>6.5444567096237805E-3</c:v>
                </c:pt>
                <c:pt idx="76">
                  <c:v>6.5397484135643058E-3</c:v>
                </c:pt>
                <c:pt idx="77">
                  <c:v>6.5381011956591184E-3</c:v>
                </c:pt>
                <c:pt idx="78">
                  <c:v>6.4869844836741297E-3</c:v>
                </c:pt>
                <c:pt idx="79">
                  <c:v>6.490365544502108E-3</c:v>
                </c:pt>
                <c:pt idx="80">
                  <c:v>6.4853095684254125E-3</c:v>
                </c:pt>
                <c:pt idx="81">
                  <c:v>6.4812081454033166E-3</c:v>
                </c:pt>
                <c:pt idx="82">
                  <c:v>6.4709069947364029E-3</c:v>
                </c:pt>
                <c:pt idx="83">
                  <c:v>6.4853049159296905E-3</c:v>
                </c:pt>
                <c:pt idx="84">
                  <c:v>6.4497430445649151E-3</c:v>
                </c:pt>
                <c:pt idx="85">
                  <c:v>6.435219898225597E-3</c:v>
                </c:pt>
                <c:pt idx="86">
                  <c:v>6.432003174995593E-3</c:v>
                </c:pt>
                <c:pt idx="87">
                  <c:v>6.4196235228732856E-3</c:v>
                </c:pt>
                <c:pt idx="88">
                  <c:v>6.4082283329167655E-3</c:v>
                </c:pt>
                <c:pt idx="89">
                  <c:v>6.3999730418298206E-3</c:v>
                </c:pt>
                <c:pt idx="90">
                  <c:v>6.399947611123169E-3</c:v>
                </c:pt>
                <c:pt idx="91">
                  <c:v>6.3984646794215116E-3</c:v>
                </c:pt>
                <c:pt idx="92">
                  <c:v>6.3840236738352818E-3</c:v>
                </c:pt>
                <c:pt idx="93">
                  <c:v>6.3763139113561795E-3</c:v>
                </c:pt>
                <c:pt idx="94">
                  <c:v>6.3773250921126401E-3</c:v>
                </c:pt>
                <c:pt idx="95">
                  <c:v>6.3528376901664796E-3</c:v>
                </c:pt>
                <c:pt idx="96">
                  <c:v>6.3318167342854004E-3</c:v>
                </c:pt>
                <c:pt idx="97">
                  <c:v>6.3290514134395348E-3</c:v>
                </c:pt>
                <c:pt idx="98">
                  <c:v>6.3260910998483855E-3</c:v>
                </c:pt>
                <c:pt idx="99">
                  <c:v>6.2856839826272992E-3</c:v>
                </c:pt>
                <c:pt idx="100">
                  <c:v>6.2722436709943263E-3</c:v>
                </c:pt>
                <c:pt idx="101">
                  <c:v>6.2694076596920834E-3</c:v>
                </c:pt>
                <c:pt idx="102">
                  <c:v>6.2709164205956291E-3</c:v>
                </c:pt>
                <c:pt idx="103">
                  <c:v>6.2426007182374565E-3</c:v>
                </c:pt>
                <c:pt idx="104">
                  <c:v>6.2233378855620636E-3</c:v>
                </c:pt>
                <c:pt idx="105">
                  <c:v>6.2280216817596212E-3</c:v>
                </c:pt>
                <c:pt idx="106">
                  <c:v>6.2320730404477054E-3</c:v>
                </c:pt>
                <c:pt idx="107">
                  <c:v>6.2323862171960176E-3</c:v>
                </c:pt>
                <c:pt idx="108">
                  <c:v>6.2274638322779019E-3</c:v>
                </c:pt>
                <c:pt idx="109">
                  <c:v>6.1715765134455758E-3</c:v>
                </c:pt>
                <c:pt idx="110">
                  <c:v>6.1729431333148455E-3</c:v>
                </c:pt>
                <c:pt idx="111">
                  <c:v>6.1716796357924597E-3</c:v>
                </c:pt>
                <c:pt idx="112">
                  <c:v>6.1732677711781037E-3</c:v>
                </c:pt>
                <c:pt idx="113">
                  <c:v>6.1758637476687639E-3</c:v>
                </c:pt>
                <c:pt idx="114">
                  <c:v>6.1613368195638785E-3</c:v>
                </c:pt>
                <c:pt idx="115">
                  <c:v>6.1633009096195845E-3</c:v>
                </c:pt>
                <c:pt idx="116">
                  <c:v>6.1621096707880074E-3</c:v>
                </c:pt>
                <c:pt idx="117">
                  <c:v>6.1640957142545805E-3</c:v>
                </c:pt>
                <c:pt idx="118">
                  <c:v>6.1538308115014484E-3</c:v>
                </c:pt>
                <c:pt idx="119">
                  <c:v>6.1594595106715389E-3</c:v>
                </c:pt>
                <c:pt idx="120">
                  <c:v>6.1510412003678017E-3</c:v>
                </c:pt>
                <c:pt idx="121">
                  <c:v>6.1382643955685268E-3</c:v>
                </c:pt>
                <c:pt idx="122">
                  <c:v>6.1343156036157698E-3</c:v>
                </c:pt>
                <c:pt idx="123">
                  <c:v>6.1325669774074942E-3</c:v>
                </c:pt>
                <c:pt idx="124">
                  <c:v>6.0936209537891806E-3</c:v>
                </c:pt>
                <c:pt idx="125">
                  <c:v>6.0908632875611435E-3</c:v>
                </c:pt>
                <c:pt idx="126">
                  <c:v>6.0931855638690635E-3</c:v>
                </c:pt>
                <c:pt idx="127">
                  <c:v>6.0998678208554757E-3</c:v>
                </c:pt>
                <c:pt idx="128">
                  <c:v>6.06504116439055E-3</c:v>
                </c:pt>
                <c:pt idx="129">
                  <c:v>6.065581478191362E-3</c:v>
                </c:pt>
                <c:pt idx="130">
                  <c:v>6.0550904136436046E-3</c:v>
                </c:pt>
                <c:pt idx="131">
                  <c:v>6.0461716535582521E-3</c:v>
                </c:pt>
                <c:pt idx="132">
                  <c:v>6.0410958351324595E-3</c:v>
                </c:pt>
                <c:pt idx="133">
                  <c:v>6.0375857990253579E-3</c:v>
                </c:pt>
                <c:pt idx="134">
                  <c:v>6.0263409668905865E-3</c:v>
                </c:pt>
                <c:pt idx="135">
                  <c:v>6.0307825067116294E-3</c:v>
                </c:pt>
                <c:pt idx="136">
                  <c:v>6.0113438205660064E-3</c:v>
                </c:pt>
                <c:pt idx="137">
                  <c:v>6.0035046032325123E-3</c:v>
                </c:pt>
                <c:pt idx="138">
                  <c:v>6.0082660974538626E-3</c:v>
                </c:pt>
                <c:pt idx="139">
                  <c:v>6.0094086601887309E-3</c:v>
                </c:pt>
                <c:pt idx="140">
                  <c:v>6.0105586190757343E-3</c:v>
                </c:pt>
                <c:pt idx="141">
                  <c:v>5.9987248688615491E-3</c:v>
                </c:pt>
                <c:pt idx="142">
                  <c:v>5.9706333437645753E-3</c:v>
                </c:pt>
                <c:pt idx="143">
                  <c:v>5.9425804910742119E-3</c:v>
                </c:pt>
                <c:pt idx="144">
                  <c:v>5.9428497929920887E-3</c:v>
                </c:pt>
                <c:pt idx="145">
                  <c:v>5.9312487685683202E-3</c:v>
                </c:pt>
                <c:pt idx="146">
                  <c:v>5.9338240420379051E-3</c:v>
                </c:pt>
                <c:pt idx="147">
                  <c:v>5.935432968753096E-3</c:v>
                </c:pt>
                <c:pt idx="148">
                  <c:v>5.9022851282986011E-3</c:v>
                </c:pt>
                <c:pt idx="149">
                  <c:v>5.8898291822029325E-3</c:v>
                </c:pt>
                <c:pt idx="150">
                  <c:v>5.8829215181237515E-3</c:v>
                </c:pt>
                <c:pt idx="151">
                  <c:v>5.8788839297705398E-3</c:v>
                </c:pt>
                <c:pt idx="152">
                  <c:v>5.8645759137458953E-3</c:v>
                </c:pt>
                <c:pt idx="153">
                  <c:v>5.8401393586211547E-3</c:v>
                </c:pt>
                <c:pt idx="154">
                  <c:v>5.8412345002407662E-3</c:v>
                </c:pt>
                <c:pt idx="155">
                  <c:v>5.8402100508125887E-3</c:v>
                </c:pt>
                <c:pt idx="156">
                  <c:v>5.808794823425556E-3</c:v>
                </c:pt>
                <c:pt idx="157">
                  <c:v>5.807868546543693E-3</c:v>
                </c:pt>
                <c:pt idx="158">
                  <c:v>5.7805775898112088E-3</c:v>
                </c:pt>
                <c:pt idx="159">
                  <c:v>5.765038145066903E-3</c:v>
                </c:pt>
                <c:pt idx="160">
                  <c:v>5.7448268401354419E-3</c:v>
                </c:pt>
                <c:pt idx="161">
                  <c:v>5.7417084175164224E-3</c:v>
                </c:pt>
                <c:pt idx="162">
                  <c:v>5.7107221293408728E-3</c:v>
                </c:pt>
                <c:pt idx="163">
                  <c:v>5.6883320684095739E-3</c:v>
                </c:pt>
                <c:pt idx="164">
                  <c:v>5.6765515443135683E-3</c:v>
                </c:pt>
                <c:pt idx="165">
                  <c:v>#N/A</c:v>
                </c:pt>
                <c:pt idx="166">
                  <c:v>5.6572341517455715E-3</c:v>
                </c:pt>
                <c:pt idx="167">
                  <c:v>5.5945117701516889E-3</c:v>
                </c:pt>
                <c:pt idx="168">
                  <c:v>5.5914151048748195E-3</c:v>
                </c:pt>
                <c:pt idx="169">
                  <c:v>5.5819094404379044E-3</c:v>
                </c:pt>
                <c:pt idx="170">
                  <c:v>5.5988941955178451E-3</c:v>
                </c:pt>
                <c:pt idx="171">
                  <c:v>5.575444659524198E-3</c:v>
                </c:pt>
                <c:pt idx="172">
                  <c:v>5.5777777322336686E-3</c:v>
                </c:pt>
                <c:pt idx="173">
                  <c:v>5.577739924843339E-3</c:v>
                </c:pt>
                <c:pt idx="174">
                  <c:v>5.5705762359727906E-3</c:v>
                </c:pt>
                <c:pt idx="175">
                  <c:v>5.5757578609494374E-3</c:v>
                </c:pt>
                <c:pt idx="176">
                  <c:v>5.5686113765229805E-3</c:v>
                </c:pt>
                <c:pt idx="177">
                  <c:v>5.5630388141041376E-3</c:v>
                </c:pt>
                <c:pt idx="178">
                  <c:v>5.5632265802874059E-3</c:v>
                </c:pt>
                <c:pt idx="179">
                  <c:v>5.5551177141637265E-3</c:v>
                </c:pt>
                <c:pt idx="180">
                  <c:v>5.5699036641823074E-3</c:v>
                </c:pt>
                <c:pt idx="181">
                  <c:v>5.557313128016661E-3</c:v>
                </c:pt>
                <c:pt idx="182">
                  <c:v>5.5622081638819765E-3</c:v>
                </c:pt>
                <c:pt idx="183">
                  <c:v>5.5570949534797798E-3</c:v>
                </c:pt>
                <c:pt idx="184">
                  <c:v>#N/A</c:v>
                </c:pt>
                <c:pt idx="185">
                  <c:v>5.523724582246814E-3</c:v>
                </c:pt>
                <c:pt idx="186">
                  <c:v>5.5022107693407651E-3</c:v>
                </c:pt>
                <c:pt idx="187">
                  <c:v>5.464531210801038E-3</c:v>
                </c:pt>
                <c:pt idx="188">
                  <c:v>5.4638468426595477E-3</c:v>
                </c:pt>
                <c:pt idx="189">
                  <c:v>5.4975764396689719E-3</c:v>
                </c:pt>
                <c:pt idx="190">
                  <c:v>5.4740811520452848E-3</c:v>
                </c:pt>
                <c:pt idx="191">
                  <c:v>5.4441108443510355E-3</c:v>
                </c:pt>
                <c:pt idx="192">
                  <c:v>5.4502291566884686E-3</c:v>
                </c:pt>
                <c:pt idx="193">
                  <c:v>5.4466270749429224E-3</c:v>
                </c:pt>
                <c:pt idx="194">
                  <c:v>5.4258714742372316E-3</c:v>
                </c:pt>
                <c:pt idx="195">
                  <c:v>5.4204736259628739E-3</c:v>
                </c:pt>
                <c:pt idx="196">
                  <c:v>5.3946236305917328E-3</c:v>
                </c:pt>
                <c:pt idx="197">
                  <c:v>5.3942991526967354E-3</c:v>
                </c:pt>
                <c:pt idx="198">
                  <c:v>5.3683161419275649E-3</c:v>
                </c:pt>
                <c:pt idx="199">
                  <c:v>5.3748682936256564E-3</c:v>
                </c:pt>
                <c:pt idx="200">
                  <c:v>5.3482356224896499E-3</c:v>
                </c:pt>
                <c:pt idx="201">
                  <c:v>5.364827635266245E-3</c:v>
                </c:pt>
                <c:pt idx="202">
                  <c:v>5.315026126514466E-3</c:v>
                </c:pt>
                <c:pt idx="203">
                  <c:v>5.3725734109859591E-3</c:v>
                </c:pt>
                <c:pt idx="204">
                  <c:v>5.3287166814934839E-3</c:v>
                </c:pt>
                <c:pt idx="205">
                  <c:v>5.2893951988539634E-3</c:v>
                </c:pt>
                <c:pt idx="206">
                  <c:v>5.2611817688270612E-3</c:v>
                </c:pt>
                <c:pt idx="207">
                  <c:v>5.240687117543219E-3</c:v>
                </c:pt>
                <c:pt idx="208">
                  <c:v>5.2535619757485552E-3</c:v>
                </c:pt>
                <c:pt idx="209">
                  <c:v>5.2330947588281607E-3</c:v>
                </c:pt>
                <c:pt idx="210">
                  <c:v>5.2294184864947191E-3</c:v>
                </c:pt>
                <c:pt idx="211">
                  <c:v>5.1898490552586551E-3</c:v>
                </c:pt>
                <c:pt idx="212">
                  <c:v>5.1909083033232495E-3</c:v>
                </c:pt>
                <c:pt idx="213">
                  <c:v>5.1723664936413893E-3</c:v>
                </c:pt>
                <c:pt idx="214">
                  <c:v>5.1786017529615869E-3</c:v>
                </c:pt>
                <c:pt idx="215">
                  <c:v>5.1394367540968933E-3</c:v>
                </c:pt>
                <c:pt idx="216">
                  <c:v>5.1233163196742204E-3</c:v>
                </c:pt>
                <c:pt idx="217">
                  <c:v>5.1313422629628569E-3</c:v>
                </c:pt>
                <c:pt idx="218">
                  <c:v>5.1259583387628371E-3</c:v>
                </c:pt>
                <c:pt idx="219">
                  <c:v>5.1124516882956605E-3</c:v>
                </c:pt>
                <c:pt idx="220">
                  <c:v>5.1041839555558965E-3</c:v>
                </c:pt>
                <c:pt idx="221">
                  <c:v>5.1012792055427081E-3</c:v>
                </c:pt>
                <c:pt idx="222">
                  <c:v>5.0760574805086556E-3</c:v>
                </c:pt>
                <c:pt idx="223">
                  <c:v>5.0740141872271938E-3</c:v>
                </c:pt>
                <c:pt idx="224">
                  <c:v>5.054342895405739E-3</c:v>
                </c:pt>
                <c:pt idx="225">
                  <c:v>5.0032734482194918E-3</c:v>
                </c:pt>
                <c:pt idx="226">
                  <c:v>5.000262440316483E-3</c:v>
                </c:pt>
                <c:pt idx="227">
                  <c:v>4.9921981986382757E-3</c:v>
                </c:pt>
                <c:pt idx="228">
                  <c:v>4.9733471926158845E-3</c:v>
                </c:pt>
                <c:pt idx="229">
                  <c:v>4.9459520149335301E-3</c:v>
                </c:pt>
                <c:pt idx="230">
                  <c:v>4.9223347272859819E-3</c:v>
                </c:pt>
                <c:pt idx="231">
                  <c:v>4.9223080237694727E-3</c:v>
                </c:pt>
                <c:pt idx="232">
                  <c:v>4.9215249486429524E-3</c:v>
                </c:pt>
                <c:pt idx="233">
                  <c:v>4.96700368278713E-3</c:v>
                </c:pt>
                <c:pt idx="234">
                  <c:v>4.9583892752511627E-3</c:v>
                </c:pt>
                <c:pt idx="235">
                  <c:v>4.9354011065121384E-3</c:v>
                </c:pt>
                <c:pt idx="236">
                  <c:v>4.9346259909714973E-3</c:v>
                </c:pt>
                <c:pt idx="237">
                  <c:v>4.932394703208054E-3</c:v>
                </c:pt>
                <c:pt idx="238">
                  <c:v>4.9380790763751126E-3</c:v>
                </c:pt>
                <c:pt idx="239">
                  <c:v>4.936686194302542E-3</c:v>
                </c:pt>
                <c:pt idx="240">
                  <c:v>4.9246420315727235E-3</c:v>
                </c:pt>
                <c:pt idx="241">
                  <c:v>4.9199511296647014E-3</c:v>
                </c:pt>
                <c:pt idx="242">
                  <c:v>4.9214828205075278E-3</c:v>
                </c:pt>
                <c:pt idx="243">
                  <c:v>4.9245872529692925E-3</c:v>
                </c:pt>
                <c:pt idx="244">
                  <c:v>4.9249178490626822E-3</c:v>
                </c:pt>
                <c:pt idx="245">
                  <c:v>4.9208477621078828E-3</c:v>
                </c:pt>
                <c:pt idx="246">
                  <c:v>4.8985089721160779E-3</c:v>
                </c:pt>
                <c:pt idx="247">
                  <c:v>4.9001153737957548E-3</c:v>
                </c:pt>
                <c:pt idx="248">
                  <c:v>4.9027597430799652E-3</c:v>
                </c:pt>
                <c:pt idx="249">
                  <c:v>4.8680834229235526E-3</c:v>
                </c:pt>
                <c:pt idx="250">
                  <c:v>4.8575709966045544E-3</c:v>
                </c:pt>
                <c:pt idx="251">
                  <c:v>4.8452006301349382E-3</c:v>
                </c:pt>
                <c:pt idx="252">
                  <c:v>4.8520972263068618E-3</c:v>
                </c:pt>
                <c:pt idx="253">
                  <c:v>4.8355049905290937E-3</c:v>
                </c:pt>
                <c:pt idx="254">
                  <c:v>4.8272513347640267E-3</c:v>
                </c:pt>
                <c:pt idx="255">
                  <c:v>4.8216538435752465E-3</c:v>
                </c:pt>
                <c:pt idx="256">
                  <c:v>4.8041496179276333E-3</c:v>
                </c:pt>
                <c:pt idx="257">
                  <c:v>#N/A</c:v>
                </c:pt>
                <c:pt idx="258">
                  <c:v>4.8041160328882171E-3</c:v>
                </c:pt>
                <c:pt idx="259">
                  <c:v>4.7956601645742225E-3</c:v>
                </c:pt>
                <c:pt idx="260">
                  <c:v>4.8027236959611308E-3</c:v>
                </c:pt>
                <c:pt idx="261">
                  <c:v>4.7981382862192223E-3</c:v>
                </c:pt>
                <c:pt idx="262">
                  <c:v>4.7901268745060843E-3</c:v>
                </c:pt>
                <c:pt idx="263">
                  <c:v>4.7695668812932634E-3</c:v>
                </c:pt>
                <c:pt idx="264">
                  <c:v>4.7662198045832493E-3</c:v>
                </c:pt>
                <c:pt idx="265">
                  <c:v>4.7684590869017107E-3</c:v>
                </c:pt>
                <c:pt idx="266">
                  <c:v>4.7395361494493304E-3</c:v>
                </c:pt>
                <c:pt idx="267">
                  <c:v>4.7209676644681675E-3</c:v>
                </c:pt>
                <c:pt idx="268">
                  <c:v>4.7229353732769486E-3</c:v>
                </c:pt>
                <c:pt idx="269">
                  <c:v>4.7163183004534925E-3</c:v>
                </c:pt>
                <c:pt idx="270">
                  <c:v>4.7093332441170421E-3</c:v>
                </c:pt>
                <c:pt idx="271">
                  <c:v>4.7032477042778797E-3</c:v>
                </c:pt>
                <c:pt idx="272">
                  <c:v>4.6599804046605353E-3</c:v>
                </c:pt>
                <c:pt idx="273">
                  <c:v>4.6467419722975301E-3</c:v>
                </c:pt>
                <c:pt idx="274">
                  <c:v>4.6401309848989047E-3</c:v>
                </c:pt>
                <c:pt idx="275">
                  <c:v>4.6379481622766949E-3</c:v>
                </c:pt>
                <c:pt idx="276">
                  <c:v>4.6059047113213847E-3</c:v>
                </c:pt>
                <c:pt idx="277">
                  <c:v>4.5915811219281455E-3</c:v>
                </c:pt>
                <c:pt idx="278">
                  <c:v>4.5856662843342111E-3</c:v>
                </c:pt>
                <c:pt idx="279">
                  <c:v>4.5752266417535825E-3</c:v>
                </c:pt>
                <c:pt idx="280">
                  <c:v>4.5739776142894595E-3</c:v>
                </c:pt>
                <c:pt idx="281">
                  <c:v>4.564670465961207E-3</c:v>
                </c:pt>
                <c:pt idx="282">
                  <c:v>4.5365818226221766E-3</c:v>
                </c:pt>
                <c:pt idx="283">
                  <c:v>4.5337941209002697E-3</c:v>
                </c:pt>
                <c:pt idx="284">
                  <c:v>4.5347796711052712E-3</c:v>
                </c:pt>
                <c:pt idx="285">
                  <c:v>4.51230360848065E-3</c:v>
                </c:pt>
                <c:pt idx="286">
                  <c:v>4.4773069101273766E-3</c:v>
                </c:pt>
                <c:pt idx="287">
                  <c:v>4.4728034631145164E-3</c:v>
                </c:pt>
                <c:pt idx="288">
                  <c:v>4.4635966145831762E-3</c:v>
                </c:pt>
                <c:pt idx="289">
                  <c:v>4.4676389952003071E-3</c:v>
                </c:pt>
                <c:pt idx="290">
                  <c:v>4.4439643049223321E-3</c:v>
                </c:pt>
                <c:pt idx="291">
                  <c:v>4.3737632920790581E-3</c:v>
                </c:pt>
                <c:pt idx="292">
                  <c:v>4.3639045090766437E-3</c:v>
                </c:pt>
                <c:pt idx="293">
                  <c:v>4.3626118103408107E-3</c:v>
                </c:pt>
                <c:pt idx="294">
                  <c:v>4.3636972646703409E-3</c:v>
                </c:pt>
                <c:pt idx="295">
                  <c:v>4.349093577070251E-3</c:v>
                </c:pt>
                <c:pt idx="296">
                  <c:v>4.3422371386467873E-3</c:v>
                </c:pt>
                <c:pt idx="297">
                  <c:v>4.3307542010397881E-3</c:v>
                </c:pt>
                <c:pt idx="298">
                  <c:v>4.3271273671916521E-3</c:v>
                </c:pt>
                <c:pt idx="299">
                  <c:v>4.3333786937751473E-3</c:v>
                </c:pt>
                <c:pt idx="300">
                  <c:v>4.3286203917078936E-3</c:v>
                </c:pt>
                <c:pt idx="301">
                  <c:v>4.3330972892616781E-3</c:v>
                </c:pt>
                <c:pt idx="302">
                  <c:v>4.328303980513315E-3</c:v>
                </c:pt>
                <c:pt idx="303">
                  <c:v>4.3257595419081696E-3</c:v>
                </c:pt>
                <c:pt idx="304">
                  <c:v>4.3265921997421852E-3</c:v>
                </c:pt>
                <c:pt idx="305">
                  <c:v>4.3222624512877506E-3</c:v>
                </c:pt>
                <c:pt idx="306">
                  <c:v>4.3144421363692231E-3</c:v>
                </c:pt>
                <c:pt idx="307">
                  <c:v>4.3032566375293957E-3</c:v>
                </c:pt>
                <c:pt idx="308">
                  <c:v>4.3039775410933512E-3</c:v>
                </c:pt>
                <c:pt idx="309">
                  <c:v>4.3098201640761058E-3</c:v>
                </c:pt>
                <c:pt idx="310">
                  <c:v>4.2988319789731833E-3</c:v>
                </c:pt>
                <c:pt idx="311">
                  <c:v>4.2861918480445738E-3</c:v>
                </c:pt>
                <c:pt idx="312">
                  <c:v>4.2401690813298476E-3</c:v>
                </c:pt>
                <c:pt idx="313">
                  <c:v>4.2387783131612178E-3</c:v>
                </c:pt>
                <c:pt idx="314">
                  <c:v>4.2417508127148285E-3</c:v>
                </c:pt>
                <c:pt idx="315">
                  <c:v>4.2430786626863615E-3</c:v>
                </c:pt>
                <c:pt idx="316">
                  <c:v>4.2052035118462783E-3</c:v>
                </c:pt>
                <c:pt idx="317">
                  <c:v>4.2095725377717663E-3</c:v>
                </c:pt>
                <c:pt idx="318">
                  <c:v>4.199554084344026E-3</c:v>
                </c:pt>
                <c:pt idx="319">
                  <c:v>4.1984362595195446E-3</c:v>
                </c:pt>
                <c:pt idx="320">
                  <c:v>4.1774691485521043E-3</c:v>
                </c:pt>
                <c:pt idx="321">
                  <c:v>4.1638696266199648E-3</c:v>
                </c:pt>
                <c:pt idx="322">
                  <c:v>4.1659657130450611E-3</c:v>
                </c:pt>
                <c:pt idx="323">
                  <c:v>4.1561619077965517E-3</c:v>
                </c:pt>
                <c:pt idx="324">
                  <c:v>4.1556880317690226E-3</c:v>
                </c:pt>
                <c:pt idx="325">
                  <c:v>4.1532634517358336E-3</c:v>
                </c:pt>
                <c:pt idx="326">
                  <c:v>4.1437584765164903E-3</c:v>
                </c:pt>
                <c:pt idx="327">
                  <c:v>4.1458097663473747E-3</c:v>
                </c:pt>
                <c:pt idx="328">
                  <c:v>4.1493457142884882E-3</c:v>
                </c:pt>
                <c:pt idx="329">
                  <c:v>4.146015832760197E-3</c:v>
                </c:pt>
                <c:pt idx="330">
                  <c:v>4.1090386494331277E-3</c:v>
                </c:pt>
                <c:pt idx="331">
                  <c:v>4.0871207263144527E-3</c:v>
                </c:pt>
                <c:pt idx="332">
                  <c:v>4.0788045057571498E-3</c:v>
                </c:pt>
                <c:pt idx="333">
                  <c:v>4.0760833085331516E-3</c:v>
                </c:pt>
                <c:pt idx="334">
                  <c:v>4.0703604462999365E-3</c:v>
                </c:pt>
                <c:pt idx="335">
                  <c:v>4.0617881199789263E-3</c:v>
                </c:pt>
                <c:pt idx="336">
                  <c:v>4.0327763868723832E-3</c:v>
                </c:pt>
                <c:pt idx="337">
                  <c:v>4.0197699728012903E-3</c:v>
                </c:pt>
                <c:pt idx="338">
                  <c:v>4.0076126767365494E-3</c:v>
                </c:pt>
                <c:pt idx="339">
                  <c:v>3.9899445729303373E-3</c:v>
                </c:pt>
                <c:pt idx="340">
                  <c:v>3.9667792331610219E-3</c:v>
                </c:pt>
                <c:pt idx="341">
                  <c:v>3.9597398604702683E-3</c:v>
                </c:pt>
                <c:pt idx="342">
                  <c:v>#N/A</c:v>
                </c:pt>
                <c:pt idx="343">
                  <c:v>3.9553261828184638E-3</c:v>
                </c:pt>
                <c:pt idx="344">
                  <c:v>3.9491381840075501E-3</c:v>
                </c:pt>
                <c:pt idx="345">
                  <c:v>3.9502960375894514E-3</c:v>
                </c:pt>
                <c:pt idx="346">
                  <c:v>3.9404561584155395E-3</c:v>
                </c:pt>
                <c:pt idx="347">
                  <c:v>3.9330762882254788E-3</c:v>
                </c:pt>
                <c:pt idx="348">
                  <c:v>3.931339447344584E-3</c:v>
                </c:pt>
                <c:pt idx="349">
                  <c:v>3.9059638221208282E-3</c:v>
                </c:pt>
                <c:pt idx="350">
                  <c:v>3.8900865102555748E-3</c:v>
                </c:pt>
                <c:pt idx="351">
                  <c:v>3.8488047392519764E-3</c:v>
                </c:pt>
                <c:pt idx="352">
                  <c:v>3.8400632605581908E-3</c:v>
                </c:pt>
                <c:pt idx="353">
                  <c:v>3.8205000824083069E-3</c:v>
                </c:pt>
                <c:pt idx="354">
                  <c:v>3.7999039787264266E-3</c:v>
                </c:pt>
                <c:pt idx="355">
                  <c:v>3.7619257424397201E-3</c:v>
                </c:pt>
                <c:pt idx="356">
                  <c:v>3.7591123641200763E-3</c:v>
                </c:pt>
                <c:pt idx="357">
                  <c:v>3.7466238099834737E-3</c:v>
                </c:pt>
                <c:pt idx="358">
                  <c:v>3.7503008922821213E-3</c:v>
                </c:pt>
                <c:pt idx="359">
                  <c:v>3.7371380993900249E-3</c:v>
                </c:pt>
                <c:pt idx="360">
                  <c:v>3.7171724425968389E-3</c:v>
                </c:pt>
                <c:pt idx="361">
                  <c:v>3.7117389206007267E-3</c:v>
                </c:pt>
                <c:pt idx="362">
                  <c:v>3.7006137320052535E-3</c:v>
                </c:pt>
                <c:pt idx="363">
                  <c:v>3.7036970055102092E-3</c:v>
                </c:pt>
                <c:pt idx="364">
                  <c:v>3.7073094675419416E-3</c:v>
                </c:pt>
                <c:pt idx="365">
                  <c:v>3.7075916606224002E-3</c:v>
                </c:pt>
                <c:pt idx="366">
                  <c:v>3.7013052644669919E-3</c:v>
                </c:pt>
                <c:pt idx="367">
                  <c:v>3.7023289609325882E-3</c:v>
                </c:pt>
                <c:pt idx="368">
                  <c:v>3.7006478433680989E-3</c:v>
                </c:pt>
                <c:pt idx="369">
                  <c:v>3.6971983336131498E-3</c:v>
                </c:pt>
                <c:pt idx="370">
                  <c:v>3.6823420949374519E-3</c:v>
                </c:pt>
                <c:pt idx="371">
                  <c:v>3.6736752711452603E-3</c:v>
                </c:pt>
                <c:pt idx="372">
                  <c:v>3.6704459684731017E-3</c:v>
                </c:pt>
                <c:pt idx="373">
                  <c:v>3.6749684177850295E-3</c:v>
                </c:pt>
                <c:pt idx="374">
                  <c:v>3.6639590880649386E-3</c:v>
                </c:pt>
                <c:pt idx="375">
                  <c:v>3.6651675213223989E-3</c:v>
                </c:pt>
                <c:pt idx="376">
                  <c:v>3.6640476829266078E-3</c:v>
                </c:pt>
                <c:pt idx="377">
                  <c:v>3.6067710400835562E-3</c:v>
                </c:pt>
                <c:pt idx="378">
                  <c:v>3.6082487919555373E-3</c:v>
                </c:pt>
                <c:pt idx="379">
                  <c:v>3.5916809843337116E-3</c:v>
                </c:pt>
                <c:pt idx="380">
                  <c:v>3.5592870882679151E-3</c:v>
                </c:pt>
                <c:pt idx="381">
                  <c:v>3.554560460266698E-3</c:v>
                </c:pt>
                <c:pt idx="382">
                  <c:v>3.5553111285315797E-3</c:v>
                </c:pt>
                <c:pt idx="383">
                  <c:v>3.5524122914274425E-3</c:v>
                </c:pt>
                <c:pt idx="384">
                  <c:v>3.5286036639041729E-3</c:v>
                </c:pt>
                <c:pt idx="385">
                  <c:v>3.5284703470086498E-3</c:v>
                </c:pt>
                <c:pt idx="386">
                  <c:v>3.5317973847426298E-3</c:v>
                </c:pt>
                <c:pt idx="387">
                  <c:v>3.5251937648941301E-3</c:v>
                </c:pt>
                <c:pt idx="388">
                  <c:v>3.5255470579065307E-3</c:v>
                </c:pt>
                <c:pt idx="389">
                  <c:v>3.5132406979430097E-3</c:v>
                </c:pt>
                <c:pt idx="390">
                  <c:v>3.5180363426650096E-3</c:v>
                </c:pt>
                <c:pt idx="391">
                  <c:v>3.5101492501934395E-3</c:v>
                </c:pt>
                <c:pt idx="392">
                  <c:v>3.5172182346148162E-3</c:v>
                </c:pt>
                <c:pt idx="393">
                  <c:v>3.4973471769503828E-3</c:v>
                </c:pt>
                <c:pt idx="394">
                  <c:v>3.4532682063430631E-3</c:v>
                </c:pt>
                <c:pt idx="395">
                  <c:v>3.4521988589422126E-3</c:v>
                </c:pt>
                <c:pt idx="396">
                  <c:v>3.4477756567681261E-3</c:v>
                </c:pt>
                <c:pt idx="397">
                  <c:v>3.4510570976278299E-3</c:v>
                </c:pt>
                <c:pt idx="398">
                  <c:v>3.4384929278383769E-3</c:v>
                </c:pt>
                <c:pt idx="399">
                  <c:v>3.3996500540882657E-3</c:v>
                </c:pt>
                <c:pt idx="400">
                  <c:v>3.3841342778644368E-3</c:v>
                </c:pt>
                <c:pt idx="401">
                  <c:v>3.3790072353272471E-3</c:v>
                </c:pt>
                <c:pt idx="402">
                  <c:v>3.3751406379713966E-3</c:v>
                </c:pt>
                <c:pt idx="403">
                  <c:v>3.3476657044695379E-3</c:v>
                </c:pt>
                <c:pt idx="404">
                  <c:v>3.3202955177198401E-3</c:v>
                </c:pt>
                <c:pt idx="405">
                  <c:v>3.3298029762840464E-3</c:v>
                </c:pt>
                <c:pt idx="406">
                  <c:v>3.3413305102116819E-3</c:v>
                </c:pt>
                <c:pt idx="407">
                  <c:v>3.307915534166872E-3</c:v>
                </c:pt>
                <c:pt idx="408">
                  <c:v>3.3008607128033329E-3</c:v>
                </c:pt>
                <c:pt idx="409">
                  <c:v>3.3002207059720234E-3</c:v>
                </c:pt>
                <c:pt idx="410">
                  <c:v>3.3012053021472809E-3</c:v>
                </c:pt>
                <c:pt idx="411">
                  <c:v>3.3002516587303798E-3</c:v>
                </c:pt>
                <c:pt idx="412">
                  <c:v>3.2884587085904027E-3</c:v>
                </c:pt>
                <c:pt idx="413">
                  <c:v>3.2484628080229339E-3</c:v>
                </c:pt>
                <c:pt idx="414">
                  <c:v>3.2203132402617296E-3</c:v>
                </c:pt>
                <c:pt idx="415">
                  <c:v>3.1916745616313857E-3</c:v>
                </c:pt>
                <c:pt idx="416">
                  <c:v>3.2057957110145363E-3</c:v>
                </c:pt>
                <c:pt idx="417">
                  <c:v>3.151931822381826E-3</c:v>
                </c:pt>
                <c:pt idx="418">
                  <c:v>3.1098120194474888E-3</c:v>
                </c:pt>
                <c:pt idx="419">
                  <c:v>3.1057798113027779E-3</c:v>
                </c:pt>
                <c:pt idx="420">
                  <c:v>#N/A</c:v>
                </c:pt>
                <c:pt idx="421">
                  <c:v>3.0896309160908242E-3</c:v>
                </c:pt>
                <c:pt idx="422">
                  <c:v>3.0744952699421901E-3</c:v>
                </c:pt>
                <c:pt idx="423">
                  <c:v>3.0683751917002233E-3</c:v>
                </c:pt>
                <c:pt idx="424">
                  <c:v>3.0674172328875038E-3</c:v>
                </c:pt>
                <c:pt idx="425">
                  <c:v>3.060297190834893E-3</c:v>
                </c:pt>
                <c:pt idx="426">
                  <c:v>3.0589828809768349E-3</c:v>
                </c:pt>
                <c:pt idx="427">
                  <c:v>3.0563903306088935E-3</c:v>
                </c:pt>
                <c:pt idx="428">
                  <c:v>3.0611500101134226E-3</c:v>
                </c:pt>
                <c:pt idx="429">
                  <c:v>3.0631937950509336E-3</c:v>
                </c:pt>
                <c:pt idx="430">
                  <c:v>#N/A</c:v>
                </c:pt>
                <c:pt idx="431">
                  <c:v>3.0605079196632801E-3</c:v>
                </c:pt>
                <c:pt idx="432">
                  <c:v>3.0673770648721455E-3</c:v>
                </c:pt>
                <c:pt idx="433">
                  <c:v>3.0598781842618994E-3</c:v>
                </c:pt>
                <c:pt idx="434">
                  <c:v>3.0599215418405379E-3</c:v>
                </c:pt>
                <c:pt idx="435">
                  <c:v>3.0642105695717348E-3</c:v>
                </c:pt>
                <c:pt idx="436">
                  <c:v>3.036578303674542E-3</c:v>
                </c:pt>
                <c:pt idx="437">
                  <c:v>3.0397839283078376E-3</c:v>
                </c:pt>
                <c:pt idx="438">
                  <c:v>3.0196782007450018E-3</c:v>
                </c:pt>
                <c:pt idx="439">
                  <c:v>2.9749920915147499E-3</c:v>
                </c:pt>
                <c:pt idx="440">
                  <c:v>2.976484034020288E-3</c:v>
                </c:pt>
                <c:pt idx="441">
                  <c:v>2.9789951875276444E-3</c:v>
                </c:pt>
                <c:pt idx="442">
                  <c:v>2.9491562512833358E-3</c:v>
                </c:pt>
                <c:pt idx="443">
                  <c:v>2.9399223155535115E-3</c:v>
                </c:pt>
                <c:pt idx="444">
                  <c:v>2.9408670893029676E-3</c:v>
                </c:pt>
                <c:pt idx="445">
                  <c:v>2.94040660112449E-3</c:v>
                </c:pt>
                <c:pt idx="446">
                  <c:v>2.9373726311667792E-3</c:v>
                </c:pt>
                <c:pt idx="447">
                  <c:v>2.9157011532756627E-3</c:v>
                </c:pt>
                <c:pt idx="448">
                  <c:v>2.9652880425690142E-3</c:v>
                </c:pt>
                <c:pt idx="449">
                  <c:v>2.9725064180681215E-3</c:v>
                </c:pt>
                <c:pt idx="450">
                  <c:v>2.9697826475962863E-3</c:v>
                </c:pt>
                <c:pt idx="451">
                  <c:v>2.9571364308307313E-3</c:v>
                </c:pt>
                <c:pt idx="452">
                  <c:v>2.9404401442323369E-3</c:v>
                </c:pt>
                <c:pt idx="453">
                  <c:v>2.9384835991284053E-3</c:v>
                </c:pt>
                <c:pt idx="454">
                  <c:v>2.9198484020696025E-3</c:v>
                </c:pt>
                <c:pt idx="455">
                  <c:v>2.9236105590240147E-3</c:v>
                </c:pt>
                <c:pt idx="456">
                  <c:v>2.9089783971982808E-3</c:v>
                </c:pt>
                <c:pt idx="457">
                  <c:v>2.8738983789839967E-3</c:v>
                </c:pt>
                <c:pt idx="458">
                  <c:v>2.8460735480717592E-3</c:v>
                </c:pt>
                <c:pt idx="459">
                  <c:v>2.8432894661547525E-3</c:v>
                </c:pt>
                <c:pt idx="460">
                  <c:v>2.8519397362087862E-3</c:v>
                </c:pt>
                <c:pt idx="461">
                  <c:v>2.8365345656296004E-3</c:v>
                </c:pt>
                <c:pt idx="462">
                  <c:v>2.7980743776863104E-3</c:v>
                </c:pt>
                <c:pt idx="463">
                  <c:v>2.7933826076675938E-3</c:v>
                </c:pt>
                <c:pt idx="464">
                  <c:v>2.7872041273044879E-3</c:v>
                </c:pt>
                <c:pt idx="465">
                  <c:v>2.7911216073139844E-3</c:v>
                </c:pt>
                <c:pt idx="466">
                  <c:v>2.7811630869898352E-3</c:v>
                </c:pt>
                <c:pt idx="467">
                  <c:v>2.7394786707544139E-3</c:v>
                </c:pt>
                <c:pt idx="468">
                  <c:v>2.7144109926819926E-3</c:v>
                </c:pt>
                <c:pt idx="469">
                  <c:v>2.7186326353396684E-3</c:v>
                </c:pt>
                <c:pt idx="470">
                  <c:v>2.6997595841087296E-3</c:v>
                </c:pt>
                <c:pt idx="471">
                  <c:v>2.68732977362518E-3</c:v>
                </c:pt>
                <c:pt idx="472">
                  <c:v>2.6906363730960781E-3</c:v>
                </c:pt>
                <c:pt idx="473">
                  <c:v>2.6608988743657136E-3</c:v>
                </c:pt>
                <c:pt idx="474">
                  <c:v>2.6594226176044344E-3</c:v>
                </c:pt>
                <c:pt idx="475">
                  <c:v>2.6480698541764269E-3</c:v>
                </c:pt>
                <c:pt idx="476">
                  <c:v>2.5996587892145318E-3</c:v>
                </c:pt>
                <c:pt idx="477">
                  <c:v>2.5989780839430487E-3</c:v>
                </c:pt>
                <c:pt idx="478">
                  <c:v>2.583680663829524E-3</c:v>
                </c:pt>
                <c:pt idx="479">
                  <c:v>2.5879568534716846E-3</c:v>
                </c:pt>
                <c:pt idx="480">
                  <c:v>2.5420346273050676E-3</c:v>
                </c:pt>
                <c:pt idx="481">
                  <c:v>2.5206451731445423E-3</c:v>
                </c:pt>
                <c:pt idx="482">
                  <c:v>2.5054653075171629E-3</c:v>
                </c:pt>
                <c:pt idx="483">
                  <c:v>2.5078220585010857E-3</c:v>
                </c:pt>
                <c:pt idx="484">
                  <c:v>2.5128699080199102E-3</c:v>
                </c:pt>
                <c:pt idx="485">
                  <c:v>2.4942094359428069E-3</c:v>
                </c:pt>
                <c:pt idx="486">
                  <c:v>2.4648895974910268E-3</c:v>
                </c:pt>
                <c:pt idx="487">
                  <c:v>2.4523016331763348E-3</c:v>
                </c:pt>
                <c:pt idx="488">
                  <c:v>2.4519427764582158E-3</c:v>
                </c:pt>
                <c:pt idx="489">
                  <c:v>2.4574633125034051E-3</c:v>
                </c:pt>
                <c:pt idx="490">
                  <c:v>2.4507496393193495E-3</c:v>
                </c:pt>
                <c:pt idx="491">
                  <c:v>2.4488618932121398E-3</c:v>
                </c:pt>
                <c:pt idx="492">
                  <c:v>2.4526804079558762E-3</c:v>
                </c:pt>
                <c:pt idx="493">
                  <c:v>2.454280025990796E-3</c:v>
                </c:pt>
                <c:pt idx="494">
                  <c:v>2.4519970930374502E-3</c:v>
                </c:pt>
                <c:pt idx="495">
                  <c:v>2.4269170883992608E-3</c:v>
                </c:pt>
                <c:pt idx="496">
                  <c:v>2.4222432162916974E-3</c:v>
                </c:pt>
                <c:pt idx="497">
                  <c:v>2.4264477193076672E-3</c:v>
                </c:pt>
                <c:pt idx="498">
                  <c:v>2.4153948551113302E-3</c:v>
                </c:pt>
                <c:pt idx="499">
                  <c:v>2.4157600842404925E-3</c:v>
                </c:pt>
                <c:pt idx="500">
                  <c:v>2.4171948514386532E-3</c:v>
                </c:pt>
                <c:pt idx="501">
                  <c:v>2.3731242148887777E-3</c:v>
                </c:pt>
                <c:pt idx="502">
                  <c:v>2.3763267345950911E-3</c:v>
                </c:pt>
                <c:pt idx="503">
                  <c:v>2.3801019531379808E-3</c:v>
                </c:pt>
                <c:pt idx="504">
                  <c:v>2.3905099389518458E-3</c:v>
                </c:pt>
                <c:pt idx="505">
                  <c:v>2.3526413727554818E-3</c:v>
                </c:pt>
                <c:pt idx="506">
                  <c:v>2.3536645710022785E-3</c:v>
                </c:pt>
                <c:pt idx="507">
                  <c:v>2.3424373196303527E-3</c:v>
                </c:pt>
                <c:pt idx="508">
                  <c:v>2.3218741635375739E-3</c:v>
                </c:pt>
                <c:pt idx="509">
                  <c:v>#N/A</c:v>
                </c:pt>
                <c:pt idx="510">
                  <c:v>2.3074930855055964E-3</c:v>
                </c:pt>
                <c:pt idx="511">
                  <c:v>2.2898833897526671E-3</c:v>
                </c:pt>
                <c:pt idx="512">
                  <c:v>2.3335076003048183E-3</c:v>
                </c:pt>
                <c:pt idx="513">
                  <c:v>2.2749507029689031E-3</c:v>
                </c:pt>
                <c:pt idx="514">
                  <c:v>2.2458010840931131E-3</c:v>
                </c:pt>
                <c:pt idx="515">
                  <c:v>2.2777800691131667E-3</c:v>
                </c:pt>
                <c:pt idx="516">
                  <c:v>2.2575871630350353E-3</c:v>
                </c:pt>
                <c:pt idx="517">
                  <c:v>2.2234477861169388E-3</c:v>
                </c:pt>
                <c:pt idx="518">
                  <c:v>2.2098296617105717E-3</c:v>
                </c:pt>
                <c:pt idx="519">
                  <c:v>2.2149790919694379E-3</c:v>
                </c:pt>
                <c:pt idx="520">
                  <c:v>2.2111800958239947E-3</c:v>
                </c:pt>
                <c:pt idx="521">
                  <c:v>2.2127368169249095E-3</c:v>
                </c:pt>
                <c:pt idx="522">
                  <c:v>2.1747139552297234E-3</c:v>
                </c:pt>
                <c:pt idx="523">
                  <c:v>2.1441990736157379E-3</c:v>
                </c:pt>
                <c:pt idx="524">
                  <c:v>2.1313328905352424E-3</c:v>
                </c:pt>
                <c:pt idx="525">
                  <c:v>2.1300706529807645E-3</c:v>
                </c:pt>
                <c:pt idx="526">
                  <c:v>2.1146395199425072E-3</c:v>
                </c:pt>
                <c:pt idx="527">
                  <c:v>2.0635566430173835E-3</c:v>
                </c:pt>
                <c:pt idx="528">
                  <c:v>2.0539520427489411E-3</c:v>
                </c:pt>
                <c:pt idx="529">
                  <c:v>2.048783739852178E-3</c:v>
                </c:pt>
                <c:pt idx="530">
                  <c:v>2.0350667606419126E-3</c:v>
                </c:pt>
                <c:pt idx="531">
                  <c:v>2.0340392989932621E-3</c:v>
                </c:pt>
                <c:pt idx="532">
                  <c:v>2.0223043369516081E-3</c:v>
                </c:pt>
                <c:pt idx="533">
                  <c:v>2.0222387401225284E-3</c:v>
                </c:pt>
                <c:pt idx="534">
                  <c:v>2.0221835837268554E-3</c:v>
                </c:pt>
                <c:pt idx="535">
                  <c:v>2.0093905591758165E-3</c:v>
                </c:pt>
                <c:pt idx="536">
                  <c:v>1.9597750591913154E-3</c:v>
                </c:pt>
                <c:pt idx="537">
                  <c:v>1.9272445278544215E-3</c:v>
                </c:pt>
                <c:pt idx="538">
                  <c:v>1.9207827013540957E-3</c:v>
                </c:pt>
                <c:pt idx="539">
                  <c:v>1.9249723116721018E-3</c:v>
                </c:pt>
                <c:pt idx="540">
                  <c:v>1.901591109146894E-3</c:v>
                </c:pt>
                <c:pt idx="541">
                  <c:v>1.8262839070173342E-3</c:v>
                </c:pt>
                <c:pt idx="542">
                  <c:v>1.8257658017031275E-3</c:v>
                </c:pt>
                <c:pt idx="543">
                  <c:v>1.81413008349951E-3</c:v>
                </c:pt>
                <c:pt idx="544">
                  <c:v>1.8165136436272267E-3</c:v>
                </c:pt>
                <c:pt idx="545">
                  <c:v>1.8041134460102803E-3</c:v>
                </c:pt>
                <c:pt idx="546">
                  <c:v>1.800136824260834E-3</c:v>
                </c:pt>
                <c:pt idx="547">
                  <c:v>1.7986882011986616E-3</c:v>
                </c:pt>
                <c:pt idx="548">
                  <c:v>1.7891233110836069E-3</c:v>
                </c:pt>
                <c:pt idx="549">
                  <c:v>1.7963159785765459E-3</c:v>
                </c:pt>
                <c:pt idx="550">
                  <c:v>1.7739805885506055E-3</c:v>
                </c:pt>
                <c:pt idx="551">
                  <c:v>1.7959425643845339E-3</c:v>
                </c:pt>
                <c:pt idx="552">
                  <c:v>1.7962799055837309E-3</c:v>
                </c:pt>
                <c:pt idx="553">
                  <c:v>1.7858539081785363E-3</c:v>
                </c:pt>
                <c:pt idx="554">
                  <c:v>1.7872179051403592E-3</c:v>
                </c:pt>
                <c:pt idx="555">
                  <c:v>1.7854261937910731E-3</c:v>
                </c:pt>
                <c:pt idx="556">
                  <c:v>1.7762059869925739E-3</c:v>
                </c:pt>
                <c:pt idx="557">
                  <c:v>1.7665807942948142E-3</c:v>
                </c:pt>
                <c:pt idx="558">
                  <c:v>1.758070671426859E-3</c:v>
                </c:pt>
                <c:pt idx="559">
                  <c:v>1.7592601217943926E-3</c:v>
                </c:pt>
                <c:pt idx="560">
                  <c:v>1.7568635642903896E-3</c:v>
                </c:pt>
                <c:pt idx="561">
                  <c:v>1.732552426510825E-3</c:v>
                </c:pt>
                <c:pt idx="562">
                  <c:v>1.739175724448927E-3</c:v>
                </c:pt>
                <c:pt idx="563">
                  <c:v>1.6987789697904265E-3</c:v>
                </c:pt>
                <c:pt idx="564">
                  <c:v>1.7026520947900359E-3</c:v>
                </c:pt>
                <c:pt idx="565">
                  <c:v>1.7003986254175985E-3</c:v>
                </c:pt>
                <c:pt idx="566">
                  <c:v>1.6653931160308666E-3</c:v>
                </c:pt>
                <c:pt idx="567">
                  <c:v>1.6678656335111786E-3</c:v>
                </c:pt>
                <c:pt idx="568">
                  <c:v>1.6692949669172563E-3</c:v>
                </c:pt>
                <c:pt idx="569">
                  <c:v>1.6710882162327412E-3</c:v>
                </c:pt>
                <c:pt idx="570">
                  <c:v>1.6694019125746973E-3</c:v>
                </c:pt>
                <c:pt idx="571">
                  <c:v>1.715630764535625E-3</c:v>
                </c:pt>
                <c:pt idx="572">
                  <c:v>1.7186355375764517E-3</c:v>
                </c:pt>
                <c:pt idx="573">
                  <c:v>1.7090314998318146E-3</c:v>
                </c:pt>
                <c:pt idx="574">
                  <c:v>1.714510799787794E-3</c:v>
                </c:pt>
                <c:pt idx="575">
                  <c:v>1.7182592968849608E-3</c:v>
                </c:pt>
                <c:pt idx="576">
                  <c:v>1.7092071011175491E-3</c:v>
                </c:pt>
                <c:pt idx="577">
                  <c:v>1.7114505103370536E-3</c:v>
                </c:pt>
                <c:pt idx="578">
                  <c:v>1.7052540991773224E-3</c:v>
                </c:pt>
                <c:pt idx="579">
                  <c:v>1.708618262456163E-3</c:v>
                </c:pt>
                <c:pt idx="580">
                  <c:v>1.6862742010386178E-3</c:v>
                </c:pt>
                <c:pt idx="581">
                  <c:v>1.6450996309906873E-3</c:v>
                </c:pt>
                <c:pt idx="582">
                  <c:v>1.649803242032899E-3</c:v>
                </c:pt>
                <c:pt idx="583">
                  <c:v>1.6430199285342173E-3</c:v>
                </c:pt>
                <c:pt idx="584">
                  <c:v>1.6457943295338229E-3</c:v>
                </c:pt>
                <c:pt idx="585">
                  <c:v>1.6337333228162443E-3</c:v>
                </c:pt>
                <c:pt idx="586">
                  <c:v>1.5891145947475316E-3</c:v>
                </c:pt>
                <c:pt idx="587">
                  <c:v>1.5953426268093818E-3</c:v>
                </c:pt>
                <c:pt idx="588">
                  <c:v>1.5785025774772699E-3</c:v>
                </c:pt>
                <c:pt idx="589">
                  <c:v>1.5649314913521728E-3</c:v>
                </c:pt>
                <c:pt idx="590">
                  <c:v>1.5397898597435677E-3</c:v>
                </c:pt>
                <c:pt idx="591">
                  <c:v>1.5312388211532468E-3</c:v>
                </c:pt>
                <c:pt idx="592">
                  <c:v>#N/A</c:v>
                </c:pt>
                <c:pt idx="593">
                  <c:v>1.5212625434994909E-3</c:v>
                </c:pt>
                <c:pt idx="594">
                  <c:v>1.5194680751604572E-3</c:v>
                </c:pt>
                <c:pt idx="595">
                  <c:v>1.5079254890169036E-3</c:v>
                </c:pt>
                <c:pt idx="596">
                  <c:v>1.5034958889592609E-3</c:v>
                </c:pt>
                <c:pt idx="597">
                  <c:v>1.5029864411020277E-3</c:v>
                </c:pt>
                <c:pt idx="598">
                  <c:v>1.5041628170751054E-3</c:v>
                </c:pt>
                <c:pt idx="599">
                  <c:v>1.4971114448356637E-3</c:v>
                </c:pt>
                <c:pt idx="600">
                  <c:v>1.4513800199604798E-3</c:v>
                </c:pt>
                <c:pt idx="601">
                  <c:v>1.4251905670552567E-3</c:v>
                </c:pt>
                <c:pt idx="602">
                  <c:v>1.4168581182387729E-3</c:v>
                </c:pt>
                <c:pt idx="603">
                  <c:v>1.42232379658358E-3</c:v>
                </c:pt>
                <c:pt idx="604">
                  <c:v>1.3747538997923581E-3</c:v>
                </c:pt>
                <c:pt idx="605">
                  <c:v>1.3343913710797128E-3</c:v>
                </c:pt>
                <c:pt idx="606">
                  <c:v>1.3378362242095765E-3</c:v>
                </c:pt>
                <c:pt idx="607">
                  <c:v>1.3369689257811679E-3</c:v>
                </c:pt>
                <c:pt idx="608">
                  <c:v>1.3253817281202451E-3</c:v>
                </c:pt>
                <c:pt idx="609">
                  <c:v>1.3116201909304515E-3</c:v>
                </c:pt>
                <c:pt idx="610">
                  <c:v>1.2932665080533923E-3</c:v>
                </c:pt>
                <c:pt idx="611">
                  <c:v>1.2991799931056924E-3</c:v>
                </c:pt>
                <c:pt idx="612">
                  <c:v>1.2920483189287069E-3</c:v>
                </c:pt>
                <c:pt idx="613">
                  <c:v>1.2839750151882878E-3</c:v>
                </c:pt>
                <c:pt idx="614">
                  <c:v>1.2912592697744696E-3</c:v>
                </c:pt>
                <c:pt idx="615">
                  <c:v>1.282794767581974E-3</c:v>
                </c:pt>
                <c:pt idx="616">
                  <c:v>1.2880320454125016E-3</c:v>
                </c:pt>
                <c:pt idx="617">
                  <c:v>1.2855878765425377E-3</c:v>
                </c:pt>
                <c:pt idx="618">
                  <c:v>1.2826610563541063E-3</c:v>
                </c:pt>
                <c:pt idx="619">
                  <c:v>1.279951930331924E-3</c:v>
                </c:pt>
                <c:pt idx="620">
                  <c:v>1.2662225810016192E-3</c:v>
                </c:pt>
                <c:pt idx="621">
                  <c:v>1.2689393510407765E-3</c:v>
                </c:pt>
                <c:pt idx="622">
                  <c:v>1.2649904996713257E-3</c:v>
                </c:pt>
                <c:pt idx="623">
                  <c:v>1.2570053791098879E-3</c:v>
                </c:pt>
                <c:pt idx="624">
                  <c:v>1.2577951637520179E-3</c:v>
                </c:pt>
                <c:pt idx="625">
                  <c:v>1.2452204625801322E-3</c:v>
                </c:pt>
                <c:pt idx="626">
                  <c:v>1.2519352783355586E-3</c:v>
                </c:pt>
                <c:pt idx="627">
                  <c:v>1.2517170285826218E-3</c:v>
                </c:pt>
                <c:pt idx="628">
                  <c:v>1.2126691944618351E-3</c:v>
                </c:pt>
                <c:pt idx="629">
                  <c:v>1.2023914699508254E-3</c:v>
                </c:pt>
                <c:pt idx="630">
                  <c:v>1.1642361201766871E-3</c:v>
                </c:pt>
                <c:pt idx="631">
                  <c:v>1.1657032894969444E-3</c:v>
                </c:pt>
                <c:pt idx="632">
                  <c:v>1.1663320891726059E-3</c:v>
                </c:pt>
                <c:pt idx="633">
                  <c:v>1.1580708142542306E-3</c:v>
                </c:pt>
                <c:pt idx="634">
                  <c:v>1.1427170014886023E-3</c:v>
                </c:pt>
                <c:pt idx="635">
                  <c:v>1.1469122591782899E-3</c:v>
                </c:pt>
                <c:pt idx="636">
                  <c:v>1.1495707113551301E-3</c:v>
                </c:pt>
                <c:pt idx="637">
                  <c:v>1.154188021498026E-3</c:v>
                </c:pt>
                <c:pt idx="638">
                  <c:v>1.1486950405350527E-3</c:v>
                </c:pt>
                <c:pt idx="639">
                  <c:v>1.1360429399174254E-3</c:v>
                </c:pt>
                <c:pt idx="640">
                  <c:v>1.13593224601094E-3</c:v>
                </c:pt>
                <c:pt idx="641">
                  <c:v>1.1324520970799057E-3</c:v>
                </c:pt>
                <c:pt idx="642">
                  <c:v>1.132664988449994E-3</c:v>
                </c:pt>
                <c:pt idx="643">
                  <c:v>1.1223268344171533E-3</c:v>
                </c:pt>
                <c:pt idx="644">
                  <c:v>1.073980739377367E-3</c:v>
                </c:pt>
                <c:pt idx="645">
                  <c:v>1.0672396335920098E-3</c:v>
                </c:pt>
                <c:pt idx="646">
                  <c:v>1.0693770861167629E-3</c:v>
                </c:pt>
                <c:pt idx="647">
                  <c:v>1.0721484328086728E-3</c:v>
                </c:pt>
                <c:pt idx="648">
                  <c:v>1.0694518436056288E-3</c:v>
                </c:pt>
                <c:pt idx="649">
                  <c:v>1.0379243426332785E-3</c:v>
                </c:pt>
                <c:pt idx="650">
                  <c:v>1.0409683487226928E-3</c:v>
                </c:pt>
                <c:pt idx="651">
                  <c:v>1.0200034273375458E-3</c:v>
                </c:pt>
                <c:pt idx="652">
                  <c:v>1.0278000673242804E-3</c:v>
                </c:pt>
                <c:pt idx="653">
                  <c:v>1.0126948108784006E-3</c:v>
                </c:pt>
                <c:pt idx="654">
                  <c:v>9.8303754645212571E-4</c:v>
                </c:pt>
                <c:pt idx="655">
                  <c:v>9.6127918968935688E-4</c:v>
                </c:pt>
                <c:pt idx="656">
                  <c:v>9.5398147452585569E-4</c:v>
                </c:pt>
                <c:pt idx="657">
                  <c:v>9.4192160890171905E-4</c:v>
                </c:pt>
                <c:pt idx="658">
                  <c:v>9.3154324130506616E-4</c:v>
                </c:pt>
                <c:pt idx="659">
                  <c:v>9.3493262315602621E-4</c:v>
                </c:pt>
                <c:pt idx="660">
                  <c:v>9.3311120719818952E-4</c:v>
                </c:pt>
                <c:pt idx="661">
                  <c:v>9.3275258763081403E-4</c:v>
                </c:pt>
                <c:pt idx="662">
                  <c:v>9.2183472643192488E-4</c:v>
                </c:pt>
                <c:pt idx="663">
                  <c:v>8.8158578114438946E-4</c:v>
                </c:pt>
                <c:pt idx="664">
                  <c:v>8.3883875777068795E-4</c:v>
                </c:pt>
                <c:pt idx="665">
                  <c:v>8.3647620273930023E-4</c:v>
                </c:pt>
                <c:pt idx="666">
                  <c:v>8.362617199837441E-4</c:v>
                </c:pt>
                <c:pt idx="667">
                  <c:v>7.7627069393204629E-4</c:v>
                </c:pt>
                <c:pt idx="668">
                  <c:v>7.4995519916587483E-4</c:v>
                </c:pt>
                <c:pt idx="669">
                  <c:v>7.3307512773923555E-4</c:v>
                </c:pt>
                <c:pt idx="670">
                  <c:v>#N/A</c:v>
                </c:pt>
                <c:pt idx="671">
                  <c:v>7.3483479157654408E-4</c:v>
                </c:pt>
                <c:pt idx="672">
                  <c:v>7.1527569840812433E-4</c:v>
                </c:pt>
                <c:pt idx="673">
                  <c:v>6.8742595151616293E-4</c:v>
                </c:pt>
                <c:pt idx="674">
                  <c:v>6.9395275671668699E-4</c:v>
                </c:pt>
                <c:pt idx="675">
                  <c:v>6.948944781159927E-4</c:v>
                </c:pt>
                <c:pt idx="676">
                  <c:v>6.9688475169460418E-4</c:v>
                </c:pt>
                <c:pt idx="677">
                  <c:v>6.9684692697258299E-4</c:v>
                </c:pt>
                <c:pt idx="678">
                  <c:v>6.9491874528915254E-4</c:v>
                </c:pt>
                <c:pt idx="679">
                  <c:v>6.9327939488994517E-4</c:v>
                </c:pt>
                <c:pt idx="680">
                  <c:v>6.8886335517093222E-4</c:v>
                </c:pt>
                <c:pt idx="681">
                  <c:v>6.9574336347133503E-4</c:v>
                </c:pt>
                <c:pt idx="682">
                  <c:v>6.9055120047289975E-4</c:v>
                </c:pt>
                <c:pt idx="683">
                  <c:v>6.7234800468174427E-4</c:v>
                </c:pt>
                <c:pt idx="684">
                  <c:v>6.7516423838176465E-4</c:v>
                </c:pt>
                <c:pt idx="685">
                  <c:v>6.8080423913241539E-4</c:v>
                </c:pt>
                <c:pt idx="686">
                  <c:v>6.7868364819889671E-4</c:v>
                </c:pt>
                <c:pt idx="687">
                  <c:v>6.770456829614524E-4</c:v>
                </c:pt>
                <c:pt idx="688">
                  <c:v>6.5711563596027034E-4</c:v>
                </c:pt>
                <c:pt idx="689">
                  <c:v>6.4769893454919014E-4</c:v>
                </c:pt>
                <c:pt idx="690">
                  <c:v>6.5076385762874445E-4</c:v>
                </c:pt>
                <c:pt idx="691">
                  <c:v>6.0767495712688024E-4</c:v>
                </c:pt>
                <c:pt idx="692">
                  <c:v>6.0478256120033436E-4</c:v>
                </c:pt>
                <c:pt idx="693">
                  <c:v>5.8867538869655789E-4</c:v>
                </c:pt>
                <c:pt idx="694">
                  <c:v>5.7576177487028701E-4</c:v>
                </c:pt>
                <c:pt idx="695">
                  <c:v>#N/A</c:v>
                </c:pt>
                <c:pt idx="696">
                  <c:v>5.8000498740073958E-4</c:v>
                </c:pt>
                <c:pt idx="697">
                  <c:v>5.7672092049787516E-4</c:v>
                </c:pt>
                <c:pt idx="698">
                  <c:v>5.5782683230365393E-4</c:v>
                </c:pt>
                <c:pt idx="699">
                  <c:v>5.5759125375498542E-4</c:v>
                </c:pt>
                <c:pt idx="700">
                  <c:v>5.7097190347321636E-4</c:v>
                </c:pt>
                <c:pt idx="701">
                  <c:v>5.6191046993547822E-4</c:v>
                </c:pt>
                <c:pt idx="702">
                  <c:v>5.5911220819848673E-4</c:v>
                </c:pt>
                <c:pt idx="703">
                  <c:v>5.2927916014100518E-4</c:v>
                </c:pt>
                <c:pt idx="704">
                  <c:v>5.3115486958166258E-4</c:v>
                </c:pt>
                <c:pt idx="705">
                  <c:v>5.3306090931659611E-4</c:v>
                </c:pt>
                <c:pt idx="706">
                  <c:v>5.3723357119417336E-4</c:v>
                </c:pt>
                <c:pt idx="707">
                  <c:v>5.2177792582219773E-4</c:v>
                </c:pt>
                <c:pt idx="708">
                  <c:v>4.8902996549871069E-4</c:v>
                </c:pt>
                <c:pt idx="709">
                  <c:v>4.7641453529667643E-4</c:v>
                </c:pt>
                <c:pt idx="710">
                  <c:v>4.7590691483700986E-4</c:v>
                </c:pt>
                <c:pt idx="711">
                  <c:v>4.7829126264864463E-4</c:v>
                </c:pt>
                <c:pt idx="712">
                  <c:v>4.3493132191230188E-4</c:v>
                </c:pt>
                <c:pt idx="713">
                  <c:v>4.2393823156294808E-4</c:v>
                </c:pt>
                <c:pt idx="714">
                  <c:v>4.1532071257854852E-4</c:v>
                </c:pt>
                <c:pt idx="715">
                  <c:v>4.2247995449828935E-4</c:v>
                </c:pt>
                <c:pt idx="716">
                  <c:v>4.1032592537382229E-4</c:v>
                </c:pt>
                <c:pt idx="717">
                  <c:v>3.8740944513437903E-4</c:v>
                </c:pt>
                <c:pt idx="718">
                  <c:v>3.8040993285615166E-4</c:v>
                </c:pt>
                <c:pt idx="719">
                  <c:v>3.6119143028456868E-4</c:v>
                </c:pt>
                <c:pt idx="720">
                  <c:v>3.4300765237782471E-4</c:v>
                </c:pt>
                <c:pt idx="721">
                  <c:v>3.4581818708523393E-4</c:v>
                </c:pt>
                <c:pt idx="722">
                  <c:v>3.1815866743856169E-4</c:v>
                </c:pt>
                <c:pt idx="723">
                  <c:v>3.1686974926259381E-4</c:v>
                </c:pt>
                <c:pt idx="724">
                  <c:v>3.2227874172718884E-4</c:v>
                </c:pt>
                <c:pt idx="725">
                  <c:v>3.0951953204771954E-4</c:v>
                </c:pt>
                <c:pt idx="726">
                  <c:v>2.7037635969606733E-4</c:v>
                </c:pt>
                <c:pt idx="727">
                  <c:v>2.2989443608989468E-4</c:v>
                </c:pt>
                <c:pt idx="728">
                  <c:v>2.2282076384283478E-4</c:v>
                </c:pt>
                <c:pt idx="729">
                  <c:v>2.2385556929593875E-4</c:v>
                </c:pt>
                <c:pt idx="730">
                  <c:v>1.9610438026607113E-4</c:v>
                </c:pt>
                <c:pt idx="731">
                  <c:v>1.4292589027320446E-4</c:v>
                </c:pt>
                <c:pt idx="732">
                  <c:v>1.5504159378898485E-4</c:v>
                </c:pt>
                <c:pt idx="733">
                  <c:v>8.8298154110599825E-5</c:v>
                </c:pt>
                <c:pt idx="734">
                  <c:v>1.3715322071394809E-4</c:v>
                </c:pt>
                <c:pt idx="735">
                  <c:v>1.364977752986718E-4</c:v>
                </c:pt>
                <c:pt idx="736">
                  <c:v>1.1178564503500077E-4</c:v>
                </c:pt>
                <c:pt idx="737">
                  <c:v>1.0500827677040192E-4</c:v>
                </c:pt>
                <c:pt idx="738">
                  <c:v>9.4889016207355681E-5</c:v>
                </c:pt>
                <c:pt idx="739">
                  <c:v>9.3727683335931289E-5</c:v>
                </c:pt>
                <c:pt idx="740">
                  <c:v>9.3343273628754275E-5</c:v>
                </c:pt>
                <c:pt idx="741">
                  <c:v>9.4456459624803202E-5</c:v>
                </c:pt>
                <c:pt idx="742">
                  <c:v>8.9961986662334681E-5</c:v>
                </c:pt>
                <c:pt idx="743">
                  <c:v>8.7067258035311568E-5</c:v>
                </c:pt>
                <c:pt idx="744">
                  <c:v>8.9631829776060101E-5</c:v>
                </c:pt>
                <c:pt idx="745">
                  <c:v>8.6750166980120724E-5</c:v>
                </c:pt>
                <c:pt idx="746">
                  <c:v>6.5595386662176125E-5</c:v>
                </c:pt>
                <c:pt idx="747">
                  <c:v>7.2979516995586025E-5</c:v>
                </c:pt>
                <c:pt idx="748">
                  <c:v>7.4358869453616805E-5</c:v>
                </c:pt>
                <c:pt idx="749">
                  <c:v>7.4890310799657911E-5</c:v>
                </c:pt>
                <c:pt idx="750">
                  <c:v>6.6893490949349044E-5</c:v>
                </c:pt>
                <c:pt idx="751">
                  <c:v>6.612062496214044E-5</c:v>
                </c:pt>
                <c:pt idx="752">
                  <c:v>2.100677474681234E-5</c:v>
                </c:pt>
                <c:pt idx="753">
                  <c:v>2.1316914609492699E-5</c:v>
                </c:pt>
                <c:pt idx="754">
                  <c:v>2.4408534073927513E-5</c:v>
                </c:pt>
                <c:pt idx="755">
                  <c:v>-4.9139660995844991E-6</c:v>
                </c:pt>
                <c:pt idx="756">
                  <c:v>-3.8945221094710547E-6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8-4582-9477-BBE9405F81D1}"/>
            </c:ext>
          </c:extLst>
        </c:ser>
        <c:ser>
          <c:idx val="4"/>
          <c:order val="8"/>
          <c:tx>
            <c:strRef>
              <c:f>Analysis!$CQ$9</c:f>
              <c:strCache>
                <c:ptCount val="1"/>
                <c:pt idx="0">
                  <c:v>Vanguard (Irl; Fizy; Aku; 0,07%)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Analysis!$CQ$10:$CQ$766</c:f>
              <c:numCache>
                <c:formatCode>0.000%</c:formatCode>
                <c:ptCount val="757"/>
                <c:pt idx="0">
                  <c:v>6.6730678839097557E-3</c:v>
                </c:pt>
                <c:pt idx="1">
                  <c:v>6.6700672343755762E-3</c:v>
                </c:pt>
                <c:pt idx="2">
                  <c:v>6.6611352583592076E-3</c:v>
                </c:pt>
                <c:pt idx="3">
                  <c:v>6.6470150077579948E-3</c:v>
                </c:pt>
                <c:pt idx="4">
                  <c:v>6.6762186254796241E-3</c:v>
                </c:pt>
                <c:pt idx="5">
                  <c:v>6.6833367889995721E-3</c:v>
                </c:pt>
                <c:pt idx="6">
                  <c:v>6.6656913640641413E-3</c:v>
                </c:pt>
                <c:pt idx="7">
                  <c:v>6.662853759801024E-3</c:v>
                </c:pt>
                <c:pt idx="8">
                  <c:v>6.6458421100896725E-3</c:v>
                </c:pt>
                <c:pt idx="9">
                  <c:v>6.5857064948877664E-3</c:v>
                </c:pt>
                <c:pt idx="10">
                  <c:v>6.5699738564084509E-3</c:v>
                </c:pt>
                <c:pt idx="11">
                  <c:v>6.5647466342286798E-3</c:v>
                </c:pt>
                <c:pt idx="12">
                  <c:v>6.5679347292941781E-3</c:v>
                </c:pt>
                <c:pt idx="13">
                  <c:v>6.5733079337659817E-3</c:v>
                </c:pt>
                <c:pt idx="14">
                  <c:v>6.5478557248936919E-3</c:v>
                </c:pt>
                <c:pt idx="15">
                  <c:v>6.5491090270182184E-3</c:v>
                </c:pt>
                <c:pt idx="16">
                  <c:v>6.5381475163208691E-3</c:v>
                </c:pt>
                <c:pt idx="17">
                  <c:v>6.4943766375933354E-3</c:v>
                </c:pt>
                <c:pt idx="18">
                  <c:v>6.4898690467358744E-3</c:v>
                </c:pt>
                <c:pt idx="19">
                  <c:v>6.4952905594168886E-3</c:v>
                </c:pt>
                <c:pt idx="20">
                  <c:v>6.4898626166423057E-3</c:v>
                </c:pt>
                <c:pt idx="21">
                  <c:v>6.4639579121159585E-3</c:v>
                </c:pt>
                <c:pt idx="22">
                  <c:v>6.4894149137242341E-3</c:v>
                </c:pt>
                <c:pt idx="23">
                  <c:v>6.5194500782903564E-3</c:v>
                </c:pt>
                <c:pt idx="24">
                  <c:v>6.4984173870425987E-3</c:v>
                </c:pt>
                <c:pt idx="25">
                  <c:v>6.4869013319548419E-3</c:v>
                </c:pt>
                <c:pt idx="26">
                  <c:v>6.48234852959928E-3</c:v>
                </c:pt>
                <c:pt idx="27">
                  <c:v>6.4861818935906257E-3</c:v>
                </c:pt>
                <c:pt idx="28">
                  <c:v>6.4742645690960554E-3</c:v>
                </c:pt>
                <c:pt idx="29">
                  <c:v>6.4709774894828875E-3</c:v>
                </c:pt>
                <c:pt idx="30">
                  <c:v>6.4628939872815039E-3</c:v>
                </c:pt>
                <c:pt idx="31">
                  <c:v>6.4259168989637683E-3</c:v>
                </c:pt>
                <c:pt idx="32">
                  <c:v>6.4124985116265076E-3</c:v>
                </c:pt>
                <c:pt idx="33">
                  <c:v>6.4187700624436239E-3</c:v>
                </c:pt>
                <c:pt idx="34">
                  <c:v>6.4156442563874094E-3</c:v>
                </c:pt>
                <c:pt idx="35">
                  <c:v>6.382539072495641E-3</c:v>
                </c:pt>
                <c:pt idx="36">
                  <c:v>6.3883216113773678E-3</c:v>
                </c:pt>
                <c:pt idx="37">
                  <c:v>6.3630752306882421E-3</c:v>
                </c:pt>
                <c:pt idx="38">
                  <c:v>6.1252382882439615E-3</c:v>
                </c:pt>
                <c:pt idx="39">
                  <c:v>6.3440062464512614E-3</c:v>
                </c:pt>
                <c:pt idx="40">
                  <c:v>6.3158867697667986E-3</c:v>
                </c:pt>
                <c:pt idx="41">
                  <c:v>6.2825347789139396E-3</c:v>
                </c:pt>
                <c:pt idx="42">
                  <c:v>6.3267508460422839E-3</c:v>
                </c:pt>
                <c:pt idx="43">
                  <c:v>6.337044381795609E-3</c:v>
                </c:pt>
                <c:pt idx="44">
                  <c:v>6.3175811279982952E-3</c:v>
                </c:pt>
                <c:pt idx="45">
                  <c:v>6.3092432499989304E-3</c:v>
                </c:pt>
                <c:pt idx="46">
                  <c:v>6.3024106764255627E-3</c:v>
                </c:pt>
                <c:pt idx="47">
                  <c:v>6.3011318158712193E-3</c:v>
                </c:pt>
                <c:pt idx="48">
                  <c:v>6.2987466595059161E-3</c:v>
                </c:pt>
                <c:pt idx="49">
                  <c:v>6.3034533706785023E-3</c:v>
                </c:pt>
                <c:pt idx="50">
                  <c:v>6.2939588166739391E-3</c:v>
                </c:pt>
                <c:pt idx="51">
                  <c:v>6.2878516071933621E-3</c:v>
                </c:pt>
                <c:pt idx="52">
                  <c:v>6.289778468327345E-3</c:v>
                </c:pt>
                <c:pt idx="53">
                  <c:v>6.2872112526750623E-3</c:v>
                </c:pt>
                <c:pt idx="54">
                  <c:v>6.2911138624226481E-3</c:v>
                </c:pt>
                <c:pt idx="55">
                  <c:v>6.244390298245639E-3</c:v>
                </c:pt>
                <c:pt idx="56">
                  <c:v>6.2339649574982836E-3</c:v>
                </c:pt>
                <c:pt idx="57">
                  <c:v>6.2365949128779796E-3</c:v>
                </c:pt>
                <c:pt idx="58">
                  <c:v>6.2507855163815851E-3</c:v>
                </c:pt>
                <c:pt idx="59">
                  <c:v>6.2499756035445664E-3</c:v>
                </c:pt>
                <c:pt idx="60">
                  <c:v>6.2075245546939772E-3</c:v>
                </c:pt>
                <c:pt idx="61">
                  <c:v>6.2140639819017185E-3</c:v>
                </c:pt>
                <c:pt idx="62">
                  <c:v>6.2088596571236998E-3</c:v>
                </c:pt>
                <c:pt idx="63">
                  <c:v>6.2036296838730021E-3</c:v>
                </c:pt>
                <c:pt idx="64">
                  <c:v>6.2019182106003434E-3</c:v>
                </c:pt>
                <c:pt idx="65">
                  <c:v>6.1901795137546678E-3</c:v>
                </c:pt>
                <c:pt idx="66">
                  <c:v>6.1905800780486242E-3</c:v>
                </c:pt>
                <c:pt idx="67">
                  <c:v>6.1716660896105058E-3</c:v>
                </c:pt>
                <c:pt idx="68">
                  <c:v>6.177785089882093E-3</c:v>
                </c:pt>
                <c:pt idx="69">
                  <c:v>6.1778139034514012E-3</c:v>
                </c:pt>
                <c:pt idx="70">
                  <c:v>6.1727805244453648E-3</c:v>
                </c:pt>
                <c:pt idx="71">
                  <c:v>6.1368808971138389E-3</c:v>
                </c:pt>
                <c:pt idx="72">
                  <c:v>6.1525558649957457E-3</c:v>
                </c:pt>
                <c:pt idx="73">
                  <c:v>6.1524071387646373E-3</c:v>
                </c:pt>
                <c:pt idx="74">
                  <c:v>6.1491310368144703E-3</c:v>
                </c:pt>
                <c:pt idx="75">
                  <c:v>6.1456643335533467E-3</c:v>
                </c:pt>
                <c:pt idx="76">
                  <c:v>6.138321547851211E-3</c:v>
                </c:pt>
                <c:pt idx="77">
                  <c:v>6.1352216101229207E-3</c:v>
                </c:pt>
                <c:pt idx="78">
                  <c:v>6.0906878479081161E-3</c:v>
                </c:pt>
                <c:pt idx="79">
                  <c:v>6.0937977852222325E-3</c:v>
                </c:pt>
                <c:pt idx="80">
                  <c:v>6.0846937015923697E-3</c:v>
                </c:pt>
                <c:pt idx="81">
                  <c:v>6.0827738952500265E-3</c:v>
                </c:pt>
                <c:pt idx="82">
                  <c:v>6.0642406332380716E-3</c:v>
                </c:pt>
                <c:pt idx="83">
                  <c:v>6.083505094577335E-3</c:v>
                </c:pt>
                <c:pt idx="84">
                  <c:v>6.0490503981063259E-3</c:v>
                </c:pt>
                <c:pt idx="85">
                  <c:v>6.0348085812589325E-3</c:v>
                </c:pt>
                <c:pt idx="86">
                  <c:v>6.0314471593525543E-3</c:v>
                </c:pt>
                <c:pt idx="87">
                  <c:v>6.0194483997060289E-3</c:v>
                </c:pt>
                <c:pt idx="88">
                  <c:v>6.0080570091385344E-3</c:v>
                </c:pt>
                <c:pt idx="89">
                  <c:v>6.0050960850936974E-3</c:v>
                </c:pt>
                <c:pt idx="90">
                  <c:v>6.0079139596340703E-3</c:v>
                </c:pt>
                <c:pt idx="91">
                  <c:v>6.0043832576968104E-3</c:v>
                </c:pt>
                <c:pt idx="92">
                  <c:v>5.9938175791098836E-3</c:v>
                </c:pt>
                <c:pt idx="93">
                  <c:v>5.9879846328556585E-3</c:v>
                </c:pt>
                <c:pt idx="94">
                  <c:v>5.9857615901024452E-3</c:v>
                </c:pt>
                <c:pt idx="95">
                  <c:v>5.965497080182347E-3</c:v>
                </c:pt>
                <c:pt idx="96">
                  <c:v>5.9450072413329558E-3</c:v>
                </c:pt>
                <c:pt idx="97">
                  <c:v>5.935655693082742E-3</c:v>
                </c:pt>
                <c:pt idx="98">
                  <c:v>5.9298136348573394E-3</c:v>
                </c:pt>
                <c:pt idx="99">
                  <c:v>5.8890399699880192E-3</c:v>
                </c:pt>
                <c:pt idx="100">
                  <c:v>5.8725871469573754E-3</c:v>
                </c:pt>
                <c:pt idx="101">
                  <c:v>5.8697482822211988E-3</c:v>
                </c:pt>
                <c:pt idx="102">
                  <c:v>5.8734473208201798E-3</c:v>
                </c:pt>
                <c:pt idx="103">
                  <c:v>5.8449858162097357E-3</c:v>
                </c:pt>
                <c:pt idx="104">
                  <c:v>5.802307300996512E-3</c:v>
                </c:pt>
                <c:pt idx="105">
                  <c:v>5.8088676542846773E-3</c:v>
                </c:pt>
                <c:pt idx="106">
                  <c:v>5.8121994900675045E-3</c:v>
                </c:pt>
                <c:pt idx="107">
                  <c:v>5.8364825586911806E-3</c:v>
                </c:pt>
                <c:pt idx="108">
                  <c:v>5.8320988001936414E-3</c:v>
                </c:pt>
                <c:pt idx="109">
                  <c:v>5.7770737998219523E-3</c:v>
                </c:pt>
                <c:pt idx="110">
                  <c:v>5.7728585510492536E-3</c:v>
                </c:pt>
                <c:pt idx="111">
                  <c:v>5.7743176717108824E-3</c:v>
                </c:pt>
                <c:pt idx="112">
                  <c:v>5.7722076806681066E-3</c:v>
                </c:pt>
                <c:pt idx="113">
                  <c:v>5.7768868549372687E-3</c:v>
                </c:pt>
                <c:pt idx="114">
                  <c:v>5.764318509234867E-3</c:v>
                </c:pt>
                <c:pt idx="115">
                  <c:v>5.7672387692360161E-3</c:v>
                </c:pt>
                <c:pt idx="116">
                  <c:v>5.764627830329383E-3</c:v>
                </c:pt>
                <c:pt idx="117">
                  <c:v>5.7694882483156906E-3</c:v>
                </c:pt>
                <c:pt idx="118">
                  <c:v>5.7590419677342464E-3</c:v>
                </c:pt>
                <c:pt idx="119">
                  <c:v>5.760729817392729E-3</c:v>
                </c:pt>
                <c:pt idx="120">
                  <c:v>5.7527549419147395E-3</c:v>
                </c:pt>
                <c:pt idx="121">
                  <c:v>5.7391715306405189E-3</c:v>
                </c:pt>
                <c:pt idx="122">
                  <c:v>5.7453896054304732E-3</c:v>
                </c:pt>
                <c:pt idx="123">
                  <c:v>5.7413130591992267E-3</c:v>
                </c:pt>
                <c:pt idx="124">
                  <c:v>5.7052510491224506E-3</c:v>
                </c:pt>
                <c:pt idx="125">
                  <c:v>5.7060932010948306E-3</c:v>
                </c:pt>
                <c:pt idx="126">
                  <c:v>5.7081757630108587E-3</c:v>
                </c:pt>
                <c:pt idx="127">
                  <c:v>5.7179641982725293E-3</c:v>
                </c:pt>
                <c:pt idx="128">
                  <c:v>5.6811636385831754E-3</c:v>
                </c:pt>
                <c:pt idx="129">
                  <c:v>5.6833439582060219E-3</c:v>
                </c:pt>
                <c:pt idx="130">
                  <c:v>5.680174563237772E-3</c:v>
                </c:pt>
                <c:pt idx="131">
                  <c:v>5.6533423785887216E-3</c:v>
                </c:pt>
                <c:pt idx="132">
                  <c:v>5.6517445028372304E-3</c:v>
                </c:pt>
                <c:pt idx="133">
                  <c:v>5.6380266219138164E-3</c:v>
                </c:pt>
                <c:pt idx="134">
                  <c:v>5.6217474828041958E-3</c:v>
                </c:pt>
                <c:pt idx="135">
                  <c:v>5.6248153595050976E-3</c:v>
                </c:pt>
                <c:pt idx="136">
                  <c:v>5.6168993488960872E-3</c:v>
                </c:pt>
                <c:pt idx="137">
                  <c:v>5.6040639259022917E-3</c:v>
                </c:pt>
                <c:pt idx="138">
                  <c:v>5.6052417359850892E-3</c:v>
                </c:pt>
                <c:pt idx="139">
                  <c:v>5.6064424463133644E-3</c:v>
                </c:pt>
                <c:pt idx="140">
                  <c:v>5.6088454508638197E-3</c:v>
                </c:pt>
                <c:pt idx="141">
                  <c:v>5.5963598350590171E-3</c:v>
                </c:pt>
                <c:pt idx="142">
                  <c:v>5.573103880764263E-3</c:v>
                </c:pt>
                <c:pt idx="143">
                  <c:v>5.5540904773225819E-3</c:v>
                </c:pt>
                <c:pt idx="144">
                  <c:v>5.5608045748922752E-3</c:v>
                </c:pt>
                <c:pt idx="145">
                  <c:v>5.548025055627237E-3</c:v>
                </c:pt>
                <c:pt idx="146">
                  <c:v>5.5460008724506071E-3</c:v>
                </c:pt>
                <c:pt idx="147">
                  <c:v>5.5532307443801887E-3</c:v>
                </c:pt>
                <c:pt idx="148">
                  <c:v>5.517888045863284E-3</c:v>
                </c:pt>
                <c:pt idx="149">
                  <c:v>5.4997418358297967E-3</c:v>
                </c:pt>
                <c:pt idx="150">
                  <c:v>5.4942087196951928E-3</c:v>
                </c:pt>
                <c:pt idx="151">
                  <c:v>5.4901094469343992E-3</c:v>
                </c:pt>
                <c:pt idx="152">
                  <c:v>5.4856528057838361E-3</c:v>
                </c:pt>
                <c:pt idx="153">
                  <c:v>5.4258715042505568E-3</c:v>
                </c:pt>
                <c:pt idx="154">
                  <c:v>5.4271380875954289E-3</c:v>
                </c:pt>
                <c:pt idx="155">
                  <c:v>5.420913896154067E-3</c:v>
                </c:pt>
                <c:pt idx="156">
                  <c:v>5.3808166020186121E-3</c:v>
                </c:pt>
                <c:pt idx="157">
                  <c:v>5.3860793737536827E-3</c:v>
                </c:pt>
                <c:pt idx="158">
                  <c:v>5.3602928974147979E-3</c:v>
                </c:pt>
                <c:pt idx="159">
                  <c:v>5.3445494016708395E-3</c:v>
                </c:pt>
                <c:pt idx="160">
                  <c:v>5.3152716578159787E-3</c:v>
                </c:pt>
                <c:pt idx="161">
                  <c:v>5.3222764309612813E-3</c:v>
                </c:pt>
                <c:pt idx="162">
                  <c:v>5.2773390897906669E-3</c:v>
                </c:pt>
                <c:pt idx="163">
                  <c:v>5.2432657303722596E-3</c:v>
                </c:pt>
                <c:pt idx="164">
                  <c:v>5.2441613336542403E-3</c:v>
                </c:pt>
                <c:pt idx="165">
                  <c:v>5.2619995214000514E-3</c:v>
                </c:pt>
                <c:pt idx="166">
                  <c:v>5.2339276027006942E-3</c:v>
                </c:pt>
                <c:pt idx="167">
                  <c:v>5.1614393162104921E-3</c:v>
                </c:pt>
                <c:pt idx="168">
                  <c:v>5.1587933289409804E-3</c:v>
                </c:pt>
                <c:pt idx="169">
                  <c:v>5.14657039577604E-3</c:v>
                </c:pt>
                <c:pt idx="170">
                  <c:v>5.1691830600177902E-3</c:v>
                </c:pt>
                <c:pt idx="171">
                  <c:v>5.1501856186875195E-3</c:v>
                </c:pt>
                <c:pt idx="172">
                  <c:v>5.1614938001458555E-3</c:v>
                </c:pt>
                <c:pt idx="173">
                  <c:v>5.1666283345888075E-3</c:v>
                </c:pt>
                <c:pt idx="174">
                  <c:v>5.144117642100321E-3</c:v>
                </c:pt>
                <c:pt idx="175">
                  <c:v>5.1538666541544043E-3</c:v>
                </c:pt>
                <c:pt idx="176">
                  <c:v>5.1370183437975392E-3</c:v>
                </c:pt>
                <c:pt idx="177">
                  <c:v>5.1385254685540893E-3</c:v>
                </c:pt>
                <c:pt idx="178">
                  <c:v>5.1214098531764396E-3</c:v>
                </c:pt>
                <c:pt idx="179">
                  <c:v>5.114170903387949E-3</c:v>
                </c:pt>
                <c:pt idx="180">
                  <c:v>5.1489380341138702E-3</c:v>
                </c:pt>
                <c:pt idx="181">
                  <c:v>5.1326565177793881E-3</c:v>
                </c:pt>
                <c:pt idx="182">
                  <c:v>5.1366884660479784E-3</c:v>
                </c:pt>
                <c:pt idx="183">
                  <c:v>5.130891120215475E-3</c:v>
                </c:pt>
                <c:pt idx="184">
                  <c:v>5.1191697812302817E-3</c:v>
                </c:pt>
                <c:pt idx="185">
                  <c:v>5.1041980513535368E-3</c:v>
                </c:pt>
                <c:pt idx="186">
                  <c:v>5.0814201031634809E-3</c:v>
                </c:pt>
                <c:pt idx="187">
                  <c:v>5.0565772861053127E-3</c:v>
                </c:pt>
                <c:pt idx="188">
                  <c:v>5.053544361026896E-3</c:v>
                </c:pt>
                <c:pt idx="189">
                  <c:v>5.1160413792730175E-3</c:v>
                </c:pt>
                <c:pt idx="190">
                  <c:v>5.0768703319528097E-3</c:v>
                </c:pt>
                <c:pt idx="191">
                  <c:v>5.0359578247594072E-3</c:v>
                </c:pt>
                <c:pt idx="192">
                  <c:v>5.0332371671428788E-3</c:v>
                </c:pt>
                <c:pt idx="193">
                  <c:v>5.0182224135242315E-3</c:v>
                </c:pt>
                <c:pt idx="194">
                  <c:v>4.9951409202850794E-3</c:v>
                </c:pt>
                <c:pt idx="195">
                  <c:v>4.9586689347469459E-3</c:v>
                </c:pt>
                <c:pt idx="196">
                  <c:v>5.0176084084536665E-3</c:v>
                </c:pt>
                <c:pt idx="197">
                  <c:v>5.0195658769922602E-3</c:v>
                </c:pt>
                <c:pt idx="198">
                  <c:v>4.9760773295008942E-3</c:v>
                </c:pt>
                <c:pt idx="199">
                  <c:v>4.9719924704447749E-3</c:v>
                </c:pt>
                <c:pt idx="200">
                  <c:v>4.8971487866302787E-3</c:v>
                </c:pt>
                <c:pt idx="201">
                  <c:v>4.9855572366497292E-3</c:v>
                </c:pt>
                <c:pt idx="202">
                  <c:v>4.7394104143478888E-3</c:v>
                </c:pt>
                <c:pt idx="203">
                  <c:v>5.1200193661264937E-3</c:v>
                </c:pt>
                <c:pt idx="204">
                  <c:v>4.8243088000978762E-3</c:v>
                </c:pt>
                <c:pt idx="205">
                  <c:v>4.7933672435713781E-3</c:v>
                </c:pt>
                <c:pt idx="206">
                  <c:v>4.7558754827570215E-3</c:v>
                </c:pt>
                <c:pt idx="207">
                  <c:v>4.6691773034415185E-3</c:v>
                </c:pt>
                <c:pt idx="208">
                  <c:v>4.7492830815132336E-3</c:v>
                </c:pt>
                <c:pt idx="209">
                  <c:v>4.6742904907322025E-3</c:v>
                </c:pt>
                <c:pt idx="210">
                  <c:v>4.6628590207165033E-3</c:v>
                </c:pt>
                <c:pt idx="211">
                  <c:v>4.6029361399571034E-3</c:v>
                </c:pt>
                <c:pt idx="212">
                  <c:v>4.6308187643475662E-3</c:v>
                </c:pt>
                <c:pt idx="213">
                  <c:v>4.5672326944150576E-3</c:v>
                </c:pt>
                <c:pt idx="214">
                  <c:v>4.6343774216885958E-3</c:v>
                </c:pt>
                <c:pt idx="215">
                  <c:v>4.5559591656652021E-3</c:v>
                </c:pt>
                <c:pt idx="216">
                  <c:v>4.5569051805280925E-3</c:v>
                </c:pt>
                <c:pt idx="217">
                  <c:v>4.5847239251972649E-3</c:v>
                </c:pt>
                <c:pt idx="218">
                  <c:v>4.5599715434598842E-3</c:v>
                </c:pt>
                <c:pt idx="219">
                  <c:v>4.5138918657654514E-3</c:v>
                </c:pt>
                <c:pt idx="220">
                  <c:v>4.4933531615729549E-3</c:v>
                </c:pt>
                <c:pt idx="221">
                  <c:v>4.5000228201335091E-3</c:v>
                </c:pt>
                <c:pt idx="222">
                  <c:v>4.4718746713623414E-3</c:v>
                </c:pt>
                <c:pt idx="223">
                  <c:v>4.4747285250748003E-3</c:v>
                </c:pt>
                <c:pt idx="224">
                  <c:v>4.4608639496370728E-3</c:v>
                </c:pt>
                <c:pt idx="225">
                  <c:v>4.4087765258113976E-3</c:v>
                </c:pt>
                <c:pt idx="226">
                  <c:v>4.4021438014865133E-3</c:v>
                </c:pt>
                <c:pt idx="227">
                  <c:v>4.3984929158460417E-3</c:v>
                </c:pt>
                <c:pt idx="228">
                  <c:v>4.3778639872924519E-3</c:v>
                </c:pt>
                <c:pt idx="229">
                  <c:v>4.3545165710807687E-3</c:v>
                </c:pt>
                <c:pt idx="230">
                  <c:v>4.3335585263770682E-3</c:v>
                </c:pt>
                <c:pt idx="231">
                  <c:v>4.3364944317256793E-3</c:v>
                </c:pt>
                <c:pt idx="232">
                  <c:v>4.3264994668450463E-3</c:v>
                </c:pt>
                <c:pt idx="233">
                  <c:v>4.3690178462210127E-3</c:v>
                </c:pt>
                <c:pt idx="234">
                  <c:v>4.3736965328193822E-3</c:v>
                </c:pt>
                <c:pt idx="235">
                  <c:v>4.3390712285424904E-3</c:v>
                </c:pt>
                <c:pt idx="236">
                  <c:v>4.3425085320938361E-3</c:v>
                </c:pt>
                <c:pt idx="237">
                  <c:v>4.3272714673492363E-3</c:v>
                </c:pt>
                <c:pt idx="238">
                  <c:v>4.3364785252824056E-3</c:v>
                </c:pt>
                <c:pt idx="239">
                  <c:v>4.3381759738521097E-3</c:v>
                </c:pt>
                <c:pt idx="240">
                  <c:v>4.3234717868001482E-3</c:v>
                </c:pt>
                <c:pt idx="241">
                  <c:v>4.3209401583985674E-3</c:v>
                </c:pt>
                <c:pt idx="242">
                  <c:v>4.3186030662594188E-3</c:v>
                </c:pt>
                <c:pt idx="243">
                  <c:v>4.3279795409960631E-3</c:v>
                </c:pt>
                <c:pt idx="244">
                  <c:v>4.3372369653180698E-3</c:v>
                </c:pt>
                <c:pt idx="245">
                  <c:v>4.3340555654425295E-3</c:v>
                </c:pt>
                <c:pt idx="246">
                  <c:v>4.3166142595520984E-3</c:v>
                </c:pt>
                <c:pt idx="247">
                  <c:v>4.3153572491461123E-3</c:v>
                </c:pt>
                <c:pt idx="248">
                  <c:v>4.3212494084443609E-3</c:v>
                </c:pt>
                <c:pt idx="249">
                  <c:v>4.297105032943449E-3</c:v>
                </c:pt>
                <c:pt idx="250">
                  <c:v>4.27457425912392E-3</c:v>
                </c:pt>
                <c:pt idx="251">
                  <c:v>4.2603493233210887E-3</c:v>
                </c:pt>
                <c:pt idx="252">
                  <c:v>4.2733364589682132E-3</c:v>
                </c:pt>
                <c:pt idx="253">
                  <c:v>4.2575228497745421E-3</c:v>
                </c:pt>
                <c:pt idx="254">
                  <c:v>4.2391207365115591E-3</c:v>
                </c:pt>
                <c:pt idx="255">
                  <c:v>4.2374346282563202E-3</c:v>
                </c:pt>
                <c:pt idx="256">
                  <c:v>4.2126040477530324E-3</c:v>
                </c:pt>
                <c:pt idx="257">
                  <c:v>4.234849220011272E-3</c:v>
                </c:pt>
                <c:pt idx="258">
                  <c:v>4.2186418519456481E-3</c:v>
                </c:pt>
                <c:pt idx="259">
                  <c:v>4.2110888852435746E-3</c:v>
                </c:pt>
                <c:pt idx="260">
                  <c:v>4.2180045105211228E-3</c:v>
                </c:pt>
                <c:pt idx="261">
                  <c:v>4.2176458269089778E-3</c:v>
                </c:pt>
                <c:pt idx="262">
                  <c:v>4.2107862534384033E-3</c:v>
                </c:pt>
                <c:pt idx="263">
                  <c:v>4.1802986373766782E-3</c:v>
                </c:pt>
                <c:pt idx="264">
                  <c:v>4.1951621975815367E-3</c:v>
                </c:pt>
                <c:pt idx="265">
                  <c:v>4.2021167724113351E-3</c:v>
                </c:pt>
                <c:pt idx="266">
                  <c:v>4.1685053182731746E-3</c:v>
                </c:pt>
                <c:pt idx="267">
                  <c:v>4.1544692823387575E-3</c:v>
                </c:pt>
                <c:pt idx="268">
                  <c:v>4.1592083798491775E-3</c:v>
                </c:pt>
                <c:pt idx="269">
                  <c:v>4.1482918532023128E-3</c:v>
                </c:pt>
                <c:pt idx="270">
                  <c:v>4.141657796754572E-3</c:v>
                </c:pt>
                <c:pt idx="271">
                  <c:v>4.1400411681355997E-3</c:v>
                </c:pt>
                <c:pt idx="272">
                  <c:v>4.0952452345548451E-3</c:v>
                </c:pt>
                <c:pt idx="273">
                  <c:v>4.0803684082879599E-3</c:v>
                </c:pt>
                <c:pt idx="274">
                  <c:v>4.0756797566536829E-3</c:v>
                </c:pt>
                <c:pt idx="275">
                  <c:v>4.0683606176601383E-3</c:v>
                </c:pt>
                <c:pt idx="276">
                  <c:v>4.0343189511307109E-3</c:v>
                </c:pt>
                <c:pt idx="277">
                  <c:v>4.0238163158730078E-3</c:v>
                </c:pt>
                <c:pt idx="278">
                  <c:v>4.0124737026381307E-3</c:v>
                </c:pt>
                <c:pt idx="279">
                  <c:v>4.0067985735965372E-3</c:v>
                </c:pt>
                <c:pt idx="280">
                  <c:v>4.0048196214081955E-3</c:v>
                </c:pt>
                <c:pt idx="281">
                  <c:v>3.9814539147839945E-3</c:v>
                </c:pt>
                <c:pt idx="282">
                  <c:v>3.9504513887584913E-3</c:v>
                </c:pt>
                <c:pt idx="283">
                  <c:v>3.9478707812292679E-3</c:v>
                </c:pt>
                <c:pt idx="284">
                  <c:v>3.9471362158738366E-3</c:v>
                </c:pt>
                <c:pt idx="285">
                  <c:v>3.9338680373564028E-3</c:v>
                </c:pt>
                <c:pt idx="286">
                  <c:v>3.9051850354390183E-3</c:v>
                </c:pt>
                <c:pt idx="287">
                  <c:v>3.8989294026186005E-3</c:v>
                </c:pt>
                <c:pt idx="288">
                  <c:v>3.8926133470600366E-3</c:v>
                </c:pt>
                <c:pt idx="289">
                  <c:v>3.8929164722405485E-3</c:v>
                </c:pt>
                <c:pt idx="290">
                  <c:v>3.871846033137949E-3</c:v>
                </c:pt>
                <c:pt idx="291">
                  <c:v>3.7943358237730873E-3</c:v>
                </c:pt>
                <c:pt idx="292">
                  <c:v>3.7860130703148975E-3</c:v>
                </c:pt>
                <c:pt idx="293">
                  <c:v>3.7833706056940031E-3</c:v>
                </c:pt>
                <c:pt idx="294">
                  <c:v>3.7863479764945751E-3</c:v>
                </c:pt>
                <c:pt idx="295">
                  <c:v>3.7787868619725273E-3</c:v>
                </c:pt>
                <c:pt idx="296">
                  <c:v>3.7673633600747714E-3</c:v>
                </c:pt>
                <c:pt idx="297">
                  <c:v>4.2559528772898592E-3</c:v>
                </c:pt>
                <c:pt idx="298">
                  <c:v>3.7496365994980074E-3</c:v>
                </c:pt>
                <c:pt idx="299">
                  <c:v>3.7611358237552572E-3</c:v>
                </c:pt>
                <c:pt idx="300">
                  <c:v>3.7577196418181469E-3</c:v>
                </c:pt>
                <c:pt idx="301">
                  <c:v>3.767436022060755E-3</c:v>
                </c:pt>
                <c:pt idx="302">
                  <c:v>3.7595791540678825E-3</c:v>
                </c:pt>
                <c:pt idx="303">
                  <c:v>3.7583035148149868E-3</c:v>
                </c:pt>
                <c:pt idx="304">
                  <c:v>3.7649211077317446E-3</c:v>
                </c:pt>
                <c:pt idx="305">
                  <c:v>3.7571751204943382E-3</c:v>
                </c:pt>
                <c:pt idx="306">
                  <c:v>3.7517102584829765E-3</c:v>
                </c:pt>
                <c:pt idx="307">
                  <c:v>3.7346553305124264E-3</c:v>
                </c:pt>
                <c:pt idx="308">
                  <c:v>3.7340316893188508E-3</c:v>
                </c:pt>
                <c:pt idx="309">
                  <c:v>3.7384485309235327E-3</c:v>
                </c:pt>
                <c:pt idx="310">
                  <c:v>3.5161235965495141E-3</c:v>
                </c:pt>
                <c:pt idx="311">
                  <c:v>3.7260803565852818E-3</c:v>
                </c:pt>
                <c:pt idx="312">
                  <c:v>3.6822590247882481E-3</c:v>
                </c:pt>
                <c:pt idx="313">
                  <c:v>3.6774422220859915E-3</c:v>
                </c:pt>
                <c:pt idx="314">
                  <c:v>3.6801378366013715E-3</c:v>
                </c:pt>
                <c:pt idx="315">
                  <c:v>3.6842456912229427E-3</c:v>
                </c:pt>
                <c:pt idx="316">
                  <c:v>3.6386187139385573E-3</c:v>
                </c:pt>
                <c:pt idx="317">
                  <c:v>3.6417701622275533E-3</c:v>
                </c:pt>
                <c:pt idx="318">
                  <c:v>3.6235864833911169E-3</c:v>
                </c:pt>
                <c:pt idx="319">
                  <c:v>3.6228463442793402E-3</c:v>
                </c:pt>
                <c:pt idx="320">
                  <c:v>3.609777918054391E-3</c:v>
                </c:pt>
                <c:pt idx="321">
                  <c:v>3.5985585258178077E-3</c:v>
                </c:pt>
                <c:pt idx="322">
                  <c:v>3.6034065712464702E-3</c:v>
                </c:pt>
                <c:pt idx="323">
                  <c:v>3.5881631434009353E-3</c:v>
                </c:pt>
                <c:pt idx="324">
                  <c:v>3.5682284640325967E-3</c:v>
                </c:pt>
                <c:pt idx="325">
                  <c:v>3.5716995909118587E-3</c:v>
                </c:pt>
                <c:pt idx="326">
                  <c:v>3.5636339638980274E-3</c:v>
                </c:pt>
                <c:pt idx="327">
                  <c:v>3.568087268432496E-3</c:v>
                </c:pt>
                <c:pt idx="328">
                  <c:v>3.5716561418035475E-3</c:v>
                </c:pt>
                <c:pt idx="329">
                  <c:v>3.5634451879176243E-3</c:v>
                </c:pt>
                <c:pt idx="330">
                  <c:v>3.5324275366368507E-3</c:v>
                </c:pt>
                <c:pt idx="331">
                  <c:v>3.5134471344879792E-3</c:v>
                </c:pt>
                <c:pt idx="332">
                  <c:v>3.5039153970453096E-3</c:v>
                </c:pt>
                <c:pt idx="333">
                  <c:v>3.5027415504003123E-3</c:v>
                </c:pt>
                <c:pt idx="334">
                  <c:v>3.5030756524163653E-3</c:v>
                </c:pt>
                <c:pt idx="335">
                  <c:v>3.4795218219987323E-3</c:v>
                </c:pt>
                <c:pt idx="336">
                  <c:v>3.4717356240354658E-3</c:v>
                </c:pt>
                <c:pt idx="337">
                  <c:v>3.4619773760256045E-3</c:v>
                </c:pt>
                <c:pt idx="338">
                  <c:v>3.4381519801942595E-3</c:v>
                </c:pt>
                <c:pt idx="339">
                  <c:v>3.4295988046828541E-3</c:v>
                </c:pt>
                <c:pt idx="340">
                  <c:v>3.4087350525260351E-3</c:v>
                </c:pt>
                <c:pt idx="341">
                  <c:v>3.3910410240718392E-3</c:v>
                </c:pt>
                <c:pt idx="342">
                  <c:v>3.4081027151582344E-3</c:v>
                </c:pt>
                <c:pt idx="343">
                  <c:v>3.4039432441281825E-3</c:v>
                </c:pt>
                <c:pt idx="344">
                  <c:v>3.3856688582212247E-3</c:v>
                </c:pt>
                <c:pt idx="345">
                  <c:v>3.397794515404895E-3</c:v>
                </c:pt>
                <c:pt idx="346">
                  <c:v>3.3798547417800417E-3</c:v>
                </c:pt>
                <c:pt idx="347">
                  <c:v>3.3656074680250558E-3</c:v>
                </c:pt>
                <c:pt idx="348">
                  <c:v>3.400859273033241E-3</c:v>
                </c:pt>
                <c:pt idx="349">
                  <c:v>3.4091136985292536E-3</c:v>
                </c:pt>
                <c:pt idx="350">
                  <c:v>3.401692968151071E-3</c:v>
                </c:pt>
                <c:pt idx="351">
                  <c:v>3.3152055332128505E-3</c:v>
                </c:pt>
                <c:pt idx="352">
                  <c:v>3.2946913918321385E-3</c:v>
                </c:pt>
                <c:pt idx="353">
                  <c:v>3.2841230068378913E-3</c:v>
                </c:pt>
                <c:pt idx="354">
                  <c:v>3.2663391533014341E-3</c:v>
                </c:pt>
                <c:pt idx="355">
                  <c:v>3.2268517013209763E-3</c:v>
                </c:pt>
                <c:pt idx="356">
                  <c:v>3.2215964893906879E-3</c:v>
                </c:pt>
                <c:pt idx="357">
                  <c:v>3.1971764505558387E-3</c:v>
                </c:pt>
                <c:pt idx="358">
                  <c:v>3.2216922185426267E-3</c:v>
                </c:pt>
                <c:pt idx="359">
                  <c:v>3.2074037086442519E-3</c:v>
                </c:pt>
                <c:pt idx="360">
                  <c:v>3.1868346903733968E-3</c:v>
                </c:pt>
                <c:pt idx="361">
                  <c:v>3.1854140855451796E-3</c:v>
                </c:pt>
                <c:pt idx="362">
                  <c:v>3.1785131598831562E-3</c:v>
                </c:pt>
                <c:pt idx="363">
                  <c:v>3.1784155775269607E-3</c:v>
                </c:pt>
                <c:pt idx="364">
                  <c:v>3.1894425431500117E-3</c:v>
                </c:pt>
                <c:pt idx="365">
                  <c:v>3.1890843842852235E-3</c:v>
                </c:pt>
                <c:pt idx="366">
                  <c:v>3.1795890085433154E-3</c:v>
                </c:pt>
                <c:pt idx="367">
                  <c:v>3.1827644872444161E-3</c:v>
                </c:pt>
                <c:pt idx="368">
                  <c:v>3.1793663111208126E-3</c:v>
                </c:pt>
                <c:pt idx="369">
                  <c:v>3.1755330213643074E-3</c:v>
                </c:pt>
                <c:pt idx="370">
                  <c:v>3.1589045962885365E-3</c:v>
                </c:pt>
                <c:pt idx="371">
                  <c:v>3.1663444770126947E-3</c:v>
                </c:pt>
                <c:pt idx="372">
                  <c:v>3.1637303711198328E-3</c:v>
                </c:pt>
                <c:pt idx="373">
                  <c:v>3.1677603832622747E-3</c:v>
                </c:pt>
                <c:pt idx="374">
                  <c:v>3.1622529821184742E-3</c:v>
                </c:pt>
                <c:pt idx="375">
                  <c:v>3.1657436748548928E-3</c:v>
                </c:pt>
                <c:pt idx="376">
                  <c:v>3.165854471541163E-3</c:v>
                </c:pt>
                <c:pt idx="377">
                  <c:v>3.1105968553639674E-3</c:v>
                </c:pt>
                <c:pt idx="378">
                  <c:v>3.1099367320683857E-3</c:v>
                </c:pt>
                <c:pt idx="379">
                  <c:v>3.099545139860771E-3</c:v>
                </c:pt>
                <c:pt idx="380">
                  <c:v>3.0742761906681348E-3</c:v>
                </c:pt>
                <c:pt idx="381">
                  <c:v>3.0696691404592524E-3</c:v>
                </c:pt>
                <c:pt idx="382">
                  <c:v>3.0596895213046427E-3</c:v>
                </c:pt>
                <c:pt idx="383">
                  <c:v>3.0657051281728354E-3</c:v>
                </c:pt>
                <c:pt idx="384">
                  <c:v>3.0445952887583339E-3</c:v>
                </c:pt>
                <c:pt idx="385">
                  <c:v>3.0483799009699553E-3</c:v>
                </c:pt>
                <c:pt idx="386">
                  <c:v>3.0582325165222635E-3</c:v>
                </c:pt>
                <c:pt idx="387">
                  <c:v>3.0436379207401387E-3</c:v>
                </c:pt>
                <c:pt idx="388">
                  <c:v>3.0512008378311695E-3</c:v>
                </c:pt>
                <c:pt idx="389">
                  <c:v>3.0337147240466766E-3</c:v>
                </c:pt>
                <c:pt idx="390">
                  <c:v>3.0407435139852002E-3</c:v>
                </c:pt>
                <c:pt idx="391">
                  <c:v>3.0379186032309935E-3</c:v>
                </c:pt>
                <c:pt idx="392">
                  <c:v>3.0429114928314238E-3</c:v>
                </c:pt>
                <c:pt idx="393">
                  <c:v>3.0257018796344681E-3</c:v>
                </c:pt>
                <c:pt idx="394">
                  <c:v>2.9852992694945346E-3</c:v>
                </c:pt>
                <c:pt idx="395">
                  <c:v>2.9866873368815661E-3</c:v>
                </c:pt>
                <c:pt idx="396">
                  <c:v>2.9857182645500746E-3</c:v>
                </c:pt>
                <c:pt idx="397">
                  <c:v>2.989197778215047E-3</c:v>
                </c:pt>
                <c:pt idx="398">
                  <c:v>2.9835498519754644E-3</c:v>
                </c:pt>
                <c:pt idx="399">
                  <c:v>2.9480417090372857E-3</c:v>
                </c:pt>
                <c:pt idx="400">
                  <c:v>2.9348743872648075E-3</c:v>
                </c:pt>
                <c:pt idx="401">
                  <c:v>2.9425987404396725E-3</c:v>
                </c:pt>
                <c:pt idx="402">
                  <c:v>2.9192084443270261E-3</c:v>
                </c:pt>
                <c:pt idx="403">
                  <c:v>2.8923744674391738E-3</c:v>
                </c:pt>
                <c:pt idx="404">
                  <c:v>2.8633393953596542E-3</c:v>
                </c:pt>
                <c:pt idx="405">
                  <c:v>2.8763833375595738E-3</c:v>
                </c:pt>
                <c:pt idx="406">
                  <c:v>2.8878308348083692E-3</c:v>
                </c:pt>
                <c:pt idx="407">
                  <c:v>2.8437602765198911E-3</c:v>
                </c:pt>
                <c:pt idx="408">
                  <c:v>2.8396165483435265E-3</c:v>
                </c:pt>
                <c:pt idx="409">
                  <c:v>2.8407082623220781E-3</c:v>
                </c:pt>
                <c:pt idx="410">
                  <c:v>2.8453035111961622E-3</c:v>
                </c:pt>
                <c:pt idx="411">
                  <c:v>2.8461386263995969E-3</c:v>
                </c:pt>
                <c:pt idx="412">
                  <c:v>2.8321001172020299E-3</c:v>
                </c:pt>
                <c:pt idx="413">
                  <c:v>2.8028320557764719E-3</c:v>
                </c:pt>
                <c:pt idx="414">
                  <c:v>2.7794929302555893E-3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88-4582-9477-BBE9405F81D1}"/>
            </c:ext>
          </c:extLst>
        </c:ser>
        <c:ser>
          <c:idx val="5"/>
          <c:order val="9"/>
          <c:tx>
            <c:strRef>
              <c:f>Analysis!$CR$9</c:f>
              <c:strCache>
                <c:ptCount val="1"/>
                <c:pt idx="0">
                  <c:v>Vanguard (Irl; Fizy; Dys; 0,07%)</c:v>
                </c:pt>
              </c:strCache>
            </c:strRef>
          </c:tx>
          <c:spPr>
            <a:ln w="28575" cap="rnd">
              <a:solidFill>
                <a:srgbClr val="948A54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Analysis!$CR$10:$CR$766</c:f>
              <c:numCache>
                <c:formatCode>0.000%</c:formatCode>
                <c:ptCount val="757"/>
                <c:pt idx="0">
                  <c:v>6.6283354649905313E-3</c:v>
                </c:pt>
                <c:pt idx="1">
                  <c:v>6.6579018351249353E-3</c:v>
                </c:pt>
                <c:pt idx="2">
                  <c:v>6.6499832751791832E-3</c:v>
                </c:pt>
                <c:pt idx="3">
                  <c:v>6.6528301704085191E-3</c:v>
                </c:pt>
                <c:pt idx="4">
                  <c:v>6.6870809486900828E-3</c:v>
                </c:pt>
                <c:pt idx="5">
                  <c:v>6.7180294367221727E-3</c:v>
                </c:pt>
                <c:pt idx="6">
                  <c:v>6.6100056785565187E-3</c:v>
                </c:pt>
                <c:pt idx="7">
                  <c:v>6.6519261665869411E-3</c:v>
                </c:pt>
                <c:pt idx="8">
                  <c:v>6.6311304227526513E-3</c:v>
                </c:pt>
                <c:pt idx="9">
                  <c:v>6.5882776764112361E-3</c:v>
                </c:pt>
                <c:pt idx="10">
                  <c:v>6.5293265774224452E-3</c:v>
                </c:pt>
                <c:pt idx="11">
                  <c:v>6.5737684951323594E-3</c:v>
                </c:pt>
                <c:pt idx="12">
                  <c:v>6.6401153619786157E-3</c:v>
                </c:pt>
                <c:pt idx="13">
                  <c:v>6.5875331062572595E-3</c:v>
                </c:pt>
                <c:pt idx="14">
                  <c:v>6.5210393976624648E-3</c:v>
                </c:pt>
                <c:pt idx="15">
                  <c:v>6.5626272569276889E-3</c:v>
                </c:pt>
                <c:pt idx="16">
                  <c:v>6.6191794571786033E-3</c:v>
                </c:pt>
                <c:pt idx="17">
                  <c:v>6.522943666690928E-3</c:v>
                </c:pt>
                <c:pt idx="18">
                  <c:v>6.4740895273807109E-3</c:v>
                </c:pt>
                <c:pt idx="19">
                  <c:v>6.5328512042654996E-3</c:v>
                </c:pt>
                <c:pt idx="20">
                  <c:v>6.5129627372177978E-3</c:v>
                </c:pt>
                <c:pt idx="21">
                  <c:v>6.448382589633761E-3</c:v>
                </c:pt>
                <c:pt idx="22">
                  <c:v>6.4354202762901824E-3</c:v>
                </c:pt>
                <c:pt idx="23">
                  <c:v>6.5350371488226422E-3</c:v>
                </c:pt>
                <c:pt idx="24">
                  <c:v>6.5344009789101154E-3</c:v>
                </c:pt>
                <c:pt idx="25">
                  <c:v>6.5368649980757088E-3</c:v>
                </c:pt>
                <c:pt idx="26">
                  <c:v>6.4245927921420254E-3</c:v>
                </c:pt>
                <c:pt idx="27">
                  <c:v>6.5506401811188386E-3</c:v>
                </c:pt>
                <c:pt idx="28">
                  <c:v>6.4925021253969817E-3</c:v>
                </c:pt>
                <c:pt idx="29">
                  <c:v>6.4703882699344017E-3</c:v>
                </c:pt>
                <c:pt idx="30">
                  <c:v>6.4768536511981001E-3</c:v>
                </c:pt>
                <c:pt idx="31">
                  <c:v>6.4235393390035256E-3</c:v>
                </c:pt>
                <c:pt idx="32">
                  <c:v>6.3802491783520043E-3</c:v>
                </c:pt>
                <c:pt idx="33">
                  <c:v>6.4285821826037814E-3</c:v>
                </c:pt>
                <c:pt idx="34">
                  <c:v>6.4004758535378681E-3</c:v>
                </c:pt>
                <c:pt idx="35">
                  <c:v>6.4480188165720875E-3</c:v>
                </c:pt>
                <c:pt idx="36">
                  <c:v>6.3694147703727833E-3</c:v>
                </c:pt>
                <c:pt idx="37">
                  <c:v>6.4235530024108201E-3</c:v>
                </c:pt>
                <c:pt idx="38">
                  <c:v>6.1707623047364546E-3</c:v>
                </c:pt>
                <c:pt idx="39">
                  <c:v>6.4252780712599211E-3</c:v>
                </c:pt>
                <c:pt idx="40">
                  <c:v>6.2686631608219745E-3</c:v>
                </c:pt>
                <c:pt idx="41">
                  <c:v>6.2517499490450934E-3</c:v>
                </c:pt>
                <c:pt idx="42">
                  <c:v>6.3775382456532359E-3</c:v>
                </c:pt>
                <c:pt idx="43">
                  <c:v>6.290696812660368E-3</c:v>
                </c:pt>
                <c:pt idx="44">
                  <c:v>6.3411347579713784E-3</c:v>
                </c:pt>
                <c:pt idx="45">
                  <c:v>6.2580865965016219E-3</c:v>
                </c:pt>
                <c:pt idx="46">
                  <c:v>6.2733492911437594E-3</c:v>
                </c:pt>
                <c:pt idx="47">
                  <c:v>6.3614484149685513E-3</c:v>
                </c:pt>
                <c:pt idx="48">
                  <c:v>6.340473955967596E-3</c:v>
                </c:pt>
                <c:pt idx="49">
                  <c:v>6.2872265504514413E-3</c:v>
                </c:pt>
                <c:pt idx="50">
                  <c:v>6.3476102220811903E-3</c:v>
                </c:pt>
                <c:pt idx="51">
                  <c:v>6.3113065149367209E-3</c:v>
                </c:pt>
                <c:pt idx="52">
                  <c:v>6.2785688470516909E-3</c:v>
                </c:pt>
                <c:pt idx="53">
                  <c:v>6.2997394336623547E-3</c:v>
                </c:pt>
                <c:pt idx="54">
                  <c:v>6.2953624568173883E-3</c:v>
                </c:pt>
                <c:pt idx="55">
                  <c:v>6.2993541516542795E-3</c:v>
                </c:pt>
                <c:pt idx="56">
                  <c:v>6.2019510820452428E-3</c:v>
                </c:pt>
                <c:pt idx="57">
                  <c:v>6.3143710061246416E-3</c:v>
                </c:pt>
                <c:pt idx="58">
                  <c:v>6.1968995899641666E-3</c:v>
                </c:pt>
                <c:pt idx="59">
                  <c:v>6.2799443463239513E-3</c:v>
                </c:pt>
                <c:pt idx="60">
                  <c:v>6.1686438396779675E-3</c:v>
                </c:pt>
                <c:pt idx="61">
                  <c:v>6.1624961412938273E-3</c:v>
                </c:pt>
                <c:pt idx="62">
                  <c:v>6.2901901109195801E-3</c:v>
                </c:pt>
                <c:pt idx="63">
                  <c:v>6.2182389814342542E-3</c:v>
                </c:pt>
                <c:pt idx="64">
                  <c:v>6.1711286168779633E-3</c:v>
                </c:pt>
                <c:pt idx="65">
                  <c:v>6.204194415895925E-3</c:v>
                </c:pt>
                <c:pt idx="66">
                  <c:v>6.2548712147147967E-3</c:v>
                </c:pt>
                <c:pt idx="67">
                  <c:v>6.254297155684263E-3</c:v>
                </c:pt>
                <c:pt idx="68">
                  <c:v>6.2067654385802307E-3</c:v>
                </c:pt>
                <c:pt idx="69">
                  <c:v>6.1124630599407315E-3</c:v>
                </c:pt>
                <c:pt idx="70">
                  <c:v>6.1995227035471778E-3</c:v>
                </c:pt>
                <c:pt idx="71">
                  <c:v>6.1516175576672438E-3</c:v>
                </c:pt>
                <c:pt idx="72">
                  <c:v>6.0978310655637191E-3</c:v>
                </c:pt>
                <c:pt idx="73">
                  <c:v>6.1242720227432379E-3</c:v>
                </c:pt>
                <c:pt idx="74">
                  <c:v>6.2287875647237811E-3</c:v>
                </c:pt>
                <c:pt idx="75">
                  <c:v>6.2106250227196291E-3</c:v>
                </c:pt>
                <c:pt idx="76">
                  <c:v>6.0993166373548569E-3</c:v>
                </c:pt>
                <c:pt idx="77">
                  <c:v>6.2032777477172285E-3</c:v>
                </c:pt>
                <c:pt idx="78">
                  <c:v>6.102302660059733E-3</c:v>
                </c:pt>
                <c:pt idx="79">
                  <c:v>6.0383042529255082E-3</c:v>
                </c:pt>
                <c:pt idx="80">
                  <c:v>6.1282278731527029E-3</c:v>
                </c:pt>
                <c:pt idx="81">
                  <c:v>6.1058763144710149E-3</c:v>
                </c:pt>
                <c:pt idx="82">
                  <c:v>6.0046559053399395E-3</c:v>
                </c:pt>
                <c:pt idx="83">
                  <c:v>6.0930619483241522E-3</c:v>
                </c:pt>
                <c:pt idx="84">
                  <c:v>6.0602590164129388E-3</c:v>
                </c:pt>
                <c:pt idx="85">
                  <c:v>5.9862862183668319E-3</c:v>
                </c:pt>
                <c:pt idx="86">
                  <c:v>6.0091311789911561E-3</c:v>
                </c:pt>
                <c:pt idx="87">
                  <c:v>5.9956133137728518E-3</c:v>
                </c:pt>
                <c:pt idx="88">
                  <c:v>6.0026372254915472E-3</c:v>
                </c:pt>
                <c:pt idx="89">
                  <c:v>6.0564121381336822E-3</c:v>
                </c:pt>
                <c:pt idx="90">
                  <c:v>6.0196610798464167E-3</c:v>
                </c:pt>
                <c:pt idx="91">
                  <c:v>5.9431132515501695E-3</c:v>
                </c:pt>
                <c:pt idx="92">
                  <c:v>5.9990987347657843E-3</c:v>
                </c:pt>
                <c:pt idx="93">
                  <c:v>6.0620676834637344E-3</c:v>
                </c:pt>
                <c:pt idx="94">
                  <c:v>5.9698335618636467E-3</c:v>
                </c:pt>
                <c:pt idx="95">
                  <c:v>6.0304461370486173E-3</c:v>
                </c:pt>
                <c:pt idx="96">
                  <c:v>5.951316742625945E-3</c:v>
                </c:pt>
                <c:pt idx="97">
                  <c:v>5.8704794115738146E-3</c:v>
                </c:pt>
                <c:pt idx="98">
                  <c:v>5.9057011826633143E-3</c:v>
                </c:pt>
                <c:pt idx="99">
                  <c:v>5.902075681471608E-3</c:v>
                </c:pt>
                <c:pt idx="100">
                  <c:v>5.9427581052944323E-3</c:v>
                </c:pt>
                <c:pt idx="101">
                  <c:v>5.8118637153845576E-3</c:v>
                </c:pt>
                <c:pt idx="102">
                  <c:v>5.891493536555048E-3</c:v>
                </c:pt>
                <c:pt idx="103">
                  <c:v>5.8848538855360566E-3</c:v>
                </c:pt>
                <c:pt idx="104">
                  <c:v>5.7398768031216019E-3</c:v>
                </c:pt>
                <c:pt idx="105">
                  <c:v>5.7976464990834309E-3</c:v>
                </c:pt>
                <c:pt idx="106">
                  <c:v>5.8903433485988366E-3</c:v>
                </c:pt>
                <c:pt idx="107">
                  <c:v>5.8461273468941588E-3</c:v>
                </c:pt>
                <c:pt idx="108">
                  <c:v>5.8008797068043183E-3</c:v>
                </c:pt>
                <c:pt idx="109">
                  <c:v>5.7207612459924118E-3</c:v>
                </c:pt>
                <c:pt idx="110">
                  <c:v>5.70576625655006E-3</c:v>
                </c:pt>
                <c:pt idx="111">
                  <c:v>5.7481797551812708E-3</c:v>
                </c:pt>
                <c:pt idx="112">
                  <c:v>5.7712490902217528E-3</c:v>
                </c:pt>
                <c:pt idx="113">
                  <c:v>5.7844037423400163E-3</c:v>
                </c:pt>
                <c:pt idx="114">
                  <c:v>5.7440930630379139E-3</c:v>
                </c:pt>
                <c:pt idx="115">
                  <c:v>5.8455446802383459E-3</c:v>
                </c:pt>
                <c:pt idx="116">
                  <c:v>5.7507936440397422E-3</c:v>
                </c:pt>
                <c:pt idx="117">
                  <c:v>5.822944962860177E-3</c:v>
                </c:pt>
                <c:pt idx="118">
                  <c:v>5.7567147370183314E-3</c:v>
                </c:pt>
                <c:pt idx="119">
                  <c:v>5.8043846065007898E-3</c:v>
                </c:pt>
                <c:pt idx="120">
                  <c:v>5.8348006431305777E-3</c:v>
                </c:pt>
                <c:pt idx="121">
                  <c:v>5.8015205754757826E-3</c:v>
                </c:pt>
                <c:pt idx="122">
                  <c:v>5.7071719294339296E-3</c:v>
                </c:pt>
                <c:pt idx="123">
                  <c:v>5.8077687037856318E-3</c:v>
                </c:pt>
                <c:pt idx="124">
                  <c:v>5.6834221545838393E-3</c:v>
                </c:pt>
                <c:pt idx="125">
                  <c:v>5.6414370835213834E-3</c:v>
                </c:pt>
                <c:pt idx="126">
                  <c:v>5.7725366405367851E-3</c:v>
                </c:pt>
                <c:pt idx="127">
                  <c:v>5.6533148079704887E-3</c:v>
                </c:pt>
                <c:pt idx="128">
                  <c:v>5.6107655622892327E-3</c:v>
                </c:pt>
                <c:pt idx="129">
                  <c:v>5.7212046063481736E-3</c:v>
                </c:pt>
                <c:pt idx="130">
                  <c:v>5.6401485757249237E-3</c:v>
                </c:pt>
                <c:pt idx="131">
                  <c:v>5.6887960286244876E-3</c:v>
                </c:pt>
                <c:pt idx="132">
                  <c:v>5.5864347848226803E-3</c:v>
                </c:pt>
                <c:pt idx="133">
                  <c:v>5.6865336234586117E-3</c:v>
                </c:pt>
                <c:pt idx="134">
                  <c:v>5.6089314064293738E-3</c:v>
                </c:pt>
                <c:pt idx="135">
                  <c:v>5.6897167766822854E-3</c:v>
                </c:pt>
                <c:pt idx="136">
                  <c:v>5.543676780754403E-3</c:v>
                </c:pt>
                <c:pt idx="137">
                  <c:v>5.6138312017077752E-3</c:v>
                </c:pt>
                <c:pt idx="138">
                  <c:v>5.5554238166759529E-3</c:v>
                </c:pt>
                <c:pt idx="139">
                  <c:v>5.6702122531429033E-3</c:v>
                </c:pt>
                <c:pt idx="140">
                  <c:v>5.5472568962293689E-3</c:v>
                </c:pt>
                <c:pt idx="141">
                  <c:v>5.5549275423683042E-3</c:v>
                </c:pt>
                <c:pt idx="142">
                  <c:v>5.6448541197433588E-3</c:v>
                </c:pt>
                <c:pt idx="143">
                  <c:v>5.549965824159564E-3</c:v>
                </c:pt>
                <c:pt idx="144">
                  <c:v>5.6514401228344724E-3</c:v>
                </c:pt>
                <c:pt idx="145">
                  <c:v>5.5491644080680746E-3</c:v>
                </c:pt>
                <c:pt idx="146">
                  <c:v>5.5808682735187798E-3</c:v>
                </c:pt>
                <c:pt idx="147">
                  <c:v>5.6057399379068062E-3</c:v>
                </c:pt>
                <c:pt idx="148">
                  <c:v>5.5895774759522343E-3</c:v>
                </c:pt>
                <c:pt idx="149">
                  <c:v>5.4752077660786824E-3</c:v>
                </c:pt>
                <c:pt idx="150">
                  <c:v>5.4416036700506432E-3</c:v>
                </c:pt>
                <c:pt idx="151">
                  <c:v>5.4259400559819593E-3</c:v>
                </c:pt>
                <c:pt idx="152">
                  <c:v>5.4841184408478405E-3</c:v>
                </c:pt>
                <c:pt idx="153">
                  <c:v>5.363612827265607E-3</c:v>
                </c:pt>
                <c:pt idx="154">
                  <c:v>5.4260155992846837E-3</c:v>
                </c:pt>
                <c:pt idx="155">
                  <c:v>5.4369911388745251E-3</c:v>
                </c:pt>
                <c:pt idx="156">
                  <c:v>5.4131310143192835E-3</c:v>
                </c:pt>
                <c:pt idx="157">
                  <c:v>5.4810369435240869E-3</c:v>
                </c:pt>
                <c:pt idx="158">
                  <c:v>5.331294875080772E-3</c:v>
                </c:pt>
                <c:pt idx="159">
                  <c:v>5.4283486216939458E-3</c:v>
                </c:pt>
                <c:pt idx="160">
                  <c:v>5.3849510615036067E-3</c:v>
                </c:pt>
                <c:pt idx="161">
                  <c:v>5.3231107811773093E-3</c:v>
                </c:pt>
                <c:pt idx="162">
                  <c:v>5.2301865823971561E-3</c:v>
                </c:pt>
                <c:pt idx="163">
                  <c:v>5.2534772253445272E-3</c:v>
                </c:pt>
                <c:pt idx="164">
                  <c:v>5.3244565368091301E-3</c:v>
                </c:pt>
                <c:pt idx="165">
                  <c:v>5.3261136661391095E-3</c:v>
                </c:pt>
                <c:pt idx="166">
                  <c:v>5.3243925992383367E-3</c:v>
                </c:pt>
                <c:pt idx="167">
                  <c:v>5.2360202062589067E-3</c:v>
                </c:pt>
                <c:pt idx="168">
                  <c:v>5.1118388987994035E-3</c:v>
                </c:pt>
                <c:pt idx="169">
                  <c:v>5.248755163524077E-3</c:v>
                </c:pt>
                <c:pt idx="170">
                  <c:v>5.2209936393812217E-3</c:v>
                </c:pt>
                <c:pt idx="171">
                  <c:v>5.1124033514275968E-3</c:v>
                </c:pt>
                <c:pt idx="172">
                  <c:v>5.2539419367128026E-3</c:v>
                </c:pt>
                <c:pt idx="173">
                  <c:v>5.1634220753746796E-3</c:v>
                </c:pt>
                <c:pt idx="174">
                  <c:v>5.2391887515377267E-3</c:v>
                </c:pt>
                <c:pt idx="175">
                  <c:v>5.0960600211304996E-3</c:v>
                </c:pt>
                <c:pt idx="176">
                  <c:v>5.0859616779497241E-3</c:v>
                </c:pt>
                <c:pt idx="177">
                  <c:v>5.1684433696870258E-3</c:v>
                </c:pt>
                <c:pt idx="178">
                  <c:v>5.1888194886795524E-3</c:v>
                </c:pt>
                <c:pt idx="179">
                  <c:v>5.1653353715253036E-3</c:v>
                </c:pt>
                <c:pt idx="180">
                  <c:v>5.0740145495433708E-3</c:v>
                </c:pt>
                <c:pt idx="181">
                  <c:v>5.1485438908795977E-3</c:v>
                </c:pt>
                <c:pt idx="182">
                  <c:v>5.0955354943105213E-3</c:v>
                </c:pt>
                <c:pt idx="183">
                  <c:v>5.1617179435112792E-3</c:v>
                </c:pt>
                <c:pt idx="184">
                  <c:v>5.0747835940576635E-3</c:v>
                </c:pt>
                <c:pt idx="185">
                  <c:v>5.1929832580124291E-3</c:v>
                </c:pt>
                <c:pt idx="186">
                  <c:v>5.0028814092113461E-3</c:v>
                </c:pt>
                <c:pt idx="187">
                  <c:v>5.1050204255358445E-3</c:v>
                </c:pt>
                <c:pt idx="188">
                  <c:v>5.0949575545957693E-3</c:v>
                </c:pt>
                <c:pt idx="189">
                  <c:v>5.055296411265342E-3</c:v>
                </c:pt>
                <c:pt idx="190">
                  <c:v>5.0443813773013435E-3</c:v>
                </c:pt>
                <c:pt idx="191">
                  <c:v>5.1356785024201379E-3</c:v>
                </c:pt>
                <c:pt idx="192">
                  <c:v>5.0957994581803945E-3</c:v>
                </c:pt>
                <c:pt idx="193">
                  <c:v>5.0275098987475619E-3</c:v>
                </c:pt>
                <c:pt idx="194">
                  <c:v>5.0137102422669333E-3</c:v>
                </c:pt>
                <c:pt idx="195">
                  <c:v>5.0443326903308883E-3</c:v>
                </c:pt>
                <c:pt idx="196">
                  <c:v>4.9736223290752779E-3</c:v>
                </c:pt>
                <c:pt idx="197">
                  <c:v>4.9302288352304213E-3</c:v>
                </c:pt>
                <c:pt idx="198">
                  <c:v>4.9963797294501067E-3</c:v>
                </c:pt>
                <c:pt idx="199">
                  <c:v>5.0778377830322796E-3</c:v>
                </c:pt>
                <c:pt idx="200">
                  <c:v>4.9673063531974204E-3</c:v>
                </c:pt>
                <c:pt idx="201">
                  <c:v>4.9103911944317069E-3</c:v>
                </c:pt>
                <c:pt idx="202">
                  <c:v>4.7646298875285709E-3</c:v>
                </c:pt>
                <c:pt idx="203">
                  <c:v>5.1099584129838949E-3</c:v>
                </c:pt>
                <c:pt idx="204">
                  <c:v>4.7596438868635627E-3</c:v>
                </c:pt>
                <c:pt idx="205">
                  <c:v>4.7098209674412139E-3</c:v>
                </c:pt>
                <c:pt idx="206">
                  <c:v>4.7787730331252387E-3</c:v>
                </c:pt>
                <c:pt idx="207">
                  <c:v>4.6226325548457403E-3</c:v>
                </c:pt>
                <c:pt idx="208">
                  <c:v>4.6867245495134657E-3</c:v>
                </c:pt>
                <c:pt idx="209">
                  <c:v>4.6175879953100907E-3</c:v>
                </c:pt>
                <c:pt idx="210">
                  <c:v>4.6143898932229366E-3</c:v>
                </c:pt>
                <c:pt idx="211">
                  <c:v>4.5837744741141773E-3</c:v>
                </c:pt>
                <c:pt idx="212">
                  <c:v>4.6537012705187841E-3</c:v>
                </c:pt>
                <c:pt idx="213">
                  <c:v>4.6265463792396488E-3</c:v>
                </c:pt>
                <c:pt idx="214">
                  <c:v>4.605803601921199E-3</c:v>
                </c:pt>
                <c:pt idx="215">
                  <c:v>4.5978385130185373E-3</c:v>
                </c:pt>
                <c:pt idx="216">
                  <c:v>4.6031740336593963E-3</c:v>
                </c:pt>
                <c:pt idx="217">
                  <c:v>4.5268867101411203E-3</c:v>
                </c:pt>
                <c:pt idx="218">
                  <c:v>4.5747389109573877E-3</c:v>
                </c:pt>
                <c:pt idx="219">
                  <c:v>4.5441714851648385E-3</c:v>
                </c:pt>
                <c:pt idx="220">
                  <c:v>4.4924191829498472E-3</c:v>
                </c:pt>
                <c:pt idx="221">
                  <c:v>4.4376681945299534E-3</c:v>
                </c:pt>
                <c:pt idx="222">
                  <c:v>4.4268418612556371E-3</c:v>
                </c:pt>
                <c:pt idx="223">
                  <c:v>4.5070953697627925E-3</c:v>
                </c:pt>
                <c:pt idx="224">
                  <c:v>4.4383909103635766E-3</c:v>
                </c:pt>
                <c:pt idx="225">
                  <c:v>4.4317204045905001E-3</c:v>
                </c:pt>
                <c:pt idx="226">
                  <c:v>4.3371973860688584E-3</c:v>
                </c:pt>
                <c:pt idx="227">
                  <c:v>4.48255180871171E-3</c:v>
                </c:pt>
                <c:pt idx="228">
                  <c:v>4.3254938219194905E-3</c:v>
                </c:pt>
                <c:pt idx="229">
                  <c:v>4.4104167736971345E-3</c:v>
                </c:pt>
                <c:pt idx="230">
                  <c:v>4.3792119249610462E-3</c:v>
                </c:pt>
                <c:pt idx="231">
                  <c:v>4.312432044965897E-3</c:v>
                </c:pt>
                <c:pt idx="232">
                  <c:v>4.3862775270224752E-3</c:v>
                </c:pt>
                <c:pt idx="233">
                  <c:v>4.3083059728588058E-3</c:v>
                </c:pt>
                <c:pt idx="234">
                  <c:v>4.4577953353803768E-3</c:v>
                </c:pt>
                <c:pt idx="235">
                  <c:v>4.3197803083572239E-3</c:v>
                </c:pt>
                <c:pt idx="236">
                  <c:v>4.4323731755873119E-3</c:v>
                </c:pt>
                <c:pt idx="237">
                  <c:v>4.2760451361159024E-3</c:v>
                </c:pt>
                <c:pt idx="238">
                  <c:v>4.3626502131934863E-3</c:v>
                </c:pt>
                <c:pt idx="239">
                  <c:v>4.3646103869501296E-3</c:v>
                </c:pt>
                <c:pt idx="240">
                  <c:v>4.2883348999958049E-3</c:v>
                </c:pt>
                <c:pt idx="241">
                  <c:v>4.2843765030524672E-3</c:v>
                </c:pt>
                <c:pt idx="242">
                  <c:v>4.3338825930774316E-3</c:v>
                </c:pt>
                <c:pt idx="243">
                  <c:v>4.402709900967583E-3</c:v>
                </c:pt>
                <c:pt idx="244">
                  <c:v>4.3088010408416366E-3</c:v>
                </c:pt>
                <c:pt idx="245">
                  <c:v>4.2660984951852221E-3</c:v>
                </c:pt>
                <c:pt idx="246">
                  <c:v>4.2611853711436165E-3</c:v>
                </c:pt>
                <c:pt idx="247">
                  <c:v>4.3036084482963588E-3</c:v>
                </c:pt>
                <c:pt idx="248">
                  <c:v>4.3448149182880869E-3</c:v>
                </c:pt>
                <c:pt idx="249">
                  <c:v>4.3857097246779997E-3</c:v>
                </c:pt>
                <c:pt idx="250">
                  <c:v>4.2654010088420957E-3</c:v>
                </c:pt>
                <c:pt idx="251">
                  <c:v>4.2921500463466433E-3</c:v>
                </c:pt>
                <c:pt idx="252">
                  <c:v>4.2457181468538163E-3</c:v>
                </c:pt>
                <c:pt idx="253">
                  <c:v>4.2135828677578591E-3</c:v>
                </c:pt>
                <c:pt idx="254">
                  <c:v>4.1970631021512883E-3</c:v>
                </c:pt>
                <c:pt idx="255">
                  <c:v>4.2433294228727547E-3</c:v>
                </c:pt>
                <c:pt idx="256">
                  <c:v>4.2464857870321282E-3</c:v>
                </c:pt>
                <c:pt idx="257">
                  <c:v>4.2913436368277047E-3</c:v>
                </c:pt>
                <c:pt idx="258">
                  <c:v>4.2520744634535479E-3</c:v>
                </c:pt>
                <c:pt idx="259">
                  <c:v>4.2705938235803043E-3</c:v>
                </c:pt>
                <c:pt idx="260">
                  <c:v>4.1524555807932462E-3</c:v>
                </c:pt>
                <c:pt idx="261">
                  <c:v>4.2018413017352874E-3</c:v>
                </c:pt>
                <c:pt idx="262">
                  <c:v>4.2465359422334537E-3</c:v>
                </c:pt>
                <c:pt idx="263">
                  <c:v>4.2033843640205681E-3</c:v>
                </c:pt>
                <c:pt idx="264">
                  <c:v>4.2132488088142406E-3</c:v>
                </c:pt>
                <c:pt idx="265">
                  <c:v>4.2284262135166006E-3</c:v>
                </c:pt>
                <c:pt idx="266">
                  <c:v>4.2554593329213741E-3</c:v>
                </c:pt>
                <c:pt idx="267">
                  <c:v>4.1888255166333543E-3</c:v>
                </c:pt>
                <c:pt idx="268">
                  <c:v>4.2526421944242276E-3</c:v>
                </c:pt>
                <c:pt idx="269">
                  <c:v>4.1833928779009266E-3</c:v>
                </c:pt>
                <c:pt idx="270">
                  <c:v>4.0867352197604401E-3</c:v>
                </c:pt>
                <c:pt idx="271">
                  <c:v>4.1506310932681867E-3</c:v>
                </c:pt>
                <c:pt idx="272">
                  <c:v>4.1547385088223088E-3</c:v>
                </c:pt>
                <c:pt idx="273">
                  <c:v>4.0930661603904017E-3</c:v>
                </c:pt>
                <c:pt idx="274">
                  <c:v>4.0619815295379613E-3</c:v>
                </c:pt>
                <c:pt idx="275">
                  <c:v>4.1612677720785918E-3</c:v>
                </c:pt>
                <c:pt idx="276">
                  <c:v>3.9734585391595356E-3</c:v>
                </c:pt>
                <c:pt idx="277">
                  <c:v>4.0452494146965279E-3</c:v>
                </c:pt>
                <c:pt idx="278">
                  <c:v>4.0756802652084367E-3</c:v>
                </c:pt>
                <c:pt idx="279">
                  <c:v>4.0576312603417541E-3</c:v>
                </c:pt>
                <c:pt idx="280">
                  <c:v>4.0379012585809448E-3</c:v>
                </c:pt>
                <c:pt idx="281">
                  <c:v>4.0206875588910673E-3</c:v>
                </c:pt>
                <c:pt idx="282">
                  <c:v>3.9418651271376781E-3</c:v>
                </c:pt>
                <c:pt idx="283">
                  <c:v>3.8973605109828835E-3</c:v>
                </c:pt>
                <c:pt idx="284">
                  <c:v>3.9059946233985787E-3</c:v>
                </c:pt>
                <c:pt idx="285">
                  <c:v>3.90573432166752E-3</c:v>
                </c:pt>
                <c:pt idx="286">
                  <c:v>3.9014521041553785E-3</c:v>
                </c:pt>
                <c:pt idx="287">
                  <c:v>3.9565328344919326E-3</c:v>
                </c:pt>
                <c:pt idx="288">
                  <c:v>3.853342296745943E-3</c:v>
                </c:pt>
                <c:pt idx="289">
                  <c:v>3.9307923690043989E-3</c:v>
                </c:pt>
                <c:pt idx="290">
                  <c:v>3.8903678830266575E-3</c:v>
                </c:pt>
                <c:pt idx="291">
                  <c:v>3.8682934468292629E-3</c:v>
                </c:pt>
                <c:pt idx="292">
                  <c:v>3.7644743309130924E-3</c:v>
                </c:pt>
                <c:pt idx="293">
                  <c:v>3.7787640095388042E-3</c:v>
                </c:pt>
                <c:pt idx="294">
                  <c:v>3.7131308009672459E-3</c:v>
                </c:pt>
                <c:pt idx="295">
                  <c:v>3.724001584175074E-3</c:v>
                </c:pt>
                <c:pt idx="296">
                  <c:v>3.8626253735074556E-3</c:v>
                </c:pt>
                <c:pt idx="297">
                  <c:v>4.2245938067262401E-3</c:v>
                </c:pt>
                <c:pt idx="298">
                  <c:v>3.7447057243913395E-3</c:v>
                </c:pt>
                <c:pt idx="299">
                  <c:v>3.7482132923221112E-3</c:v>
                </c:pt>
                <c:pt idx="300">
                  <c:v>3.8088501587563162E-3</c:v>
                </c:pt>
                <c:pt idx="301">
                  <c:v>3.800573264610696E-3</c:v>
                </c:pt>
                <c:pt idx="302">
                  <c:v>3.6848804996734152E-3</c:v>
                </c:pt>
                <c:pt idx="303">
                  <c:v>3.8184922222939122E-3</c:v>
                </c:pt>
                <c:pt idx="304">
                  <c:v>3.8303041214857725E-3</c:v>
                </c:pt>
                <c:pt idx="305">
                  <c:v>3.7944877705395896E-3</c:v>
                </c:pt>
                <c:pt idx="306">
                  <c:v>3.7917166853027595E-3</c:v>
                </c:pt>
                <c:pt idx="307">
                  <c:v>3.7738684758894525E-3</c:v>
                </c:pt>
                <c:pt idx="308">
                  <c:v>3.783720577173133E-3</c:v>
                </c:pt>
                <c:pt idx="309">
                  <c:v>3.8162541872488465E-3</c:v>
                </c:pt>
                <c:pt idx="310">
                  <c:v>3.5199267377250543E-3</c:v>
                </c:pt>
                <c:pt idx="311">
                  <c:v>3.8141836391853978E-3</c:v>
                </c:pt>
                <c:pt idx="312">
                  <c:v>3.6650927104828757E-3</c:v>
                </c:pt>
                <c:pt idx="313">
                  <c:v>3.7285666299107234E-3</c:v>
                </c:pt>
                <c:pt idx="314">
                  <c:v>3.7158052878139003E-3</c:v>
                </c:pt>
                <c:pt idx="315">
                  <c:v>3.6261319336288178E-3</c:v>
                </c:pt>
                <c:pt idx="316">
                  <c:v>3.7415919154315525E-3</c:v>
                </c:pt>
                <c:pt idx="317">
                  <c:v>3.5882782024123649E-3</c:v>
                </c:pt>
                <c:pt idx="318">
                  <c:v>3.5831531614560763E-3</c:v>
                </c:pt>
                <c:pt idx="319">
                  <c:v>3.6817560789370596E-3</c:v>
                </c:pt>
                <c:pt idx="320">
                  <c:v>3.6027778451361847E-3</c:v>
                </c:pt>
                <c:pt idx="321">
                  <c:v>3.5304138412259878E-3</c:v>
                </c:pt>
                <c:pt idx="322">
                  <c:v>3.6689700219794119E-3</c:v>
                </c:pt>
                <c:pt idx="323">
                  <c:v>3.5597150308501746E-3</c:v>
                </c:pt>
                <c:pt idx="324">
                  <c:v>3.6384909938931287E-3</c:v>
                </c:pt>
                <c:pt idx="325">
                  <c:v>3.6684946169478483E-3</c:v>
                </c:pt>
                <c:pt idx="326">
                  <c:v>3.5546769658334476E-3</c:v>
                </c:pt>
                <c:pt idx="327">
                  <c:v>3.5526370828300458E-3</c:v>
                </c:pt>
                <c:pt idx="328">
                  <c:v>3.508307917421627E-3</c:v>
                </c:pt>
                <c:pt idx="329">
                  <c:v>3.5379865585096759E-3</c:v>
                </c:pt>
                <c:pt idx="330">
                  <c:v>3.5308043757227292E-3</c:v>
                </c:pt>
                <c:pt idx="331">
                  <c:v>3.5423267036960304E-3</c:v>
                </c:pt>
                <c:pt idx="332">
                  <c:v>3.574387470686391E-3</c:v>
                </c:pt>
                <c:pt idx="333">
                  <c:v>3.5666859449183796E-3</c:v>
                </c:pt>
                <c:pt idx="334">
                  <c:v>3.5290270333350193E-3</c:v>
                </c:pt>
                <c:pt idx="335">
                  <c:v>3.4059687593772647E-3</c:v>
                </c:pt>
                <c:pt idx="336">
                  <c:v>3.513962575357743E-3</c:v>
                </c:pt>
                <c:pt idx="337">
                  <c:v>3.5602139699140167E-3</c:v>
                </c:pt>
                <c:pt idx="338">
                  <c:v>3.5367480300738663E-3</c:v>
                </c:pt>
                <c:pt idx="339">
                  <c:v>3.3751299301196802E-3</c:v>
                </c:pt>
                <c:pt idx="340">
                  <c:v>3.4325262010634905E-3</c:v>
                </c:pt>
                <c:pt idx="341">
                  <c:v>3.4049559125226558E-3</c:v>
                </c:pt>
                <c:pt idx="342">
                  <c:v>3.4928608312727594E-3</c:v>
                </c:pt>
                <c:pt idx="343">
                  <c:v>3.4787533479654353E-3</c:v>
                </c:pt>
                <c:pt idx="344">
                  <c:v>3.4495093991073755E-3</c:v>
                </c:pt>
                <c:pt idx="345">
                  <c:v>3.3230789297991059E-3</c:v>
                </c:pt>
                <c:pt idx="346">
                  <c:v>3.43705425751617E-3</c:v>
                </c:pt>
                <c:pt idx="347">
                  <c:v>3.3112998233548741E-3</c:v>
                </c:pt>
                <c:pt idx="348">
                  <c:v>3.4364119200420706E-3</c:v>
                </c:pt>
                <c:pt idx="349">
                  <c:v>3.3820580261505473E-3</c:v>
                </c:pt>
                <c:pt idx="350">
                  <c:v>3.38624325311776E-3</c:v>
                </c:pt>
                <c:pt idx="351">
                  <c:v>3.2501748597384417E-3</c:v>
                </c:pt>
                <c:pt idx="352">
                  <c:v>3.2538635167373986E-3</c:v>
                </c:pt>
                <c:pt idx="353">
                  <c:v>3.3230249413203072E-3</c:v>
                </c:pt>
                <c:pt idx="354">
                  <c:v>3.2665783831782313E-3</c:v>
                </c:pt>
                <c:pt idx="355">
                  <c:v>3.2165705508093723E-3</c:v>
                </c:pt>
                <c:pt idx="356">
                  <c:v>3.2724755729576227E-3</c:v>
                </c:pt>
                <c:pt idx="357">
                  <c:v>3.1990199611822145E-3</c:v>
                </c:pt>
                <c:pt idx="358">
                  <c:v>3.2781495866485155E-3</c:v>
                </c:pt>
                <c:pt idx="359">
                  <c:v>3.1904907570712293E-3</c:v>
                </c:pt>
                <c:pt idx="360">
                  <c:v>3.2755488882614259E-3</c:v>
                </c:pt>
                <c:pt idx="361">
                  <c:v>3.2485623425519972E-3</c:v>
                </c:pt>
                <c:pt idx="362">
                  <c:v>3.1817194161234408E-3</c:v>
                </c:pt>
                <c:pt idx="363">
                  <c:v>3.134814896914806E-3</c:v>
                </c:pt>
                <c:pt idx="364">
                  <c:v>3.1635789106834178E-3</c:v>
                </c:pt>
                <c:pt idx="365">
                  <c:v>3.1403322683838386E-3</c:v>
                </c:pt>
                <c:pt idx="366">
                  <c:v>3.1210550600795361E-3</c:v>
                </c:pt>
                <c:pt idx="367">
                  <c:v>3.2747657798870566E-3</c:v>
                </c:pt>
                <c:pt idx="368">
                  <c:v>3.111974142999907E-3</c:v>
                </c:pt>
                <c:pt idx="369">
                  <c:v>3.1196489316154263E-3</c:v>
                </c:pt>
                <c:pt idx="370">
                  <c:v>3.2424820578900171E-3</c:v>
                </c:pt>
                <c:pt idx="371">
                  <c:v>3.2122086204435796E-3</c:v>
                </c:pt>
                <c:pt idx="372">
                  <c:v>3.1516236301114553E-3</c:v>
                </c:pt>
                <c:pt idx="373">
                  <c:v>3.1514658772902049E-3</c:v>
                </c:pt>
                <c:pt idx="374">
                  <c:v>3.0966123399809309E-3</c:v>
                </c:pt>
                <c:pt idx="375">
                  <c:v>3.094421418179838E-3</c:v>
                </c:pt>
                <c:pt idx="376">
                  <c:v>3.192010065710571E-3</c:v>
                </c:pt>
                <c:pt idx="377">
                  <c:v>3.0395436428625189E-3</c:v>
                </c:pt>
                <c:pt idx="378">
                  <c:v>3.1497875367652028E-3</c:v>
                </c:pt>
                <c:pt idx="379">
                  <c:v>3.1757689716134241E-3</c:v>
                </c:pt>
                <c:pt idx="380">
                  <c:v>3.0363939141138108E-3</c:v>
                </c:pt>
                <c:pt idx="381">
                  <c:v>3.1453797459279897E-3</c:v>
                </c:pt>
                <c:pt idx="382">
                  <c:v>3.1173566611739645E-3</c:v>
                </c:pt>
                <c:pt idx="383">
                  <c:v>3.1388635993949698E-3</c:v>
                </c:pt>
                <c:pt idx="384">
                  <c:v>3.0383296896729917E-3</c:v>
                </c:pt>
                <c:pt idx="385">
                  <c:v>3.0634276584047271E-3</c:v>
                </c:pt>
                <c:pt idx="386">
                  <c:v>3.0212672383584938E-3</c:v>
                </c:pt>
                <c:pt idx="387">
                  <c:v>3.0711763943220838E-3</c:v>
                </c:pt>
                <c:pt idx="388">
                  <c:v>3.0978259805565234E-3</c:v>
                </c:pt>
                <c:pt idx="389">
                  <c:v>3.123298982475653E-3</c:v>
                </c:pt>
                <c:pt idx="390">
                  <c:v>3.048010826184111E-3</c:v>
                </c:pt>
                <c:pt idx="391">
                  <c:v>2.9688031112187208E-3</c:v>
                </c:pt>
                <c:pt idx="392">
                  <c:v>2.9948590039172718E-3</c:v>
                </c:pt>
                <c:pt idx="393">
                  <c:v>3.1144439735766305E-3</c:v>
                </c:pt>
                <c:pt idx="394">
                  <c:v>3.0420699863602518E-3</c:v>
                </c:pt>
                <c:pt idx="395">
                  <c:v>3.0184675505007252E-3</c:v>
                </c:pt>
                <c:pt idx="396">
                  <c:v>3.0680344867572984E-3</c:v>
                </c:pt>
                <c:pt idx="397">
                  <c:v>2.976832561731424E-3</c:v>
                </c:pt>
                <c:pt idx="398">
                  <c:v>3.006038693471158E-3</c:v>
                </c:pt>
                <c:pt idx="399">
                  <c:v>3.0090170451511078E-3</c:v>
                </c:pt>
                <c:pt idx="400">
                  <c:v>3.0036004497970836E-3</c:v>
                </c:pt>
                <c:pt idx="401">
                  <c:v>3.0184765117400314E-3</c:v>
                </c:pt>
                <c:pt idx="402">
                  <c:v>2.930709380738028E-3</c:v>
                </c:pt>
                <c:pt idx="403">
                  <c:v>2.8827163078459783E-3</c:v>
                </c:pt>
                <c:pt idx="404">
                  <c:v>2.8083318236065136E-3</c:v>
                </c:pt>
                <c:pt idx="405">
                  <c:v>2.8632489911788461E-3</c:v>
                </c:pt>
                <c:pt idx="406">
                  <c:v>2.8653041618955655E-3</c:v>
                </c:pt>
                <c:pt idx="407">
                  <c:v>2.8316608742067206E-3</c:v>
                </c:pt>
                <c:pt idx="408">
                  <c:v>2.7787885670114143E-3</c:v>
                </c:pt>
                <c:pt idx="409">
                  <c:v>2.9082153128259236E-3</c:v>
                </c:pt>
                <c:pt idx="410">
                  <c:v>2.9011345845448844E-3</c:v>
                </c:pt>
                <c:pt idx="411">
                  <c:v>2.7855821855662377E-3</c:v>
                </c:pt>
                <c:pt idx="412">
                  <c:v>2.8750547948732663E-3</c:v>
                </c:pt>
                <c:pt idx="413">
                  <c:v>2.7414606502265126E-3</c:v>
                </c:pt>
                <c:pt idx="414">
                  <c:v>2.7794929302555893E-3</c:v>
                </c:pt>
                <c:pt idx="415">
                  <c:v>2.8277536897627353E-3</c:v>
                </c:pt>
                <c:pt idx="416">
                  <c:v>2.8362202984142382E-3</c:v>
                </c:pt>
                <c:pt idx="417">
                  <c:v>2.7632190715585203E-3</c:v>
                </c:pt>
                <c:pt idx="418">
                  <c:v>2.7282963143866468E-3</c:v>
                </c:pt>
                <c:pt idx="419">
                  <c:v>2.6032271294149645E-3</c:v>
                </c:pt>
                <c:pt idx="420">
                  <c:v>2.621992008803975E-3</c:v>
                </c:pt>
                <c:pt idx="421">
                  <c:v>2.6811159749631219E-3</c:v>
                </c:pt>
                <c:pt idx="422">
                  <c:v>2.6394843979646865E-3</c:v>
                </c:pt>
                <c:pt idx="423">
                  <c:v>2.7051178675974175E-3</c:v>
                </c:pt>
                <c:pt idx="424">
                  <c:v>2.540055826210752E-3</c:v>
                </c:pt>
                <c:pt idx="425">
                  <c:v>2.6169675304226203E-3</c:v>
                </c:pt>
                <c:pt idx="426">
                  <c:v>2.6446754679174678E-3</c:v>
                </c:pt>
                <c:pt idx="427">
                  <c:v>2.6704464173377129E-3</c:v>
                </c:pt>
                <c:pt idx="428">
                  <c:v>2.6617922751264178E-3</c:v>
                </c:pt>
                <c:pt idx="429">
                  <c:v>2.6272863558924886E-3</c:v>
                </c:pt>
                <c:pt idx="430">
                  <c:v>2.6233156816313219E-3</c:v>
                </c:pt>
                <c:pt idx="431">
                  <c:v>2.5660205764848065E-3</c:v>
                </c:pt>
                <c:pt idx="432">
                  <c:v>2.7076488927892939E-3</c:v>
                </c:pt>
                <c:pt idx="433">
                  <c:v>2.6804753289442207E-3</c:v>
                </c:pt>
                <c:pt idx="434">
                  <c:v>2.6431322176458938E-3</c:v>
                </c:pt>
                <c:pt idx="435">
                  <c:v>2.5738649319770879E-3</c:v>
                </c:pt>
                <c:pt idx="436">
                  <c:v>2.6862497113453454E-3</c:v>
                </c:pt>
                <c:pt idx="437">
                  <c:v>2.5501367688192111E-3</c:v>
                </c:pt>
                <c:pt idx="438">
                  <c:v>2.6059352911167455E-3</c:v>
                </c:pt>
                <c:pt idx="439">
                  <c:v>2.5772395305787565E-3</c:v>
                </c:pt>
                <c:pt idx="440">
                  <c:v>2.5430110191984046E-3</c:v>
                </c:pt>
                <c:pt idx="441">
                  <c:v>2.6093773282263033E-3</c:v>
                </c:pt>
                <c:pt idx="442">
                  <c:v>2.4683899277071486E-3</c:v>
                </c:pt>
                <c:pt idx="443">
                  <c:v>2.5952450773212288E-3</c:v>
                </c:pt>
                <c:pt idx="444">
                  <c:v>2.4541315219528403E-3</c:v>
                </c:pt>
                <c:pt idx="445">
                  <c:v>2.4941443684900477E-3</c:v>
                </c:pt>
                <c:pt idx="446">
                  <c:v>2.5168366162646727E-3</c:v>
                </c:pt>
                <c:pt idx="447">
                  <c:v>2.5716377359872311E-3</c:v>
                </c:pt>
                <c:pt idx="448">
                  <c:v>2.5951929777989768E-3</c:v>
                </c:pt>
                <c:pt idx="449">
                  <c:v>2.4589660441347583E-3</c:v>
                </c:pt>
                <c:pt idx="450">
                  <c:v>2.4236236137560319E-3</c:v>
                </c:pt>
                <c:pt idx="451">
                  <c:v>2.4523920876349248E-3</c:v>
                </c:pt>
                <c:pt idx="452">
                  <c:v>2.556226050669741E-3</c:v>
                </c:pt>
                <c:pt idx="453">
                  <c:v>2.4253807745093781E-3</c:v>
                </c:pt>
                <c:pt idx="454">
                  <c:v>2.4997598985803116E-3</c:v>
                </c:pt>
                <c:pt idx="455">
                  <c:v>2.4914626987588839E-3</c:v>
                </c:pt>
                <c:pt idx="456">
                  <c:v>2.4539568934929257E-3</c:v>
                </c:pt>
                <c:pt idx="457">
                  <c:v>2.3838897235670675E-3</c:v>
                </c:pt>
                <c:pt idx="458">
                  <c:v>2.4169666440896354E-3</c:v>
                </c:pt>
                <c:pt idx="459">
                  <c:v>2.3848508294550541E-3</c:v>
                </c:pt>
                <c:pt idx="460">
                  <c:v>2.3080179746048923E-3</c:v>
                </c:pt>
                <c:pt idx="461">
                  <c:v>2.3472753906461641E-3</c:v>
                </c:pt>
                <c:pt idx="462">
                  <c:v>2.3322439923927352E-3</c:v>
                </c:pt>
                <c:pt idx="463">
                  <c:v>2.246668220154735E-3</c:v>
                </c:pt>
                <c:pt idx="464">
                  <c:v>2.2674498790637987E-3</c:v>
                </c:pt>
                <c:pt idx="465">
                  <c:v>2.3398242326171381E-3</c:v>
                </c:pt>
                <c:pt idx="466">
                  <c:v>2.2896015810662806E-3</c:v>
                </c:pt>
                <c:pt idx="467">
                  <c:v>2.3083586999008698E-3</c:v>
                </c:pt>
                <c:pt idx="468">
                  <c:v>2.2492684497918969E-3</c:v>
                </c:pt>
                <c:pt idx="469">
                  <c:v>2.2200476286893256E-3</c:v>
                </c:pt>
                <c:pt idx="470">
                  <c:v>2.2287674824856829E-3</c:v>
                </c:pt>
                <c:pt idx="471">
                  <c:v>2.2185613130190074E-3</c:v>
                </c:pt>
                <c:pt idx="472">
                  <c:v>2.1535083934911547E-3</c:v>
                </c:pt>
                <c:pt idx="473">
                  <c:v>2.1740226373720972E-3</c:v>
                </c:pt>
                <c:pt idx="474">
                  <c:v>2.2083905942287263E-3</c:v>
                </c:pt>
                <c:pt idx="475">
                  <c:v>2.2167571110527362E-3</c:v>
                </c:pt>
                <c:pt idx="476">
                  <c:v>2.1010730255830445E-3</c:v>
                </c:pt>
                <c:pt idx="477">
                  <c:v>2.1148249863507385E-3</c:v>
                </c:pt>
                <c:pt idx="478">
                  <c:v>2.0390385586328552E-3</c:v>
                </c:pt>
                <c:pt idx="479">
                  <c:v>2.1741750045480845E-3</c:v>
                </c:pt>
                <c:pt idx="480">
                  <c:v>2.1095831105530927E-3</c:v>
                </c:pt>
                <c:pt idx="481">
                  <c:v>2.1052615987273704E-3</c:v>
                </c:pt>
                <c:pt idx="482">
                  <c:v>2.0646845006080383E-3</c:v>
                </c:pt>
                <c:pt idx="483">
                  <c:v>1.9486704382760678E-3</c:v>
                </c:pt>
                <c:pt idx="484">
                  <c:v>2.120020882229845E-3</c:v>
                </c:pt>
                <c:pt idx="485">
                  <c:v>1.9437423931734088E-3</c:v>
                </c:pt>
                <c:pt idx="486">
                  <c:v>2.0469815499577493E-3</c:v>
                </c:pt>
                <c:pt idx="487">
                  <c:v>1.910865342332535E-3</c:v>
                </c:pt>
                <c:pt idx="488">
                  <c:v>2.063257334747215E-3</c:v>
                </c:pt>
                <c:pt idx="489">
                  <c:v>1.9244096924004861E-3</c:v>
                </c:pt>
                <c:pt idx="490">
                  <c:v>2.0628405419738094E-3</c:v>
                </c:pt>
                <c:pt idx="491">
                  <c:v>2.0632940364715413E-3</c:v>
                </c:pt>
                <c:pt idx="492">
                  <c:v>2.0646225661089534E-3</c:v>
                </c:pt>
                <c:pt idx="493">
                  <c:v>1.9403296521767199E-3</c:v>
                </c:pt>
                <c:pt idx="494">
                  <c:v>1.9509569985809438E-3</c:v>
                </c:pt>
                <c:pt idx="495">
                  <c:v>1.9584479460521553E-3</c:v>
                </c:pt>
                <c:pt idx="496">
                  <c:v>1.9768776061204196E-3</c:v>
                </c:pt>
                <c:pt idx="497">
                  <c:v>1.8991042874656472E-3</c:v>
                </c:pt>
                <c:pt idx="498">
                  <c:v>2.0008902533501516E-3</c:v>
                </c:pt>
                <c:pt idx="499">
                  <c:v>2.0583717078128672E-3</c:v>
                </c:pt>
                <c:pt idx="500">
                  <c:v>1.8874154891899142E-3</c:v>
                </c:pt>
                <c:pt idx="501">
                  <c:v>1.9100164486127724E-3</c:v>
                </c:pt>
                <c:pt idx="502">
                  <c:v>1.9047149258615281E-3</c:v>
                </c:pt>
                <c:pt idx="503">
                  <c:v>1.8376279242464655E-3</c:v>
                </c:pt>
                <c:pt idx="504">
                  <c:v>1.9307632882330505E-3</c:v>
                </c:pt>
                <c:pt idx="505">
                  <c:v>1.9308637085002633E-3</c:v>
                </c:pt>
                <c:pt idx="506">
                  <c:v>1.9410964175046175E-3</c:v>
                </c:pt>
                <c:pt idx="507">
                  <c:v>1.8278011831496244E-3</c:v>
                </c:pt>
                <c:pt idx="508">
                  <c:v>1.9721432491941471E-3</c:v>
                </c:pt>
                <c:pt idx="509">
                  <c:v>1.7780880492741513E-3</c:v>
                </c:pt>
                <c:pt idx="510">
                  <c:v>1.8106290816772841E-3</c:v>
                </c:pt>
                <c:pt idx="511">
                  <c:v>1.9086686890494864E-3</c:v>
                </c:pt>
                <c:pt idx="512">
                  <c:v>1.9614673299732654E-3</c:v>
                </c:pt>
                <c:pt idx="513">
                  <c:v>1.9115594347345333E-3</c:v>
                </c:pt>
                <c:pt idx="514">
                  <c:v>1.8387737133220838E-3</c:v>
                </c:pt>
                <c:pt idx="515">
                  <c:v>1.7654567172062929E-3</c:v>
                </c:pt>
                <c:pt idx="516">
                  <c:v>1.8358197253425246E-3</c:v>
                </c:pt>
                <c:pt idx="517">
                  <c:v>1.6579975575663486E-3</c:v>
                </c:pt>
                <c:pt idx="518">
                  <c:v>1.7860665759523719E-3</c:v>
                </c:pt>
                <c:pt idx="519">
                  <c:v>1.833195234481888E-3</c:v>
                </c:pt>
                <c:pt idx="520">
                  <c:v>1.7109080886796857E-3</c:v>
                </c:pt>
                <c:pt idx="521">
                  <c:v>1.684960594184659E-3</c:v>
                </c:pt>
                <c:pt idx="522">
                  <c:v>1.6687616497959024E-3</c:v>
                </c:pt>
                <c:pt idx="523">
                  <c:v>1.7276330495132886E-3</c:v>
                </c:pt>
                <c:pt idx="524">
                  <c:v>1.6082872083906796E-3</c:v>
                </c:pt>
                <c:pt idx="525">
                  <c:v>1.6943641434561396E-3</c:v>
                </c:pt>
                <c:pt idx="526">
                  <c:v>1.5549316086684861E-3</c:v>
                </c:pt>
                <c:pt idx="527">
                  <c:v>1.6379767510186216E-3</c:v>
                </c:pt>
                <c:pt idx="528">
                  <c:v>1.5265540624558316E-3</c:v>
                </c:pt>
                <c:pt idx="529">
                  <c:v>1.4515243270734057E-3</c:v>
                </c:pt>
                <c:pt idx="530">
                  <c:v>1.484787834365342E-3</c:v>
                </c:pt>
                <c:pt idx="531">
                  <c:v>1.5146319942078712E-3</c:v>
                </c:pt>
                <c:pt idx="532">
                  <c:v>1.4322806656288378E-3</c:v>
                </c:pt>
                <c:pt idx="533">
                  <c:v>1.512627867518157E-3</c:v>
                </c:pt>
                <c:pt idx="534">
                  <c:v>1.4201332110308496E-3</c:v>
                </c:pt>
                <c:pt idx="535">
                  <c:v>1.5748675429467784E-3</c:v>
                </c:pt>
                <c:pt idx="536">
                  <c:v>1.4927293518633977E-3</c:v>
                </c:pt>
                <c:pt idx="537">
                  <c:v>1.4512922509888337E-3</c:v>
                </c:pt>
                <c:pt idx="538">
                  <c:v>1.3457929206706076E-3</c:v>
                </c:pt>
                <c:pt idx="539">
                  <c:v>1.515735625384762E-3</c:v>
                </c:pt>
                <c:pt idx="540">
                  <c:v>1.4355407353536798E-3</c:v>
                </c:pt>
                <c:pt idx="541">
                  <c:v>1.3517009056249751E-3</c:v>
                </c:pt>
                <c:pt idx="542">
                  <c:v>1.3565712082184156E-3</c:v>
                </c:pt>
                <c:pt idx="543">
                  <c:v>1.3247770557418548E-3</c:v>
                </c:pt>
                <c:pt idx="544">
                  <c:v>1.3366759800372829E-3</c:v>
                </c:pt>
                <c:pt idx="545">
                  <c:v>1.2319827240376835E-3</c:v>
                </c:pt>
                <c:pt idx="546">
                  <c:v>1.3200623429197034E-3</c:v>
                </c:pt>
                <c:pt idx="547">
                  <c:v>1.200686730673306E-3</c:v>
                </c:pt>
                <c:pt idx="548">
                  <c:v>1.3758898249329743E-3</c:v>
                </c:pt>
                <c:pt idx="549">
                  <c:v>1.361611026718057E-3</c:v>
                </c:pt>
                <c:pt idx="550">
                  <c:v>1.3608398854827453E-3</c:v>
                </c:pt>
                <c:pt idx="551">
                  <c:v>1.3441025350149349E-3</c:v>
                </c:pt>
                <c:pt idx="552">
                  <c:v>1.2278467348825206E-3</c:v>
                </c:pt>
                <c:pt idx="553">
                  <c:v>1.2947785414012536E-3</c:v>
                </c:pt>
                <c:pt idx="554">
                  <c:v>1.2006412954626011E-3</c:v>
                </c:pt>
                <c:pt idx="555">
                  <c:v>1.2377173736028979E-3</c:v>
                </c:pt>
                <c:pt idx="556">
                  <c:v>1.1670449670779792E-3</c:v>
                </c:pt>
                <c:pt idx="557">
                  <c:v>1.3185768907919559E-3</c:v>
                </c:pt>
                <c:pt idx="558">
                  <c:v>1.1927274561951418E-3</c:v>
                </c:pt>
                <c:pt idx="559">
                  <c:v>1.2065585864236006E-3</c:v>
                </c:pt>
                <c:pt idx="560">
                  <c:v>1.1959904595679749E-3</c:v>
                </c:pt>
                <c:pt idx="561">
                  <c:v>1.2430535278011856E-3</c:v>
                </c:pt>
                <c:pt idx="562">
                  <c:v>1.3106229504655786E-3</c:v>
                </c:pt>
                <c:pt idx="563">
                  <c:v>1.1931966044060882E-3</c:v>
                </c:pt>
                <c:pt idx="564">
                  <c:v>1.1659076806846969E-3</c:v>
                </c:pt>
                <c:pt idx="565">
                  <c:v>1.276960244189107E-3</c:v>
                </c:pt>
                <c:pt idx="566">
                  <c:v>1.1977470783712807E-3</c:v>
                </c:pt>
                <c:pt idx="567">
                  <c:v>1.1876124878751337E-3</c:v>
                </c:pt>
                <c:pt idx="568">
                  <c:v>1.1781373981036847E-3</c:v>
                </c:pt>
                <c:pt idx="569">
                  <c:v>1.2070255262905949E-3</c:v>
                </c:pt>
                <c:pt idx="570">
                  <c:v>1.2284355575908901E-3</c:v>
                </c:pt>
                <c:pt idx="571">
                  <c:v>1.1851756732543794E-3</c:v>
                </c:pt>
                <c:pt idx="572">
                  <c:v>1.1351971878270639E-3</c:v>
                </c:pt>
                <c:pt idx="573">
                  <c:v>1.138733562069838E-3</c:v>
                </c:pt>
                <c:pt idx="574">
                  <c:v>1.2118533911198437E-3</c:v>
                </c:pt>
                <c:pt idx="575">
                  <c:v>1.2164272299279855E-3</c:v>
                </c:pt>
                <c:pt idx="576">
                  <c:v>1.1423588483130409E-3</c:v>
                </c:pt>
                <c:pt idx="577">
                  <c:v>1.1310002693580845E-3</c:v>
                </c:pt>
                <c:pt idx="578">
                  <c:v>1.2547523598356314E-3</c:v>
                </c:pt>
                <c:pt idx="579">
                  <c:v>1.1206289617700094E-3</c:v>
                </c:pt>
                <c:pt idx="580">
                  <c:v>1.1374684521694434E-3</c:v>
                </c:pt>
                <c:pt idx="581">
                  <c:v>1.1499390651976693E-3</c:v>
                </c:pt>
                <c:pt idx="582">
                  <c:v>1.1492033226714327E-3</c:v>
                </c:pt>
                <c:pt idx="583">
                  <c:v>1.102984127878015E-3</c:v>
                </c:pt>
                <c:pt idx="584">
                  <c:v>1.1683603962076017E-3</c:v>
                </c:pt>
                <c:pt idx="585">
                  <c:v>1.2043008188873383E-3</c:v>
                </c:pt>
                <c:pt idx="586">
                  <c:v>1.0319128166775826E-3</c:v>
                </c:pt>
                <c:pt idx="587">
                  <c:v>1.1380518203720769E-3</c:v>
                </c:pt>
                <c:pt idx="588">
                  <c:v>9.9817827443016149E-4</c:v>
                </c:pt>
                <c:pt idx="589">
                  <c:v>1.2036191971687149E-3</c:v>
                </c:pt>
                <c:pt idx="590">
                  <c:v>1.2160389845039532E-3</c:v>
                </c:pt>
                <c:pt idx="591">
                  <c:v>1.1733252406131989E-3</c:v>
                </c:pt>
                <c:pt idx="592">
                  <c:v>1.0863489921641989E-3</c:v>
                </c:pt>
                <c:pt idx="593">
                  <c:v>1.155265328854238E-3</c:v>
                </c:pt>
                <c:pt idx="594">
                  <c:v>1.1048809460618703E-3</c:v>
                </c:pt>
                <c:pt idx="595">
                  <c:v>1.2932170063544302E-3</c:v>
                </c:pt>
                <c:pt idx="596">
                  <c:v>1.2820037831984266E-3</c:v>
                </c:pt>
                <c:pt idx="597">
                  <c:v>1.3507403094681347E-3</c:v>
                </c:pt>
                <c:pt idx="598">
                  <c:v>1.4091524087889162E-3</c:v>
                </c:pt>
                <c:pt idx="599">
                  <c:v>1.2739559551926405E-3</c:v>
                </c:pt>
                <c:pt idx="600">
                  <c:v>1.3786682271454964E-3</c:v>
                </c:pt>
                <c:pt idx="601">
                  <c:v>1.3139181423387214E-3</c:v>
                </c:pt>
                <c:pt idx="602">
                  <c:v>1.2403709495554249E-3</c:v>
                </c:pt>
                <c:pt idx="603">
                  <c:v>1.3304928837443164E-3</c:v>
                </c:pt>
                <c:pt idx="604">
                  <c:v>1.246449488925272E-3</c:v>
                </c:pt>
                <c:pt idx="605">
                  <c:v>1.0894353063963802E-3</c:v>
                </c:pt>
                <c:pt idx="606">
                  <c:v>1.2174652508856187E-3</c:v>
                </c:pt>
                <c:pt idx="607">
                  <c:v>1.0960169996412361E-3</c:v>
                </c:pt>
                <c:pt idx="608">
                  <c:v>1.1777668191914614E-3</c:v>
                </c:pt>
                <c:pt idx="609">
                  <c:v>1.0776194210140311E-3</c:v>
                </c:pt>
                <c:pt idx="610">
                  <c:v>1.2109089615999213E-3</c:v>
                </c:pt>
                <c:pt idx="611">
                  <c:v>1.1067451707069687E-3</c:v>
                </c:pt>
                <c:pt idx="612">
                  <c:v>1.1291182840551528E-3</c:v>
                </c:pt>
                <c:pt idx="613">
                  <c:v>1.2226412021707489E-3</c:v>
                </c:pt>
                <c:pt idx="614">
                  <c:v>1.1541343302496898E-3</c:v>
                </c:pt>
                <c:pt idx="615">
                  <c:v>1.0821881119760235E-3</c:v>
                </c:pt>
                <c:pt idx="616">
                  <c:v>1.2287735098048813E-3</c:v>
                </c:pt>
                <c:pt idx="617">
                  <c:v>1.1686472605632048E-3</c:v>
                </c:pt>
                <c:pt idx="618">
                  <c:v>1.1283505559489537E-3</c:v>
                </c:pt>
                <c:pt idx="619">
                  <c:v>1.1475035848069748E-3</c:v>
                </c:pt>
                <c:pt idx="620">
                  <c:v>1.1948399348105099E-3</c:v>
                </c:pt>
                <c:pt idx="621">
                  <c:v>1.105374856811947E-3</c:v>
                </c:pt>
                <c:pt idx="622">
                  <c:v>1.1388680915611626E-3</c:v>
                </c:pt>
                <c:pt idx="623">
                  <c:v>1.0829188740260065E-3</c:v>
                </c:pt>
                <c:pt idx="624">
                  <c:v>1.0378828416506281E-3</c:v>
                </c:pt>
                <c:pt idx="625">
                  <c:v>1.1238038846350662E-3</c:v>
                </c:pt>
                <c:pt idx="626">
                  <c:v>1.1914024098691467E-3</c:v>
                </c:pt>
                <c:pt idx="627">
                  <c:v>1.0852008281947434E-3</c:v>
                </c:pt>
                <c:pt idx="628">
                  <c:v>1.1417166698715064E-3</c:v>
                </c:pt>
                <c:pt idx="629">
                  <c:v>1.0108324067723551E-3</c:v>
                </c:pt>
                <c:pt idx="630">
                  <c:v>1.0642938855958128E-3</c:v>
                </c:pt>
                <c:pt idx="631">
                  <c:v>1.139566169971129E-3</c:v>
                </c:pt>
                <c:pt idx="632">
                  <c:v>9.4552423140004116E-4</c:v>
                </c:pt>
                <c:pt idx="633">
                  <c:v>9.7312046078812386E-4</c:v>
                </c:pt>
                <c:pt idx="634">
                  <c:v>9.9943568311222641E-4</c:v>
                </c:pt>
                <c:pt idx="635">
                  <c:v>1.1029810747673618E-3</c:v>
                </c:pt>
                <c:pt idx="636">
                  <c:v>9.7878228063774664E-4</c:v>
                </c:pt>
                <c:pt idx="637">
                  <c:v>1.0296352756100635E-3</c:v>
                </c:pt>
                <c:pt idx="638">
                  <c:v>9.9448861552375867E-4</c:v>
                </c:pt>
                <c:pt idx="639">
                  <c:v>9.2383005537111096E-4</c:v>
                </c:pt>
                <c:pt idx="640">
                  <c:v>9.2353463164496219E-4</c:v>
                </c:pt>
                <c:pt idx="641">
                  <c:v>1.0993201874036629E-3</c:v>
                </c:pt>
                <c:pt idx="642">
                  <c:v>1.4378434388258032E-3</c:v>
                </c:pt>
                <c:pt idx="643">
                  <c:v>1.0590812581063869E-3</c:v>
                </c:pt>
                <c:pt idx="644">
                  <c:v>9.0719790894677743E-4</c:v>
                </c:pt>
                <c:pt idx="645">
                  <c:v>8.6505423952898397E-4</c:v>
                </c:pt>
                <c:pt idx="646">
                  <c:v>9.3831907639119194E-4</c:v>
                </c:pt>
                <c:pt idx="647">
                  <c:v>8.7873580233810422E-4</c:v>
                </c:pt>
                <c:pt idx="648">
                  <c:v>9.9862014842688751E-4</c:v>
                </c:pt>
                <c:pt idx="649">
                  <c:v>9.7813801157831115E-4</c:v>
                </c:pt>
                <c:pt idx="650">
                  <c:v>9.6883406660719373E-4</c:v>
                </c:pt>
                <c:pt idx="651">
                  <c:v>9.473163758897396E-4</c:v>
                </c:pt>
                <c:pt idx="652">
                  <c:v>8.3419060677436541E-4</c:v>
                </c:pt>
                <c:pt idx="653">
                  <c:v>8.6992295788057561E-4</c:v>
                </c:pt>
                <c:pt idx="654">
                  <c:v>8.9584307883194825E-4</c:v>
                </c:pt>
                <c:pt idx="655">
                  <c:v>8.233795033396607E-4</c:v>
                </c:pt>
                <c:pt idx="656">
                  <c:v>8.7677335957470071E-4</c:v>
                </c:pt>
                <c:pt idx="657">
                  <c:v>9.1278113697956798E-4</c:v>
                </c:pt>
                <c:pt idx="658">
                  <c:v>8.3880093279975476E-4</c:v>
                </c:pt>
                <c:pt idx="659">
                  <c:v>8.2610792524184795E-4</c:v>
                </c:pt>
                <c:pt idx="660">
                  <c:v>7.8178194339817431E-4</c:v>
                </c:pt>
                <c:pt idx="661">
                  <c:v>8.2425538313657398E-4</c:v>
                </c:pt>
                <c:pt idx="662">
                  <c:v>7.6281004805589525E-4</c:v>
                </c:pt>
                <c:pt idx="663">
                  <c:v>8.8095933326104436E-4</c:v>
                </c:pt>
                <c:pt idx="664">
                  <c:v>6.768135271297826E-4</c:v>
                </c:pt>
                <c:pt idx="665">
                  <c:v>8.0077914836995667E-4</c:v>
                </c:pt>
                <c:pt idx="666">
                  <c:v>7.5313584391656363E-4</c:v>
                </c:pt>
                <c:pt idx="667">
                  <c:v>7.7061450599358317E-4</c:v>
                </c:pt>
                <c:pt idx="668">
                  <c:v>7.4566282635424308E-4</c:v>
                </c:pt>
                <c:pt idx="669">
                  <c:v>6.618322986651215E-4</c:v>
                </c:pt>
                <c:pt idx="670">
                  <c:v>6.0076763009897505E-4</c:v>
                </c:pt>
                <c:pt idx="671">
                  <c:v>7.1111805561629993E-4</c:v>
                </c:pt>
                <c:pt idx="672">
                  <c:v>6.4177738859161337E-4</c:v>
                </c:pt>
                <c:pt idx="673">
                  <c:v>6.5936280571943229E-4</c:v>
                </c:pt>
                <c:pt idx="674">
                  <c:v>5.9160077097719643E-4</c:v>
                </c:pt>
                <c:pt idx="675">
                  <c:v>5.5943289517612627E-4</c:v>
                </c:pt>
                <c:pt idx="676">
                  <c:v>6.7706668217404342E-4</c:v>
                </c:pt>
                <c:pt idx="677">
                  <c:v>6.4663340381621026E-4</c:v>
                </c:pt>
                <c:pt idx="678">
                  <c:v>7.1254786471697251E-4</c:v>
                </c:pt>
                <c:pt idx="679">
                  <c:v>5.5087182498780862E-4</c:v>
                </c:pt>
                <c:pt idx="680">
                  <c:v>5.9377481236189134E-4</c:v>
                </c:pt>
                <c:pt idx="681">
                  <c:v>6.4930118485340138E-4</c:v>
                </c:pt>
                <c:pt idx="682">
                  <c:v>5.5423831361856024E-4</c:v>
                </c:pt>
                <c:pt idx="683">
                  <c:v>5.5027604132584784E-4</c:v>
                </c:pt>
                <c:pt idx="684">
                  <c:v>6.0604293453669911E-4</c:v>
                </c:pt>
                <c:pt idx="685">
                  <c:v>6.4769202755154964E-4</c:v>
                </c:pt>
                <c:pt idx="686">
                  <c:v>6.4905564795214588E-4</c:v>
                </c:pt>
                <c:pt idx="687">
                  <c:v>5.4252938933840866E-4</c:v>
                </c:pt>
                <c:pt idx="688">
                  <c:v>5.0551451808766856E-4</c:v>
                </c:pt>
                <c:pt idx="689">
                  <c:v>5.6317592553734031E-4</c:v>
                </c:pt>
                <c:pt idx="690">
                  <c:v>5.8336161378025331E-4</c:v>
                </c:pt>
                <c:pt idx="691">
                  <c:v>4.8730084698545006E-4</c:v>
                </c:pt>
                <c:pt idx="692">
                  <c:v>5.4137705417200976E-4</c:v>
                </c:pt>
                <c:pt idx="693">
                  <c:v>5.3391261290269831E-4</c:v>
                </c:pt>
                <c:pt idx="694">
                  <c:v>4.6332164220497241E-4</c:v>
                </c:pt>
                <c:pt idx="695">
                  <c:v>4.5384082539956516E-4</c:v>
                </c:pt>
                <c:pt idx="696">
                  <c:v>4.7107551263558811E-4</c:v>
                </c:pt>
                <c:pt idx="697">
                  <c:v>5.1796645301860345E-4</c:v>
                </c:pt>
                <c:pt idx="698">
                  <c:v>5.4289899561377197E-4</c:v>
                </c:pt>
                <c:pt idx="699">
                  <c:v>5.1165516744511308E-4</c:v>
                </c:pt>
                <c:pt idx="700">
                  <c:v>5.9210536013409865E-4</c:v>
                </c:pt>
                <c:pt idx="701">
                  <c:v>5.5948096330804553E-4</c:v>
                </c:pt>
                <c:pt idx="702">
                  <c:v>4.3516823127820459E-4</c:v>
                </c:pt>
                <c:pt idx="703">
                  <c:v>4.0392008572909255E-4</c:v>
                </c:pt>
                <c:pt idx="704">
                  <c:v>5.4461679016748477E-4</c:v>
                </c:pt>
                <c:pt idx="705">
                  <c:v>4.5807191389801716E-4</c:v>
                </c:pt>
                <c:pt idx="706">
                  <c:v>4.6616409550481741E-4</c:v>
                </c:pt>
                <c:pt idx="707">
                  <c:v>4.9116544547445073E-4</c:v>
                </c:pt>
                <c:pt idx="708">
                  <c:v>4.669060123865254E-4</c:v>
                </c:pt>
                <c:pt idx="709">
                  <c:v>3.6917251478629787E-4</c:v>
                </c:pt>
                <c:pt idx="710">
                  <c:v>4.1862234959344491E-4</c:v>
                </c:pt>
                <c:pt idx="711">
                  <c:v>3.6778828697148214E-4</c:v>
                </c:pt>
                <c:pt idx="712">
                  <c:v>3.9819482177128052E-4</c:v>
                </c:pt>
                <c:pt idx="713">
                  <c:v>3.480332824172816E-4</c:v>
                </c:pt>
                <c:pt idx="714">
                  <c:v>3.201129897136834E-4</c:v>
                </c:pt>
                <c:pt idx="715">
                  <c:v>4.2754879355699771E-4</c:v>
                </c:pt>
                <c:pt idx="716">
                  <c:v>2.6675897488059874E-4</c:v>
                </c:pt>
                <c:pt idx="717">
                  <c:v>4.0988403515651584E-4</c:v>
                </c:pt>
                <c:pt idx="718">
                  <c:v>2.9939692120661832E-4</c:v>
                </c:pt>
                <c:pt idx="719">
                  <c:v>1.6938653990217212E-4</c:v>
                </c:pt>
                <c:pt idx="720">
                  <c:v>3.4125406293261662E-4</c:v>
                </c:pt>
                <c:pt idx="721">
                  <c:v>2.823987195057498E-4</c:v>
                </c:pt>
                <c:pt idx="722">
                  <c:v>1.4881435678315569E-4</c:v>
                </c:pt>
                <c:pt idx="723">
                  <c:v>2.7743363262500154E-4</c:v>
                </c:pt>
                <c:pt idx="724">
                  <c:v>2.562048144880702E-4</c:v>
                </c:pt>
                <c:pt idx="725">
                  <c:v>3.0628318824943435E-4</c:v>
                </c:pt>
                <c:pt idx="726">
                  <c:v>2.7322237006166539E-4</c:v>
                </c:pt>
                <c:pt idx="727">
                  <c:v>5.2142774980890039E-5</c:v>
                </c:pt>
                <c:pt idx="728">
                  <c:v>1.3037913226310316E-4</c:v>
                </c:pt>
                <c:pt idx="729">
                  <c:v>2.157201828418831E-4</c:v>
                </c:pt>
                <c:pt idx="730">
                  <c:v>2.9875735817075366E-4</c:v>
                </c:pt>
                <c:pt idx="731">
                  <c:v>1.3456559971869453E-4</c:v>
                </c:pt>
                <c:pt idx="732">
                  <c:v>3.0698739666989994E-5</c:v>
                </c:pt>
                <c:pt idx="733">
                  <c:v>6.6342809067032604E-5</c:v>
                </c:pt>
                <c:pt idx="734">
                  <c:v>5.0302325748319276E-5</c:v>
                </c:pt>
                <c:pt idx="735">
                  <c:v>-4.1769976296679445E-5</c:v>
                </c:pt>
                <c:pt idx="736">
                  <c:v>3.1246149427843761E-6</c:v>
                </c:pt>
                <c:pt idx="737">
                  <c:v>-4.784732121676516E-5</c:v>
                </c:pt>
                <c:pt idx="738">
                  <c:v>-1.4918983912926009E-5</c:v>
                </c:pt>
                <c:pt idx="739">
                  <c:v>7.4732315119785397E-5</c:v>
                </c:pt>
                <c:pt idx="740">
                  <c:v>6.2643299851616874E-5</c:v>
                </c:pt>
                <c:pt idx="741">
                  <c:v>1.107229228158868E-4</c:v>
                </c:pt>
                <c:pt idx="742">
                  <c:v>-7.8453418787205464E-5</c:v>
                </c:pt>
                <c:pt idx="743">
                  <c:v>7.9648616673866357E-5</c:v>
                </c:pt>
                <c:pt idx="744">
                  <c:v>1.0203957685162024E-4</c:v>
                </c:pt>
                <c:pt idx="745">
                  <c:v>-8.4738101406856003E-6</c:v>
                </c:pt>
                <c:pt idx="746">
                  <c:v>-6.064036846631371E-5</c:v>
                </c:pt>
                <c:pt idx="747">
                  <c:v>6.1073649781473449E-5</c:v>
                </c:pt>
                <c:pt idx="748">
                  <c:v>-5.0049938570828623E-5</c:v>
                </c:pt>
                <c:pt idx="749">
                  <c:v>4.284847381463841E-5</c:v>
                </c:pt>
                <c:pt idx="750">
                  <c:v>4.5254372748271265E-5</c:v>
                </c:pt>
                <c:pt idx="751">
                  <c:v>8.5373480114725453E-5</c:v>
                </c:pt>
                <c:pt idx="752">
                  <c:v>-1.278698718456539E-4</c:v>
                </c:pt>
                <c:pt idx="753">
                  <c:v>1.0746696654795329E-5</c:v>
                </c:pt>
                <c:pt idx="754">
                  <c:v>-1.109657137542408E-4</c:v>
                </c:pt>
                <c:pt idx="755">
                  <c:v>-1.2582510796055324E-5</c:v>
                </c:pt>
                <c:pt idx="756">
                  <c:v>-6.1000795381405126E-5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88-4582-9477-BBE9405F81D1}"/>
            </c:ext>
          </c:extLst>
        </c:ser>
        <c:ser>
          <c:idx val="8"/>
          <c:order val="10"/>
          <c:tx>
            <c:strRef>
              <c:f>Analysis!$CU$9</c:f>
              <c:strCache>
                <c:ptCount val="1"/>
                <c:pt idx="0">
                  <c:v>SPDR (Irl; Fizy; Dys; 0,09%)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Analysis!$CU$10:$CU$766</c:f>
              <c:numCache>
                <c:formatCode>0.000%</c:formatCode>
                <c:ptCount val="757"/>
                <c:pt idx="0">
                  <c:v>6.0681423384578714E-3</c:v>
                </c:pt>
                <c:pt idx="1">
                  <c:v>6.0415428276190397E-3</c:v>
                </c:pt>
                <c:pt idx="2">
                  <c:v>6.0421983372616062E-3</c:v>
                </c:pt>
                <c:pt idx="3">
                  <c:v>6.0288587959311801E-3</c:v>
                </c:pt>
                <c:pt idx="4">
                  <c:v>#N/A</c:v>
                </c:pt>
                <c:pt idx="5">
                  <c:v>6.0365252864214014E-3</c:v>
                </c:pt>
                <c:pt idx="6">
                  <c:v>6.0205039901037871E-3</c:v>
                </c:pt>
                <c:pt idx="7">
                  <c:v>6.0122920570786498E-3</c:v>
                </c:pt>
                <c:pt idx="8">
                  <c:v>6.0145410193068738E-3</c:v>
                </c:pt>
                <c:pt idx="9">
                  <c:v>6.0016192416036951E-3</c:v>
                </c:pt>
                <c:pt idx="10">
                  <c:v>5.970949625033084E-3</c:v>
                </c:pt>
                <c:pt idx="11">
                  <c:v>5.9932691404627203E-3</c:v>
                </c:pt>
                <c:pt idx="12">
                  <c:v>6.0208326282558122E-3</c:v>
                </c:pt>
                <c:pt idx="13">
                  <c:v>6.0501833727490961E-3</c:v>
                </c:pt>
                <c:pt idx="14">
                  <c:v>6.044760474205324E-3</c:v>
                </c:pt>
                <c:pt idx="15">
                  <c:v>6.0652080546019782E-3</c:v>
                </c:pt>
                <c:pt idx="16">
                  <c:v>6.0475952211465067E-3</c:v>
                </c:pt>
                <c:pt idx="17">
                  <c:v>6.0008226082122196E-3</c:v>
                </c:pt>
                <c:pt idx="18">
                  <c:v>6.0161588324798565E-3</c:v>
                </c:pt>
                <c:pt idx="19">
                  <c:v>6.0509067383722748E-3</c:v>
                </c:pt>
                <c:pt idx="20">
                  <c:v>6.0317378421159695E-3</c:v>
                </c:pt>
                <c:pt idx="21">
                  <c:v>6.007991770589971E-3</c:v>
                </c:pt>
                <c:pt idx="22">
                  <c:v>5.9734683333139138E-3</c:v>
                </c:pt>
                <c:pt idx="23">
                  <c:v>6.0057542738911618E-3</c:v>
                </c:pt>
                <c:pt idx="24">
                  <c:v>5.9958561889250639E-3</c:v>
                </c:pt>
                <c:pt idx="25">
                  <c:v>6.0009936420322152E-3</c:v>
                </c:pt>
                <c:pt idx="26">
                  <c:v>6.0237717191626849E-3</c:v>
                </c:pt>
                <c:pt idx="27">
                  <c:v>6.024356367214212E-3</c:v>
                </c:pt>
                <c:pt idx="28">
                  <c:v>5.9980306592819499E-3</c:v>
                </c:pt>
                <c:pt idx="29">
                  <c:v>5.9896424540057946E-3</c:v>
                </c:pt>
                <c:pt idx="30">
                  <c:v>5.9911096424885013E-3</c:v>
                </c:pt>
                <c:pt idx="31">
                  <c:v>5.9577146317766339E-3</c:v>
                </c:pt>
                <c:pt idx="32">
                  <c:v>5.9353573651887981E-3</c:v>
                </c:pt>
                <c:pt idx="33">
                  <c:v>6.123155635197719E-3</c:v>
                </c:pt>
                <c:pt idx="34">
                  <c:v>6.105971262064358E-3</c:v>
                </c:pt>
                <c:pt idx="35">
                  <c:v>6.0754538042839812E-3</c:v>
                </c:pt>
                <c:pt idx="36">
                  <c:v>6.1283621778780439E-3</c:v>
                </c:pt>
                <c:pt idx="37">
                  <c:v>6.0756105052022225E-3</c:v>
                </c:pt>
                <c:pt idx="38">
                  <c:v>5.9846912751893022E-3</c:v>
                </c:pt>
                <c:pt idx="39">
                  <c:v>5.9951193325888941E-3</c:v>
                </c:pt>
                <c:pt idx="40">
                  <c:v>5.9515799129212787E-3</c:v>
                </c:pt>
                <c:pt idx="41">
                  <c:v>5.9855982844172484E-3</c:v>
                </c:pt>
                <c:pt idx="42">
                  <c:v>6.0112229632460767E-3</c:v>
                </c:pt>
                <c:pt idx="43">
                  <c:v>5.9919270817514469E-3</c:v>
                </c:pt>
                <c:pt idx="44">
                  <c:v>5.9383720257519812E-3</c:v>
                </c:pt>
                <c:pt idx="45">
                  <c:v>5.9279120544966091E-3</c:v>
                </c:pt>
                <c:pt idx="46">
                  <c:v>5.9143196464150893E-3</c:v>
                </c:pt>
                <c:pt idx="47">
                  <c:v>5.9338895571650063E-3</c:v>
                </c:pt>
                <c:pt idx="48">
                  <c:v>5.9464281391257146E-3</c:v>
                </c:pt>
                <c:pt idx="49">
                  <c:v>5.9495266287821202E-3</c:v>
                </c:pt>
                <c:pt idx="50">
                  <c:v>5.9114240313236088E-3</c:v>
                </c:pt>
                <c:pt idx="51">
                  <c:v>5.9036465249804326E-3</c:v>
                </c:pt>
                <c:pt idx="52">
                  <c:v>5.8998522213498106E-3</c:v>
                </c:pt>
                <c:pt idx="53">
                  <c:v>5.9103643914419912E-3</c:v>
                </c:pt>
                <c:pt idx="54">
                  <c:v>5.9224761430227701E-3</c:v>
                </c:pt>
                <c:pt idx="55">
                  <c:v>5.8893440290386234E-3</c:v>
                </c:pt>
                <c:pt idx="56">
                  <c:v>5.8690748583629659E-3</c:v>
                </c:pt>
                <c:pt idx="57">
                  <c:v>5.8761417558892415E-3</c:v>
                </c:pt>
                <c:pt idx="58">
                  <c:v>5.8926210098340093E-3</c:v>
                </c:pt>
                <c:pt idx="59">
                  <c:v>5.9128062258162473E-3</c:v>
                </c:pt>
                <c:pt idx="60">
                  <c:v>5.8715531924493636E-3</c:v>
                </c:pt>
                <c:pt idx="61">
                  <c:v>5.8737355780891232E-3</c:v>
                </c:pt>
                <c:pt idx="62">
                  <c:v>5.8716952208057727E-3</c:v>
                </c:pt>
                <c:pt idx="63">
                  <c:v>5.8499683425707882E-3</c:v>
                </c:pt>
                <c:pt idx="64">
                  <c:v>5.8284273001174558E-3</c:v>
                </c:pt>
                <c:pt idx="65">
                  <c:v>5.8374670009986307E-3</c:v>
                </c:pt>
                <c:pt idx="66">
                  <c:v>5.8406120425134045E-3</c:v>
                </c:pt>
                <c:pt idx="67">
                  <c:v>5.837529710140954E-3</c:v>
                </c:pt>
                <c:pt idx="68">
                  <c:v>5.8438808565293154E-3</c:v>
                </c:pt>
                <c:pt idx="69">
                  <c:v>5.8907988577745485E-3</c:v>
                </c:pt>
                <c:pt idx="70">
                  <c:v>5.8893213042834347E-3</c:v>
                </c:pt>
                <c:pt idx="71">
                  <c:v>5.866364394193635E-3</c:v>
                </c:pt>
                <c:pt idx="72">
                  <c:v>5.9007515391433785E-3</c:v>
                </c:pt>
                <c:pt idx="73">
                  <c:v>5.9023892772327446E-3</c:v>
                </c:pt>
                <c:pt idx="74">
                  <c:v>5.8755264874958968E-3</c:v>
                </c:pt>
                <c:pt idx="75">
                  <c:v>5.8424765094400311E-3</c:v>
                </c:pt>
                <c:pt idx="76">
                  <c:v>5.8286606926274409E-3</c:v>
                </c:pt>
                <c:pt idx="77">
                  <c:v>5.8309407566354832E-3</c:v>
                </c:pt>
                <c:pt idx="78">
                  <c:v>5.8203094751914097E-3</c:v>
                </c:pt>
                <c:pt idx="79">
                  <c:v>5.809574101818038E-3</c:v>
                </c:pt>
                <c:pt idx="80">
                  <c:v>5.7732485172008463E-3</c:v>
                </c:pt>
                <c:pt idx="81">
                  <c:v>5.7846224706459282E-3</c:v>
                </c:pt>
                <c:pt idx="82">
                  <c:v>5.7330276190152851E-3</c:v>
                </c:pt>
                <c:pt idx="83">
                  <c:v>5.7387040902669995E-3</c:v>
                </c:pt>
                <c:pt idx="84">
                  <c:v>5.6675549930824687E-3</c:v>
                </c:pt>
                <c:pt idx="85">
                  <c:v>5.691136004709163E-3</c:v>
                </c:pt>
                <c:pt idx="86">
                  <c:v>5.6806394006496674E-3</c:v>
                </c:pt>
                <c:pt idx="87">
                  <c:v>5.6819166563604195E-3</c:v>
                </c:pt>
                <c:pt idx="88">
                  <c:v>5.6836391058516789E-3</c:v>
                </c:pt>
                <c:pt idx="89">
                  <c:v>5.6975949091924161E-3</c:v>
                </c:pt>
                <c:pt idx="90">
                  <c:v>5.6887124138922385E-3</c:v>
                </c:pt>
                <c:pt idx="91">
                  <c:v>5.6797454747510301E-3</c:v>
                </c:pt>
                <c:pt idx="92">
                  <c:v>5.6742762076813502E-3</c:v>
                </c:pt>
                <c:pt idx="93">
                  <c:v>5.6640050862959423E-3</c:v>
                </c:pt>
                <c:pt idx="94">
                  <c:v>5.6777360073065886E-3</c:v>
                </c:pt>
                <c:pt idx="95">
                  <c:v>5.6466503875072238E-3</c:v>
                </c:pt>
                <c:pt idx="96">
                  <c:v>5.6395800072706059E-3</c:v>
                </c:pt>
                <c:pt idx="97">
                  <c:v>5.6426449494650921E-3</c:v>
                </c:pt>
                <c:pt idx="98">
                  <c:v>5.6362056289716023E-3</c:v>
                </c:pt>
                <c:pt idx="99">
                  <c:v>5.6009837165920118E-3</c:v>
                </c:pt>
                <c:pt idx="100">
                  <c:v>5.6039778256999906E-3</c:v>
                </c:pt>
                <c:pt idx="101">
                  <c:v>5.5755434615736288E-3</c:v>
                </c:pt>
                <c:pt idx="102">
                  <c:v>5.5892668188806116E-3</c:v>
                </c:pt>
                <c:pt idx="103">
                  <c:v>5.5690472873402008E-3</c:v>
                </c:pt>
                <c:pt idx="104">
                  <c:v>5.5623249694389809E-3</c:v>
                </c:pt>
                <c:pt idx="105">
                  <c:v>5.5552198574726486E-3</c:v>
                </c:pt>
                <c:pt idx="106">
                  <c:v>5.5957751779640574E-3</c:v>
                </c:pt>
                <c:pt idx="107">
                  <c:v>5.6057046295456825E-3</c:v>
                </c:pt>
                <c:pt idx="108">
                  <c:v>5.5888800311778564E-3</c:v>
                </c:pt>
                <c:pt idx="109">
                  <c:v>5.541004603993871E-3</c:v>
                </c:pt>
                <c:pt idx="110">
                  <c:v>5.537923283184254E-3</c:v>
                </c:pt>
                <c:pt idx="111">
                  <c:v>5.5595437822728577E-3</c:v>
                </c:pt>
                <c:pt idx="112">
                  <c:v>5.5568222831612335E-3</c:v>
                </c:pt>
                <c:pt idx="113">
                  <c:v>5.5512075553139084E-3</c:v>
                </c:pt>
                <c:pt idx="114">
                  <c:v>5.5278003312437818E-3</c:v>
                </c:pt>
                <c:pt idx="115">
                  <c:v>5.5393368810463528E-3</c:v>
                </c:pt>
                <c:pt idx="116">
                  <c:v>5.5269858852724507E-3</c:v>
                </c:pt>
                <c:pt idx="117">
                  <c:v>5.5387570124338925E-3</c:v>
                </c:pt>
                <c:pt idx="118">
                  <c:v>5.5516140610687437E-3</c:v>
                </c:pt>
                <c:pt idx="119">
                  <c:v>5.5310253790032959E-3</c:v>
                </c:pt>
                <c:pt idx="120">
                  <c:v>5.5420046186696048E-3</c:v>
                </c:pt>
                <c:pt idx="121">
                  <c:v>5.543939730175973E-3</c:v>
                </c:pt>
                <c:pt idx="122">
                  <c:v>5.5022184669155649E-3</c:v>
                </c:pt>
                <c:pt idx="123">
                  <c:v>5.508260885065841E-3</c:v>
                </c:pt>
                <c:pt idx="124">
                  <c:v>5.4778770513757014E-3</c:v>
                </c:pt>
                <c:pt idx="125">
                  <c:v>5.4825427047169306E-3</c:v>
                </c:pt>
                <c:pt idx="126">
                  <c:v>5.4893452754527505E-3</c:v>
                </c:pt>
                <c:pt idx="127">
                  <c:v>5.4834920413009414E-3</c:v>
                </c:pt>
                <c:pt idx="128">
                  <c:v>5.4406360867125247E-3</c:v>
                </c:pt>
                <c:pt idx="129">
                  <c:v>5.4753593085050678E-3</c:v>
                </c:pt>
                <c:pt idx="130">
                  <c:v>5.4604039958181527E-3</c:v>
                </c:pt>
                <c:pt idx="131">
                  <c:v>5.4624215837075774E-3</c:v>
                </c:pt>
                <c:pt idx="132">
                  <c:v>5.4639656295976113E-3</c:v>
                </c:pt>
                <c:pt idx="133">
                  <c:v>5.4532817561034896E-3</c:v>
                </c:pt>
                <c:pt idx="134">
                  <c:v>5.4481184796766335E-3</c:v>
                </c:pt>
                <c:pt idx="135">
                  <c:v>5.4412818759665971E-3</c:v>
                </c:pt>
                <c:pt idx="136">
                  <c:v>5.4712071216753699E-3</c:v>
                </c:pt>
                <c:pt idx="137">
                  <c:v>5.4339868920314505E-3</c:v>
                </c:pt>
                <c:pt idx="138">
                  <c:v>5.4495135975400899E-3</c:v>
                </c:pt>
                <c:pt idx="139">
                  <c:v>5.4551713538699698E-3</c:v>
                </c:pt>
                <c:pt idx="140">
                  <c:v>5.4886724459659586E-3</c:v>
                </c:pt>
                <c:pt idx="141">
                  <c:v>5.5097699936761391E-3</c:v>
                </c:pt>
                <c:pt idx="142">
                  <c:v>5.509928998280067E-3</c:v>
                </c:pt>
                <c:pt idx="143">
                  <c:v>5.3947816124944037E-3</c:v>
                </c:pt>
                <c:pt idx="144">
                  <c:v>5.4010252402407755E-3</c:v>
                </c:pt>
                <c:pt idx="145">
                  <c:v>5.3841365565121535E-3</c:v>
                </c:pt>
                <c:pt idx="146">
                  <c:v>5.3758852539160795E-3</c:v>
                </c:pt>
                <c:pt idx="147">
                  <c:v>5.4072061937073812E-3</c:v>
                </c:pt>
                <c:pt idx="148">
                  <c:v>5.3509012226367059E-3</c:v>
                </c:pt>
                <c:pt idx="149">
                  <c:v>5.341859109029512E-3</c:v>
                </c:pt>
                <c:pt idx="150">
                  <c:v>5.331243078197323E-3</c:v>
                </c:pt>
                <c:pt idx="151">
                  <c:v>5.348579364817807E-3</c:v>
                </c:pt>
                <c:pt idx="152">
                  <c:v>5.3537894916775297E-3</c:v>
                </c:pt>
                <c:pt idx="153">
                  <c:v>5.3444196891616613E-3</c:v>
                </c:pt>
                <c:pt idx="154">
                  <c:v>5.3350082976577617E-3</c:v>
                </c:pt>
                <c:pt idx="155">
                  <c:v>5.3273844655303826E-3</c:v>
                </c:pt>
                <c:pt idx="156">
                  <c:v>5.306705330007544E-3</c:v>
                </c:pt>
                <c:pt idx="157">
                  <c:v>5.2897042815860384E-3</c:v>
                </c:pt>
                <c:pt idx="158">
                  <c:v>5.269488096094177E-3</c:v>
                </c:pt>
                <c:pt idx="159">
                  <c:v>5.2522690195038191E-3</c:v>
                </c:pt>
                <c:pt idx="160">
                  <c:v>5.2700418375044578E-3</c:v>
                </c:pt>
                <c:pt idx="161">
                  <c:v>5.2606867890157005E-3</c:v>
                </c:pt>
                <c:pt idx="162">
                  <c:v>5.2285274642271951E-3</c:v>
                </c:pt>
                <c:pt idx="163">
                  <c:v>5.1925135054018412E-3</c:v>
                </c:pt>
                <c:pt idx="164">
                  <c:v>5.1747625801963348E-3</c:v>
                </c:pt>
                <c:pt idx="165">
                  <c:v>5.1973642409048892E-3</c:v>
                </c:pt>
                <c:pt idx="166">
                  <c:v>5.1942228443291327E-3</c:v>
                </c:pt>
                <c:pt idx="167">
                  <c:v>5.1419985387817224E-3</c:v>
                </c:pt>
                <c:pt idx="168">
                  <c:v>5.1040947126914649E-3</c:v>
                </c:pt>
                <c:pt idx="169">
                  <c:v>5.108460049928043E-3</c:v>
                </c:pt>
                <c:pt idx="170">
                  <c:v>5.1370997754855985E-3</c:v>
                </c:pt>
                <c:pt idx="171">
                  <c:v>5.0807252236140243E-3</c:v>
                </c:pt>
                <c:pt idx="172">
                  <c:v>5.0974051031706935E-3</c:v>
                </c:pt>
                <c:pt idx="173">
                  <c:v>5.1024825056318335E-3</c:v>
                </c:pt>
                <c:pt idx="174">
                  <c:v>5.0750392947436218E-3</c:v>
                </c:pt>
                <c:pt idx="175">
                  <c:v>5.0731016793317263E-3</c:v>
                </c:pt>
                <c:pt idx="176">
                  <c:v>5.0703384084511693E-3</c:v>
                </c:pt>
                <c:pt idx="177">
                  <c:v>5.0456329693491231E-3</c:v>
                </c:pt>
                <c:pt idx="178">
                  <c:v>5.0841976962316959E-3</c:v>
                </c:pt>
                <c:pt idx="179">
                  <c:v>5.0489446868942078E-3</c:v>
                </c:pt>
                <c:pt idx="180">
                  <c:v>5.0272756419587061E-3</c:v>
                </c:pt>
                <c:pt idx="181">
                  <c:v>5.0300457732177506E-3</c:v>
                </c:pt>
                <c:pt idx="182">
                  <c:v>5.0535583696615927E-3</c:v>
                </c:pt>
                <c:pt idx="183">
                  <c:v>5.0428745528683372E-3</c:v>
                </c:pt>
                <c:pt idx="184">
                  <c:v>#N/A</c:v>
                </c:pt>
                <c:pt idx="185">
                  <c:v>5.0711353413994686E-3</c:v>
                </c:pt>
                <c:pt idx="186">
                  <c:v>5.0711704107349043E-3</c:v>
                </c:pt>
                <c:pt idx="187">
                  <c:v>5.0361821264230944E-3</c:v>
                </c:pt>
                <c:pt idx="188">
                  <c:v>5.0106624040429093E-3</c:v>
                </c:pt>
                <c:pt idx="189">
                  <c:v>5.0595363823486839E-3</c:v>
                </c:pt>
                <c:pt idx="190">
                  <c:v>5.0413924310817038E-3</c:v>
                </c:pt>
                <c:pt idx="191">
                  <c:v>5.0354292675174328E-3</c:v>
                </c:pt>
                <c:pt idx="192">
                  <c:v>5.0482471455972622E-3</c:v>
                </c:pt>
                <c:pt idx="193">
                  <c:v>5.0316376832100218E-3</c:v>
                </c:pt>
                <c:pt idx="194">
                  <c:v>5.0337138770537582E-3</c:v>
                </c:pt>
                <c:pt idx="195">
                  <c:v>5.0308874048878849E-3</c:v>
                </c:pt>
                <c:pt idx="196">
                  <c:v>5.0726603330781828E-3</c:v>
                </c:pt>
                <c:pt idx="197">
                  <c:v>5.0271069502358934E-3</c:v>
                </c:pt>
                <c:pt idx="198">
                  <c:v>5.008890331155591E-3</c:v>
                </c:pt>
                <c:pt idx="199">
                  <c:v>4.8304484702339501E-3</c:v>
                </c:pt>
                <c:pt idx="200">
                  <c:v>4.7391417209734499E-3</c:v>
                </c:pt>
                <c:pt idx="201">
                  <c:v>4.7731108357840224E-3</c:v>
                </c:pt>
                <c:pt idx="202">
                  <c:v>4.650957606012085E-3</c:v>
                </c:pt>
                <c:pt idx="203">
                  <c:v>4.9075576822679157E-3</c:v>
                </c:pt>
                <c:pt idx="204">
                  <c:v>4.7409918887217906E-3</c:v>
                </c:pt>
                <c:pt idx="205">
                  <c:v>4.7417756750214313E-3</c:v>
                </c:pt>
                <c:pt idx="206">
                  <c:v>4.7067741765913773E-3</c:v>
                </c:pt>
                <c:pt idx="207">
                  <c:v>4.6465219897884324E-3</c:v>
                </c:pt>
                <c:pt idx="208">
                  <c:v>4.6978333826783736E-3</c:v>
                </c:pt>
                <c:pt idx="209">
                  <c:v>4.6376171737567695E-3</c:v>
                </c:pt>
                <c:pt idx="210">
                  <c:v>4.6095464602788905E-3</c:v>
                </c:pt>
                <c:pt idx="211">
                  <c:v>4.5691978253195042E-3</c:v>
                </c:pt>
                <c:pt idx="212">
                  <c:v>4.5961866267516527E-3</c:v>
                </c:pt>
                <c:pt idx="213">
                  <c:v>4.5818640584163184E-3</c:v>
                </c:pt>
                <c:pt idx="214">
                  <c:v>4.6258048568541543E-3</c:v>
                </c:pt>
                <c:pt idx="215">
                  <c:v>4.5840226950937257E-3</c:v>
                </c:pt>
                <c:pt idx="216">
                  <c:v>4.440105503107139E-3</c:v>
                </c:pt>
                <c:pt idx="217">
                  <c:v>4.4462973920673665E-3</c:v>
                </c:pt>
                <c:pt idx="218">
                  <c:v>4.388627433614456E-3</c:v>
                </c:pt>
                <c:pt idx="219">
                  <c:v>4.3106598862148182E-3</c:v>
                </c:pt>
                <c:pt idx="220">
                  <c:v>4.2826528788635354E-3</c:v>
                </c:pt>
                <c:pt idx="221">
                  <c:v>4.2453571395790757E-3</c:v>
                </c:pt>
                <c:pt idx="222">
                  <c:v>4.2347236887561035E-3</c:v>
                </c:pt>
                <c:pt idx="223">
                  <c:v>4.2411338994852166E-3</c:v>
                </c:pt>
                <c:pt idx="224">
                  <c:v>4.2366697571833978E-3</c:v>
                </c:pt>
                <c:pt idx="225">
                  <c:v>4.2040637913296486E-3</c:v>
                </c:pt>
                <c:pt idx="226">
                  <c:v>4.2055376616272344E-3</c:v>
                </c:pt>
                <c:pt idx="227">
                  <c:v>4.1920123783312224E-3</c:v>
                </c:pt>
                <c:pt idx="228">
                  <c:v>4.1950159877783832E-3</c:v>
                </c:pt>
                <c:pt idx="229">
                  <c:v>4.1714566709825096E-3</c:v>
                </c:pt>
                <c:pt idx="230">
                  <c:v>4.1467635053451524E-3</c:v>
                </c:pt>
                <c:pt idx="231">
                  <c:v>4.1269175750493492E-3</c:v>
                </c:pt>
                <c:pt idx="232">
                  <c:v>4.1245618779603976E-3</c:v>
                </c:pt>
                <c:pt idx="233">
                  <c:v>4.1814805054933846E-3</c:v>
                </c:pt>
                <c:pt idx="234">
                  <c:v>4.1578513141089513E-3</c:v>
                </c:pt>
                <c:pt idx="235">
                  <c:v>4.1464169373661708E-3</c:v>
                </c:pt>
                <c:pt idx="236">
                  <c:v>4.140381350272504E-3</c:v>
                </c:pt>
                <c:pt idx="237">
                  <c:v>4.154517944350733E-3</c:v>
                </c:pt>
                <c:pt idx="238">
                  <c:v>4.1382489635781727E-3</c:v>
                </c:pt>
                <c:pt idx="239">
                  <c:v>4.1453193069986849E-3</c:v>
                </c:pt>
                <c:pt idx="240">
                  <c:v>4.129859323945162E-3</c:v>
                </c:pt>
                <c:pt idx="241">
                  <c:v>4.1186936285879661E-3</c:v>
                </c:pt>
                <c:pt idx="242">
                  <c:v>4.1265689161942287E-3</c:v>
                </c:pt>
                <c:pt idx="243">
                  <c:v>4.1518494096721703E-3</c:v>
                </c:pt>
                <c:pt idx="244">
                  <c:v>4.1669103161852128E-3</c:v>
                </c:pt>
                <c:pt idx="245">
                  <c:v>4.175233589919447E-3</c:v>
                </c:pt>
                <c:pt idx="246">
                  <c:v>4.1614850184550356E-3</c:v>
                </c:pt>
                <c:pt idx="247">
                  <c:v>4.1800486683125637E-3</c:v>
                </c:pt>
                <c:pt idx="248">
                  <c:v>4.175717614245622E-3</c:v>
                </c:pt>
                <c:pt idx="249">
                  <c:v>4.1563663790169514E-3</c:v>
                </c:pt>
                <c:pt idx="250">
                  <c:v>4.1514245361600199E-3</c:v>
                </c:pt>
                <c:pt idx="251">
                  <c:v>4.143667180605437E-3</c:v>
                </c:pt>
                <c:pt idx="252">
                  <c:v>4.1607445655693631E-3</c:v>
                </c:pt>
                <c:pt idx="253">
                  <c:v>4.1579740331618709E-3</c:v>
                </c:pt>
                <c:pt idx="254">
                  <c:v>4.1599373143519358E-3</c:v>
                </c:pt>
                <c:pt idx="255">
                  <c:v>4.1574057579694124E-3</c:v>
                </c:pt>
                <c:pt idx="256">
                  <c:v>4.1389311367892034E-3</c:v>
                </c:pt>
                <c:pt idx="257">
                  <c:v>#N/A</c:v>
                </c:pt>
                <c:pt idx="258">
                  <c:v>4.1641794828275458E-3</c:v>
                </c:pt>
                <c:pt idx="259">
                  <c:v>4.1555683555845047E-3</c:v>
                </c:pt>
                <c:pt idx="260">
                  <c:v>4.1735238478401993E-3</c:v>
                </c:pt>
                <c:pt idx="261">
                  <c:v>4.2161460308045573E-3</c:v>
                </c:pt>
                <c:pt idx="262">
                  <c:v>4.2168878899955242E-3</c:v>
                </c:pt>
                <c:pt idx="263">
                  <c:v>4.2075089889563877E-3</c:v>
                </c:pt>
                <c:pt idx="264">
                  <c:v>4.2143234012030906E-3</c:v>
                </c:pt>
                <c:pt idx="265">
                  <c:v>4.2281577285041561E-3</c:v>
                </c:pt>
                <c:pt idx="266">
                  <c:v>4.2091267917196973E-3</c:v>
                </c:pt>
                <c:pt idx="267">
                  <c:v>4.1886327202824702E-3</c:v>
                </c:pt>
                <c:pt idx="268">
                  <c:v>4.2023056081383903E-3</c:v>
                </c:pt>
                <c:pt idx="269">
                  <c:v>4.1917864761087387E-3</c:v>
                </c:pt>
                <c:pt idx="270">
                  <c:v>4.1846898343806949E-3</c:v>
                </c:pt>
                <c:pt idx="271">
                  <c:v>4.1988172115472455E-3</c:v>
                </c:pt>
                <c:pt idx="272">
                  <c:v>4.1613771629820384E-3</c:v>
                </c:pt>
                <c:pt idx="273">
                  <c:v>4.1678746963322855E-3</c:v>
                </c:pt>
                <c:pt idx="274">
                  <c:v>4.1655990004978438E-3</c:v>
                </c:pt>
                <c:pt idx="275">
                  <c:v>4.1373036112559713E-3</c:v>
                </c:pt>
                <c:pt idx="276">
                  <c:v>4.1004626723044613E-3</c:v>
                </c:pt>
                <c:pt idx="277">
                  <c:v>4.1067519887900694E-3</c:v>
                </c:pt>
                <c:pt idx="278">
                  <c:v>4.1276098255729199E-3</c:v>
                </c:pt>
                <c:pt idx="279">
                  <c:v>4.121542239315934E-3</c:v>
                </c:pt>
                <c:pt idx="280">
                  <c:v>4.1202222795237997E-3</c:v>
                </c:pt>
                <c:pt idx="281">
                  <c:v>4.0970186736672964E-3</c:v>
                </c:pt>
                <c:pt idx="282">
                  <c:v>4.0900048716037141E-3</c:v>
                </c:pt>
                <c:pt idx="283">
                  <c:v>4.1031519860963428E-3</c:v>
                </c:pt>
                <c:pt idx="284">
                  <c:v>4.1122340963581916E-3</c:v>
                </c:pt>
                <c:pt idx="285">
                  <c:v>4.0916962066888107E-3</c:v>
                </c:pt>
                <c:pt idx="286">
                  <c:v>4.0594696985651879E-3</c:v>
                </c:pt>
                <c:pt idx="287">
                  <c:v>4.0684569794897651E-3</c:v>
                </c:pt>
                <c:pt idx="288">
                  <c:v>4.0646336851783982E-3</c:v>
                </c:pt>
                <c:pt idx="289">
                  <c:v>4.0716036056920313E-3</c:v>
                </c:pt>
                <c:pt idx="290">
                  <c:v>4.0593924429543904E-3</c:v>
                </c:pt>
                <c:pt idx="291">
                  <c:v>3.9861540770931292E-3</c:v>
                </c:pt>
                <c:pt idx="292">
                  <c:v>3.9743084101608872E-3</c:v>
                </c:pt>
                <c:pt idx="293">
                  <c:v>3.9666946890715149E-3</c:v>
                </c:pt>
                <c:pt idx="294">
                  <c:v>3.941255532465382E-3</c:v>
                </c:pt>
                <c:pt idx="295">
                  <c:v>3.8915914634323201E-3</c:v>
                </c:pt>
                <c:pt idx="296">
                  <c:v>3.8907020746232757E-3</c:v>
                </c:pt>
                <c:pt idx="297">
                  <c:v>3.8988014476406541E-3</c:v>
                </c:pt>
                <c:pt idx="298">
                  <c:v>3.90064274115276E-3</c:v>
                </c:pt>
                <c:pt idx="299">
                  <c:v>3.9184133839744728E-3</c:v>
                </c:pt>
                <c:pt idx="300">
                  <c:v>3.8888592560921698E-3</c:v>
                </c:pt>
                <c:pt idx="301">
                  <c:v>3.8977272002420627E-3</c:v>
                </c:pt>
                <c:pt idx="302">
                  <c:v>3.8998149728202147E-3</c:v>
                </c:pt>
                <c:pt idx="303">
                  <c:v>3.866409451720898E-3</c:v>
                </c:pt>
                <c:pt idx="304">
                  <c:v>3.8738009671068774E-3</c:v>
                </c:pt>
                <c:pt idx="305">
                  <c:v>3.8602899211179764E-3</c:v>
                </c:pt>
                <c:pt idx="306">
                  <c:v>3.8545789174804224E-3</c:v>
                </c:pt>
                <c:pt idx="307">
                  <c:v>3.8286033855690071E-3</c:v>
                </c:pt>
                <c:pt idx="308">
                  <c:v>3.8196900807152545E-3</c:v>
                </c:pt>
                <c:pt idx="309">
                  <c:v>3.8130565338339029E-3</c:v>
                </c:pt>
                <c:pt idx="310">
                  <c:v>3.794035455403133E-3</c:v>
                </c:pt>
                <c:pt idx="311">
                  <c:v>3.7901283769374849E-3</c:v>
                </c:pt>
                <c:pt idx="312">
                  <c:v>3.7516041756822105E-3</c:v>
                </c:pt>
                <c:pt idx="313">
                  <c:v>3.7492403777503736E-3</c:v>
                </c:pt>
                <c:pt idx="314">
                  <c:v>3.7367668284695732E-3</c:v>
                </c:pt>
                <c:pt idx="315">
                  <c:v>3.761511712086163E-3</c:v>
                </c:pt>
                <c:pt idx="316">
                  <c:v>3.7368546862373009E-3</c:v>
                </c:pt>
                <c:pt idx="317">
                  <c:v>3.7569460157149681E-3</c:v>
                </c:pt>
                <c:pt idx="318">
                  <c:v>3.7580141121444921E-3</c:v>
                </c:pt>
                <c:pt idx="319">
                  <c:v>3.7632917230698837E-3</c:v>
                </c:pt>
                <c:pt idx="320">
                  <c:v>3.7336726452492641E-3</c:v>
                </c:pt>
                <c:pt idx="321">
                  <c:v>3.7263270426077799E-3</c:v>
                </c:pt>
                <c:pt idx="322">
                  <c:v>3.709034468572181E-3</c:v>
                </c:pt>
                <c:pt idx="323">
                  <c:v>3.7021827817242947E-3</c:v>
                </c:pt>
                <c:pt idx="324">
                  <c:v>3.7036625102990772E-3</c:v>
                </c:pt>
                <c:pt idx="325">
                  <c:v>3.703347130479262E-3</c:v>
                </c:pt>
                <c:pt idx="326">
                  <c:v>3.7110085302256568E-3</c:v>
                </c:pt>
                <c:pt idx="327">
                  <c:v>3.7085290777409963E-3</c:v>
                </c:pt>
                <c:pt idx="328">
                  <c:v>3.7356050830641419E-3</c:v>
                </c:pt>
                <c:pt idx="329">
                  <c:v>3.7553852756091466E-3</c:v>
                </c:pt>
                <c:pt idx="330">
                  <c:v>3.6933272002792616E-3</c:v>
                </c:pt>
                <c:pt idx="331">
                  <c:v>3.6974623957655162E-3</c:v>
                </c:pt>
                <c:pt idx="332">
                  <c:v>3.6982723182896748E-3</c:v>
                </c:pt>
                <c:pt idx="333">
                  <c:v>3.6696269299800743E-3</c:v>
                </c:pt>
                <c:pt idx="334">
                  <c:v>3.6114769080948239E-3</c:v>
                </c:pt>
                <c:pt idx="335">
                  <c:v>3.5959181912506022E-3</c:v>
                </c:pt>
                <c:pt idx="336">
                  <c:v>3.5442253146482638E-3</c:v>
                </c:pt>
                <c:pt idx="337">
                  <c:v>3.521070722376729E-3</c:v>
                </c:pt>
                <c:pt idx="338">
                  <c:v>3.506150454157142E-3</c:v>
                </c:pt>
                <c:pt idx="339">
                  <c:v>3.485255162368972E-3</c:v>
                </c:pt>
                <c:pt idx="340">
                  <c:v>3.4577752829503261E-3</c:v>
                </c:pt>
                <c:pt idx="341">
                  <c:v>3.4290724401215833E-3</c:v>
                </c:pt>
                <c:pt idx="342">
                  <c:v>3.4631245943619327E-3</c:v>
                </c:pt>
                <c:pt idx="343">
                  <c:v>3.469243542096212E-3</c:v>
                </c:pt>
                <c:pt idx="344">
                  <c:v>3.4501398142294804E-3</c:v>
                </c:pt>
                <c:pt idx="345">
                  <c:v>3.4375222447808884E-3</c:v>
                </c:pt>
                <c:pt idx="346">
                  <c:v>3.4114869437569251E-3</c:v>
                </c:pt>
                <c:pt idx="347">
                  <c:v>3.4006196344200657E-3</c:v>
                </c:pt>
                <c:pt idx="348">
                  <c:v>3.4311612193220764E-3</c:v>
                </c:pt>
                <c:pt idx="349">
                  <c:v>3.4320634275912809E-3</c:v>
                </c:pt>
                <c:pt idx="350">
                  <c:v>3.4260166426811622E-3</c:v>
                </c:pt>
                <c:pt idx="351">
                  <c:v>3.3697441547060336E-3</c:v>
                </c:pt>
                <c:pt idx="352">
                  <c:v>3.363348137763289E-3</c:v>
                </c:pt>
                <c:pt idx="353">
                  <c:v>3.3395659396742161E-3</c:v>
                </c:pt>
                <c:pt idx="354">
                  <c:v>3.317358330817255E-3</c:v>
                </c:pt>
                <c:pt idx="355">
                  <c:v>3.297778235846982E-3</c:v>
                </c:pt>
                <c:pt idx="356">
                  <c:v>3.3242003153741706E-3</c:v>
                </c:pt>
                <c:pt idx="357">
                  <c:v>3.3082432283588759E-3</c:v>
                </c:pt>
                <c:pt idx="358">
                  <c:v>3.3120782622602096E-3</c:v>
                </c:pt>
                <c:pt idx="359">
                  <c:v>3.3160296835978986E-3</c:v>
                </c:pt>
                <c:pt idx="360">
                  <c:v>3.3343387918780554E-3</c:v>
                </c:pt>
                <c:pt idx="361">
                  <c:v>3.3180306731290798E-3</c:v>
                </c:pt>
                <c:pt idx="362">
                  <c:v>3.3201615454441225E-3</c:v>
                </c:pt>
                <c:pt idx="363">
                  <c:v>3.3087061956225128E-3</c:v>
                </c:pt>
                <c:pt idx="364">
                  <c:v>3.3250146690373406E-3</c:v>
                </c:pt>
                <c:pt idx="365">
                  <c:v>3.3209269611327308E-3</c:v>
                </c:pt>
                <c:pt idx="366">
                  <c:v>3.3351744099985314E-3</c:v>
                </c:pt>
                <c:pt idx="367">
                  <c:v>3.3378176839009566E-3</c:v>
                </c:pt>
                <c:pt idx="368">
                  <c:v>3.3386754726913992E-3</c:v>
                </c:pt>
                <c:pt idx="369">
                  <c:v>3.3185067421679371E-3</c:v>
                </c:pt>
                <c:pt idx="370">
                  <c:v>3.2859069847546163E-3</c:v>
                </c:pt>
                <c:pt idx="371">
                  <c:v>3.2958888942664633E-3</c:v>
                </c:pt>
                <c:pt idx="372">
                  <c:v>3.2872765130578241E-3</c:v>
                </c:pt>
                <c:pt idx="373">
                  <c:v>3.2938817473679993E-3</c:v>
                </c:pt>
                <c:pt idx="374">
                  <c:v>3.2604047723743257E-3</c:v>
                </c:pt>
                <c:pt idx="375">
                  <c:v>3.233580686733406E-3</c:v>
                </c:pt>
                <c:pt idx="376">
                  <c:v>3.2434437111463765E-3</c:v>
                </c:pt>
                <c:pt idx="377">
                  <c:v>3.2060764644170625E-3</c:v>
                </c:pt>
                <c:pt idx="378">
                  <c:v>3.2205331252490588E-3</c:v>
                </c:pt>
                <c:pt idx="379">
                  <c:v>3.2030103517870501E-3</c:v>
                </c:pt>
                <c:pt idx="380">
                  <c:v>3.1757359738004975E-3</c:v>
                </c:pt>
                <c:pt idx="381">
                  <c:v>3.180943425481475E-3</c:v>
                </c:pt>
                <c:pt idx="382">
                  <c:v>3.1811845821214657E-3</c:v>
                </c:pt>
                <c:pt idx="383">
                  <c:v>3.1894263106486687E-3</c:v>
                </c:pt>
                <c:pt idx="384">
                  <c:v>3.175640065191665E-3</c:v>
                </c:pt>
                <c:pt idx="385">
                  <c:v>3.1469201586902251E-3</c:v>
                </c:pt>
                <c:pt idx="386">
                  <c:v>3.108214450409541E-3</c:v>
                </c:pt>
                <c:pt idx="387">
                  <c:v>3.0804519008829079E-3</c:v>
                </c:pt>
                <c:pt idx="388">
                  <c:v>3.0721945013281182E-3</c:v>
                </c:pt>
                <c:pt idx="389">
                  <c:v>3.0707971968202408E-3</c:v>
                </c:pt>
                <c:pt idx="390">
                  <c:v>3.0940235454601783E-3</c:v>
                </c:pt>
                <c:pt idx="391">
                  <c:v>3.08079154845875E-3</c:v>
                </c:pt>
                <c:pt idx="392">
                  <c:v>3.1104178065000099E-3</c:v>
                </c:pt>
                <c:pt idx="393">
                  <c:v>3.0970322072851886E-3</c:v>
                </c:pt>
                <c:pt idx="394">
                  <c:v>3.0448721800639955E-3</c:v>
                </c:pt>
                <c:pt idx="395">
                  <c:v>3.0525490368102925E-3</c:v>
                </c:pt>
                <c:pt idx="396">
                  <c:v>3.0518477993397575E-3</c:v>
                </c:pt>
                <c:pt idx="397">
                  <c:v>3.0466979601448951E-3</c:v>
                </c:pt>
                <c:pt idx="398">
                  <c:v>3.0353167918231172E-3</c:v>
                </c:pt>
                <c:pt idx="399">
                  <c:v>3.0036548912906191E-3</c:v>
                </c:pt>
                <c:pt idx="400">
                  <c:v>3.0279834401381045E-3</c:v>
                </c:pt>
                <c:pt idx="401">
                  <c:v>3.0337635249364503E-3</c:v>
                </c:pt>
                <c:pt idx="402">
                  <c:v>3.0046275353332597E-3</c:v>
                </c:pt>
                <c:pt idx="403">
                  <c:v>2.9988120863104761E-3</c:v>
                </c:pt>
                <c:pt idx="404">
                  <c:v>2.9955373093295545E-3</c:v>
                </c:pt>
                <c:pt idx="405">
                  <c:v>2.9905398953256057E-3</c:v>
                </c:pt>
                <c:pt idx="406">
                  <c:v>2.9914742658494475E-3</c:v>
                </c:pt>
                <c:pt idx="407">
                  <c:v>2.9551195410730813E-3</c:v>
                </c:pt>
                <c:pt idx="408">
                  <c:v>2.9698854953963405E-3</c:v>
                </c:pt>
                <c:pt idx="409">
                  <c:v>2.9917205159661897E-3</c:v>
                </c:pt>
                <c:pt idx="410">
                  <c:v>3.0000529760363381E-3</c:v>
                </c:pt>
                <c:pt idx="411">
                  <c:v>2.9636630239811002E-3</c:v>
                </c:pt>
                <c:pt idx="412">
                  <c:v>2.9511714937568989E-3</c:v>
                </c:pt>
                <c:pt idx="413">
                  <c:v>2.9183227498901232E-3</c:v>
                </c:pt>
                <c:pt idx="414">
                  <c:v>2.9059917868166085E-3</c:v>
                </c:pt>
                <c:pt idx="415">
                  <c:v>2.8719996909336576E-3</c:v>
                </c:pt>
                <c:pt idx="416">
                  <c:v>2.885422147121286E-3</c:v>
                </c:pt>
                <c:pt idx="417">
                  <c:v>2.8576822484369657E-3</c:v>
                </c:pt>
                <c:pt idx="418">
                  <c:v>2.8283888592288697E-3</c:v>
                </c:pt>
                <c:pt idx="419">
                  <c:v>2.8375431423455222E-3</c:v>
                </c:pt>
                <c:pt idx="420">
                  <c:v>2.8041320364333711E-3</c:v>
                </c:pt>
                <c:pt idx="421">
                  <c:v>2.8060078689267076E-3</c:v>
                </c:pt>
                <c:pt idx="422">
                  <c:v>2.7942715630169257E-3</c:v>
                </c:pt>
                <c:pt idx="423">
                  <c:v>2.7947784017836597E-3</c:v>
                </c:pt>
                <c:pt idx="424">
                  <c:v>2.792946278056041E-3</c:v>
                </c:pt>
                <c:pt idx="425">
                  <c:v>2.8126168702800047E-3</c:v>
                </c:pt>
                <c:pt idx="426">
                  <c:v>2.7992025650875885E-3</c:v>
                </c:pt>
                <c:pt idx="427">
                  <c:v>2.7971944535329918E-3</c:v>
                </c:pt>
                <c:pt idx="428">
                  <c:v>2.7990262487260775E-3</c:v>
                </c:pt>
                <c:pt idx="429">
                  <c:v>2.8074821906463043E-3</c:v>
                </c:pt>
                <c:pt idx="430">
                  <c:v>#N/A</c:v>
                </c:pt>
                <c:pt idx="431">
                  <c:v>2.8432004199643313E-3</c:v>
                </c:pt>
                <c:pt idx="432">
                  <c:v>2.8360715934647729E-3</c:v>
                </c:pt>
                <c:pt idx="433">
                  <c:v>2.795442181295682E-3</c:v>
                </c:pt>
                <c:pt idx="434">
                  <c:v>2.7670527473291351E-3</c:v>
                </c:pt>
                <c:pt idx="435">
                  <c:v>2.7711392391940315E-3</c:v>
                </c:pt>
                <c:pt idx="436">
                  <c:v>2.7207407776692616E-3</c:v>
                </c:pt>
                <c:pt idx="437">
                  <c:v>2.7034275882680259E-3</c:v>
                </c:pt>
                <c:pt idx="438">
                  <c:v>2.6906826134196482E-3</c:v>
                </c:pt>
                <c:pt idx="439">
                  <c:v>2.6555023466099392E-3</c:v>
                </c:pt>
                <c:pt idx="440">
                  <c:v>2.6613969263691306E-3</c:v>
                </c:pt>
                <c:pt idx="441">
                  <c:v>2.6799828985455409E-3</c:v>
                </c:pt>
                <c:pt idx="442">
                  <c:v>2.6248789820193519E-3</c:v>
                </c:pt>
                <c:pt idx="443">
                  <c:v>2.6030804536276708E-3</c:v>
                </c:pt>
                <c:pt idx="444">
                  <c:v>2.6086018844762027E-3</c:v>
                </c:pt>
                <c:pt idx="445">
                  <c:v>2.5632333756047121E-3</c:v>
                </c:pt>
                <c:pt idx="446">
                  <c:v>2.5706354755823391E-3</c:v>
                </c:pt>
                <c:pt idx="447">
                  <c:v>2.5574089584108339E-3</c:v>
                </c:pt>
                <c:pt idx="448">
                  <c:v>2.5254369845948421E-3</c:v>
                </c:pt>
                <c:pt idx="449">
                  <c:v>2.5568328649367977E-3</c:v>
                </c:pt>
                <c:pt idx="450">
                  <c:v>2.5553442172869811E-3</c:v>
                </c:pt>
                <c:pt idx="451">
                  <c:v>2.5309622035363244E-3</c:v>
                </c:pt>
                <c:pt idx="452">
                  <c:v>2.5682462231224612E-3</c:v>
                </c:pt>
                <c:pt idx="453">
                  <c:v>2.5996369775349581E-3</c:v>
                </c:pt>
                <c:pt idx="454">
                  <c:v>2.5762409339415981E-3</c:v>
                </c:pt>
                <c:pt idx="455">
                  <c:v>2.5819593342646385E-3</c:v>
                </c:pt>
                <c:pt idx="456">
                  <c:v>2.5571334494896014E-3</c:v>
                </c:pt>
                <c:pt idx="457">
                  <c:v>2.5261780560190683E-3</c:v>
                </c:pt>
                <c:pt idx="458">
                  <c:v>2.486404954827437E-3</c:v>
                </c:pt>
                <c:pt idx="459">
                  <c:v>2.5047848999599776E-3</c:v>
                </c:pt>
                <c:pt idx="460">
                  <c:v>2.5468038307130403E-3</c:v>
                </c:pt>
                <c:pt idx="461">
                  <c:v>2.5429011905648835E-3</c:v>
                </c:pt>
                <c:pt idx="462">
                  <c:v>2.5084683206297864E-3</c:v>
                </c:pt>
                <c:pt idx="463">
                  <c:v>2.4952416295482838E-3</c:v>
                </c:pt>
                <c:pt idx="464">
                  <c:v>2.486163868958835E-3</c:v>
                </c:pt>
                <c:pt idx="465">
                  <c:v>2.4985917190409879E-3</c:v>
                </c:pt>
                <c:pt idx="466">
                  <c:v>2.50683747992686E-3</c:v>
                </c:pt>
                <c:pt idx="467">
                  <c:v>2.4680259091867107E-3</c:v>
                </c:pt>
                <c:pt idx="468">
                  <c:v>2.4339690808279357E-3</c:v>
                </c:pt>
                <c:pt idx="469">
                  <c:v>2.4418928678864305E-3</c:v>
                </c:pt>
                <c:pt idx="470">
                  <c:v>2.4306966214588943E-3</c:v>
                </c:pt>
                <c:pt idx="471">
                  <c:v>2.4145581141570283E-3</c:v>
                </c:pt>
                <c:pt idx="472">
                  <c:v>2.4181927987709795E-3</c:v>
                </c:pt>
                <c:pt idx="473">
                  <c:v>2.3990429152027648E-3</c:v>
                </c:pt>
                <c:pt idx="474">
                  <c:v>2.4029434485175472E-3</c:v>
                </c:pt>
                <c:pt idx="475">
                  <c:v>2.4070757511822638E-3</c:v>
                </c:pt>
                <c:pt idx="476">
                  <c:v>2.3486386617892485E-3</c:v>
                </c:pt>
                <c:pt idx="477">
                  <c:v>2.3398256920963423E-3</c:v>
                </c:pt>
                <c:pt idx="478">
                  <c:v>2.3408063331138429E-3</c:v>
                </c:pt>
                <c:pt idx="479">
                  <c:v>2.3474521540123305E-3</c:v>
                </c:pt>
                <c:pt idx="480">
                  <c:v>2.3332243494476046E-3</c:v>
                </c:pt>
                <c:pt idx="481">
                  <c:v>2.2883097038735034E-3</c:v>
                </c:pt>
                <c:pt idx="482">
                  <c:v>2.2592865511297244E-3</c:v>
                </c:pt>
                <c:pt idx="483">
                  <c:v>2.2671137269731911E-3</c:v>
                </c:pt>
                <c:pt idx="484">
                  <c:v>2.2663354801106816E-3</c:v>
                </c:pt>
                <c:pt idx="485">
                  <c:v>2.2519159026406221E-3</c:v>
                </c:pt>
                <c:pt idx="486">
                  <c:v>2.2653224171693687E-3</c:v>
                </c:pt>
                <c:pt idx="487">
                  <c:v>2.2761277776846001E-3</c:v>
                </c:pt>
                <c:pt idx="488">
                  <c:v>2.4558359310575817E-3</c:v>
                </c:pt>
                <c:pt idx="489">
                  <c:v>2.4369696709332089E-3</c:v>
                </c:pt>
                <c:pt idx="490">
                  <c:v>2.4313211710553784E-3</c:v>
                </c:pt>
                <c:pt idx="491">
                  <c:v>2.4302304983185863E-3</c:v>
                </c:pt>
                <c:pt idx="492">
                  <c:v>2.4138501613224506E-3</c:v>
                </c:pt>
                <c:pt idx="493">
                  <c:v>2.406647160339892E-3</c:v>
                </c:pt>
                <c:pt idx="494">
                  <c:v>2.4025280854000908E-3</c:v>
                </c:pt>
                <c:pt idx="495">
                  <c:v>2.3965118242679218E-3</c:v>
                </c:pt>
                <c:pt idx="496">
                  <c:v>2.3834245384546371E-3</c:v>
                </c:pt>
                <c:pt idx="497">
                  <c:v>2.4173965923293128E-3</c:v>
                </c:pt>
                <c:pt idx="498">
                  <c:v>2.3839570557202538E-3</c:v>
                </c:pt>
                <c:pt idx="499">
                  <c:v>2.3858382112218468E-3</c:v>
                </c:pt>
                <c:pt idx="500">
                  <c:v>2.4146761991210575E-3</c:v>
                </c:pt>
                <c:pt idx="501">
                  <c:v>2.3713213720406578E-3</c:v>
                </c:pt>
                <c:pt idx="502">
                  <c:v>2.398468808959775E-3</c:v>
                </c:pt>
                <c:pt idx="503">
                  <c:v>2.4254682080395717E-3</c:v>
                </c:pt>
                <c:pt idx="504">
                  <c:v>2.4427189215974199E-3</c:v>
                </c:pt>
                <c:pt idx="505">
                  <c:v>2.4146984131041549E-3</c:v>
                </c:pt>
                <c:pt idx="506">
                  <c:v>2.3742164116162812E-3</c:v>
                </c:pt>
                <c:pt idx="507">
                  <c:v>2.3769679819924949E-3</c:v>
                </c:pt>
                <c:pt idx="508">
                  <c:v>2.3766139519447727E-3</c:v>
                </c:pt>
                <c:pt idx="509">
                  <c:v>#N/A</c:v>
                </c:pt>
                <c:pt idx="510">
                  <c:v>2.361077247621246E-3</c:v>
                </c:pt>
                <c:pt idx="511">
                  <c:v>2.1940730880789516E-3</c:v>
                </c:pt>
                <c:pt idx="512">
                  <c:v>2.2076567669748748E-3</c:v>
                </c:pt>
                <c:pt idx="513">
                  <c:v>2.1493232672666895E-3</c:v>
                </c:pt>
                <c:pt idx="514">
                  <c:v>2.1315466121154536E-3</c:v>
                </c:pt>
                <c:pt idx="515">
                  <c:v>2.1468925694703156E-3</c:v>
                </c:pt>
                <c:pt idx="516">
                  <c:v>2.1280687917275554E-3</c:v>
                </c:pt>
                <c:pt idx="517">
                  <c:v>2.0590662298876072E-3</c:v>
                </c:pt>
                <c:pt idx="518">
                  <c:v>2.0688338889163216E-3</c:v>
                </c:pt>
                <c:pt idx="519">
                  <c:v>2.0774469895343817E-3</c:v>
                </c:pt>
                <c:pt idx="520">
                  <c:v>2.0799800836914795E-3</c:v>
                </c:pt>
                <c:pt idx="521">
                  <c:v>2.0984497587732687E-3</c:v>
                </c:pt>
                <c:pt idx="522">
                  <c:v>2.0250847094347435E-3</c:v>
                </c:pt>
                <c:pt idx="523">
                  <c:v>1.982385417925947E-3</c:v>
                </c:pt>
                <c:pt idx="524">
                  <c:v>1.9024857235063752E-3</c:v>
                </c:pt>
                <c:pt idx="525">
                  <c:v>1.9333738895104258E-3</c:v>
                </c:pt>
                <c:pt idx="526">
                  <c:v>1.926558247392185E-3</c:v>
                </c:pt>
                <c:pt idx="527">
                  <c:v>1.9037941963704341E-3</c:v>
                </c:pt>
                <c:pt idx="528">
                  <c:v>1.8966073851731657E-3</c:v>
                </c:pt>
                <c:pt idx="529">
                  <c:v>1.8858662774896562E-3</c:v>
                </c:pt>
                <c:pt idx="530">
                  <c:v>1.873741337506063E-3</c:v>
                </c:pt>
                <c:pt idx="531">
                  <c:v>1.8801184404801941E-3</c:v>
                </c:pt>
                <c:pt idx="532">
                  <c:v>1.8638626079798826E-3</c:v>
                </c:pt>
                <c:pt idx="533">
                  <c:v>1.8545939679464052E-3</c:v>
                </c:pt>
                <c:pt idx="534">
                  <c:v>1.8262072008392582E-3</c:v>
                </c:pt>
                <c:pt idx="535">
                  <c:v>1.8246311928284964E-3</c:v>
                </c:pt>
                <c:pt idx="536">
                  <c:v>1.8142302177761582E-3</c:v>
                </c:pt>
                <c:pt idx="537">
                  <c:v>1.7705162647434491E-3</c:v>
                </c:pt>
                <c:pt idx="538">
                  <c:v>1.7733686506071766E-3</c:v>
                </c:pt>
                <c:pt idx="539">
                  <c:v>1.7591414526687554E-3</c:v>
                </c:pt>
                <c:pt idx="540">
                  <c:v>1.7144357694403034E-3</c:v>
                </c:pt>
                <c:pt idx="541">
                  <c:v>1.6319533642263906E-3</c:v>
                </c:pt>
                <c:pt idx="542">
                  <c:v>1.6213712030428429E-3</c:v>
                </c:pt>
                <c:pt idx="543">
                  <c:v>1.6221239853397851E-3</c:v>
                </c:pt>
                <c:pt idx="544">
                  <c:v>1.6347103303544497E-3</c:v>
                </c:pt>
                <c:pt idx="545">
                  <c:v>1.6101368030621011E-3</c:v>
                </c:pt>
                <c:pt idx="546">
                  <c:v>1.5861582475913405E-3</c:v>
                </c:pt>
                <c:pt idx="547">
                  <c:v>1.5888674364861188E-3</c:v>
                </c:pt>
                <c:pt idx="548">
                  <c:v>1.5945974556355047E-3</c:v>
                </c:pt>
                <c:pt idx="549">
                  <c:v>1.5903634236420494E-3</c:v>
                </c:pt>
                <c:pt idx="550">
                  <c:v>1.545292747566096E-3</c:v>
                </c:pt>
                <c:pt idx="551">
                  <c:v>1.5720334100499667E-3</c:v>
                </c:pt>
                <c:pt idx="552">
                  <c:v>1.5242132619281978E-3</c:v>
                </c:pt>
                <c:pt idx="553">
                  <c:v>1.5080668178826251E-3</c:v>
                </c:pt>
                <c:pt idx="554">
                  <c:v>1.488220197776613E-3</c:v>
                </c:pt>
                <c:pt idx="555">
                  <c:v>1.4850449212506778E-3</c:v>
                </c:pt>
                <c:pt idx="556">
                  <c:v>1.4537715069855572E-3</c:v>
                </c:pt>
                <c:pt idx="557">
                  <c:v>1.4395825288446851E-3</c:v>
                </c:pt>
                <c:pt idx="558">
                  <c:v>1.4713901725356138E-3</c:v>
                </c:pt>
                <c:pt idx="559">
                  <c:v>1.4479838525940369E-3</c:v>
                </c:pt>
                <c:pt idx="560">
                  <c:v>1.4641135916984016E-3</c:v>
                </c:pt>
                <c:pt idx="561">
                  <c:v>1.4352447433529925E-3</c:v>
                </c:pt>
                <c:pt idx="562">
                  <c:v>1.382094198726147E-3</c:v>
                </c:pt>
                <c:pt idx="563">
                  <c:v>1.3391108654896566E-3</c:v>
                </c:pt>
                <c:pt idx="564">
                  <c:v>1.3415711865503166E-3</c:v>
                </c:pt>
                <c:pt idx="565">
                  <c:v>1.3490343460282883E-3</c:v>
                </c:pt>
                <c:pt idx="566">
                  <c:v>1.3099728777961062E-3</c:v>
                </c:pt>
                <c:pt idx="567">
                  <c:v>1.2835395625687696E-3</c:v>
                </c:pt>
                <c:pt idx="568">
                  <c:v>1.3044708585021603E-3</c:v>
                </c:pt>
                <c:pt idx="569">
                  <c:v>1.3489098197836391E-3</c:v>
                </c:pt>
                <c:pt idx="570">
                  <c:v>1.3565768663459377E-3</c:v>
                </c:pt>
                <c:pt idx="571">
                  <c:v>1.3555411271310991E-3</c:v>
                </c:pt>
                <c:pt idx="572">
                  <c:v>1.3590122298774432E-3</c:v>
                </c:pt>
                <c:pt idx="573">
                  <c:v>1.3415038861304129E-3</c:v>
                </c:pt>
                <c:pt idx="574">
                  <c:v>1.3461520507951352E-3</c:v>
                </c:pt>
                <c:pt idx="575">
                  <c:v>1.3301561250711469E-3</c:v>
                </c:pt>
                <c:pt idx="576">
                  <c:v>1.3350771019098318E-3</c:v>
                </c:pt>
                <c:pt idx="577">
                  <c:v>1.3404663720064658E-3</c:v>
                </c:pt>
                <c:pt idx="578">
                  <c:v>1.3315213992821651E-3</c:v>
                </c:pt>
                <c:pt idx="579">
                  <c:v>1.3248524963100916E-3</c:v>
                </c:pt>
                <c:pt idx="580">
                  <c:v>1.3044334831746607E-3</c:v>
                </c:pt>
                <c:pt idx="581">
                  <c:v>1.3342417518196203E-3</c:v>
                </c:pt>
                <c:pt idx="582">
                  <c:v>1.3599352460453851E-3</c:v>
                </c:pt>
                <c:pt idx="583">
                  <c:v>1.3534219974937756E-3</c:v>
                </c:pt>
                <c:pt idx="584">
                  <c:v>1.3728938845773975E-3</c:v>
                </c:pt>
                <c:pt idx="585">
                  <c:v>1.3467408094076649E-3</c:v>
                </c:pt>
                <c:pt idx="586">
                  <c:v>1.2914283246241443E-3</c:v>
                </c:pt>
                <c:pt idx="587">
                  <c:v>1.3005643792789456E-3</c:v>
                </c:pt>
                <c:pt idx="588">
                  <c:v>1.3894625684303108E-3</c:v>
                </c:pt>
                <c:pt idx="589">
                  <c:v>1.3696175623509887E-3</c:v>
                </c:pt>
                <c:pt idx="590">
                  <c:v>1.3437577298620607E-3</c:v>
                </c:pt>
                <c:pt idx="591">
                  <c:v>1.3492813473550136E-3</c:v>
                </c:pt>
                <c:pt idx="592">
                  <c:v>1.3437968883955875E-3</c:v>
                </c:pt>
                <c:pt idx="593">
                  <c:v>1.3509326600102955E-3</c:v>
                </c:pt>
                <c:pt idx="594">
                  <c:v>1.3664743610519725E-3</c:v>
                </c:pt>
                <c:pt idx="595">
                  <c:v>1.3431102965963948E-3</c:v>
                </c:pt>
                <c:pt idx="596">
                  <c:v>1.3321210005474704E-3</c:v>
                </c:pt>
                <c:pt idx="597">
                  <c:v>1.3400339066380607E-3</c:v>
                </c:pt>
                <c:pt idx="598">
                  <c:v>1.334294756246468E-3</c:v>
                </c:pt>
                <c:pt idx="599">
                  <c:v>1.3246587012498701E-3</c:v>
                </c:pt>
                <c:pt idx="600">
                  <c:v>1.29281759219535E-3</c:v>
                </c:pt>
                <c:pt idx="601">
                  <c:v>1.2772243057628252E-3</c:v>
                </c:pt>
                <c:pt idx="602">
                  <c:v>1.2701091546696297E-3</c:v>
                </c:pt>
                <c:pt idx="603">
                  <c:v>1.2799492231323484E-3</c:v>
                </c:pt>
                <c:pt idx="604">
                  <c:v>1.2219504509569656E-3</c:v>
                </c:pt>
                <c:pt idx="605">
                  <c:v>1.1909022099452216E-3</c:v>
                </c:pt>
                <c:pt idx="606">
                  <c:v>1.175445255013452E-3</c:v>
                </c:pt>
                <c:pt idx="607">
                  <c:v>1.1778048270287833E-3</c:v>
                </c:pt>
                <c:pt idx="608">
                  <c:v>1.166203065589233E-3</c:v>
                </c:pt>
                <c:pt idx="609">
                  <c:v>1.1586186970262702E-3</c:v>
                </c:pt>
                <c:pt idx="610">
                  <c:v>1.1569112901950174E-3</c:v>
                </c:pt>
                <c:pt idx="611">
                  <c:v>1.1572499091576649E-3</c:v>
                </c:pt>
                <c:pt idx="612">
                  <c:v>1.1695082328937456E-3</c:v>
                </c:pt>
                <c:pt idx="613">
                  <c:v>1.144441451870426E-3</c:v>
                </c:pt>
                <c:pt idx="614">
                  <c:v>1.1337693687170081E-3</c:v>
                </c:pt>
                <c:pt idx="615">
                  <c:v>1.107400503624012E-3</c:v>
                </c:pt>
                <c:pt idx="616">
                  <c:v>1.1114624393697703E-3</c:v>
                </c:pt>
                <c:pt idx="617">
                  <c:v>1.1280464657850153E-3</c:v>
                </c:pt>
                <c:pt idx="618">
                  <c:v>1.116051071231583E-3</c:v>
                </c:pt>
                <c:pt idx="619">
                  <c:v>1.1114145301751588E-3</c:v>
                </c:pt>
                <c:pt idx="620">
                  <c:v>1.0966750431180561E-3</c:v>
                </c:pt>
                <c:pt idx="621">
                  <c:v>1.078115007812297E-3</c:v>
                </c:pt>
                <c:pt idx="622">
                  <c:v>1.0879845457691939E-3</c:v>
                </c:pt>
                <c:pt idx="623">
                  <c:v>1.0782199896599565E-3</c:v>
                </c:pt>
                <c:pt idx="624">
                  <c:v>1.0742424170926412E-3</c:v>
                </c:pt>
                <c:pt idx="625">
                  <c:v>1.0757620407364499E-3</c:v>
                </c:pt>
                <c:pt idx="626">
                  <c:v>1.077921260787873E-3</c:v>
                </c:pt>
                <c:pt idx="627">
                  <c:v>1.0905346489180623E-3</c:v>
                </c:pt>
                <c:pt idx="628">
                  <c:v>1.0409562476554335E-3</c:v>
                </c:pt>
                <c:pt idx="629">
                  <c:v>1.0502452751588454E-3</c:v>
                </c:pt>
                <c:pt idx="630">
                  <c:v>1.0339323859795968E-3</c:v>
                </c:pt>
                <c:pt idx="631">
                  <c:v>1.0345228705785914E-3</c:v>
                </c:pt>
                <c:pt idx="632">
                  <c:v>1.034701033090446E-3</c:v>
                </c:pt>
                <c:pt idx="633">
                  <c:v>1.0379134469817863E-3</c:v>
                </c:pt>
                <c:pt idx="634">
                  <c:v>1.0545758572768626E-3</c:v>
                </c:pt>
                <c:pt idx="635">
                  <c:v>1.0548157873766506E-3</c:v>
                </c:pt>
                <c:pt idx="636">
                  <c:v>1.0670769352447707E-3</c:v>
                </c:pt>
                <c:pt idx="637">
                  <c:v>1.0506341178018186E-3</c:v>
                </c:pt>
                <c:pt idx="638">
                  <c:v>1.0568374936210656E-3</c:v>
                </c:pt>
                <c:pt idx="639">
                  <c:v>1.0238700506912668E-3</c:v>
                </c:pt>
                <c:pt idx="640">
                  <c:v>1.0433071966680085E-3</c:v>
                </c:pt>
                <c:pt idx="641">
                  <c:v>1.0431062369093969E-3</c:v>
                </c:pt>
                <c:pt idx="642">
                  <c:v>1.0335164042793998E-3</c:v>
                </c:pt>
                <c:pt idx="643">
                  <c:v>1.0243800846796436E-3</c:v>
                </c:pt>
                <c:pt idx="644">
                  <c:v>1.0022003855096884E-3</c:v>
                </c:pt>
                <c:pt idx="645">
                  <c:v>9.9002006334991677E-4</c:v>
                </c:pt>
                <c:pt idx="646">
                  <c:v>1.0030598717645223E-3</c:v>
                </c:pt>
                <c:pt idx="647">
                  <c:v>1.0138492070936866E-3</c:v>
                </c:pt>
                <c:pt idx="648">
                  <c:v>1.0126453221921405E-3</c:v>
                </c:pt>
                <c:pt idx="649">
                  <c:v>9.7831934297065715E-4</c:v>
                </c:pt>
                <c:pt idx="650">
                  <c:v>1.0019856716070308E-3</c:v>
                </c:pt>
                <c:pt idx="651">
                  <c:v>9.6873089298044057E-4</c:v>
                </c:pt>
                <c:pt idx="652">
                  <c:v>9.7047562080332384E-4</c:v>
                </c:pt>
                <c:pt idx="653">
                  <c:v>9.6880638433671784E-4</c:v>
                </c:pt>
                <c:pt idx="654">
                  <c:v>9.4559267113614176E-4</c:v>
                </c:pt>
                <c:pt idx="655">
                  <c:v>9.305453412427056E-4</c:v>
                </c:pt>
                <c:pt idx="656">
                  <c:v>9.0784784593500589E-4</c:v>
                </c:pt>
                <c:pt idx="657">
                  <c:v>8.9226379922946464E-4</c:v>
                </c:pt>
                <c:pt idx="658">
                  <c:v>8.7837642642263347E-4</c:v>
                </c:pt>
                <c:pt idx="659">
                  <c:v>8.8361185889618277E-4</c:v>
                </c:pt>
                <c:pt idx="660">
                  <c:v>8.8605179821277247E-4</c:v>
                </c:pt>
                <c:pt idx="661">
                  <c:v>9.0898841502662364E-4</c:v>
                </c:pt>
                <c:pt idx="662">
                  <c:v>9.1154235268309236E-4</c:v>
                </c:pt>
                <c:pt idx="663">
                  <c:v>8.5886572293403241E-4</c:v>
                </c:pt>
                <c:pt idx="664">
                  <c:v>8.2530644285983001E-4</c:v>
                </c:pt>
                <c:pt idx="665">
                  <c:v>7.9813307462783811E-4</c:v>
                </c:pt>
                <c:pt idx="666">
                  <c:v>7.9835478476786292E-4</c:v>
                </c:pt>
                <c:pt idx="667">
                  <c:v>7.3138801007699428E-4</c:v>
                </c:pt>
                <c:pt idx="668">
                  <c:v>7.277119438300339E-4</c:v>
                </c:pt>
                <c:pt idx="669">
                  <c:v>7.3591538039363691E-4</c:v>
                </c:pt>
                <c:pt idx="670">
                  <c:v>7.3009608872753873E-4</c:v>
                </c:pt>
                <c:pt idx="671">
                  <c:v>7.5597143504912978E-4</c:v>
                </c:pt>
                <c:pt idx="672">
                  <c:v>7.5404627416064685E-4</c:v>
                </c:pt>
                <c:pt idx="673">
                  <c:v>7.305650330196034E-4</c:v>
                </c:pt>
                <c:pt idx="674">
                  <c:v>7.1367119241849686E-4</c:v>
                </c:pt>
                <c:pt idx="675">
                  <c:v>7.2407054730661002E-4</c:v>
                </c:pt>
                <c:pt idx="676">
                  <c:v>7.159540434888978E-4</c:v>
                </c:pt>
                <c:pt idx="677">
                  <c:v>7.0651660871190458E-4</c:v>
                </c:pt>
                <c:pt idx="678">
                  <c:v>7.2418778869653977E-4</c:v>
                </c:pt>
                <c:pt idx="679">
                  <c:v>7.1597016893010235E-4</c:v>
                </c:pt>
                <c:pt idx="680">
                  <c:v>6.8280618916949365E-4</c:v>
                </c:pt>
                <c:pt idx="681">
                  <c:v>6.8107664129302137E-4</c:v>
                </c:pt>
                <c:pt idx="682">
                  <c:v>6.575260533023819E-4</c:v>
                </c:pt>
                <c:pt idx="683">
                  <c:v>6.181419570425728E-4</c:v>
                </c:pt>
                <c:pt idx="684">
                  <c:v>6.0476468301962072E-4</c:v>
                </c:pt>
                <c:pt idx="685">
                  <c:v>6.3752897750934956E-4</c:v>
                </c:pt>
                <c:pt idx="686">
                  <c:v>6.347650035478658E-4</c:v>
                </c:pt>
                <c:pt idx="687">
                  <c:v>6.4565954209738763E-4</c:v>
                </c:pt>
                <c:pt idx="688">
                  <c:v>6.1949205701039567E-4</c:v>
                </c:pt>
                <c:pt idx="689">
                  <c:v>6.0644886444860546E-4</c:v>
                </c:pt>
                <c:pt idx="690">
                  <c:v>6.2148797550687362E-4</c:v>
                </c:pt>
                <c:pt idx="691">
                  <c:v>5.9072374651769621E-4</c:v>
                </c:pt>
                <c:pt idx="692">
                  <c:v>5.6934772447991833E-4</c:v>
                </c:pt>
                <c:pt idx="693">
                  <c:v>5.5880190755597248E-4</c:v>
                </c:pt>
                <c:pt idx="694">
                  <c:v>5.4657601510532672E-4</c:v>
                </c:pt>
                <c:pt idx="695">
                  <c:v>#N/A</c:v>
                </c:pt>
                <c:pt idx="696">
                  <c:v>5.3584606427015125E-4</c:v>
                </c:pt>
                <c:pt idx="697">
                  <c:v>5.5613070827975619E-4</c:v>
                </c:pt>
                <c:pt idx="698">
                  <c:v>5.2884183483126179E-4</c:v>
                </c:pt>
                <c:pt idx="699">
                  <c:v>5.3423459314605459E-4</c:v>
                </c:pt>
                <c:pt idx="700">
                  <c:v>5.5705349144563598E-4</c:v>
                </c:pt>
                <c:pt idx="701">
                  <c:v>5.3953835204056944E-4</c:v>
                </c:pt>
                <c:pt idx="702">
                  <c:v>5.1580157660335857E-4</c:v>
                </c:pt>
                <c:pt idx="703">
                  <c:v>4.9736023573321297E-4</c:v>
                </c:pt>
                <c:pt idx="704">
                  <c:v>5.0246107462048606E-4</c:v>
                </c:pt>
                <c:pt idx="705">
                  <c:v>4.3214737783370261E-4</c:v>
                </c:pt>
                <c:pt idx="706">
                  <c:v>4.4255005796900448E-4</c:v>
                </c:pt>
                <c:pt idx="707">
                  <c:v>4.3212754284271959E-4</c:v>
                </c:pt>
                <c:pt idx="708">
                  <c:v>3.7057324128197955E-4</c:v>
                </c:pt>
                <c:pt idx="709">
                  <c:v>3.5864907235039212E-4</c:v>
                </c:pt>
                <c:pt idx="710">
                  <c:v>3.7176379927283953E-4</c:v>
                </c:pt>
                <c:pt idx="711">
                  <c:v>3.8558177548986272E-4</c:v>
                </c:pt>
                <c:pt idx="712">
                  <c:v>3.738917338940162E-4</c:v>
                </c:pt>
                <c:pt idx="713">
                  <c:v>3.7093119884890058E-4</c:v>
                </c:pt>
                <c:pt idx="714">
                  <c:v>3.633057053535893E-4</c:v>
                </c:pt>
                <c:pt idx="715">
                  <c:v>3.9594505196172136E-4</c:v>
                </c:pt>
                <c:pt idx="716">
                  <c:v>3.9307875900695954E-4</c:v>
                </c:pt>
                <c:pt idx="717">
                  <c:v>3.5147732355933492E-4</c:v>
                </c:pt>
                <c:pt idx="718">
                  <c:v>3.2239700767999757E-4</c:v>
                </c:pt>
                <c:pt idx="719">
                  <c:v>2.8458387734775492E-4</c:v>
                </c:pt>
                <c:pt idx="720">
                  <c:v>2.9171170348996078E-4</c:v>
                </c:pt>
                <c:pt idx="721">
                  <c:v>3.122426205017792E-4</c:v>
                </c:pt>
                <c:pt idx="722">
                  <c:v>2.967518235441613E-4</c:v>
                </c:pt>
                <c:pt idx="723">
                  <c:v>2.9145888747050819E-4</c:v>
                </c:pt>
                <c:pt idx="724">
                  <c:v>2.9340745801675894E-4</c:v>
                </c:pt>
                <c:pt idx="725">
                  <c:v>2.9121693079914301E-4</c:v>
                </c:pt>
                <c:pt idx="726">
                  <c:v>2.6627415316315961E-4</c:v>
                </c:pt>
                <c:pt idx="727">
                  <c:v>2.3929020269286561E-4</c:v>
                </c:pt>
                <c:pt idx="728">
                  <c:v>2.4032502096971164E-4</c:v>
                </c:pt>
                <c:pt idx="729">
                  <c:v>2.8913369740646289E-4</c:v>
                </c:pt>
                <c:pt idx="730">
                  <c:v>2.9043141539419892E-4</c:v>
                </c:pt>
                <c:pt idx="731">
                  <c:v>1.8676621708046959E-4</c:v>
                </c:pt>
                <c:pt idx="732">
                  <c:v>1.6430457579708069E-4</c:v>
                </c:pt>
                <c:pt idx="733">
                  <c:v>1.3670529622133998E-4</c:v>
                </c:pt>
                <c:pt idx="734">
                  <c:v>1.0769914417307902E-4</c:v>
                </c:pt>
                <c:pt idx="735">
                  <c:v>7.6829775898401564E-5</c:v>
                </c:pt>
                <c:pt idx="736">
                  <c:v>3.399901857181753E-5</c:v>
                </c:pt>
                <c:pt idx="737">
                  <c:v>5.3056397798512123E-5</c:v>
                </c:pt>
                <c:pt idx="738">
                  <c:v>3.9494762105407588E-5</c:v>
                </c:pt>
                <c:pt idx="739">
                  <c:v>2.971013267960565E-5</c:v>
                </c:pt>
                <c:pt idx="740">
                  <c:v>2.9540704156172382E-5</c:v>
                </c:pt>
                <c:pt idx="741">
                  <c:v>4.1982918108418588E-5</c:v>
                </c:pt>
                <c:pt idx="742">
                  <c:v>4.0074852037275122E-5</c:v>
                </c:pt>
                <c:pt idx="743">
                  <c:v>5.2228037117352244E-5</c:v>
                </c:pt>
                <c:pt idx="744">
                  <c:v>6.2516269126122737E-5</c:v>
                </c:pt>
                <c:pt idx="745">
                  <c:v>5.4176342137113309E-5</c:v>
                </c:pt>
                <c:pt idx="746">
                  <c:v>3.1305613560794754E-5</c:v>
                </c:pt>
                <c:pt idx="747">
                  <c:v>4.6735773149286786E-5</c:v>
                </c:pt>
                <c:pt idx="748">
                  <c:v>5.4359843837170629E-5</c:v>
                </c:pt>
                <c:pt idx="749">
                  <c:v>3.4616844218016141E-5</c:v>
                </c:pt>
                <c:pt idx="750">
                  <c:v>1.9118773703752368E-5</c:v>
                </c:pt>
                <c:pt idx="751">
                  <c:v>6.0044182779162014E-6</c:v>
                </c:pt>
                <c:pt idx="752">
                  <c:v>-3.6961697964965623E-5</c:v>
                </c:pt>
                <c:pt idx="753">
                  <c:v>-3.0241894154903193E-5</c:v>
                </c:pt>
                <c:pt idx="754">
                  <c:v>-2.3864088820713114E-5</c:v>
                </c:pt>
                <c:pt idx="755">
                  <c:v>-4.6762047470894075E-5</c:v>
                </c:pt>
                <c:pt idx="756">
                  <c:v>-2.0450587817189003E-5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88-4582-9477-BBE9405F81D1}"/>
            </c:ext>
          </c:extLst>
        </c:ser>
        <c:ser>
          <c:idx val="0"/>
          <c:order val="11"/>
          <c:tx>
            <c:strRef>
              <c:f>Analysis!$CL$9</c:f>
              <c:strCache>
                <c:ptCount val="1"/>
                <c:pt idx="0">
                  <c:v>S&amp;P 500 NTR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Analysis!$CL$10:$CL$766</c:f>
              <c:numCache>
                <c:formatCode>0.000%</c:formatCode>
                <c:ptCount val="7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8-4582-9477-BBE9405F8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40128"/>
        <c:axId val="411341440"/>
      </c:lineChart>
      <c:dateAx>
        <c:axId val="41134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1440"/>
        <c:crosses val="autoZero"/>
        <c:auto val="1"/>
        <c:lblOffset val="100"/>
        <c:baseTimeUnit val="days"/>
        <c:majorUnit val="3"/>
        <c:majorTimeUnit val="months"/>
      </c:dateAx>
      <c:valAx>
        <c:axId val="41134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5920138888891"/>
          <c:y val="0.19789279422540262"/>
          <c:w val="0.20282621527777778"/>
          <c:h val="0.659690067505417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2000" b="1">
                <a:solidFill>
                  <a:sysClr val="windowText" lastClr="000000"/>
                </a:solidFill>
              </a:rPr>
              <a:t>Różnica</a:t>
            </a:r>
            <a:r>
              <a:rPr lang="pl-PL" sz="2000" b="1" baseline="0">
                <a:solidFill>
                  <a:sysClr val="windowText" lastClr="000000"/>
                </a:solidFill>
              </a:rPr>
              <a:t> odwzorowania vs. S&amp;P 500 NTR - Lyxor S&amp;P 500 UCITS ETF - Dist (EUR)</a:t>
            </a:r>
          </a:p>
        </c:rich>
      </c:tx>
      <c:layout>
        <c:manualLayout>
          <c:xMode val="edge"/>
          <c:yMode val="edge"/>
          <c:x val="0.15100355902777779"/>
          <c:y val="1.73245716601967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9030729166666667E-2"/>
          <c:y val="0.10992450462248414"/>
          <c:w val="0.94884253472222224"/>
          <c:h val="0.83297027734904827"/>
        </c:manualLayout>
      </c:layout>
      <c:lineChart>
        <c:grouping val="standard"/>
        <c:varyColors val="0"/>
        <c:ser>
          <c:idx val="7"/>
          <c:order val="0"/>
          <c:tx>
            <c:strRef>
              <c:f>Analysis!$CX$7</c:f>
              <c:strCache>
                <c:ptCount val="1"/>
                <c:pt idx="0">
                  <c:v> Prosta</c:v>
                </c:pt>
              </c:strCache>
            </c:strRef>
          </c:tx>
          <c:spPr>
            <a:ln w="28575" cap="rnd">
              <a:solidFill>
                <a:srgbClr val="319988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Analysis!$CX$10:$CX$766</c:f>
              <c:numCache>
                <c:formatCode>0.000%</c:formatCode>
                <c:ptCount val="757"/>
                <c:pt idx="0">
                  <c:v>1.27191991723965E-2</c:v>
                </c:pt>
                <c:pt idx="1">
                  <c:v>1.2870492446468651E-2</c:v>
                </c:pt>
                <c:pt idx="2">
                  <c:v>1.4210488144782873E-2</c:v>
                </c:pt>
                <c:pt idx="3">
                  <c:v>1.5420928869682715E-2</c:v>
                </c:pt>
                <c:pt idx="4">
                  <c:v>1.4000073126922752E-2</c:v>
                </c:pt>
                <c:pt idx="5">
                  <c:v>1.4216751989051923E-2</c:v>
                </c:pt>
                <c:pt idx="6">
                  <c:v>1.4744155735508357E-2</c:v>
                </c:pt>
                <c:pt idx="7">
                  <c:v>1.4069716281022826E-2</c:v>
                </c:pt>
                <c:pt idx="8">
                  <c:v>1.6569177863134277E-2</c:v>
                </c:pt>
                <c:pt idx="9">
                  <c:v>1.5287704483648135E-2</c:v>
                </c:pt>
                <c:pt idx="10">
                  <c:v>1.6214468941251781E-2</c:v>
                </c:pt>
                <c:pt idx="11">
                  <c:v>1.5312233627470029E-2</c:v>
                </c:pt>
                <c:pt idx="12">
                  <c:v>1.4278785864468846E-2</c:v>
                </c:pt>
                <c:pt idx="13">
                  <c:v>1.6103736873000152E-2</c:v>
                </c:pt>
                <c:pt idx="14">
                  <c:v>1.5022909578409127E-2</c:v>
                </c:pt>
                <c:pt idx="15">
                  <c:v>1.5333485287301274E-2</c:v>
                </c:pt>
                <c:pt idx="16">
                  <c:v>1.4229068147789015E-2</c:v>
                </c:pt>
                <c:pt idx="17">
                  <c:v>1.3671239005225599E-2</c:v>
                </c:pt>
                <c:pt idx="18">
                  <c:v>1.235286001757685E-2</c:v>
                </c:pt>
                <c:pt idx="19">
                  <c:v>1.3063114811675325E-2</c:v>
                </c:pt>
                <c:pt idx="20">
                  <c:v>1.3009529282548948E-2</c:v>
                </c:pt>
                <c:pt idx="21">
                  <c:v>1.7142985349902107E-2</c:v>
                </c:pt>
                <c:pt idx="22">
                  <c:v>1.7541503833600425E-2</c:v>
                </c:pt>
                <c:pt idx="23">
                  <c:v>1.1543259277859708E-2</c:v>
                </c:pt>
                <c:pt idx="24">
                  <c:v>1.5182011557049568E-2</c:v>
                </c:pt>
                <c:pt idx="25">
                  <c:v>1.5389053518710227E-2</c:v>
                </c:pt>
                <c:pt idx="26">
                  <c:v>1.5794515255210806E-2</c:v>
                </c:pt>
                <c:pt idx="27">
                  <c:v>1.5912034145834308E-2</c:v>
                </c:pt>
                <c:pt idx="28">
                  <c:v>1.4511564203224747E-2</c:v>
                </c:pt>
                <c:pt idx="29">
                  <c:v>1.6691854805352069E-2</c:v>
                </c:pt>
                <c:pt idx="30">
                  <c:v>1.1987068844944382E-2</c:v>
                </c:pt>
                <c:pt idx="31">
                  <c:v>1.2960457130391845E-2</c:v>
                </c:pt>
                <c:pt idx="32">
                  <c:v>1.5637122405487425E-2</c:v>
                </c:pt>
                <c:pt idx="33">
                  <c:v>1.5154414239838987E-2</c:v>
                </c:pt>
                <c:pt idx="34">
                  <c:v>1.3635242886980814E-2</c:v>
                </c:pt>
                <c:pt idx="35">
                  <c:v>1.5589801839501094E-2</c:v>
                </c:pt>
                <c:pt idx="36">
                  <c:v>1.373911842163178E-2</c:v>
                </c:pt>
                <c:pt idx="37">
                  <c:v>1.3245727458553125E-2</c:v>
                </c:pt>
                <c:pt idx="38">
                  <c:v>1.4261079355273099E-2</c:v>
                </c:pt>
                <c:pt idx="39">
                  <c:v>1.3498686080835931E-2</c:v>
                </c:pt>
                <c:pt idx="40">
                  <c:v>1.4832090073262139E-2</c:v>
                </c:pt>
                <c:pt idx="41">
                  <c:v>1.3536565595879013E-2</c:v>
                </c:pt>
                <c:pt idx="42">
                  <c:v>1.4068320244269961E-2</c:v>
                </c:pt>
                <c:pt idx="43">
                  <c:v>1.356489672216421E-2</c:v>
                </c:pt>
                <c:pt idx="44">
                  <c:v>1.4768463068245197E-2</c:v>
                </c:pt>
                <c:pt idx="45">
                  <c:v>1.3414892534265643E-2</c:v>
                </c:pt>
                <c:pt idx="46">
                  <c:v>9.1543349687399633E-3</c:v>
                </c:pt>
                <c:pt idx="47">
                  <c:v>1.278345487465149E-2</c:v>
                </c:pt>
                <c:pt idx="48">
                  <c:v>1.59907206116221E-2</c:v>
                </c:pt>
                <c:pt idx="49">
                  <c:v>1.3118227893416989E-2</c:v>
                </c:pt>
                <c:pt idx="50">
                  <c:v>1.2398182250873191E-2</c:v>
                </c:pt>
                <c:pt idx="51">
                  <c:v>1.3089498560256541E-2</c:v>
                </c:pt>
                <c:pt idx="52">
                  <c:v>1.2328711137156834E-2</c:v>
                </c:pt>
                <c:pt idx="53">
                  <c:v>1.3452254837909461E-2</c:v>
                </c:pt>
                <c:pt idx="54">
                  <c:v>1.4573867533538509E-2</c:v>
                </c:pt>
                <c:pt idx="55">
                  <c:v>1.2700790609426749E-2</c:v>
                </c:pt>
                <c:pt idx="56">
                  <c:v>1.3709445283251132E-2</c:v>
                </c:pt>
                <c:pt idx="57">
                  <c:v>1.3771775797794872E-2</c:v>
                </c:pt>
                <c:pt idx="58">
                  <c:v>1.4411957774901785E-2</c:v>
                </c:pt>
                <c:pt idx="59">
                  <c:v>1.4559008974900367E-2</c:v>
                </c:pt>
                <c:pt idx="60">
                  <c:v>1.3889493503249639E-2</c:v>
                </c:pt>
                <c:pt idx="61">
                  <c:v>8.4801695027123536E-3</c:v>
                </c:pt>
                <c:pt idx="62">
                  <c:v>1.2483046931795361E-2</c:v>
                </c:pt>
                <c:pt idx="63">
                  <c:v>1.3307010170349187E-2</c:v>
                </c:pt>
                <c:pt idx="64">
                  <c:v>1.4415633458412902E-2</c:v>
                </c:pt>
                <c:pt idx="65">
                  <c:v>1.3246196335337634E-2</c:v>
                </c:pt>
                <c:pt idx="66">
                  <c:v>1.4288795000173549E-2</c:v>
                </c:pt>
                <c:pt idx="67">
                  <c:v>1.5112371258103829E-2</c:v>
                </c:pt>
                <c:pt idx="68">
                  <c:v>1.4050448449701936E-2</c:v>
                </c:pt>
                <c:pt idx="69">
                  <c:v>1.614813566210338E-2</c:v>
                </c:pt>
                <c:pt idx="70">
                  <c:v>1.2333488904099799E-2</c:v>
                </c:pt>
                <c:pt idx="71">
                  <c:v>1.3510744410355491E-2</c:v>
                </c:pt>
                <c:pt idx="72">
                  <c:v>1.5705162642208226E-2</c:v>
                </c:pt>
                <c:pt idx="73">
                  <c:v>1.2416724194689532E-2</c:v>
                </c:pt>
                <c:pt idx="74">
                  <c:v>1.6551850913717914E-2</c:v>
                </c:pt>
                <c:pt idx="75">
                  <c:v>1.2129013309405856E-2</c:v>
                </c:pt>
                <c:pt idx="76">
                  <c:v>1.3167455878768219E-2</c:v>
                </c:pt>
                <c:pt idx="77">
                  <c:v>1.2854049901400932E-2</c:v>
                </c:pt>
                <c:pt idx="78">
                  <c:v>1.4108454851625707E-2</c:v>
                </c:pt>
                <c:pt idx="79">
                  <c:v>9.0648771584778132E-3</c:v>
                </c:pt>
                <c:pt idx="80">
                  <c:v>1.2752529246265354E-2</c:v>
                </c:pt>
                <c:pt idx="81">
                  <c:v>1.1620843454519081E-2</c:v>
                </c:pt>
                <c:pt idx="82">
                  <c:v>1.7016457771457327E-2</c:v>
                </c:pt>
                <c:pt idx="83">
                  <c:v>1.4299749356425417E-2</c:v>
                </c:pt>
                <c:pt idx="84">
                  <c:v>1.4404268436180478E-2</c:v>
                </c:pt>
                <c:pt idx="85">
                  <c:v>9.1520543730307935E-3</c:v>
                </c:pt>
                <c:pt idx="86">
                  <c:v>1.1396348050208838E-2</c:v>
                </c:pt>
                <c:pt idx="87">
                  <c:v>1.310653236971171E-2</c:v>
                </c:pt>
                <c:pt idx="88">
                  <c:v>1.5644562783035498E-2</c:v>
                </c:pt>
                <c:pt idx="89">
                  <c:v>1.4149860203484188E-2</c:v>
                </c:pt>
                <c:pt idx="90">
                  <c:v>1.3938682100552713E-2</c:v>
                </c:pt>
                <c:pt idx="91">
                  <c:v>1.0999848267487122E-2</c:v>
                </c:pt>
                <c:pt idx="92">
                  <c:v>1.4311508439134091E-2</c:v>
                </c:pt>
                <c:pt idx="93">
                  <c:v>1.4605594950086509E-2</c:v>
                </c:pt>
                <c:pt idx="94">
                  <c:v>8.0378478034475176E-3</c:v>
                </c:pt>
                <c:pt idx="95">
                  <c:v>1.3912284805201569E-2</c:v>
                </c:pt>
                <c:pt idx="96">
                  <c:v>1.3484893772689244E-2</c:v>
                </c:pt>
                <c:pt idx="97">
                  <c:v>1.3571933374237455E-2</c:v>
                </c:pt>
                <c:pt idx="98">
                  <c:v>1.0895678830616484E-2</c:v>
                </c:pt>
                <c:pt idx="99">
                  <c:v>1.1106475829327334E-2</c:v>
                </c:pt>
                <c:pt idx="100">
                  <c:v>1.0914926655958279E-2</c:v>
                </c:pt>
                <c:pt idx="101">
                  <c:v>1.0468217364138166E-2</c:v>
                </c:pt>
                <c:pt idx="102">
                  <c:v>1.2612103510711847E-2</c:v>
                </c:pt>
                <c:pt idx="103">
                  <c:v>1.5624868582081008E-2</c:v>
                </c:pt>
                <c:pt idx="104">
                  <c:v>1.1322942739844244E-2</c:v>
                </c:pt>
                <c:pt idx="105">
                  <c:v>1.6304083160146199E-2</c:v>
                </c:pt>
                <c:pt idx="106">
                  <c:v>1.4646816051050005E-2</c:v>
                </c:pt>
                <c:pt idx="107">
                  <c:v>8.9994928329213408E-3</c:v>
                </c:pt>
                <c:pt idx="108">
                  <c:v>1.6752576758196636E-2</c:v>
                </c:pt>
                <c:pt idx="109">
                  <c:v>1.4198688658874747E-2</c:v>
                </c:pt>
                <c:pt idx="110">
                  <c:v>1.1972276380827873E-2</c:v>
                </c:pt>
                <c:pt idx="111">
                  <c:v>1.0274927946926971E-2</c:v>
                </c:pt>
                <c:pt idx="112">
                  <c:v>1.4083788856693369E-2</c:v>
                </c:pt>
                <c:pt idx="113">
                  <c:v>1.2607250177317342E-2</c:v>
                </c:pt>
                <c:pt idx="114">
                  <c:v>1.0741840981673079E-2</c:v>
                </c:pt>
                <c:pt idx="115">
                  <c:v>1.6449104480850574E-2</c:v>
                </c:pt>
                <c:pt idx="116">
                  <c:v>1.2838688668389553E-2</c:v>
                </c:pt>
                <c:pt idx="117">
                  <c:v>1.3803982772194967E-2</c:v>
                </c:pt>
                <c:pt idx="118">
                  <c:v>7.9529696287314877E-3</c:v>
                </c:pt>
                <c:pt idx="119">
                  <c:v>1.1939838403570047E-2</c:v>
                </c:pt>
                <c:pt idx="120">
                  <c:v>1.2797131645957638E-2</c:v>
                </c:pt>
                <c:pt idx="121">
                  <c:v>1.0403037797915848E-2</c:v>
                </c:pt>
                <c:pt idx="122">
                  <c:v>1.0708554941494697E-2</c:v>
                </c:pt>
                <c:pt idx="123">
                  <c:v>1.1497255245331184E-2</c:v>
                </c:pt>
                <c:pt idx="124">
                  <c:v>1.2790348601370294E-2</c:v>
                </c:pt>
                <c:pt idx="125">
                  <c:v>1.1273685924913845E-2</c:v>
                </c:pt>
                <c:pt idx="126">
                  <c:v>1.1673629534001195E-2</c:v>
                </c:pt>
                <c:pt idx="127">
                  <c:v>1.324043130254382E-2</c:v>
                </c:pt>
                <c:pt idx="128">
                  <c:v>1.1264433566831711E-2</c:v>
                </c:pt>
                <c:pt idx="129">
                  <c:v>1.2264601667082875E-2</c:v>
                </c:pt>
                <c:pt idx="130">
                  <c:v>1.1728232090140844E-2</c:v>
                </c:pt>
                <c:pt idx="131">
                  <c:v>1.4520615468686549E-2</c:v>
                </c:pt>
                <c:pt idx="132">
                  <c:v>1.2370087582388667E-2</c:v>
                </c:pt>
                <c:pt idx="133">
                  <c:v>1.0263216188160174E-2</c:v>
                </c:pt>
                <c:pt idx="134">
                  <c:v>9.8941126061569129E-3</c:v>
                </c:pt>
                <c:pt idx="135">
                  <c:v>1.3405922203145071E-2</c:v>
                </c:pt>
                <c:pt idx="136">
                  <c:v>1.2301667022806662E-2</c:v>
                </c:pt>
                <c:pt idx="137">
                  <c:v>1.0699432632039541E-2</c:v>
                </c:pt>
                <c:pt idx="138">
                  <c:v>1.3878388407489117E-2</c:v>
                </c:pt>
                <c:pt idx="139">
                  <c:v>1.4210161501373886E-2</c:v>
                </c:pt>
                <c:pt idx="140">
                  <c:v>1.6550636623661408E-2</c:v>
                </c:pt>
                <c:pt idx="141">
                  <c:v>1.2710279965525206E-2</c:v>
                </c:pt>
                <c:pt idx="142">
                  <c:v>4.1178898894063121E-3</c:v>
                </c:pt>
                <c:pt idx="143">
                  <c:v>1.4028398653548102E-2</c:v>
                </c:pt>
                <c:pt idx="144">
                  <c:v>1.0442077619974288E-2</c:v>
                </c:pt>
                <c:pt idx="145">
                  <c:v>1.1000674047277892E-2</c:v>
                </c:pt>
                <c:pt idx="146">
                  <c:v>9.7153312173137163E-3</c:v>
                </c:pt>
                <c:pt idx="147">
                  <c:v>1.1124967813350706E-2</c:v>
                </c:pt>
                <c:pt idx="148">
                  <c:v>1.3294082808698926E-2</c:v>
                </c:pt>
                <c:pt idx="149">
                  <c:v>1.0633553610656765E-2</c:v>
                </c:pt>
                <c:pt idx="150">
                  <c:v>1.128416317149461E-2</c:v>
                </c:pt>
                <c:pt idx="151">
                  <c:v>9.7675067213711664E-3</c:v>
                </c:pt>
                <c:pt idx="152">
                  <c:v>1.3859612741693006E-2</c:v>
                </c:pt>
                <c:pt idx="153">
                  <c:v>1.4827463486642545E-2</c:v>
                </c:pt>
                <c:pt idx="154">
                  <c:v>1.0989353519616829E-2</c:v>
                </c:pt>
                <c:pt idx="155">
                  <c:v>1.2800733228041095E-2</c:v>
                </c:pt>
                <c:pt idx="156">
                  <c:v>1.219003707786892E-2</c:v>
                </c:pt>
                <c:pt idx="157">
                  <c:v>1.0313077136610005E-2</c:v>
                </c:pt>
                <c:pt idx="158">
                  <c:v>9.1641958019246239E-3</c:v>
                </c:pt>
                <c:pt idx="159">
                  <c:v>1.705777214764348E-2</c:v>
                </c:pt>
                <c:pt idx="160">
                  <c:v>1.1434733687396115E-2</c:v>
                </c:pt>
                <c:pt idx="161">
                  <c:v>1.0903374056536519E-2</c:v>
                </c:pt>
                <c:pt idx="162">
                  <c:v>9.5661141731919752E-3</c:v>
                </c:pt>
                <c:pt idx="163">
                  <c:v>8.9152840876420836E-3</c:v>
                </c:pt>
                <c:pt idx="164">
                  <c:v>9.8507539871042216E-3</c:v>
                </c:pt>
                <c:pt idx="165">
                  <c:v>8.0394092634668013E-3</c:v>
                </c:pt>
                <c:pt idx="166">
                  <c:v>1.6487484737712776E-2</c:v>
                </c:pt>
                <c:pt idx="167">
                  <c:v>1.1274271468441954E-2</c:v>
                </c:pt>
                <c:pt idx="168">
                  <c:v>1.1519506591739503E-2</c:v>
                </c:pt>
                <c:pt idx="169">
                  <c:v>9.9866135352677521E-3</c:v>
                </c:pt>
                <c:pt idx="170">
                  <c:v>#N/A</c:v>
                </c:pt>
                <c:pt idx="171">
                  <c:v>1.1159078778856024E-2</c:v>
                </c:pt>
                <c:pt idx="172">
                  <c:v>1.3269808443594933E-2</c:v>
                </c:pt>
                <c:pt idx="173">
                  <c:v>1.0336219664492718E-2</c:v>
                </c:pt>
                <c:pt idx="174">
                  <c:v>1.0415258248263282E-2</c:v>
                </c:pt>
                <c:pt idx="175">
                  <c:v>1.092855408125315E-2</c:v>
                </c:pt>
                <c:pt idx="176">
                  <c:v>6.6668952620181354E-3</c:v>
                </c:pt>
                <c:pt idx="177">
                  <c:v>1.0759678121965877E-2</c:v>
                </c:pt>
                <c:pt idx="178">
                  <c:v>1.0803843967882809E-2</c:v>
                </c:pt>
                <c:pt idx="179">
                  <c:v>1.0057325999942135E-2</c:v>
                </c:pt>
                <c:pt idx="180">
                  <c:v>9.1677187490915024E-3</c:v>
                </c:pt>
                <c:pt idx="181">
                  <c:v>1.2201613627450314E-2</c:v>
                </c:pt>
                <c:pt idx="182">
                  <c:v>1.1431791670774683E-2</c:v>
                </c:pt>
                <c:pt idx="183">
                  <c:v>1.2198707555999722E-2</c:v>
                </c:pt>
                <c:pt idx="184">
                  <c:v>1.1763173679014249E-2</c:v>
                </c:pt>
                <c:pt idx="185">
                  <c:v>1.0105367917229602E-2</c:v>
                </c:pt>
                <c:pt idx="186">
                  <c:v>1.0325479195907983E-2</c:v>
                </c:pt>
                <c:pt idx="187">
                  <c:v>1.1788492533950645E-2</c:v>
                </c:pt>
                <c:pt idx="188">
                  <c:v>1.1961373663565533E-2</c:v>
                </c:pt>
                <c:pt idx="189">
                  <c:v>1.2054915562737634E-2</c:v>
                </c:pt>
                <c:pt idx="190">
                  <c:v>1.0161284035823392E-2</c:v>
                </c:pt>
                <c:pt idx="191">
                  <c:v>1.289028636056555E-2</c:v>
                </c:pt>
                <c:pt idx="192">
                  <c:v>1.6166333490150953E-2</c:v>
                </c:pt>
                <c:pt idx="193">
                  <c:v>1.2486064722326828E-2</c:v>
                </c:pt>
                <c:pt idx="194">
                  <c:v>1.8385858837085545E-2</c:v>
                </c:pt>
                <c:pt idx="195">
                  <c:v>1.1995031503481357E-2</c:v>
                </c:pt>
                <c:pt idx="196">
                  <c:v>1.5341602778903285E-2</c:v>
                </c:pt>
                <c:pt idx="197">
                  <c:v>1.2226674193561493E-2</c:v>
                </c:pt>
                <c:pt idx="198">
                  <c:v>9.5094243026934144E-3</c:v>
                </c:pt>
                <c:pt idx="199">
                  <c:v>1.1664428189546605E-2</c:v>
                </c:pt>
                <c:pt idx="200">
                  <c:v>7.2282555260438919E-3</c:v>
                </c:pt>
                <c:pt idx="201">
                  <c:v>1.9962080978248586E-2</c:v>
                </c:pt>
                <c:pt idx="202">
                  <c:v>1.4705540428668229E-2</c:v>
                </c:pt>
                <c:pt idx="203">
                  <c:v>1.3354528033622692E-2</c:v>
                </c:pt>
                <c:pt idx="204">
                  <c:v>1.4102730211617898E-2</c:v>
                </c:pt>
                <c:pt idx="205">
                  <c:v>1.9270135546726852E-2</c:v>
                </c:pt>
                <c:pt idx="206">
                  <c:v>8.8980446352846521E-3</c:v>
                </c:pt>
                <c:pt idx="207">
                  <c:v>7.4002946404860825E-3</c:v>
                </c:pt>
                <c:pt idx="208">
                  <c:v>1.234242089288129E-2</c:v>
                </c:pt>
                <c:pt idx="209">
                  <c:v>1.0206083456377302E-2</c:v>
                </c:pt>
                <c:pt idx="210">
                  <c:v>1.4219069884625402E-2</c:v>
                </c:pt>
                <c:pt idx="211">
                  <c:v>9.7395844291532363E-3</c:v>
                </c:pt>
                <c:pt idx="212">
                  <c:v>9.7801273683335577E-3</c:v>
                </c:pt>
                <c:pt idx="213">
                  <c:v>1.1151846540601307E-2</c:v>
                </c:pt>
                <c:pt idx="214">
                  <c:v>1.5488716553624826E-2</c:v>
                </c:pt>
                <c:pt idx="215">
                  <c:v>1.1913130979215536E-2</c:v>
                </c:pt>
                <c:pt idx="216">
                  <c:v>1.1951580784234972E-2</c:v>
                </c:pt>
                <c:pt idx="217">
                  <c:v>1.1881386281283435E-2</c:v>
                </c:pt>
                <c:pt idx="218">
                  <c:v>9.9040741351956729E-3</c:v>
                </c:pt>
                <c:pt idx="219">
                  <c:v>1.0020404423939588E-2</c:v>
                </c:pt>
                <c:pt idx="220">
                  <c:v>8.7779907313378924E-3</c:v>
                </c:pt>
                <c:pt idx="221">
                  <c:v>1.1776849014923041E-2</c:v>
                </c:pt>
                <c:pt idx="222">
                  <c:v>7.6024725231291779E-3</c:v>
                </c:pt>
                <c:pt idx="223">
                  <c:v>9.3770139605686698E-3</c:v>
                </c:pt>
                <c:pt idx="224">
                  <c:v>9.4360374134747627E-3</c:v>
                </c:pt>
                <c:pt idx="225">
                  <c:v>7.9593671856716952E-3</c:v>
                </c:pt>
                <c:pt idx="226">
                  <c:v>1.0485783733581E-2</c:v>
                </c:pt>
                <c:pt idx="227">
                  <c:v>8.9547251663908423E-3</c:v>
                </c:pt>
                <c:pt idx="228">
                  <c:v>8.5645321576164335E-3</c:v>
                </c:pt>
                <c:pt idx="229">
                  <c:v>1.0391529213643391E-2</c:v>
                </c:pt>
                <c:pt idx="230">
                  <c:v>9.8615017034067165E-3</c:v>
                </c:pt>
                <c:pt idx="231">
                  <c:v>1.0653758489327814E-2</c:v>
                </c:pt>
                <c:pt idx="232">
                  <c:v>1.0200045804902524E-2</c:v>
                </c:pt>
                <c:pt idx="233">
                  <c:v>1.0739307896776129E-2</c:v>
                </c:pt>
                <c:pt idx="234">
                  <c:v>9.8853491174319963E-3</c:v>
                </c:pt>
                <c:pt idx="235">
                  <c:v>1.105364412432297E-2</c:v>
                </c:pt>
                <c:pt idx="236">
                  <c:v>1.1913225860252563E-2</c:v>
                </c:pt>
                <c:pt idx="237">
                  <c:v>1.0463818033654926E-2</c:v>
                </c:pt>
                <c:pt idx="238">
                  <c:v>1.0146011047267312E-2</c:v>
                </c:pt>
                <c:pt idx="239">
                  <c:v>1.0804719922219208E-2</c:v>
                </c:pt>
                <c:pt idx="240">
                  <c:v>1.1489878771203887E-2</c:v>
                </c:pt>
                <c:pt idx="241">
                  <c:v>8.470005360841304E-3</c:v>
                </c:pt>
                <c:pt idx="242">
                  <c:v>9.5679692320558285E-3</c:v>
                </c:pt>
                <c:pt idx="243">
                  <c:v>9.3988485658840215E-3</c:v>
                </c:pt>
                <c:pt idx="244">
                  <c:v>9.6920983049062492E-3</c:v>
                </c:pt>
                <c:pt idx="245">
                  <c:v>1.0187789983884921E-2</c:v>
                </c:pt>
                <c:pt idx="246">
                  <c:v>9.8543451452008934E-3</c:v>
                </c:pt>
                <c:pt idx="247">
                  <c:v>1.0420313483420429E-2</c:v>
                </c:pt>
                <c:pt idx="248">
                  <c:v>1.0025016576041379E-2</c:v>
                </c:pt>
                <c:pt idx="249">
                  <c:v>8.8010949324184296E-3</c:v>
                </c:pt>
                <c:pt idx="250">
                  <c:v>1.0201297529537579E-2</c:v>
                </c:pt>
                <c:pt idx="251">
                  <c:v>1.0183766567644748E-2</c:v>
                </c:pt>
                <c:pt idx="252">
                  <c:v>9.2744294126365645E-3</c:v>
                </c:pt>
                <c:pt idx="253">
                  <c:v>6.9242847494119797E-3</c:v>
                </c:pt>
                <c:pt idx="254">
                  <c:v>8.4576740823061325E-3</c:v>
                </c:pt>
                <c:pt idx="255">
                  <c:v>9.2237711721003812E-3</c:v>
                </c:pt>
                <c:pt idx="256">
                  <c:v>1.0626062508386269E-2</c:v>
                </c:pt>
                <c:pt idx="257">
                  <c:v>9.2535266165696406E-3</c:v>
                </c:pt>
                <c:pt idx="258">
                  <c:v>#N/A</c:v>
                </c:pt>
                <c:pt idx="259">
                  <c:v>9.6734567343732536E-3</c:v>
                </c:pt>
                <c:pt idx="260">
                  <c:v>8.5216589898953199E-3</c:v>
                </c:pt>
                <c:pt idx="261">
                  <c:v>1.0024450620215397E-2</c:v>
                </c:pt>
                <c:pt idx="262">
                  <c:v>8.4489445301496602E-3</c:v>
                </c:pt>
                <c:pt idx="263">
                  <c:v>9.2952775249044439E-3</c:v>
                </c:pt>
                <c:pt idx="264">
                  <c:v>9.4608449043971365E-3</c:v>
                </c:pt>
                <c:pt idx="265">
                  <c:v>7.4804740957188365E-3</c:v>
                </c:pt>
                <c:pt idx="266">
                  <c:v>1.5270187796748491E-2</c:v>
                </c:pt>
                <c:pt idx="267">
                  <c:v>1.3578345450542928E-2</c:v>
                </c:pt>
                <c:pt idx="268">
                  <c:v>9.6201361415251263E-3</c:v>
                </c:pt>
                <c:pt idx="269">
                  <c:v>8.8303102782600895E-3</c:v>
                </c:pt>
                <c:pt idx="270">
                  <c:v>1.0166841688321382E-2</c:v>
                </c:pt>
                <c:pt idx="271">
                  <c:v>1.0240194645572576E-2</c:v>
                </c:pt>
                <c:pt idx="272">
                  <c:v>8.2946858505077437E-3</c:v>
                </c:pt>
                <c:pt idx="273">
                  <c:v>8.9914719777581809E-3</c:v>
                </c:pt>
                <c:pt idx="274">
                  <c:v>9.4861377257282609E-3</c:v>
                </c:pt>
                <c:pt idx="275">
                  <c:v>8.2818825026078624E-3</c:v>
                </c:pt>
                <c:pt idx="276">
                  <c:v>9.6278945923762294E-3</c:v>
                </c:pt>
                <c:pt idx="277">
                  <c:v>9.849112088655021E-3</c:v>
                </c:pt>
                <c:pt idx="278">
                  <c:v>9.1839510548215042E-3</c:v>
                </c:pt>
                <c:pt idx="279">
                  <c:v>7.9889806510460293E-3</c:v>
                </c:pt>
                <c:pt idx="280">
                  <c:v>7.692778939238476E-3</c:v>
                </c:pt>
                <c:pt idx="281">
                  <c:v>9.9036222435495702E-3</c:v>
                </c:pt>
                <c:pt idx="282">
                  <c:v>8.7759614880758008E-3</c:v>
                </c:pt>
                <c:pt idx="283">
                  <c:v>8.0712527691151337E-3</c:v>
                </c:pt>
                <c:pt idx="284">
                  <c:v>9.0538819047496499E-3</c:v>
                </c:pt>
                <c:pt idx="285">
                  <c:v>1.0727889458664874E-2</c:v>
                </c:pt>
                <c:pt idx="286">
                  <c:v>8.6962251076090347E-3</c:v>
                </c:pt>
                <c:pt idx="287">
                  <c:v>8.7184842262320039E-3</c:v>
                </c:pt>
                <c:pt idx="288">
                  <c:v>8.530740810019477E-3</c:v>
                </c:pt>
                <c:pt idx="289">
                  <c:v>8.8254632384594522E-3</c:v>
                </c:pt>
                <c:pt idx="290">
                  <c:v>9.1469907234549286E-3</c:v>
                </c:pt>
                <c:pt idx="291">
                  <c:v>8.2217083342228658E-3</c:v>
                </c:pt>
                <c:pt idx="292">
                  <c:v>8.7440360938910722E-3</c:v>
                </c:pt>
                <c:pt idx="293">
                  <c:v>5.6832935372230775E-3</c:v>
                </c:pt>
                <c:pt idx="294">
                  <c:v>8.3041994525054896E-3</c:v>
                </c:pt>
                <c:pt idx="295">
                  <c:v>8.2015837605720066E-3</c:v>
                </c:pt>
                <c:pt idx="296">
                  <c:v>1.1349829279299284E-2</c:v>
                </c:pt>
                <c:pt idx="297">
                  <c:v>8.2966148900660563E-3</c:v>
                </c:pt>
                <c:pt idx="298">
                  <c:v>9.1073604729869917E-3</c:v>
                </c:pt>
                <c:pt idx="299">
                  <c:v>7.6355949579940408E-3</c:v>
                </c:pt>
                <c:pt idx="300">
                  <c:v>8.6053769965734883E-3</c:v>
                </c:pt>
                <c:pt idx="301">
                  <c:v>9.9868542322867349E-3</c:v>
                </c:pt>
                <c:pt idx="302">
                  <c:v>7.9756655090088557E-3</c:v>
                </c:pt>
                <c:pt idx="303">
                  <c:v>8.6595487077105737E-3</c:v>
                </c:pt>
                <c:pt idx="304">
                  <c:v>1.04265498167746E-2</c:v>
                </c:pt>
                <c:pt idx="305">
                  <c:v>9.4288180270563071E-3</c:v>
                </c:pt>
                <c:pt idx="306">
                  <c:v>1.0486729105771087E-2</c:v>
                </c:pt>
                <c:pt idx="307">
                  <c:v>7.8318997041280092E-3</c:v>
                </c:pt>
                <c:pt idx="308">
                  <c:v>8.338036535732618E-3</c:v>
                </c:pt>
                <c:pt idx="309">
                  <c:v>8.3766309979795839E-3</c:v>
                </c:pt>
                <c:pt idx="310">
                  <c:v>7.8979423175264962E-3</c:v>
                </c:pt>
                <c:pt idx="311">
                  <c:v>7.7043336702256049E-3</c:v>
                </c:pt>
                <c:pt idx="312">
                  <c:v>8.2514584326780493E-3</c:v>
                </c:pt>
                <c:pt idx="313">
                  <c:v>6.1378119793784602E-3</c:v>
                </c:pt>
                <c:pt idx="314">
                  <c:v>8.4151629398359074E-3</c:v>
                </c:pt>
                <c:pt idx="315">
                  <c:v>7.0512560156188453E-3</c:v>
                </c:pt>
                <c:pt idx="316">
                  <c:v>9.619921515127583E-3</c:v>
                </c:pt>
                <c:pt idx="317">
                  <c:v>9.5170160680502214E-3</c:v>
                </c:pt>
                <c:pt idx="318">
                  <c:v>7.8664122899096967E-3</c:v>
                </c:pt>
                <c:pt idx="319">
                  <c:v>7.5915807878530472E-3</c:v>
                </c:pt>
                <c:pt idx="320">
                  <c:v>5.9307957257350719E-3</c:v>
                </c:pt>
                <c:pt idx="321">
                  <c:v>6.8295253330892258E-3</c:v>
                </c:pt>
                <c:pt idx="322">
                  <c:v>1.0172956464884697E-2</c:v>
                </c:pt>
                <c:pt idx="323">
                  <c:v>8.0319556911452317E-3</c:v>
                </c:pt>
                <c:pt idx="324">
                  <c:v>8.6377700695392523E-3</c:v>
                </c:pt>
                <c:pt idx="325">
                  <c:v>6.6977226029569792E-3</c:v>
                </c:pt>
                <c:pt idx="326">
                  <c:v>5.5911276074565031E-3</c:v>
                </c:pt>
                <c:pt idx="327">
                  <c:v>1.0014560114273374E-2</c:v>
                </c:pt>
                <c:pt idx="328">
                  <c:v>8.2592306836855034E-3</c:v>
                </c:pt>
                <c:pt idx="329">
                  <c:v>7.2321060760329736E-3</c:v>
                </c:pt>
                <c:pt idx="330">
                  <c:v>1.0958645753132545E-2</c:v>
                </c:pt>
                <c:pt idx="331">
                  <c:v>9.0104483201651764E-3</c:v>
                </c:pt>
                <c:pt idx="332">
                  <c:v>8.6162809088548009E-3</c:v>
                </c:pt>
                <c:pt idx="333">
                  <c:v>7.1711252122790281E-3</c:v>
                </c:pt>
                <c:pt idx="334">
                  <c:v>5.8412691932570038E-3</c:v>
                </c:pt>
                <c:pt idx="335">
                  <c:v>7.0306959417762993E-3</c:v>
                </c:pt>
                <c:pt idx="336">
                  <c:v>8.2933097831900948E-3</c:v>
                </c:pt>
                <c:pt idx="337">
                  <c:v>8.6411533138206487E-3</c:v>
                </c:pt>
                <c:pt idx="338">
                  <c:v>5.6765404298890765E-3</c:v>
                </c:pt>
                <c:pt idx="339">
                  <c:v>6.9853731907421057E-3</c:v>
                </c:pt>
                <c:pt idx="340">
                  <c:v>8.2428981089601727E-3</c:v>
                </c:pt>
                <c:pt idx="341">
                  <c:v>6.7378783716283142E-3</c:v>
                </c:pt>
                <c:pt idx="342">
                  <c:v>6.4548989494377373E-3</c:v>
                </c:pt>
                <c:pt idx="343">
                  <c:v>1.0482113650697622E-2</c:v>
                </c:pt>
                <c:pt idx="344">
                  <c:v>7.6459370222672352E-3</c:v>
                </c:pt>
                <c:pt idx="345">
                  <c:v>7.1118313236477881E-3</c:v>
                </c:pt>
                <c:pt idx="346">
                  <c:v>8.4356058841228432E-3</c:v>
                </c:pt>
                <c:pt idx="347">
                  <c:v>6.1775132941976896E-3</c:v>
                </c:pt>
                <c:pt idx="348">
                  <c:v>6.4587895320573629E-3</c:v>
                </c:pt>
                <c:pt idx="349">
                  <c:v>7.297070903633962E-3</c:v>
                </c:pt>
                <c:pt idx="350">
                  <c:v>6.7619767339943682E-3</c:v>
                </c:pt>
                <c:pt idx="351">
                  <c:v>6.0927401610364473E-3</c:v>
                </c:pt>
                <c:pt idx="352">
                  <c:v>7.2299307945153934E-3</c:v>
                </c:pt>
                <c:pt idx="353">
                  <c:v>7.5255859692782145E-3</c:v>
                </c:pt>
                <c:pt idx="354">
                  <c:v>6.7841036547509059E-3</c:v>
                </c:pt>
                <c:pt idx="355">
                  <c:v>6.1874143748192889E-3</c:v>
                </c:pt>
                <c:pt idx="356">
                  <c:v>8.7877015432038519E-3</c:v>
                </c:pt>
                <c:pt idx="357">
                  <c:v>9.9616252401626415E-3</c:v>
                </c:pt>
                <c:pt idx="358">
                  <c:v>7.6525878493920452E-3</c:v>
                </c:pt>
                <c:pt idx="359">
                  <c:v>9.5784060147996453E-3</c:v>
                </c:pt>
                <c:pt idx="360">
                  <c:v>1.5885082442066434E-3</c:v>
                </c:pt>
                <c:pt idx="361">
                  <c:v>8.70944035746124E-3</c:v>
                </c:pt>
                <c:pt idx="362">
                  <c:v>8.4977541009778612E-3</c:v>
                </c:pt>
                <c:pt idx="363">
                  <c:v>7.0519597935714273E-3</c:v>
                </c:pt>
                <c:pt idx="364">
                  <c:v>6.2404641945847938E-3</c:v>
                </c:pt>
                <c:pt idx="365">
                  <c:v>7.176358587525522E-3</c:v>
                </c:pt>
                <c:pt idx="366">
                  <c:v>7.3583913015971003E-3</c:v>
                </c:pt>
                <c:pt idx="367">
                  <c:v>5.9623524898861913E-3</c:v>
                </c:pt>
                <c:pt idx="368">
                  <c:v>6.8702806790794657E-3</c:v>
                </c:pt>
                <c:pt idx="369">
                  <c:v>1.2402797809782706E-2</c:v>
                </c:pt>
                <c:pt idx="370">
                  <c:v>7.2615485515574729E-3</c:v>
                </c:pt>
                <c:pt idx="371">
                  <c:v>5.9908318554193762E-3</c:v>
                </c:pt>
                <c:pt idx="372">
                  <c:v>6.9813597055325971E-3</c:v>
                </c:pt>
                <c:pt idx="373">
                  <c:v>8.6898563366990533E-3</c:v>
                </c:pt>
                <c:pt idx="374">
                  <c:v>7.0310305375493876E-3</c:v>
                </c:pt>
                <c:pt idx="375">
                  <c:v>7.2568132634560634E-3</c:v>
                </c:pt>
                <c:pt idx="376">
                  <c:v>7.1219388428291897E-3</c:v>
                </c:pt>
                <c:pt idx="377">
                  <c:v>6.9914343095975884E-3</c:v>
                </c:pt>
                <c:pt idx="378">
                  <c:v>7.2342183587579267E-3</c:v>
                </c:pt>
                <c:pt idx="379">
                  <c:v>6.7409289820923313E-3</c:v>
                </c:pt>
                <c:pt idx="380">
                  <c:v>6.385701963978363E-3</c:v>
                </c:pt>
                <c:pt idx="381">
                  <c:v>3.6260828800804834E-3</c:v>
                </c:pt>
                <c:pt idx="382">
                  <c:v>5.3079032131697623E-3</c:v>
                </c:pt>
                <c:pt idx="383">
                  <c:v>6.7856050744925511E-3</c:v>
                </c:pt>
                <c:pt idx="384">
                  <c:v>6.639947939160562E-3</c:v>
                </c:pt>
                <c:pt idx="385">
                  <c:v>5.5527475656713676E-3</c:v>
                </c:pt>
                <c:pt idx="386">
                  <c:v>7.3776164399284028E-3</c:v>
                </c:pt>
                <c:pt idx="387">
                  <c:v>1.1314390289173915E-2</c:v>
                </c:pt>
                <c:pt idx="388">
                  <c:v>6.8794588964504744E-3</c:v>
                </c:pt>
                <c:pt idx="389">
                  <c:v>7.93332111532008E-3</c:v>
                </c:pt>
                <c:pt idx="390">
                  <c:v>7.4988339306489848E-3</c:v>
                </c:pt>
                <c:pt idx="391">
                  <c:v>6.2101988893974447E-3</c:v>
                </c:pt>
                <c:pt idx="392">
                  <c:v>4.9826821848695246E-3</c:v>
                </c:pt>
                <c:pt idx="393">
                  <c:v>7.0375692364004205E-3</c:v>
                </c:pt>
                <c:pt idx="394">
                  <c:v>4.033930884553838E-3</c:v>
                </c:pt>
                <c:pt idx="395">
                  <c:v>7.7101560248094003E-3</c:v>
                </c:pt>
                <c:pt idx="396">
                  <c:v>6.405579888149493E-3</c:v>
                </c:pt>
                <c:pt idx="397">
                  <c:v>6.1736305473885089E-3</c:v>
                </c:pt>
                <c:pt idx="398">
                  <c:v>6.0227468386919725E-3</c:v>
                </c:pt>
                <c:pt idx="399">
                  <c:v>3.3195553399001376E-3</c:v>
                </c:pt>
                <c:pt idx="400">
                  <c:v>8.3042275405471599E-3</c:v>
                </c:pt>
                <c:pt idx="401">
                  <c:v>1.0299372165273324E-2</c:v>
                </c:pt>
                <c:pt idx="402">
                  <c:v>8.902538707010299E-3</c:v>
                </c:pt>
                <c:pt idx="403">
                  <c:v>6.6944231466325999E-3</c:v>
                </c:pt>
                <c:pt idx="404">
                  <c:v>5.7465491780090971E-3</c:v>
                </c:pt>
                <c:pt idx="405">
                  <c:v>5.6084095255140021E-3</c:v>
                </c:pt>
                <c:pt idx="406">
                  <c:v>6.6675394688850975E-3</c:v>
                </c:pt>
                <c:pt idx="407">
                  <c:v>9.2981034315835487E-3</c:v>
                </c:pt>
                <c:pt idx="408">
                  <c:v>6.1451574104280926E-3</c:v>
                </c:pt>
                <c:pt idx="409">
                  <c:v>4.549315778468177E-3</c:v>
                </c:pt>
                <c:pt idx="410">
                  <c:v>6.4787872194900231E-3</c:v>
                </c:pt>
                <c:pt idx="411">
                  <c:v>6.3372862036397137E-3</c:v>
                </c:pt>
                <c:pt idx="412">
                  <c:v>5.7147685767535705E-3</c:v>
                </c:pt>
                <c:pt idx="413">
                  <c:v>6.0556528700406176E-3</c:v>
                </c:pt>
                <c:pt idx="414">
                  <c:v>5.7672298795992116E-3</c:v>
                </c:pt>
                <c:pt idx="415">
                  <c:v>4.7187180077501445E-3</c:v>
                </c:pt>
                <c:pt idx="416">
                  <c:v>4.9820735706693764E-3</c:v>
                </c:pt>
                <c:pt idx="417">
                  <c:v>5.1577586134756714E-3</c:v>
                </c:pt>
                <c:pt idx="418">
                  <c:v>5.4601155704274706E-3</c:v>
                </c:pt>
                <c:pt idx="419">
                  <c:v>6.6595676347798172E-3</c:v>
                </c:pt>
                <c:pt idx="420">
                  <c:v>6.1008904846111545E-3</c:v>
                </c:pt>
                <c:pt idx="421">
                  <c:v>7.1299153828829898E-3</c:v>
                </c:pt>
                <c:pt idx="422">
                  <c:v>5.0249187694639819E-3</c:v>
                </c:pt>
                <c:pt idx="423">
                  <c:v>#N/A</c:v>
                </c:pt>
                <c:pt idx="424">
                  <c:v>6.6997984769607832E-3</c:v>
                </c:pt>
                <c:pt idx="425">
                  <c:v>7.5848714413715435E-3</c:v>
                </c:pt>
                <c:pt idx="426">
                  <c:v>4.6612510880390534E-3</c:v>
                </c:pt>
                <c:pt idx="427">
                  <c:v>5.1234389774654776E-3</c:v>
                </c:pt>
                <c:pt idx="428">
                  <c:v>1.7415399081726068E-3</c:v>
                </c:pt>
                <c:pt idx="429">
                  <c:v>7.4047080602694937E-3</c:v>
                </c:pt>
                <c:pt idx="430">
                  <c:v>6.2199353841601024E-3</c:v>
                </c:pt>
                <c:pt idx="431">
                  <c:v>4.8690971692053608E-3</c:v>
                </c:pt>
                <c:pt idx="432">
                  <c:v>5.5052190314683891E-3</c:v>
                </c:pt>
                <c:pt idx="433">
                  <c:v>4.6458316648909648E-3</c:v>
                </c:pt>
                <c:pt idx="434">
                  <c:v>5.1254434018679351E-3</c:v>
                </c:pt>
                <c:pt idx="435">
                  <c:v>4.3195737982573146E-3</c:v>
                </c:pt>
                <c:pt idx="436">
                  <c:v>4.4214977123440136E-3</c:v>
                </c:pt>
                <c:pt idx="437">
                  <c:v>7.982683918023703E-3</c:v>
                </c:pt>
                <c:pt idx="438">
                  <c:v>5.0507717333658775E-3</c:v>
                </c:pt>
                <c:pt idx="439">
                  <c:v>5.7363209465322029E-3</c:v>
                </c:pt>
                <c:pt idx="440">
                  <c:v>5.308539642546295E-3</c:v>
                </c:pt>
                <c:pt idx="441">
                  <c:v>6.1576144728650029E-3</c:v>
                </c:pt>
                <c:pt idx="442">
                  <c:v>6.4320951506913193E-3</c:v>
                </c:pt>
                <c:pt idx="443">
                  <c:v>6.8830566699706885E-3</c:v>
                </c:pt>
                <c:pt idx="444">
                  <c:v>4.0635619282656243E-3</c:v>
                </c:pt>
                <c:pt idx="445">
                  <c:v>4.7143374070550692E-3</c:v>
                </c:pt>
                <c:pt idx="446">
                  <c:v>5.0795005857173781E-3</c:v>
                </c:pt>
                <c:pt idx="447">
                  <c:v>5.4189022454196323E-3</c:v>
                </c:pt>
                <c:pt idx="448">
                  <c:v>5.2138084526294204E-3</c:v>
                </c:pt>
                <c:pt idx="449">
                  <c:v>4.9278716640470677E-3</c:v>
                </c:pt>
                <c:pt idx="450">
                  <c:v>7.1649625679364171E-3</c:v>
                </c:pt>
                <c:pt idx="451">
                  <c:v>7.0024900629956921E-3</c:v>
                </c:pt>
                <c:pt idx="452">
                  <c:v>1.1715769521907449E-2</c:v>
                </c:pt>
                <c:pt idx="453">
                  <c:v>6.2040830953340453E-3</c:v>
                </c:pt>
                <c:pt idx="454">
                  <c:v>5.3418855604288051E-3</c:v>
                </c:pt>
                <c:pt idx="455">
                  <c:v>5.5149440230948255E-3</c:v>
                </c:pt>
                <c:pt idx="456">
                  <c:v>5.6535005203193212E-3</c:v>
                </c:pt>
                <c:pt idx="457">
                  <c:v>7.9932256952619518E-3</c:v>
                </c:pt>
                <c:pt idx="458">
                  <c:v>6.857524751402222E-3</c:v>
                </c:pt>
                <c:pt idx="459">
                  <c:v>9.0200976502921026E-3</c:v>
                </c:pt>
                <c:pt idx="460">
                  <c:v>5.3158691681320924E-3</c:v>
                </c:pt>
                <c:pt idx="461">
                  <c:v>1.8916347146353818E-3</c:v>
                </c:pt>
                <c:pt idx="462">
                  <c:v>4.6290522714145244E-3</c:v>
                </c:pt>
                <c:pt idx="463">
                  <c:v>4.99149886095962E-3</c:v>
                </c:pt>
                <c:pt idx="464">
                  <c:v>6.8710066628916433E-3</c:v>
                </c:pt>
                <c:pt idx="465">
                  <c:v>3.6348143044395709E-3</c:v>
                </c:pt>
                <c:pt idx="466">
                  <c:v>3.9263360484662613E-3</c:v>
                </c:pt>
                <c:pt idx="467">
                  <c:v>4.4880580521207136E-3</c:v>
                </c:pt>
                <c:pt idx="468">
                  <c:v>8.4296229538036727E-3</c:v>
                </c:pt>
                <c:pt idx="469">
                  <c:v>6.4320874567336261E-3</c:v>
                </c:pt>
                <c:pt idx="470">
                  <c:v>4.6327603241345106E-3</c:v>
                </c:pt>
                <c:pt idx="471">
                  <c:v>4.3959604974033173E-3</c:v>
                </c:pt>
                <c:pt idx="472">
                  <c:v>4.9940779789949818E-3</c:v>
                </c:pt>
                <c:pt idx="473">
                  <c:v>5.7013580850919787E-3</c:v>
                </c:pt>
                <c:pt idx="474">
                  <c:v>8.4660922929900018E-3</c:v>
                </c:pt>
                <c:pt idx="475">
                  <c:v>7.0056276771146564E-3</c:v>
                </c:pt>
                <c:pt idx="476">
                  <c:v>2.4712491085916444E-3</c:v>
                </c:pt>
                <c:pt idx="477">
                  <c:v>7.8897123607188924E-3</c:v>
                </c:pt>
                <c:pt idx="478">
                  <c:v>5.3179614881042614E-3</c:v>
                </c:pt>
                <c:pt idx="479">
                  <c:v>4.7276233716373461E-3</c:v>
                </c:pt>
                <c:pt idx="480">
                  <c:v>3.9567163074298861E-3</c:v>
                </c:pt>
                <c:pt idx="481">
                  <c:v>4.1578005895546166E-3</c:v>
                </c:pt>
                <c:pt idx="482">
                  <c:v>4.7656916700542507E-3</c:v>
                </c:pt>
                <c:pt idx="483">
                  <c:v>5.7620856649174268E-3</c:v>
                </c:pt>
                <c:pt idx="484">
                  <c:v>4.3497412620241427E-3</c:v>
                </c:pt>
                <c:pt idx="485">
                  <c:v>2.5879423114232303E-3</c:v>
                </c:pt>
                <c:pt idx="486">
                  <c:v>9.9644625542318899E-3</c:v>
                </c:pt>
                <c:pt idx="487">
                  <c:v>6.8230305879231068E-3</c:v>
                </c:pt>
                <c:pt idx="488">
                  <c:v>4.3491634757903963E-3</c:v>
                </c:pt>
                <c:pt idx="489">
                  <c:v>6.625548293237582E-3</c:v>
                </c:pt>
                <c:pt idx="490">
                  <c:v>4.8650772077563076E-4</c:v>
                </c:pt>
                <c:pt idx="491">
                  <c:v>5.1484524179170599E-3</c:v>
                </c:pt>
                <c:pt idx="492">
                  <c:v>5.5830119011570645E-3</c:v>
                </c:pt>
                <c:pt idx="493">
                  <c:v>4.7623118118012009E-3</c:v>
                </c:pt>
                <c:pt idx="494">
                  <c:v>5.7590965375042824E-3</c:v>
                </c:pt>
                <c:pt idx="495">
                  <c:v>4.9711208216098868E-3</c:v>
                </c:pt>
                <c:pt idx="496">
                  <c:v>2.6044773671318744E-3</c:v>
                </c:pt>
                <c:pt idx="497">
                  <c:v>4.7463589213805335E-3</c:v>
                </c:pt>
                <c:pt idx="498">
                  <c:v>3.6469423627034647E-3</c:v>
                </c:pt>
                <c:pt idx="499">
                  <c:v>2.8493701984886322E-3</c:v>
                </c:pt>
                <c:pt idx="500">
                  <c:v>8.2052373276852997E-3</c:v>
                </c:pt>
                <c:pt idx="501">
                  <c:v>4.7970196522133524E-3</c:v>
                </c:pt>
                <c:pt idx="502">
                  <c:v>6.0740562368994944E-3</c:v>
                </c:pt>
                <c:pt idx="503">
                  <c:v>4.2111216210554137E-3</c:v>
                </c:pt>
                <c:pt idx="504">
                  <c:v>4.9567487452952808E-3</c:v>
                </c:pt>
                <c:pt idx="505">
                  <c:v>3.7145180837558911E-3</c:v>
                </c:pt>
                <c:pt idx="506">
                  <c:v>7.8869334715745421E-3</c:v>
                </c:pt>
                <c:pt idx="507">
                  <c:v>5.5824171821770019E-3</c:v>
                </c:pt>
                <c:pt idx="508">
                  <c:v>7.0562491493126878E-3</c:v>
                </c:pt>
                <c:pt idx="509">
                  <c:v>1.3699546385659289E-4</c:v>
                </c:pt>
                <c:pt idx="510">
                  <c:v>5.2300288922870752E-3</c:v>
                </c:pt>
                <c:pt idx="511">
                  <c:v>-1.6530976815176679E-4</c:v>
                </c:pt>
                <c:pt idx="512">
                  <c:v>7.5437660786814575E-3</c:v>
                </c:pt>
                <c:pt idx="513">
                  <c:v>9.4760340891708594E-4</c:v>
                </c:pt>
                <c:pt idx="514">
                  <c:v>5.1693293201651169E-3</c:v>
                </c:pt>
                <c:pt idx="515">
                  <c:v>5.5505548329002341E-3</c:v>
                </c:pt>
                <c:pt idx="516">
                  <c:v>5.0554656726229386E-3</c:v>
                </c:pt>
                <c:pt idx="517">
                  <c:v>5.4510669910154963E-3</c:v>
                </c:pt>
                <c:pt idx="518">
                  <c:v>4.9855127271043465E-3</c:v>
                </c:pt>
                <c:pt idx="519">
                  <c:v>4.120899617140461E-3</c:v>
                </c:pt>
                <c:pt idx="520">
                  <c:v>2.2631914493249639E-3</c:v>
                </c:pt>
                <c:pt idx="521">
                  <c:v>6.1293248355216434E-3</c:v>
                </c:pt>
                <c:pt idx="522">
                  <c:v>4.0016800991609092E-3</c:v>
                </c:pt>
                <c:pt idx="523">
                  <c:v>3.6054253124548907E-3</c:v>
                </c:pt>
                <c:pt idx="524">
                  <c:v>5.0001720915922032E-3</c:v>
                </c:pt>
                <c:pt idx="525">
                  <c:v>4.3359885391389685E-3</c:v>
                </c:pt>
                <c:pt idx="526">
                  <c:v>4.5632203356480439E-3</c:v>
                </c:pt>
                <c:pt idx="527">
                  <c:v>1.2661050711252564E-2</c:v>
                </c:pt>
                <c:pt idx="528">
                  <c:v>4.7654786274671235E-3</c:v>
                </c:pt>
                <c:pt idx="529">
                  <c:v>3.5827231969518536E-3</c:v>
                </c:pt>
                <c:pt idx="530">
                  <c:v>3.1318745148098959E-3</c:v>
                </c:pt>
                <c:pt idx="531">
                  <c:v>3.5095535520064391E-3</c:v>
                </c:pt>
                <c:pt idx="532">
                  <c:v>3.5928328164125389E-4</c:v>
                </c:pt>
                <c:pt idx="533">
                  <c:v>4.2974500799108917E-3</c:v>
                </c:pt>
                <c:pt idx="534">
                  <c:v>6.0616986234243164E-3</c:v>
                </c:pt>
                <c:pt idx="535">
                  <c:v>4.6316670182282582E-3</c:v>
                </c:pt>
                <c:pt idx="536">
                  <c:v>4.762321975234407E-3</c:v>
                </c:pt>
                <c:pt idx="537">
                  <c:v>5.8052953285974151E-3</c:v>
                </c:pt>
                <c:pt idx="538">
                  <c:v>1.4393035901811846E-3</c:v>
                </c:pt>
                <c:pt idx="539">
                  <c:v>2.6421300464516406E-3</c:v>
                </c:pt>
                <c:pt idx="540">
                  <c:v>-1.3485832271178388E-3</c:v>
                </c:pt>
                <c:pt idx="541">
                  <c:v>5.9363785277466441E-4</c:v>
                </c:pt>
                <c:pt idx="542">
                  <c:v>4.3682793572963341E-3</c:v>
                </c:pt>
                <c:pt idx="543">
                  <c:v>4.8306451005613038E-3</c:v>
                </c:pt>
                <c:pt idx="544">
                  <c:v>5.0704587701475567E-3</c:v>
                </c:pt>
                <c:pt idx="545">
                  <c:v>4.8213212955616758E-3</c:v>
                </c:pt>
                <c:pt idx="546">
                  <c:v>2.8910231789416319E-3</c:v>
                </c:pt>
                <c:pt idx="547">
                  <c:v>2.2344758830499245E-3</c:v>
                </c:pt>
                <c:pt idx="548">
                  <c:v>2.6069072771477408E-3</c:v>
                </c:pt>
                <c:pt idx="549">
                  <c:v>7.3383409565255242E-3</c:v>
                </c:pt>
                <c:pt idx="550">
                  <c:v>3.4586158193685712E-3</c:v>
                </c:pt>
                <c:pt idx="551">
                  <c:v>4.0937644043548271E-3</c:v>
                </c:pt>
                <c:pt idx="552">
                  <c:v>5.1680788259211852E-3</c:v>
                </c:pt>
                <c:pt idx="553">
                  <c:v>3.5417675239739488E-3</c:v>
                </c:pt>
                <c:pt idx="554">
                  <c:v>5.0980366378436948E-3</c:v>
                </c:pt>
                <c:pt idx="555">
                  <c:v>9.2237541549056168E-4</c:v>
                </c:pt>
                <c:pt idx="556">
                  <c:v>1.3387140117295804E-3</c:v>
                </c:pt>
                <c:pt idx="557">
                  <c:v>3.1810960923543963E-3</c:v>
                </c:pt>
                <c:pt idx="558">
                  <c:v>3.5088940394998325E-3</c:v>
                </c:pt>
                <c:pt idx="559">
                  <c:v>3.4974248416368425E-3</c:v>
                </c:pt>
                <c:pt idx="560">
                  <c:v>6.594618188228818E-3</c:v>
                </c:pt>
                <c:pt idx="561">
                  <c:v>3.345580624308786E-3</c:v>
                </c:pt>
                <c:pt idx="562">
                  <c:v>5.8937057615309207E-3</c:v>
                </c:pt>
                <c:pt idx="563">
                  <c:v>5.4806467997388086E-3</c:v>
                </c:pt>
                <c:pt idx="564">
                  <c:v>4.9228181749227939E-3</c:v>
                </c:pt>
                <c:pt idx="565">
                  <c:v>3.2122477042622055E-3</c:v>
                </c:pt>
                <c:pt idx="566">
                  <c:v>-1.1928833715656451E-3</c:v>
                </c:pt>
                <c:pt idx="567">
                  <c:v>2.9719423276657331E-3</c:v>
                </c:pt>
                <c:pt idx="568">
                  <c:v>2.8771573603019185E-3</c:v>
                </c:pt>
                <c:pt idx="569">
                  <c:v>3.3170541187703684E-3</c:v>
                </c:pt>
                <c:pt idx="570">
                  <c:v>3.8390031740509478E-4</c:v>
                </c:pt>
                <c:pt idx="571">
                  <c:v>3.1782054742852672E-3</c:v>
                </c:pt>
                <c:pt idx="572">
                  <c:v>2.0027154850221773E-3</c:v>
                </c:pt>
                <c:pt idx="573">
                  <c:v>1.8653946362778839E-4</c:v>
                </c:pt>
                <c:pt idx="574">
                  <c:v>2.5164035045257549E-3</c:v>
                </c:pt>
                <c:pt idx="575">
                  <c:v>5.7883040185886525E-3</c:v>
                </c:pt>
                <c:pt idx="576">
                  <c:v>3.8847306483114075E-3</c:v>
                </c:pt>
                <c:pt idx="577">
                  <c:v>1.1365327621639665E-3</c:v>
                </c:pt>
                <c:pt idx="578">
                  <c:v>3.1980079545954609E-3</c:v>
                </c:pt>
                <c:pt idx="579">
                  <c:v>-1.4917085980592493E-4</c:v>
                </c:pt>
                <c:pt idx="580">
                  <c:v>4.8194994276822278E-3</c:v>
                </c:pt>
                <c:pt idx="581">
                  <c:v>3.7928389891628278E-3</c:v>
                </c:pt>
                <c:pt idx="582">
                  <c:v>4.7205578651867697E-3</c:v>
                </c:pt>
                <c:pt idx="583">
                  <c:v>2.7954974288693091E-3</c:v>
                </c:pt>
                <c:pt idx="584">
                  <c:v>1.3104248479391956E-3</c:v>
                </c:pt>
                <c:pt idx="585">
                  <c:v>2.7129181859428808E-3</c:v>
                </c:pt>
                <c:pt idx="586">
                  <c:v>4.0908646726685038E-3</c:v>
                </c:pt>
                <c:pt idx="587">
                  <c:v>5.5961566969395804E-3</c:v>
                </c:pt>
                <c:pt idx="588">
                  <c:v>1.1701542819284594E-3</c:v>
                </c:pt>
                <c:pt idx="589">
                  <c:v>4.1748063717581552E-3</c:v>
                </c:pt>
                <c:pt idx="590">
                  <c:v>4.7078536075719768E-3</c:v>
                </c:pt>
                <c:pt idx="591">
                  <c:v>1.5848617958917899E-3</c:v>
                </c:pt>
                <c:pt idx="592">
                  <c:v>4.0534450628317842E-3</c:v>
                </c:pt>
                <c:pt idx="593">
                  <c:v>3.1129465463375361E-3</c:v>
                </c:pt>
                <c:pt idx="594">
                  <c:v>5.0199357558233793E-4</c:v>
                </c:pt>
                <c:pt idx="595">
                  <c:v>2.9089949438600993E-3</c:v>
                </c:pt>
                <c:pt idx="596">
                  <c:v>7.8163501863171003E-3</c:v>
                </c:pt>
                <c:pt idx="597">
                  <c:v>8.3098078923888874E-3</c:v>
                </c:pt>
                <c:pt idx="598">
                  <c:v>5.8518665886924115E-3</c:v>
                </c:pt>
                <c:pt idx="599">
                  <c:v>1.6969832638302762E-3</c:v>
                </c:pt>
                <c:pt idx="600">
                  <c:v>6.1333508697019035E-3</c:v>
                </c:pt>
                <c:pt idx="601">
                  <c:v>7.7076776633133726E-4</c:v>
                </c:pt>
                <c:pt idx="602">
                  <c:v>2.2165628043089303E-3</c:v>
                </c:pt>
                <c:pt idx="603">
                  <c:v>4.8005978741971767E-4</c:v>
                </c:pt>
                <c:pt idx="604">
                  <c:v>-7.8278974962153747E-4</c:v>
                </c:pt>
                <c:pt idx="605">
                  <c:v>3.9809289432051198E-3</c:v>
                </c:pt>
                <c:pt idx="606">
                  <c:v>3.4674068340563302E-3</c:v>
                </c:pt>
                <c:pt idx="607">
                  <c:v>2.5701221650664685E-3</c:v>
                </c:pt>
                <c:pt idx="608">
                  <c:v>1.5061749935869617E-3</c:v>
                </c:pt>
                <c:pt idx="609">
                  <c:v>7.9126370807047763E-4</c:v>
                </c:pt>
                <c:pt idx="610">
                  <c:v>1.976168625626773E-3</c:v>
                </c:pt>
                <c:pt idx="611">
                  <c:v>1.8878492620020282E-3</c:v>
                </c:pt>
                <c:pt idx="612">
                  <c:v>2.4423582970363178E-3</c:v>
                </c:pt>
                <c:pt idx="613">
                  <c:v>3.5486206606285542E-3</c:v>
                </c:pt>
                <c:pt idx="614">
                  <c:v>1.1989808409915703E-3</c:v>
                </c:pt>
                <c:pt idx="615">
                  <c:v>7.253832784432257E-3</c:v>
                </c:pt>
                <c:pt idx="616">
                  <c:v>9.8548051995983599E-4</c:v>
                </c:pt>
                <c:pt idx="617">
                  <c:v>1.5705117854498685E-3</c:v>
                </c:pt>
                <c:pt idx="618">
                  <c:v>4.6402459386396533E-3</c:v>
                </c:pt>
                <c:pt idx="619">
                  <c:v>5.6687295922051018E-3</c:v>
                </c:pt>
                <c:pt idx="620">
                  <c:v>2.9640781545998696E-3</c:v>
                </c:pt>
                <c:pt idx="621">
                  <c:v>7.3442527061140517E-4</c:v>
                </c:pt>
                <c:pt idx="622">
                  <c:v>3.0570042737101399E-3</c:v>
                </c:pt>
                <c:pt idx="623">
                  <c:v>4.0734232105812396E-3</c:v>
                </c:pt>
                <c:pt idx="624">
                  <c:v>1.4140636125923312E-3</c:v>
                </c:pt>
                <c:pt idx="625">
                  <c:v>-1.2803795910906191E-3</c:v>
                </c:pt>
                <c:pt idx="626">
                  <c:v>4.3522621780214266E-3</c:v>
                </c:pt>
                <c:pt idx="627">
                  <c:v>1.7759413581828198E-3</c:v>
                </c:pt>
                <c:pt idx="628">
                  <c:v>1.7391464055978023E-3</c:v>
                </c:pt>
                <c:pt idx="629">
                  <c:v>1.5620709434207569E-3</c:v>
                </c:pt>
                <c:pt idx="630">
                  <c:v>3.4355473834453143E-3</c:v>
                </c:pt>
                <c:pt idx="631">
                  <c:v>5.1274575619302265E-3</c:v>
                </c:pt>
                <c:pt idx="632">
                  <c:v>2.7229113238269598E-3</c:v>
                </c:pt>
                <c:pt idx="633">
                  <c:v>1.2954978966597253E-3</c:v>
                </c:pt>
                <c:pt idx="634">
                  <c:v>-5.8190617856956894E-4</c:v>
                </c:pt>
                <c:pt idx="635">
                  <c:v>9.8161682590069965E-4</c:v>
                </c:pt>
                <c:pt idx="636">
                  <c:v>3.8454310510904754E-3</c:v>
                </c:pt>
                <c:pt idx="637">
                  <c:v>4.3279891682732607E-3</c:v>
                </c:pt>
                <c:pt idx="638">
                  <c:v>2.6298639764208431E-3</c:v>
                </c:pt>
                <c:pt idx="639">
                  <c:v>2.1154579737947543E-3</c:v>
                </c:pt>
                <c:pt idx="640">
                  <c:v>4.2987909961555992E-3</c:v>
                </c:pt>
                <c:pt idx="641">
                  <c:v>3.1839741053723003E-3</c:v>
                </c:pt>
                <c:pt idx="642">
                  <c:v>1.7836321485609208E-3</c:v>
                </c:pt>
                <c:pt idx="643">
                  <c:v>-4.1509734081905947E-3</c:v>
                </c:pt>
                <c:pt idx="644">
                  <c:v>4.2352082643939415E-3</c:v>
                </c:pt>
                <c:pt idx="645">
                  <c:v>-1.0069937096139903E-3</c:v>
                </c:pt>
                <c:pt idx="646">
                  <c:v>3.8925890153640452E-4</c:v>
                </c:pt>
                <c:pt idx="647">
                  <c:v>2.4593707305009538E-3</c:v>
                </c:pt>
                <c:pt idx="648">
                  <c:v>1.0789662179822024E-4</c:v>
                </c:pt>
                <c:pt idx="649">
                  <c:v>2.0333942669512606E-3</c:v>
                </c:pt>
                <c:pt idx="650">
                  <c:v>6.526559135271004E-3</c:v>
                </c:pt>
                <c:pt idx="651">
                  <c:v>2.4031419959029687E-3</c:v>
                </c:pt>
                <c:pt idx="652">
                  <c:v>1.8521617332742935E-3</c:v>
                </c:pt>
                <c:pt idx="653">
                  <c:v>4.0233557065474379E-3</c:v>
                </c:pt>
                <c:pt idx="654">
                  <c:v>7.0532861801162472E-3</c:v>
                </c:pt>
                <c:pt idx="655">
                  <c:v>6.6556650917615201E-4</c:v>
                </c:pt>
                <c:pt idx="656">
                  <c:v>2.7814210314871524E-3</c:v>
                </c:pt>
                <c:pt idx="657">
                  <c:v>2.1195381884731024E-3</c:v>
                </c:pt>
                <c:pt idx="658">
                  <c:v>2.2468610024382052E-3</c:v>
                </c:pt>
                <c:pt idx="659">
                  <c:v>2.6440452177884932E-3</c:v>
                </c:pt>
                <c:pt idx="660">
                  <c:v>5.9710928153444698E-3</c:v>
                </c:pt>
                <c:pt idx="661">
                  <c:v>2.0048133209813468E-3</c:v>
                </c:pt>
                <c:pt idx="662">
                  <c:v>2.4357889855575188E-3</c:v>
                </c:pt>
                <c:pt idx="663">
                  <c:v>4.3229451972863764E-3</c:v>
                </c:pt>
                <c:pt idx="664">
                  <c:v>1.4131979329667921E-4</c:v>
                </c:pt>
                <c:pt idx="665">
                  <c:v>-1.3324955956167672E-3</c:v>
                </c:pt>
                <c:pt idx="666">
                  <c:v>2.1718406814390523E-3</c:v>
                </c:pt>
                <c:pt idx="667">
                  <c:v>5.2331567978414206E-3</c:v>
                </c:pt>
                <c:pt idx="668">
                  <c:v>1.7996896349172786E-3</c:v>
                </c:pt>
                <c:pt idx="669">
                  <c:v>2.7436249878884933E-3</c:v>
                </c:pt>
                <c:pt idx="670">
                  <c:v>2.7432552254726961E-3</c:v>
                </c:pt>
                <c:pt idx="671">
                  <c:v>4.3226333024273256E-3</c:v>
                </c:pt>
                <c:pt idx="672">
                  <c:v>4.9542779843738671E-3</c:v>
                </c:pt>
                <c:pt idx="673">
                  <c:v>1.9933177161051141E-3</c:v>
                </c:pt>
                <c:pt idx="674">
                  <c:v>#N/A</c:v>
                </c:pt>
                <c:pt idx="675">
                  <c:v>1.7774530141914102E-3</c:v>
                </c:pt>
                <c:pt idx="676">
                  <c:v>4.348669505470637E-3</c:v>
                </c:pt>
                <c:pt idx="677">
                  <c:v>1.3605844040747161E-3</c:v>
                </c:pt>
                <c:pt idx="678">
                  <c:v>1.1624818680189275E-3</c:v>
                </c:pt>
                <c:pt idx="679">
                  <c:v>3.5433088054770412E-3</c:v>
                </c:pt>
                <c:pt idx="680">
                  <c:v>9.8299213011876496E-4</c:v>
                </c:pt>
                <c:pt idx="681">
                  <c:v>2.2510076250472633E-3</c:v>
                </c:pt>
                <c:pt idx="682">
                  <c:v>4.2936455285746966E-4</c:v>
                </c:pt>
                <c:pt idx="683">
                  <c:v>2.0012910978499665E-3</c:v>
                </c:pt>
                <c:pt idx="684">
                  <c:v>4.2881253241719985E-3</c:v>
                </c:pt>
                <c:pt idx="685">
                  <c:v>3.0262074805647021E-3</c:v>
                </c:pt>
                <c:pt idx="686">
                  <c:v>2.7900872911372776E-3</c:v>
                </c:pt>
                <c:pt idx="687">
                  <c:v>2.5883996156323974E-3</c:v>
                </c:pt>
                <c:pt idx="688">
                  <c:v>4.7556385093061593E-4</c:v>
                </c:pt>
                <c:pt idx="689">
                  <c:v>2.118164132784317E-3</c:v>
                </c:pt>
                <c:pt idx="690">
                  <c:v>2.7294154406789506E-3</c:v>
                </c:pt>
                <c:pt idx="691">
                  <c:v>3.7323239106918926E-3</c:v>
                </c:pt>
                <c:pt idx="692">
                  <c:v>2.6574624699147176E-3</c:v>
                </c:pt>
                <c:pt idx="693">
                  <c:v>4.3566181090404221E-4</c:v>
                </c:pt>
                <c:pt idx="694">
                  <c:v>1.4425179146115852E-3</c:v>
                </c:pt>
                <c:pt idx="695">
                  <c:v>1.1384865413535117E-3</c:v>
                </c:pt>
                <c:pt idx="696">
                  <c:v>2.016146077037817E-3</c:v>
                </c:pt>
                <c:pt idx="697">
                  <c:v>-1.5958911285351984E-3</c:v>
                </c:pt>
                <c:pt idx="698">
                  <c:v>2.6219306906054562E-3</c:v>
                </c:pt>
                <c:pt idx="699">
                  <c:v>2.1529398150248458E-3</c:v>
                </c:pt>
                <c:pt idx="700">
                  <c:v>1.1428519578184915E-3</c:v>
                </c:pt>
                <c:pt idx="701">
                  <c:v>2.6144353007211407E-3</c:v>
                </c:pt>
                <c:pt idx="702">
                  <c:v>7.7607766311713622E-3</c:v>
                </c:pt>
                <c:pt idx="703">
                  <c:v>-4.8914671933519838E-4</c:v>
                </c:pt>
                <c:pt idx="704">
                  <c:v>2.0153886671174792E-3</c:v>
                </c:pt>
                <c:pt idx="705">
                  <c:v>2.3154647128351691E-3</c:v>
                </c:pt>
                <c:pt idx="706">
                  <c:v>4.1466434769166227E-4</c:v>
                </c:pt>
                <c:pt idx="707">
                  <c:v>2.2812946523271815E-3</c:v>
                </c:pt>
                <c:pt idx="708">
                  <c:v>1.2951122480151511E-3</c:v>
                </c:pt>
                <c:pt idx="709">
                  <c:v>2.7852208598762029E-3</c:v>
                </c:pt>
                <c:pt idx="710">
                  <c:v>4.396969299040876E-4</c:v>
                </c:pt>
                <c:pt idx="711">
                  <c:v>2.8620470676377074E-4</c:v>
                </c:pt>
                <c:pt idx="712">
                  <c:v>2.1706828134067102E-3</c:v>
                </c:pt>
                <c:pt idx="713">
                  <c:v>3.2198777451304395E-3</c:v>
                </c:pt>
                <c:pt idx="714">
                  <c:v>2.0817914427841977E-3</c:v>
                </c:pt>
                <c:pt idx="715">
                  <c:v>2.9712365824914322E-3</c:v>
                </c:pt>
                <c:pt idx="716">
                  <c:v>9.329400529895171E-3</c:v>
                </c:pt>
                <c:pt idx="717">
                  <c:v>1.1671942269888547E-3</c:v>
                </c:pt>
                <c:pt idx="718">
                  <c:v>1.1396086691835006E-3</c:v>
                </c:pt>
                <c:pt idx="719">
                  <c:v>3.49091655129663E-3</c:v>
                </c:pt>
                <c:pt idx="720">
                  <c:v>9.3390941139315231E-4</c:v>
                </c:pt>
                <c:pt idx="721">
                  <c:v>2.1258543498170468E-3</c:v>
                </c:pt>
                <c:pt idx="722">
                  <c:v>-2.2433069290609398E-3</c:v>
                </c:pt>
                <c:pt idx="723">
                  <c:v>8.7889365437221478E-4</c:v>
                </c:pt>
                <c:pt idx="724">
                  <c:v>-2.1385559129786236E-3</c:v>
                </c:pt>
                <c:pt idx="725">
                  <c:v>2.9683219285026041E-3</c:v>
                </c:pt>
                <c:pt idx="726">
                  <c:v>5.0663559799613012E-3</c:v>
                </c:pt>
                <c:pt idx="727">
                  <c:v>7.1361730420638203E-4</c:v>
                </c:pt>
                <c:pt idx="728">
                  <c:v>2.4346006322546465E-3</c:v>
                </c:pt>
                <c:pt idx="729">
                  <c:v>7.1252996932225088E-5</c:v>
                </c:pt>
                <c:pt idx="730">
                  <c:v>3.5076360416241847E-4</c:v>
                </c:pt>
                <c:pt idx="731">
                  <c:v>-2.0934581617241266E-3</c:v>
                </c:pt>
                <c:pt idx="732">
                  <c:v>4.270255252527555E-3</c:v>
                </c:pt>
                <c:pt idx="733">
                  <c:v>-2.4501445520054288E-3</c:v>
                </c:pt>
                <c:pt idx="734">
                  <c:v>3.0209017554803097E-3</c:v>
                </c:pt>
                <c:pt idx="735">
                  <c:v>3.8217130226081419E-3</c:v>
                </c:pt>
                <c:pt idx="736">
                  <c:v>-2.5704052854454984E-3</c:v>
                </c:pt>
                <c:pt idx="737">
                  <c:v>5.323999394764023E-4</c:v>
                </c:pt>
                <c:pt idx="738">
                  <c:v>3.127129495989811E-3</c:v>
                </c:pt>
                <c:pt idx="739">
                  <c:v>-1.878289271101119E-4</c:v>
                </c:pt>
                <c:pt idx="740">
                  <c:v>-9.4021932089950466E-3</c:v>
                </c:pt>
                <c:pt idx="741">
                  <c:v>2.7788417375860242E-3</c:v>
                </c:pt>
                <c:pt idx="742">
                  <c:v>1.3073437124906384E-3</c:v>
                </c:pt>
                <c:pt idx="743">
                  <c:v>1.7037047669574701E-3</c:v>
                </c:pt>
                <c:pt idx="744">
                  <c:v>4.9923993258071953E-4</c:v>
                </c:pt>
                <c:pt idx="745">
                  <c:v>9.8710564401383039E-4</c:v>
                </c:pt>
                <c:pt idx="746">
                  <c:v>-5.4371127674753827E-3</c:v>
                </c:pt>
                <c:pt idx="747">
                  <c:v>2.9413753895639605E-3</c:v>
                </c:pt>
                <c:pt idx="748">
                  <c:v>4.379416693007343E-3</c:v>
                </c:pt>
                <c:pt idx="749">
                  <c:v>1.6648494984572437E-4</c:v>
                </c:pt>
                <c:pt idx="750">
                  <c:v>-1.8979110405455968E-3</c:v>
                </c:pt>
                <c:pt idx="751">
                  <c:v>1.2474731259037863E-3</c:v>
                </c:pt>
                <c:pt idx="752">
                  <c:v>6.5508193469288045E-5</c:v>
                </c:pt>
                <c:pt idx="753">
                  <c:v>1.1590056541401772E-3</c:v>
                </c:pt>
                <c:pt idx="754">
                  <c:v>3.8861683678725889E-4</c:v>
                </c:pt>
                <c:pt idx="755">
                  <c:v>-4.0023580039671991E-4</c:v>
                </c:pt>
                <c:pt idx="756">
                  <c:v>1.7003170633613784E-3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EA-4CA7-A97F-20B188B9298F}"/>
            </c:ext>
          </c:extLst>
        </c:ser>
        <c:ser>
          <c:idx val="10"/>
          <c:order val="1"/>
          <c:tx>
            <c:strRef>
              <c:f>Analysis!$CW$7</c:f>
              <c:strCache>
                <c:ptCount val="1"/>
                <c:pt idx="0">
                  <c:v> Skorygowana</c:v>
                </c:pt>
              </c:strCache>
            </c:strRef>
          </c:tx>
          <c:spPr>
            <a:ln w="571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Analysis!$CW$10:$CW$766</c:f>
              <c:numCache>
                <c:formatCode>0.000%</c:formatCode>
                <c:ptCount val="757"/>
                <c:pt idx="0">
                  <c:v>1.3871535087465858E-2</c:v>
                </c:pt>
                <c:pt idx="1">
                  <c:v>1.3870569095214114E-2</c:v>
                </c:pt>
                <c:pt idx="2">
                  <c:v>1.3849433783828191E-2</c:v>
                </c:pt>
                <c:pt idx="3">
                  <c:v>1.3818090306274122E-2</c:v>
                </c:pt>
                <c:pt idx="4">
                  <c:v>1.3823542738579997E-2</c:v>
                </c:pt>
                <c:pt idx="5">
                  <c:v>1.3833179324002076E-2</c:v>
                </c:pt>
                <c:pt idx="6">
                  <c:v>1.3802820778066938E-2</c:v>
                </c:pt>
                <c:pt idx="7">
                  <c:v>1.3803152533917951E-2</c:v>
                </c:pt>
                <c:pt idx="8">
                  <c:v>1.3784562651593557E-2</c:v>
                </c:pt>
                <c:pt idx="9">
                  <c:v>1.3783851591510077E-2</c:v>
                </c:pt>
                <c:pt idx="10">
                  <c:v>1.3767018402992326E-2</c:v>
                </c:pt>
                <c:pt idx="11">
                  <c:v>1.3754986885312404E-2</c:v>
                </c:pt>
                <c:pt idx="12">
                  <c:v>1.3753938653129349E-2</c:v>
                </c:pt>
                <c:pt idx="13">
                  <c:v>1.375531910918748E-2</c:v>
                </c:pt>
                <c:pt idx="14">
                  <c:v>1.3710923993585311E-2</c:v>
                </c:pt>
                <c:pt idx="15">
                  <c:v>1.3704996006349335E-2</c:v>
                </c:pt>
                <c:pt idx="16">
                  <c:v>1.3679612615588033E-2</c:v>
                </c:pt>
                <c:pt idx="17">
                  <c:v>1.3674241945118348E-2</c:v>
                </c:pt>
                <c:pt idx="18">
                  <c:v>1.3667262329403851E-2</c:v>
                </c:pt>
                <c:pt idx="19">
                  <c:v>1.3674524950685996E-2</c:v>
                </c:pt>
                <c:pt idx="20">
                  <c:v>1.3660768337258933E-2</c:v>
                </c:pt>
                <c:pt idx="21">
                  <c:v>1.3604166565993836E-2</c:v>
                </c:pt>
                <c:pt idx="22">
                  <c:v>1.357871277772893E-2</c:v>
                </c:pt>
                <c:pt idx="23">
                  <c:v>1.3571972473169103E-2</c:v>
                </c:pt>
                <c:pt idx="24">
                  <c:v>1.3529990492473942E-2</c:v>
                </c:pt>
                <c:pt idx="25">
                  <c:v>1.3502815623761322E-2</c:v>
                </c:pt>
                <c:pt idx="26">
                  <c:v>1.3495295884526026E-2</c:v>
                </c:pt>
                <c:pt idx="27">
                  <c:v>1.3493581077943739E-2</c:v>
                </c:pt>
                <c:pt idx="28">
                  <c:v>1.3467335116931878E-2</c:v>
                </c:pt>
                <c:pt idx="29">
                  <c:v>1.3463084709016027E-2</c:v>
                </c:pt>
                <c:pt idx="30">
                  <c:v>1.3445508443738374E-2</c:v>
                </c:pt>
                <c:pt idx="31">
                  <c:v>1.3394268979037616E-2</c:v>
                </c:pt>
                <c:pt idx="32">
                  <c:v>1.3350247835717921E-2</c:v>
                </c:pt>
                <c:pt idx="33">
                  <c:v>1.3354169545633399E-2</c:v>
                </c:pt>
                <c:pt idx="34">
                  <c:v>1.3327901630340699E-2</c:v>
                </c:pt>
                <c:pt idx="35">
                  <c:v>1.3266096882002865E-2</c:v>
                </c:pt>
                <c:pt idx="36">
                  <c:v>1.3268564179234499E-2</c:v>
                </c:pt>
                <c:pt idx="37">
                  <c:v>1.3221021068701155E-2</c:v>
                </c:pt>
                <c:pt idx="38">
                  <c:v>1.3200787623053323E-2</c:v>
                </c:pt>
                <c:pt idx="39">
                  <c:v>1.3165259734930101E-2</c:v>
                </c:pt>
                <c:pt idx="40">
                  <c:v>1.3107592789217026E-2</c:v>
                </c:pt>
                <c:pt idx="41">
                  <c:v>1.3110412373998459E-2</c:v>
                </c:pt>
                <c:pt idx="42">
                  <c:v>1.3112292732040842E-2</c:v>
                </c:pt>
                <c:pt idx="43">
                  <c:v>1.3113972358050452E-2</c:v>
                </c:pt>
                <c:pt idx="44">
                  <c:v>1.3082638439782412E-2</c:v>
                </c:pt>
                <c:pt idx="45">
                  <c:v>1.3057429142184107E-2</c:v>
                </c:pt>
                <c:pt idx="46">
                  <c:v>1.3061219703755178E-2</c:v>
                </c:pt>
                <c:pt idx="47">
                  <c:v>1.3059299024263948E-2</c:v>
                </c:pt>
                <c:pt idx="48">
                  <c:v>1.3062000930238238E-2</c:v>
                </c:pt>
                <c:pt idx="49">
                  <c:v>1.305906842355431E-2</c:v>
                </c:pt>
                <c:pt idx="50">
                  <c:v>1.303680273010599E-2</c:v>
                </c:pt>
                <c:pt idx="51">
                  <c:v>1.3030199514346474E-2</c:v>
                </c:pt>
                <c:pt idx="52">
                  <c:v>1.3028686482208451E-2</c:v>
                </c:pt>
                <c:pt idx="53">
                  <c:v>1.3034952574537018E-2</c:v>
                </c:pt>
                <c:pt idx="54">
                  <c:v>1.303059324743483E-2</c:v>
                </c:pt>
                <c:pt idx="55">
                  <c:v>1.3024123744954208E-2</c:v>
                </c:pt>
                <c:pt idx="56">
                  <c:v>1.2998300544963204E-2</c:v>
                </c:pt>
                <c:pt idx="57">
                  <c:v>1.3001113426620581E-2</c:v>
                </c:pt>
                <c:pt idx="58">
                  <c:v>1.3006435993338394E-2</c:v>
                </c:pt>
                <c:pt idx="59">
                  <c:v>1.300238875239268E-2</c:v>
                </c:pt>
                <c:pt idx="60">
                  <c:v>1.291141370250215E-2</c:v>
                </c:pt>
                <c:pt idx="61">
                  <c:v>1.2909514012494405E-2</c:v>
                </c:pt>
                <c:pt idx="62">
                  <c:v>1.2898251227035251E-2</c:v>
                </c:pt>
                <c:pt idx="63">
                  <c:v>1.2872565031650351E-2</c:v>
                </c:pt>
                <c:pt idx="64">
                  <c:v>1.2875438935104011E-2</c:v>
                </c:pt>
                <c:pt idx="65">
                  <c:v>1.2846146595297592E-2</c:v>
                </c:pt>
                <c:pt idx="66">
                  <c:v>1.283469879902488E-2</c:v>
                </c:pt>
                <c:pt idx="67">
                  <c:v>1.2799284653255638E-2</c:v>
                </c:pt>
                <c:pt idx="68">
                  <c:v>1.2806368287183068E-2</c:v>
                </c:pt>
                <c:pt idx="69">
                  <c:v>1.2798388698877616E-2</c:v>
                </c:pt>
                <c:pt idx="70">
                  <c:v>1.2785202914265659E-2</c:v>
                </c:pt>
                <c:pt idx="71">
                  <c:v>1.2764822166033918E-2</c:v>
                </c:pt>
                <c:pt idx="72">
                  <c:v>1.2767713257479274E-2</c:v>
                </c:pt>
                <c:pt idx="73">
                  <c:v>1.2757646123469524E-2</c:v>
                </c:pt>
                <c:pt idx="74">
                  <c:v>1.2743172745928844E-2</c:v>
                </c:pt>
                <c:pt idx="75">
                  <c:v>1.2729483657354601E-2</c:v>
                </c:pt>
                <c:pt idx="76">
                  <c:v>1.2713892181128061E-2</c:v>
                </c:pt>
                <c:pt idx="77">
                  <c:v>1.2698935401003641E-2</c:v>
                </c:pt>
                <c:pt idx="78">
                  <c:v>1.2653136528734343E-2</c:v>
                </c:pt>
                <c:pt idx="79">
                  <c:v>1.2640025593168014E-2</c:v>
                </c:pt>
                <c:pt idx="80">
                  <c:v>1.2625625448696276E-2</c:v>
                </c:pt>
                <c:pt idx="81">
                  <c:v>1.2611603322947307E-2</c:v>
                </c:pt>
                <c:pt idx="82">
                  <c:v>1.2553100905036363E-2</c:v>
                </c:pt>
                <c:pt idx="83">
                  <c:v>1.2536940549859432E-2</c:v>
                </c:pt>
                <c:pt idx="84">
                  <c:v>1.2521984594579649E-2</c:v>
                </c:pt>
                <c:pt idx="85">
                  <c:v>1.2507853992046236E-2</c:v>
                </c:pt>
                <c:pt idx="86">
                  <c:v>1.2491624441278049E-2</c:v>
                </c:pt>
                <c:pt idx="87">
                  <c:v>1.2448089506654769E-2</c:v>
                </c:pt>
                <c:pt idx="88">
                  <c:v>1.2433782132759141E-2</c:v>
                </c:pt>
                <c:pt idx="89">
                  <c:v>1.2419604240544446E-2</c:v>
                </c:pt>
                <c:pt idx="90">
                  <c:v>1.2406075743349287E-2</c:v>
                </c:pt>
                <c:pt idx="91">
                  <c:v>1.2390560831971653E-2</c:v>
                </c:pt>
                <c:pt idx="92">
                  <c:v>1.2345601536223549E-2</c:v>
                </c:pt>
                <c:pt idx="93">
                  <c:v>1.2330281020570766E-2</c:v>
                </c:pt>
                <c:pt idx="94">
                  <c:v>1.2316271979452731E-2</c:v>
                </c:pt>
                <c:pt idx="95">
                  <c:v>1.2302321876222821E-2</c:v>
                </c:pt>
                <c:pt idx="96">
                  <c:v>1.2288733046227129E-2</c:v>
                </c:pt>
                <c:pt idx="97">
                  <c:v>1.224549692722543E-2</c:v>
                </c:pt>
                <c:pt idx="98">
                  <c:v>1.2230766823541961E-2</c:v>
                </c:pt>
                <c:pt idx="99">
                  <c:v>1.2215335870379818E-2</c:v>
                </c:pt>
                <c:pt idx="100">
                  <c:v>1.2201655590717841E-2</c:v>
                </c:pt>
                <c:pt idx="101">
                  <c:v>1.2185138349432467E-2</c:v>
                </c:pt>
                <c:pt idx="102">
                  <c:v>1.2142467594987938E-2</c:v>
                </c:pt>
                <c:pt idx="103">
                  <c:v>1.2127369766530061E-2</c:v>
                </c:pt>
                <c:pt idx="104">
                  <c:v>1.2113548666591756E-2</c:v>
                </c:pt>
                <c:pt idx="105">
                  <c:v>1.2096059600647191E-2</c:v>
                </c:pt>
                <c:pt idx="106">
                  <c:v>1.2081352121469768E-2</c:v>
                </c:pt>
                <c:pt idx="107">
                  <c:v>1.2040565805101267E-2</c:v>
                </c:pt>
                <c:pt idx="108">
                  <c:v>1.2024415639023234E-2</c:v>
                </c:pt>
                <c:pt idx="109">
                  <c:v>1.2009257844343368E-2</c:v>
                </c:pt>
                <c:pt idx="110">
                  <c:v>1.1995580285496743E-2</c:v>
                </c:pt>
                <c:pt idx="111">
                  <c:v>1.1980726278460363E-2</c:v>
                </c:pt>
                <c:pt idx="112">
                  <c:v>1.1935184873228089E-2</c:v>
                </c:pt>
                <c:pt idx="113">
                  <c:v>1.1921840021369645E-2</c:v>
                </c:pt>
                <c:pt idx="114">
                  <c:v>1.190801956879306E-2</c:v>
                </c:pt>
                <c:pt idx="115">
                  <c:v>1.1893880559769254E-2</c:v>
                </c:pt>
                <c:pt idx="116">
                  <c:v>1.1877997213337599E-2</c:v>
                </c:pt>
                <c:pt idx="117">
                  <c:v>1.1832293075922262E-2</c:v>
                </c:pt>
                <c:pt idx="118">
                  <c:v>1.1818887208707496E-2</c:v>
                </c:pt>
                <c:pt idx="119">
                  <c:v>1.1803171422100078E-2</c:v>
                </c:pt>
                <c:pt idx="120">
                  <c:v>1.179083957652427E-2</c:v>
                </c:pt>
                <c:pt idx="121">
                  <c:v>1.1773440218328712E-2</c:v>
                </c:pt>
                <c:pt idx="122">
                  <c:v>1.1729904046795303E-2</c:v>
                </c:pt>
                <c:pt idx="123">
                  <c:v>1.1715467710663674E-2</c:v>
                </c:pt>
                <c:pt idx="124">
                  <c:v>1.1701282170124339E-2</c:v>
                </c:pt>
                <c:pt idx="125">
                  <c:v>1.1680849409857919E-2</c:v>
                </c:pt>
                <c:pt idx="126">
                  <c:v>1.1666453832426038E-2</c:v>
                </c:pt>
                <c:pt idx="127">
                  <c:v>1.1606405987642621E-2</c:v>
                </c:pt>
                <c:pt idx="128">
                  <c:v>1.1592888646086541E-2</c:v>
                </c:pt>
                <c:pt idx="129">
                  <c:v>1.1577164760671055E-2</c:v>
                </c:pt>
                <c:pt idx="130">
                  <c:v>1.1562917548614493E-2</c:v>
                </c:pt>
                <c:pt idx="131">
                  <c:v>1.1519988506858647E-2</c:v>
                </c:pt>
                <c:pt idx="132">
                  <c:v>1.150206833249201E-2</c:v>
                </c:pt>
                <c:pt idx="133">
                  <c:v>1.1488036448829453E-2</c:v>
                </c:pt>
                <c:pt idx="134">
                  <c:v>1.1475634475855978E-2</c:v>
                </c:pt>
                <c:pt idx="135">
                  <c:v>1.145903632353984E-2</c:v>
                </c:pt>
                <c:pt idx="136">
                  <c:v>1.1414946024449035E-2</c:v>
                </c:pt>
                <c:pt idx="137">
                  <c:v>1.1401142233248063E-2</c:v>
                </c:pt>
                <c:pt idx="138">
                  <c:v>1.1387498017591646E-2</c:v>
                </c:pt>
                <c:pt idx="139">
                  <c:v>1.1370604359269398E-2</c:v>
                </c:pt>
                <c:pt idx="140">
                  <c:v>1.1357788033208305E-2</c:v>
                </c:pt>
                <c:pt idx="141">
                  <c:v>1.1312300079834969E-2</c:v>
                </c:pt>
                <c:pt idx="142">
                  <c:v>1.130036258143563E-2</c:v>
                </c:pt>
                <c:pt idx="143">
                  <c:v>1.1282832087214922E-2</c:v>
                </c:pt>
                <c:pt idx="144">
                  <c:v>1.1270628982079867E-2</c:v>
                </c:pt>
                <c:pt idx="145">
                  <c:v>1.1254049202817251E-2</c:v>
                </c:pt>
                <c:pt idx="146">
                  <c:v>1.1210886341765702E-2</c:v>
                </c:pt>
                <c:pt idx="147">
                  <c:v>1.1196649487482002E-2</c:v>
                </c:pt>
                <c:pt idx="148">
                  <c:v>1.1181961629828985E-2</c:v>
                </c:pt>
                <c:pt idx="149">
                  <c:v>1.1167495849301323E-2</c:v>
                </c:pt>
                <c:pt idx="150">
                  <c:v>1.1150551184102575E-2</c:v>
                </c:pt>
                <c:pt idx="151">
                  <c:v>1.1107955565086369E-2</c:v>
                </c:pt>
                <c:pt idx="152">
                  <c:v>1.1094038305579534E-2</c:v>
                </c:pt>
                <c:pt idx="153">
                  <c:v>1.1077682511775988E-2</c:v>
                </c:pt>
                <c:pt idx="154">
                  <c:v>1.1065080035177699E-2</c:v>
                </c:pt>
                <c:pt idx="155">
                  <c:v>1.1006034536826359E-2</c:v>
                </c:pt>
                <c:pt idx="156">
                  <c:v>1.0992579527819846E-2</c:v>
                </c:pt>
                <c:pt idx="157">
                  <c:v>1.0977258728942507E-2</c:v>
                </c:pt>
                <c:pt idx="158">
                  <c:v>1.0960934571997427E-2</c:v>
                </c:pt>
                <c:pt idx="159">
                  <c:v>1.0945961722467645E-2</c:v>
                </c:pt>
                <c:pt idx="160">
                  <c:v>1.0903952083448187E-2</c:v>
                </c:pt>
                <c:pt idx="161">
                  <c:v>1.0887113886865141E-2</c:v>
                </c:pt>
                <c:pt idx="162">
                  <c:v>1.087358066885824E-2</c:v>
                </c:pt>
                <c:pt idx="163">
                  <c:v>1.0858246988196818E-2</c:v>
                </c:pt>
                <c:pt idx="164">
                  <c:v>1.0842980508637412E-2</c:v>
                </c:pt>
                <c:pt idx="165">
                  <c:v>1.0801354852306488E-2</c:v>
                </c:pt>
                <c:pt idx="166">
                  <c:v>1.0786293669336589E-2</c:v>
                </c:pt>
                <c:pt idx="167">
                  <c:v>1.0771823458247454E-2</c:v>
                </c:pt>
                <c:pt idx="168">
                  <c:v>1.0755393405750713E-2</c:v>
                </c:pt>
                <c:pt idx="169">
                  <c:v>1.074292491036144E-2</c:v>
                </c:pt>
                <c:pt idx="170">
                  <c:v>#N/A</c:v>
                </c:pt>
                <c:pt idx="171">
                  <c:v>1.0682778588570141E-2</c:v>
                </c:pt>
                <c:pt idx="172">
                  <c:v>1.0670372119601312E-2</c:v>
                </c:pt>
                <c:pt idx="173">
                  <c:v>1.0655035112897115E-2</c:v>
                </c:pt>
                <c:pt idx="174">
                  <c:v>1.0640052065093775E-2</c:v>
                </c:pt>
                <c:pt idx="175">
                  <c:v>1.0594378386841186E-2</c:v>
                </c:pt>
                <c:pt idx="176">
                  <c:v>1.0581438024917622E-2</c:v>
                </c:pt>
                <c:pt idx="177">
                  <c:v>1.0565208357793621E-2</c:v>
                </c:pt>
                <c:pt idx="178">
                  <c:v>1.0552203329377452E-2</c:v>
                </c:pt>
                <c:pt idx="179">
                  <c:v>1.0539121861934841E-2</c:v>
                </c:pt>
                <c:pt idx="180">
                  <c:v>1.0493726882831789E-2</c:v>
                </c:pt>
                <c:pt idx="181">
                  <c:v>1.0477950662364233E-2</c:v>
                </c:pt>
                <c:pt idx="182">
                  <c:v>1.0464803301379444E-2</c:v>
                </c:pt>
                <c:pt idx="183">
                  <c:v>1.0450303244280201E-2</c:v>
                </c:pt>
                <c:pt idx="184">
                  <c:v>1.0434334147394031E-2</c:v>
                </c:pt>
                <c:pt idx="185">
                  <c:v>1.0378038697635539E-2</c:v>
                </c:pt>
                <c:pt idx="186">
                  <c:v>1.0362310605982916E-2</c:v>
                </c:pt>
                <c:pt idx="187">
                  <c:v>1.0347071066869384E-2</c:v>
                </c:pt>
                <c:pt idx="188">
                  <c:v>1.0334293739197919E-2</c:v>
                </c:pt>
                <c:pt idx="189">
                  <c:v>1.0288892370695413E-2</c:v>
                </c:pt>
                <c:pt idx="190">
                  <c:v>1.0272555003756789E-2</c:v>
                </c:pt>
                <c:pt idx="191">
                  <c:v>1.0258444128139477E-2</c:v>
                </c:pt>
                <c:pt idx="192">
                  <c:v>1.0245307507662282E-2</c:v>
                </c:pt>
                <c:pt idx="193">
                  <c:v>1.0231021562338904E-2</c:v>
                </c:pt>
                <c:pt idx="194">
                  <c:v>1.0184432305164748E-2</c:v>
                </c:pt>
                <c:pt idx="195">
                  <c:v>1.0170246095551061E-2</c:v>
                </c:pt>
                <c:pt idx="196">
                  <c:v>1.0154987936391136E-2</c:v>
                </c:pt>
                <c:pt idx="197">
                  <c:v>1.014238943451562E-2</c:v>
                </c:pt>
                <c:pt idx="198">
                  <c:v>1.0125572079107137E-2</c:v>
                </c:pt>
                <c:pt idx="199">
                  <c:v>1.0085532833486344E-2</c:v>
                </c:pt>
                <c:pt idx="200">
                  <c:v>1.0070456295043773E-2</c:v>
                </c:pt>
                <c:pt idx="201">
                  <c:v>1.0055862082507749E-2</c:v>
                </c:pt>
                <c:pt idx="202">
                  <c:v>1.0038209363031791E-2</c:v>
                </c:pt>
                <c:pt idx="203">
                  <c:v>1.0027181601789836E-2</c:v>
                </c:pt>
                <c:pt idx="204">
                  <c:v>9.9824500498728597E-3</c:v>
                </c:pt>
                <c:pt idx="205">
                  <c:v>9.9648767287563444E-3</c:v>
                </c:pt>
                <c:pt idx="206">
                  <c:v>9.9504201683160431E-3</c:v>
                </c:pt>
                <c:pt idx="207">
                  <c:v>9.9393378467516058E-3</c:v>
                </c:pt>
                <c:pt idx="208">
                  <c:v>9.9226875027069728E-3</c:v>
                </c:pt>
                <c:pt idx="209">
                  <c:v>9.8776684107810819E-3</c:v>
                </c:pt>
                <c:pt idx="210">
                  <c:v>9.8659305435739864E-3</c:v>
                </c:pt>
                <c:pt idx="211">
                  <c:v>9.8508774143926114E-3</c:v>
                </c:pt>
                <c:pt idx="212">
                  <c:v>9.834779146387751E-3</c:v>
                </c:pt>
                <c:pt idx="213">
                  <c:v>9.820471701395217E-3</c:v>
                </c:pt>
                <c:pt idx="214">
                  <c:v>9.7785841367525883E-3</c:v>
                </c:pt>
                <c:pt idx="215">
                  <c:v>9.7630031905038273E-3</c:v>
                </c:pt>
                <c:pt idx="216">
                  <c:v>9.7472583141673397E-3</c:v>
                </c:pt>
                <c:pt idx="217">
                  <c:v>9.7327462906404705E-3</c:v>
                </c:pt>
                <c:pt idx="218">
                  <c:v>9.7179520079755388E-3</c:v>
                </c:pt>
                <c:pt idx="219">
                  <c:v>9.6762023271492748E-3</c:v>
                </c:pt>
                <c:pt idx="220">
                  <c:v>9.6600343495059082E-3</c:v>
                </c:pt>
                <c:pt idx="221">
                  <c:v>9.6462396848948639E-3</c:v>
                </c:pt>
                <c:pt idx="222">
                  <c:v>9.6299048224057771E-3</c:v>
                </c:pt>
                <c:pt idx="223">
                  <c:v>9.5732408046940165E-3</c:v>
                </c:pt>
                <c:pt idx="224">
                  <c:v>9.5575441185209442E-3</c:v>
                </c:pt>
                <c:pt idx="225">
                  <c:v>9.5425674518678782E-3</c:v>
                </c:pt>
                <c:pt idx="226">
                  <c:v>9.5292834427209705E-3</c:v>
                </c:pt>
                <c:pt idx="227">
                  <c:v>9.51499301990677E-3</c:v>
                </c:pt>
                <c:pt idx="228">
                  <c:v>9.4705752074886185E-3</c:v>
                </c:pt>
                <c:pt idx="229">
                  <c:v>9.4554351709954521E-3</c:v>
                </c:pt>
                <c:pt idx="230">
                  <c:v>9.4402548612859682E-3</c:v>
                </c:pt>
                <c:pt idx="231">
                  <c:v>9.4266655260784038E-3</c:v>
                </c:pt>
                <c:pt idx="232">
                  <c:v>9.4124704516149738E-3</c:v>
                </c:pt>
                <c:pt idx="233">
                  <c:v>9.3688719094660033E-3</c:v>
                </c:pt>
                <c:pt idx="234">
                  <c:v>9.3537330434978472E-3</c:v>
                </c:pt>
                <c:pt idx="235">
                  <c:v>9.3377503584981536E-3</c:v>
                </c:pt>
                <c:pt idx="236">
                  <c:v>9.3253727760165273E-3</c:v>
                </c:pt>
                <c:pt idx="237">
                  <c:v>9.3087866857763935E-3</c:v>
                </c:pt>
                <c:pt idx="238">
                  <c:v>9.266438975193303E-3</c:v>
                </c:pt>
                <c:pt idx="239">
                  <c:v>9.2490920933274712E-3</c:v>
                </c:pt>
                <c:pt idx="240">
                  <c:v>9.2347485149761876E-3</c:v>
                </c:pt>
                <c:pt idx="241">
                  <c:v>9.2209860785963382E-3</c:v>
                </c:pt>
                <c:pt idx="242">
                  <c:v>9.1634247163883131E-3</c:v>
                </c:pt>
                <c:pt idx="243">
                  <c:v>9.1475089009205313E-3</c:v>
                </c:pt>
                <c:pt idx="244">
                  <c:v>9.1325739523158145E-3</c:v>
                </c:pt>
                <c:pt idx="245">
                  <c:v>9.1199886883432946E-3</c:v>
                </c:pt>
                <c:pt idx="246">
                  <c:v>9.1044773150266156E-3</c:v>
                </c:pt>
                <c:pt idx="247">
                  <c:v>9.0615233037925069E-3</c:v>
                </c:pt>
                <c:pt idx="248">
                  <c:v>9.0474552128461116E-3</c:v>
                </c:pt>
                <c:pt idx="249">
                  <c:v>9.0317388559932876E-3</c:v>
                </c:pt>
                <c:pt idx="250">
                  <c:v>9.0166158650923922E-3</c:v>
                </c:pt>
                <c:pt idx="251">
                  <c:v>9.0015515596266749E-3</c:v>
                </c:pt>
                <c:pt idx="252">
                  <c:v>8.9590776846173448E-3</c:v>
                </c:pt>
                <c:pt idx="253">
                  <c:v>8.9423692846253289E-3</c:v>
                </c:pt>
                <c:pt idx="254">
                  <c:v>8.9141882380683324E-3</c:v>
                </c:pt>
                <c:pt idx="255">
                  <c:v>8.8984023692448844E-3</c:v>
                </c:pt>
                <c:pt idx="256">
                  <c:v>8.8548760111253344E-3</c:v>
                </c:pt>
                <c:pt idx="257">
                  <c:v>8.8399503746190433E-3</c:v>
                </c:pt>
                <c:pt idx="258">
                  <c:v>#N/A</c:v>
                </c:pt>
                <c:pt idx="259">
                  <c:v>8.7957915243033202E-3</c:v>
                </c:pt>
                <c:pt idx="260">
                  <c:v>8.7548670543042828E-3</c:v>
                </c:pt>
                <c:pt idx="261">
                  <c:v>8.7389339723333848E-3</c:v>
                </c:pt>
                <c:pt idx="262">
                  <c:v>8.7243844431261763E-3</c:v>
                </c:pt>
                <c:pt idx="263">
                  <c:v>8.7088302482569713E-3</c:v>
                </c:pt>
                <c:pt idx="264">
                  <c:v>8.6932009491436091E-3</c:v>
                </c:pt>
                <c:pt idx="265">
                  <c:v>8.6522618761293302E-3</c:v>
                </c:pt>
                <c:pt idx="266">
                  <c:v>8.6378929392403325E-3</c:v>
                </c:pt>
                <c:pt idx="267">
                  <c:v>8.6221441378537822E-3</c:v>
                </c:pt>
                <c:pt idx="268">
                  <c:v>8.6061552986269607E-3</c:v>
                </c:pt>
                <c:pt idx="269">
                  <c:v>8.5905829778019083E-3</c:v>
                </c:pt>
                <c:pt idx="270">
                  <c:v>8.5486569771338061E-3</c:v>
                </c:pt>
                <c:pt idx="271">
                  <c:v>8.5349959995097979E-3</c:v>
                </c:pt>
                <c:pt idx="272">
                  <c:v>8.5185468543560461E-3</c:v>
                </c:pt>
                <c:pt idx="273">
                  <c:v>8.5054660102952262E-3</c:v>
                </c:pt>
                <c:pt idx="274">
                  <c:v>8.48990428344365E-3</c:v>
                </c:pt>
                <c:pt idx="275">
                  <c:v>8.4463361231712497E-3</c:v>
                </c:pt>
                <c:pt idx="276">
                  <c:v>8.4182029068606834E-3</c:v>
                </c:pt>
                <c:pt idx="277">
                  <c:v>8.4020711682462057E-3</c:v>
                </c:pt>
                <c:pt idx="278">
                  <c:v>8.3872964733486821E-3</c:v>
                </c:pt>
                <c:pt idx="279">
                  <c:v>8.3449234971018083E-3</c:v>
                </c:pt>
                <c:pt idx="280">
                  <c:v>8.3273830784649228E-3</c:v>
                </c:pt>
                <c:pt idx="281">
                  <c:v>8.3147080823389174E-3</c:v>
                </c:pt>
                <c:pt idx="282">
                  <c:v>8.2992070473442148E-3</c:v>
                </c:pt>
                <c:pt idx="283">
                  <c:v>8.2864485443918667E-3</c:v>
                </c:pt>
                <c:pt idx="284">
                  <c:v>8.2397505577238572E-3</c:v>
                </c:pt>
                <c:pt idx="285">
                  <c:v>8.225565549506042E-3</c:v>
                </c:pt>
                <c:pt idx="286">
                  <c:v>8.2112174475112987E-3</c:v>
                </c:pt>
                <c:pt idx="287">
                  <c:v>8.1968061879313936E-3</c:v>
                </c:pt>
                <c:pt idx="288">
                  <c:v>8.1825892581768311E-3</c:v>
                </c:pt>
                <c:pt idx="289">
                  <c:v>8.1389904508499811E-3</c:v>
                </c:pt>
                <c:pt idx="290">
                  <c:v>8.1227497903277879E-3</c:v>
                </c:pt>
                <c:pt idx="291">
                  <c:v>8.1094685589335747E-3</c:v>
                </c:pt>
                <c:pt idx="292">
                  <c:v>8.0943809279390155E-3</c:v>
                </c:pt>
                <c:pt idx="293">
                  <c:v>8.0811077924007879E-3</c:v>
                </c:pt>
                <c:pt idx="294">
                  <c:v>8.0341685557789866E-3</c:v>
                </c:pt>
                <c:pt idx="295">
                  <c:v>8.0223637608645149E-3</c:v>
                </c:pt>
                <c:pt idx="296">
                  <c:v>8.0072284867656052E-3</c:v>
                </c:pt>
                <c:pt idx="297">
                  <c:v>7.9919668511749808E-3</c:v>
                </c:pt>
                <c:pt idx="298">
                  <c:v>7.9759365679612504E-3</c:v>
                </c:pt>
                <c:pt idx="299">
                  <c:v>7.9318085435573504E-3</c:v>
                </c:pt>
                <c:pt idx="300">
                  <c:v>7.9196040820870284E-3</c:v>
                </c:pt>
                <c:pt idx="301">
                  <c:v>7.9039772029407818E-3</c:v>
                </c:pt>
                <c:pt idx="302">
                  <c:v>7.8880663331704071E-3</c:v>
                </c:pt>
                <c:pt idx="303">
                  <c:v>7.8745569089548884E-3</c:v>
                </c:pt>
                <c:pt idx="304">
                  <c:v>7.8309108577025999E-3</c:v>
                </c:pt>
                <c:pt idx="305">
                  <c:v>7.817857070030465E-3</c:v>
                </c:pt>
                <c:pt idx="306">
                  <c:v>7.8021928799716367E-3</c:v>
                </c:pt>
                <c:pt idx="307">
                  <c:v>7.7853050014213832E-3</c:v>
                </c:pt>
                <c:pt idx="308">
                  <c:v>7.7707413773404621E-3</c:v>
                </c:pt>
                <c:pt idx="309">
                  <c:v>7.7270854764288632E-3</c:v>
                </c:pt>
                <c:pt idx="310">
                  <c:v>7.7152543557794662E-3</c:v>
                </c:pt>
                <c:pt idx="311">
                  <c:v>7.6974417154354047E-3</c:v>
                </c:pt>
                <c:pt idx="312">
                  <c:v>7.6844997851044372E-3</c:v>
                </c:pt>
                <c:pt idx="313">
                  <c:v>7.6707178218273775E-3</c:v>
                </c:pt>
                <c:pt idx="314">
                  <c:v>7.6277493234055971E-3</c:v>
                </c:pt>
                <c:pt idx="315">
                  <c:v>7.6131911448955591E-3</c:v>
                </c:pt>
                <c:pt idx="316">
                  <c:v>7.5976902052383721E-3</c:v>
                </c:pt>
                <c:pt idx="317">
                  <c:v>7.5835455739443614E-3</c:v>
                </c:pt>
                <c:pt idx="318">
                  <c:v>7.5679316171910482E-3</c:v>
                </c:pt>
                <c:pt idx="319">
                  <c:v>7.5220273251321856E-3</c:v>
                </c:pt>
                <c:pt idx="320">
                  <c:v>7.5108042124341079E-3</c:v>
                </c:pt>
                <c:pt idx="321">
                  <c:v>7.4954328787575353E-3</c:v>
                </c:pt>
                <c:pt idx="322">
                  <c:v>7.4792060920769732E-3</c:v>
                </c:pt>
                <c:pt idx="323">
                  <c:v>7.4649573952496606E-3</c:v>
                </c:pt>
                <c:pt idx="324">
                  <c:v>7.4207696846737559E-3</c:v>
                </c:pt>
                <c:pt idx="325">
                  <c:v>7.4068823018085261E-3</c:v>
                </c:pt>
                <c:pt idx="326">
                  <c:v>7.3936467190458544E-3</c:v>
                </c:pt>
                <c:pt idx="327">
                  <c:v>7.3765826568905624E-3</c:v>
                </c:pt>
                <c:pt idx="328">
                  <c:v>7.3623240633209353E-3</c:v>
                </c:pt>
                <c:pt idx="329">
                  <c:v>7.3195613469498877E-3</c:v>
                </c:pt>
                <c:pt idx="330">
                  <c:v>7.3031061393364904E-3</c:v>
                </c:pt>
                <c:pt idx="331">
                  <c:v>7.288722703909345E-3</c:v>
                </c:pt>
                <c:pt idx="332">
                  <c:v>7.2732727222948323E-3</c:v>
                </c:pt>
                <c:pt idx="333">
                  <c:v>7.2602850626732884E-3</c:v>
                </c:pt>
                <c:pt idx="334">
                  <c:v>7.2173291347954471E-3</c:v>
                </c:pt>
                <c:pt idx="335">
                  <c:v>7.2028414919533823E-3</c:v>
                </c:pt>
                <c:pt idx="336">
                  <c:v>7.1872250791136238E-3</c:v>
                </c:pt>
                <c:pt idx="337">
                  <c:v>7.1735397817811464E-3</c:v>
                </c:pt>
                <c:pt idx="338">
                  <c:v>7.1136832703722064E-3</c:v>
                </c:pt>
                <c:pt idx="339">
                  <c:v>7.1012344916703274E-3</c:v>
                </c:pt>
                <c:pt idx="340">
                  <c:v>7.0843848391246578E-3</c:v>
                </c:pt>
                <c:pt idx="341">
                  <c:v>7.0693296336143963E-3</c:v>
                </c:pt>
                <c:pt idx="342">
                  <c:v>7.0572968235615985E-3</c:v>
                </c:pt>
                <c:pt idx="343">
                  <c:v>7.0122624134532074E-3</c:v>
                </c:pt>
                <c:pt idx="344">
                  <c:v>6.9970087525377256E-3</c:v>
                </c:pt>
                <c:pt idx="345">
                  <c:v>6.9806721058534027E-3</c:v>
                </c:pt>
                <c:pt idx="346">
                  <c:v>6.9689552057969895E-3</c:v>
                </c:pt>
                <c:pt idx="347">
                  <c:v>6.9543567924104099E-3</c:v>
                </c:pt>
                <c:pt idx="348">
                  <c:v>6.9078401990958493E-3</c:v>
                </c:pt>
                <c:pt idx="349">
                  <c:v>6.8931826422333753E-3</c:v>
                </c:pt>
                <c:pt idx="350">
                  <c:v>6.881394329639301E-3</c:v>
                </c:pt>
                <c:pt idx="351">
                  <c:v>6.8670352608062313E-3</c:v>
                </c:pt>
                <c:pt idx="352">
                  <c:v>6.8509448836366893E-3</c:v>
                </c:pt>
                <c:pt idx="353">
                  <c:v>6.8052253632957527E-3</c:v>
                </c:pt>
                <c:pt idx="354">
                  <c:v>6.7922796291135512E-3</c:v>
                </c:pt>
                <c:pt idx="355">
                  <c:v>6.7785988131490171E-3</c:v>
                </c:pt>
                <c:pt idx="356">
                  <c:v>6.7614642369011602E-3</c:v>
                </c:pt>
                <c:pt idx="357">
                  <c:v>6.7463921809920446E-3</c:v>
                </c:pt>
                <c:pt idx="358">
                  <c:v>6.7044998638492448E-3</c:v>
                </c:pt>
                <c:pt idx="359">
                  <c:v>6.6888290840787512E-3</c:v>
                </c:pt>
                <c:pt idx="360">
                  <c:v>6.6757318955286138E-3</c:v>
                </c:pt>
                <c:pt idx="361">
                  <c:v>6.65935922649874E-3</c:v>
                </c:pt>
                <c:pt idx="362">
                  <c:v>6.6457392530725468E-3</c:v>
                </c:pt>
                <c:pt idx="363">
                  <c:v>6.6025887417751061E-3</c:v>
                </c:pt>
                <c:pt idx="364">
                  <c:v>6.5849462227633992E-3</c:v>
                </c:pt>
                <c:pt idx="365">
                  <c:v>6.5731010624205943E-3</c:v>
                </c:pt>
                <c:pt idx="366">
                  <c:v>6.5564142336433928E-3</c:v>
                </c:pt>
                <c:pt idx="367">
                  <c:v>6.5436739743605088E-3</c:v>
                </c:pt>
                <c:pt idx="368">
                  <c:v>6.5003387923938671E-3</c:v>
                </c:pt>
                <c:pt idx="369">
                  <c:v>6.4850818290878021E-3</c:v>
                </c:pt>
                <c:pt idx="370">
                  <c:v>6.4698875087148E-3</c:v>
                </c:pt>
                <c:pt idx="371">
                  <c:v>6.4553489680438947E-3</c:v>
                </c:pt>
                <c:pt idx="372">
                  <c:v>6.4406803491858788E-3</c:v>
                </c:pt>
                <c:pt idx="373">
                  <c:v>6.3952208954300982E-3</c:v>
                </c:pt>
                <c:pt idx="374">
                  <c:v>6.3830551597408025E-3</c:v>
                </c:pt>
                <c:pt idx="375">
                  <c:v>6.36718817312798E-3</c:v>
                </c:pt>
                <c:pt idx="376">
                  <c:v>6.3570191479975779E-3</c:v>
                </c:pt>
                <c:pt idx="377">
                  <c:v>6.3433648089650241E-3</c:v>
                </c:pt>
                <c:pt idx="378">
                  <c:v>6.2990876401312068E-3</c:v>
                </c:pt>
                <c:pt idx="379">
                  <c:v>6.2716175190906664E-3</c:v>
                </c:pt>
                <c:pt idx="380">
                  <c:v>6.2549699419580662E-3</c:v>
                </c:pt>
                <c:pt idx="381">
                  <c:v>6.241396387103082E-3</c:v>
                </c:pt>
                <c:pt idx="382">
                  <c:v>6.1988013471336867E-3</c:v>
                </c:pt>
                <c:pt idx="383">
                  <c:v>6.1824024839531866E-3</c:v>
                </c:pt>
                <c:pt idx="384">
                  <c:v>6.1694917574450781E-3</c:v>
                </c:pt>
                <c:pt idx="385">
                  <c:v>6.1524509697781227E-3</c:v>
                </c:pt>
                <c:pt idx="386">
                  <c:v>6.1379958364591314E-3</c:v>
                </c:pt>
                <c:pt idx="387">
                  <c:v>6.0959207555106865E-3</c:v>
                </c:pt>
                <c:pt idx="388">
                  <c:v>6.080228937062504E-3</c:v>
                </c:pt>
                <c:pt idx="389">
                  <c:v>6.0647272667355701E-3</c:v>
                </c:pt>
                <c:pt idx="390">
                  <c:v>6.0498835027074094E-3</c:v>
                </c:pt>
                <c:pt idx="391">
                  <c:v>6.0376175545069355E-3</c:v>
                </c:pt>
                <c:pt idx="392">
                  <c:v>5.9938621208051046E-3</c:v>
                </c:pt>
                <c:pt idx="393">
                  <c:v>5.979153425589967E-3</c:v>
                </c:pt>
                <c:pt idx="394">
                  <c:v>5.9650106182009832E-3</c:v>
                </c:pt>
                <c:pt idx="395">
                  <c:v>5.9506263478039667E-3</c:v>
                </c:pt>
                <c:pt idx="396">
                  <c:v>5.9360023044980892E-3</c:v>
                </c:pt>
                <c:pt idx="397">
                  <c:v>5.8902222602528198E-3</c:v>
                </c:pt>
                <c:pt idx="398">
                  <c:v>5.8747557746741119E-3</c:v>
                </c:pt>
                <c:pt idx="399">
                  <c:v>5.8624189898754953E-3</c:v>
                </c:pt>
                <c:pt idx="400">
                  <c:v>5.8466467466438132E-3</c:v>
                </c:pt>
                <c:pt idx="401">
                  <c:v>5.8329991447516605E-3</c:v>
                </c:pt>
                <c:pt idx="402">
                  <c:v>5.7890543638541292E-3</c:v>
                </c:pt>
                <c:pt idx="403">
                  <c:v>5.7750838633934265E-3</c:v>
                </c:pt>
                <c:pt idx="404">
                  <c:v>5.7579438689154827E-3</c:v>
                </c:pt>
                <c:pt idx="405">
                  <c:v>5.7441344628130775E-3</c:v>
                </c:pt>
                <c:pt idx="406">
                  <c:v>5.6875360001031883E-3</c:v>
                </c:pt>
                <c:pt idx="407">
                  <c:v>5.6720164962407171E-3</c:v>
                </c:pt>
                <c:pt idx="408">
                  <c:v>5.6597194416134755E-3</c:v>
                </c:pt>
                <c:pt idx="409">
                  <c:v>5.647453770984745E-3</c:v>
                </c:pt>
                <c:pt idx="410">
                  <c:v>5.63273825834254E-3</c:v>
                </c:pt>
                <c:pt idx="411">
                  <c:v>5.5993494334614091E-3</c:v>
                </c:pt>
                <c:pt idx="412">
                  <c:v>5.5891147478008829E-3</c:v>
                </c:pt>
                <c:pt idx="413">
                  <c:v>5.5786410170168832E-3</c:v>
                </c:pt>
                <c:pt idx="414">
                  <c:v>5.5683550317213726E-3</c:v>
                </c:pt>
                <c:pt idx="415">
                  <c:v>5.5568246861750215E-3</c:v>
                </c:pt>
                <c:pt idx="416">
                  <c:v>5.5247337375019523E-3</c:v>
                </c:pt>
                <c:pt idx="417">
                  <c:v>5.5137504095956746E-3</c:v>
                </c:pt>
                <c:pt idx="418">
                  <c:v>5.5041243789450967E-3</c:v>
                </c:pt>
                <c:pt idx="419">
                  <c:v>5.4903832926536111E-3</c:v>
                </c:pt>
                <c:pt idx="420">
                  <c:v>5.4802720221662771E-3</c:v>
                </c:pt>
                <c:pt idx="421">
                  <c:v>5.4481705595148533E-3</c:v>
                </c:pt>
                <c:pt idx="422">
                  <c:v>5.4388389381043734E-3</c:v>
                </c:pt>
                <c:pt idx="423">
                  <c:v>#N/A</c:v>
                </c:pt>
                <c:pt idx="424">
                  <c:v>5.4149490247576981E-3</c:v>
                </c:pt>
                <c:pt idx="425">
                  <c:v>5.4056067813395003E-3</c:v>
                </c:pt>
                <c:pt idx="426">
                  <c:v>5.3744763271352802E-3</c:v>
                </c:pt>
                <c:pt idx="427">
                  <c:v>5.3604210101161343E-3</c:v>
                </c:pt>
                <c:pt idx="428">
                  <c:v>5.3504931585655058E-3</c:v>
                </c:pt>
                <c:pt idx="429">
                  <c:v>5.3390356542080131E-3</c:v>
                </c:pt>
                <c:pt idx="430">
                  <c:v>5.3313244987360786E-3</c:v>
                </c:pt>
                <c:pt idx="431">
                  <c:v>5.2864292709857708E-3</c:v>
                </c:pt>
                <c:pt idx="432">
                  <c:v>5.2763983991503949E-3</c:v>
                </c:pt>
                <c:pt idx="433">
                  <c:v>5.2627452930718022E-3</c:v>
                </c:pt>
                <c:pt idx="434">
                  <c:v>5.2521502685369814E-3</c:v>
                </c:pt>
                <c:pt idx="435">
                  <c:v>5.2194254728805678E-3</c:v>
                </c:pt>
                <c:pt idx="436">
                  <c:v>5.2108471425884595E-3</c:v>
                </c:pt>
                <c:pt idx="437">
                  <c:v>5.1988664022017961E-3</c:v>
                </c:pt>
                <c:pt idx="438">
                  <c:v>5.188782828824845E-3</c:v>
                </c:pt>
                <c:pt idx="439">
                  <c:v>5.1784604011759772E-3</c:v>
                </c:pt>
                <c:pt idx="440">
                  <c:v>5.1451903143613364E-3</c:v>
                </c:pt>
                <c:pt idx="441">
                  <c:v>5.1337275391574178E-3</c:v>
                </c:pt>
                <c:pt idx="442">
                  <c:v>5.1220999987411364E-3</c:v>
                </c:pt>
                <c:pt idx="443">
                  <c:v>5.1122874556324138E-3</c:v>
                </c:pt>
                <c:pt idx="444">
                  <c:v>5.1013111185569393E-3</c:v>
                </c:pt>
                <c:pt idx="445">
                  <c:v>5.0702583288211311E-3</c:v>
                </c:pt>
                <c:pt idx="446">
                  <c:v>5.0589063543162727E-3</c:v>
                </c:pt>
                <c:pt idx="447">
                  <c:v>5.0488487440221164E-3</c:v>
                </c:pt>
                <c:pt idx="448">
                  <c:v>5.0392776439300846E-3</c:v>
                </c:pt>
                <c:pt idx="449">
                  <c:v>5.027057470050833E-3</c:v>
                </c:pt>
                <c:pt idx="450">
                  <c:v>4.9939271893963966E-3</c:v>
                </c:pt>
                <c:pt idx="451">
                  <c:v>4.9837435399855412E-3</c:v>
                </c:pt>
                <c:pt idx="452">
                  <c:v>4.9745528974960429E-3</c:v>
                </c:pt>
                <c:pt idx="453">
                  <c:v>4.9635338901863335E-3</c:v>
                </c:pt>
                <c:pt idx="454">
                  <c:v>4.9523092165535409E-3</c:v>
                </c:pt>
                <c:pt idx="455">
                  <c:v>4.9214086754936215E-3</c:v>
                </c:pt>
                <c:pt idx="456">
                  <c:v>4.9087936789471431E-3</c:v>
                </c:pt>
                <c:pt idx="457">
                  <c:v>4.9013942720357306E-3</c:v>
                </c:pt>
                <c:pt idx="458">
                  <c:v>4.8906592714454966E-3</c:v>
                </c:pt>
                <c:pt idx="459">
                  <c:v>4.8792233271284235E-3</c:v>
                </c:pt>
                <c:pt idx="460">
                  <c:v>4.8478183161215771E-3</c:v>
                </c:pt>
                <c:pt idx="461">
                  <c:v>4.8343461687125888E-3</c:v>
                </c:pt>
                <c:pt idx="462">
                  <c:v>4.8262552151061566E-3</c:v>
                </c:pt>
                <c:pt idx="463">
                  <c:v>4.8160410598780956E-3</c:v>
                </c:pt>
                <c:pt idx="464">
                  <c:v>4.8033722077294172E-3</c:v>
                </c:pt>
                <c:pt idx="465">
                  <c:v>4.7717220038729913E-3</c:v>
                </c:pt>
                <c:pt idx="466">
                  <c:v>4.7631199700901572E-3</c:v>
                </c:pt>
                <c:pt idx="467">
                  <c:v>4.7512902566608783E-3</c:v>
                </c:pt>
                <c:pt idx="468">
                  <c:v>4.7382684359045246E-3</c:v>
                </c:pt>
                <c:pt idx="469">
                  <c:v>4.7311816555075659E-3</c:v>
                </c:pt>
                <c:pt idx="470">
                  <c:v>4.6953864046213045E-3</c:v>
                </c:pt>
                <c:pt idx="471">
                  <c:v>4.6884507640081452E-3</c:v>
                </c:pt>
                <c:pt idx="472">
                  <c:v>4.67524785146467E-3</c:v>
                </c:pt>
                <c:pt idx="473">
                  <c:v>4.6645028531890897E-3</c:v>
                </c:pt>
                <c:pt idx="474">
                  <c:v>4.6242344729507945E-3</c:v>
                </c:pt>
                <c:pt idx="475">
                  <c:v>4.6114248803126312E-3</c:v>
                </c:pt>
                <c:pt idx="476">
                  <c:v>4.6030611804905863E-3</c:v>
                </c:pt>
                <c:pt idx="477">
                  <c:v>4.5920302545594538E-3</c:v>
                </c:pt>
                <c:pt idx="478">
                  <c:v>4.5820741006497023E-3</c:v>
                </c:pt>
                <c:pt idx="479">
                  <c:v>4.5513464804851633E-3</c:v>
                </c:pt>
                <c:pt idx="480">
                  <c:v>4.5405795693547191E-3</c:v>
                </c:pt>
                <c:pt idx="481">
                  <c:v>4.5272853881941355E-3</c:v>
                </c:pt>
                <c:pt idx="482">
                  <c:v>4.5158230304467306E-3</c:v>
                </c:pt>
                <c:pt idx="483">
                  <c:v>4.5090205363753633E-3</c:v>
                </c:pt>
                <c:pt idx="484">
                  <c:v>4.4749196102482625E-3</c:v>
                </c:pt>
                <c:pt idx="485">
                  <c:v>4.4645443455364475E-3</c:v>
                </c:pt>
                <c:pt idx="486">
                  <c:v>4.4537045797539143E-3</c:v>
                </c:pt>
                <c:pt idx="487">
                  <c:v>4.4422914606681019E-3</c:v>
                </c:pt>
                <c:pt idx="488">
                  <c:v>4.4324847316259408E-3</c:v>
                </c:pt>
                <c:pt idx="489">
                  <c:v>4.4009815829615384E-3</c:v>
                </c:pt>
                <c:pt idx="490">
                  <c:v>4.3900107396470656E-3</c:v>
                </c:pt>
                <c:pt idx="491">
                  <c:v>4.378515728500787E-3</c:v>
                </c:pt>
                <c:pt idx="492">
                  <c:v>4.3702969232648492E-3</c:v>
                </c:pt>
                <c:pt idx="493">
                  <c:v>4.3282058523954614E-3</c:v>
                </c:pt>
                <c:pt idx="494">
                  <c:v>4.3180536200631003E-3</c:v>
                </c:pt>
                <c:pt idx="495">
                  <c:v>4.3072868974942669E-3</c:v>
                </c:pt>
                <c:pt idx="496">
                  <c:v>4.2965246062034446E-3</c:v>
                </c:pt>
                <c:pt idx="497">
                  <c:v>4.2844256138756531E-3</c:v>
                </c:pt>
                <c:pt idx="498">
                  <c:v>4.2530130393834131E-3</c:v>
                </c:pt>
                <c:pt idx="499">
                  <c:v>4.2444508462773367E-3</c:v>
                </c:pt>
                <c:pt idx="500">
                  <c:v>4.2335346135056184E-3</c:v>
                </c:pt>
                <c:pt idx="501">
                  <c:v>4.2212833904109459E-3</c:v>
                </c:pt>
                <c:pt idx="502">
                  <c:v>4.20952836637567E-3</c:v>
                </c:pt>
                <c:pt idx="503">
                  <c:v>4.1815176910753316E-3</c:v>
                </c:pt>
                <c:pt idx="504">
                  <c:v>4.1695135456896182E-3</c:v>
                </c:pt>
                <c:pt idx="505">
                  <c:v>4.1567309335337477E-3</c:v>
                </c:pt>
                <c:pt idx="506">
                  <c:v>4.1383371723928697E-3</c:v>
                </c:pt>
                <c:pt idx="507">
                  <c:v>4.1017432675531929E-3</c:v>
                </c:pt>
                <c:pt idx="508">
                  <c:v>4.0928558558461781E-3</c:v>
                </c:pt>
                <c:pt idx="509">
                  <c:v>4.0795792891308302E-3</c:v>
                </c:pt>
                <c:pt idx="510">
                  <c:v>4.0559075803907607E-3</c:v>
                </c:pt>
                <c:pt idx="511">
                  <c:v>4.0211107669572144E-3</c:v>
                </c:pt>
                <c:pt idx="512">
                  <c:v>4.0113870329703261E-3</c:v>
                </c:pt>
                <c:pt idx="513">
                  <c:v>3.9957463751381095E-3</c:v>
                </c:pt>
                <c:pt idx="514">
                  <c:v>3.9839729679456148E-3</c:v>
                </c:pt>
                <c:pt idx="515">
                  <c:v>3.9739354711232355E-3</c:v>
                </c:pt>
                <c:pt idx="516">
                  <c:v>3.9379410288189476E-3</c:v>
                </c:pt>
                <c:pt idx="517">
                  <c:v>3.9285702485865048E-3</c:v>
                </c:pt>
                <c:pt idx="518">
                  <c:v>3.9152577577503678E-3</c:v>
                </c:pt>
                <c:pt idx="519">
                  <c:v>3.9271255922552761E-3</c:v>
                </c:pt>
                <c:pt idx="520">
                  <c:v>3.9129453736690412E-3</c:v>
                </c:pt>
                <c:pt idx="521">
                  <c:v>3.8784695163716076E-3</c:v>
                </c:pt>
                <c:pt idx="522">
                  <c:v>3.8675666147616194E-3</c:v>
                </c:pt>
                <c:pt idx="523">
                  <c:v>3.844259739147482E-3</c:v>
                </c:pt>
                <c:pt idx="524">
                  <c:v>3.8318885113539647E-3</c:v>
                </c:pt>
                <c:pt idx="525">
                  <c:v>3.7963485299652433E-3</c:v>
                </c:pt>
                <c:pt idx="526">
                  <c:v>3.7850223239730418E-3</c:v>
                </c:pt>
                <c:pt idx="527">
                  <c:v>3.7752187623496525E-3</c:v>
                </c:pt>
                <c:pt idx="528">
                  <c:v>3.7634440553480086E-3</c:v>
                </c:pt>
                <c:pt idx="529">
                  <c:v>3.7515768426392704E-3</c:v>
                </c:pt>
                <c:pt idx="530">
                  <c:v>3.7165218005885681E-3</c:v>
                </c:pt>
                <c:pt idx="531">
                  <c:v>3.6922978704849729E-3</c:v>
                </c:pt>
                <c:pt idx="532">
                  <c:v>3.6826633500766093E-3</c:v>
                </c:pt>
                <c:pt idx="533">
                  <c:v>3.6693835058472235E-3</c:v>
                </c:pt>
                <c:pt idx="534">
                  <c:v>3.6356229219687286E-3</c:v>
                </c:pt>
                <c:pt idx="535">
                  <c:v>3.6219216908550678E-3</c:v>
                </c:pt>
                <c:pt idx="536">
                  <c:v>3.6101102326702161E-3</c:v>
                </c:pt>
                <c:pt idx="537">
                  <c:v>3.6013143850073259E-3</c:v>
                </c:pt>
                <c:pt idx="538">
                  <c:v>3.5867738860548837E-3</c:v>
                </c:pt>
                <c:pt idx="539">
                  <c:v>3.5529296255967235E-3</c:v>
                </c:pt>
                <c:pt idx="540">
                  <c:v>3.5422075022557564E-3</c:v>
                </c:pt>
                <c:pt idx="541">
                  <c:v>3.5284490977667282E-3</c:v>
                </c:pt>
                <c:pt idx="542">
                  <c:v>3.52037373298697E-3</c:v>
                </c:pt>
                <c:pt idx="543">
                  <c:v>3.5067936543262679E-3</c:v>
                </c:pt>
                <c:pt idx="544">
                  <c:v>3.4717184728934036E-3</c:v>
                </c:pt>
                <c:pt idx="545">
                  <c:v>3.4620698828096153E-3</c:v>
                </c:pt>
                <c:pt idx="546">
                  <c:v>3.4503543814865534E-3</c:v>
                </c:pt>
                <c:pt idx="547">
                  <c:v>3.4354086343237888E-3</c:v>
                </c:pt>
                <c:pt idx="548">
                  <c:v>3.4246281830112579E-3</c:v>
                </c:pt>
                <c:pt idx="549">
                  <c:v>3.3902890081860537E-3</c:v>
                </c:pt>
                <c:pt idx="550">
                  <c:v>3.3776300238872459E-3</c:v>
                </c:pt>
                <c:pt idx="551">
                  <c:v>3.3688882217977056E-3</c:v>
                </c:pt>
                <c:pt idx="552">
                  <c:v>3.3573758428067091E-3</c:v>
                </c:pt>
                <c:pt idx="553">
                  <c:v>3.3428386393907772E-3</c:v>
                </c:pt>
                <c:pt idx="554">
                  <c:v>3.3088022496483571E-3</c:v>
                </c:pt>
                <c:pt idx="555">
                  <c:v>3.3002110175193167E-3</c:v>
                </c:pt>
                <c:pt idx="556">
                  <c:v>3.2883378040342581E-3</c:v>
                </c:pt>
                <c:pt idx="557">
                  <c:v>3.2729751191766798E-3</c:v>
                </c:pt>
                <c:pt idx="558">
                  <c:v>3.2625062948843375E-3</c:v>
                </c:pt>
                <c:pt idx="559">
                  <c:v>3.2257852252359775E-3</c:v>
                </c:pt>
                <c:pt idx="560">
                  <c:v>3.2142956171563597E-3</c:v>
                </c:pt>
                <c:pt idx="561">
                  <c:v>3.2053615136802271E-3</c:v>
                </c:pt>
                <c:pt idx="562">
                  <c:v>3.1917563864201082E-3</c:v>
                </c:pt>
                <c:pt idx="563">
                  <c:v>3.1817505836997384E-3</c:v>
                </c:pt>
                <c:pt idx="564">
                  <c:v>3.1440827420776696E-3</c:v>
                </c:pt>
                <c:pt idx="565">
                  <c:v>3.1334938534450796E-3</c:v>
                </c:pt>
                <c:pt idx="566">
                  <c:v>3.1207522647058727E-3</c:v>
                </c:pt>
                <c:pt idx="567">
                  <c:v>3.1087555425304281E-3</c:v>
                </c:pt>
                <c:pt idx="568">
                  <c:v>3.098741627642454E-3</c:v>
                </c:pt>
                <c:pt idx="569">
                  <c:v>3.0611819336709978E-3</c:v>
                </c:pt>
                <c:pt idx="570">
                  <c:v>3.0485099938912796E-3</c:v>
                </c:pt>
                <c:pt idx="571">
                  <c:v>3.037932353047168E-3</c:v>
                </c:pt>
                <c:pt idx="572">
                  <c:v>3.027692262885795E-3</c:v>
                </c:pt>
                <c:pt idx="573">
                  <c:v>3.015609904186034E-3</c:v>
                </c:pt>
                <c:pt idx="574">
                  <c:v>2.9815230368686052E-3</c:v>
                </c:pt>
                <c:pt idx="575">
                  <c:v>2.9663453894872571E-3</c:v>
                </c:pt>
                <c:pt idx="576">
                  <c:v>2.956437722730465E-3</c:v>
                </c:pt>
                <c:pt idx="577">
                  <c:v>2.9453726077208753E-3</c:v>
                </c:pt>
                <c:pt idx="578">
                  <c:v>2.9313262440617827E-3</c:v>
                </c:pt>
                <c:pt idx="579">
                  <c:v>2.896452475114053E-3</c:v>
                </c:pt>
                <c:pt idx="580">
                  <c:v>2.8857205665779873E-3</c:v>
                </c:pt>
                <c:pt idx="581">
                  <c:v>2.8720383432125907E-3</c:v>
                </c:pt>
                <c:pt idx="582">
                  <c:v>2.8632682306179991E-3</c:v>
                </c:pt>
                <c:pt idx="583">
                  <c:v>2.8513262460516664E-3</c:v>
                </c:pt>
                <c:pt idx="584">
                  <c:v>2.8140723548064628E-3</c:v>
                </c:pt>
                <c:pt idx="585">
                  <c:v>2.8016767411520593E-3</c:v>
                </c:pt>
                <c:pt idx="586">
                  <c:v>2.7903870440726397E-3</c:v>
                </c:pt>
                <c:pt idx="587">
                  <c:v>2.7806270360426488E-3</c:v>
                </c:pt>
                <c:pt idx="588">
                  <c:v>2.7333137045180145E-3</c:v>
                </c:pt>
                <c:pt idx="589">
                  <c:v>2.7213920560624771E-3</c:v>
                </c:pt>
                <c:pt idx="590">
                  <c:v>2.7078676407021884E-3</c:v>
                </c:pt>
                <c:pt idx="591">
                  <c:v>2.6965662434026427E-3</c:v>
                </c:pt>
                <c:pt idx="592">
                  <c:v>2.6869887614395793E-3</c:v>
                </c:pt>
                <c:pt idx="593">
                  <c:v>2.6497185704432713E-3</c:v>
                </c:pt>
                <c:pt idx="594">
                  <c:v>2.6396503660313098E-3</c:v>
                </c:pt>
                <c:pt idx="595">
                  <c:v>2.6277879473470822E-3</c:v>
                </c:pt>
                <c:pt idx="596">
                  <c:v>2.6166491418679882E-3</c:v>
                </c:pt>
                <c:pt idx="597">
                  <c:v>2.6016036599159076E-3</c:v>
                </c:pt>
                <c:pt idx="598">
                  <c:v>2.5689727726798672E-3</c:v>
                </c:pt>
                <c:pt idx="599">
                  <c:v>2.5577786441963735E-3</c:v>
                </c:pt>
                <c:pt idx="600">
                  <c:v>2.543972420113505E-3</c:v>
                </c:pt>
                <c:pt idx="601">
                  <c:v>2.5337193158103677E-3</c:v>
                </c:pt>
                <c:pt idx="602">
                  <c:v>2.5205856067391785E-3</c:v>
                </c:pt>
                <c:pt idx="603">
                  <c:v>2.4849210827060375E-3</c:v>
                </c:pt>
                <c:pt idx="604">
                  <c:v>2.47325405380594E-3</c:v>
                </c:pt>
                <c:pt idx="605">
                  <c:v>2.4634522166739892E-3</c:v>
                </c:pt>
                <c:pt idx="606">
                  <c:v>2.4509250837663199E-3</c:v>
                </c:pt>
                <c:pt idx="607">
                  <c:v>2.4376525267948423E-3</c:v>
                </c:pt>
                <c:pt idx="608">
                  <c:v>2.4022319757259769E-3</c:v>
                </c:pt>
                <c:pt idx="609">
                  <c:v>2.392745628361892E-3</c:v>
                </c:pt>
                <c:pt idx="610">
                  <c:v>2.3803686889130038E-3</c:v>
                </c:pt>
                <c:pt idx="611">
                  <c:v>2.3667661814623653E-3</c:v>
                </c:pt>
                <c:pt idx="612">
                  <c:v>2.3550276695436523E-3</c:v>
                </c:pt>
                <c:pt idx="613">
                  <c:v>2.3192091272046245E-3</c:v>
                </c:pt>
                <c:pt idx="614">
                  <c:v>2.3096251127348033E-3</c:v>
                </c:pt>
                <c:pt idx="615">
                  <c:v>2.2969346084282805E-3</c:v>
                </c:pt>
                <c:pt idx="616">
                  <c:v>2.286396507909183E-3</c:v>
                </c:pt>
                <c:pt idx="617">
                  <c:v>2.2717881795504269E-3</c:v>
                </c:pt>
                <c:pt idx="618">
                  <c:v>2.2403171447784587E-3</c:v>
                </c:pt>
                <c:pt idx="619">
                  <c:v>2.2265239341605625E-3</c:v>
                </c:pt>
                <c:pt idx="620">
                  <c:v>2.2166160078715968E-3</c:v>
                </c:pt>
                <c:pt idx="621">
                  <c:v>2.201997705844283E-3</c:v>
                </c:pt>
                <c:pt idx="622">
                  <c:v>2.1904105070205127E-3</c:v>
                </c:pt>
                <c:pt idx="623">
                  <c:v>2.1574440854330579E-3</c:v>
                </c:pt>
                <c:pt idx="624">
                  <c:v>2.1432394173295233E-3</c:v>
                </c:pt>
                <c:pt idx="625">
                  <c:v>2.1309122442092487E-3</c:v>
                </c:pt>
                <c:pt idx="626">
                  <c:v>2.125701257538859E-3</c:v>
                </c:pt>
                <c:pt idx="627">
                  <c:v>2.1128457016439395E-3</c:v>
                </c:pt>
                <c:pt idx="628">
                  <c:v>2.0761994243891913E-3</c:v>
                </c:pt>
                <c:pt idx="629">
                  <c:v>2.0663148694364253E-3</c:v>
                </c:pt>
                <c:pt idx="630">
                  <c:v>2.0427856435150105E-3</c:v>
                </c:pt>
                <c:pt idx="631">
                  <c:v>2.0300069950376365E-3</c:v>
                </c:pt>
                <c:pt idx="632">
                  <c:v>1.9931797294834297E-3</c:v>
                </c:pt>
                <c:pt idx="633">
                  <c:v>1.98491440183024E-3</c:v>
                </c:pt>
                <c:pt idx="634">
                  <c:v>1.9731444355821637E-3</c:v>
                </c:pt>
                <c:pt idx="635">
                  <c:v>1.9620765024304099E-3</c:v>
                </c:pt>
                <c:pt idx="636">
                  <c:v>1.9490762500466996E-3</c:v>
                </c:pt>
                <c:pt idx="637">
                  <c:v>1.9181441222042572E-3</c:v>
                </c:pt>
                <c:pt idx="638">
                  <c:v>1.9081220695953416E-3</c:v>
                </c:pt>
                <c:pt idx="639">
                  <c:v>1.8956319992917692E-3</c:v>
                </c:pt>
                <c:pt idx="640">
                  <c:v>1.8861713873723485E-3</c:v>
                </c:pt>
                <c:pt idx="641">
                  <c:v>1.8753382909049154E-3</c:v>
                </c:pt>
                <c:pt idx="642">
                  <c:v>1.8472899072285998E-3</c:v>
                </c:pt>
                <c:pt idx="643">
                  <c:v>1.8394232181875303E-3</c:v>
                </c:pt>
                <c:pt idx="644">
                  <c:v>1.8291906989567064E-3</c:v>
                </c:pt>
                <c:pt idx="645">
                  <c:v>1.8197237531747401E-3</c:v>
                </c:pt>
                <c:pt idx="646">
                  <c:v>1.8090649615434273E-3</c:v>
                </c:pt>
                <c:pt idx="647">
                  <c:v>1.7818338898825115E-3</c:v>
                </c:pt>
                <c:pt idx="648">
                  <c:v>1.7702999392925634E-3</c:v>
                </c:pt>
                <c:pt idx="649">
                  <c:v>1.7643588651938824E-3</c:v>
                </c:pt>
                <c:pt idx="650">
                  <c:v>1.7510738057588959E-3</c:v>
                </c:pt>
                <c:pt idx="651">
                  <c:v>1.7423662350009028E-3</c:v>
                </c:pt>
                <c:pt idx="652">
                  <c:v>1.715493472400631E-3</c:v>
                </c:pt>
                <c:pt idx="653">
                  <c:v>1.7052857667494425E-3</c:v>
                </c:pt>
                <c:pt idx="654">
                  <c:v>1.6967583613558546E-3</c:v>
                </c:pt>
                <c:pt idx="655">
                  <c:v>1.6857094012761031E-3</c:v>
                </c:pt>
                <c:pt idx="656">
                  <c:v>1.6475367766133342E-3</c:v>
                </c:pt>
                <c:pt idx="657">
                  <c:v>1.6384739262151893E-3</c:v>
                </c:pt>
                <c:pt idx="658">
                  <c:v>1.6290090187573991E-3</c:v>
                </c:pt>
                <c:pt idx="659">
                  <c:v>1.6176476347837809E-3</c:v>
                </c:pt>
                <c:pt idx="660">
                  <c:v>1.6089883712859798E-3</c:v>
                </c:pt>
                <c:pt idx="661">
                  <c:v>1.5828782437046218E-3</c:v>
                </c:pt>
                <c:pt idx="662">
                  <c:v>1.5715705609045116E-3</c:v>
                </c:pt>
                <c:pt idx="663">
                  <c:v>1.5625115766646491E-3</c:v>
                </c:pt>
                <c:pt idx="664">
                  <c:v>1.5512686826224531E-3</c:v>
                </c:pt>
                <c:pt idx="665">
                  <c:v>1.5415350880900736E-3</c:v>
                </c:pt>
                <c:pt idx="666">
                  <c:v>1.5122819146584643E-3</c:v>
                </c:pt>
                <c:pt idx="667">
                  <c:v>1.5027576635042728E-3</c:v>
                </c:pt>
                <c:pt idx="668">
                  <c:v>1.4947779349459012E-3</c:v>
                </c:pt>
                <c:pt idx="669">
                  <c:v>1.483550452517246E-3</c:v>
                </c:pt>
                <c:pt idx="670">
                  <c:v>1.4780273792234233E-3</c:v>
                </c:pt>
                <c:pt idx="671">
                  <c:v>1.44569847154985E-3</c:v>
                </c:pt>
                <c:pt idx="672">
                  <c:v>1.4360107900879271E-3</c:v>
                </c:pt>
                <c:pt idx="673">
                  <c:v>1.4260557674052876E-3</c:v>
                </c:pt>
                <c:pt idx="674">
                  <c:v>#N/A</c:v>
                </c:pt>
                <c:pt idx="675">
                  <c:v>1.4088090398431952E-3</c:v>
                </c:pt>
                <c:pt idx="676">
                  <c:v>1.3797683657572613E-3</c:v>
                </c:pt>
                <c:pt idx="677">
                  <c:v>1.3718481125031268E-3</c:v>
                </c:pt>
                <c:pt idx="678">
                  <c:v>1.3600355187475266E-3</c:v>
                </c:pt>
                <c:pt idx="679">
                  <c:v>1.3510027376140155E-3</c:v>
                </c:pt>
                <c:pt idx="680">
                  <c:v>1.3413522967877789E-3</c:v>
                </c:pt>
                <c:pt idx="681">
                  <c:v>1.3155098771071572E-3</c:v>
                </c:pt>
                <c:pt idx="682">
                  <c:v>1.3031478713152467E-3</c:v>
                </c:pt>
                <c:pt idx="683">
                  <c:v>1.2950668193132397E-3</c:v>
                </c:pt>
                <c:pt idx="684">
                  <c:v>1.2847918820826365E-3</c:v>
                </c:pt>
                <c:pt idx="685">
                  <c:v>1.2748091167018583E-3</c:v>
                </c:pt>
                <c:pt idx="686">
                  <c:v>1.2463888053106942E-3</c:v>
                </c:pt>
                <c:pt idx="687">
                  <c:v>1.2391962260833722E-3</c:v>
                </c:pt>
                <c:pt idx="688">
                  <c:v>1.2255435639823009E-3</c:v>
                </c:pt>
                <c:pt idx="689">
                  <c:v>1.2170956368051655E-3</c:v>
                </c:pt>
                <c:pt idx="690">
                  <c:v>1.208972731703728E-3</c:v>
                </c:pt>
                <c:pt idx="691">
                  <c:v>1.1788038321141059E-3</c:v>
                </c:pt>
                <c:pt idx="692">
                  <c:v>1.1718883566602667E-3</c:v>
                </c:pt>
                <c:pt idx="693">
                  <c:v>1.1624607287914479E-3</c:v>
                </c:pt>
                <c:pt idx="694">
                  <c:v>1.1518237320360392E-3</c:v>
                </c:pt>
                <c:pt idx="695">
                  <c:v>1.1398463785567969E-3</c:v>
                </c:pt>
                <c:pt idx="696">
                  <c:v>1.1058099776042329E-3</c:v>
                </c:pt>
                <c:pt idx="697">
                  <c:v>1.0960425115842387E-3</c:v>
                </c:pt>
                <c:pt idx="698">
                  <c:v>1.0836098661690663E-3</c:v>
                </c:pt>
                <c:pt idx="699">
                  <c:v>1.0770378630555744E-3</c:v>
                </c:pt>
                <c:pt idx="700">
                  <c:v>1.0444702515663984E-3</c:v>
                </c:pt>
                <c:pt idx="701">
                  <c:v>1.0371036274416934E-3</c:v>
                </c:pt>
                <c:pt idx="702">
                  <c:v>1.0281297958787405E-3</c:v>
                </c:pt>
                <c:pt idx="703">
                  <c:v>1.0159482687666088E-3</c:v>
                </c:pt>
                <c:pt idx="704">
                  <c:v>1.0084299490698001E-3</c:v>
                </c:pt>
                <c:pt idx="705">
                  <c:v>9.8066258779594406E-4</c:v>
                </c:pt>
                <c:pt idx="706">
                  <c:v>9.6827523964204687E-4</c:v>
                </c:pt>
                <c:pt idx="707">
                  <c:v>9.5929380862735947E-4</c:v>
                </c:pt>
                <c:pt idx="708">
                  <c:v>9.5284393968020353E-4</c:v>
                </c:pt>
                <c:pt idx="709">
                  <c:v>9.4052260459398518E-4</c:v>
                </c:pt>
                <c:pt idx="710">
                  <c:v>9.1207551382033181E-4</c:v>
                </c:pt>
                <c:pt idx="711">
                  <c:v>9.0401422265085074E-4</c:v>
                </c:pt>
                <c:pt idx="712">
                  <c:v>8.9161854224650838E-4</c:v>
                </c:pt>
                <c:pt idx="713">
                  <c:v>8.8266248694135463E-4</c:v>
                </c:pt>
                <c:pt idx="714">
                  <c:v>8.7176622053064534E-4</c:v>
                </c:pt>
                <c:pt idx="715">
                  <c:v>8.330783809311626E-4</c:v>
                </c:pt>
                <c:pt idx="716">
                  <c:v>8.1838764511599216E-4</c:v>
                </c:pt>
                <c:pt idx="717">
                  <c:v>8.0472675446641162E-4</c:v>
                </c:pt>
                <c:pt idx="718">
                  <c:v>7.9265433751296577E-4</c:v>
                </c:pt>
                <c:pt idx="719">
                  <c:v>7.7953468051794594E-4</c:v>
                </c:pt>
                <c:pt idx="720">
                  <c:v>7.4043912616361673E-4</c:v>
                </c:pt>
                <c:pt idx="721">
                  <c:v>7.2872252233735502E-4</c:v>
                </c:pt>
                <c:pt idx="722">
                  <c:v>7.1613702427253401E-4</c:v>
                </c:pt>
                <c:pt idx="723">
                  <c:v>7.0019477627303317E-4</c:v>
                </c:pt>
                <c:pt idx="724">
                  <c:v>6.4697601695273832E-4</c:v>
                </c:pt>
                <c:pt idx="725">
                  <c:v>6.3467049419663191E-4</c:v>
                </c:pt>
                <c:pt idx="726">
                  <c:v>6.2431944496643688E-4</c:v>
                </c:pt>
                <c:pt idx="727">
                  <c:v>6.0734069147772018E-4</c:v>
                </c:pt>
                <c:pt idx="728">
                  <c:v>5.9441900264811665E-4</c:v>
                </c:pt>
                <c:pt idx="729">
                  <c:v>5.5790349672912853E-4</c:v>
                </c:pt>
                <c:pt idx="730">
                  <c:v>5.4256660863583051E-4</c:v>
                </c:pt>
                <c:pt idx="731">
                  <c:v>5.309499276597851E-4</c:v>
                </c:pt>
                <c:pt idx="732">
                  <c:v>5.1501229532191495E-4</c:v>
                </c:pt>
                <c:pt idx="733">
                  <c:v>5.0398665478823546E-4</c:v>
                </c:pt>
                <c:pt idx="734">
                  <c:v>4.6442666540214006E-4</c:v>
                </c:pt>
                <c:pt idx="735">
                  <c:v>4.5170553004414415E-4</c:v>
                </c:pt>
                <c:pt idx="736">
                  <c:v>4.3708993804036922E-4</c:v>
                </c:pt>
                <c:pt idx="737">
                  <c:v>4.2389670259734835E-4</c:v>
                </c:pt>
                <c:pt idx="738">
                  <c:v>4.122771753967136E-4</c:v>
                </c:pt>
                <c:pt idx="739">
                  <c:v>3.7099407262020101E-4</c:v>
                </c:pt>
                <c:pt idx="740">
                  <c:v>3.5680440326557594E-4</c:v>
                </c:pt>
                <c:pt idx="741">
                  <c:v>3.4336745631091681E-4</c:v>
                </c:pt>
                <c:pt idx="742">
                  <c:v>3.3243721448750208E-4</c:v>
                </c:pt>
                <c:pt idx="743">
                  <c:v>3.1907831560706867E-4</c:v>
                </c:pt>
                <c:pt idx="744">
                  <c:v>2.7558814168493484E-4</c:v>
                </c:pt>
                <c:pt idx="745">
                  <c:v>2.6416353331470965E-4</c:v>
                </c:pt>
                <c:pt idx="746">
                  <c:v>2.4939820395264434E-4</c:v>
                </c:pt>
                <c:pt idx="747">
                  <c:v>2.3803312708503555E-4</c:v>
                </c:pt>
                <c:pt idx="748">
                  <c:v>1.868784533902712E-4</c:v>
                </c:pt>
                <c:pt idx="749">
                  <c:v>1.7287369410623477E-4</c:v>
                </c:pt>
                <c:pt idx="750">
                  <c:v>1.5817375778626186E-4</c:v>
                </c:pt>
                <c:pt idx="751">
                  <c:v>1.4416385686177868E-4</c:v>
                </c:pt>
                <c:pt idx="752">
                  <c:v>1.3395538729032985E-4</c:v>
                </c:pt>
                <c:pt idx="753">
                  <c:v>9.3386877972223559E-5</c:v>
                </c:pt>
                <c:pt idx="754">
                  <c:v>7.8600271666173782E-5</c:v>
                </c:pt>
                <c:pt idx="755">
                  <c:v>6.5048162614989025E-5</c:v>
                </c:pt>
                <c:pt idx="756">
                  <c:v>5.3524787894776438E-5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EA-4CA7-A97F-20B188B92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40128"/>
        <c:axId val="411341440"/>
      </c:lineChart>
      <c:dateAx>
        <c:axId val="41134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1440"/>
        <c:crosses val="autoZero"/>
        <c:auto val="1"/>
        <c:lblOffset val="100"/>
        <c:baseTimeUnit val="days"/>
        <c:majorUnit val="3"/>
        <c:majorTimeUnit val="months"/>
      </c:dateAx>
      <c:valAx>
        <c:axId val="41134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707526041666663"/>
          <c:y val="0.65134270302293307"/>
          <c:w val="0.20581527777777778"/>
          <c:h val="6.2605233618633363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2000" b="1">
                <a:solidFill>
                  <a:sysClr val="windowText" lastClr="000000"/>
                </a:solidFill>
              </a:rPr>
              <a:t>Dzienne różnice</a:t>
            </a:r>
            <a:r>
              <a:rPr lang="pl-PL" sz="2000" b="1" baseline="0">
                <a:solidFill>
                  <a:sysClr val="windowText" lastClr="000000"/>
                </a:solidFill>
              </a:rPr>
              <a:t> odwzorowania względem S&amp;P 500 NTR</a:t>
            </a:r>
          </a:p>
        </c:rich>
      </c:tx>
      <c:layout>
        <c:manualLayout>
          <c:xMode val="edge"/>
          <c:yMode val="edge"/>
          <c:x val="0.18187161458333334"/>
          <c:y val="1.73245716601967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4.4057812500000001E-2"/>
          <c:y val="0.10992450462248414"/>
          <c:w val="0.94381545138888889"/>
          <c:h val="0.84430413295293327"/>
        </c:manualLayout>
      </c:layout>
      <c:lineChart>
        <c:grouping val="standard"/>
        <c:varyColors val="0"/>
        <c:ser>
          <c:idx val="9"/>
          <c:order val="0"/>
          <c:tx>
            <c:strRef>
              <c:f>Analysis!$AK$9</c:f>
              <c:strCache>
                <c:ptCount val="1"/>
                <c:pt idx="0">
                  <c:v>HSBC S&amp;P 500 UCITS ETF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Analysis!$AK$10:$AK$766</c:f>
              <c:numCache>
                <c:formatCode>0.000%</c:formatCode>
                <c:ptCount val="757"/>
                <c:pt idx="0">
                  <c:v>9.8307860488366927E-5</c:v>
                </c:pt>
                <c:pt idx="1">
                  <c:v>3.8962562492583785E-5</c:v>
                </c:pt>
                <c:pt idx="2">
                  <c:v>-1.2237163600437029E-5</c:v>
                </c:pt>
                <c:pt idx="3">
                  <c:v>-5.1615653453129795E-5</c:v>
                </c:pt>
                <c:pt idx="4">
                  <c:v>#N/A</c:v>
                </c:pt>
                <c:pt idx="5">
                  <c:v>5.874918722370559E-5</c:v>
                </c:pt>
                <c:pt idx="6">
                  <c:v>-7.0611747163829008E-5</c:v>
                </c:pt>
                <c:pt idx="7">
                  <c:v>-4.3459901942988211E-5</c:v>
                </c:pt>
                <c:pt idx="8">
                  <c:v>7.6285914327844928E-5</c:v>
                </c:pt>
                <c:pt idx="9">
                  <c:v>-3.2645446002455003E-5</c:v>
                </c:pt>
                <c:pt idx="10">
                  <c:v>5.1265187275939539E-5</c:v>
                </c:pt>
                <c:pt idx="11">
                  <c:v>-8.3115614613715749E-5</c:v>
                </c:pt>
                <c:pt idx="12">
                  <c:v>1.1368000304279313E-4</c:v>
                </c:pt>
                <c:pt idx="13">
                  <c:v>4.6067437660224364E-5</c:v>
                </c:pt>
                <c:pt idx="14">
                  <c:v>-8.7676011708004431E-5</c:v>
                </c:pt>
                <c:pt idx="15">
                  <c:v>7.2460437509969111E-5</c:v>
                </c:pt>
                <c:pt idx="16">
                  <c:v>1.2022887607077148E-4</c:v>
                </c:pt>
                <c:pt idx="17">
                  <c:v>-3.1463354800198573E-5</c:v>
                </c:pt>
                <c:pt idx="18">
                  <c:v>3.7124661414256188E-5</c:v>
                </c:pt>
                <c:pt idx="19">
                  <c:v>6.927535365797155E-6</c:v>
                </c:pt>
                <c:pt idx="20">
                  <c:v>-9.6090033287921095E-5</c:v>
                </c:pt>
                <c:pt idx="21">
                  <c:v>-1.3057386757830969E-5</c:v>
                </c:pt>
                <c:pt idx="22">
                  <c:v>-6.2624828423674117E-5</c:v>
                </c:pt>
                <c:pt idx="23">
                  <c:v>1.364761723194885E-4</c:v>
                </c:pt>
                <c:pt idx="24">
                  <c:v>3.240090776235327E-5</c:v>
                </c:pt>
                <c:pt idx="25">
                  <c:v>-1.1458158319810341E-4</c:v>
                </c:pt>
                <c:pt idx="26">
                  <c:v>2.1854054931491618E-5</c:v>
                </c:pt>
                <c:pt idx="27">
                  <c:v>-1.6228868554346576E-5</c:v>
                </c:pt>
                <c:pt idx="28">
                  <c:v>7.9726911247468557E-5</c:v>
                </c:pt>
                <c:pt idx="29">
                  <c:v>-2.6655561987887211E-5</c:v>
                </c:pt>
                <c:pt idx="30">
                  <c:v>-1.2025647768143521E-5</c:v>
                </c:pt>
                <c:pt idx="31">
                  <c:v>-5.9449420953594512E-5</c:v>
                </c:pt>
                <c:pt idx="32">
                  <c:v>2.6419499693508541E-5</c:v>
                </c:pt>
                <c:pt idx="33">
                  <c:v>-1.5553912841026474E-5</c:v>
                </c:pt>
                <c:pt idx="34">
                  <c:v>6.7408556138293108E-5</c:v>
                </c:pt>
                <c:pt idx="35">
                  <c:v>7.2421739331751667E-5</c:v>
                </c:pt>
                <c:pt idx="36">
                  <c:v>-6.2713621516219398E-5</c:v>
                </c:pt>
                <c:pt idx="37">
                  <c:v>-1.3374708394775503E-4</c:v>
                </c:pt>
                <c:pt idx="38">
                  <c:v>9.3180931539982303E-5</c:v>
                </c:pt>
                <c:pt idx="39">
                  <c:v>2.5043928975954088E-4</c:v>
                </c:pt>
                <c:pt idx="40">
                  <c:v>-2.2770402196092832E-4</c:v>
                </c:pt>
                <c:pt idx="41">
                  <c:v>2.5009124165809027E-5</c:v>
                </c:pt>
                <c:pt idx="42">
                  <c:v>1.5068182056987567E-4</c:v>
                </c:pt>
                <c:pt idx="43">
                  <c:v>1.2478435442575542E-4</c:v>
                </c:pt>
                <c:pt idx="44">
                  <c:v>2.5537043498946588E-4</c:v>
                </c:pt>
                <c:pt idx="45">
                  <c:v>#N/A</c:v>
                </c:pt>
                <c:pt idx="46">
                  <c:v>1.2357620993019847E-4</c:v>
                </c:pt>
                <c:pt idx="47">
                  <c:v>-9.9854922994468964E-5</c:v>
                </c:pt>
                <c:pt idx="48">
                  <c:v>-5.3377402658982831E-5</c:v>
                </c:pt>
                <c:pt idx="49">
                  <c:v>1.2127723661103929E-5</c:v>
                </c:pt>
                <c:pt idx="50">
                  <c:v>3.1485932482588908E-5</c:v>
                </c:pt>
                <c:pt idx="51">
                  <c:v>1.4788807405974325E-4</c:v>
                </c:pt>
                <c:pt idx="52">
                  <c:v>-2.8770503956998539E-5</c:v>
                </c:pt>
                <c:pt idx="53">
                  <c:v>2.950395505707526E-5</c:v>
                </c:pt>
                <c:pt idx="54">
                  <c:v>1.7810773416115921E-5</c:v>
                </c:pt>
                <c:pt idx="55">
                  <c:v>3.9017084668691027E-6</c:v>
                </c:pt>
                <c:pt idx="56">
                  <c:v>-3.198274022164771E-5</c:v>
                </c:pt>
                <c:pt idx="57">
                  <c:v>-7.6026414234098283E-5</c:v>
                </c:pt>
                <c:pt idx="58">
                  <c:v>1.0527058969023173E-4</c:v>
                </c:pt>
                <c:pt idx="59">
                  <c:v>3.4348222976987586E-7</c:v>
                </c:pt>
                <c:pt idx="60">
                  <c:v>-2.4265437554849001E-5</c:v>
                </c:pt>
                <c:pt idx="61">
                  <c:v>4.9508626855487847E-5</c:v>
                </c:pt>
                <c:pt idx="62">
                  <c:v>9.108999650075944E-5</c:v>
                </c:pt>
                <c:pt idx="63">
                  <c:v>3.7612820118049228E-5</c:v>
                </c:pt>
                <c:pt idx="64">
                  <c:v>1.5677709856998234E-5</c:v>
                </c:pt>
                <c:pt idx="65">
                  <c:v>1.37066589749546E-4</c:v>
                </c:pt>
                <c:pt idx="66">
                  <c:v>6.4113968867074433E-5</c:v>
                </c:pt>
                <c:pt idx="67">
                  <c:v>2.3586723280732969E-5</c:v>
                </c:pt>
                <c:pt idx="68">
                  <c:v>-3.7810510284952414E-5</c:v>
                </c:pt>
                <c:pt idx="69">
                  <c:v>1.7474858836052931E-4</c:v>
                </c:pt>
                <c:pt idx="70">
                  <c:v>-1.4607963707335969E-5</c:v>
                </c:pt>
                <c:pt idx="71">
                  <c:v>-4.8131150384156385E-5</c:v>
                </c:pt>
                <c:pt idx="72">
                  <c:v>1.0393131144481593E-5</c:v>
                </c:pt>
                <c:pt idx="73">
                  <c:v>-6.1107958105099947E-5</c:v>
                </c:pt>
                <c:pt idx="74">
                  <c:v>3.9124071358309642E-5</c:v>
                </c:pt>
                <c:pt idx="75">
                  <c:v>-9.1280293313955596E-6</c:v>
                </c:pt>
                <c:pt idx="76">
                  <c:v>3.5087076299955555E-5</c:v>
                </c:pt>
                <c:pt idx="77">
                  <c:v>1.8545909559186669E-6</c:v>
                </c:pt>
                <c:pt idx="78">
                  <c:v>-6.3579524915757801E-5</c:v>
                </c:pt>
                <c:pt idx="79">
                  <c:v>1.3559113572036985E-5</c:v>
                </c:pt>
                <c:pt idx="80">
                  <c:v>5.9838887592755796E-5</c:v>
                </c:pt>
                <c:pt idx="81">
                  <c:v>6.9898582433780554E-5</c:v>
                </c:pt>
                <c:pt idx="82">
                  <c:v>3.6957362782419345E-5</c:v>
                </c:pt>
                <c:pt idx="83">
                  <c:v>-3.2374700044135452E-6</c:v>
                </c:pt>
                <c:pt idx="84">
                  <c:v>-4.4927995254129272E-5</c:v>
                </c:pt>
                <c:pt idx="85">
                  <c:v>1.5385623111474622E-4</c:v>
                </c:pt>
                <c:pt idx="86">
                  <c:v>#N/A</c:v>
                </c:pt>
                <c:pt idx="87">
                  <c:v>2.234679487589375E-5</c:v>
                </c:pt>
                <c:pt idx="88">
                  <c:v>-5.4307381025520129E-6</c:v>
                </c:pt>
                <c:pt idx="89">
                  <c:v>1.0878024563343303E-5</c:v>
                </c:pt>
                <c:pt idx="90">
                  <c:v>8.4473459992073785E-5</c:v>
                </c:pt>
                <c:pt idx="91">
                  <c:v>-6.5483921884990082E-5</c:v>
                </c:pt>
                <c:pt idx="92">
                  <c:v>5.9915089902107255E-5</c:v>
                </c:pt>
                <c:pt idx="93">
                  <c:v>2.8996553437687922E-5</c:v>
                </c:pt>
                <c:pt idx="94">
                  <c:v>4.4690675834568871E-5</c:v>
                </c:pt>
                <c:pt idx="95">
                  <c:v>1.7895705908710369E-5</c:v>
                </c:pt>
                <c:pt idx="96">
                  <c:v>2.5678209869539614E-5</c:v>
                </c:pt>
                <c:pt idx="97">
                  <c:v>-5.2929638912124766E-5</c:v>
                </c:pt>
                <c:pt idx="98">
                  <c:v>4.4990851722270797E-5</c:v>
                </c:pt>
                <c:pt idx="99">
                  <c:v>6.4826594207811894E-5</c:v>
                </c:pt>
                <c:pt idx="100">
                  <c:v>4.0396822005517308E-5</c:v>
                </c:pt>
                <c:pt idx="101">
                  <c:v>-2.7737910707426039E-5</c:v>
                </c:pt>
                <c:pt idx="102">
                  <c:v>4.8468690545533377E-6</c:v>
                </c:pt>
                <c:pt idx="103">
                  <c:v>1.1626027620881274E-4</c:v>
                </c:pt>
                <c:pt idx="104">
                  <c:v>6.4500064547168279E-6</c:v>
                </c:pt>
                <c:pt idx="105">
                  <c:v>-5.0527156532309547E-5</c:v>
                </c:pt>
                <c:pt idx="106">
                  <c:v>9.5957409151692374E-5</c:v>
                </c:pt>
                <c:pt idx="107">
                  <c:v>1.2084606480611271E-5</c:v>
                </c:pt>
                <c:pt idx="108">
                  <c:v>-5.4336307147462293E-5</c:v>
                </c:pt>
                <c:pt idx="109">
                  <c:v>1.8130506464641982E-4</c:v>
                </c:pt>
                <c:pt idx="110">
                  <c:v>-1.1071418074182215E-4</c:v>
                </c:pt>
                <c:pt idx="111">
                  <c:v>1.572752235798891E-4</c:v>
                </c:pt>
                <c:pt idx="112">
                  <c:v>-3.9230244341159626E-5</c:v>
                </c:pt>
                <c:pt idx="113">
                  <c:v>7.2499497044353767E-5</c:v>
                </c:pt>
                <c:pt idx="114">
                  <c:v>-1.404826711919327E-4</c:v>
                </c:pt>
                <c:pt idx="115">
                  <c:v>-8.9676886115164223E-5</c:v>
                </c:pt>
                <c:pt idx="116">
                  <c:v>-6.2659441715240405E-6</c:v>
                </c:pt>
                <c:pt idx="117">
                  <c:v>5.6188614114827118E-6</c:v>
                </c:pt>
                <c:pt idx="118">
                  <c:v>2.5513433350221604E-5</c:v>
                </c:pt>
                <c:pt idx="119">
                  <c:v>-1.0122690392422307E-4</c:v>
                </c:pt>
                <c:pt idx="120">
                  <c:v>1.7222048997833639E-4</c:v>
                </c:pt>
                <c:pt idx="121">
                  <c:v>4.3095888770272595E-5</c:v>
                </c:pt>
                <c:pt idx="122">
                  <c:v>-1.4183101161902023E-4</c:v>
                </c:pt>
                <c:pt idx="123">
                  <c:v>2.3568401519091786E-4</c:v>
                </c:pt>
                <c:pt idx="124">
                  <c:v>5.831206234252484E-5</c:v>
                </c:pt>
                <c:pt idx="125">
                  <c:v>1.2592165792424392E-4</c:v>
                </c:pt>
                <c:pt idx="126">
                  <c:v>-5.6029614681207818E-7</c:v>
                </c:pt>
                <c:pt idx="127">
                  <c:v>1.0430196632937871E-4</c:v>
                </c:pt>
                <c:pt idx="128">
                  <c:v>-7.2418037286858805E-6</c:v>
                </c:pt>
                <c:pt idx="129">
                  <c:v>7.5401319431955827E-5</c:v>
                </c:pt>
                <c:pt idx="130">
                  <c:v>-2.3023123717047511E-5</c:v>
                </c:pt>
                <c:pt idx="131">
                  <c:v>4.9499373377392963E-5</c:v>
                </c:pt>
                <c:pt idx="132">
                  <c:v>1.5531655172829062E-4</c:v>
                </c:pt>
                <c:pt idx="133">
                  <c:v>1.0575265484091823E-5</c:v>
                </c:pt>
                <c:pt idx="134">
                  <c:v>9.060719647724369E-5</c:v>
                </c:pt>
                <c:pt idx="135">
                  <c:v>4.3214673509650581E-5</c:v>
                </c:pt>
                <c:pt idx="136">
                  <c:v>1.2815105129904136E-4</c:v>
                </c:pt>
                <c:pt idx="137">
                  <c:v>-2.6959068832876909E-6</c:v>
                </c:pt>
                <c:pt idx="138">
                  <c:v>1.9407198336152121E-5</c:v>
                </c:pt>
                <c:pt idx="139">
                  <c:v>3.4676711735182053E-5</c:v>
                </c:pt>
                <c:pt idx="140">
                  <c:v>1.2583784157116362E-4</c:v>
                </c:pt>
                <c:pt idx="141">
                  <c:v>3.206344704609343E-5</c:v>
                </c:pt>
                <c:pt idx="142">
                  <c:v>3.3988929248662814E-5</c:v>
                </c:pt>
                <c:pt idx="143">
                  <c:v>-4.8708573824329804E-5</c:v>
                </c:pt>
                <c:pt idx="144">
                  <c:v>1.0967520658666796E-4</c:v>
                </c:pt>
                <c:pt idx="145">
                  <c:v>-1.040798456841685E-4</c:v>
                </c:pt>
                <c:pt idx="146">
                  <c:v>-7.5362936584166818E-5</c:v>
                </c:pt>
                <c:pt idx="147">
                  <c:v>6.2455628160984489E-5</c:v>
                </c:pt>
                <c:pt idx="148">
                  <c:v>-4.1103110993034875E-5</c:v>
                </c:pt>
                <c:pt idx="149">
                  <c:v>2.2498536371839961E-4</c:v>
                </c:pt>
                <c:pt idx="150">
                  <c:v>1.14204363873327E-4</c:v>
                </c:pt>
                <c:pt idx="151">
                  <c:v>2.4709054706839595E-4</c:v>
                </c:pt>
                <c:pt idx="152">
                  <c:v>-8.3535100761644721E-5</c:v>
                </c:pt>
                <c:pt idx="153">
                  <c:v>-1.9811184073481591E-4</c:v>
                </c:pt>
                <c:pt idx="154">
                  <c:v>4.1393311228876684E-5</c:v>
                </c:pt>
                <c:pt idx="155">
                  <c:v>6.7328033522606745E-5</c:v>
                </c:pt>
                <c:pt idx="156">
                  <c:v>-2.7784458380186727E-4</c:v>
                </c:pt>
                <c:pt idx="157">
                  <c:v>3.0621246339346264E-4</c:v>
                </c:pt>
                <c:pt idx="158">
                  <c:v>-6.3473627576859926E-5</c:v>
                </c:pt>
                <c:pt idx="159">
                  <c:v>2.5782460670642493E-5</c:v>
                </c:pt>
                <c:pt idx="160">
                  <c:v>-7.0971239496397942E-6</c:v>
                </c:pt>
                <c:pt idx="161">
                  <c:v>2.9958120291739831E-4</c:v>
                </c:pt>
                <c:pt idx="162">
                  <c:v>1.0205847045940963E-4</c:v>
                </c:pt>
                <c:pt idx="163">
                  <c:v>-1.8429878359715879E-4</c:v>
                </c:pt>
                <c:pt idx="164">
                  <c:v>5.4020598514004092E-5</c:v>
                </c:pt>
                <c:pt idx="165">
                  <c:v>#N/A</c:v>
                </c:pt>
                <c:pt idx="166">
                  <c:v>2.1838487135039664E-4</c:v>
                </c:pt>
                <c:pt idx="167">
                  <c:v>6.8499425445067708E-5</c:v>
                </c:pt>
                <c:pt idx="168">
                  <c:v>-1.0941219961768667E-4</c:v>
                </c:pt>
                <c:pt idx="169">
                  <c:v>1.2139406929922991E-4</c:v>
                </c:pt>
                <c:pt idx="170">
                  <c:v>9.1097801749429053E-5</c:v>
                </c:pt>
                <c:pt idx="171">
                  <c:v>5.8140141503848497E-5</c:v>
                </c:pt>
                <c:pt idx="172">
                  <c:v>6.4422766281824195E-5</c:v>
                </c:pt>
                <c:pt idx="173">
                  <c:v>1.4628281855888492E-4</c:v>
                </c:pt>
                <c:pt idx="174">
                  <c:v>1.2330343450583925E-4</c:v>
                </c:pt>
                <c:pt idx="175">
                  <c:v>-3.239689713896432E-5</c:v>
                </c:pt>
                <c:pt idx="176">
                  <c:v>9.590524692415503E-5</c:v>
                </c:pt>
                <c:pt idx="177">
                  <c:v>1.0201921843089323E-5</c:v>
                </c:pt>
                <c:pt idx="178">
                  <c:v>4.2460814093425725E-5</c:v>
                </c:pt>
                <c:pt idx="179">
                  <c:v>3.397245178593522E-5</c:v>
                </c:pt>
                <c:pt idx="180">
                  <c:v>-8.8639743175633612E-5</c:v>
                </c:pt>
                <c:pt idx="181">
                  <c:v>-1.3374176192737508E-4</c:v>
                </c:pt>
                <c:pt idx="182">
                  <c:v>-7.8195700648708844E-5</c:v>
                </c:pt>
                <c:pt idx="183">
                  <c:v>-1.8638410779980852E-4</c:v>
                </c:pt>
                <c:pt idx="184">
                  <c:v>#N/A</c:v>
                </c:pt>
                <c:pt idx="185">
                  <c:v>-1.0846894754235059E-4</c:v>
                </c:pt>
                <c:pt idx="186">
                  <c:v>7.5143672293220831E-5</c:v>
                </c:pt>
                <c:pt idx="187">
                  <c:v>1.943523271469294E-4</c:v>
                </c:pt>
                <c:pt idx="188">
                  <c:v>-1.5300382249971989E-4</c:v>
                </c:pt>
                <c:pt idx="189">
                  <c:v>-8.1977668618282706E-5</c:v>
                </c:pt>
                <c:pt idx="190">
                  <c:v>8.5746439759892823E-5</c:v>
                </c:pt>
                <c:pt idx="191">
                  <c:v>-2.7337379938430217E-4</c:v>
                </c:pt>
                <c:pt idx="192">
                  <c:v>2.4766626076810905E-4</c:v>
                </c:pt>
                <c:pt idx="193">
                  <c:v>2.7427365919985291E-4</c:v>
                </c:pt>
                <c:pt idx="194">
                  <c:v>-2.6333449398840969E-5</c:v>
                </c:pt>
                <c:pt idx="195">
                  <c:v>-2.5579042200440938E-4</c:v>
                </c:pt>
                <c:pt idx="196">
                  <c:v>-2.3532444128249175E-4</c:v>
                </c:pt>
                <c:pt idx="197">
                  <c:v>5.3340482210706419E-4</c:v>
                </c:pt>
                <c:pt idx="198">
                  <c:v>1.6637671526487097E-5</c:v>
                </c:pt>
                <c:pt idx="199">
                  <c:v>-1.2426240569862745E-4</c:v>
                </c:pt>
                <c:pt idx="200">
                  <c:v>2.7591165214335689E-4</c:v>
                </c:pt>
                <c:pt idx="201">
                  <c:v>-5.8307506312471613E-4</c:v>
                </c:pt>
                <c:pt idx="202">
                  <c:v>-4.6978693291999107E-4</c:v>
                </c:pt>
                <c:pt idx="203">
                  <c:v>1.1128649892733211E-4</c:v>
                </c:pt>
                <c:pt idx="204">
                  <c:v>1.6416583536171814E-4</c:v>
                </c:pt>
                <c:pt idx="205">
                  <c:v>1.1471610042235181E-4</c:v>
                </c:pt>
                <c:pt idx="206">
                  <c:v>5.9681179075510293E-5</c:v>
                </c:pt>
                <c:pt idx="207">
                  <c:v>1.1347984911314057E-5</c:v>
                </c:pt>
                <c:pt idx="208">
                  <c:v>4.4169026869322892E-6</c:v>
                </c:pt>
                <c:pt idx="209">
                  <c:v>-4.5955223199611872E-5</c:v>
                </c:pt>
                <c:pt idx="210">
                  <c:v>1.9270168206175775E-4</c:v>
                </c:pt>
                <c:pt idx="211">
                  <c:v>-6.3650930398839733E-5</c:v>
                </c:pt>
                <c:pt idx="212">
                  <c:v>-4.8117754892551545E-5</c:v>
                </c:pt>
                <c:pt idx="213">
                  <c:v>9.4396754458880849E-5</c:v>
                </c:pt>
                <c:pt idx="214">
                  <c:v>9.0018110003753371E-5</c:v>
                </c:pt>
                <c:pt idx="215">
                  <c:v>3.5336947664665885E-6</c:v>
                </c:pt>
                <c:pt idx="216">
                  <c:v>3.1240767849549655E-5</c:v>
                </c:pt>
                <c:pt idx="217">
                  <c:v>1.579923680217199E-4</c:v>
                </c:pt>
                <c:pt idx="218">
                  <c:v>-2.5498762662556906E-5</c:v>
                </c:pt>
                <c:pt idx="219">
                  <c:v>-3.849591469606839E-5</c:v>
                </c:pt>
                <c:pt idx="220">
                  <c:v>1.0861414040752582E-4</c:v>
                </c:pt>
                <c:pt idx="221">
                  <c:v>7.7806303050653725E-5</c:v>
                </c:pt>
                <c:pt idx="222">
                  <c:v>#N/A</c:v>
                </c:pt>
                <c:pt idx="223">
                  <c:v>-1.1094895921770487E-5</c:v>
                </c:pt>
                <c:pt idx="224">
                  <c:v>6.2288663242648923E-5</c:v>
                </c:pt>
                <c:pt idx="225">
                  <c:v>1.2754952782345619E-4</c:v>
                </c:pt>
                <c:pt idx="226">
                  <c:v>5.2912212578526407E-5</c:v>
                </c:pt>
                <c:pt idx="227">
                  <c:v>7.2926111413851302E-5</c:v>
                </c:pt>
                <c:pt idx="228">
                  <c:v>-4.3589093110640853E-5</c:v>
                </c:pt>
                <c:pt idx="229">
                  <c:v>-6.0567850508341792E-5</c:v>
                </c:pt>
                <c:pt idx="230">
                  <c:v>2.5092057928999267E-5</c:v>
                </c:pt>
                <c:pt idx="231">
                  <c:v>-8.7987153010171681E-6</c:v>
                </c:pt>
                <c:pt idx="232">
                  <c:v>1.4979980141127669E-4</c:v>
                </c:pt>
                <c:pt idx="233">
                  <c:v>-7.3353490520622344E-6</c:v>
                </c:pt>
                <c:pt idx="234">
                  <c:v>3.1871888664269932E-5</c:v>
                </c:pt>
                <c:pt idx="235">
                  <c:v>2.650150560412623E-5</c:v>
                </c:pt>
                <c:pt idx="236">
                  <c:v>3.0314517724727708E-5</c:v>
                </c:pt>
                <c:pt idx="237">
                  <c:v>-1.1100253282592121E-4</c:v>
                </c:pt>
                <c:pt idx="238">
                  <c:v>-1.2142619228838747E-4</c:v>
                </c:pt>
                <c:pt idx="239">
                  <c:v>-2.3617157545174905E-6</c:v>
                </c:pt>
                <c:pt idx="240">
                  <c:v>2.0408359249213248E-5</c:v>
                </c:pt>
                <c:pt idx="241">
                  <c:v>-1.6472318328242253E-5</c:v>
                </c:pt>
                <c:pt idx="242">
                  <c:v>6.0445662126262789E-5</c:v>
                </c:pt>
                <c:pt idx="243">
                  <c:v>-9.0760310940574129E-5</c:v>
                </c:pt>
                <c:pt idx="244">
                  <c:v>-5.9915193725501581E-5</c:v>
                </c:pt>
                <c:pt idx="245">
                  <c:v>1.5363094594600391E-5</c:v>
                </c:pt>
                <c:pt idx="246">
                  <c:v>-6.0594568185301512E-6</c:v>
                </c:pt>
                <c:pt idx="247">
                  <c:v>-1.4002288893921744E-5</c:v>
                </c:pt>
                <c:pt idx="248">
                  <c:v>8.8244065852283171E-6</c:v>
                </c:pt>
                <c:pt idx="249">
                  <c:v>1.2068307876900164E-4</c:v>
                </c:pt>
                <c:pt idx="250">
                  <c:v>-3.6641958773619976E-5</c:v>
                </c:pt>
                <c:pt idx="251">
                  <c:v>-4.306327035186186E-6</c:v>
                </c:pt>
                <c:pt idx="252">
                  <c:v>-2.8250465750956355E-4</c:v>
                </c:pt>
                <c:pt idx="253">
                  <c:v>-5.8469283130468952E-5</c:v>
                </c:pt>
                <c:pt idx="254">
                  <c:v>4.5488063426857295E-5</c:v>
                </c:pt>
                <c:pt idx="255">
                  <c:v>-8.5798538015380288E-6</c:v>
                </c:pt>
                <c:pt idx="256">
                  <c:v>-7.7076409286114256E-6</c:v>
                </c:pt>
                <c:pt idx="257">
                  <c:v>#N/A</c:v>
                </c:pt>
                <c:pt idx="258">
                  <c:v>1.28462812850616E-5</c:v>
                </c:pt>
                <c:pt idx="259">
                  <c:v>-7.6445675880831843E-5</c:v>
                </c:pt>
                <c:pt idx="260">
                  <c:v>-2.0189860467478837E-5</c:v>
                </c:pt>
                <c:pt idx="261">
                  <c:v>-4.4676882682059826E-5</c:v>
                </c:pt>
                <c:pt idx="262">
                  <c:v>1.4653584696977529E-4</c:v>
                </c:pt>
                <c:pt idx="263">
                  <c:v>-2.6476105681183526E-5</c:v>
                </c:pt>
                <c:pt idx="264">
                  <c:v>-1.7581956426759859E-5</c:v>
                </c:pt>
                <c:pt idx="265">
                  <c:v>2.2583096300765604E-5</c:v>
                </c:pt>
                <c:pt idx="266">
                  <c:v>1.3449012768274038E-4</c:v>
                </c:pt>
                <c:pt idx="267">
                  <c:v>6.3564885068867483E-6</c:v>
                </c:pt>
                <c:pt idx="268">
                  <c:v>2.3888670567240311E-6</c:v>
                </c:pt>
                <c:pt idx="269">
                  <c:v>2.3402573878916755E-4</c:v>
                </c:pt>
                <c:pt idx="270">
                  <c:v>5.3477957322467518E-5</c:v>
                </c:pt>
                <c:pt idx="271">
                  <c:v>-1.3441563991434258E-4</c:v>
                </c:pt>
                <c:pt idx="272">
                  <c:v>-1.1050352946018194E-5</c:v>
                </c:pt>
                <c:pt idx="273">
                  <c:v>-3.3475904816837598E-5</c:v>
                </c:pt>
                <c:pt idx="274">
                  <c:v>5.163113524497831E-5</c:v>
                </c:pt>
                <c:pt idx="275">
                  <c:v>9.9329871824371807E-6</c:v>
                </c:pt>
                <c:pt idx="276">
                  <c:v>-2.3992408936246434E-5</c:v>
                </c:pt>
                <c:pt idx="277">
                  <c:v>-1.1115526034277678E-5</c:v>
                </c:pt>
                <c:pt idx="278">
                  <c:v>4.4736527531341608E-5</c:v>
                </c:pt>
                <c:pt idx="279">
                  <c:v>-2.4270350580390954E-6</c:v>
                </c:pt>
                <c:pt idx="280">
                  <c:v>9.0276840066794151E-5</c:v>
                </c:pt>
                <c:pt idx="281">
                  <c:v>-2.3924218331417002E-5</c:v>
                </c:pt>
                <c:pt idx="282">
                  <c:v>6.969227553510482E-5</c:v>
                </c:pt>
                <c:pt idx="283">
                  <c:v>-2.4463923205431115E-5</c:v>
                </c:pt>
                <c:pt idx="284">
                  <c:v>1.0759856465369921E-5</c:v>
                </c:pt>
                <c:pt idx="285">
                  <c:v>-8.4694733331058814E-6</c:v>
                </c:pt>
                <c:pt idx="286">
                  <c:v>-3.5548150880027052E-5</c:v>
                </c:pt>
                <c:pt idx="287">
                  <c:v>-4.1872390343700161E-5</c:v>
                </c:pt>
                <c:pt idx="288">
                  <c:v>-9.6463348145947592E-6</c:v>
                </c:pt>
                <c:pt idx="289">
                  <c:v>-4.0220789348399677E-5</c:v>
                </c:pt>
                <c:pt idx="290">
                  <c:v>7.0532509233167673E-5</c:v>
                </c:pt>
                <c:pt idx="291">
                  <c:v>-7.115812529945309E-5</c:v>
                </c:pt>
                <c:pt idx="292">
                  <c:v>3.4343505719514056E-5</c:v>
                </c:pt>
                <c:pt idx="293">
                  <c:v>1.6928840850605198E-4</c:v>
                </c:pt>
                <c:pt idx="294">
                  <c:v>1.0128595344971458E-4</c:v>
                </c:pt>
                <c:pt idx="295">
                  <c:v>-1.1130170476492118E-5</c:v>
                </c:pt>
                <c:pt idx="296">
                  <c:v>-1.0162058388241135E-4</c:v>
                </c:pt>
                <c:pt idx="297">
                  <c:v>3.9411144451384494E-5</c:v>
                </c:pt>
                <c:pt idx="298">
                  <c:v>-6.5644402309494865E-6</c:v>
                </c:pt>
                <c:pt idx="299">
                  <c:v>1.782909736662841E-4</c:v>
                </c:pt>
                <c:pt idx="300">
                  <c:v>-1.2380794790112226E-4</c:v>
                </c:pt>
                <c:pt idx="301">
                  <c:v>-1.7085774143499322E-5</c:v>
                </c:pt>
                <c:pt idx="302">
                  <c:v>3.5329695837971187E-5</c:v>
                </c:pt>
                <c:pt idx="303">
                  <c:v>-1.7269741602321531E-5</c:v>
                </c:pt>
                <c:pt idx="304">
                  <c:v>1.0423281515947735E-4</c:v>
                </c:pt>
                <c:pt idx="305">
                  <c:v>2.4368837270993815E-4</c:v>
                </c:pt>
                <c:pt idx="306">
                  <c:v>-1.9651715502444489E-5</c:v>
                </c:pt>
                <c:pt idx="307">
                  <c:v>1.0978948082374096E-4</c:v>
                </c:pt>
                <c:pt idx="308">
                  <c:v>-6.9959006495423637E-5</c:v>
                </c:pt>
                <c:pt idx="309">
                  <c:v>2.9092354689241873E-4</c:v>
                </c:pt>
                <c:pt idx="310">
                  <c:v>6.583813131788574E-6</c:v>
                </c:pt>
                <c:pt idx="311">
                  <c:v>5.7099507771773972E-5</c:v>
                </c:pt>
                <c:pt idx="312">
                  <c:v>-9.6849798597808956E-5</c:v>
                </c:pt>
                <c:pt idx="313">
                  <c:v>-4.4145404793360932E-5</c:v>
                </c:pt>
                <c:pt idx="314">
                  <c:v>5.4826269496155433E-5</c:v>
                </c:pt>
                <c:pt idx="315">
                  <c:v>4.1846611497309283E-5</c:v>
                </c:pt>
                <c:pt idx="316">
                  <c:v>-7.94082361097459E-5</c:v>
                </c:pt>
                <c:pt idx="317">
                  <c:v>-2.7757780292847478E-5</c:v>
                </c:pt>
                <c:pt idx="318">
                  <c:v>-4.2218193699650186E-5</c:v>
                </c:pt>
                <c:pt idx="319">
                  <c:v>1.8558612335017877E-4</c:v>
                </c:pt>
                <c:pt idx="320">
                  <c:v>-4.9281675140289138E-5</c:v>
                </c:pt>
                <c:pt idx="321">
                  <c:v>-2.8155124007112065E-5</c:v>
                </c:pt>
                <c:pt idx="322">
                  <c:v>-6.99348678993017E-5</c:v>
                </c:pt>
                <c:pt idx="323">
                  <c:v>-3.3177041669496532E-6</c:v>
                </c:pt>
                <c:pt idx="324">
                  <c:v>8.9833190134447349E-5</c:v>
                </c:pt>
                <c:pt idx="325">
                  <c:v>4.4611177836051397E-5</c:v>
                </c:pt>
                <c:pt idx="326">
                  <c:v>-4.8244697636423695E-5</c:v>
                </c:pt>
                <c:pt idx="327">
                  <c:v>-1.9536441340894939E-5</c:v>
                </c:pt>
                <c:pt idx="328">
                  <c:v>-2.4557933381452735E-4</c:v>
                </c:pt>
                <c:pt idx="329">
                  <c:v>5.8967923743380446E-5</c:v>
                </c:pt>
                <c:pt idx="330">
                  <c:v>-9.5839539466346935E-5</c:v>
                </c:pt>
                <c:pt idx="331">
                  <c:v>6.7084209003143158E-5</c:v>
                </c:pt>
                <c:pt idx="332">
                  <c:v>-2.1058994148503984E-7</c:v>
                </c:pt>
                <c:pt idx="333">
                  <c:v>1.9291104839924689E-4</c:v>
                </c:pt>
                <c:pt idx="334">
                  <c:v>-3.3561838968854119E-5</c:v>
                </c:pt>
                <c:pt idx="335">
                  <c:v>2.1743446901933972E-4</c:v>
                </c:pt>
                <c:pt idx="336">
                  <c:v>-5.3476079278080846E-6</c:v>
                </c:pt>
                <c:pt idx="337">
                  <c:v>-5.7924658133701179E-5</c:v>
                </c:pt>
                <c:pt idx="338">
                  <c:v>2.2310939426617438E-5</c:v>
                </c:pt>
                <c:pt idx="339">
                  <c:v>7.7332393110918218E-5</c:v>
                </c:pt>
                <c:pt idx="340">
                  <c:v>5.807795080658984E-5</c:v>
                </c:pt>
                <c:pt idx="341">
                  <c:v>2.8855003110672683E-5</c:v>
                </c:pt>
                <c:pt idx="342">
                  <c:v>#N/A</c:v>
                </c:pt>
                <c:pt idx="343">
                  <c:v>4.3200379772345698E-5</c:v>
                </c:pt>
                <c:pt idx="344">
                  <c:v>-1.1326826731106188E-4</c:v>
                </c:pt>
                <c:pt idx="345">
                  <c:v>4.7531001106326798E-5</c:v>
                </c:pt>
                <c:pt idx="346">
                  <c:v>-1.1294132151162817E-4</c:v>
                </c:pt>
                <c:pt idx="347">
                  <c:v>2.723796922587951E-5</c:v>
                </c:pt>
                <c:pt idx="348">
                  <c:v>1.0596316886934964E-4</c:v>
                </c:pt>
                <c:pt idx="349">
                  <c:v>-2.3031965419306744E-5</c:v>
                </c:pt>
                <c:pt idx="350">
                  <c:v>3.13149375977817E-5</c:v>
                </c:pt>
                <c:pt idx="351">
                  <c:v>1.8813247471882732E-4</c:v>
                </c:pt>
                <c:pt idx="352">
                  <c:v>-9.2258857225524515E-5</c:v>
                </c:pt>
                <c:pt idx="353">
                  <c:v>-1.6964520356266277E-5</c:v>
                </c:pt>
                <c:pt idx="354">
                  <c:v>-2.2346220281965756E-5</c:v>
                </c:pt>
                <c:pt idx="355">
                  <c:v>-9.7896126889596147E-5</c:v>
                </c:pt>
                <c:pt idx="356">
                  <c:v>-4.1128245837684929E-5</c:v>
                </c:pt>
                <c:pt idx="357">
                  <c:v>-2.1371344385756608E-4</c:v>
                </c:pt>
                <c:pt idx="358">
                  <c:v>-1.41701006993733E-5</c:v>
                </c:pt>
                <c:pt idx="359">
                  <c:v>-1.0446417270215669E-4</c:v>
                </c:pt>
                <c:pt idx="360">
                  <c:v>2.9239120149071596E-5</c:v>
                </c:pt>
                <c:pt idx="361">
                  <c:v>1.2654905815934203E-4</c:v>
                </c:pt>
                <c:pt idx="362">
                  <c:v>-5.5764216224996055E-5</c:v>
                </c:pt>
                <c:pt idx="363">
                  <c:v>7.8327384096743558E-5</c:v>
                </c:pt>
                <c:pt idx="364">
                  <c:v>-1.4854573697398177E-4</c:v>
                </c:pt>
                <c:pt idx="365">
                  <c:v>-2.1966036366882769E-4</c:v>
                </c:pt>
                <c:pt idx="366">
                  <c:v>9.9009360210233766E-5</c:v>
                </c:pt>
                <c:pt idx="367">
                  <c:v>-4.3924050540766757E-5</c:v>
                </c:pt>
                <c:pt idx="368">
                  <c:v>-5.7027879590942909E-5</c:v>
                </c:pt>
                <c:pt idx="369">
                  <c:v>6.9011045471523147E-6</c:v>
                </c:pt>
                <c:pt idx="370">
                  <c:v>-3.0660951970795658E-5</c:v>
                </c:pt>
                <c:pt idx="371">
                  <c:v>6.1680540603181733E-5</c:v>
                </c:pt>
                <c:pt idx="372">
                  <c:v>3.7951833833371751E-5</c:v>
                </c:pt>
                <c:pt idx="373">
                  <c:v>9.6676657979966052E-5</c:v>
                </c:pt>
                <c:pt idx="374">
                  <c:v>3.8080889950276031E-5</c:v>
                </c:pt>
                <c:pt idx="375">
                  <c:v>-2.697390121664256E-5</c:v>
                </c:pt>
                <c:pt idx="376">
                  <c:v>-2.7654601219007091E-5</c:v>
                </c:pt>
                <c:pt idx="377">
                  <c:v>-6.5285980299534252E-5</c:v>
                </c:pt>
                <c:pt idx="378">
                  <c:v>-2.7500499634292019E-5</c:v>
                </c:pt>
                <c:pt idx="379">
                  <c:v>1.400222801395401E-5</c:v>
                </c:pt>
                <c:pt idx="380">
                  <c:v>-1.0732275557812088E-4</c:v>
                </c:pt>
                <c:pt idx="381">
                  <c:v>1.1529456380166003E-4</c:v>
                </c:pt>
                <c:pt idx="382">
                  <c:v>4.0364237503309752E-5</c:v>
                </c:pt>
                <c:pt idx="383">
                  <c:v>2.6205249097355221E-5</c:v>
                </c:pt>
                <c:pt idx="384">
                  <c:v>5.0609576766391662E-5</c:v>
                </c:pt>
                <c:pt idx="385">
                  <c:v>1.8378507713912029E-5</c:v>
                </c:pt>
                <c:pt idx="386">
                  <c:v>1.0825743546383215E-5</c:v>
                </c:pt>
                <c:pt idx="387">
                  <c:v>1.7341920188762572E-6</c:v>
                </c:pt>
                <c:pt idx="388">
                  <c:v>-3.05306113757009E-5</c:v>
                </c:pt>
                <c:pt idx="389">
                  <c:v>-1.5096815763948612E-5</c:v>
                </c:pt>
                <c:pt idx="390">
                  <c:v>3.554832903640559E-5</c:v>
                </c:pt>
                <c:pt idx="391">
                  <c:v>-4.4104817506385174E-5</c:v>
                </c:pt>
                <c:pt idx="392">
                  <c:v>-4.1522058824239316E-5</c:v>
                </c:pt>
                <c:pt idx="393">
                  <c:v>3.0624865350326047E-5</c:v>
                </c:pt>
                <c:pt idx="394">
                  <c:v>-4.256939830205031E-5</c:v>
                </c:pt>
                <c:pt idx="395">
                  <c:v>2.1439321016170076E-4</c:v>
                </c:pt>
                <c:pt idx="396">
                  <c:v>8.4681675365017028E-5</c:v>
                </c:pt>
                <c:pt idx="397">
                  <c:v>-1.9507311255217985E-5</c:v>
                </c:pt>
                <c:pt idx="398">
                  <c:v>5.0153440091627033E-5</c:v>
                </c:pt>
                <c:pt idx="399">
                  <c:v>9.4272438542208903E-6</c:v>
                </c:pt>
                <c:pt idx="400">
                  <c:v>6.2456155023316029E-5</c:v>
                </c:pt>
                <c:pt idx="401">
                  <c:v>-1.4202347682013006E-5</c:v>
                </c:pt>
                <c:pt idx="402">
                  <c:v>-4.303168093888754E-5</c:v>
                </c:pt>
                <c:pt idx="403">
                  <c:v>2.196002786014617E-5</c:v>
                </c:pt>
                <c:pt idx="404">
                  <c:v>-2.6645537313907397E-5</c:v>
                </c:pt>
                <c:pt idx="405">
                  <c:v>-5.2130027928143363E-5</c:v>
                </c:pt>
                <c:pt idx="406">
                  <c:v>4.4312084399811269E-5</c:v>
                </c:pt>
                <c:pt idx="407">
                  <c:v>-5.9972653106532547E-5</c:v>
                </c:pt>
                <c:pt idx="408">
                  <c:v>-7.2486303404062369E-8</c:v>
                </c:pt>
                <c:pt idx="409">
                  <c:v>5.7755309454732284E-5</c:v>
                </c:pt>
                <c:pt idx="410">
                  <c:v>-1.4590905598266257E-4</c:v>
                </c:pt>
                <c:pt idx="411">
                  <c:v>-3.0125802793379286E-5</c:v>
                </c:pt>
                <c:pt idx="412">
                  <c:v>-4.6231341539249016E-5</c:v>
                </c:pt>
                <c:pt idx="413">
                  <c:v>8.7711644567223246E-5</c:v>
                </c:pt>
                <c:pt idx="414">
                  <c:v>8.6886474360614585E-5</c:v>
                </c:pt>
                <c:pt idx="415">
                  <c:v>-7.0603379620726159E-5</c:v>
                </c:pt>
                <c:pt idx="416">
                  <c:v>3.5921470860067473E-5</c:v>
                </c:pt>
                <c:pt idx="417">
                  <c:v>-7.981509449106472E-5</c:v>
                </c:pt>
                <c:pt idx="418">
                  <c:v>-9.1276424412312096E-5</c:v>
                </c:pt>
                <c:pt idx="419">
                  <c:v>-1.0736468309502367E-4</c:v>
                </c:pt>
                <c:pt idx="420">
                  <c:v>#N/A</c:v>
                </c:pt>
                <c:pt idx="421">
                  <c:v>6.6993475444254713E-5</c:v>
                </c:pt>
                <c:pt idx="422">
                  <c:v>-1.038231565611003E-4</c:v>
                </c:pt>
                <c:pt idx="423">
                  <c:v>3.2565809346962737E-5</c:v>
                </c:pt>
                <c:pt idx="424">
                  <c:v>-4.8424043147310414E-5</c:v>
                </c:pt>
                <c:pt idx="425">
                  <c:v>4.6924573802842318E-5</c:v>
                </c:pt>
                <c:pt idx="426">
                  <c:v>2.0864634470596499E-5</c:v>
                </c:pt>
                <c:pt idx="427">
                  <c:v>3.0393836127906582E-6</c:v>
                </c:pt>
                <c:pt idx="428">
                  <c:v>1.1704848547100521E-4</c:v>
                </c:pt>
                <c:pt idx="429">
                  <c:v>-3.2192910485595583E-4</c:v>
                </c:pt>
                <c:pt idx="430">
                  <c:v>#N/A</c:v>
                </c:pt>
                <c:pt idx="431">
                  <c:v>-2.2215535134817443E-5</c:v>
                </c:pt>
                <c:pt idx="432">
                  <c:v>3.5081380556412078E-5</c:v>
                </c:pt>
                <c:pt idx="433">
                  <c:v>4.5369984245091644E-6</c:v>
                </c:pt>
                <c:pt idx="434">
                  <c:v>2.0082873263049805E-5</c:v>
                </c:pt>
                <c:pt idx="435">
                  <c:v>-1.6858874936076518E-6</c:v>
                </c:pt>
                <c:pt idx="436">
                  <c:v>-7.4925405513126542E-5</c:v>
                </c:pt>
                <c:pt idx="437">
                  <c:v>7.902019175354269E-5</c:v>
                </c:pt>
                <c:pt idx="438">
                  <c:v>9.8600303548579404E-6</c:v>
                </c:pt>
                <c:pt idx="439">
                  <c:v>-5.509344877641098E-5</c:v>
                </c:pt>
                <c:pt idx="440">
                  <c:v>-7.8399914483773259E-5</c:v>
                </c:pt>
                <c:pt idx="441">
                  <c:v>2.4107047773114232E-5</c:v>
                </c:pt>
                <c:pt idx="442">
                  <c:v>2.1624426411781528E-4</c:v>
                </c:pt>
                <c:pt idx="443">
                  <c:v>4.7164280871925257E-6</c:v>
                </c:pt>
                <c:pt idx="444">
                  <c:v>3.3606016109466452E-5</c:v>
                </c:pt>
                <c:pt idx="445">
                  <c:v>-2.9418207219578107E-5</c:v>
                </c:pt>
                <c:pt idx="446">
                  <c:v>1.7147174357523554E-5</c:v>
                </c:pt>
                <c:pt idx="447">
                  <c:v>3.1918413382236999E-5</c:v>
                </c:pt>
                <c:pt idx="448">
                  <c:v>7.2308475253635152E-5</c:v>
                </c:pt>
                <c:pt idx="449">
                  <c:v>-6.4959338451631154E-6</c:v>
                </c:pt>
                <c:pt idx="450">
                  <c:v>-4.0453965703068917E-5</c:v>
                </c:pt>
                <c:pt idx="451">
                  <c:v>-2.2674198092653697E-5</c:v>
                </c:pt>
                <c:pt idx="452">
                  <c:v>-3.1068052190996731E-5</c:v>
                </c:pt>
                <c:pt idx="453">
                  <c:v>8.3108205233495269E-5</c:v>
                </c:pt>
                <c:pt idx="454">
                  <c:v>-3.7218754675993893E-6</c:v>
                </c:pt>
                <c:pt idx="455">
                  <c:v>1.0593432492855825E-4</c:v>
                </c:pt>
                <c:pt idx="456">
                  <c:v>1.1780231204006064E-4</c:v>
                </c:pt>
                <c:pt idx="457">
                  <c:v>1.3307991862943069E-5</c:v>
                </c:pt>
                <c:pt idx="458">
                  <c:v>7.6508458346280506E-5</c:v>
                </c:pt>
                <c:pt idx="459">
                  <c:v>4.286711313916669E-6</c:v>
                </c:pt>
                <c:pt idx="460">
                  <c:v>3.6694623537170123E-5</c:v>
                </c:pt>
                <c:pt idx="461">
                  <c:v>9.0210245523136834E-5</c:v>
                </c:pt>
                <c:pt idx="462">
                  <c:v>4.0121347685828646E-5</c:v>
                </c:pt>
                <c:pt idx="463">
                  <c:v>-1.6965717614114695E-6</c:v>
                </c:pt>
                <c:pt idx="464">
                  <c:v>1.0542390765022613E-4</c:v>
                </c:pt>
                <c:pt idx="465">
                  <c:v>6.8425203321842432E-5</c:v>
                </c:pt>
                <c:pt idx="466">
                  <c:v>-1.0884172794956015E-4</c:v>
                </c:pt>
                <c:pt idx="467">
                  <c:v>3.2306723821373673E-5</c:v>
                </c:pt>
                <c:pt idx="468">
                  <c:v>-6.228133769381472E-6</c:v>
                </c:pt>
                <c:pt idx="469">
                  <c:v>4.3509379889172806E-5</c:v>
                </c:pt>
                <c:pt idx="470">
                  <c:v>2.0830438405283758E-5</c:v>
                </c:pt>
                <c:pt idx="471">
                  <c:v>4.611333862081235E-5</c:v>
                </c:pt>
                <c:pt idx="472">
                  <c:v>3.8162942656683185E-5</c:v>
                </c:pt>
                <c:pt idx="473">
                  <c:v>4.8213166667920859E-6</c:v>
                </c:pt>
                <c:pt idx="474">
                  <c:v>-2.7174140622143739E-6</c:v>
                </c:pt>
                <c:pt idx="475">
                  <c:v>3.9769164801195522E-5</c:v>
                </c:pt>
                <c:pt idx="476">
                  <c:v>3.2702116877558751E-5</c:v>
                </c:pt>
                <c:pt idx="477">
                  <c:v>3.8772739596515393E-5</c:v>
                </c:pt>
                <c:pt idx="478">
                  <c:v>-2.5448468973010563E-5</c:v>
                </c:pt>
                <c:pt idx="479">
                  <c:v>2.8350707239610529E-5</c:v>
                </c:pt>
                <c:pt idx="480">
                  <c:v>-3.3546089926561606E-5</c:v>
                </c:pt>
                <c:pt idx="481">
                  <c:v>2.3667294224871682E-5</c:v>
                </c:pt>
                <c:pt idx="482">
                  <c:v>2.7603509389573233E-5</c:v>
                </c:pt>
                <c:pt idx="483">
                  <c:v>-1.5784977410326917E-4</c:v>
                </c:pt>
                <c:pt idx="484">
                  <c:v>-1.4578553444888342E-5</c:v>
                </c:pt>
                <c:pt idx="485">
                  <c:v>2.7074299560303494E-4</c:v>
                </c:pt>
                <c:pt idx="486">
                  <c:v>8.4420339951929435E-5</c:v>
                </c:pt>
                <c:pt idx="487">
                  <c:v>6.3440619848087465E-5</c:v>
                </c:pt>
                <c:pt idx="488">
                  <c:v>-1.3669153687667635E-4</c:v>
                </c:pt>
                <c:pt idx="489">
                  <c:v>1.6458493425464127E-5</c:v>
                </c:pt>
                <c:pt idx="490">
                  <c:v>-5.8413819812974666E-5</c:v>
                </c:pt>
                <c:pt idx="491">
                  <c:v>-5.2087337721662408E-5</c:v>
                </c:pt>
                <c:pt idx="492">
                  <c:v>-1.2787107587630686E-4</c:v>
                </c:pt>
                <c:pt idx="493">
                  <c:v>1.5363461808970413E-5</c:v>
                </c:pt>
                <c:pt idx="494">
                  <c:v>-1.2467494474366347E-4</c:v>
                </c:pt>
                <c:pt idx="495">
                  <c:v>6.2917197280576431E-5</c:v>
                </c:pt>
                <c:pt idx="496">
                  <c:v>1.5102995131943686E-4</c:v>
                </c:pt>
                <c:pt idx="497">
                  <c:v>-3.687376136463083E-5</c:v>
                </c:pt>
                <c:pt idx="498">
                  <c:v>1.592965225827303E-5</c:v>
                </c:pt>
                <c:pt idx="499">
                  <c:v>-5.9728126953650928E-5</c:v>
                </c:pt>
                <c:pt idx="500">
                  <c:v>4.8296206178743972E-6</c:v>
                </c:pt>
                <c:pt idx="501">
                  <c:v>-2.5497867943480301E-5</c:v>
                </c:pt>
                <c:pt idx="502">
                  <c:v>-8.5823657255623687E-5</c:v>
                </c:pt>
                <c:pt idx="503">
                  <c:v>1.9726264358643775E-5</c:v>
                </c:pt>
                <c:pt idx="504">
                  <c:v>2.4866359216946243E-5</c:v>
                </c:pt>
                <c:pt idx="505">
                  <c:v>-2.7635665852177027E-5</c:v>
                </c:pt>
                <c:pt idx="506">
                  <c:v>5.9339565943394845E-5</c:v>
                </c:pt>
                <c:pt idx="507">
                  <c:v>-3.8859715847383569E-5</c:v>
                </c:pt>
                <c:pt idx="508">
                  <c:v>2.024124508737124E-5</c:v>
                </c:pt>
                <c:pt idx="509">
                  <c:v>#N/A</c:v>
                </c:pt>
                <c:pt idx="510">
                  <c:v>9.5470212735482285E-5</c:v>
                </c:pt>
                <c:pt idx="511">
                  <c:v>8.5420390286361503E-5</c:v>
                </c:pt>
                <c:pt idx="512">
                  <c:v>2.3405974891277381E-4</c:v>
                </c:pt>
                <c:pt idx="513">
                  <c:v>6.7054036004710049E-5</c:v>
                </c:pt>
                <c:pt idx="514">
                  <c:v>-2.4050720752955002E-5</c:v>
                </c:pt>
                <c:pt idx="515">
                  <c:v>1.273940905742732E-4</c:v>
                </c:pt>
                <c:pt idx="516">
                  <c:v>8.1351737919899136E-5</c:v>
                </c:pt>
                <c:pt idx="517">
                  <c:v>4.0376554239940354E-5</c:v>
                </c:pt>
                <c:pt idx="518">
                  <c:v>2.4699264392413767E-5</c:v>
                </c:pt>
                <c:pt idx="519">
                  <c:v>5.4203985151657363E-5</c:v>
                </c:pt>
                <c:pt idx="520">
                  <c:v>-4.0656815097950272E-4</c:v>
                </c:pt>
                <c:pt idx="521">
                  <c:v>-6.9981831994470056E-5</c:v>
                </c:pt>
                <c:pt idx="522">
                  <c:v>-9.5657084266620451E-5</c:v>
                </c:pt>
                <c:pt idx="523">
                  <c:v>-1.2050594678292281E-4</c:v>
                </c:pt>
                <c:pt idx="524">
                  <c:v>1.7023321317677365E-4</c:v>
                </c:pt>
                <c:pt idx="525">
                  <c:v>9.4432119059906228E-5</c:v>
                </c:pt>
                <c:pt idx="526">
                  <c:v>1.0788697775043765E-5</c:v>
                </c:pt>
                <c:pt idx="527">
                  <c:v>1.0415005035357972E-4</c:v>
                </c:pt>
                <c:pt idx="528">
                  <c:v>6.1012935167470417E-5</c:v>
                </c:pt>
                <c:pt idx="529">
                  <c:v>7.2939545678663009E-5</c:v>
                </c:pt>
                <c:pt idx="530">
                  <c:v>-8.7452637371421282E-5</c:v>
                </c:pt>
                <c:pt idx="531">
                  <c:v>3.8073740323607552E-5</c:v>
                </c:pt>
                <c:pt idx="532">
                  <c:v>-1.4047294348140671E-4</c:v>
                </c:pt>
                <c:pt idx="533">
                  <c:v>1.1340309706475704E-4</c:v>
                </c:pt>
                <c:pt idx="534">
                  <c:v>2.3183336653298525E-4</c:v>
                </c:pt>
                <c:pt idx="535">
                  <c:v>1.2620468213575542E-4</c:v>
                </c:pt>
                <c:pt idx="536">
                  <c:v>5.8438387829484739E-5</c:v>
                </c:pt>
                <c:pt idx="537">
                  <c:v>9.3452515223524379E-5</c:v>
                </c:pt>
                <c:pt idx="538">
                  <c:v>1.0555509114329453E-4</c:v>
                </c:pt>
                <c:pt idx="539">
                  <c:v>-1.2499299217383353E-4</c:v>
                </c:pt>
                <c:pt idx="540">
                  <c:v>9.2735745416794302E-5</c:v>
                </c:pt>
                <c:pt idx="541">
                  <c:v>3.567391727554714E-5</c:v>
                </c:pt>
                <c:pt idx="542">
                  <c:v>-1.4571258837969836E-5</c:v>
                </c:pt>
                <c:pt idx="543">
                  <c:v>-4.4837043297940582E-5</c:v>
                </c:pt>
                <c:pt idx="544">
                  <c:v>3.8656065648678961E-5</c:v>
                </c:pt>
                <c:pt idx="545">
                  <c:v>-1.160854043269488E-4</c:v>
                </c:pt>
                <c:pt idx="546">
                  <c:v>-1.1956177341954088E-5</c:v>
                </c:pt>
                <c:pt idx="547">
                  <c:v>-3.3413098579293532E-5</c:v>
                </c:pt>
                <c:pt idx="548">
                  <c:v>3.4127394514693599E-4</c:v>
                </c:pt>
                <c:pt idx="549">
                  <c:v>-4.3363902746396121E-5</c:v>
                </c:pt>
                <c:pt idx="550">
                  <c:v>3.8420510552206188E-4</c:v>
                </c:pt>
                <c:pt idx="551">
                  <c:v>2.4540093999048107E-4</c:v>
                </c:pt>
                <c:pt idx="552">
                  <c:v>-9.2619812032124216E-6</c:v>
                </c:pt>
                <c:pt idx="553">
                  <c:v>8.9862585601618861E-6</c:v>
                </c:pt>
                <c:pt idx="554">
                  <c:v>2.0067544759250211E-6</c:v>
                </c:pt>
                <c:pt idx="555">
                  <c:v>-1.5870612529389483E-5</c:v>
                </c:pt>
                <c:pt idx="556">
                  <c:v>1.0320297397525824E-4</c:v>
                </c:pt>
                <c:pt idx="557">
                  <c:v>-2.6393079972208966E-5</c:v>
                </c:pt>
                <c:pt idx="558">
                  <c:v>-3.9682520344364036E-5</c:v>
                </c:pt>
                <c:pt idx="559">
                  <c:v>-1.0448907626026127E-5</c:v>
                </c:pt>
                <c:pt idx="560">
                  <c:v>4.614737721797546E-5</c:v>
                </c:pt>
                <c:pt idx="561">
                  <c:v>-1.7738732386252121E-4</c:v>
                </c:pt>
                <c:pt idx="562">
                  <c:v>-1.874672297752511E-5</c:v>
                </c:pt>
                <c:pt idx="563">
                  <c:v>-1.456668503008185E-5</c:v>
                </c:pt>
                <c:pt idx="564">
                  <c:v>-6.2030993775108456E-5</c:v>
                </c:pt>
                <c:pt idx="565">
                  <c:v>-5.0495739289946329E-6</c:v>
                </c:pt>
                <c:pt idx="566">
                  <c:v>4.8410496545914228E-5</c:v>
                </c:pt>
                <c:pt idx="567">
                  <c:v>3.6281433056561951E-5</c:v>
                </c:pt>
                <c:pt idx="568">
                  <c:v>2.6689992315587219E-5</c:v>
                </c:pt>
                <c:pt idx="569">
                  <c:v>-6.5807098466930114E-5</c:v>
                </c:pt>
                <c:pt idx="570">
                  <c:v>-1.6563545893077958E-5</c:v>
                </c:pt>
                <c:pt idx="571">
                  <c:v>-4.3041100868945747E-6</c:v>
                </c:pt>
                <c:pt idx="572">
                  <c:v>-1.5299953885772322E-4</c:v>
                </c:pt>
                <c:pt idx="573">
                  <c:v>-1.1072199364559054E-4</c:v>
                </c:pt>
                <c:pt idx="574">
                  <c:v>-8.1028958535678264E-5</c:v>
                </c:pt>
                <c:pt idx="575">
                  <c:v>2.167334994118697E-4</c:v>
                </c:pt>
                <c:pt idx="576">
                  <c:v>5.8849656985993093E-5</c:v>
                </c:pt>
                <c:pt idx="577">
                  <c:v>-6.3057895629770044E-5</c:v>
                </c:pt>
                <c:pt idx="578">
                  <c:v>-7.1405150139258744E-5</c:v>
                </c:pt>
                <c:pt idx="579">
                  <c:v>-3.9078721995045029E-5</c:v>
                </c:pt>
                <c:pt idx="580">
                  <c:v>3.4836214819700118E-5</c:v>
                </c:pt>
                <c:pt idx="581">
                  <c:v>-1.1286956492773115E-5</c:v>
                </c:pt>
                <c:pt idx="582">
                  <c:v>1.2984509548674694E-5</c:v>
                </c:pt>
                <c:pt idx="583">
                  <c:v>9.637731832312646E-5</c:v>
                </c:pt>
                <c:pt idx="584">
                  <c:v>5.049367216236611E-6</c:v>
                </c:pt>
                <c:pt idx="585">
                  <c:v>-2.0213977413030548E-5</c:v>
                </c:pt>
                <c:pt idx="586">
                  <c:v>5.8601050058948445E-5</c:v>
                </c:pt>
                <c:pt idx="587">
                  <c:v>-8.3713537312180009E-6</c:v>
                </c:pt>
                <c:pt idx="588">
                  <c:v>2.1508844548545625E-5</c:v>
                </c:pt>
                <c:pt idx="589">
                  <c:v>-1.0485339830168527E-5</c:v>
                </c:pt>
                <c:pt idx="590">
                  <c:v>5.8849044413777918E-5</c:v>
                </c:pt>
                <c:pt idx="591">
                  <c:v>-2.4222504960258462E-5</c:v>
                </c:pt>
                <c:pt idx="592">
                  <c:v>#N/A</c:v>
                </c:pt>
                <c:pt idx="593">
                  <c:v>1.9377617449967133E-5</c:v>
                </c:pt>
                <c:pt idx="594">
                  <c:v>-5.7657375175379499E-6</c:v>
                </c:pt>
                <c:pt idx="595">
                  <c:v>-8.1303312652325488E-6</c:v>
                </c:pt>
                <c:pt idx="596">
                  <c:v>1.8706296015080781E-5</c:v>
                </c:pt>
                <c:pt idx="597">
                  <c:v>-1.4186863150245088E-5</c:v>
                </c:pt>
                <c:pt idx="598">
                  <c:v>5.2157454970558348E-5</c:v>
                </c:pt>
                <c:pt idx="599">
                  <c:v>5.1248324573593962E-5</c:v>
                </c:pt>
                <c:pt idx="600">
                  <c:v>5.9263838218859277E-5</c:v>
                </c:pt>
                <c:pt idx="601">
                  <c:v>-5.7822472533608504E-5</c:v>
                </c:pt>
                <c:pt idx="602">
                  <c:v>-3.7455528838270524E-5</c:v>
                </c:pt>
                <c:pt idx="603">
                  <c:v>2.2956090965586817E-5</c:v>
                </c:pt>
                <c:pt idx="604">
                  <c:v>7.7565838715210056E-5</c:v>
                </c:pt>
                <c:pt idx="605">
                  <c:v>1.3365901432638161E-5</c:v>
                </c:pt>
                <c:pt idx="606">
                  <c:v>3.9808975855759599E-6</c:v>
                </c:pt>
                <c:pt idx="607">
                  <c:v>3.845551414549675E-4</c:v>
                </c:pt>
                <c:pt idx="608">
                  <c:v>1.3878487550500473E-4</c:v>
                </c:pt>
                <c:pt idx="609">
                  <c:v>5.4719345519371743E-5</c:v>
                </c:pt>
                <c:pt idx="610">
                  <c:v>-3.6233905686522405E-5</c:v>
                </c:pt>
                <c:pt idx="611">
                  <c:v>6.6726464693411813E-5</c:v>
                </c:pt>
                <c:pt idx="612">
                  <c:v>4.9632265957222366E-5</c:v>
                </c:pt>
                <c:pt idx="613">
                  <c:v>-9.1916314697293444E-6</c:v>
                </c:pt>
                <c:pt idx="614">
                  <c:v>2.1522479441460352E-4</c:v>
                </c:pt>
                <c:pt idx="615">
                  <c:v>1.4665376297373633E-4</c:v>
                </c:pt>
                <c:pt idx="616">
                  <c:v>9.1952256953131695E-6</c:v>
                </c:pt>
                <c:pt idx="617">
                  <c:v>3.4325657509048924E-5</c:v>
                </c:pt>
                <c:pt idx="618">
                  <c:v>-2.1460656982941195E-5</c:v>
                </c:pt>
                <c:pt idx="619">
                  <c:v>5.9623534834574166E-5</c:v>
                </c:pt>
                <c:pt idx="620">
                  <c:v>-1.5682219600909875E-5</c:v>
                </c:pt>
                <c:pt idx="621">
                  <c:v>4.6858610888822483E-5</c:v>
                </c:pt>
                <c:pt idx="622">
                  <c:v>3.1590872562325956E-7</c:v>
                </c:pt>
                <c:pt idx="623">
                  <c:v>2.5893905593044053E-5</c:v>
                </c:pt>
                <c:pt idx="624">
                  <c:v>-6.5131802950091355E-5</c:v>
                </c:pt>
                <c:pt idx="625">
                  <c:v>-4.4184168224270515E-5</c:v>
                </c:pt>
                <c:pt idx="626">
                  <c:v>-1.2356435231453133E-5</c:v>
                </c:pt>
                <c:pt idx="627">
                  <c:v>7.2374708459665982E-6</c:v>
                </c:pt>
                <c:pt idx="628">
                  <c:v>3.669589794719208E-5</c:v>
                </c:pt>
                <c:pt idx="629">
                  <c:v>1.0765688135605522E-4</c:v>
                </c:pt>
                <c:pt idx="630">
                  <c:v>-6.8834027993069924E-5</c:v>
                </c:pt>
                <c:pt idx="631">
                  <c:v>-6.2293351623221582E-5</c:v>
                </c:pt>
                <c:pt idx="632">
                  <c:v>6.2735159096716231E-5</c:v>
                </c:pt>
                <c:pt idx="633">
                  <c:v>-1.6679179473122474E-6</c:v>
                </c:pt>
                <c:pt idx="634">
                  <c:v>4.9932751283066068E-5</c:v>
                </c:pt>
                <c:pt idx="635">
                  <c:v>-1.0268809310653992E-5</c:v>
                </c:pt>
                <c:pt idx="636">
                  <c:v>-1.8063919466460021E-5</c:v>
                </c:pt>
                <c:pt idx="637">
                  <c:v>1.4630191293552031E-5</c:v>
                </c:pt>
                <c:pt idx="638">
                  <c:v>-2.327969433724153E-5</c:v>
                </c:pt>
                <c:pt idx="639">
                  <c:v>-2.4249159729317071E-5</c:v>
                </c:pt>
                <c:pt idx="640">
                  <c:v>-2.171811613925767E-4</c:v>
                </c:pt>
                <c:pt idx="641">
                  <c:v>-2.6143079255636081E-5</c:v>
                </c:pt>
                <c:pt idx="642">
                  <c:v>1.9923402029276005E-6</c:v>
                </c:pt>
                <c:pt idx="643">
                  <c:v>1.1579408650153056E-4</c:v>
                </c:pt>
                <c:pt idx="644">
                  <c:v>-4.5296634232028232E-5</c:v>
                </c:pt>
                <c:pt idx="645">
                  <c:v>6.637921324803564E-5</c:v>
                </c:pt>
                <c:pt idx="646">
                  <c:v>1.9345463976971899E-5</c:v>
                </c:pt>
                <c:pt idx="647">
                  <c:v>5.6337996094946163E-6</c:v>
                </c:pt>
                <c:pt idx="648">
                  <c:v>3.3381228856543821E-5</c:v>
                </c:pt>
                <c:pt idx="649">
                  <c:v>2.3499241497138001E-5</c:v>
                </c:pt>
                <c:pt idx="650">
                  <c:v>1.979425389930789E-5</c:v>
                </c:pt>
                <c:pt idx="651">
                  <c:v>9.2283736230491797E-7</c:v>
                </c:pt>
                <c:pt idx="652">
                  <c:v>2.3375805455083665E-5</c:v>
                </c:pt>
                <c:pt idx="653">
                  <c:v>1.2354128742453341E-5</c:v>
                </c:pt>
                <c:pt idx="654">
                  <c:v>2.3198434192517325E-5</c:v>
                </c:pt>
                <c:pt idx="655">
                  <c:v>3.151541018142634E-5</c:v>
                </c:pt>
                <c:pt idx="656">
                  <c:v>4.5607939554770383E-5</c:v>
                </c:pt>
                <c:pt idx="657">
                  <c:v>-2.5581066314228629E-5</c:v>
                </c:pt>
                <c:pt idx="658">
                  <c:v>-1.0723396040113187E-4</c:v>
                </c:pt>
                <c:pt idx="659">
                  <c:v>2.9645780558862356E-5</c:v>
                </c:pt>
                <c:pt idx="660">
                  <c:v>-6.8644958626240538E-6</c:v>
                </c:pt>
                <c:pt idx="661">
                  <c:v>3.7031054615721537E-5</c:v>
                </c:pt>
                <c:pt idx="662">
                  <c:v>1.5263935406295559E-5</c:v>
                </c:pt>
                <c:pt idx="663">
                  <c:v>5.3912819976353887E-5</c:v>
                </c:pt>
                <c:pt idx="664">
                  <c:v>-8.9069631057370202E-6</c:v>
                </c:pt>
                <c:pt idx="665">
                  <c:v>5.7326145496583436E-5</c:v>
                </c:pt>
                <c:pt idx="666">
                  <c:v>4.2203929882633773E-5</c:v>
                </c:pt>
                <c:pt idx="667">
                  <c:v>6.4471370709195952E-5</c:v>
                </c:pt>
                <c:pt idx="668">
                  <c:v>2.7358237917551875E-5</c:v>
                </c:pt>
                <c:pt idx="669">
                  <c:v>-1.4266694199460694E-4</c:v>
                </c:pt>
                <c:pt idx="670">
                  <c:v>#N/A</c:v>
                </c:pt>
                <c:pt idx="671">
                  <c:v>7.5215318686261412E-5</c:v>
                </c:pt>
                <c:pt idx="672">
                  <c:v>1.4845729371937288E-5</c:v>
                </c:pt>
                <c:pt idx="673">
                  <c:v>-1.719075065842457E-5</c:v>
                </c:pt>
                <c:pt idx="674">
                  <c:v>1.6656082230381841E-4</c:v>
                </c:pt>
                <c:pt idx="675">
                  <c:v>-3.7297143399950272E-5</c:v>
                </c:pt>
                <c:pt idx="676">
                  <c:v>1.6063843728275629E-4</c:v>
                </c:pt>
                <c:pt idx="677">
                  <c:v>-7.6031567566303693E-6</c:v>
                </c:pt>
                <c:pt idx="678">
                  <c:v>2.053251539682055E-4</c:v>
                </c:pt>
                <c:pt idx="679">
                  <c:v>7.8710226763645252E-5</c:v>
                </c:pt>
                <c:pt idx="680">
                  <c:v>-1.5248880342277893E-4</c:v>
                </c:pt>
                <c:pt idx="681">
                  <c:v>-1.7516794481808873E-5</c:v>
                </c:pt>
                <c:pt idx="682">
                  <c:v>-3.3306637900021308E-5</c:v>
                </c:pt>
                <c:pt idx="683">
                  <c:v>-9.4200462050109124E-5</c:v>
                </c:pt>
                <c:pt idx="684">
                  <c:v>-2.4868661861354724E-5</c:v>
                </c:pt>
                <c:pt idx="685">
                  <c:v>2.0507726012253258E-5</c:v>
                </c:pt>
                <c:pt idx="686">
                  <c:v>-1.686004956935605E-5</c:v>
                </c:pt>
                <c:pt idx="687">
                  <c:v>1.3365626493788696E-5</c:v>
                </c:pt>
                <c:pt idx="688">
                  <c:v>-9.0000986225025059E-5</c:v>
                </c:pt>
                <c:pt idx="689">
                  <c:v>5.3222113782114278E-5</c:v>
                </c:pt>
                <c:pt idx="690">
                  <c:v>3.6680390185894751E-5</c:v>
                </c:pt>
                <c:pt idx="691">
                  <c:v>5.3948627396493976E-5</c:v>
                </c:pt>
                <c:pt idx="692">
                  <c:v>-3.470449817855048E-5</c:v>
                </c:pt>
                <c:pt idx="693">
                  <c:v>1.7187548943864428E-5</c:v>
                </c:pt>
                <c:pt idx="694">
                  <c:v>1.2089539811022121E-5</c:v>
                </c:pt>
                <c:pt idx="695">
                  <c:v>#N/A</c:v>
                </c:pt>
                <c:pt idx="696">
                  <c:v>3.6832071270698208E-6</c:v>
                </c:pt>
                <c:pt idx="697">
                  <c:v>8.1955654636867159E-5</c:v>
                </c:pt>
                <c:pt idx="698">
                  <c:v>-5.9573012192282171E-5</c:v>
                </c:pt>
                <c:pt idx="699">
                  <c:v>2.6020604719567686E-5</c:v>
                </c:pt>
                <c:pt idx="700">
                  <c:v>-2.1227291245262681E-4</c:v>
                </c:pt>
                <c:pt idx="701">
                  <c:v>-1.8842733271906553E-5</c:v>
                </c:pt>
                <c:pt idx="702">
                  <c:v>3.0914431589978975E-5</c:v>
                </c:pt>
                <c:pt idx="703">
                  <c:v>1.1459124158452738E-5</c:v>
                </c:pt>
                <c:pt idx="704">
                  <c:v>-1.1416517645124191E-4</c:v>
                </c:pt>
                <c:pt idx="705">
                  <c:v>5.7496126745659737E-5</c:v>
                </c:pt>
                <c:pt idx="706">
                  <c:v>4.6153833416662238E-5</c:v>
                </c:pt>
                <c:pt idx="707">
                  <c:v>1.2800305373650289E-4</c:v>
                </c:pt>
                <c:pt idx="708">
                  <c:v>-4.7573625229224703E-6</c:v>
                </c:pt>
                <c:pt idx="709">
                  <c:v>7.4227485223010703E-5</c:v>
                </c:pt>
                <c:pt idx="710">
                  <c:v>8.9056465940817731E-5</c:v>
                </c:pt>
                <c:pt idx="711">
                  <c:v>9.2633960507848556E-5</c:v>
                </c:pt>
                <c:pt idx="712">
                  <c:v>-1.1011507788150077E-5</c:v>
                </c:pt>
                <c:pt idx="713">
                  <c:v>4.2724441464470075E-5</c:v>
                </c:pt>
                <c:pt idx="714">
                  <c:v>4.5394067599735521E-5</c:v>
                </c:pt>
                <c:pt idx="715">
                  <c:v>-7.1096370697132372E-5</c:v>
                </c:pt>
                <c:pt idx="716">
                  <c:v>3.8619870228573383E-5</c:v>
                </c:pt>
                <c:pt idx="717">
                  <c:v>-3.7325937640386719E-5</c:v>
                </c:pt>
                <c:pt idx="718">
                  <c:v>-1.5284280685756713E-5</c:v>
                </c:pt>
                <c:pt idx="719">
                  <c:v>2.1925584350324101E-5</c:v>
                </c:pt>
                <c:pt idx="720">
                  <c:v>1.7644611633116369E-5</c:v>
                </c:pt>
                <c:pt idx="721">
                  <c:v>1.0461143618090141E-4</c:v>
                </c:pt>
                <c:pt idx="722">
                  <c:v>2.0923725046362307E-5</c:v>
                </c:pt>
                <c:pt idx="723">
                  <c:v>-1.4815473430851434E-5</c:v>
                </c:pt>
                <c:pt idx="724">
                  <c:v>4.766095964514605E-5</c:v>
                </c:pt>
                <c:pt idx="725">
                  <c:v>-3.0005990918180458E-5</c:v>
                </c:pt>
                <c:pt idx="726">
                  <c:v>-7.8676442937242186E-5</c:v>
                </c:pt>
                <c:pt idx="727">
                  <c:v>-5.0111079507697553E-5</c:v>
                </c:pt>
                <c:pt idx="728">
                  <c:v>7.2197419652031414E-5</c:v>
                </c:pt>
                <c:pt idx="729">
                  <c:v>-2.3753020831795979E-5</c:v>
                </c:pt>
                <c:pt idx="730">
                  <c:v>7.0553444749710259E-5</c:v>
                </c:pt>
                <c:pt idx="731">
                  <c:v>-1.360245580188657E-4</c:v>
                </c:pt>
                <c:pt idx="732">
                  <c:v>9.4775672780267328E-5</c:v>
                </c:pt>
                <c:pt idx="733">
                  <c:v>-3.6957325448727651E-5</c:v>
                </c:pt>
                <c:pt idx="734">
                  <c:v>-1.7825327881082487E-5</c:v>
                </c:pt>
                <c:pt idx="735">
                  <c:v>-2.0183954079322497E-5</c:v>
                </c:pt>
                <c:pt idx="736">
                  <c:v>-9.1476001138346419E-6</c:v>
                </c:pt>
                <c:pt idx="737">
                  <c:v>1.599988640865746E-5</c:v>
                </c:pt>
                <c:pt idx="738">
                  <c:v>-1.0848936841190149E-4</c:v>
                </c:pt>
                <c:pt idx="739">
                  <c:v>1.1430049411842447E-5</c:v>
                </c:pt>
                <c:pt idx="740">
                  <c:v>-9.3846770953920355E-5</c:v>
                </c:pt>
                <c:pt idx="741">
                  <c:v>-1.2996642746798681E-4</c:v>
                </c:pt>
                <c:pt idx="742">
                  <c:v>2.5080462504600831E-6</c:v>
                </c:pt>
                <c:pt idx="743">
                  <c:v>5.689417340293268E-5</c:v>
                </c:pt>
                <c:pt idx="744">
                  <c:v>1.7728825286722483E-5</c:v>
                </c:pt>
                <c:pt idx="745">
                  <c:v>3.6497047468664334E-5</c:v>
                </c:pt>
                <c:pt idx="746">
                  <c:v>-1.4681281874273644E-4</c:v>
                </c:pt>
                <c:pt idx="747">
                  <c:v>9.7829959048723047E-5</c:v>
                </c:pt>
                <c:pt idx="748">
                  <c:v>-7.0690738858569802E-5</c:v>
                </c:pt>
                <c:pt idx="749">
                  <c:v>5.6540123536841236E-5</c:v>
                </c:pt>
                <c:pt idx="750">
                  <c:v>-1.6906115231418717E-5</c:v>
                </c:pt>
                <c:pt idx="751">
                  <c:v>2.6802920216173476E-5</c:v>
                </c:pt>
                <c:pt idx="752">
                  <c:v>3.6334038411744984E-5</c:v>
                </c:pt>
                <c:pt idx="753">
                  <c:v>-1.5518236280431807E-5</c:v>
                </c:pt>
                <c:pt idx="754">
                  <c:v>-2.4064835600912104E-5</c:v>
                </c:pt>
                <c:pt idx="755">
                  <c:v>-2.7094218330914188E-5</c:v>
                </c:pt>
                <c:pt idx="756">
                  <c:v>3.0906775222883098E-5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4-4B60-A75E-462DAA8AC159}"/>
            </c:ext>
          </c:extLst>
        </c:ser>
        <c:ser>
          <c:idx val="5"/>
          <c:order val="1"/>
          <c:tx>
            <c:strRef>
              <c:f>Analysis!$AG$9</c:f>
              <c:strCache>
                <c:ptCount val="1"/>
                <c:pt idx="0">
                  <c:v>Vanguard S&amp;P500 UCITS ETF USD Dist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Analysis!$AG$10:$AG$766</c:f>
              <c:numCache>
                <c:formatCode>0.000%</c:formatCode>
                <c:ptCount val="757"/>
                <c:pt idx="0">
                  <c:v>-2.8938534909372926E-5</c:v>
                </c:pt>
                <c:pt idx="1">
                  <c:v>7.9173389881947998E-6</c:v>
                </c:pt>
                <c:pt idx="2">
                  <c:v>-2.8320920111291059E-6</c:v>
                </c:pt>
                <c:pt idx="3">
                  <c:v>-3.3947528252586956E-5</c:v>
                </c:pt>
                <c:pt idx="4">
                  <c:v>-3.1010085005611643E-5</c:v>
                </c:pt>
                <c:pt idx="5">
                  <c:v>1.0770184672348471E-4</c:v>
                </c:pt>
                <c:pt idx="6">
                  <c:v>-4.1675010598707374E-5</c:v>
                </c:pt>
                <c:pt idx="7">
                  <c:v>2.0617021322943963E-5</c:v>
                </c:pt>
                <c:pt idx="8">
                  <c:v>4.2406933216221354E-5</c:v>
                </c:pt>
                <c:pt idx="9">
                  <c:v>5.8365968549911607E-5</c:v>
                </c:pt>
                <c:pt idx="10">
                  <c:v>-4.4407341271757161E-5</c:v>
                </c:pt>
                <c:pt idx="11">
                  <c:v>-6.6026206992253478E-5</c:v>
                </c:pt>
                <c:pt idx="12">
                  <c:v>5.291359277492802E-5</c:v>
                </c:pt>
                <c:pt idx="13">
                  <c:v>6.5783341338110368E-5</c:v>
                </c:pt>
                <c:pt idx="14">
                  <c:v>-4.126506788304507E-5</c:v>
                </c:pt>
                <c:pt idx="15">
                  <c:v>-5.6111035681039034E-5</c:v>
                </c:pt>
                <c:pt idx="16">
                  <c:v>9.4855441861385614E-5</c:v>
                </c:pt>
                <c:pt idx="17">
                  <c:v>4.8675933583597342E-5</c:v>
                </c:pt>
                <c:pt idx="18">
                  <c:v>-5.8267393429956016E-5</c:v>
                </c:pt>
                <c:pt idx="19">
                  <c:v>1.993524781984668E-5</c:v>
                </c:pt>
                <c:pt idx="20">
                  <c:v>6.4134640737067983E-5</c:v>
                </c:pt>
                <c:pt idx="21">
                  <c:v>1.2903332856417649E-5</c:v>
                </c:pt>
                <c:pt idx="22">
                  <c:v>-1.0008782552106688E-4</c:v>
                </c:pt>
                <c:pt idx="23">
                  <c:v>6.29204022772889E-7</c:v>
                </c:pt>
                <c:pt idx="24">
                  <c:v>-2.4540602887590524E-6</c:v>
                </c:pt>
                <c:pt idx="25">
                  <c:v>1.1138147762346229E-4</c:v>
                </c:pt>
                <c:pt idx="26">
                  <c:v>-1.2725209591635256E-4</c:v>
                </c:pt>
                <c:pt idx="27">
                  <c:v>5.8093168407546969E-5</c:v>
                </c:pt>
                <c:pt idx="28">
                  <c:v>2.1822600450804863E-5</c:v>
                </c:pt>
                <c:pt idx="29">
                  <c:v>-6.4494209051080276E-6</c:v>
                </c:pt>
                <c:pt idx="30">
                  <c:v>5.2368225382681821E-5</c:v>
                </c:pt>
                <c:pt idx="31">
                  <c:v>4.2813911219741208E-5</c:v>
                </c:pt>
                <c:pt idx="32">
                  <c:v>-4.8584128613748945E-5</c:v>
                </c:pt>
                <c:pt idx="33">
                  <c:v>2.8309529199743722E-5</c:v>
                </c:pt>
                <c:pt idx="34">
                  <c:v>-4.6773768815011607E-5</c:v>
                </c:pt>
                <c:pt idx="35">
                  <c:v>7.8704083144698345E-5</c:v>
                </c:pt>
                <c:pt idx="36">
                  <c:v>-5.3723719784293245E-5</c:v>
                </c:pt>
                <c:pt idx="37">
                  <c:v>2.5419575111107484E-4</c:v>
                </c:pt>
                <c:pt idx="38">
                  <c:v>-2.5284089869481718E-4</c:v>
                </c:pt>
                <c:pt idx="39">
                  <c:v>1.5868874137714428E-4</c:v>
                </c:pt>
                <c:pt idx="40">
                  <c:v>1.7178726452682369E-5</c:v>
                </c:pt>
                <c:pt idx="41">
                  <c:v>-1.2721665217152456E-4</c:v>
                </c:pt>
                <c:pt idx="42">
                  <c:v>8.7362442450000799E-5</c:v>
                </c:pt>
                <c:pt idx="43">
                  <c:v>-4.9515866038296608E-5</c:v>
                </c:pt>
                <c:pt idx="44">
                  <c:v>8.3522662001955794E-5</c:v>
                </c:pt>
                <c:pt idx="45">
                  <c:v>-1.4632301464367892E-5</c:v>
                </c:pt>
                <c:pt idx="46">
                  <c:v>-8.7278420231706733E-5</c:v>
                </c:pt>
                <c:pt idx="47">
                  <c:v>2.0454974204553444E-5</c:v>
                </c:pt>
                <c:pt idx="48">
                  <c:v>5.3097744820540527E-5</c:v>
                </c:pt>
                <c:pt idx="49">
                  <c:v>-6.0319554761711913E-5</c:v>
                </c:pt>
                <c:pt idx="50">
                  <c:v>3.5997364614681615E-5</c:v>
                </c:pt>
                <c:pt idx="51">
                  <c:v>3.2687548297216651E-5</c:v>
                </c:pt>
                <c:pt idx="52">
                  <c:v>-2.0694541375321229E-5</c:v>
                </c:pt>
                <c:pt idx="53">
                  <c:v>4.3502341793288934E-6</c:v>
                </c:pt>
                <c:pt idx="54">
                  <c:v>-3.9607263209173738E-6</c:v>
                </c:pt>
                <c:pt idx="55">
                  <c:v>9.6168204444357919E-5</c:v>
                </c:pt>
                <c:pt idx="56">
                  <c:v>-1.1101005183389301E-4</c:v>
                </c:pt>
                <c:pt idx="57">
                  <c:v>1.1866453692510603E-4</c:v>
                </c:pt>
                <c:pt idx="58">
                  <c:v>-8.3253183092768523E-5</c:v>
                </c:pt>
                <c:pt idx="59">
                  <c:v>1.1152748138032464E-4</c:v>
                </c:pt>
                <c:pt idx="60">
                  <c:v>6.2164774472517337E-6</c:v>
                </c:pt>
                <c:pt idx="61">
                  <c:v>-1.2512438447487284E-4</c:v>
                </c:pt>
                <c:pt idx="62">
                  <c:v>7.2797095205912044E-5</c:v>
                </c:pt>
                <c:pt idx="63">
                  <c:v>4.6373473135297161E-5</c:v>
                </c:pt>
                <c:pt idx="64">
                  <c:v>-3.3038321557432582E-5</c:v>
                </c:pt>
                <c:pt idx="65">
                  <c:v>-5.077865322067332E-5</c:v>
                </c:pt>
                <c:pt idx="66">
                  <c:v>5.6779587753741367E-7</c:v>
                </c:pt>
                <c:pt idx="67">
                  <c:v>4.7999625729655548E-5</c:v>
                </c:pt>
                <c:pt idx="68">
                  <c:v>9.5229105414595949E-5</c:v>
                </c:pt>
                <c:pt idx="69">
                  <c:v>-8.6784741364809292E-5</c:v>
                </c:pt>
                <c:pt idx="70">
                  <c:v>4.6485222453318542E-5</c:v>
                </c:pt>
                <c:pt idx="71">
                  <c:v>5.4022967900690944E-5</c:v>
                </c:pt>
                <c:pt idx="72">
                  <c:v>-2.5976854696296847E-5</c:v>
                </c:pt>
                <c:pt idx="73">
                  <c:v>-1.0270815177171322E-4</c:v>
                </c:pt>
                <c:pt idx="74">
                  <c:v>1.7898759824830357E-5</c:v>
                </c:pt>
                <c:pt idx="75">
                  <c:v>1.101254510589289E-4</c:v>
                </c:pt>
                <c:pt idx="76">
                  <c:v>-1.0386068223833256E-4</c:v>
                </c:pt>
                <c:pt idx="77">
                  <c:v>1.0166364841568409E-4</c:v>
                </c:pt>
                <c:pt idx="78">
                  <c:v>6.3650313961050031E-5</c:v>
                </c:pt>
                <c:pt idx="79">
                  <c:v>-8.7807262447614498E-5</c:v>
                </c:pt>
                <c:pt idx="80">
                  <c:v>2.2664284698326043E-5</c:v>
                </c:pt>
                <c:pt idx="81">
                  <c:v>9.7826519419252911E-5</c:v>
                </c:pt>
                <c:pt idx="82">
                  <c:v>-8.7155965774687871E-5</c:v>
                </c:pt>
                <c:pt idx="83">
                  <c:v>3.146429604439227E-5</c:v>
                </c:pt>
                <c:pt idx="84">
                  <c:v>7.4668011130762935E-5</c:v>
                </c:pt>
                <c:pt idx="85">
                  <c:v>-2.2879685446008935E-5</c:v>
                </c:pt>
                <c:pt idx="86">
                  <c:v>1.3408903261735716E-5</c:v>
                </c:pt>
                <c:pt idx="87">
                  <c:v>-7.0294967773332218E-6</c:v>
                </c:pt>
                <c:pt idx="88">
                  <c:v>-5.354298922988221E-5</c:v>
                </c:pt>
                <c:pt idx="89">
                  <c:v>3.6903825045397909E-5</c:v>
                </c:pt>
                <c:pt idx="90">
                  <c:v>7.6369878656779022E-5</c:v>
                </c:pt>
                <c:pt idx="91">
                  <c:v>-5.621514799525329E-5</c:v>
                </c:pt>
                <c:pt idx="92">
                  <c:v>-6.2807505656570228E-5</c:v>
                </c:pt>
                <c:pt idx="93">
                  <c:v>9.1978617810850594E-5</c:v>
                </c:pt>
                <c:pt idx="94">
                  <c:v>-5.9990906522311427E-5</c:v>
                </c:pt>
                <c:pt idx="95">
                  <c:v>7.8850972300648081E-5</c:v>
                </c:pt>
                <c:pt idx="96">
                  <c:v>8.0584886913426246E-5</c:v>
                </c:pt>
                <c:pt idx="97">
                  <c:v>-3.5010743849483994E-5</c:v>
                </c:pt>
                <c:pt idx="98">
                  <c:v>3.5974778689329412E-6</c:v>
                </c:pt>
                <c:pt idx="99">
                  <c:v>-4.1012361923220553E-5</c:v>
                </c:pt>
                <c:pt idx="100">
                  <c:v>1.2910135369093023E-4</c:v>
                </c:pt>
                <c:pt idx="101">
                  <c:v>-7.9381215021268048E-5</c:v>
                </c:pt>
                <c:pt idx="102">
                  <c:v>6.6059535797080571E-6</c:v>
                </c:pt>
                <c:pt idx="103">
                  <c:v>1.4508733013873787E-4</c:v>
                </c:pt>
                <c:pt idx="104">
                  <c:v>-5.7806090489664896E-5</c:v>
                </c:pt>
                <c:pt idx="105">
                  <c:v>-9.2486728374696625E-5</c:v>
                </c:pt>
                <c:pt idx="106">
                  <c:v>4.4275660276538176E-5</c:v>
                </c:pt>
                <c:pt idx="107">
                  <c:v>4.533512695048536E-5</c:v>
                </c:pt>
                <c:pt idx="108">
                  <c:v>7.9372954884582292E-5</c:v>
                </c:pt>
                <c:pt idx="109">
                  <c:v>1.5095241846063701E-5</c:v>
                </c:pt>
                <c:pt idx="110">
                  <c:v>-4.1898441134224917E-5</c:v>
                </c:pt>
                <c:pt idx="111">
                  <c:v>-2.3106641749759405E-5</c:v>
                </c:pt>
                <c:pt idx="112">
                  <c:v>-1.299822297939901E-5</c:v>
                </c:pt>
                <c:pt idx="113">
                  <c:v>3.9588822555503E-5</c:v>
                </c:pt>
                <c:pt idx="114">
                  <c:v>-1.0144338815676335E-4</c:v>
                </c:pt>
                <c:pt idx="115">
                  <c:v>9.4368325984195423E-5</c:v>
                </c:pt>
                <c:pt idx="116">
                  <c:v>-7.2336684725060607E-5</c:v>
                </c:pt>
                <c:pt idx="117">
                  <c:v>6.6041073724765198E-5</c:v>
                </c:pt>
                <c:pt idx="118">
                  <c:v>-4.7234434672693837E-5</c:v>
                </c:pt>
                <c:pt idx="119">
                  <c:v>-3.0514652483049076E-5</c:v>
                </c:pt>
                <c:pt idx="120">
                  <c:v>3.353473087286396E-5</c:v>
                </c:pt>
                <c:pt idx="121">
                  <c:v>9.2935015536754761E-5</c:v>
                </c:pt>
                <c:pt idx="122">
                  <c:v>-1.0106296721246188E-4</c:v>
                </c:pt>
                <c:pt idx="123">
                  <c:v>1.2297050705933898E-4</c:v>
                </c:pt>
                <c:pt idx="124">
                  <c:v>4.2076743961727558E-5</c:v>
                </c:pt>
                <c:pt idx="125">
                  <c:v>-1.289374817241562E-4</c:v>
                </c:pt>
                <c:pt idx="126">
                  <c:v>1.2043465048350299E-4</c:v>
                </c:pt>
                <c:pt idx="127">
                  <c:v>4.2510575209542267E-5</c:v>
                </c:pt>
                <c:pt idx="128">
                  <c:v>-1.1036458923108228E-4</c:v>
                </c:pt>
                <c:pt idx="129">
                  <c:v>8.184791788168333E-5</c:v>
                </c:pt>
                <c:pt idx="130">
                  <c:v>-4.9086877134785212E-5</c:v>
                </c:pt>
                <c:pt idx="131">
                  <c:v>9.9327334309506909E-5</c:v>
                </c:pt>
                <c:pt idx="132">
                  <c:v>-1.0062716823644458E-4</c:v>
                </c:pt>
                <c:pt idx="133">
                  <c:v>7.5174542550793255E-5</c:v>
                </c:pt>
                <c:pt idx="134">
                  <c:v>-8.0674546129477775E-5</c:v>
                </c:pt>
                <c:pt idx="135">
                  <c:v>1.4617823545814979E-4</c:v>
                </c:pt>
                <c:pt idx="136">
                  <c:v>-6.937775621462805E-5</c:v>
                </c:pt>
                <c:pt idx="137">
                  <c:v>5.8120696767582913E-5</c:v>
                </c:pt>
                <c:pt idx="138">
                  <c:v>-1.1373025411764992E-4</c:v>
                </c:pt>
                <c:pt idx="139">
                  <c:v>1.2459711749834845E-4</c:v>
                </c:pt>
                <c:pt idx="140">
                  <c:v>-7.6918551343840846E-6</c:v>
                </c:pt>
                <c:pt idx="141">
                  <c:v>-9.0608784450996183E-5</c:v>
                </c:pt>
                <c:pt idx="142">
                  <c:v>8.8809907261677701E-5</c:v>
                </c:pt>
                <c:pt idx="143">
                  <c:v>-1.0036811967450987E-4</c:v>
                </c:pt>
                <c:pt idx="144">
                  <c:v>1.0092309865394888E-4</c:v>
                </c:pt>
                <c:pt idx="145">
                  <c:v>-3.1907959423094212E-5</c:v>
                </c:pt>
                <c:pt idx="146">
                  <c:v>-2.5381544173530557E-5</c:v>
                </c:pt>
                <c:pt idx="147">
                  <c:v>1.6020919896275743E-5</c:v>
                </c:pt>
                <c:pt idx="148">
                  <c:v>1.1530741839149705E-4</c:v>
                </c:pt>
                <c:pt idx="149">
                  <c:v>3.3697363587936735E-5</c:v>
                </c:pt>
                <c:pt idx="150">
                  <c:v>1.5638085568037141E-5</c:v>
                </c:pt>
                <c:pt idx="151">
                  <c:v>-5.8145847948054552E-5</c:v>
                </c:pt>
                <c:pt idx="152">
                  <c:v>1.1961979141472678E-4</c:v>
                </c:pt>
                <c:pt idx="153">
                  <c:v>-6.2987141830506133E-5</c:v>
                </c:pt>
                <c:pt idx="154">
                  <c:v>-1.1050452721095283E-5</c:v>
                </c:pt>
                <c:pt idx="155">
                  <c:v>2.3790415936142395E-5</c:v>
                </c:pt>
                <c:pt idx="156">
                  <c:v>-6.701388095076144E-5</c:v>
                </c:pt>
                <c:pt idx="157">
                  <c:v>1.5144769312680495E-4</c:v>
                </c:pt>
                <c:pt idx="158">
                  <c:v>-9.5523773357752972E-5</c:v>
                </c:pt>
                <c:pt idx="159">
                  <c:v>4.452847747682398E-5</c:v>
                </c:pt>
                <c:pt idx="160">
                  <c:v>6.1758909216447222E-5</c:v>
                </c:pt>
                <c:pt idx="161">
                  <c:v>9.3520015697512449E-5</c:v>
                </c:pt>
                <c:pt idx="162">
                  <c:v>-2.276544271051506E-5</c:v>
                </c:pt>
                <c:pt idx="163">
                  <c:v>-6.9161166955100661E-5</c:v>
                </c:pt>
                <c:pt idx="164">
                  <c:v>-1.6486491603018294E-6</c:v>
                </c:pt>
                <c:pt idx="165">
                  <c:v>1.7410657728866852E-6</c:v>
                </c:pt>
                <c:pt idx="166">
                  <c:v>8.8945413924790273E-5</c:v>
                </c:pt>
                <c:pt idx="167">
                  <c:v>1.2269441673595782E-4</c:v>
                </c:pt>
                <c:pt idx="168">
                  <c:v>-1.3743234586116593E-4</c:v>
                </c:pt>
                <c:pt idx="169">
                  <c:v>2.7734854787908603E-5</c:v>
                </c:pt>
                <c:pt idx="170">
                  <c:v>1.0501468898216348E-4</c:v>
                </c:pt>
                <c:pt idx="171">
                  <c:v>-1.395054334741852E-4</c:v>
                </c:pt>
                <c:pt idx="172">
                  <c:v>9.2450881733263657E-5</c:v>
                </c:pt>
                <c:pt idx="173">
                  <c:v>-7.4977113939889151E-5</c:v>
                </c:pt>
                <c:pt idx="174">
                  <c:v>1.4449997601717612E-4</c:v>
                </c:pt>
                <c:pt idx="175">
                  <c:v>1.0187264566807741E-5</c:v>
                </c:pt>
                <c:pt idx="176">
                  <c:v>-8.2017943018986017E-5</c:v>
                </c:pt>
                <c:pt idx="177">
                  <c:v>-2.0736143512944949E-5</c:v>
                </c:pt>
                <c:pt idx="178">
                  <c:v>2.2647255508823072E-5</c:v>
                </c:pt>
                <c:pt idx="179">
                  <c:v>8.9234849162567187E-5</c:v>
                </c:pt>
                <c:pt idx="180">
                  <c:v>-7.6136462594966758E-5</c:v>
                </c:pt>
                <c:pt idx="181">
                  <c:v>5.3046625163810646E-5</c:v>
                </c:pt>
                <c:pt idx="182">
                  <c:v>-6.4395046164289482E-5</c:v>
                </c:pt>
                <c:pt idx="183">
                  <c:v>8.914731120102104E-5</c:v>
                </c:pt>
                <c:pt idx="184">
                  <c:v>-1.1640237208698778E-4</c:v>
                </c:pt>
                <c:pt idx="185">
                  <c:v>1.9191319659395134E-4</c:v>
                </c:pt>
                <c:pt idx="186">
                  <c:v>-1.0509822747573061E-4</c:v>
                </c:pt>
                <c:pt idx="187">
                  <c:v>9.9958973407421325E-6</c:v>
                </c:pt>
                <c:pt idx="188">
                  <c:v>4.2237444092041443E-5</c:v>
                </c:pt>
                <c:pt idx="189">
                  <c:v>1.0696856607594896E-5</c:v>
                </c:pt>
                <c:pt idx="190">
                  <c:v>-9.2914884159966959E-5</c:v>
                </c:pt>
                <c:pt idx="191">
                  <c:v>3.792561925686222E-5</c:v>
                </c:pt>
                <c:pt idx="192">
                  <c:v>6.6864868212612727E-5</c:v>
                </c:pt>
                <c:pt idx="193">
                  <c:v>1.4192590598982591E-5</c:v>
                </c:pt>
                <c:pt idx="194">
                  <c:v>-2.9442407863733422E-5</c:v>
                </c:pt>
                <c:pt idx="195">
                  <c:v>7.4754344495220337E-5</c:v>
                </c:pt>
                <c:pt idx="196">
                  <c:v>4.3678771681987527E-5</c:v>
                </c:pt>
                <c:pt idx="197">
                  <c:v>-7.2002883982014154E-5</c:v>
                </c:pt>
                <c:pt idx="198">
                  <c:v>-7.8672424156267518E-5</c:v>
                </c:pt>
                <c:pt idx="199">
                  <c:v>1.0522907121746083E-4</c:v>
                </c:pt>
                <c:pt idx="200">
                  <c:v>5.6906596053396541E-5</c:v>
                </c:pt>
                <c:pt idx="201">
                  <c:v>1.3755119426817064E-4</c:v>
                </c:pt>
                <c:pt idx="202">
                  <c:v>-3.6417936194865774E-4</c:v>
                </c:pt>
                <c:pt idx="203">
                  <c:v>3.0688232553210959E-4</c:v>
                </c:pt>
                <c:pt idx="204">
                  <c:v>5.4206475198270709E-5</c:v>
                </c:pt>
                <c:pt idx="205">
                  <c:v>-6.2106532505934453E-5</c:v>
                </c:pt>
                <c:pt idx="206">
                  <c:v>1.478347554898507E-4</c:v>
                </c:pt>
                <c:pt idx="207">
                  <c:v>-6.6945448329081003E-5</c:v>
                </c:pt>
                <c:pt idx="208">
                  <c:v>6.359551179779821E-5</c:v>
                </c:pt>
                <c:pt idx="209">
                  <c:v>3.1291933341170974E-6</c:v>
                </c:pt>
                <c:pt idx="210">
                  <c:v>2.9446348883244156E-5</c:v>
                </c:pt>
                <c:pt idx="211">
                  <c:v>-7.2543069373987024E-5</c:v>
                </c:pt>
                <c:pt idx="212">
                  <c:v>2.6270636086511701E-5</c:v>
                </c:pt>
                <c:pt idx="213">
                  <c:v>2.1598619618812265E-5</c:v>
                </c:pt>
                <c:pt idx="214">
                  <c:v>7.8642139007545353E-6</c:v>
                </c:pt>
                <c:pt idx="215">
                  <c:v>-5.0772620926453627E-6</c:v>
                </c:pt>
                <c:pt idx="216">
                  <c:v>7.5656990448536021E-5</c:v>
                </c:pt>
                <c:pt idx="217">
                  <c:v>-4.6192553028179262E-5</c:v>
                </c:pt>
                <c:pt idx="218">
                  <c:v>2.9412033113129787E-5</c:v>
                </c:pt>
                <c:pt idx="219">
                  <c:v>5.0980124704502749E-5</c:v>
                </c:pt>
                <c:pt idx="220">
                  <c:v>5.4302964103469797E-5</c:v>
                </c:pt>
                <c:pt idx="221">
                  <c:v>1.0830645048809373E-5</c:v>
                </c:pt>
                <c:pt idx="222">
                  <c:v>-7.9663598656076751E-5</c:v>
                </c:pt>
                <c:pt idx="223">
                  <c:v>6.8534817760257383E-5</c:v>
                </c:pt>
                <c:pt idx="224">
                  <c:v>6.6317247774394517E-6</c:v>
                </c:pt>
                <c:pt idx="225">
                  <c:v>9.4725376467375E-5</c:v>
                </c:pt>
                <c:pt idx="226">
                  <c:v>-1.4495387914736924E-4</c:v>
                </c:pt>
                <c:pt idx="227">
                  <c:v>1.5754406686396827E-4</c:v>
                </c:pt>
                <c:pt idx="228">
                  <c:v>-8.4104951459051946E-5</c:v>
                </c:pt>
                <c:pt idx="229">
                  <c:v>3.1175718098630512E-5</c:v>
                </c:pt>
                <c:pt idx="230">
                  <c:v>6.7242335485051541E-5</c:v>
                </c:pt>
                <c:pt idx="231">
                  <c:v>-7.462441211592008E-5</c:v>
                </c:pt>
                <c:pt idx="232">
                  <c:v>7.8201207208028478E-5</c:v>
                </c:pt>
                <c:pt idx="233">
                  <c:v>-1.4619945219673802E-4</c:v>
                </c:pt>
                <c:pt idx="234">
                  <c:v>1.378666377531701E-4</c:v>
                </c:pt>
                <c:pt idx="235">
                  <c:v>-1.1200049158854863E-4</c:v>
                </c:pt>
                <c:pt idx="236">
                  <c:v>1.5722994716593774E-4</c:v>
                </c:pt>
                <c:pt idx="237">
                  <c:v>-8.4872307426042681E-5</c:v>
                </c:pt>
                <c:pt idx="238">
                  <c:v>-1.9340462109607159E-6</c:v>
                </c:pt>
                <c:pt idx="239">
                  <c:v>7.6040335439619966E-5</c:v>
                </c:pt>
                <c:pt idx="240">
                  <c:v>3.9427445726047949E-6</c:v>
                </c:pt>
                <c:pt idx="241">
                  <c:v>-4.9162358039200882E-5</c:v>
                </c:pt>
                <c:pt idx="242">
                  <c:v>-6.8791414868041301E-5</c:v>
                </c:pt>
                <c:pt idx="243">
                  <c:v>9.4290583164235997E-5</c:v>
                </c:pt>
                <c:pt idx="244">
                  <c:v>4.2601184944368597E-5</c:v>
                </c:pt>
                <c:pt idx="245">
                  <c:v>4.8852004637112145E-6</c:v>
                </c:pt>
                <c:pt idx="246">
                  <c:v>-4.2536047735630689E-5</c:v>
                </c:pt>
                <c:pt idx="247">
                  <c:v>-4.0911119178921318E-5</c:v>
                </c:pt>
                <c:pt idx="248">
                  <c:v>-4.099479745467427E-5</c:v>
                </c:pt>
                <c:pt idx="249">
                  <c:v>1.2038765812727448E-4</c:v>
                </c:pt>
                <c:pt idx="250">
                  <c:v>-2.6561943727076986E-5</c:v>
                </c:pt>
                <c:pt idx="251">
                  <c:v>4.6399115894768528E-5</c:v>
                </c:pt>
                <c:pt idx="252">
                  <c:v>3.1776876937561482E-5</c:v>
                </c:pt>
                <c:pt idx="253">
                  <c:v>1.6589974560110576E-5</c:v>
                </c:pt>
                <c:pt idx="254">
                  <c:v>-4.6208613490916761E-5</c:v>
                </c:pt>
                <c:pt idx="255">
                  <c:v>-3.1251342936799986E-6</c:v>
                </c:pt>
                <c:pt idx="256">
                  <c:v>-4.4668167058947716E-5</c:v>
                </c:pt>
                <c:pt idx="257">
                  <c:v>3.9305961288205182E-5</c:v>
                </c:pt>
                <c:pt idx="258">
                  <c:v>-1.8437933138826246E-5</c:v>
                </c:pt>
                <c:pt idx="259">
                  <c:v>1.1775136691039023E-4</c:v>
                </c:pt>
                <c:pt idx="260">
                  <c:v>-4.9424128913955201E-5</c:v>
                </c:pt>
                <c:pt idx="261">
                  <c:v>-4.4706124353810495E-5</c:v>
                </c:pt>
                <c:pt idx="262">
                  <c:v>4.295491775929694E-5</c:v>
                </c:pt>
                <c:pt idx="263">
                  <c:v>-9.8263994787739506E-6</c:v>
                </c:pt>
                <c:pt idx="264">
                  <c:v>-1.5221843638668631E-5</c:v>
                </c:pt>
                <c:pt idx="265">
                  <c:v>-2.692377224366993E-5</c:v>
                </c:pt>
                <c:pt idx="266">
                  <c:v>6.6931519508539594E-5</c:v>
                </c:pt>
                <c:pt idx="267">
                  <c:v>-6.373171366269581E-5</c:v>
                </c:pt>
                <c:pt idx="268">
                  <c:v>6.8886733599282657E-5</c:v>
                </c:pt>
                <c:pt idx="269">
                  <c:v>9.5965497040051417E-5</c:v>
                </c:pt>
                <c:pt idx="270">
                  <c:v>-6.4215196025951826E-5</c:v>
                </c:pt>
                <c:pt idx="271">
                  <c:v>-4.0973460122550875E-6</c:v>
                </c:pt>
                <c:pt idx="272">
                  <c:v>6.1813887444417404E-5</c:v>
                </c:pt>
                <c:pt idx="273">
                  <c:v>3.0754041179026359E-5</c:v>
                </c:pt>
                <c:pt idx="274">
                  <c:v>-9.8023845742756244E-5</c:v>
                </c:pt>
                <c:pt idx="275">
                  <c:v>1.8634470943579284E-4</c:v>
                </c:pt>
                <c:pt idx="276">
                  <c:v>-7.1806138282060061E-5</c:v>
                </c:pt>
                <c:pt idx="277">
                  <c:v>-3.0374376879249709E-5</c:v>
                </c:pt>
                <c:pt idx="278">
                  <c:v>1.8112543177517537E-5</c:v>
                </c:pt>
                <c:pt idx="279">
                  <c:v>1.9693565419309778E-5</c:v>
                </c:pt>
                <c:pt idx="280">
                  <c:v>1.7118359253442961E-5</c:v>
                </c:pt>
                <c:pt idx="281">
                  <c:v>7.8228763251031452E-5</c:v>
                </c:pt>
                <c:pt idx="282">
                  <c:v>4.430745853123419E-5</c:v>
                </c:pt>
                <c:pt idx="283">
                  <c:v>-8.6049438638990949E-6</c:v>
                </c:pt>
                <c:pt idx="284">
                  <c:v>2.6131602193224523E-7</c:v>
                </c:pt>
                <c:pt idx="285">
                  <c:v>4.2699114686239881E-6</c:v>
                </c:pt>
                <c:pt idx="286">
                  <c:v>-5.4904033039537836E-5</c:v>
                </c:pt>
                <c:pt idx="287">
                  <c:v>1.0295914944014051E-4</c:v>
                </c:pt>
                <c:pt idx="288">
                  <c:v>-7.6995214372099774E-5</c:v>
                </c:pt>
                <c:pt idx="289">
                  <c:v>4.0376149739174139E-5</c:v>
                </c:pt>
                <c:pt idx="290">
                  <c:v>2.205664209853353E-5</c:v>
                </c:pt>
                <c:pt idx="291">
                  <c:v>1.0350764986588601E-4</c:v>
                </c:pt>
                <c:pt idx="292">
                  <c:v>-1.4219035117113421E-5</c:v>
                </c:pt>
                <c:pt idx="293">
                  <c:v>6.5633208975013346E-5</c:v>
                </c:pt>
                <c:pt idx="294">
                  <c:v>-1.0935755509811074E-5</c:v>
                </c:pt>
                <c:pt idx="295">
                  <c:v>-1.3767966819577815E-4</c:v>
                </c:pt>
                <c:pt idx="296">
                  <c:v>-3.6163857179016823E-4</c:v>
                </c:pt>
                <c:pt idx="297">
                  <c:v>4.7770361076293621E-4</c:v>
                </c:pt>
                <c:pt idx="298">
                  <c:v>-3.5139737444289665E-6</c:v>
                </c:pt>
                <c:pt idx="299">
                  <c:v>-6.0653599397886282E-5</c:v>
                </c:pt>
                <c:pt idx="300">
                  <c:v>8.2613922915975024E-6</c:v>
                </c:pt>
                <c:pt idx="301">
                  <c:v>1.1559931942617396E-4</c:v>
                </c:pt>
                <c:pt idx="302">
                  <c:v>-1.3263134204055671E-4</c:v>
                </c:pt>
                <c:pt idx="303">
                  <c:v>-1.1847932489539303E-5</c:v>
                </c:pt>
                <c:pt idx="304">
                  <c:v>3.5541733799271391E-5</c:v>
                </c:pt>
                <c:pt idx="305">
                  <c:v>2.7683947252388208E-6</c:v>
                </c:pt>
                <c:pt idx="306">
                  <c:v>1.7746385353900607E-5</c:v>
                </c:pt>
                <c:pt idx="307">
                  <c:v>-9.9127054800085546E-6</c:v>
                </c:pt>
                <c:pt idx="308">
                  <c:v>-3.2364978516663534E-5</c:v>
                </c:pt>
                <c:pt idx="309">
                  <c:v>2.985373887849363E-4</c:v>
                </c:pt>
                <c:pt idx="310">
                  <c:v>-2.9502434615746864E-4</c:v>
                </c:pt>
                <c:pt idx="311">
                  <c:v>1.4993173069766108E-4</c:v>
                </c:pt>
                <c:pt idx="312">
                  <c:v>-6.2255213591710934E-5</c:v>
                </c:pt>
                <c:pt idx="313">
                  <c:v>1.2657178685704373E-5</c:v>
                </c:pt>
                <c:pt idx="314">
                  <c:v>9.061976498703217E-5</c:v>
                </c:pt>
                <c:pt idx="315">
                  <c:v>-1.1596702879268506E-4</c:v>
                </c:pt>
                <c:pt idx="316">
                  <c:v>1.5003032747507028E-4</c:v>
                </c:pt>
                <c:pt idx="317">
                  <c:v>5.0442961854191282E-6</c:v>
                </c:pt>
                <c:pt idx="318">
                  <c:v>-9.8740637120897645E-5</c:v>
                </c:pt>
                <c:pt idx="319">
                  <c:v>7.8284347727941572E-5</c:v>
                </c:pt>
                <c:pt idx="320">
                  <c:v>7.1937381087461283E-5</c:v>
                </c:pt>
                <c:pt idx="321">
                  <c:v>-1.3889989131210534E-4</c:v>
                </c:pt>
                <c:pt idx="322">
                  <c:v>1.0795723385170763E-4</c:v>
                </c:pt>
                <c:pt idx="323">
                  <c:v>-7.8482756744269189E-5</c:v>
                </c:pt>
                <c:pt idx="324">
                  <c:v>-2.9748614741031965E-5</c:v>
                </c:pt>
                <c:pt idx="325">
                  <c:v>1.1342145288550931E-4</c:v>
                </c:pt>
                <c:pt idx="326">
                  <c:v>2.033368157405846E-6</c:v>
                </c:pt>
                <c:pt idx="327">
                  <c:v>4.4288357977650961E-5</c:v>
                </c:pt>
                <c:pt idx="328">
                  <c:v>-2.9481880513437808E-5</c:v>
                </c:pt>
                <c:pt idx="329">
                  <c:v>7.1531128950086398E-6</c:v>
                </c:pt>
                <c:pt idx="330">
                  <c:v>-1.1515971983122597E-5</c:v>
                </c:pt>
                <c:pt idx="331">
                  <c:v>-3.2178653289083314E-5</c:v>
                </c:pt>
                <c:pt idx="332">
                  <c:v>7.6768039218855222E-6</c:v>
                </c:pt>
                <c:pt idx="333">
                  <c:v>3.7525071438504476E-5</c:v>
                </c:pt>
                <c:pt idx="334">
                  <c:v>1.2275549392448681E-4</c:v>
                </c:pt>
                <c:pt idx="335">
                  <c:v>-1.0903325180300349E-4</c:v>
                </c:pt>
                <c:pt idx="336">
                  <c:v>-4.6589685152476079E-5</c:v>
                </c:pt>
                <c:pt idx="337">
                  <c:v>2.3223054953946942E-5</c:v>
                </c:pt>
                <c:pt idx="338">
                  <c:v>1.6119331370179069E-4</c:v>
                </c:pt>
                <c:pt idx="339">
                  <c:v>-5.7932436756003014E-5</c:v>
                </c:pt>
                <c:pt idx="340">
                  <c:v>2.7657302866357369E-5</c:v>
                </c:pt>
                <c:pt idx="341">
                  <c:v>-8.7318495041288635E-5</c:v>
                </c:pt>
                <c:pt idx="342">
                  <c:v>1.421420841563048E-5</c:v>
                </c:pt>
                <c:pt idx="343">
                  <c:v>2.8387390005213398E-5</c:v>
                </c:pt>
                <c:pt idx="344">
                  <c:v>1.2595051505570609E-4</c:v>
                </c:pt>
                <c:pt idx="345">
                  <c:v>-1.1452491013574928E-4</c:v>
                </c:pt>
                <c:pt idx="346">
                  <c:v>1.2435393661591743E-4</c:v>
                </c:pt>
                <c:pt idx="347">
                  <c:v>-1.2619802312885398E-4</c:v>
                </c:pt>
                <c:pt idx="348">
                  <c:v>5.4958448219011302E-5</c:v>
                </c:pt>
                <c:pt idx="349">
                  <c:v>-4.1819380189878075E-6</c:v>
                </c:pt>
                <c:pt idx="350">
                  <c:v>1.316816684855393E-4</c:v>
                </c:pt>
                <c:pt idx="351">
                  <c:v>-3.7310723870476181E-6</c:v>
                </c:pt>
                <c:pt idx="352">
                  <c:v>-6.8116432714981912E-5</c:v>
                </c:pt>
                <c:pt idx="353">
                  <c:v>5.5896640867469927E-5</c:v>
                </c:pt>
                <c:pt idx="354">
                  <c:v>5.0791664415017479E-5</c:v>
                </c:pt>
                <c:pt idx="355">
                  <c:v>-5.5766511474208968E-5</c:v>
                </c:pt>
                <c:pt idx="356">
                  <c:v>7.4178490921950058E-5</c:v>
                </c:pt>
                <c:pt idx="357">
                  <c:v>-7.6525286973772033E-5</c:v>
                </c:pt>
                <c:pt idx="358">
                  <c:v>8.6749100244198907E-5</c:v>
                </c:pt>
                <c:pt idx="359">
                  <c:v>-8.4023359663509822E-5</c:v>
                </c:pt>
                <c:pt idx="360">
                  <c:v>2.6606882057023107E-5</c:v>
                </c:pt>
                <c:pt idx="361">
                  <c:v>6.6463812467776329E-5</c:v>
                </c:pt>
                <c:pt idx="362">
                  <c:v>4.6682483391013996E-5</c:v>
                </c:pt>
                <c:pt idx="363">
                  <c:v>-2.8885371662790149E-5</c:v>
                </c:pt>
                <c:pt idx="364">
                  <c:v>2.3052026462688779E-5</c:v>
                </c:pt>
                <c:pt idx="365">
                  <c:v>1.9307824377756688E-5</c:v>
                </c:pt>
                <c:pt idx="366">
                  <c:v>-1.5426015266184478E-4</c:v>
                </c:pt>
                <c:pt idx="367">
                  <c:v>1.6274857567388779E-4</c:v>
                </c:pt>
                <c:pt idx="368">
                  <c:v>-7.6038670275835329E-6</c:v>
                </c:pt>
                <c:pt idx="369">
                  <c:v>-1.2288350566791451E-4</c:v>
                </c:pt>
                <c:pt idx="370">
                  <c:v>2.9979751323461201E-5</c:v>
                </c:pt>
                <c:pt idx="371">
                  <c:v>6.0190402353943462E-5</c:v>
                </c:pt>
                <c:pt idx="372">
                  <c:v>1.5728470303955078E-7</c:v>
                </c:pt>
                <c:pt idx="373">
                  <c:v>5.4940591644347947E-5</c:v>
                </c:pt>
                <c:pt idx="374">
                  <c:v>2.1891581438726604E-6</c:v>
                </c:pt>
                <c:pt idx="375">
                  <c:v>-9.7717770255911773E-5</c:v>
                </c:pt>
                <c:pt idx="376">
                  <c:v>1.5222360555178227E-4</c:v>
                </c:pt>
                <c:pt idx="377">
                  <c:v>-1.0936734070432497E-4</c:v>
                </c:pt>
                <c:pt idx="378">
                  <c:v>-2.5854281538562063E-5</c:v>
                </c:pt>
                <c:pt idx="379">
                  <c:v>1.4004274361179014E-4</c:v>
                </c:pt>
                <c:pt idx="380">
                  <c:v>-1.0896514029301585E-4</c:v>
                </c:pt>
                <c:pt idx="381">
                  <c:v>2.8150527863868291E-5</c:v>
                </c:pt>
                <c:pt idx="382">
                  <c:v>-2.1563787238720877E-5</c:v>
                </c:pt>
                <c:pt idx="383">
                  <c:v>1.0062308494052097E-4</c:v>
                </c:pt>
                <c:pt idx="384">
                  <c:v>-2.4990407337277531E-5</c:v>
                </c:pt>
                <c:pt idx="385">
                  <c:v>4.1634356097164371E-5</c:v>
                </c:pt>
                <c:pt idx="386">
                  <c:v>-4.9670235151455522E-5</c:v>
                </c:pt>
                <c:pt idx="387">
                  <c:v>-2.6534922978771469E-5</c:v>
                </c:pt>
                <c:pt idx="388">
                  <c:v>-2.5635925021250117E-5</c:v>
                </c:pt>
                <c:pt idx="389">
                  <c:v>7.528346978991074E-5</c:v>
                </c:pt>
                <c:pt idx="390">
                  <c:v>7.97423352116855E-5</c:v>
                </c:pt>
                <c:pt idx="391">
                  <c:v>-2.6002405405289863E-5</c:v>
                </c:pt>
                <c:pt idx="392">
                  <c:v>-1.1903294050241708E-4</c:v>
                </c:pt>
                <c:pt idx="393">
                  <c:v>7.2465264577159516E-5</c:v>
                </c:pt>
                <c:pt idx="394">
                  <c:v>2.3483714513883314E-5</c:v>
                </c:pt>
                <c:pt idx="395">
                  <c:v>-4.9399777321879057E-5</c:v>
                </c:pt>
                <c:pt idx="396">
                  <c:v>9.1355382368041305E-5</c:v>
                </c:pt>
                <c:pt idx="397">
                  <c:v>-2.9426251814790305E-5</c:v>
                </c:pt>
                <c:pt idx="398">
                  <c:v>-2.9882053209639992E-6</c:v>
                </c:pt>
                <c:pt idx="399">
                  <c:v>5.4449096145159359E-6</c:v>
                </c:pt>
                <c:pt idx="400">
                  <c:v>-1.5149738056052797E-5</c:v>
                </c:pt>
                <c:pt idx="401">
                  <c:v>8.7268950579311166E-5</c:v>
                </c:pt>
                <c:pt idx="402">
                  <c:v>4.7230192914526903E-5</c:v>
                </c:pt>
                <c:pt idx="403">
                  <c:v>7.4338890486691511E-5</c:v>
                </c:pt>
                <c:pt idx="404">
                  <c:v>-5.438307263949671E-5</c:v>
                </c:pt>
                <c:pt idx="405">
                  <c:v>-2.032139709506886E-6</c:v>
                </c:pt>
                <c:pt idx="406">
                  <c:v>3.3597188588974092E-5</c:v>
                </c:pt>
                <c:pt idx="407">
                  <c:v>5.2101485988442775E-5</c:v>
                </c:pt>
                <c:pt idx="408">
                  <c:v>-1.2868882942351778E-4</c:v>
                </c:pt>
                <c:pt idx="409">
                  <c:v>7.1203492593152617E-6</c:v>
                </c:pt>
                <c:pt idx="410">
                  <c:v>1.1445496125717103E-4</c:v>
                </c:pt>
                <c:pt idx="411">
                  <c:v>-8.8701812947511449E-5</c:v>
                </c:pt>
                <c:pt idx="412">
                  <c:v>1.3444072104373817E-4</c:v>
                </c:pt>
                <c:pt idx="413">
                  <c:v>-3.8153687460074082E-5</c:v>
                </c:pt>
                <c:pt idx="414">
                  <c:v>-4.8514385224462941E-5</c:v>
                </c:pt>
                <c:pt idx="415">
                  <c:v>-8.2391466288411763E-6</c:v>
                </c:pt>
                <c:pt idx="416">
                  <c:v>7.3088507497542921E-5</c:v>
                </c:pt>
                <c:pt idx="417">
                  <c:v>3.473096909989426E-5</c:v>
                </c:pt>
                <c:pt idx="418">
                  <c:v>1.2454663535133026E-4</c:v>
                </c:pt>
                <c:pt idx="419">
                  <c:v>-1.8406854584762655E-5</c:v>
                </c:pt>
                <c:pt idx="420">
                  <c:v>-5.8705716356799442E-5</c:v>
                </c:pt>
                <c:pt idx="421">
                  <c:v>4.1925112613361293E-5</c:v>
                </c:pt>
                <c:pt idx="422">
                  <c:v>-6.531915054963644E-5</c:v>
                </c:pt>
                <c:pt idx="423">
                  <c:v>1.6340956396732054E-4</c:v>
                </c:pt>
                <c:pt idx="424">
                  <c:v>-7.6785508007493064E-5</c:v>
                </c:pt>
                <c:pt idx="425">
                  <c:v>-2.7665331701287599E-5</c:v>
                </c:pt>
                <c:pt idx="426">
                  <c:v>-2.5823297003180201E-5</c:v>
                </c:pt>
                <c:pt idx="427">
                  <c:v>8.6279863940053048E-6</c:v>
                </c:pt>
                <c:pt idx="428">
                  <c:v>3.4340146691569373E-5</c:v>
                </c:pt>
                <c:pt idx="429">
                  <c:v>3.9954304349443248E-6</c:v>
                </c:pt>
                <c:pt idx="430">
                  <c:v>5.7207388470592591E-5</c:v>
                </c:pt>
                <c:pt idx="431">
                  <c:v>-1.4147111622619946E-4</c:v>
                </c:pt>
                <c:pt idx="432">
                  <c:v>2.7041240572733827E-5</c:v>
                </c:pt>
                <c:pt idx="433">
                  <c:v>3.7263544539589688E-5</c:v>
                </c:pt>
                <c:pt idx="434">
                  <c:v>6.9047119268805801E-5</c:v>
                </c:pt>
                <c:pt idx="435">
                  <c:v>-1.1283252316429682E-4</c:v>
                </c:pt>
                <c:pt idx="436">
                  <c:v>1.3577306031042902E-4</c:v>
                </c:pt>
                <c:pt idx="437">
                  <c:v>-5.5850231694298813E-5</c:v>
                </c:pt>
                <c:pt idx="438">
                  <c:v>2.8454440194169983E-5</c:v>
                </c:pt>
                <c:pt idx="439">
                  <c:v>3.4177855521955181E-5</c:v>
                </c:pt>
                <c:pt idx="440">
                  <c:v>-6.6500960125726039E-5</c:v>
                </c:pt>
                <c:pt idx="441">
                  <c:v>1.409559551843742E-4</c:v>
                </c:pt>
                <c:pt idx="442">
                  <c:v>-1.2679876373677956E-4</c:v>
                </c:pt>
                <c:pt idx="443">
                  <c:v>1.4077416621138816E-4</c:v>
                </c:pt>
                <c:pt idx="444">
                  <c:v>-4.0375303763884318E-5</c:v>
                </c:pt>
                <c:pt idx="445">
                  <c:v>-2.278842026415262E-5</c:v>
                </c:pt>
                <c:pt idx="446">
                  <c:v>-5.4862745799466595E-5</c:v>
                </c:pt>
                <c:pt idx="447">
                  <c:v>-2.3385400900077791E-5</c:v>
                </c:pt>
                <c:pt idx="448">
                  <c:v>1.3686870245899208E-4</c:v>
                </c:pt>
                <c:pt idx="449">
                  <c:v>3.5229294260585853E-5</c:v>
                </c:pt>
                <c:pt idx="450">
                  <c:v>-2.8155138405483449E-5</c:v>
                </c:pt>
                <c:pt idx="451">
                  <c:v>-1.0469702077964271E-4</c:v>
                </c:pt>
                <c:pt idx="452">
                  <c:v>1.3014865591309821E-4</c:v>
                </c:pt>
                <c:pt idx="453">
                  <c:v>-7.4185406977900215E-5</c:v>
                </c:pt>
                <c:pt idx="454">
                  <c:v>8.3073125811683468E-6</c:v>
                </c:pt>
                <c:pt idx="455">
                  <c:v>3.7601510338269861E-5</c:v>
                </c:pt>
                <c:pt idx="456">
                  <c:v>6.9856455194305944E-5</c:v>
                </c:pt>
                <c:pt idx="457">
                  <c:v>-3.3228057839895797E-5</c:v>
                </c:pt>
                <c:pt idx="458">
                  <c:v>3.2135153353651802E-5</c:v>
                </c:pt>
                <c:pt idx="459">
                  <c:v>7.7780717645081765E-5</c:v>
                </c:pt>
                <c:pt idx="460">
                  <c:v>-3.90846555589075E-5</c:v>
                </c:pt>
                <c:pt idx="461">
                  <c:v>1.4876751750936279E-5</c:v>
                </c:pt>
                <c:pt idx="462">
                  <c:v>8.4829676190389947E-5</c:v>
                </c:pt>
                <c:pt idx="463">
                  <c:v>-2.0711657844563192E-5</c:v>
                </c:pt>
                <c:pt idx="464">
                  <c:v>-7.1926325814763992E-5</c:v>
                </c:pt>
                <c:pt idx="465">
                  <c:v>5.0455404308369367E-5</c:v>
                </c:pt>
                <c:pt idx="466">
                  <c:v>-1.8664939074874987E-5</c:v>
                </c:pt>
                <c:pt idx="467">
                  <c:v>5.8931970334796802E-5</c:v>
                </c:pt>
                <c:pt idx="468">
                  <c:v>2.9133309530138263E-5</c:v>
                </c:pt>
                <c:pt idx="469">
                  <c:v>-8.7120078231528453E-6</c:v>
                </c:pt>
                <c:pt idx="470">
                  <c:v>1.0249097982972799E-5</c:v>
                </c:pt>
                <c:pt idx="471">
                  <c:v>6.4688219904129873E-5</c:v>
                </c:pt>
                <c:pt idx="472">
                  <c:v>-2.0508901113380773E-5</c:v>
                </c:pt>
                <c:pt idx="473">
                  <c:v>-3.434540131763697E-5</c:v>
                </c:pt>
                <c:pt idx="474">
                  <c:v>-8.4392556729540047E-6</c:v>
                </c:pt>
                <c:pt idx="475">
                  <c:v>1.1516341495687588E-4</c:v>
                </c:pt>
                <c:pt idx="476">
                  <c:v>-1.3765231029694291E-5</c:v>
                </c:pt>
                <c:pt idx="477">
                  <c:v>7.661075178222454E-5</c:v>
                </c:pt>
                <c:pt idx="478">
                  <c:v>-1.3494009462089451E-4</c:v>
                </c:pt>
                <c:pt idx="479">
                  <c:v>6.4514460848430488E-5</c:v>
                </c:pt>
                <c:pt idx="480">
                  <c:v>4.2725154523193254E-6</c:v>
                </c:pt>
                <c:pt idx="481">
                  <c:v>4.0406179861229852E-5</c:v>
                </c:pt>
                <c:pt idx="482">
                  <c:v>1.1633443116365605E-4</c:v>
                </c:pt>
                <c:pt idx="483">
                  <c:v>-1.721484299135323E-4</c:v>
                </c:pt>
                <c:pt idx="484">
                  <c:v>1.7611114279336704E-4</c:v>
                </c:pt>
                <c:pt idx="485">
                  <c:v>-1.0392958509197747E-4</c:v>
                </c:pt>
                <c:pt idx="486">
                  <c:v>1.379796808316236E-4</c:v>
                </c:pt>
                <c:pt idx="487">
                  <c:v>-1.5185890634139554E-4</c:v>
                </c:pt>
                <c:pt idx="488">
                  <c:v>1.3749336541724055E-4</c:v>
                </c:pt>
                <c:pt idx="489">
                  <c:v>-1.3932184724452235E-4</c:v>
                </c:pt>
                <c:pt idx="490">
                  <c:v>-4.5319338348726035E-7</c:v>
                </c:pt>
                <c:pt idx="491">
                  <c:v>-1.328712048609404E-6</c:v>
                </c:pt>
                <c:pt idx="492">
                  <c:v>1.2229947718978007E-4</c:v>
                </c:pt>
                <c:pt idx="493">
                  <c:v>-1.074669113521054E-5</c:v>
                </c:pt>
                <c:pt idx="494">
                  <c:v>-7.533582304430908E-6</c:v>
                </c:pt>
                <c:pt idx="495">
                  <c:v>-1.843447883298488E-5</c:v>
                </c:pt>
                <c:pt idx="496">
                  <c:v>7.8459264259311823E-5</c:v>
                </c:pt>
                <c:pt idx="497">
                  <c:v>-1.0105691914863435E-4</c:v>
                </c:pt>
                <c:pt idx="498">
                  <c:v>-5.7355029087768905E-5</c:v>
                </c:pt>
                <c:pt idx="499">
                  <c:v>1.7140503292023546E-4</c:v>
                </c:pt>
                <c:pt idx="500">
                  <c:v>-2.2655377884150951E-5</c:v>
                </c:pt>
                <c:pt idx="501">
                  <c:v>5.3428315143211336E-6</c:v>
                </c:pt>
                <c:pt idx="502">
                  <c:v>6.7433462872301675E-5</c:v>
                </c:pt>
                <c:pt idx="503">
                  <c:v>-9.6147423877868121E-5</c:v>
                </c:pt>
                <c:pt idx="504">
                  <c:v>-9.776371368008796E-8</c:v>
                </c:pt>
                <c:pt idx="505">
                  <c:v>-1.0225876166725101E-5</c:v>
                </c:pt>
                <c:pt idx="506">
                  <c:v>1.1405921935314645E-4</c:v>
                </c:pt>
                <c:pt idx="507">
                  <c:v>-1.4389556787808289E-4</c:v>
                </c:pt>
                <c:pt idx="508">
                  <c:v>1.9538148778974751E-4</c:v>
                </c:pt>
                <c:pt idx="509">
                  <c:v>-3.409365545414822E-5</c:v>
                </c:pt>
                <c:pt idx="510">
                  <c:v>-9.5204843285623397E-5</c:v>
                </c:pt>
                <c:pt idx="511">
                  <c:v>-5.1610459576911794E-5</c:v>
                </c:pt>
                <c:pt idx="512">
                  <c:v>4.9027835099413331E-5</c:v>
                </c:pt>
                <c:pt idx="513">
                  <c:v>7.1538197842113682E-5</c:v>
                </c:pt>
                <c:pt idx="514">
                  <c:v>7.3197525572554767E-5</c:v>
                </c:pt>
                <c:pt idx="515">
                  <c:v>-6.8777760539484589E-5</c:v>
                </c:pt>
                <c:pt idx="516">
                  <c:v>1.741546300385588E-4</c:v>
                </c:pt>
                <c:pt idx="517">
                  <c:v>-1.2783169846597442E-4</c:v>
                </c:pt>
                <c:pt idx="518">
                  <c:v>-4.7297662587819644E-5</c:v>
                </c:pt>
                <c:pt idx="519">
                  <c:v>1.2203906922436669E-4</c:v>
                </c:pt>
                <c:pt idx="520">
                  <c:v>2.5949690624749167E-5</c:v>
                </c:pt>
                <c:pt idx="521">
                  <c:v>1.5796635927212144E-5</c:v>
                </c:pt>
                <c:pt idx="522">
                  <c:v>-5.8693248408570042E-5</c:v>
                </c:pt>
                <c:pt idx="523">
                  <c:v>1.153025760056714E-4</c:v>
                </c:pt>
                <c:pt idx="524">
                  <c:v>-8.6871414577860406E-5</c:v>
                </c:pt>
                <c:pt idx="525">
                  <c:v>1.4037269377453754E-4</c:v>
                </c:pt>
                <c:pt idx="526">
                  <c:v>-8.2741452177348407E-5</c:v>
                </c:pt>
                <c:pt idx="527">
                  <c:v>1.1381377399977133E-4</c:v>
                </c:pt>
                <c:pt idx="528">
                  <c:v>7.5165876819882627E-5</c:v>
                </c:pt>
                <c:pt idx="529">
                  <c:v>-3.3732832032784543E-5</c:v>
                </c:pt>
                <c:pt idx="530">
                  <c:v>-2.9604756092149742E-5</c:v>
                </c:pt>
                <c:pt idx="531">
                  <c:v>8.2488706136141232E-5</c:v>
                </c:pt>
                <c:pt idx="532">
                  <c:v>-7.8773803025233846E-5</c:v>
                </c:pt>
                <c:pt idx="533">
                  <c:v>9.0828136126375192E-5</c:v>
                </c:pt>
                <c:pt idx="534">
                  <c:v>-1.5484232531504105E-4</c:v>
                </c:pt>
                <c:pt idx="535">
                  <c:v>8.2903391385169556E-5</c:v>
                </c:pt>
                <c:pt idx="536">
                  <c:v>4.1071402316461558E-5</c:v>
                </c:pt>
                <c:pt idx="537">
                  <c:v>1.0520408178726903E-4</c:v>
                </c:pt>
                <c:pt idx="538">
                  <c:v>-1.6634249703273429E-4</c:v>
                </c:pt>
                <c:pt idx="539">
                  <c:v>7.9352813022737223E-5</c:v>
                </c:pt>
                <c:pt idx="540">
                  <c:v>8.3547319648213936E-5</c:v>
                </c:pt>
                <c:pt idx="541">
                  <c:v>-4.966895464919574E-6</c:v>
                </c:pt>
                <c:pt idx="542">
                  <c:v>3.195257711285926E-5</c:v>
                </c:pt>
                <c:pt idx="543">
                  <c:v>-1.1949824983314983E-5</c:v>
                </c:pt>
                <c:pt idx="544">
                  <c:v>1.039104666615831E-4</c:v>
                </c:pt>
                <c:pt idx="545">
                  <c:v>-8.8893835862746684E-5</c:v>
                </c:pt>
                <c:pt idx="546">
                  <c:v>1.2052909895587938E-4</c:v>
                </c:pt>
                <c:pt idx="547">
                  <c:v>-1.7771470785876708E-4</c:v>
                </c:pt>
                <c:pt idx="548">
                  <c:v>1.4165963443946161E-5</c:v>
                </c:pt>
                <c:pt idx="549">
                  <c:v>7.5675059196811389E-7</c:v>
                </c:pt>
                <c:pt idx="550">
                  <c:v>1.7026159758293247E-5</c:v>
                </c:pt>
                <c:pt idx="551">
                  <c:v>1.1252950991313959E-4</c:v>
                </c:pt>
                <c:pt idx="552">
                  <c:v>-6.6479189745116685E-5</c:v>
                </c:pt>
                <c:pt idx="553">
                  <c:v>9.3621846819713639E-5</c:v>
                </c:pt>
                <c:pt idx="554">
                  <c:v>-3.7017525273852492E-5</c:v>
                </c:pt>
                <c:pt idx="555">
                  <c:v>6.9578953818649758E-5</c:v>
                </c:pt>
                <c:pt idx="556">
                  <c:v>-1.5129853415207783E-4</c:v>
                </c:pt>
                <c:pt idx="557">
                  <c:v>1.2840392918223031E-4</c:v>
                </c:pt>
                <c:pt idx="558">
                  <c:v>-1.3733111938196707E-5</c:v>
                </c:pt>
                <c:pt idx="559">
                  <c:v>1.070624070309556E-5</c:v>
                </c:pt>
                <c:pt idx="560">
                  <c:v>-4.6037726780023824E-5</c:v>
                </c:pt>
                <c:pt idx="561">
                  <c:v>-6.5263585343755537E-5</c:v>
                </c:pt>
                <c:pt idx="562">
                  <c:v>1.1714408090601758E-4</c:v>
                </c:pt>
                <c:pt idx="563">
                  <c:v>2.7246444799344793E-5</c:v>
                </c:pt>
                <c:pt idx="564">
                  <c:v>-1.1029871484646847E-4</c:v>
                </c:pt>
                <c:pt idx="565">
                  <c:v>7.8484947390711213E-5</c:v>
                </c:pt>
                <c:pt idx="566">
                  <c:v>1.0129767074706919E-5</c:v>
                </c:pt>
                <c:pt idx="567">
                  <c:v>9.4604387587127192E-6</c:v>
                </c:pt>
                <c:pt idx="568">
                  <c:v>-2.8958526722577815E-5</c:v>
                </c:pt>
                <c:pt idx="569">
                  <c:v>-2.1384220000975063E-5</c:v>
                </c:pt>
                <c:pt idx="570">
                  <c:v>4.3333773424025779E-5</c:v>
                </c:pt>
                <c:pt idx="571">
                  <c:v>4.9757480077738947E-5</c:v>
                </c:pt>
                <c:pt idx="572">
                  <c:v>-3.5279162913237627E-6</c:v>
                </c:pt>
                <c:pt idx="573">
                  <c:v>-7.2774832689526114E-5</c:v>
                </c:pt>
                <c:pt idx="574">
                  <c:v>-4.5666656038889641E-6</c:v>
                </c:pt>
                <c:pt idx="575">
                  <c:v>7.4566264644859714E-5</c:v>
                </c:pt>
                <c:pt idx="576">
                  <c:v>1.1359979729785863E-5</c:v>
                </c:pt>
                <c:pt idx="577">
                  <c:v>-1.2426394033338006E-4</c:v>
                </c:pt>
                <c:pt idx="578">
                  <c:v>1.3322874716170663E-4</c:v>
                </c:pt>
                <c:pt idx="579">
                  <c:v>-1.6826725216967375E-5</c:v>
                </c:pt>
                <c:pt idx="580">
                  <c:v>-1.252440081289663E-5</c:v>
                </c:pt>
                <c:pt idx="581">
                  <c:v>7.3516482035351771E-7</c:v>
                </c:pt>
                <c:pt idx="582">
                  <c:v>4.634318378204938E-5</c:v>
                </c:pt>
                <c:pt idx="583">
                  <c:v>-6.5423712334089501E-5</c:v>
                </c:pt>
                <c:pt idx="584">
                  <c:v>-3.5819841805895258E-5</c:v>
                </c:pt>
                <c:pt idx="585">
                  <c:v>1.7161673450882819E-4</c:v>
                </c:pt>
                <c:pt idx="586">
                  <c:v>-1.0572181219969945E-4</c:v>
                </c:pt>
                <c:pt idx="587">
                  <c:v>1.3951205870577077E-4</c:v>
                </c:pt>
                <c:pt idx="588">
                  <c:v>-2.0523606056199739E-4</c:v>
                </c:pt>
                <c:pt idx="589">
                  <c:v>-1.2351155933454372E-5</c:v>
                </c:pt>
                <c:pt idx="590">
                  <c:v>4.290953950869536E-5</c:v>
                </c:pt>
                <c:pt idx="591">
                  <c:v>8.6905849947749303E-5</c:v>
                </c:pt>
                <c:pt idx="592">
                  <c:v>-6.9370326368112245E-5</c:v>
                </c:pt>
                <c:pt idx="593">
                  <c:v>5.0641128946926628E-5</c:v>
                </c:pt>
                <c:pt idx="594">
                  <c:v>-1.8778263122454231E-4</c:v>
                </c:pt>
                <c:pt idx="595">
                  <c:v>1.1194628105837268E-5</c:v>
                </c:pt>
                <c:pt idx="596">
                  <c:v>-6.8787457653263218E-5</c:v>
                </c:pt>
                <c:pt idx="597">
                  <c:v>-5.8473168396799835E-5</c:v>
                </c:pt>
                <c:pt idx="598">
                  <c:v>1.3548096736437643E-4</c:v>
                </c:pt>
                <c:pt idx="599">
                  <c:v>-1.0541801652341753E-4</c:v>
                </c:pt>
                <c:pt idx="600">
                  <c:v>6.4181968907672804E-5</c:v>
                </c:pt>
                <c:pt idx="601">
                  <c:v>7.3929859612187343E-5</c:v>
                </c:pt>
                <c:pt idx="602">
                  <c:v>-8.9642694513947241E-5</c:v>
                </c:pt>
                <c:pt idx="603">
                  <c:v>8.3359181152653505E-5</c:v>
                </c:pt>
                <c:pt idx="604">
                  <c:v>1.5664543557158961E-4</c:v>
                </c:pt>
                <c:pt idx="605">
                  <c:v>-1.2784352808126176E-4</c:v>
                </c:pt>
                <c:pt idx="606">
                  <c:v>1.2165891934534656E-4</c:v>
                </c:pt>
                <c:pt idx="607">
                  <c:v>-8.1947801508164275E-5</c:v>
                </c:pt>
                <c:pt idx="608">
                  <c:v>1.0051381104925206E-4</c:v>
                </c:pt>
                <c:pt idx="609">
                  <c:v>-1.3379373006872086E-4</c:v>
                </c:pt>
                <c:pt idx="610">
                  <c:v>1.0394057897722409E-4</c:v>
                </c:pt>
                <c:pt idx="611">
                  <c:v>-2.2457518730867321E-5</c:v>
                </c:pt>
                <c:pt idx="612">
                  <c:v>-9.2876646881623337E-5</c:v>
                </c:pt>
                <c:pt idx="613">
                  <c:v>6.7978908289245688E-5</c:v>
                </c:pt>
                <c:pt idx="614">
                  <c:v>7.1650586488836154E-5</c:v>
                </c:pt>
                <c:pt idx="615">
                  <c:v>-1.4773871180473463E-4</c:v>
                </c:pt>
                <c:pt idx="616">
                  <c:v>6.0345287313801066E-5</c:v>
                </c:pt>
                <c:pt idx="617">
                  <c:v>4.0325295787901894E-5</c:v>
                </c:pt>
                <c:pt idx="618">
                  <c:v>-1.9113484834187844E-5</c:v>
                </c:pt>
                <c:pt idx="619">
                  <c:v>-4.7096430960347213E-5</c:v>
                </c:pt>
                <c:pt idx="620">
                  <c:v>8.9559264839778052E-5</c:v>
                </c:pt>
                <c:pt idx="621">
                  <c:v>-3.3588441442189421E-5</c:v>
                </c:pt>
                <c:pt idx="622">
                  <c:v>5.5833047208464492E-5</c:v>
                </c:pt>
                <c:pt idx="623">
                  <c:v>4.5038109623529721E-5</c:v>
                </c:pt>
                <c:pt idx="624">
                  <c:v>-8.658144126916234E-5</c:v>
                </c:pt>
                <c:pt idx="625">
                  <c:v>-6.7039065860918789E-5</c:v>
                </c:pt>
                <c:pt idx="626">
                  <c:v>1.0645640804884948E-4</c:v>
                </c:pt>
                <c:pt idx="627">
                  <c:v>-5.6960944513129164E-5</c:v>
                </c:pt>
                <c:pt idx="628">
                  <c:v>1.3186745024684754E-4</c:v>
                </c:pt>
                <c:pt idx="629">
                  <c:v>-5.3874160211853095E-5</c:v>
                </c:pt>
                <c:pt idx="630">
                  <c:v>-7.4814553174706866E-5</c:v>
                </c:pt>
                <c:pt idx="631">
                  <c:v>1.9445974819376488E-4</c:v>
                </c:pt>
                <c:pt idx="632">
                  <c:v>-2.7591554080608205E-5</c:v>
                </c:pt>
                <c:pt idx="633">
                  <c:v>-2.6453853364749591E-5</c:v>
                </c:pt>
                <c:pt idx="634">
                  <c:v>-1.0254129394238198E-4</c:v>
                </c:pt>
                <c:pt idx="635">
                  <c:v>1.2435069614635808E-4</c:v>
                </c:pt>
                <c:pt idx="636">
                  <c:v>-5.010360715818063E-5</c:v>
                </c:pt>
                <c:pt idx="637">
                  <c:v>3.5177796360086333E-5</c:v>
                </c:pt>
                <c:pt idx="638">
                  <c:v>7.0150153215431388E-5</c:v>
                </c:pt>
                <c:pt idx="639">
                  <c:v>2.9565587644775349E-7</c:v>
                </c:pt>
                <c:pt idx="640">
                  <c:v>-1.748921514432844E-4</c:v>
                </c:pt>
                <c:pt idx="641">
                  <c:v>-3.3732161663857507E-4</c:v>
                </c:pt>
                <c:pt idx="642">
                  <c:v>3.7800427606404785E-4</c:v>
                </c:pt>
                <c:pt idx="643">
                  <c:v>1.5215328503614955E-4</c:v>
                </c:pt>
                <c:pt idx="644">
                  <c:v>4.193882707603791E-5</c:v>
                </c:pt>
                <c:pt idx="645">
                  <c:v>-7.3325888440223252E-5</c:v>
                </c:pt>
                <c:pt idx="646">
                  <c:v>5.9594922500849634E-5</c:v>
                </c:pt>
                <c:pt idx="647">
                  <c:v>-1.2014240290203482E-4</c:v>
                </c:pt>
                <c:pt idx="648">
                  <c:v>2.0450073006106351E-5</c:v>
                </c:pt>
                <c:pt idx="649">
                  <c:v>9.3747823106671291E-6</c:v>
                </c:pt>
                <c:pt idx="650">
                  <c:v>2.1513308163800815E-5</c:v>
                </c:pt>
                <c:pt idx="651">
                  <c:v>1.1353982835582421E-4</c:v>
                </c:pt>
                <c:pt idx="652">
                  <c:v>-3.6090865858984245E-5</c:v>
                </c:pt>
                <c:pt idx="653">
                  <c:v>-2.5722743330014453E-5</c:v>
                </c:pt>
                <c:pt idx="654">
                  <c:v>7.3332347020560462E-5</c:v>
                </c:pt>
                <c:pt idx="655">
                  <c:v>-5.2731737467559547E-5</c:v>
                </c:pt>
                <c:pt idx="656">
                  <c:v>-3.5893052355961963E-5</c:v>
                </c:pt>
                <c:pt idx="657">
                  <c:v>7.3770598146172262E-5</c:v>
                </c:pt>
                <c:pt idx="658">
                  <c:v>1.2723967159011806E-5</c:v>
                </c:pt>
                <c:pt idx="659">
                  <c:v>4.4153092753851375E-5</c:v>
                </c:pt>
                <c:pt idx="660">
                  <c:v>-4.2752744705332191E-5</c:v>
                </c:pt>
                <c:pt idx="661">
                  <c:v>6.1240472027712656E-5</c:v>
                </c:pt>
                <c:pt idx="662">
                  <c:v>-1.1796802779939775E-4</c:v>
                </c:pt>
                <c:pt idx="663">
                  <c:v>2.0487615340014642E-4</c:v>
                </c:pt>
                <c:pt idx="664">
                  <c:v>-1.2302264635499771E-4</c:v>
                </c:pt>
                <c:pt idx="665">
                  <c:v>4.7651081000799067E-5</c:v>
                </c:pt>
                <c:pt idx="666">
                  <c:v>-1.7499251430352913E-5</c:v>
                </c:pt>
                <c:pt idx="667">
                  <c:v>2.5170752032011023E-5</c:v>
                </c:pt>
                <c:pt idx="668">
                  <c:v>8.4593040975855516E-5</c:v>
                </c:pt>
                <c:pt idx="669">
                  <c:v>6.1012263341209128E-5</c:v>
                </c:pt>
                <c:pt idx="670">
                  <c:v>-1.106546170868139E-4</c:v>
                </c:pt>
                <c:pt idx="671">
                  <c:v>7.0192901976184885E-5</c:v>
                </c:pt>
                <c:pt idx="672">
                  <c:v>-1.7535529391321525E-5</c:v>
                </c:pt>
                <c:pt idx="673">
                  <c:v>6.7233976557390385E-5</c:v>
                </c:pt>
                <c:pt idx="674">
                  <c:v>3.2231945008787122E-5</c:v>
                </c:pt>
                <c:pt idx="675">
                  <c:v>-1.1659446340317459E-4</c:v>
                </c:pt>
                <c:pt idx="676">
                  <c:v>3.0448706704655493E-5</c:v>
                </c:pt>
                <c:pt idx="677">
                  <c:v>-6.6555020525216335E-5</c:v>
                </c:pt>
                <c:pt idx="678">
                  <c:v>1.6188378338966025E-4</c:v>
                </c:pt>
                <c:pt idx="679">
                  <c:v>-4.2304485244892831E-5</c:v>
                </c:pt>
                <c:pt idx="680">
                  <c:v>-5.5493421895258521E-5</c:v>
                </c:pt>
                <c:pt idx="681">
                  <c:v>9.420254539793671E-5</c:v>
                </c:pt>
                <c:pt idx="682">
                  <c:v>3.9377519903682767E-6</c:v>
                </c:pt>
                <c:pt idx="683">
                  <c:v>-5.5779597395444469E-5</c:v>
                </c:pt>
                <c:pt idx="684">
                  <c:v>-4.2065803622648446E-5</c:v>
                </c:pt>
                <c:pt idx="685">
                  <c:v>-1.373812542837527E-6</c:v>
                </c:pt>
                <c:pt idx="686">
                  <c:v>1.0616255826167986E-4</c:v>
                </c:pt>
                <c:pt idx="687">
                  <c:v>3.730450381711492E-5</c:v>
                </c:pt>
                <c:pt idx="688">
                  <c:v>-5.7312411524734763E-5</c:v>
                </c:pt>
                <c:pt idx="689">
                  <c:v>-2.051178505335649E-5</c:v>
                </c:pt>
                <c:pt idx="690">
                  <c:v>9.6354293200429098E-5</c:v>
                </c:pt>
                <c:pt idx="691">
                  <c:v>-5.2863016924975526E-5</c:v>
                </c:pt>
                <c:pt idx="692">
                  <c:v>7.512417136368299E-6</c:v>
                </c:pt>
                <c:pt idx="693">
                  <c:v>7.1377987309384494E-5</c:v>
                </c:pt>
                <c:pt idx="694">
                  <c:v>9.5963319723946228E-6</c:v>
                </c:pt>
                <c:pt idx="695">
                  <c:v>-1.684191101347654E-5</c:v>
                </c:pt>
                <c:pt idx="696">
                  <c:v>-4.7513498056206416E-5</c:v>
                </c:pt>
                <c:pt idx="697">
                  <c:v>-2.4849269007032326E-5</c:v>
                </c:pt>
                <c:pt idx="698">
                  <c:v>3.0688374012433073E-5</c:v>
                </c:pt>
                <c:pt idx="699">
                  <c:v>-8.2586250449434573E-5</c:v>
                </c:pt>
                <c:pt idx="700">
                  <c:v>3.1922704377240763E-5</c:v>
                </c:pt>
                <c:pt idx="701">
                  <c:v>1.2113543257341597E-4</c:v>
                </c:pt>
                <c:pt idx="702">
                  <c:v>3.1180242796136071E-5</c:v>
                </c:pt>
                <c:pt idx="703">
                  <c:v>-1.4083035552214795E-4</c:v>
                </c:pt>
                <c:pt idx="704">
                  <c:v>8.5276933716960102E-5</c:v>
                </c:pt>
                <c:pt idx="705">
                  <c:v>-8.1023848499395257E-6</c:v>
                </c:pt>
                <c:pt idx="706">
                  <c:v>-2.4970617277242368E-5</c:v>
                </c:pt>
                <c:pt idx="707">
                  <c:v>2.4114017147192079E-5</c:v>
                </c:pt>
                <c:pt idx="708">
                  <c:v>9.7079641207420408E-5</c:v>
                </c:pt>
                <c:pt idx="709">
                  <c:v>-4.9366385138416291E-5</c:v>
                </c:pt>
                <c:pt idx="710">
                  <c:v>5.1699287418438544E-5</c:v>
                </c:pt>
                <c:pt idx="711">
                  <c:v>-3.0535858158708962E-5</c:v>
                </c:pt>
                <c:pt idx="712">
                  <c:v>5.012226574085954E-5</c:v>
                </c:pt>
                <c:pt idx="713">
                  <c:v>2.7986012890224288E-5</c:v>
                </c:pt>
                <c:pt idx="714">
                  <c:v>-1.0857520929907771E-4</c:v>
                </c:pt>
                <c:pt idx="715">
                  <c:v>1.6157247979808886E-4</c:v>
                </c:pt>
                <c:pt idx="716">
                  <c:v>-1.4117574161898183E-4</c:v>
                </c:pt>
                <c:pt idx="717">
                  <c:v>1.092365641149895E-4</c:v>
                </c:pt>
                <c:pt idx="718">
                  <c:v>1.2834958946028596E-4</c:v>
                </c:pt>
                <c:pt idx="719">
                  <c:v>-1.7384341656057067E-4</c:v>
                </c:pt>
                <c:pt idx="720">
                  <c:v>5.9784405993079659E-5</c:v>
                </c:pt>
                <c:pt idx="721">
                  <c:v>1.3370257068490154E-4</c:v>
                </c:pt>
                <c:pt idx="722">
                  <c:v>-1.2787850439177628E-4</c:v>
                </c:pt>
                <c:pt idx="723">
                  <c:v>2.1100443090227294E-5</c:v>
                </c:pt>
                <c:pt idx="724">
                  <c:v>-5.0084817530438031E-5</c:v>
                </c:pt>
                <c:pt idx="725">
                  <c:v>3.3456343825788437E-5</c:v>
                </c:pt>
                <c:pt idx="726">
                  <c:v>2.2407497394194564E-4</c:v>
                </c:pt>
                <c:pt idx="727">
                  <c:v>-7.8433668056598904E-5</c:v>
                </c:pt>
                <c:pt idx="728">
                  <c:v>-8.6511970076807998E-5</c:v>
                </c:pt>
                <c:pt idx="729">
                  <c:v>-8.4271238216082622E-5</c:v>
                </c:pt>
                <c:pt idx="730">
                  <c:v>1.5802399943298795E-4</c:v>
                </c:pt>
                <c:pt idx="731">
                  <c:v>1.0334598886729829E-4</c:v>
                </c:pt>
                <c:pt idx="732">
                  <c:v>-3.6266054629363609E-5</c:v>
                </c:pt>
                <c:pt idx="733">
                  <c:v>1.5382441673983394E-5</c:v>
                </c:pt>
                <c:pt idx="734">
                  <c:v>9.0127415921403831E-5</c:v>
                </c:pt>
                <c:pt idx="735">
                  <c:v>-4.4871361363663098E-5</c:v>
                </c:pt>
                <c:pt idx="736">
                  <c:v>5.1000295230974046E-5</c:v>
                </c:pt>
                <c:pt idx="737">
                  <c:v>-3.2571516885071539E-5</c:v>
                </c:pt>
                <c:pt idx="738">
                  <c:v>-8.904487775485137E-5</c:v>
                </c:pt>
                <c:pt idx="739">
                  <c:v>1.2231537769080703E-5</c:v>
                </c:pt>
                <c:pt idx="740">
                  <c:v>-4.8103365104745777E-5</c:v>
                </c:pt>
                <c:pt idx="741">
                  <c:v>1.8908524927641057E-4</c:v>
                </c:pt>
                <c:pt idx="742">
                  <c:v>-1.5843760225719983E-4</c:v>
                </c:pt>
                <c:pt idx="743">
                  <c:v>-2.256949805845565E-5</c:v>
                </c:pt>
                <c:pt idx="744">
                  <c:v>1.1100108613049109E-4</c:v>
                </c:pt>
                <c:pt idx="745">
                  <c:v>5.2088597973565243E-5</c:v>
                </c:pt>
                <c:pt idx="746">
                  <c:v>-1.2285229606034953E-4</c:v>
                </c:pt>
                <c:pt idx="747">
                  <c:v>1.107388537373577E-4</c:v>
                </c:pt>
                <c:pt idx="748">
                  <c:v>-9.3521591220335765E-5</c:v>
                </c:pt>
                <c:pt idx="749">
                  <c:v>-2.4228484249988469E-6</c:v>
                </c:pt>
                <c:pt idx="750">
                  <c:v>-4.0071232995098072E-5</c:v>
                </c:pt>
                <c:pt idx="751">
                  <c:v>2.1359298915601954E-4</c:v>
                </c:pt>
                <c:pt idx="752">
                  <c:v>-1.388472106751415E-4</c:v>
                </c:pt>
                <c:pt idx="753">
                  <c:v>1.2258181215973885E-4</c:v>
                </c:pt>
                <c:pt idx="754">
                  <c:v>-9.8795262188033917E-5</c:v>
                </c:pt>
                <c:pt idx="755">
                  <c:v>4.8731090669829058E-5</c:v>
                </c:pt>
                <c:pt idx="756">
                  <c:v>-6.1509282210048255E-5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C4-4B60-A75E-462DAA8AC159}"/>
            </c:ext>
          </c:extLst>
        </c:ser>
        <c:ser>
          <c:idx val="8"/>
          <c:order val="2"/>
          <c:tx>
            <c:strRef>
              <c:f>Analysis!$AJ$9</c:f>
              <c:strCache>
                <c:ptCount val="1"/>
                <c:pt idx="0">
                  <c:v>SPDR S&amp;P 500 UCITS ETF (Dist)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Analysis!$AJ$10:$AJ$766</c:f>
              <c:numCache>
                <c:formatCode>0.000%</c:formatCode>
                <c:ptCount val="757"/>
                <c:pt idx="0">
                  <c:v>2.6050626546814115E-5</c:v>
                </c:pt>
                <c:pt idx="1">
                  <c:v>-6.5580452490721086E-7</c:v>
                </c:pt>
                <c:pt idx="2">
                  <c:v>1.3278409289885218E-5</c:v>
                </c:pt>
                <c:pt idx="3">
                  <c:v>-7.6698421946908013E-6</c:v>
                </c:pt>
                <c:pt idx="4">
                  <c:v>#N/A</c:v>
                </c:pt>
                <c:pt idx="5">
                  <c:v>1.5982912843215402E-5</c:v>
                </c:pt>
                <c:pt idx="6">
                  <c:v>8.1690363642472619E-6</c:v>
                </c:pt>
                <c:pt idx="7">
                  <c:v>-2.2310007761205952E-6</c:v>
                </c:pt>
                <c:pt idx="8">
                  <c:v>1.2794804674531868E-5</c:v>
                </c:pt>
                <c:pt idx="9">
                  <c:v>3.0382053999078451E-5</c:v>
                </c:pt>
                <c:pt idx="10">
                  <c:v>-2.2315019787333412E-5</c:v>
                </c:pt>
                <c:pt idx="11">
                  <c:v>-2.7447156622839586E-5</c:v>
                </c:pt>
                <c:pt idx="12">
                  <c:v>-2.9551468161859162E-5</c:v>
                </c:pt>
                <c:pt idx="13">
                  <c:v>5.3675043645284859E-6</c:v>
                </c:pt>
                <c:pt idx="14">
                  <c:v>-2.0298904188642553E-5</c:v>
                </c:pt>
                <c:pt idx="15">
                  <c:v>1.7485364114167012E-5</c:v>
                </c:pt>
                <c:pt idx="16">
                  <c:v>4.6125661650076033E-5</c:v>
                </c:pt>
                <c:pt idx="17">
                  <c:v>-1.5287237635774886E-5</c:v>
                </c:pt>
                <c:pt idx="18">
                  <c:v>-3.4472124018858352E-5</c:v>
                </c:pt>
                <c:pt idx="19">
                  <c:v>1.9223175296900763E-5</c:v>
                </c:pt>
                <c:pt idx="20">
                  <c:v>2.3592582382159222E-5</c:v>
                </c:pt>
                <c:pt idx="21">
                  <c:v>3.4382131745891442E-5</c:v>
                </c:pt>
                <c:pt idx="22">
                  <c:v>-3.2455643656392752E-5</c:v>
                </c:pt>
                <c:pt idx="23">
                  <c:v>9.7949443589318008E-6</c:v>
                </c:pt>
                <c:pt idx="24">
                  <c:v>-5.1194144883304205E-6</c:v>
                </c:pt>
                <c:pt idx="25">
                  <c:v>-2.2606367120259208E-5</c:v>
                </c:pt>
                <c:pt idx="26">
                  <c:v>-5.9054463852348249E-7</c:v>
                </c:pt>
                <c:pt idx="27">
                  <c:v>2.6318312049911086E-5</c:v>
                </c:pt>
                <c:pt idx="28">
                  <c:v>8.2816825084375267E-6</c:v>
                </c:pt>
                <c:pt idx="29">
                  <c:v>-1.4642732846237294E-6</c:v>
                </c:pt>
                <c:pt idx="30">
                  <c:v>3.2817590672640229E-5</c:v>
                </c:pt>
                <c:pt idx="31">
                  <c:v>2.2121085971438248E-5</c:v>
                </c:pt>
                <c:pt idx="32">
                  <c:v>-1.8883132140690151E-4</c:v>
                </c:pt>
                <c:pt idx="33">
                  <c:v>1.7313677406871619E-5</c:v>
                </c:pt>
                <c:pt idx="34">
                  <c:v>3.0034836238979068E-5</c:v>
                </c:pt>
                <c:pt idx="35">
                  <c:v>-5.2988400599307539E-5</c:v>
                </c:pt>
                <c:pt idx="36">
                  <c:v>5.2365880710891766E-5</c:v>
                </c:pt>
                <c:pt idx="37">
                  <c:v>9.1441484726617617E-5</c:v>
                </c:pt>
                <c:pt idx="38">
                  <c:v>-1.0363864113571708E-5</c:v>
                </c:pt>
                <c:pt idx="39">
                  <c:v>4.4129856621166752E-5</c:v>
                </c:pt>
                <c:pt idx="40">
                  <c:v>-3.4561555637635522E-5</c:v>
                </c:pt>
                <c:pt idx="41">
                  <c:v>-2.5925089631950726E-5</c:v>
                </c:pt>
                <c:pt idx="42">
                  <c:v>1.9417413155808916E-5</c:v>
                </c:pt>
                <c:pt idx="43">
                  <c:v>5.2597042036306441E-5</c:v>
                </c:pt>
                <c:pt idx="44">
                  <c:v>1.0523187793376465E-5</c:v>
                </c:pt>
                <c:pt idx="45">
                  <c:v>1.3035653550597104E-5</c:v>
                </c:pt>
                <c:pt idx="46">
                  <c:v>-1.9395844090275283E-5</c:v>
                </c:pt>
                <c:pt idx="47">
                  <c:v>-1.223282262385883E-5</c:v>
                </c:pt>
                <c:pt idx="48">
                  <c:v>-3.0908180830291343E-6</c:v>
                </c:pt>
                <c:pt idx="49">
                  <c:v>3.8078643796790601E-5</c:v>
                </c:pt>
                <c:pt idx="50">
                  <c:v>7.715002578900787E-6</c:v>
                </c:pt>
                <c:pt idx="51">
                  <c:v>3.7899211091652063E-6</c:v>
                </c:pt>
                <c:pt idx="52">
                  <c:v>-1.0279769362631086E-5</c:v>
                </c:pt>
                <c:pt idx="53">
                  <c:v>-1.2042212898188964E-5</c:v>
                </c:pt>
                <c:pt idx="54">
                  <c:v>3.2888467372371721E-5</c:v>
                </c:pt>
                <c:pt idx="55">
                  <c:v>2.00188231254117E-5</c:v>
                </c:pt>
                <c:pt idx="56">
                  <c:v>-6.9813109032645926E-6</c:v>
                </c:pt>
                <c:pt idx="57">
                  <c:v>-1.6651664159761381E-5</c:v>
                </c:pt>
                <c:pt idx="58">
                  <c:v>-2.0243262772945414E-5</c:v>
                </c:pt>
                <c:pt idx="59">
                  <c:v>4.1349369730436791E-5</c:v>
                </c:pt>
                <c:pt idx="60">
                  <c:v>-2.2074351941903103E-6</c:v>
                </c:pt>
                <c:pt idx="61">
                  <c:v>2.0001309956052538E-6</c:v>
                </c:pt>
                <c:pt idx="62">
                  <c:v>2.1990380465908288E-5</c:v>
                </c:pt>
                <c:pt idx="63">
                  <c:v>2.1211326103331984E-5</c:v>
                </c:pt>
                <c:pt idx="64">
                  <c:v>-9.0354820774241063E-6</c:v>
                </c:pt>
                <c:pt idx="65">
                  <c:v>-3.1526605785980877E-6</c:v>
                </c:pt>
                <c:pt idx="66">
                  <c:v>3.0499664454008979E-6</c:v>
                </c:pt>
                <c:pt idx="67">
                  <c:v>-6.4159818278231029E-6</c:v>
                </c:pt>
                <c:pt idx="68">
                  <c:v>-4.7389513790685456E-5</c:v>
                </c:pt>
                <c:pt idx="69">
                  <c:v>1.473342139179934E-6</c:v>
                </c:pt>
                <c:pt idx="70">
                  <c:v>2.2282777503823681E-5</c:v>
                </c:pt>
                <c:pt idx="71">
                  <c:v>-3.454509712841336E-5</c:v>
                </c:pt>
                <c:pt idx="72">
                  <c:v>-1.6093467540834183E-6</c:v>
                </c:pt>
                <c:pt idx="73">
                  <c:v>2.6407521760751784E-5</c:v>
                </c:pt>
                <c:pt idx="74">
                  <c:v>3.2581900369477168E-5</c:v>
                </c:pt>
                <c:pt idx="75">
                  <c:v>1.3672666822617252E-5</c:v>
                </c:pt>
                <c:pt idx="76">
                  <c:v>-2.2787046443095704E-6</c:v>
                </c:pt>
                <c:pt idx="77">
                  <c:v>1.0706778303060105E-5</c:v>
                </c:pt>
                <c:pt idx="78">
                  <c:v>1.0679410740843664E-5</c:v>
                </c:pt>
                <c:pt idx="79">
                  <c:v>3.5483178887019129E-5</c:v>
                </c:pt>
                <c:pt idx="80">
                  <c:v>-1.1536772895448522E-5</c:v>
                </c:pt>
                <c:pt idx="81">
                  <c:v>4.987835936187679E-5</c:v>
                </c:pt>
                <c:pt idx="82">
                  <c:v>-5.598176680221556E-6</c:v>
                </c:pt>
                <c:pt idx="83">
                  <c:v>6.8272264139301875E-5</c:v>
                </c:pt>
                <c:pt idx="84">
                  <c:v>-2.3809616902292774E-5</c:v>
                </c:pt>
                <c:pt idx="85">
                  <c:v>1.0515992902027094E-5</c:v>
                </c:pt>
                <c:pt idx="86">
                  <c:v>-1.2673554730113779E-6</c:v>
                </c:pt>
                <c:pt idx="87">
                  <c:v>-1.7243658831933573E-6</c:v>
                </c:pt>
                <c:pt idx="88">
                  <c:v>-1.390057172012682E-5</c:v>
                </c:pt>
                <c:pt idx="89">
                  <c:v>8.9223532189208754E-6</c:v>
                </c:pt>
                <c:pt idx="90">
                  <c:v>8.9484366325720544E-6</c:v>
                </c:pt>
                <c:pt idx="91">
                  <c:v>5.4934769715409004E-6</c:v>
                </c:pt>
                <c:pt idx="92">
                  <c:v>1.0248842852611517E-5</c:v>
                </c:pt>
                <c:pt idx="93">
                  <c:v>-1.3696861163037255E-5</c:v>
                </c:pt>
                <c:pt idx="94">
                  <c:v>3.0778534163444782E-5</c:v>
                </c:pt>
                <c:pt idx="95">
                  <c:v>7.0476866509405767E-6</c:v>
                </c:pt>
                <c:pt idx="96">
                  <c:v>-3.0560630039921932E-6</c:v>
                </c:pt>
                <c:pt idx="97">
                  <c:v>6.4024553394492756E-6</c:v>
                </c:pt>
                <c:pt idx="98">
                  <c:v>3.4960128949990121E-5</c:v>
                </c:pt>
                <c:pt idx="99">
                  <c:v>-3.0194084739143534E-6</c:v>
                </c:pt>
                <c:pt idx="100">
                  <c:v>2.8051451281485562E-5</c:v>
                </c:pt>
                <c:pt idx="101">
                  <c:v>-1.3684624302623405E-5</c:v>
                </c:pt>
                <c:pt idx="102">
                  <c:v>2.0123231601498759E-5</c:v>
                </c:pt>
                <c:pt idx="103">
                  <c:v>6.7286177436454153E-6</c:v>
                </c:pt>
                <c:pt idx="104">
                  <c:v>7.111302171791678E-6</c:v>
                </c:pt>
                <c:pt idx="105">
                  <c:v>-4.0475244375892672E-5</c:v>
                </c:pt>
                <c:pt idx="106">
                  <c:v>-9.94522608488424E-6</c:v>
                </c:pt>
                <c:pt idx="107">
                  <c:v>1.6860682776842495E-5</c:v>
                </c:pt>
                <c:pt idx="108">
                  <c:v>4.7438423019130482E-5</c:v>
                </c:pt>
                <c:pt idx="109">
                  <c:v>3.1024394473444517E-6</c:v>
                </c:pt>
                <c:pt idx="110">
                  <c:v>-2.1361952482368274E-5</c:v>
                </c:pt>
                <c:pt idx="111">
                  <c:v>2.7264814757010924E-6</c:v>
                </c:pt>
                <c:pt idx="112">
                  <c:v>5.5492466786155603E-6</c:v>
                </c:pt>
                <c:pt idx="113">
                  <c:v>2.2993007937621712E-5</c:v>
                </c:pt>
                <c:pt idx="114">
                  <c:v>-1.1539126874682282E-5</c:v>
                </c:pt>
                <c:pt idx="115">
                  <c:v>1.23038466477432E-5</c:v>
                </c:pt>
                <c:pt idx="116">
                  <c:v>-1.1804704015849765E-5</c:v>
                </c:pt>
                <c:pt idx="117">
                  <c:v>-1.2822944118084934E-5</c:v>
                </c:pt>
                <c:pt idx="118">
                  <c:v>2.0406163194874871E-5</c:v>
                </c:pt>
                <c:pt idx="119">
                  <c:v>-1.1018044236088542E-5</c:v>
                </c:pt>
                <c:pt idx="120">
                  <c:v>-1.9504187132035611E-6</c:v>
                </c:pt>
                <c:pt idx="121">
                  <c:v>4.1104528184288114E-5</c:v>
                </c:pt>
                <c:pt idx="122">
                  <c:v>-6.0722285406544785E-6</c:v>
                </c:pt>
                <c:pt idx="123">
                  <c:v>3.0053743000024724E-5</c:v>
                </c:pt>
                <c:pt idx="124">
                  <c:v>-4.6765795418401979E-6</c:v>
                </c:pt>
                <c:pt idx="125">
                  <c:v>-6.6922680196368489E-6</c:v>
                </c:pt>
                <c:pt idx="126">
                  <c:v>5.913776484955946E-6</c:v>
                </c:pt>
                <c:pt idx="127">
                  <c:v>4.2824250384487783E-5</c:v>
                </c:pt>
                <c:pt idx="128">
                  <c:v>-3.4708296725804999E-5</c:v>
                </c:pt>
                <c:pt idx="129">
                  <c:v>1.5104120184128433E-5</c:v>
                </c:pt>
                <c:pt idx="130">
                  <c:v>-2.0362707728871499E-6</c:v>
                </c:pt>
                <c:pt idx="131">
                  <c:v>-1.4984640390736104E-6</c:v>
                </c:pt>
                <c:pt idx="132">
                  <c:v>1.0742755424120176E-5</c:v>
                </c:pt>
                <c:pt idx="133">
                  <c:v>5.0025506888040638E-6</c:v>
                </c:pt>
                <c:pt idx="134">
                  <c:v>6.8289119659059594E-6</c:v>
                </c:pt>
                <c:pt idx="135">
                  <c:v>-2.9955731464248458E-5</c:v>
                </c:pt>
                <c:pt idx="136">
                  <c:v>3.6814756326108977E-5</c:v>
                </c:pt>
                <c:pt idx="137">
                  <c:v>-1.5452121336245739E-5</c:v>
                </c:pt>
                <c:pt idx="138">
                  <c:v>-5.6067989426811238E-6</c:v>
                </c:pt>
                <c:pt idx="139">
                  <c:v>-3.3950393198090012E-5</c:v>
                </c:pt>
                <c:pt idx="140">
                  <c:v>-2.1156831603530435E-5</c:v>
                </c:pt>
                <c:pt idx="141">
                  <c:v>-1.6023235316353635E-7</c:v>
                </c:pt>
                <c:pt idx="142">
                  <c:v>1.0778786808263163E-4</c:v>
                </c:pt>
                <c:pt idx="143">
                  <c:v>-6.177103634152914E-6</c:v>
                </c:pt>
                <c:pt idx="144">
                  <c:v>1.6668063134162026E-5</c:v>
                </c:pt>
                <c:pt idx="145">
                  <c:v>8.3061136073592223E-6</c:v>
                </c:pt>
                <c:pt idx="146">
                  <c:v>-3.1969344099991304E-5</c:v>
                </c:pt>
                <c:pt idx="147">
                  <c:v>5.5825132804776523E-5</c:v>
                </c:pt>
                <c:pt idx="148">
                  <c:v>9.117458386498356E-6</c:v>
                </c:pt>
                <c:pt idx="149">
                  <c:v>1.0646664046376486E-5</c:v>
                </c:pt>
                <c:pt idx="150">
                  <c:v>-1.7309363842032965E-5</c:v>
                </c:pt>
                <c:pt idx="151">
                  <c:v>-5.2078880743433587E-6</c:v>
                </c:pt>
                <c:pt idx="152">
                  <c:v>9.3011037977097644E-6</c:v>
                </c:pt>
                <c:pt idx="153">
                  <c:v>9.500384275051843E-6</c:v>
                </c:pt>
                <c:pt idx="154">
                  <c:v>7.6767051737647307E-6</c:v>
                </c:pt>
                <c:pt idx="155">
                  <c:v>2.0620903109724864E-5</c:v>
                </c:pt>
                <c:pt idx="156">
                  <c:v>1.6780906877955637E-5</c:v>
                </c:pt>
                <c:pt idx="157">
                  <c:v>2.0447713391158473E-5</c:v>
                </c:pt>
                <c:pt idx="158">
                  <c:v>1.6950600415288619E-5</c:v>
                </c:pt>
                <c:pt idx="159">
                  <c:v>-1.82380526603243E-5</c:v>
                </c:pt>
                <c:pt idx="160">
                  <c:v>9.3433190224700979E-6</c:v>
                </c:pt>
                <c:pt idx="161">
                  <c:v>3.2365579283322177E-5</c:v>
                </c:pt>
                <c:pt idx="162">
                  <c:v>3.52039848200425E-5</c:v>
                </c:pt>
                <c:pt idx="163">
                  <c:v>1.7298808706045499E-5</c:v>
                </c:pt>
                <c:pt idx="164">
                  <c:v>-2.2488879388937733E-5</c:v>
                </c:pt>
                <c:pt idx="165">
                  <c:v>3.1783112692806981E-6</c:v>
                </c:pt>
                <c:pt idx="166">
                  <c:v>5.2567853197071912E-5</c:v>
                </c:pt>
                <c:pt idx="167">
                  <c:v>3.7450271393568713E-5</c:v>
                </c:pt>
                <c:pt idx="168">
                  <c:v>-4.3824032067707464E-6</c:v>
                </c:pt>
                <c:pt idx="169">
                  <c:v>-2.8614600671383883E-5</c:v>
                </c:pt>
                <c:pt idx="170">
                  <c:v>5.4520001137370322E-5</c:v>
                </c:pt>
                <c:pt idx="171">
                  <c:v>-1.6442839432695422E-5</c:v>
                </c:pt>
                <c:pt idx="172">
                  <c:v>-5.1860308662998733E-6</c:v>
                </c:pt>
                <c:pt idx="173">
                  <c:v>2.716166135841025E-5</c:v>
                </c:pt>
                <c:pt idx="174">
                  <c:v>1.9562234314651761E-6</c:v>
                </c:pt>
                <c:pt idx="175">
                  <c:v>2.7876463102316507E-6</c:v>
                </c:pt>
                <c:pt idx="176">
                  <c:v>2.456953602603118E-5</c:v>
                </c:pt>
                <c:pt idx="177">
                  <c:v>-3.925021014050678E-5</c:v>
                </c:pt>
                <c:pt idx="178">
                  <c:v>3.400069767633962E-5</c:v>
                </c:pt>
                <c:pt idx="179">
                  <c:v>2.1175059950362396E-5</c:v>
                </c:pt>
                <c:pt idx="180">
                  <c:v>-2.8301989301038333E-6</c:v>
                </c:pt>
                <c:pt idx="181">
                  <c:v>-2.353053599479793E-5</c:v>
                </c:pt>
                <c:pt idx="182">
                  <c:v>1.0396505964016534E-5</c:v>
                </c:pt>
                <c:pt idx="183">
                  <c:v>-2.8687832013263304E-5</c:v>
                </c:pt>
                <c:pt idx="184">
                  <c:v>#N/A</c:v>
                </c:pt>
                <c:pt idx="185">
                  <c:v>-3.5401081177610649E-8</c:v>
                </c:pt>
                <c:pt idx="186">
                  <c:v>3.6004444335935304E-5</c:v>
                </c:pt>
                <c:pt idx="187">
                  <c:v>2.5352001676082203E-5</c:v>
                </c:pt>
                <c:pt idx="188">
                  <c:v>-5.2048505018387203E-5</c:v>
                </c:pt>
                <c:pt idx="189">
                  <c:v>1.7781330120869576E-5</c:v>
                </c:pt>
                <c:pt idx="190">
                  <c:v>6.0694344705680692E-6</c:v>
                </c:pt>
                <c:pt idx="191">
                  <c:v>-1.2190587144300657E-5</c:v>
                </c:pt>
                <c:pt idx="192">
                  <c:v>1.6262880614625885E-5</c:v>
                </c:pt>
                <c:pt idx="193">
                  <c:v>-2.135269293157549E-6</c:v>
                </c:pt>
                <c:pt idx="194">
                  <c:v>2.7175900318976431E-6</c:v>
                </c:pt>
                <c:pt idx="195">
                  <c:v>-4.415760439058225E-5</c:v>
                </c:pt>
                <c:pt idx="196">
                  <c:v>4.5848440318962957E-5</c:v>
                </c:pt>
                <c:pt idx="197">
                  <c:v>1.9827891941659459E-5</c:v>
                </c:pt>
                <c:pt idx="198">
                  <c:v>1.7238209630998647E-4</c:v>
                </c:pt>
                <c:pt idx="199">
                  <c:v>8.6946367461537832E-5</c:v>
                </c:pt>
                <c:pt idx="200">
                  <c:v>-3.3968644701953821E-5</c:v>
                </c:pt>
                <c:pt idx="201">
                  <c:v>1.1528590208320644E-4</c:v>
                </c:pt>
                <c:pt idx="202">
                  <c:v>-2.7066189678404129E-4</c:v>
                </c:pt>
                <c:pt idx="203">
                  <c:v>1.4591757744741862E-4</c:v>
                </c:pt>
                <c:pt idx="204">
                  <c:v>-8.5271882621640316E-7</c:v>
                </c:pt>
                <c:pt idx="205">
                  <c:v>3.1528823072779488E-5</c:v>
                </c:pt>
                <c:pt idx="206">
                  <c:v>5.7045780787357003E-5</c:v>
                </c:pt>
                <c:pt idx="207">
                  <c:v>-5.3595245991244767E-5</c:v>
                </c:pt>
                <c:pt idx="208">
                  <c:v>5.538899532586683E-5</c:v>
                </c:pt>
                <c:pt idx="209">
                  <c:v>2.746601284020489E-5</c:v>
                </c:pt>
                <c:pt idx="210">
                  <c:v>3.8808458501904397E-5</c:v>
                </c:pt>
                <c:pt idx="211">
                  <c:v>-2.8000175686049289E-5</c:v>
                </c:pt>
                <c:pt idx="212">
                  <c:v>1.3856793323774319E-5</c:v>
                </c:pt>
                <c:pt idx="213">
                  <c:v>-4.5752874923810083E-5</c:v>
                </c:pt>
                <c:pt idx="214">
                  <c:v>4.1253572969357499E-5</c:v>
                </c:pt>
                <c:pt idx="215">
                  <c:v>1.3697331166484528E-4</c:v>
                </c:pt>
                <c:pt idx="216">
                  <c:v>-6.1412204287458749E-6</c:v>
                </c:pt>
                <c:pt idx="217">
                  <c:v>5.5680118965617531E-5</c:v>
                </c:pt>
                <c:pt idx="218">
                  <c:v>7.5037959956003597E-5</c:v>
                </c:pt>
                <c:pt idx="219">
                  <c:v>2.759488744508154E-5</c:v>
                </c:pt>
                <c:pt idx="220">
                  <c:v>3.6997633927615681E-5</c:v>
                </c:pt>
                <c:pt idx="221">
                  <c:v>1.0639720853689028E-5</c:v>
                </c:pt>
                <c:pt idx="222">
                  <c:v>-6.3647771512131968E-6</c:v>
                </c:pt>
                <c:pt idx="223">
                  <c:v>4.4540141619364704E-6</c:v>
                </c:pt>
                <c:pt idx="224">
                  <c:v>3.2423750157661857E-5</c:v>
                </c:pt>
                <c:pt idx="225">
                  <c:v>-1.4772192573619947E-6</c:v>
                </c:pt>
                <c:pt idx="226">
                  <c:v>1.3491915014762768E-5</c:v>
                </c:pt>
                <c:pt idx="227">
                  <c:v>-3.0132968182883246E-6</c:v>
                </c:pt>
                <c:pt idx="228">
                  <c:v>2.3337939577650069E-5</c:v>
                </c:pt>
                <c:pt idx="229">
                  <c:v>2.4675824693787263E-5</c:v>
                </c:pt>
                <c:pt idx="230">
                  <c:v>1.9987056762538202E-5</c:v>
                </c:pt>
                <c:pt idx="231">
                  <c:v>2.3811657015038179E-6</c:v>
                </c:pt>
                <c:pt idx="232">
                  <c:v>-5.7093482312753352E-5</c:v>
                </c:pt>
                <c:pt idx="233">
                  <c:v>2.311607104721336E-5</c:v>
                </c:pt>
                <c:pt idx="234">
                  <c:v>1.1424054866981947E-5</c:v>
                </c:pt>
                <c:pt idx="235">
                  <c:v>6.0055783944745755E-6</c:v>
                </c:pt>
                <c:pt idx="236">
                  <c:v>-1.4219873465837196E-5</c:v>
                </c:pt>
                <c:pt idx="237">
                  <c:v>1.5947038642272204E-5</c:v>
                </c:pt>
                <c:pt idx="238">
                  <c:v>-6.9776248893260728E-6</c:v>
                </c:pt>
                <c:pt idx="239">
                  <c:v>1.5414753534948034E-5</c:v>
                </c:pt>
                <c:pt idx="240">
                  <c:v>1.1123378836686015E-5</c:v>
                </c:pt>
                <c:pt idx="241">
                  <c:v>-7.8222223581780881E-6</c:v>
                </c:pt>
                <c:pt idx="242">
                  <c:v>-2.5273622216159808E-5</c:v>
                </c:pt>
                <c:pt idx="243">
                  <c:v>-1.5124263241128588E-5</c:v>
                </c:pt>
                <c:pt idx="244">
                  <c:v>-8.304268592773667E-6</c:v>
                </c:pt>
                <c:pt idx="245">
                  <c:v>1.3671789212188479E-5</c:v>
                </c:pt>
                <c:pt idx="246">
                  <c:v>-1.8615374205666058E-5</c:v>
                </c:pt>
                <c:pt idx="247">
                  <c:v>4.3007349719292876E-6</c:v>
                </c:pt>
                <c:pt idx="248">
                  <c:v>1.9402981056737545E-5</c:v>
                </c:pt>
                <c:pt idx="249">
                  <c:v>4.9456468114161822E-6</c:v>
                </c:pt>
                <c:pt idx="250">
                  <c:v>7.7042364752255565E-6</c:v>
                </c:pt>
                <c:pt idx="251">
                  <c:v>-1.7066771439200323E-5</c:v>
                </c:pt>
                <c:pt idx="252">
                  <c:v>2.7397846015242422E-6</c:v>
                </c:pt>
                <c:pt idx="253">
                  <c:v>-1.971698023739421E-6</c:v>
                </c:pt>
                <c:pt idx="254">
                  <c:v>2.5286151630332654E-6</c:v>
                </c:pt>
                <c:pt idx="255">
                  <c:v>1.8293787864109845E-5</c:v>
                </c:pt>
                <c:pt idx="256">
                  <c:v>-2.527534006713239E-5</c:v>
                </c:pt>
                <c:pt idx="257">
                  <c:v>#N/A</c:v>
                </c:pt>
                <c:pt idx="258">
                  <c:v>8.5742474061900609E-6</c:v>
                </c:pt>
                <c:pt idx="259">
                  <c:v>-1.789631661708313E-5</c:v>
                </c:pt>
                <c:pt idx="260">
                  <c:v>-4.2654723225954427E-5</c:v>
                </c:pt>
                <c:pt idx="261">
                  <c:v>-7.4207171252282933E-7</c:v>
                </c:pt>
                <c:pt idx="262">
                  <c:v>9.3361189732465988E-6</c:v>
                </c:pt>
                <c:pt idx="263">
                  <c:v>-6.7881230718658259E-6</c:v>
                </c:pt>
                <c:pt idx="264">
                  <c:v>-1.3874837461180789E-5</c:v>
                </c:pt>
                <c:pt idx="265">
                  <c:v>1.8954832421202994E-5</c:v>
                </c:pt>
                <c:pt idx="266">
                  <c:v>2.0585637773518073E-5</c:v>
                </c:pt>
                <c:pt idx="267">
                  <c:v>-1.3655368525933298E-5</c:v>
                </c:pt>
                <c:pt idx="268">
                  <c:v>1.0463967376805883E-5</c:v>
                </c:pt>
                <c:pt idx="269">
                  <c:v>7.0451357039313933E-6</c:v>
                </c:pt>
                <c:pt idx="270">
                  <c:v>-1.4197298088047816E-5</c:v>
                </c:pt>
                <c:pt idx="271">
                  <c:v>3.7348015435645365E-5</c:v>
                </c:pt>
                <c:pt idx="272">
                  <c:v>-6.511960127575378E-6</c:v>
                </c:pt>
                <c:pt idx="273">
                  <c:v>2.2512611443925579E-6</c:v>
                </c:pt>
                <c:pt idx="274">
                  <c:v>2.7936287978924668E-5</c:v>
                </c:pt>
                <c:pt idx="275">
                  <c:v>3.6549032336297138E-5</c:v>
                </c:pt>
                <c:pt idx="276">
                  <c:v>-6.2902682855803249E-6</c:v>
                </c:pt>
                <c:pt idx="277">
                  <c:v>-2.0818052083981797E-5</c:v>
                </c:pt>
                <c:pt idx="278">
                  <c:v>6.088558561545554E-6</c:v>
                </c:pt>
                <c:pt idx="279">
                  <c:v>1.3174141442195975E-6</c:v>
                </c:pt>
                <c:pt idx="280">
                  <c:v>2.3073335342682633E-5</c:v>
                </c:pt>
                <c:pt idx="281">
                  <c:v>6.9599490722938029E-6</c:v>
                </c:pt>
                <c:pt idx="282">
                  <c:v>-1.3086189561861694E-5</c:v>
                </c:pt>
                <c:pt idx="283">
                  <c:v>-9.0495691258407618E-6</c:v>
                </c:pt>
                <c:pt idx="284">
                  <c:v>2.0614099011773135E-5</c:v>
                </c:pt>
                <c:pt idx="285">
                  <c:v>3.2128839848377666E-5</c:v>
                </c:pt>
                <c:pt idx="286">
                  <c:v>-8.9574513983947668E-6</c:v>
                </c:pt>
                <c:pt idx="287">
                  <c:v>3.8139184292962369E-6</c:v>
                </c:pt>
                <c:pt idx="288">
                  <c:v>-6.9280150223338666E-6</c:v>
                </c:pt>
                <c:pt idx="289">
                  <c:v>1.2194508460794395E-5</c:v>
                </c:pt>
                <c:pt idx="290">
                  <c:v>7.3170738042360739E-5</c:v>
                </c:pt>
                <c:pt idx="291">
                  <c:v>1.1807660581064638E-5</c:v>
                </c:pt>
                <c:pt idx="292">
                  <c:v>7.5746631839068712E-6</c:v>
                </c:pt>
                <c:pt idx="293">
                  <c:v>2.5433376243944039E-5</c:v>
                </c:pt>
                <c:pt idx="294">
                  <c:v>4.9952559867172397E-5</c:v>
                </c:pt>
                <c:pt idx="295">
                  <c:v>8.8330676861758661E-7</c:v>
                </c:pt>
                <c:pt idx="296">
                  <c:v>-8.0946181384433658E-6</c:v>
                </c:pt>
                <c:pt idx="297">
                  <c:v>-1.8326271550295203E-6</c:v>
                </c:pt>
                <c:pt idx="298">
                  <c:v>-1.7800078791818663E-5</c:v>
                </c:pt>
                <c:pt idx="299">
                  <c:v>2.9559927362088345E-5</c:v>
                </c:pt>
                <c:pt idx="300">
                  <c:v>-8.8504787105758709E-6</c:v>
                </c:pt>
                <c:pt idx="301">
                  <c:v>-2.0856396458768245E-6</c:v>
                </c:pt>
                <c:pt idx="302">
                  <c:v>3.3158824111922947E-5</c:v>
                </c:pt>
                <c:pt idx="303">
                  <c:v>-7.413742648010313E-6</c:v>
                </c:pt>
                <c:pt idx="304">
                  <c:v>1.3406572979546283E-5</c:v>
                </c:pt>
                <c:pt idx="305">
                  <c:v>5.7051014095144126E-6</c:v>
                </c:pt>
                <c:pt idx="306">
                  <c:v>2.5825933200329665E-5</c:v>
                </c:pt>
                <c:pt idx="307">
                  <c:v>8.9678127879189162E-6</c:v>
                </c:pt>
                <c:pt idx="308">
                  <c:v>6.5991842194135231E-6</c:v>
                </c:pt>
                <c:pt idx="309">
                  <c:v>1.9157700212213413E-5</c:v>
                </c:pt>
                <c:pt idx="310">
                  <c:v>3.9173623025412496E-6</c:v>
                </c:pt>
                <c:pt idx="311">
                  <c:v>3.8738120391457187E-5</c:v>
                </c:pt>
                <c:pt idx="312">
                  <c:v>2.3183650150748747E-6</c:v>
                </c:pt>
                <c:pt idx="313">
                  <c:v>1.2371476589834174E-5</c:v>
                </c:pt>
                <c:pt idx="314">
                  <c:v>-2.5002668001317119E-5</c:v>
                </c:pt>
                <c:pt idx="315">
                  <c:v>2.4765425016726184E-5</c:v>
                </c:pt>
                <c:pt idx="316">
                  <c:v>-1.9657747292733951E-5</c:v>
                </c:pt>
                <c:pt idx="317">
                  <c:v>-1.0510854843159834E-6</c:v>
                </c:pt>
                <c:pt idx="318">
                  <c:v>-5.2845529163736416E-6</c:v>
                </c:pt>
                <c:pt idx="319">
                  <c:v>2.9355022235666439E-5</c:v>
                </c:pt>
                <c:pt idx="320">
                  <c:v>7.3008712510036489E-6</c:v>
                </c:pt>
                <c:pt idx="321">
                  <c:v>1.7334779035982351E-5</c:v>
                </c:pt>
                <c:pt idx="322">
                  <c:v>6.7693398582147069E-6</c:v>
                </c:pt>
                <c:pt idx="323">
                  <c:v>-1.4741252617467282E-6</c:v>
                </c:pt>
                <c:pt idx="324">
                  <c:v>3.1268846967247299E-7</c:v>
                </c:pt>
                <c:pt idx="325">
                  <c:v>-7.6335413454753365E-6</c:v>
                </c:pt>
                <c:pt idx="326">
                  <c:v>2.4711499015950267E-6</c:v>
                </c:pt>
                <c:pt idx="327">
                  <c:v>-2.7044954623134387E-5</c:v>
                </c:pt>
                <c:pt idx="328">
                  <c:v>-1.9644800046347832E-5</c:v>
                </c:pt>
                <c:pt idx="329">
                  <c:v>6.1796887138476642E-5</c:v>
                </c:pt>
                <c:pt idx="330">
                  <c:v>-4.1322756132444738E-6</c:v>
                </c:pt>
                <c:pt idx="331">
                  <c:v>-8.128002455531913E-7</c:v>
                </c:pt>
                <c:pt idx="332">
                  <c:v>2.8550508233138316E-5</c:v>
                </c:pt>
                <c:pt idx="333">
                  <c:v>5.793859590041972E-5</c:v>
                </c:pt>
                <c:pt idx="334">
                  <c:v>1.5517497699679694E-5</c:v>
                </c:pt>
                <c:pt idx="335">
                  <c:v>5.2188844464007289E-5</c:v>
                </c:pt>
                <c:pt idx="336">
                  <c:v>2.3324858684059535E-5</c:v>
                </c:pt>
                <c:pt idx="337">
                  <c:v>1.4766285773792909E-5</c:v>
                </c:pt>
                <c:pt idx="338">
                  <c:v>2.0838084914709398E-5</c:v>
                </c:pt>
                <c:pt idx="339">
                  <c:v>2.7735884106983022E-5</c:v>
                </c:pt>
                <c:pt idx="340">
                  <c:v>2.8792739573235693E-5</c:v>
                </c:pt>
                <c:pt idx="341">
                  <c:v>-3.3825990803704187E-5</c:v>
                </c:pt>
                <c:pt idx="342">
                  <c:v>-6.1652968679215547E-6</c:v>
                </c:pt>
                <c:pt idx="343">
                  <c:v>1.8544165681588787E-5</c:v>
                </c:pt>
                <c:pt idx="344">
                  <c:v>1.256823715389821E-5</c:v>
                </c:pt>
                <c:pt idx="345">
                  <c:v>2.6161508323463423E-5</c:v>
                </c:pt>
                <c:pt idx="346">
                  <c:v>1.0745326066596839E-5</c:v>
                </c:pt>
                <c:pt idx="347">
                  <c:v>-3.0806835696894908E-5</c:v>
                </c:pt>
                <c:pt idx="348">
                  <c:v>-9.1219767162087351E-7</c:v>
                </c:pt>
                <c:pt idx="349">
                  <c:v>6.041793570332743E-6</c:v>
                </c:pt>
                <c:pt idx="350">
                  <c:v>5.4451822961265606E-5</c:v>
                </c:pt>
                <c:pt idx="351">
                  <c:v>6.4688579679561542E-6</c:v>
                </c:pt>
                <c:pt idx="352">
                  <c:v>2.3422475739498516E-5</c:v>
                </c:pt>
                <c:pt idx="353">
                  <c:v>2.199014344483885E-5</c:v>
                </c:pt>
                <c:pt idx="354">
                  <c:v>1.9885387344098504E-5</c:v>
                </c:pt>
                <c:pt idx="355">
                  <c:v>-2.6355257225718631E-5</c:v>
                </c:pt>
                <c:pt idx="356">
                  <c:v>1.611236701171137E-5</c:v>
                </c:pt>
                <c:pt idx="357">
                  <c:v>-3.7086886700565813E-6</c:v>
                </c:pt>
                <c:pt idx="358">
                  <c:v>-3.9099239298456823E-6</c:v>
                </c:pt>
                <c:pt idx="359">
                  <c:v>-1.8085309743121059E-5</c:v>
                </c:pt>
                <c:pt idx="360">
                  <c:v>1.6077572639661142E-5</c:v>
                </c:pt>
                <c:pt idx="361">
                  <c:v>-2.1184942582408439E-6</c:v>
                </c:pt>
                <c:pt idx="362">
                  <c:v>1.1399146662705029E-5</c:v>
                </c:pt>
                <c:pt idx="363">
                  <c:v>-1.6374645176009395E-5</c:v>
                </c:pt>
                <c:pt idx="364">
                  <c:v>4.0527568873072184E-6</c:v>
                </c:pt>
                <c:pt idx="365">
                  <c:v>-1.4267031329895374E-5</c:v>
                </c:pt>
                <c:pt idx="366">
                  <c:v>-2.6525554770451265E-6</c:v>
                </c:pt>
                <c:pt idx="367">
                  <c:v>-8.5736812693859576E-7</c:v>
                </c:pt>
                <c:pt idx="368">
                  <c:v>1.9978393759001456E-5</c:v>
                </c:pt>
                <c:pt idx="369">
                  <c:v>3.2611716456631967E-5</c:v>
                </c:pt>
                <c:pt idx="370">
                  <c:v>-9.8842493833073419E-6</c:v>
                </c:pt>
                <c:pt idx="371">
                  <c:v>8.5551321810095615E-6</c:v>
                </c:pt>
                <c:pt idx="372">
                  <c:v>-6.5846990144891038E-6</c:v>
                </c:pt>
                <c:pt idx="373">
                  <c:v>3.3524629904801984E-5</c:v>
                </c:pt>
                <c:pt idx="374">
                  <c:v>2.679877488231952E-5</c:v>
                </c:pt>
                <c:pt idx="375">
                  <c:v>-9.8755681823270436E-6</c:v>
                </c:pt>
                <c:pt idx="376">
                  <c:v>3.7301542723744419E-5</c:v>
                </c:pt>
                <c:pt idx="377">
                  <c:v>-1.4340704041382324E-5</c:v>
                </c:pt>
                <c:pt idx="378">
                  <c:v>1.7436543403581695E-5</c:v>
                </c:pt>
                <c:pt idx="379">
                  <c:v>2.7401231245782753E-5</c:v>
                </c:pt>
                <c:pt idx="380">
                  <c:v>-5.2062784456907707E-6</c:v>
                </c:pt>
                <c:pt idx="381">
                  <c:v>-2.4223795613842469E-7</c:v>
                </c:pt>
                <c:pt idx="382">
                  <c:v>-8.2630972868535935E-6</c:v>
                </c:pt>
                <c:pt idx="383">
                  <c:v>1.3796585405900785E-5</c:v>
                </c:pt>
                <c:pt idx="384">
                  <c:v>2.8594442578411261E-5</c:v>
                </c:pt>
                <c:pt idx="385">
                  <c:v>3.8219438032838227E-5</c:v>
                </c:pt>
                <c:pt idx="386">
                  <c:v>2.7629391548766868E-5</c:v>
                </c:pt>
                <c:pt idx="387">
                  <c:v>8.2220811299382746E-6</c:v>
                </c:pt>
                <c:pt idx="388">
                  <c:v>1.4063151498877602E-6</c:v>
                </c:pt>
                <c:pt idx="389">
                  <c:v>-2.3223837512631462E-5</c:v>
                </c:pt>
                <c:pt idx="390">
                  <c:v>1.3319820413526529E-5</c:v>
                </c:pt>
                <c:pt idx="391">
                  <c:v>-2.956203558213133E-5</c:v>
                </c:pt>
                <c:pt idx="392">
                  <c:v>1.3324039772388829E-5</c:v>
                </c:pt>
                <c:pt idx="393">
                  <c:v>5.2225665031935264E-5</c:v>
                </c:pt>
                <c:pt idx="394">
                  <c:v>-7.6379822708805278E-6</c:v>
                </c:pt>
                <c:pt idx="395">
                  <c:v>6.9888390397121469E-7</c:v>
                </c:pt>
                <c:pt idx="396">
                  <c:v>5.1581450635218573E-6</c:v>
                </c:pt>
                <c:pt idx="397">
                  <c:v>1.1466610924770748E-5</c:v>
                </c:pt>
                <c:pt idx="398">
                  <c:v>3.1766821251055788E-5</c:v>
                </c:pt>
                <c:pt idx="399">
                  <c:v>-2.4455127378031349E-5</c:v>
                </c:pt>
                <c:pt idx="400">
                  <c:v>-5.8863317713431229E-6</c:v>
                </c:pt>
                <c:pt idx="401">
                  <c:v>2.8968473977486475E-5</c:v>
                </c:pt>
                <c:pt idx="402">
                  <c:v>5.7223463845179623E-6</c:v>
                </c:pt>
                <c:pt idx="403">
                  <c:v>3.2721588654194278E-6</c:v>
                </c:pt>
                <c:pt idx="404">
                  <c:v>4.9481837738341028E-6</c:v>
                </c:pt>
                <c:pt idx="405">
                  <c:v>-9.2378339933141262E-7</c:v>
                </c:pt>
                <c:pt idx="406">
                  <c:v>3.6300441430103803E-5</c:v>
                </c:pt>
                <c:pt idx="407">
                  <c:v>-1.4547910279882892E-5</c:v>
                </c:pt>
                <c:pt idx="408">
                  <c:v>-2.1708722386271084E-5</c:v>
                </c:pt>
                <c:pt idx="409">
                  <c:v>-8.3782588820024984E-6</c:v>
                </c:pt>
                <c:pt idx="410">
                  <c:v>3.6037945317590747E-5</c:v>
                </c:pt>
                <c:pt idx="411">
                  <c:v>1.2382977262026529E-5</c:v>
                </c:pt>
                <c:pt idx="412">
                  <c:v>3.3051074471046604E-5</c:v>
                </c:pt>
                <c:pt idx="413">
                  <c:v>1.2368765931247694E-5</c:v>
                </c:pt>
                <c:pt idx="414">
                  <c:v>3.4169227623115361E-5</c:v>
                </c:pt>
                <c:pt idx="415">
                  <c:v>-1.3061210650366917E-5</c:v>
                </c:pt>
                <c:pt idx="416">
                  <c:v>2.7770448593811281E-5</c:v>
                </c:pt>
                <c:pt idx="417">
                  <c:v>2.9129608658418071E-5</c:v>
                </c:pt>
                <c:pt idx="418">
                  <c:v>-9.1139057593059292E-6</c:v>
                </c:pt>
                <c:pt idx="419">
                  <c:v>3.2767685504864197E-5</c:v>
                </c:pt>
                <c:pt idx="420">
                  <c:v>-1.8623306680121132E-6</c:v>
                </c:pt>
                <c:pt idx="421">
                  <c:v>1.1817231827970787E-5</c:v>
                </c:pt>
                <c:pt idx="422">
                  <c:v>-5.0436641296780493E-7</c:v>
                </c:pt>
                <c:pt idx="423">
                  <c:v>1.8133244678031346E-6</c:v>
                </c:pt>
                <c:pt idx="424">
                  <c:v>-1.9634485401986979E-5</c:v>
                </c:pt>
                <c:pt idx="425">
                  <c:v>1.3391614446023326E-5</c:v>
                </c:pt>
                <c:pt idx="426">
                  <c:v>2.0119362278414599E-6</c:v>
                </c:pt>
                <c:pt idx="427">
                  <c:v>-1.8260089476029862E-6</c:v>
                </c:pt>
                <c:pt idx="428">
                  <c:v>-8.4138059190941306E-6</c:v>
                </c:pt>
                <c:pt idx="429">
                  <c:v>-3.5970094818926768E-5</c:v>
                </c:pt>
                <c:pt idx="430">
                  <c:v>#N/A</c:v>
                </c:pt>
                <c:pt idx="431">
                  <c:v>7.1200019713391072E-6</c:v>
                </c:pt>
                <c:pt idx="432">
                  <c:v>4.0426929517556331E-5</c:v>
                </c:pt>
                <c:pt idx="433">
                  <c:v>2.8325443907295522E-5</c:v>
                </c:pt>
                <c:pt idx="434">
                  <c:v>-4.0727015542252332E-6</c:v>
                </c:pt>
                <c:pt idx="435">
                  <c:v>5.0597509780203609E-5</c:v>
                </c:pt>
                <c:pt idx="436">
                  <c:v>1.7267317136138161E-5</c:v>
                </c:pt>
                <c:pt idx="437">
                  <c:v>1.2755707621048273E-5</c:v>
                </c:pt>
                <c:pt idx="438">
                  <c:v>3.4881691332699916E-5</c:v>
                </c:pt>
                <c:pt idx="439">
                  <c:v>-5.8851612312338375E-6</c:v>
                </c:pt>
                <c:pt idx="440">
                  <c:v>-1.8622369972076669E-5</c:v>
                </c:pt>
                <c:pt idx="441">
                  <c:v>5.5083027675983942E-5</c:v>
                </c:pt>
                <c:pt idx="442">
                  <c:v>2.1788668877809059E-5</c:v>
                </c:pt>
                <c:pt idx="443">
                  <c:v>-5.5073027422913867E-6</c:v>
                </c:pt>
                <c:pt idx="444">
                  <c:v>4.5776325707125309E-5</c:v>
                </c:pt>
                <c:pt idx="445">
                  <c:v>-7.4330720853943433E-6</c:v>
                </c:pt>
                <c:pt idx="446">
                  <c:v>1.324157885385091E-5</c:v>
                </c:pt>
                <c:pt idx="447">
                  <c:v>3.174365412283997E-5</c:v>
                </c:pt>
                <c:pt idx="448">
                  <c:v>-3.1540707972066429E-5</c:v>
                </c:pt>
                <c:pt idx="449">
                  <c:v>1.4836873184487231E-6</c:v>
                </c:pt>
                <c:pt idx="450">
                  <c:v>2.3860326205715765E-5</c:v>
                </c:pt>
                <c:pt idx="451">
                  <c:v>-3.7593469982333261E-5</c:v>
                </c:pt>
                <c:pt idx="452">
                  <c:v>-3.1218203232930009E-5</c:v>
                </c:pt>
                <c:pt idx="453">
                  <c:v>2.3333329539632075E-5</c:v>
                </c:pt>
                <c:pt idx="454">
                  <c:v>-5.7248532083775672E-6</c:v>
                </c:pt>
                <c:pt idx="455">
                  <c:v>2.4886672548518618E-5</c:v>
                </c:pt>
                <c:pt idx="456">
                  <c:v>3.0857920271132322E-5</c:v>
                </c:pt>
                <c:pt idx="457">
                  <c:v>3.9952067638404642E-5</c:v>
                </c:pt>
                <c:pt idx="458">
                  <c:v>-1.8388812522474041E-5</c:v>
                </c:pt>
                <c:pt idx="459">
                  <c:v>-4.2527173598205792E-5</c:v>
                </c:pt>
                <c:pt idx="460">
                  <c:v>3.8847075932713082E-6</c:v>
                </c:pt>
                <c:pt idx="461">
                  <c:v>3.4072626149073137E-5</c:v>
                </c:pt>
                <c:pt idx="462">
                  <c:v>1.3108122580374193E-5</c:v>
                </c:pt>
                <c:pt idx="463">
                  <c:v>9.0452091680015556E-6</c:v>
                </c:pt>
                <c:pt idx="464">
                  <c:v>-1.2348960417907229E-5</c:v>
                </c:pt>
                <c:pt idx="465">
                  <c:v>-8.2821801112853422E-6</c:v>
                </c:pt>
                <c:pt idx="466">
                  <c:v>3.8614684323201587E-5</c:v>
                </c:pt>
                <c:pt idx="467">
                  <c:v>3.3959345139056296E-5</c:v>
                </c:pt>
                <c:pt idx="468">
                  <c:v>-7.8983082931749493E-6</c:v>
                </c:pt>
                <c:pt idx="469">
                  <c:v>1.118391890209125E-5</c:v>
                </c:pt>
                <c:pt idx="470">
                  <c:v>1.6203219276977876E-5</c:v>
                </c:pt>
                <c:pt idx="471">
                  <c:v>-3.6133535049609478E-6</c:v>
                </c:pt>
                <c:pt idx="472">
                  <c:v>1.9140598457534352E-5</c:v>
                </c:pt>
                <c:pt idx="473">
                  <c:v>-3.8972168681095098E-6</c:v>
                </c:pt>
                <c:pt idx="474">
                  <c:v>-4.1674376909384137E-6</c:v>
                </c:pt>
                <c:pt idx="475">
                  <c:v>5.8159707796434645E-5</c:v>
                </c:pt>
                <c:pt idx="476">
                  <c:v>8.8194937604146872E-6</c:v>
                </c:pt>
                <c:pt idx="477">
                  <c:v>-9.9100894046522114E-7</c:v>
                </c:pt>
                <c:pt idx="478">
                  <c:v>-6.6350174146023733E-6</c:v>
                </c:pt>
                <c:pt idx="479">
                  <c:v>1.4207577476721411E-5</c:v>
                </c:pt>
                <c:pt idx="480">
                  <c:v>4.4397303192611481E-5</c:v>
                </c:pt>
                <c:pt idx="481">
                  <c:v>2.8895290348440739E-5</c:v>
                </c:pt>
                <c:pt idx="482">
                  <c:v>-7.8462965786840755E-6</c:v>
                </c:pt>
                <c:pt idx="483">
                  <c:v>7.8175704931737755E-7</c:v>
                </c:pt>
                <c:pt idx="484">
                  <c:v>1.4401459010437989E-5</c:v>
                </c:pt>
                <c:pt idx="485">
                  <c:v>-1.3493232624561813E-5</c:v>
                </c:pt>
                <c:pt idx="486">
                  <c:v>-1.0949297521101187E-5</c:v>
                </c:pt>
                <c:pt idx="487">
                  <c:v>-1.7900938142956235E-4</c:v>
                </c:pt>
                <c:pt idx="488">
                  <c:v>1.8672691970755828E-5</c:v>
                </c:pt>
                <c:pt idx="489">
                  <c:v>5.6827662588965211E-6</c:v>
                </c:pt>
                <c:pt idx="490">
                  <c:v>1.0895495730078864E-6</c:v>
                </c:pt>
                <c:pt idx="491">
                  <c:v>1.6376878591906063E-5</c:v>
                </c:pt>
                <c:pt idx="492">
                  <c:v>7.0841806085741865E-6</c:v>
                </c:pt>
                <c:pt idx="493">
                  <c:v>4.1634555729697098E-6</c:v>
                </c:pt>
                <c:pt idx="494">
                  <c:v>6.0478585974799159E-6</c:v>
                </c:pt>
                <c:pt idx="495">
                  <c:v>1.3085398386181168E-5</c:v>
                </c:pt>
                <c:pt idx="496">
                  <c:v>-3.4253960896624136E-5</c:v>
                </c:pt>
                <c:pt idx="497">
                  <c:v>3.3187336785145405E-5</c:v>
                </c:pt>
                <c:pt idx="498">
                  <c:v>-1.8764048688169055E-6</c:v>
                </c:pt>
                <c:pt idx="499">
                  <c:v>-2.8898488430906255E-5</c:v>
                </c:pt>
                <c:pt idx="500">
                  <c:v>4.3439216063090313E-5</c:v>
                </c:pt>
                <c:pt idx="501">
                  <c:v>-2.734548987826102E-5</c:v>
                </c:pt>
                <c:pt idx="502">
                  <c:v>-2.7122918929034512E-5</c:v>
                </c:pt>
                <c:pt idx="503">
                  <c:v>-1.7799518155392491E-5</c:v>
                </c:pt>
                <c:pt idx="504">
                  <c:v>2.726607715275442E-5</c:v>
                </c:pt>
                <c:pt idx="505">
                  <c:v>4.043748949045245E-5</c:v>
                </c:pt>
                <c:pt idx="506">
                  <c:v>-2.768607417547031E-6</c:v>
                </c:pt>
                <c:pt idx="507">
                  <c:v>3.5279250121256212E-7</c:v>
                </c:pt>
                <c:pt idx="508">
                  <c:v>1.6409382491477942E-5</c:v>
                </c:pt>
                <c:pt idx="509">
                  <c:v>#N/A</c:v>
                </c:pt>
                <c:pt idx="510">
                  <c:v>1.6212913719948485E-4</c:v>
                </c:pt>
                <c:pt idx="511">
                  <c:v>-1.3274729897316817E-5</c:v>
                </c:pt>
                <c:pt idx="512">
                  <c:v>5.729126930531514E-5</c:v>
                </c:pt>
                <c:pt idx="513">
                  <c:v>1.7466864630111267E-5</c:v>
                </c:pt>
                <c:pt idx="514">
                  <c:v>-1.5315119572534286E-5</c:v>
                </c:pt>
                <c:pt idx="515">
                  <c:v>1.8394320445036527E-5</c:v>
                </c:pt>
                <c:pt idx="516">
                  <c:v>6.7552352972843899E-5</c:v>
                </c:pt>
                <c:pt idx="517">
                  <c:v>-9.7468077792095542E-6</c:v>
                </c:pt>
                <c:pt idx="518">
                  <c:v>-8.6418803906251895E-6</c:v>
                </c:pt>
                <c:pt idx="519">
                  <c:v>-2.527024360432506E-6</c:v>
                </c:pt>
                <c:pt idx="520">
                  <c:v>-1.8463616644703862E-5</c:v>
                </c:pt>
                <c:pt idx="521">
                  <c:v>7.151755266743276E-5</c:v>
                </c:pt>
                <c:pt idx="522">
                  <c:v>4.2559255399976514E-5</c:v>
                </c:pt>
                <c:pt idx="523">
                  <c:v>7.717014102393005E-5</c:v>
                </c:pt>
                <c:pt idx="524">
                  <c:v>-3.1165823637380186E-5</c:v>
                </c:pt>
                <c:pt idx="525">
                  <c:v>6.8590532524837045E-6</c:v>
                </c:pt>
                <c:pt idx="526">
                  <c:v>2.2674787010568132E-5</c:v>
                </c:pt>
                <c:pt idx="527">
                  <c:v>7.3383258005765839E-6</c:v>
                </c:pt>
                <c:pt idx="528">
                  <c:v>1.0755932439376892E-5</c:v>
                </c:pt>
                <c:pt idx="529">
                  <c:v>1.229124074320076E-5</c:v>
                </c:pt>
                <c:pt idx="530">
                  <c:v>-6.3236394484134095E-6</c:v>
                </c:pt>
                <c:pt idx="531">
                  <c:v>1.6275935943221853E-5</c:v>
                </c:pt>
                <c:pt idx="532">
                  <c:v>9.0840351745224979E-6</c:v>
                </c:pt>
                <c:pt idx="533">
                  <c:v>2.7864010375133752E-5</c:v>
                </c:pt>
                <c:pt idx="534">
                  <c:v>1.5767147636402967E-6</c:v>
                </c:pt>
                <c:pt idx="535">
                  <c:v>1.0494501689439772E-5</c:v>
                </c:pt>
                <c:pt idx="536">
                  <c:v>4.3314353423640206E-5</c:v>
                </c:pt>
                <c:pt idx="537">
                  <c:v>-2.8431891833102796E-6</c:v>
                </c:pt>
                <c:pt idx="538">
                  <c:v>1.3922413469868999E-5</c:v>
                </c:pt>
                <c:pt idx="539">
                  <c:v>4.4223940304011222E-5</c:v>
                </c:pt>
                <c:pt idx="540">
                  <c:v>8.2171633356442619E-5</c:v>
                </c:pt>
                <c:pt idx="541">
                  <c:v>1.0789184428983134E-5</c:v>
                </c:pt>
                <c:pt idx="542">
                  <c:v>-7.5630868967557774E-7</c:v>
                </c:pt>
                <c:pt idx="543">
                  <c:v>-1.2636425259060502E-5</c:v>
                </c:pt>
                <c:pt idx="544">
                  <c:v>2.4380583257821442E-5</c:v>
                </c:pt>
                <c:pt idx="545">
                  <c:v>2.4193786303028375E-5</c:v>
                </c:pt>
                <c:pt idx="546">
                  <c:v>-2.7343067505736229E-6</c:v>
                </c:pt>
                <c:pt idx="547">
                  <c:v>-5.8108923601807305E-6</c:v>
                </c:pt>
                <c:pt idx="548">
                  <c:v>4.1996142078337684E-6</c:v>
                </c:pt>
                <c:pt idx="549">
                  <c:v>4.4221444486902683E-5</c:v>
                </c:pt>
                <c:pt idx="550">
                  <c:v>-2.7195892230658103E-5</c:v>
                </c:pt>
                <c:pt idx="551">
                  <c:v>4.6273695180065744E-5</c:v>
                </c:pt>
                <c:pt idx="552">
                  <c:v>1.6033840617768469E-5</c:v>
                </c:pt>
                <c:pt idx="553">
                  <c:v>1.9732292560026288E-5</c:v>
                </c:pt>
                <c:pt idx="554">
                  <c:v>3.1694789998093498E-6</c:v>
                </c:pt>
                <c:pt idx="555">
                  <c:v>3.078073254925151E-5</c:v>
                </c:pt>
                <c:pt idx="556">
                  <c:v>1.4165412430378055E-5</c:v>
                </c:pt>
                <c:pt idx="557">
                  <c:v>-3.2444245710028241E-5</c:v>
                </c:pt>
                <c:pt idx="558">
                  <c:v>2.3234841592612021E-5</c:v>
                </c:pt>
                <c:pt idx="559">
                  <c:v>-1.633616226448531E-5</c:v>
                </c:pt>
                <c:pt idx="560">
                  <c:v>2.8234476323496516E-5</c:v>
                </c:pt>
                <c:pt idx="561">
                  <c:v>5.1333094047811834E-5</c:v>
                </c:pt>
                <c:pt idx="562">
                  <c:v>4.2873763035133905E-5</c:v>
                </c:pt>
                <c:pt idx="563">
                  <c:v>-2.4560602985834734E-6</c:v>
                </c:pt>
                <c:pt idx="564">
                  <c:v>-7.4119644187797817E-6</c:v>
                </c:pt>
                <c:pt idx="565">
                  <c:v>3.8698032616912847E-5</c:v>
                </c:pt>
                <c:pt idx="566">
                  <c:v>2.6418203433076215E-5</c:v>
                </c:pt>
                <c:pt idx="567">
                  <c:v>-2.0896293779104624E-5</c:v>
                </c:pt>
                <c:pt idx="568">
                  <c:v>-4.4540944169613184E-5</c:v>
                </c:pt>
                <c:pt idx="569">
                  <c:v>-7.6568234461671381E-6</c:v>
                </c:pt>
                <c:pt idx="570">
                  <c:v>1.0373317695933082E-6</c:v>
                </c:pt>
                <c:pt idx="571">
                  <c:v>-3.454981096329135E-6</c:v>
                </c:pt>
                <c:pt idx="572">
                  <c:v>1.7462932079825855E-5</c:v>
                </c:pt>
                <c:pt idx="573">
                  <c:v>-4.6256130810107265E-6</c:v>
                </c:pt>
                <c:pt idx="574">
                  <c:v>1.5969025195960995E-5</c:v>
                </c:pt>
                <c:pt idx="575">
                  <c:v>-4.9531018735393673E-6</c:v>
                </c:pt>
                <c:pt idx="576">
                  <c:v>-5.3888072204522075E-6</c:v>
                </c:pt>
                <c:pt idx="577">
                  <c:v>8.9812813210965459E-6</c:v>
                </c:pt>
                <c:pt idx="578">
                  <c:v>6.6230679383050273E-6</c:v>
                </c:pt>
                <c:pt idx="579">
                  <c:v>2.0400132255682379E-5</c:v>
                </c:pt>
                <c:pt idx="580">
                  <c:v>-2.9931326473997544E-5</c:v>
                </c:pt>
                <c:pt idx="581">
                  <c:v>-2.5667916819571701E-5</c:v>
                </c:pt>
                <c:pt idx="582">
                  <c:v>6.5290878565882338E-6</c:v>
                </c:pt>
                <c:pt idx="583">
                  <c:v>-1.9482037886264791E-5</c:v>
                </c:pt>
                <c:pt idx="584">
                  <c:v>2.6061623300766001E-5</c:v>
                </c:pt>
                <c:pt idx="585">
                  <c:v>5.5050743719586848E-5</c:v>
                </c:pt>
                <c:pt idx="586">
                  <c:v>-9.0986673801918272E-6</c:v>
                </c:pt>
                <c:pt idx="587">
                  <c:v>-8.8633795485293376E-5</c:v>
                </c:pt>
                <c:pt idx="588">
                  <c:v>1.9821930525854015E-5</c:v>
                </c:pt>
                <c:pt idx="589">
                  <c:v>2.571365164294459E-5</c:v>
                </c:pt>
                <c:pt idx="590">
                  <c:v>-5.5479621610121654E-6</c:v>
                </c:pt>
                <c:pt idx="591">
                  <c:v>5.4786109171534036E-6</c:v>
                </c:pt>
                <c:pt idx="592">
                  <c:v>-7.1813753139693404E-6</c:v>
                </c:pt>
                <c:pt idx="593">
                  <c:v>-1.561681689743466E-5</c:v>
                </c:pt>
                <c:pt idx="594">
                  <c:v>2.3294247985528038E-5</c:v>
                </c:pt>
                <c:pt idx="595">
                  <c:v>1.0970523232178842E-5</c:v>
                </c:pt>
                <c:pt idx="596">
                  <c:v>-7.9188539479080333E-6</c:v>
                </c:pt>
                <c:pt idx="597">
                  <c:v>5.7455800928085665E-6</c:v>
                </c:pt>
                <c:pt idx="598">
                  <c:v>9.6558446085470706E-6</c:v>
                </c:pt>
                <c:pt idx="599">
                  <c:v>3.2058461670869676E-5</c:v>
                </c:pt>
                <c:pt idx="600">
                  <c:v>1.5457037695010278E-5</c:v>
                </c:pt>
                <c:pt idx="601">
                  <c:v>7.1519588773494291E-6</c:v>
                </c:pt>
                <c:pt idx="602">
                  <c:v>-9.7882361961287856E-6</c:v>
                </c:pt>
                <c:pt idx="603">
                  <c:v>5.752800048708373E-5</c:v>
                </c:pt>
                <c:pt idx="604">
                  <c:v>3.097218515424327E-5</c:v>
                </c:pt>
                <c:pt idx="605">
                  <c:v>1.5435096818672278E-5</c:v>
                </c:pt>
                <c:pt idx="606">
                  <c:v>-2.3634719144016714E-6</c:v>
                </c:pt>
                <c:pt idx="607">
                  <c:v>1.1629992948458678E-5</c:v>
                </c:pt>
                <c:pt idx="608">
                  <c:v>7.6115019012057417E-6</c:v>
                </c:pt>
                <c:pt idx="609">
                  <c:v>1.7139578145641821E-6</c:v>
                </c:pt>
                <c:pt idx="610">
                  <c:v>-3.3787629283299481E-7</c:v>
                </c:pt>
                <c:pt idx="611">
                  <c:v>-1.2304073402802373E-5</c:v>
                </c:pt>
                <c:pt idx="612">
                  <c:v>2.4895506541278145E-5</c:v>
                </c:pt>
                <c:pt idx="613">
                  <c:v>1.0590051759518104E-5</c:v>
                </c:pt>
                <c:pt idx="614">
                  <c:v>2.6259852318633037E-5</c:v>
                </c:pt>
                <c:pt idx="615">
                  <c:v>-4.0943742298793495E-6</c:v>
                </c:pt>
                <c:pt idx="616">
                  <c:v>-1.6645116527991277E-5</c:v>
                </c:pt>
                <c:pt idx="617">
                  <c:v>1.2004052960090661E-5</c:v>
                </c:pt>
                <c:pt idx="618">
                  <c:v>4.627135086421319E-6</c:v>
                </c:pt>
                <c:pt idx="619">
                  <c:v>1.4666219590342422E-5</c:v>
                </c:pt>
                <c:pt idx="620">
                  <c:v>1.8580080828334289E-5</c:v>
                </c:pt>
                <c:pt idx="621">
                  <c:v>-9.8980958362915317E-6</c:v>
                </c:pt>
                <c:pt idx="622">
                  <c:v>9.7443271815933485E-6</c:v>
                </c:pt>
                <c:pt idx="623">
                  <c:v>3.9776115550171909E-6</c:v>
                </c:pt>
                <c:pt idx="624">
                  <c:v>-1.5313771204450433E-6</c:v>
                </c:pt>
                <c:pt idx="625">
                  <c:v>-2.1415926411139097E-6</c:v>
                </c:pt>
                <c:pt idx="626">
                  <c:v>-1.2643586076110935E-5</c:v>
                </c:pt>
                <c:pt idx="627">
                  <c:v>4.9973896422583763E-5</c:v>
                </c:pt>
                <c:pt idx="628">
                  <c:v>-9.3584371119170839E-6</c:v>
                </c:pt>
                <c:pt idx="629">
                  <c:v>1.6439310694948972E-5</c:v>
                </c:pt>
                <c:pt idx="630">
                  <c:v>-5.8695544424836044E-7</c:v>
                </c:pt>
                <c:pt idx="631">
                  <c:v>-1.7853022438174548E-7</c:v>
                </c:pt>
                <c:pt idx="632">
                  <c:v>-3.2116617587618634E-6</c:v>
                </c:pt>
                <c:pt idx="633">
                  <c:v>-1.6749266788185224E-5</c:v>
                </c:pt>
                <c:pt idx="634">
                  <c:v>-2.3761488798790253E-7</c:v>
                </c:pt>
                <c:pt idx="635">
                  <c:v>-1.2275061169964019E-5</c:v>
                </c:pt>
                <c:pt idx="636">
                  <c:v>1.6200170404379044E-5</c:v>
                </c:pt>
                <c:pt idx="637">
                  <c:v>-6.2084846552679096E-6</c:v>
                </c:pt>
                <c:pt idx="638">
                  <c:v>3.272696251777063E-5</c:v>
                </c:pt>
                <c:pt idx="639">
                  <c:v>-1.945009264203712E-5</c:v>
                </c:pt>
                <c:pt idx="640">
                  <c:v>1.9994963751379657E-7</c:v>
                </c:pt>
                <c:pt idx="641">
                  <c:v>9.5596518778773287E-6</c:v>
                </c:pt>
                <c:pt idx="642">
                  <c:v>9.1183538701855582E-6</c:v>
                </c:pt>
                <c:pt idx="643">
                  <c:v>2.2217009456371173E-5</c:v>
                </c:pt>
                <c:pt idx="644">
                  <c:v>1.2119605599214545E-5</c:v>
                </c:pt>
                <c:pt idx="645">
                  <c:v>-1.3049830420719388E-5</c:v>
                </c:pt>
                <c:pt idx="646">
                  <c:v>-1.0789988037052112E-5</c:v>
                </c:pt>
                <c:pt idx="647">
                  <c:v>1.2064594179239663E-6</c:v>
                </c:pt>
                <c:pt idx="648">
                  <c:v>3.4272237272259254E-5</c:v>
                </c:pt>
                <c:pt idx="649">
                  <c:v>-2.3845726933924283E-5</c:v>
                </c:pt>
                <c:pt idx="650">
                  <c:v>3.3247294254357129E-5</c:v>
                </c:pt>
                <c:pt idx="651">
                  <c:v>-1.7508753995532089E-6</c:v>
                </c:pt>
                <c:pt idx="652">
                  <c:v>1.6858179257006611E-6</c:v>
                </c:pt>
                <c:pt idx="653">
                  <c:v>2.3035799450177308E-5</c:v>
                </c:pt>
                <c:pt idx="654">
                  <c:v>1.5226103143861636E-5</c:v>
                </c:pt>
                <c:pt idx="655">
                  <c:v>2.2415335573899853E-5</c:v>
                </c:pt>
                <c:pt idx="656">
                  <c:v>1.5534712524689631E-5</c:v>
                </c:pt>
                <c:pt idx="657">
                  <c:v>1.3847478542383662E-5</c:v>
                </c:pt>
                <c:pt idx="658">
                  <c:v>-5.2479007268679823E-6</c:v>
                </c:pt>
                <c:pt idx="659">
                  <c:v>-2.4301693802852853E-6</c:v>
                </c:pt>
                <c:pt idx="660">
                  <c:v>-2.3085493312091643E-5</c:v>
                </c:pt>
                <c:pt idx="661">
                  <c:v>-2.5450444074426315E-6</c:v>
                </c:pt>
                <c:pt idx="662">
                  <c:v>5.2596977520469324E-5</c:v>
                </c:pt>
                <c:pt idx="663">
                  <c:v>3.3674343951517471E-5</c:v>
                </c:pt>
                <c:pt idx="664">
                  <c:v>2.6966738644440547E-5</c:v>
                </c:pt>
                <c:pt idx="665">
                  <c:v>-2.217363093137692E-7</c:v>
                </c:pt>
                <c:pt idx="666">
                  <c:v>6.7048287640147919E-5</c:v>
                </c:pt>
                <c:pt idx="667">
                  <c:v>3.70840813412876E-6</c:v>
                </c:pt>
                <c:pt idx="668">
                  <c:v>-8.277441310156064E-6</c:v>
                </c:pt>
                <c:pt idx="669">
                  <c:v>5.8135461895592044E-6</c:v>
                </c:pt>
                <c:pt idx="670">
                  <c:v>-2.5945511287872591E-5</c:v>
                </c:pt>
                <c:pt idx="671">
                  <c:v>1.9486035480742459E-6</c:v>
                </c:pt>
                <c:pt idx="672">
                  <c:v>2.3412961696389623E-5</c:v>
                </c:pt>
                <c:pt idx="673">
                  <c:v>1.6760145023053674E-5</c:v>
                </c:pt>
                <c:pt idx="674">
                  <c:v>-1.0418353134200586E-5</c:v>
                </c:pt>
                <c:pt idx="675">
                  <c:v>8.0444798823409158E-6</c:v>
                </c:pt>
                <c:pt idx="676">
                  <c:v>9.441654114539233E-6</c:v>
                </c:pt>
                <c:pt idx="677">
                  <c:v>-1.7842701747650125E-5</c:v>
                </c:pt>
                <c:pt idx="678">
                  <c:v>8.2268214101066661E-6</c:v>
                </c:pt>
                <c:pt idx="679">
                  <c:v>3.2698428567456972E-5</c:v>
                </c:pt>
                <c:pt idx="680">
                  <c:v>1.7284666367078927E-6</c:v>
                </c:pt>
                <c:pt idx="681">
                  <c:v>2.3335044582739606E-5</c:v>
                </c:pt>
                <c:pt idx="682">
                  <c:v>3.9137715309278676E-5</c:v>
                </c:pt>
                <c:pt idx="683">
                  <c:v>1.338033857534171E-5</c:v>
                </c:pt>
                <c:pt idx="684">
                  <c:v>-3.3092446351856708E-5</c:v>
                </c:pt>
                <c:pt idx="685">
                  <c:v>2.7846725707547648E-6</c:v>
                </c:pt>
                <c:pt idx="686">
                  <c:v>-1.0856223582877966E-5</c:v>
                </c:pt>
                <c:pt idx="687">
                  <c:v>2.6369235453849171E-5</c:v>
                </c:pt>
                <c:pt idx="688">
                  <c:v>1.296368791958713E-5</c:v>
                </c:pt>
                <c:pt idx="689">
                  <c:v>-1.5281483387141748E-5</c:v>
                </c:pt>
                <c:pt idx="690">
                  <c:v>3.085504360478275E-5</c:v>
                </c:pt>
                <c:pt idx="691">
                  <c:v>2.0895870562087637E-5</c:v>
                </c:pt>
                <c:pt idx="692">
                  <c:v>1.0613333560671734E-5</c:v>
                </c:pt>
                <c:pt idx="693">
                  <c:v>1.2361169913210901E-5</c:v>
                </c:pt>
                <c:pt idx="694">
                  <c:v>1.0617301320348105E-5</c:v>
                </c:pt>
                <c:pt idx="695">
                  <c:v>#N/A</c:v>
                </c:pt>
                <c:pt idx="696">
                  <c:v>-2.055317346583152E-5</c:v>
                </c:pt>
                <c:pt idx="697">
                  <c:v>2.719811194074051E-5</c:v>
                </c:pt>
                <c:pt idx="698">
                  <c:v>-5.296766082740767E-6</c:v>
                </c:pt>
                <c:pt idx="699">
                  <c:v>-2.3425590497394566E-5</c:v>
                </c:pt>
                <c:pt idx="700">
                  <c:v>1.7138761671087188E-5</c:v>
                </c:pt>
                <c:pt idx="701">
                  <c:v>2.312822494354716E-5</c:v>
                </c:pt>
                <c:pt idx="702">
                  <c:v>1.8399548960101875E-5</c:v>
                </c:pt>
                <c:pt idx="703">
                  <c:v>-5.1058994192665352E-6</c:v>
                </c:pt>
                <c:pt idx="704">
                  <c:v>6.9285347656267149E-5</c:v>
                </c:pt>
                <c:pt idx="705">
                  <c:v>-1.0416042482308541E-5</c:v>
                </c:pt>
                <c:pt idx="706">
                  <c:v>1.0410317641706968E-5</c:v>
                </c:pt>
                <c:pt idx="707">
                  <c:v>6.1191224616452544E-5</c:v>
                </c:pt>
                <c:pt idx="708">
                  <c:v>1.1844518486792133E-5</c:v>
                </c:pt>
                <c:pt idx="709">
                  <c:v>-1.3093208278136537E-5</c:v>
                </c:pt>
                <c:pt idx="710">
                  <c:v>-1.4052916110340874E-5</c:v>
                </c:pt>
                <c:pt idx="711">
                  <c:v>1.1740046227615153E-5</c:v>
                </c:pt>
                <c:pt idx="712">
                  <c:v>2.9581494035424427E-6</c:v>
                </c:pt>
                <c:pt idx="713">
                  <c:v>7.6431127435938606E-6</c:v>
                </c:pt>
                <c:pt idx="714">
                  <c:v>-3.2986543743618313E-5</c:v>
                </c:pt>
                <c:pt idx="715">
                  <c:v>2.8798812441443999E-6</c:v>
                </c:pt>
                <c:pt idx="716">
                  <c:v>4.1037232746732322E-5</c:v>
                </c:pt>
                <c:pt idx="717">
                  <c:v>2.8750508879848979E-5</c:v>
                </c:pt>
                <c:pt idx="718">
                  <c:v>3.7325794890685771E-5</c:v>
                </c:pt>
                <c:pt idx="719">
                  <c:v>-7.2101290498061132E-6</c:v>
                </c:pt>
                <c:pt idx="720">
                  <c:v>-2.0854386140412018E-5</c:v>
                </c:pt>
                <c:pt idx="721">
                  <c:v>1.5502211649698339E-5</c:v>
                </c:pt>
                <c:pt idx="722">
                  <c:v>5.262378086401398E-6</c:v>
                </c:pt>
                <c:pt idx="723">
                  <c:v>-1.9367151052884779E-6</c:v>
                </c:pt>
                <c:pt idx="724">
                  <c:v>2.1908420784200189E-6</c:v>
                </c:pt>
                <c:pt idx="725">
                  <c:v>2.5241357806793374E-5</c:v>
                </c:pt>
                <c:pt idx="726">
                  <c:v>2.7344435354015317E-5</c:v>
                </c:pt>
                <c:pt idx="727">
                  <c:v>-1.0373140373332035E-6</c:v>
                </c:pt>
                <c:pt idx="728">
                  <c:v>-4.9474723187170611E-5</c:v>
                </c:pt>
                <c:pt idx="729">
                  <c:v>-1.317015077884065E-6</c:v>
                </c:pt>
                <c:pt idx="730">
                  <c:v>9.9765873906032532E-5</c:v>
                </c:pt>
                <c:pt idx="731">
                  <c:v>2.2346015252860951E-5</c:v>
                </c:pt>
                <c:pt idx="732">
                  <c:v>2.8078908505424494E-5</c:v>
                </c:pt>
                <c:pt idx="733">
                  <c:v>2.7814612959864427E-5</c:v>
                </c:pt>
                <c:pt idx="734">
                  <c:v>3.0213716740723484E-5</c:v>
                </c:pt>
                <c:pt idx="735">
                  <c:v>4.2807273697986759E-5</c:v>
                </c:pt>
                <c:pt idx="736">
                  <c:v>-1.9066058182914958E-5</c:v>
                </c:pt>
                <c:pt idx="737">
                  <c:v>1.3413948205864834E-5</c:v>
                </c:pt>
                <c:pt idx="738">
                  <c:v>9.7188815542104123E-6</c:v>
                </c:pt>
                <c:pt idx="739">
                  <c:v>1.7143166219923955E-7</c:v>
                </c:pt>
                <c:pt idx="740">
                  <c:v>-1.2449213691478889E-5</c:v>
                </c:pt>
                <c:pt idx="741">
                  <c:v>1.9069212559008619E-6</c:v>
                </c:pt>
                <c:pt idx="742">
                  <c:v>-1.217931378572068E-5</c:v>
                </c:pt>
                <c:pt idx="743">
                  <c:v>-1.0370676704063442E-5</c:v>
                </c:pt>
                <c:pt idx="744">
                  <c:v>8.3762065803405505E-6</c:v>
                </c:pt>
                <c:pt idx="745">
                  <c:v>2.2834449735609219E-5</c:v>
                </c:pt>
                <c:pt idx="746">
                  <c:v>-1.5574686789143755E-5</c:v>
                </c:pt>
                <c:pt idx="747">
                  <c:v>-7.5968812285331921E-6</c:v>
                </c:pt>
                <c:pt idx="748">
                  <c:v>1.9875602722985164E-5</c:v>
                </c:pt>
                <c:pt idx="749">
                  <c:v>1.5607661888239477E-5</c:v>
                </c:pt>
                <c:pt idx="750">
                  <c:v>1.3099745612588087E-5</c:v>
                </c:pt>
                <c:pt idx="751">
                  <c:v>4.3032651651175868E-5</c:v>
                </c:pt>
                <c:pt idx="752">
                  <c:v>-6.7312606997216307E-6</c:v>
                </c:pt>
                <c:pt idx="753">
                  <c:v>-6.4228030229873667E-6</c:v>
                </c:pt>
                <c:pt idx="754">
                  <c:v>2.2994648327001599E-5</c:v>
                </c:pt>
                <c:pt idx="755">
                  <c:v>-2.6480370856951652E-5</c:v>
                </c:pt>
                <c:pt idx="756">
                  <c:v>-2.0621058619774146E-5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4-4B60-A75E-462DAA8AC159}"/>
            </c:ext>
          </c:extLst>
        </c:ser>
        <c:ser>
          <c:idx val="2"/>
          <c:order val="3"/>
          <c:tx>
            <c:strRef>
              <c:f>Analysis!$AD$9</c:f>
              <c:strCache>
                <c:ptCount val="1"/>
                <c:pt idx="0">
                  <c:v>iShares Core S&amp;P 500 UCITS ETF Acc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Analysis!$AD$10:$AD$766</c:f>
              <c:numCache>
                <c:formatCode>0.000%</c:formatCode>
                <c:ptCount val="757"/>
                <c:pt idx="0">
                  <c:v>1.6023682262167327E-6</c:v>
                </c:pt>
                <c:pt idx="1">
                  <c:v>9.3824067317616056E-6</c:v>
                </c:pt>
                <c:pt idx="2">
                  <c:v>1.4812913420980678E-5</c:v>
                </c:pt>
                <c:pt idx="3">
                  <c:v>-9.2492244181396899E-6</c:v>
                </c:pt>
                <c:pt idx="4">
                  <c:v>#N/A</c:v>
                </c:pt>
                <c:pt idx="5">
                  <c:v>1.4176144210509278E-5</c:v>
                </c:pt>
                <c:pt idx="6">
                  <c:v>1.8568874038393801E-6</c:v>
                </c:pt>
                <c:pt idx="7">
                  <c:v>4.7959248434814583E-6</c:v>
                </c:pt>
                <c:pt idx="8">
                  <c:v>3.1862887228228942E-5</c:v>
                </c:pt>
                <c:pt idx="9">
                  <c:v>1.6087875953307851E-5</c:v>
                </c:pt>
                <c:pt idx="10">
                  <c:v>1.5943387531747177E-5</c:v>
                </c:pt>
                <c:pt idx="11">
                  <c:v>-1.6951965358114052E-6</c:v>
                </c:pt>
                <c:pt idx="12">
                  <c:v>6.8761652038951127E-7</c:v>
                </c:pt>
                <c:pt idx="13">
                  <c:v>2.3099816864102785E-5</c:v>
                </c:pt>
                <c:pt idx="14">
                  <c:v>-2.492281153676501E-7</c:v>
                </c:pt>
                <c:pt idx="15">
                  <c:v>8.8611727112608563E-6</c:v>
                </c:pt>
                <c:pt idx="16">
                  <c:v>5.3479412801538118E-6</c:v>
                </c:pt>
                <c:pt idx="17">
                  <c:v>3.9487641347868419E-6</c:v>
                </c:pt>
                <c:pt idx="18">
                  <c:v>-5.8467132828532442E-6</c:v>
                </c:pt>
                <c:pt idx="19">
                  <c:v>6.4793577687627391E-6</c:v>
                </c:pt>
                <c:pt idx="20">
                  <c:v>2.6623743877851602E-5</c:v>
                </c:pt>
                <c:pt idx="21">
                  <c:v>4.1721558742047193E-5</c:v>
                </c:pt>
                <c:pt idx="22">
                  <c:v>-2.321977264041486E-5</c:v>
                </c:pt>
                <c:pt idx="23">
                  <c:v>1.9378258359181721E-5</c:v>
                </c:pt>
                <c:pt idx="24">
                  <c:v>1.1204530902642063E-5</c:v>
                </c:pt>
                <c:pt idx="25">
                  <c:v>3.4183058456038751E-6</c:v>
                </c:pt>
                <c:pt idx="26">
                  <c:v>2.4916412932896037E-7</c:v>
                </c:pt>
                <c:pt idx="27">
                  <c:v>1.4212050482242944E-5</c:v>
                </c:pt>
                <c:pt idx="28">
                  <c:v>-6.2352081064975806E-7</c:v>
                </c:pt>
                <c:pt idx="29">
                  <c:v>9.5835738551652838E-6</c:v>
                </c:pt>
                <c:pt idx="30">
                  <c:v>8.3992215165196171E-6</c:v>
                </c:pt>
                <c:pt idx="31">
                  <c:v>1.1894503413989455E-5</c:v>
                </c:pt>
                <c:pt idx="32">
                  <c:v>-6.8726294941701127E-6</c:v>
                </c:pt>
                <c:pt idx="33">
                  <c:v>1.3377463733421635E-5</c:v>
                </c:pt>
                <c:pt idx="34">
                  <c:v>2.757738312353375E-5</c:v>
                </c:pt>
                <c:pt idx="35">
                  <c:v>-2.2811610536077609E-6</c:v>
                </c:pt>
                <c:pt idx="36">
                  <c:v>2.7815951341159106E-5</c:v>
                </c:pt>
                <c:pt idx="37">
                  <c:v>1.842598639223425E-5</c:v>
                </c:pt>
                <c:pt idx="38">
                  <c:v>1.2447284796546221E-5</c:v>
                </c:pt>
                <c:pt idx="39">
                  <c:v>2.9915635701982524E-5</c:v>
                </c:pt>
                <c:pt idx="40">
                  <c:v>-7.0497932493918114E-6</c:v>
                </c:pt>
                <c:pt idx="41">
                  <c:v>-4.9129478816301031E-6</c:v>
                </c:pt>
                <c:pt idx="42">
                  <c:v>-2.9982963576369315E-6</c:v>
                </c:pt>
                <c:pt idx="43">
                  <c:v>2.0166022187906307E-5</c:v>
                </c:pt>
                <c:pt idx="44">
                  <c:v>1.0234750436044493E-5</c:v>
                </c:pt>
                <c:pt idx="45">
                  <c:v>-6.5526286341377471E-7</c:v>
                </c:pt>
                <c:pt idx="46">
                  <c:v>-1.3748514503530984E-6</c:v>
                </c:pt>
                <c:pt idx="47">
                  <c:v>-6.5404367022292575E-7</c:v>
                </c:pt>
                <c:pt idx="48">
                  <c:v>-5.904502959008795E-6</c:v>
                </c:pt>
                <c:pt idx="49">
                  <c:v>1.0077729016622072E-5</c:v>
                </c:pt>
                <c:pt idx="50">
                  <c:v>7.8508255465514765E-6</c:v>
                </c:pt>
                <c:pt idx="51">
                  <c:v>-1.9539654529943107E-6</c:v>
                </c:pt>
                <c:pt idx="52">
                  <c:v>1.3556270682335558E-5</c:v>
                </c:pt>
                <c:pt idx="53">
                  <c:v>-9.1783006985757254E-6</c:v>
                </c:pt>
                <c:pt idx="54">
                  <c:v>4.399677961064441E-6</c:v>
                </c:pt>
                <c:pt idx="55">
                  <c:v>1.2583295169621422E-5</c:v>
                </c:pt>
                <c:pt idx="56">
                  <c:v>-6.8267475000771682E-6</c:v>
                </c:pt>
                <c:pt idx="57">
                  <c:v>-5.0512212634856724E-6</c:v>
                </c:pt>
                <c:pt idx="58">
                  <c:v>5.8161062592709811E-6</c:v>
                </c:pt>
                <c:pt idx="59">
                  <c:v>4.6236178803837902E-5</c:v>
                </c:pt>
                <c:pt idx="60">
                  <c:v>-3.4494166318843611E-6</c:v>
                </c:pt>
                <c:pt idx="61">
                  <c:v>1.3210314657952082E-5</c:v>
                </c:pt>
                <c:pt idx="62">
                  <c:v>9.4309551552651527E-6</c:v>
                </c:pt>
                <c:pt idx="63">
                  <c:v>-3.1552910009224888E-6</c:v>
                </c:pt>
                <c:pt idx="64">
                  <c:v>9.7973355841496357E-6</c:v>
                </c:pt>
                <c:pt idx="65">
                  <c:v>-1.0780391168641046E-6</c:v>
                </c:pt>
                <c:pt idx="66">
                  <c:v>1.8529421631163778E-5</c:v>
                </c:pt>
                <c:pt idx="67">
                  <c:v>-2.4564949507865919E-6</c:v>
                </c:pt>
                <c:pt idx="68">
                  <c:v>7.8560005256633758E-7</c:v>
                </c:pt>
                <c:pt idx="69">
                  <c:v>8.186826228051558E-6</c:v>
                </c:pt>
                <c:pt idx="70">
                  <c:v>1.3866597357914401E-5</c:v>
                </c:pt>
                <c:pt idx="71">
                  <c:v>-7.8092001238871944E-6</c:v>
                </c:pt>
                <c:pt idx="72">
                  <c:v>-3.475944194919478E-6</c:v>
                </c:pt>
                <c:pt idx="73">
                  <c:v>2.9452147898290093E-7</c:v>
                </c:pt>
                <c:pt idx="74">
                  <c:v>3.692932325383147E-6</c:v>
                </c:pt>
                <c:pt idx="75">
                  <c:v>4.6562201402311487E-6</c:v>
                </c:pt>
                <c:pt idx="76">
                  <c:v>1.6450792503786005E-6</c:v>
                </c:pt>
                <c:pt idx="77">
                  <c:v>5.1445612575307109E-5</c:v>
                </c:pt>
                <c:pt idx="78">
                  <c:v>-3.3611605987360349E-6</c:v>
                </c:pt>
                <c:pt idx="79">
                  <c:v>4.9352318303164111E-6</c:v>
                </c:pt>
                <c:pt idx="80">
                  <c:v>4.1572561337854808E-6</c:v>
                </c:pt>
                <c:pt idx="81">
                  <c:v>9.9511441616906282E-6</c:v>
                </c:pt>
                <c:pt idx="82">
                  <c:v>-1.4188800268710722E-5</c:v>
                </c:pt>
                <c:pt idx="83">
                  <c:v>3.4097447120906565E-5</c:v>
                </c:pt>
                <c:pt idx="84">
                  <c:v>1.4653099028372196E-5</c:v>
                </c:pt>
                <c:pt idx="85">
                  <c:v>3.2202590938279485E-6</c:v>
                </c:pt>
                <c:pt idx="86">
                  <c:v>1.227469125841818E-5</c:v>
                </c:pt>
                <c:pt idx="87">
                  <c:v>1.1399654823662786E-5</c:v>
                </c:pt>
                <c:pt idx="88">
                  <c:v>8.2168812070015917E-6</c:v>
                </c:pt>
                <c:pt idx="89">
                  <c:v>2.5526767588601729E-8</c:v>
                </c:pt>
                <c:pt idx="90">
                  <c:v>1.4788149493849545E-6</c:v>
                </c:pt>
                <c:pt idx="91">
                  <c:v>1.449469967096384E-5</c:v>
                </c:pt>
                <c:pt idx="92">
                  <c:v>7.6875945509424781E-6</c:v>
                </c:pt>
                <c:pt idx="93">
                  <c:v>-1.0079713161914583E-6</c:v>
                </c:pt>
                <c:pt idx="94">
                  <c:v>2.4228484374000381E-5</c:v>
                </c:pt>
                <c:pt idx="95">
                  <c:v>2.0939072045811358E-5</c:v>
                </c:pt>
                <c:pt idx="96">
                  <c:v>2.7554289319109415E-6</c:v>
                </c:pt>
                <c:pt idx="97">
                  <c:v>2.9413479550877142E-6</c:v>
                </c:pt>
                <c:pt idx="98">
                  <c:v>4.007950566253804E-5</c:v>
                </c:pt>
                <c:pt idx="99">
                  <c:v>1.3544877287330337E-5</c:v>
                </c:pt>
                <c:pt idx="100">
                  <c:v>2.7958907963254731E-6</c:v>
                </c:pt>
                <c:pt idx="101">
                  <c:v>-1.5034834022209509E-6</c:v>
                </c:pt>
                <c:pt idx="102">
                  <c:v>2.8161979090057798E-5</c:v>
                </c:pt>
                <c:pt idx="103">
                  <c:v>1.9268218814039173E-5</c:v>
                </c:pt>
                <c:pt idx="104">
                  <c:v>-4.6847423833540347E-6</c:v>
                </c:pt>
                <c:pt idx="105">
                  <c:v>-4.0408024701843459E-6</c:v>
                </c:pt>
                <c:pt idx="106">
                  <c:v>-3.1347892281985423E-7</c:v>
                </c:pt>
                <c:pt idx="107">
                  <c:v>4.9298115585294511E-6</c:v>
                </c:pt>
                <c:pt idx="108">
                  <c:v>5.534247746785681E-5</c:v>
                </c:pt>
                <c:pt idx="109">
                  <c:v>-1.3751179379628553E-6</c:v>
                </c:pt>
                <c:pt idx="110">
                  <c:v>1.2476286159746053E-6</c:v>
                </c:pt>
                <c:pt idx="111">
                  <c:v>-1.5900680789826538E-6</c:v>
                </c:pt>
                <c:pt idx="112">
                  <c:v>-2.5641083460925529E-6</c:v>
                </c:pt>
                <c:pt idx="113">
                  <c:v>1.4260873293259202E-5</c:v>
                </c:pt>
                <c:pt idx="114">
                  <c:v>-1.9633105137195628E-6</c:v>
                </c:pt>
                <c:pt idx="115">
                  <c:v>1.1859422743842885E-6</c:v>
                </c:pt>
                <c:pt idx="116">
                  <c:v>-1.9904707448947789E-6</c:v>
                </c:pt>
                <c:pt idx="117">
                  <c:v>1.0231546553773896E-5</c:v>
                </c:pt>
                <c:pt idx="118">
                  <c:v>-5.5753162498950459E-6</c:v>
                </c:pt>
                <c:pt idx="119">
                  <c:v>8.4429499058735757E-6</c:v>
                </c:pt>
                <c:pt idx="120">
                  <c:v>1.2870265515330104E-5</c:v>
                </c:pt>
                <c:pt idx="121">
                  <c:v>3.8879757046084151E-6</c:v>
                </c:pt>
                <c:pt idx="122">
                  <c:v>1.7561627134732305E-6</c:v>
                </c:pt>
                <c:pt idx="123">
                  <c:v>3.8499336511566007E-5</c:v>
                </c:pt>
                <c:pt idx="124">
                  <c:v>2.7624529395087194E-6</c:v>
                </c:pt>
                <c:pt idx="125">
                  <c:v>-2.2832497370561811E-6</c:v>
                </c:pt>
                <c:pt idx="126">
                  <c:v>-6.7472380798072606E-6</c:v>
                </c:pt>
                <c:pt idx="127">
                  <c:v>3.4779293361486552E-5</c:v>
                </c:pt>
                <c:pt idx="128">
                  <c:v>-5.3976471159344896E-7</c:v>
                </c:pt>
                <c:pt idx="129">
                  <c:v>1.0589189090248752E-5</c:v>
                </c:pt>
                <c:pt idx="130">
                  <c:v>8.9961249307712876E-6</c:v>
                </c:pt>
                <c:pt idx="131">
                  <c:v>4.9231490951706647E-6</c:v>
                </c:pt>
                <c:pt idx="132">
                  <c:v>3.5273310801109403E-6</c:v>
                </c:pt>
                <c:pt idx="133">
                  <c:v>1.0888534000663697E-5</c:v>
                </c:pt>
                <c:pt idx="134">
                  <c:v>-4.4339430549378278E-6</c:v>
                </c:pt>
                <c:pt idx="135">
                  <c:v>1.9448041483904888E-5</c:v>
                </c:pt>
                <c:pt idx="136">
                  <c:v>7.7494281299772538E-6</c:v>
                </c:pt>
                <c:pt idx="137">
                  <c:v>-4.735989976856203E-6</c:v>
                </c:pt>
                <c:pt idx="138">
                  <c:v>-1.1316482821932539E-6</c:v>
                </c:pt>
                <c:pt idx="139">
                  <c:v>-1.1647770392642087E-6</c:v>
                </c:pt>
                <c:pt idx="140">
                  <c:v>1.1861235101884304E-5</c:v>
                </c:pt>
                <c:pt idx="141">
                  <c:v>2.8295468589512041E-5</c:v>
                </c:pt>
                <c:pt idx="142">
                  <c:v>2.6245585506790015E-5</c:v>
                </c:pt>
                <c:pt idx="143">
                  <c:v>-2.6628907423553727E-7</c:v>
                </c:pt>
                <c:pt idx="144">
                  <c:v>1.1443250473419653E-5</c:v>
                </c:pt>
                <c:pt idx="145">
                  <c:v>-2.5909424072878551E-6</c:v>
                </c:pt>
                <c:pt idx="146">
                  <c:v>-1.6413722703223499E-6</c:v>
                </c:pt>
                <c:pt idx="147">
                  <c:v>3.2847335163843638E-5</c:v>
                </c:pt>
                <c:pt idx="148">
                  <c:v>1.2552895089168459E-5</c:v>
                </c:pt>
                <c:pt idx="149">
                  <c:v>6.9237971180857727E-6</c:v>
                </c:pt>
                <c:pt idx="150">
                  <c:v>4.0291927572155828E-6</c:v>
                </c:pt>
                <c:pt idx="151">
                  <c:v>1.4294605278131201E-5</c:v>
                </c:pt>
                <c:pt idx="152">
                  <c:v>2.4245433014713491E-5</c:v>
                </c:pt>
                <c:pt idx="153">
                  <c:v>-1.1049407404595257E-6</c:v>
                </c:pt>
                <c:pt idx="154">
                  <c:v>1.031028287190594E-6</c:v>
                </c:pt>
                <c:pt idx="155">
                  <c:v>3.131112415610815E-5</c:v>
                </c:pt>
                <c:pt idx="156">
                  <c:v>9.1381178368710181E-7</c:v>
                </c:pt>
                <c:pt idx="157">
                  <c:v>2.7589482380907526E-5</c:v>
                </c:pt>
                <c:pt idx="158">
                  <c:v>1.5289358082926086E-5</c:v>
                </c:pt>
                <c:pt idx="159">
                  <c:v>2.0730580289729517E-5</c:v>
                </c:pt>
                <c:pt idx="160">
                  <c:v>3.1130231099574246E-6</c:v>
                </c:pt>
                <c:pt idx="161">
                  <c:v>3.1170067511743227E-5</c:v>
                </c:pt>
                <c:pt idx="162">
                  <c:v>2.1875705630614029E-5</c:v>
                </c:pt>
                <c:pt idx="163">
                  <c:v>1.1474745600703606E-5</c:v>
                </c:pt>
                <c:pt idx="164">
                  <c:v>1.9538938891061619E-5</c:v>
                </c:pt>
                <c:pt idx="165">
                  <c:v>#N/A</c:v>
                </c:pt>
                <c:pt idx="166">
                  <c:v>6.310657836272604E-5</c:v>
                </c:pt>
                <c:pt idx="167">
                  <c:v>3.0581280631158947E-6</c:v>
                </c:pt>
                <c:pt idx="168">
                  <c:v>9.5383331781828673E-6</c:v>
                </c:pt>
                <c:pt idx="169">
                  <c:v>-1.6962061843539544E-5</c:v>
                </c:pt>
                <c:pt idx="170">
                  <c:v>2.2666960713735307E-5</c:v>
                </c:pt>
                <c:pt idx="171">
                  <c:v>-2.2988183945304996E-6</c:v>
                </c:pt>
                <c:pt idx="172">
                  <c:v>3.8598009011181489E-8</c:v>
                </c:pt>
                <c:pt idx="173">
                  <c:v>7.0867000829810678E-6</c:v>
                </c:pt>
                <c:pt idx="174">
                  <c:v>-5.2287720502253165E-6</c:v>
                </c:pt>
                <c:pt idx="175">
                  <c:v>7.2059527442824844E-6</c:v>
                </c:pt>
                <c:pt idx="176">
                  <c:v>5.5390565488755428E-6</c:v>
                </c:pt>
                <c:pt idx="177">
                  <c:v>-1.9101266590659804E-7</c:v>
                </c:pt>
                <c:pt idx="178">
                  <c:v>7.8168736855621646E-6</c:v>
                </c:pt>
                <c:pt idx="179">
                  <c:v>-1.4441080666283135E-5</c:v>
                </c:pt>
                <c:pt idx="180">
                  <c:v>1.2856804964211932E-5</c:v>
                </c:pt>
                <c:pt idx="181">
                  <c:v>-4.8962926855189437E-6</c:v>
                </c:pt>
                <c:pt idx="182">
                  <c:v>4.9731606996950006E-6</c:v>
                </c:pt>
                <c:pt idx="183">
                  <c:v>3.3859377592149187E-5</c:v>
                </c:pt>
                <c:pt idx="184">
                  <c:v>#N/A</c:v>
                </c:pt>
                <c:pt idx="185">
                  <c:v>2.1708017516886002E-5</c:v>
                </c:pt>
                <c:pt idx="186">
                  <c:v>3.8757362388119887E-5</c:v>
                </c:pt>
                <c:pt idx="187">
                  <c:v>6.7956390514822829E-7</c:v>
                </c:pt>
                <c:pt idx="188">
                  <c:v>-3.5904797448749193E-5</c:v>
                </c:pt>
                <c:pt idx="189">
                  <c:v>2.3015807082304995E-5</c:v>
                </c:pt>
                <c:pt idx="190">
                  <c:v>3.0492016335204042E-5</c:v>
                </c:pt>
                <c:pt idx="191">
                  <c:v>-5.8165633676221518E-6</c:v>
                </c:pt>
                <c:pt idx="192">
                  <c:v>3.5254631092218602E-6</c:v>
                </c:pt>
                <c:pt idx="193">
                  <c:v>2.1337848979952057E-5</c:v>
                </c:pt>
                <c:pt idx="194">
                  <c:v>5.187899869585344E-6</c:v>
                </c:pt>
                <c:pt idx="195">
                  <c:v>2.7316934143817306E-5</c:v>
                </c:pt>
                <c:pt idx="196">
                  <c:v>3.2646032277483528E-7</c:v>
                </c:pt>
                <c:pt idx="197">
                  <c:v>2.8271115751543618E-5</c:v>
                </c:pt>
                <c:pt idx="198">
                  <c:v>-6.3262175070688542E-6</c:v>
                </c:pt>
                <c:pt idx="199">
                  <c:v>2.5345454816694257E-5</c:v>
                </c:pt>
                <c:pt idx="200">
                  <c:v>-1.6582017906996427E-5</c:v>
                </c:pt>
                <c:pt idx="201">
                  <c:v>4.6970672317181439E-5</c:v>
                </c:pt>
                <c:pt idx="202">
                  <c:v>-6.0672830203722938E-5</c:v>
                </c:pt>
                <c:pt idx="203">
                  <c:v>3.8397598907113917E-5</c:v>
                </c:pt>
                <c:pt idx="204">
                  <c:v>4.2756429124102269E-5</c:v>
                </c:pt>
                <c:pt idx="205">
                  <c:v>2.540021710151219E-5</c:v>
                </c:pt>
                <c:pt idx="206">
                  <c:v>1.9392530125061924E-5</c:v>
                </c:pt>
                <c:pt idx="207">
                  <c:v>-1.3440479545989703E-5</c:v>
                </c:pt>
                <c:pt idx="208">
                  <c:v>1.8815316484732669E-5</c:v>
                </c:pt>
                <c:pt idx="209">
                  <c:v>3.5948597726376263E-6</c:v>
                </c:pt>
                <c:pt idx="210">
                  <c:v>3.803549891290281E-5</c:v>
                </c:pt>
                <c:pt idx="211">
                  <c:v>-1.0982919764757071E-6</c:v>
                </c:pt>
                <c:pt idx="212">
                  <c:v>1.7928285031998392E-5</c:v>
                </c:pt>
                <c:pt idx="213">
                  <c:v>-6.4888249629024841E-6</c:v>
                </c:pt>
                <c:pt idx="214">
                  <c:v>3.8648152191567142E-5</c:v>
                </c:pt>
                <c:pt idx="215">
                  <c:v>1.5332208546880999E-5</c:v>
                </c:pt>
                <c:pt idx="216">
                  <c:v>-7.9548412997842988E-6</c:v>
                </c:pt>
                <c:pt idx="217">
                  <c:v>5.1943445077418104E-6</c:v>
                </c:pt>
                <c:pt idx="218">
                  <c:v>1.298877595645731E-5</c:v>
                </c:pt>
                <c:pt idx="219">
                  <c:v>8.1394157313008364E-6</c:v>
                </c:pt>
                <c:pt idx="220">
                  <c:v>2.8790784571963712E-6</c:v>
                </c:pt>
                <c:pt idx="221">
                  <c:v>2.5215471893380581E-5</c:v>
                </c:pt>
                <c:pt idx="222">
                  <c:v>2.0271298287743988E-6</c:v>
                </c:pt>
                <c:pt idx="223">
                  <c:v>1.961069457379061E-5</c:v>
                </c:pt>
                <c:pt idx="224">
                  <c:v>5.0743664832819668E-5</c:v>
                </c:pt>
                <c:pt idx="225">
                  <c:v>3.0154631527334885E-6</c:v>
                </c:pt>
                <c:pt idx="226">
                  <c:v>8.0379413580633496E-6</c:v>
                </c:pt>
                <c:pt idx="227">
                  <c:v>1.8897158297503935E-5</c:v>
                </c:pt>
                <c:pt idx="228">
                  <c:v>2.7116841832541816E-5</c:v>
                </c:pt>
                <c:pt idx="229">
                  <c:v>2.3582487878037739E-5</c:v>
                </c:pt>
                <c:pt idx="230">
                  <c:v>2.6872122083076988E-8</c:v>
                </c:pt>
                <c:pt idx="231">
                  <c:v>7.9091360150052026E-7</c:v>
                </c:pt>
                <c:pt idx="232">
                  <c:v>-4.5582788182896294E-5</c:v>
                </c:pt>
                <c:pt idx="233">
                  <c:v>8.4206280183130033E-6</c:v>
                </c:pt>
                <c:pt idx="234">
                  <c:v>2.2949385256376686E-5</c:v>
                </c:pt>
                <c:pt idx="235">
                  <c:v>7.7065213432980784E-7</c:v>
                </c:pt>
                <c:pt idx="236">
                  <c:v>2.2426950696541326E-6</c:v>
                </c:pt>
                <c:pt idx="237">
                  <c:v>-5.56745209534526E-6</c:v>
                </c:pt>
                <c:pt idx="238">
                  <c:v>1.3735337198728104E-6</c:v>
                </c:pt>
                <c:pt idx="239">
                  <c:v>1.1999428774833731E-5</c:v>
                </c:pt>
                <c:pt idx="240">
                  <c:v>4.6693979616208026E-6</c:v>
                </c:pt>
                <c:pt idx="241">
                  <c:v>-1.5201665710673495E-6</c:v>
                </c:pt>
                <c:pt idx="242">
                  <c:v>-3.1012021661780409E-6</c:v>
                </c:pt>
                <c:pt idx="243">
                  <c:v>-3.3173639701900015E-7</c:v>
                </c:pt>
                <c:pt idx="244">
                  <c:v>4.0577804678587626E-6</c:v>
                </c:pt>
                <c:pt idx="245">
                  <c:v>2.2197741102347734E-5</c:v>
                </c:pt>
                <c:pt idx="246">
                  <c:v>-1.6097233523915122E-6</c:v>
                </c:pt>
                <c:pt idx="247">
                  <c:v>-2.623957856218162E-6</c:v>
                </c:pt>
                <c:pt idx="248">
                  <c:v>3.4744419914689573E-5</c:v>
                </c:pt>
                <c:pt idx="249">
                  <c:v>1.0513125083155828E-5</c:v>
                </c:pt>
                <c:pt idx="250">
                  <c:v>1.2277082206302303E-5</c:v>
                </c:pt>
                <c:pt idx="251">
                  <c:v>-6.8875679575253201E-6</c:v>
                </c:pt>
                <c:pt idx="252">
                  <c:v>1.6397029032555466E-5</c:v>
                </c:pt>
                <c:pt idx="253">
                  <c:v>8.2835354082710921E-6</c:v>
                </c:pt>
                <c:pt idx="254">
                  <c:v>5.5872919149102529E-6</c:v>
                </c:pt>
                <c:pt idx="255">
                  <c:v>1.732141572707846E-5</c:v>
                </c:pt>
                <c:pt idx="256">
                  <c:v>3.3599534265960074E-8</c:v>
                </c:pt>
                <c:pt idx="257">
                  <c:v>#N/A</c:v>
                </c:pt>
                <c:pt idx="258">
                  <c:v>8.4142897927019789E-6</c:v>
                </c:pt>
                <c:pt idx="259">
                  <c:v>-7.0358436627948606E-6</c:v>
                </c:pt>
                <c:pt idx="260">
                  <c:v>4.5862525541728871E-6</c:v>
                </c:pt>
                <c:pt idx="261">
                  <c:v>8.0091348846345056E-6</c:v>
                </c:pt>
                <c:pt idx="262">
                  <c:v>2.0454759757093655E-5</c:v>
                </c:pt>
                <c:pt idx="263">
                  <c:v>3.3323327099932243E-6</c:v>
                </c:pt>
                <c:pt idx="264">
                  <c:v>-2.2446317915481018E-6</c:v>
                </c:pt>
                <c:pt idx="265">
                  <c:v>2.8792067590543979E-5</c:v>
                </c:pt>
                <c:pt idx="266">
                  <c:v>1.8641565743271471E-5</c:v>
                </c:pt>
                <c:pt idx="267">
                  <c:v>-1.9641692203808958E-6</c:v>
                </c:pt>
                <c:pt idx="268">
                  <c:v>6.578934975132178E-6</c:v>
                </c:pt>
                <c:pt idx="269">
                  <c:v>6.9307391635797799E-6</c:v>
                </c:pt>
                <c:pt idx="270">
                  <c:v>6.1125886443580413E-6</c:v>
                </c:pt>
                <c:pt idx="271">
                  <c:v>4.3139521882951115E-5</c:v>
                </c:pt>
                <c:pt idx="272">
                  <c:v>1.3261502132211334E-5</c:v>
                </c:pt>
                <c:pt idx="273">
                  <c:v>6.5369145401117379E-6</c:v>
                </c:pt>
                <c:pt idx="274">
                  <c:v>2.1540461067059979E-6</c:v>
                </c:pt>
                <c:pt idx="275">
                  <c:v>3.1773562790937682E-5</c:v>
                </c:pt>
                <c:pt idx="276">
                  <c:v>1.431884326907884E-5</c:v>
                </c:pt>
                <c:pt idx="277">
                  <c:v>5.9008636841273443E-6</c:v>
                </c:pt>
                <c:pt idx="278">
                  <c:v>1.0470995648770298E-5</c:v>
                </c:pt>
                <c:pt idx="279">
                  <c:v>1.2460555303128729E-6</c:v>
                </c:pt>
                <c:pt idx="280">
                  <c:v>9.2505874013104616E-6</c:v>
                </c:pt>
                <c:pt idx="281">
                  <c:v>2.7860583438954478E-5</c:v>
                </c:pt>
                <c:pt idx="282">
                  <c:v>2.7735937121464715E-6</c:v>
                </c:pt>
                <c:pt idx="283">
                  <c:v>-9.8160591122109508E-7</c:v>
                </c:pt>
                <c:pt idx="284">
                  <c:v>2.2550017834355174E-5</c:v>
                </c:pt>
                <c:pt idx="285">
                  <c:v>3.4876120890592333E-5</c:v>
                </c:pt>
                <c:pt idx="286">
                  <c:v>4.4866928734510481E-6</c:v>
                </c:pt>
                <c:pt idx="287">
                  <c:v>9.1806226345525488E-6</c:v>
                </c:pt>
                <c:pt idx="288">
                  <c:v>-4.0164922513463708E-6</c:v>
                </c:pt>
                <c:pt idx="289">
                  <c:v>2.3633349416130045E-5</c:v>
                </c:pt>
                <c:pt idx="290">
                  <c:v>7.010912264737712E-5</c:v>
                </c:pt>
                <c:pt idx="291">
                  <c:v>9.8233395044999838E-6</c:v>
                </c:pt>
                <c:pt idx="292">
                  <c:v>1.2855603092054579E-6</c:v>
                </c:pt>
                <c:pt idx="293">
                  <c:v>-1.0847512441625184E-6</c:v>
                </c:pt>
                <c:pt idx="294">
                  <c:v>1.4681827215978771E-5</c:v>
                </c:pt>
                <c:pt idx="295">
                  <c:v>6.8064895597519381E-6</c:v>
                </c:pt>
                <c:pt idx="296">
                  <c:v>1.1471260548345796E-5</c:v>
                </c:pt>
                <c:pt idx="297">
                  <c:v>3.6082306702489575E-6</c:v>
                </c:pt>
                <c:pt idx="298">
                  <c:v>-6.2590943499252205E-6</c:v>
                </c:pt>
                <c:pt idx="299">
                  <c:v>4.757151894185796E-6</c:v>
                </c:pt>
                <c:pt idx="300">
                  <c:v>-4.4661434164261493E-6</c:v>
                </c:pt>
                <c:pt idx="301">
                  <c:v>4.7863688181770669E-6</c:v>
                </c:pt>
                <c:pt idx="302">
                  <c:v>2.5244929783285741E-6</c:v>
                </c:pt>
                <c:pt idx="303">
                  <c:v>-8.3478522117097498E-7</c:v>
                </c:pt>
                <c:pt idx="304">
                  <c:v>4.2942928274447567E-6</c:v>
                </c:pt>
                <c:pt idx="305">
                  <c:v>7.8086556269951757E-6</c:v>
                </c:pt>
                <c:pt idx="306">
                  <c:v>1.1115823092322508E-5</c:v>
                </c:pt>
                <c:pt idx="307">
                  <c:v>-7.249623834582053E-7</c:v>
                </c:pt>
                <c:pt idx="308">
                  <c:v>-5.8094824356702546E-6</c:v>
                </c:pt>
                <c:pt idx="309">
                  <c:v>1.1061546683954759E-5</c:v>
                </c:pt>
                <c:pt idx="310">
                  <c:v>1.266714108894007E-5</c:v>
                </c:pt>
                <c:pt idx="311">
                  <c:v>4.6255809765138878E-5</c:v>
                </c:pt>
                <c:pt idx="312">
                  <c:v>1.3633722509842627E-6</c:v>
                </c:pt>
                <c:pt idx="313">
                  <c:v>-2.946692706506937E-6</c:v>
                </c:pt>
                <c:pt idx="314">
                  <c:v>-1.3410397130542151E-6</c:v>
                </c:pt>
                <c:pt idx="315">
                  <c:v>3.8023918417451341E-5</c:v>
                </c:pt>
                <c:pt idx="316">
                  <c:v>-4.2728131400826541E-6</c:v>
                </c:pt>
                <c:pt idx="317">
                  <c:v>9.8545605082822618E-6</c:v>
                </c:pt>
                <c:pt idx="318">
                  <c:v>1.1188101542991546E-6</c:v>
                </c:pt>
                <c:pt idx="319">
                  <c:v>2.0771004297426288E-5</c:v>
                </c:pt>
                <c:pt idx="320">
                  <c:v>1.3510817396422681E-5</c:v>
                </c:pt>
                <c:pt idx="321">
                  <c:v>-2.1002461019214991E-6</c:v>
                </c:pt>
                <c:pt idx="322">
                  <c:v>9.6815991957877046E-6</c:v>
                </c:pt>
                <c:pt idx="323">
                  <c:v>4.7186908325169696E-7</c:v>
                </c:pt>
                <c:pt idx="324">
                  <c:v>2.4028123687402925E-6</c:v>
                </c:pt>
                <c:pt idx="325">
                  <c:v>9.4663317966592331E-6</c:v>
                </c:pt>
                <c:pt idx="326">
                  <c:v>-2.0435306793409325E-6</c:v>
                </c:pt>
                <c:pt idx="327">
                  <c:v>-3.5304376748701571E-6</c:v>
                </c:pt>
                <c:pt idx="328">
                  <c:v>3.3058024641041683E-6</c:v>
                </c:pt>
                <c:pt idx="329">
                  <c:v>3.6806310350412375E-5</c:v>
                </c:pt>
                <c:pt idx="330">
                  <c:v>2.189394708240755E-5</c:v>
                </c:pt>
                <c:pt idx="331">
                  <c:v>8.3426058397062519E-6</c:v>
                </c:pt>
                <c:pt idx="332">
                  <c:v>2.7110860869594688E-6</c:v>
                </c:pt>
                <c:pt idx="333">
                  <c:v>5.6994486719030846E-6</c:v>
                </c:pt>
                <c:pt idx="334">
                  <c:v>8.5456490712676469E-6</c:v>
                </c:pt>
                <c:pt idx="335">
                  <c:v>2.9275834265485301E-5</c:v>
                </c:pt>
                <c:pt idx="336">
                  <c:v>1.3095548416108826E-5</c:v>
                </c:pt>
                <c:pt idx="337">
                  <c:v>1.2025819044803043E-5</c:v>
                </c:pt>
                <c:pt idx="338">
                  <c:v>1.7610875135742887E-5</c:v>
                </c:pt>
                <c:pt idx="339">
                  <c:v>2.3369295796049627E-5</c:v>
                </c:pt>
                <c:pt idx="340">
                  <c:v>7.0576873836269982E-6</c:v>
                </c:pt>
                <c:pt idx="341">
                  <c:v>4.4307259758902262E-6</c:v>
                </c:pt>
                <c:pt idx="342">
                  <c:v>#N/A</c:v>
                </c:pt>
                <c:pt idx="343">
                  <c:v>6.0037622254816014E-6</c:v>
                </c:pt>
                <c:pt idx="344">
                  <c:v>-1.1527375263220563E-6</c:v>
                </c:pt>
                <c:pt idx="345">
                  <c:v>9.8823687375571012E-6</c:v>
                </c:pt>
                <c:pt idx="346">
                  <c:v>7.2931625613170681E-6</c:v>
                </c:pt>
                <c:pt idx="347">
                  <c:v>1.7510523377950449E-6</c:v>
                </c:pt>
                <c:pt idx="348">
                  <c:v>2.5644477077868544E-5</c:v>
                </c:pt>
                <c:pt idx="349">
                  <c:v>1.5856872310537895E-5</c:v>
                </c:pt>
                <c:pt idx="350">
                  <c:v>3.9927059048094904E-5</c:v>
                </c:pt>
                <c:pt idx="351">
                  <c:v>8.8368324744347859E-6</c:v>
                </c:pt>
                <c:pt idx="352">
                  <c:v>1.9258040400926824E-5</c:v>
                </c:pt>
                <c:pt idx="353">
                  <c:v>2.0384614761725928E-5</c:v>
                </c:pt>
                <c:pt idx="354">
                  <c:v>3.8552556784976488E-5</c:v>
                </c:pt>
                <c:pt idx="355">
                  <c:v>2.8050472871132826E-6</c:v>
                </c:pt>
                <c:pt idx="356">
                  <c:v>1.2604574114893907E-5</c:v>
                </c:pt>
                <c:pt idx="357">
                  <c:v>-3.5543883131206044E-6</c:v>
                </c:pt>
                <c:pt idx="358">
                  <c:v>1.3019094307509249E-5</c:v>
                </c:pt>
                <c:pt idx="359">
                  <c:v>1.971408755807591E-5</c:v>
                </c:pt>
                <c:pt idx="360">
                  <c:v>5.3546077023458594E-6</c:v>
                </c:pt>
                <c:pt idx="361">
                  <c:v>1.1056370815776262E-5</c:v>
                </c:pt>
                <c:pt idx="362">
                  <c:v>-3.0669386829051959E-6</c:v>
                </c:pt>
                <c:pt idx="363">
                  <c:v>-3.6257381181847848E-6</c:v>
                </c:pt>
                <c:pt idx="364">
                  <c:v>-2.7967247095972425E-7</c:v>
                </c:pt>
                <c:pt idx="365">
                  <c:v>6.2927402102452845E-6</c:v>
                </c:pt>
                <c:pt idx="366">
                  <c:v>-1.0269179886446267E-6</c:v>
                </c:pt>
                <c:pt idx="367">
                  <c:v>1.6796871593616203E-6</c:v>
                </c:pt>
                <c:pt idx="368">
                  <c:v>3.4156667634288596E-6</c:v>
                </c:pt>
                <c:pt idx="369">
                  <c:v>1.4855818526449127E-5</c:v>
                </c:pt>
                <c:pt idx="370">
                  <c:v>8.5787997765596202E-6</c:v>
                </c:pt>
                <c:pt idx="371">
                  <c:v>3.2066118987872372E-6</c:v>
                </c:pt>
                <c:pt idx="372">
                  <c:v>-4.5066774794211284E-6</c:v>
                </c:pt>
                <c:pt idx="373">
                  <c:v>1.1020568699837696E-5</c:v>
                </c:pt>
                <c:pt idx="374">
                  <c:v>-1.2067738508481085E-6</c:v>
                </c:pt>
                <c:pt idx="375">
                  <c:v>1.1207927175238552E-6</c:v>
                </c:pt>
                <c:pt idx="376">
                  <c:v>5.7153103768969871E-5</c:v>
                </c:pt>
                <c:pt idx="377">
                  <c:v>-1.4653325244307069E-6</c:v>
                </c:pt>
                <c:pt idx="378">
                  <c:v>1.6479892177456712E-5</c:v>
                </c:pt>
                <c:pt idx="379">
                  <c:v>3.253212199649802E-5</c:v>
                </c:pt>
                <c:pt idx="380">
                  <c:v>4.7238037976793379E-6</c:v>
                </c:pt>
                <c:pt idx="381">
                  <c:v>-7.537530630763456E-7</c:v>
                </c:pt>
                <c:pt idx="382">
                  <c:v>2.9053018395508445E-6</c:v>
                </c:pt>
                <c:pt idx="383">
                  <c:v>2.3818104140316265E-5</c:v>
                </c:pt>
                <c:pt idx="384">
                  <c:v>1.3268402909716315E-7</c:v>
                </c:pt>
                <c:pt idx="385">
                  <c:v>-3.2838525879652636E-6</c:v>
                </c:pt>
                <c:pt idx="386">
                  <c:v>6.569034244119365E-6</c:v>
                </c:pt>
                <c:pt idx="387">
                  <c:v>-3.5162299183433277E-7</c:v>
                </c:pt>
                <c:pt idx="388">
                  <c:v>1.2380257822242058E-5</c:v>
                </c:pt>
                <c:pt idx="389">
                  <c:v>-4.7931001714296428E-6</c:v>
                </c:pt>
                <c:pt idx="390">
                  <c:v>7.9360437463815714E-6</c:v>
                </c:pt>
                <c:pt idx="391">
                  <c:v>-7.0508012224301808E-6</c:v>
                </c:pt>
                <c:pt idx="392">
                  <c:v>1.9771781545441236E-5</c:v>
                </c:pt>
                <c:pt idx="393">
                  <c:v>4.4116476972000385E-5</c:v>
                </c:pt>
                <c:pt idx="394">
                  <c:v>1.0635086450383469E-6</c:v>
                </c:pt>
                <c:pt idx="395">
                  <c:v>4.4066171652756836E-6</c:v>
                </c:pt>
                <c:pt idx="396">
                  <c:v>-3.2854088500844369E-6</c:v>
                </c:pt>
                <c:pt idx="397">
                  <c:v>1.2653407504004122E-5</c:v>
                </c:pt>
                <c:pt idx="398">
                  <c:v>3.8956210393514823E-5</c:v>
                </c:pt>
                <c:pt idx="399">
                  <c:v>1.5590966979228682E-5</c:v>
                </c:pt>
                <c:pt idx="400">
                  <c:v>5.2194890298729035E-6</c:v>
                </c:pt>
                <c:pt idx="401">
                  <c:v>3.842946989185414E-6</c:v>
                </c:pt>
                <c:pt idx="402">
                  <c:v>2.7025672760028208E-5</c:v>
                </c:pt>
                <c:pt idx="403">
                  <c:v>2.7339452663976971E-5</c:v>
                </c:pt>
                <c:pt idx="404">
                  <c:v>-9.4106160937190708E-6</c:v>
                </c:pt>
                <c:pt idx="405">
                  <c:v>-1.1392944250565584E-5</c:v>
                </c:pt>
                <c:pt idx="406">
                  <c:v>3.3353349949472033E-5</c:v>
                </c:pt>
                <c:pt idx="407">
                  <c:v>6.9483521892843569E-6</c:v>
                </c:pt>
                <c:pt idx="408">
                  <c:v>6.3610924749823994E-7</c:v>
                </c:pt>
                <c:pt idx="409">
                  <c:v>-9.8971078044129968E-7</c:v>
                </c:pt>
                <c:pt idx="410">
                  <c:v>9.4410181283866024E-7</c:v>
                </c:pt>
                <c:pt idx="411">
                  <c:v>1.1686537804922459E-5</c:v>
                </c:pt>
                <c:pt idx="412">
                  <c:v>4.0229011252668201E-5</c:v>
                </c:pt>
                <c:pt idx="413">
                  <c:v>2.8227018840087936E-5</c:v>
                </c:pt>
                <c:pt idx="414">
                  <c:v>2.877874038853534E-5</c:v>
                </c:pt>
                <c:pt idx="415">
                  <c:v>-1.3736711335754492E-5</c:v>
                </c:pt>
                <c:pt idx="416">
                  <c:v>5.3907391826424345E-5</c:v>
                </c:pt>
                <c:pt idx="417">
                  <c:v>4.1872558703137663E-5</c:v>
                </c:pt>
                <c:pt idx="418">
                  <c:v>4.0133495557981291E-6</c:v>
                </c:pt>
                <c:pt idx="419">
                  <c:v>1.5763540748059413E-5</c:v>
                </c:pt>
                <c:pt idx="420">
                  <c:v>#N/A</c:v>
                </c:pt>
                <c:pt idx="421">
                  <c:v>1.5235754179609984E-5</c:v>
                </c:pt>
                <c:pt idx="422">
                  <c:v>6.0885634015628298E-6</c:v>
                </c:pt>
                <c:pt idx="423">
                  <c:v>9.4786984394801266E-7</c:v>
                </c:pt>
                <c:pt idx="424">
                  <c:v>7.1052178036712377E-6</c:v>
                </c:pt>
                <c:pt idx="425">
                  <c:v>1.3117468440349001E-6</c:v>
                </c:pt>
                <c:pt idx="426">
                  <c:v>2.5968169636847449E-6</c:v>
                </c:pt>
                <c:pt idx="427">
                  <c:v>-4.7434048168204512E-6</c:v>
                </c:pt>
                <c:pt idx="428">
                  <c:v>-2.0330823196079706E-6</c:v>
                </c:pt>
                <c:pt idx="429">
                  <c:v>2.704228735161962E-6</c:v>
                </c:pt>
                <c:pt idx="430">
                  <c:v>#N/A</c:v>
                </c:pt>
                <c:pt idx="431">
                  <c:v>-6.8590600801332613E-6</c:v>
                </c:pt>
                <c:pt idx="432">
                  <c:v>7.4595417633993577E-6</c:v>
                </c:pt>
                <c:pt idx="433">
                  <c:v>-4.3247219583264496E-8</c:v>
                </c:pt>
                <c:pt idx="434">
                  <c:v>-4.2733050189536215E-6</c:v>
                </c:pt>
                <c:pt idx="435">
                  <c:v>2.7732664024782139E-5</c:v>
                </c:pt>
                <c:pt idx="436">
                  <c:v>-3.1960590347601681E-6</c:v>
                </c:pt>
                <c:pt idx="437">
                  <c:v>2.0116058622621225E-5</c:v>
                </c:pt>
                <c:pt idx="438">
                  <c:v>4.4292743920593125E-5</c:v>
                </c:pt>
                <c:pt idx="439">
                  <c:v>-1.4890906894216016E-6</c:v>
                </c:pt>
                <c:pt idx="440">
                  <c:v>-2.5153211169470779E-6</c:v>
                </c:pt>
                <c:pt idx="441">
                  <c:v>2.9817980889967899E-5</c:v>
                </c:pt>
                <c:pt idx="442">
                  <c:v>9.2266593481049597E-6</c:v>
                </c:pt>
                <c:pt idx="443">
                  <c:v>-9.4204409095688391E-7</c:v>
                </c:pt>
                <c:pt idx="444">
                  <c:v>4.6445276824513826E-7</c:v>
                </c:pt>
                <c:pt idx="445">
                  <c:v>3.0455507407101123E-6</c:v>
                </c:pt>
                <c:pt idx="446">
                  <c:v>2.1688405299258307E-5</c:v>
                </c:pt>
                <c:pt idx="447">
                  <c:v>-4.921118611089792E-5</c:v>
                </c:pt>
                <c:pt idx="448">
                  <c:v>-7.24866810997149E-6</c:v>
                </c:pt>
                <c:pt idx="449">
                  <c:v>2.7135728382088331E-6</c:v>
                </c:pt>
                <c:pt idx="450">
                  <c:v>1.2370374510628501E-5</c:v>
                </c:pt>
                <c:pt idx="451">
                  <c:v>1.682861519425316E-5</c:v>
                </c:pt>
                <c:pt idx="452">
                  <c:v>1.9451328195918549E-6</c:v>
                </c:pt>
                <c:pt idx="453">
                  <c:v>1.8578877212460654E-5</c:v>
                </c:pt>
                <c:pt idx="454">
                  <c:v>-3.7651192870136185E-6</c:v>
                </c:pt>
                <c:pt idx="455">
                  <c:v>1.4662843724977392E-5</c:v>
                </c:pt>
                <c:pt idx="456">
                  <c:v>3.4957432501814267E-5</c:v>
                </c:pt>
                <c:pt idx="457">
                  <c:v>2.7940009680982314E-5</c:v>
                </c:pt>
                <c:pt idx="458">
                  <c:v>2.7844848891067642E-6</c:v>
                </c:pt>
                <c:pt idx="459">
                  <c:v>-8.752236148490411E-6</c:v>
                </c:pt>
                <c:pt idx="460">
                  <c:v>1.532989417185604E-5</c:v>
                </c:pt>
                <c:pt idx="461">
                  <c:v>3.8046818507275759E-5</c:v>
                </c:pt>
                <c:pt idx="462">
                  <c:v>4.6483290088161766E-6</c:v>
                </c:pt>
                <c:pt idx="463">
                  <c:v>6.1544771536858889E-6</c:v>
                </c:pt>
                <c:pt idx="464">
                  <c:v>-3.8914770440490187E-6</c:v>
                </c:pt>
                <c:pt idx="465">
                  <c:v>9.9997679972041453E-6</c:v>
                </c:pt>
                <c:pt idx="466">
                  <c:v>4.1461729027636451E-5</c:v>
                </c:pt>
                <c:pt idx="467">
                  <c:v>2.4988934192005097E-5</c:v>
                </c:pt>
                <c:pt idx="468">
                  <c:v>-4.2069066751304618E-6</c:v>
                </c:pt>
                <c:pt idx="469">
                  <c:v>1.8847212439387917E-5</c:v>
                </c:pt>
                <c:pt idx="470">
                  <c:v>1.2476256402660368E-5</c:v>
                </c:pt>
                <c:pt idx="471">
                  <c:v>-3.2863006448335952E-6</c:v>
                </c:pt>
                <c:pt idx="472">
                  <c:v>2.9715317543921316E-5</c:v>
                </c:pt>
                <c:pt idx="473">
                  <c:v>1.4746242631424877E-6</c:v>
                </c:pt>
                <c:pt idx="474">
                  <c:v>1.1446538712656107E-5</c:v>
                </c:pt>
                <c:pt idx="475">
                  <c:v>4.8169210488113734E-5</c:v>
                </c:pt>
                <c:pt idx="476">
                  <c:v>6.8103310479905588E-7</c:v>
                </c:pt>
                <c:pt idx="477">
                  <c:v>1.5455408623799016E-5</c:v>
                </c:pt>
                <c:pt idx="478">
                  <c:v>-4.2682141228045367E-6</c:v>
                </c:pt>
                <c:pt idx="479">
                  <c:v>4.5847389293918184E-5</c:v>
                </c:pt>
                <c:pt idx="480">
                  <c:v>2.113818311189064E-5</c:v>
                </c:pt>
                <c:pt idx="481">
                  <c:v>1.5109279061786829E-5</c:v>
                </c:pt>
                <c:pt idx="482">
                  <c:v>-2.3619409559305637E-6</c:v>
                </c:pt>
                <c:pt idx="483">
                  <c:v>-5.0693702742243829E-6</c:v>
                </c:pt>
                <c:pt idx="484">
                  <c:v>1.8632520460748481E-5</c:v>
                </c:pt>
                <c:pt idx="485">
                  <c:v>2.9503614931813971E-5</c:v>
                </c:pt>
                <c:pt idx="486">
                  <c:v>1.2753405473242552E-5</c:v>
                </c:pt>
                <c:pt idx="487">
                  <c:v>3.574627384095308E-7</c:v>
                </c:pt>
                <c:pt idx="488">
                  <c:v>-5.4637835499304899E-6</c:v>
                </c:pt>
                <c:pt idx="489">
                  <c:v>6.754270486686309E-6</c:v>
                </c:pt>
                <c:pt idx="490">
                  <c:v>1.8857670756045053E-6</c:v>
                </c:pt>
                <c:pt idx="491">
                  <c:v>-3.8175606553725316E-6</c:v>
                </c:pt>
                <c:pt idx="492">
                  <c:v>-1.5731560548681855E-6</c:v>
                </c:pt>
                <c:pt idx="493">
                  <c:v>2.3074163542080584E-6</c:v>
                </c:pt>
                <c:pt idx="494">
                  <c:v>2.5210960366894852E-5</c:v>
                </c:pt>
                <c:pt idx="495">
                  <c:v>4.6730170801811965E-6</c:v>
                </c:pt>
                <c:pt idx="496">
                  <c:v>-4.2393545598429228E-6</c:v>
                </c:pt>
                <c:pt idx="497">
                  <c:v>1.0969159852325383E-5</c:v>
                </c:pt>
                <c:pt idx="498">
                  <c:v>-3.6429591243614112E-7</c:v>
                </c:pt>
                <c:pt idx="499">
                  <c:v>-1.4377736490267523E-6</c:v>
                </c:pt>
                <c:pt idx="500">
                  <c:v>4.4156339417344981E-5</c:v>
                </c:pt>
                <c:pt idx="501">
                  <c:v>-3.2259548095048274E-6</c:v>
                </c:pt>
                <c:pt idx="502">
                  <c:v>-3.79266147465529E-6</c:v>
                </c:pt>
                <c:pt idx="503">
                  <c:v>-1.0739659020764236E-5</c:v>
                </c:pt>
                <c:pt idx="504">
                  <c:v>3.6851264601955869E-5</c:v>
                </c:pt>
                <c:pt idx="505">
                  <c:v>-1.0220941448757515E-6</c:v>
                </c:pt>
                <c:pt idx="506">
                  <c:v>1.1297156901513006E-5</c:v>
                </c:pt>
                <c:pt idx="507">
                  <c:v>2.0492394672944059E-5</c:v>
                </c:pt>
                <c:pt idx="508">
                  <c:v>1.5189658055803079E-5</c:v>
                </c:pt>
                <c:pt idx="509">
                  <c:v>#N/A</c:v>
                </c:pt>
                <c:pt idx="510">
                  <c:v>1.7094016513397037E-5</c:v>
                </c:pt>
                <c:pt idx="511">
                  <c:v>-4.2626662923872516E-5</c:v>
                </c:pt>
                <c:pt idx="512">
                  <c:v>5.7503467022046451E-5</c:v>
                </c:pt>
                <c:pt idx="513">
                  <c:v>2.8638368692268656E-5</c:v>
                </c:pt>
                <c:pt idx="514">
                  <c:v>-3.191055533591225E-5</c:v>
                </c:pt>
                <c:pt idx="515">
                  <c:v>1.9729662713241503E-5</c:v>
                </c:pt>
                <c:pt idx="516">
                  <c:v>3.3416396774454959E-5</c:v>
                </c:pt>
                <c:pt idx="517">
                  <c:v>1.3587141704518579E-5</c:v>
                </c:pt>
                <c:pt idx="518">
                  <c:v>-5.1659275321913611E-6</c:v>
                </c:pt>
                <c:pt idx="519">
                  <c:v>3.789396859188443E-6</c:v>
                </c:pt>
                <c:pt idx="520">
                  <c:v>-1.5560330017816426E-6</c:v>
                </c:pt>
                <c:pt idx="521">
                  <c:v>3.7059826636598459E-5</c:v>
                </c:pt>
                <c:pt idx="522">
                  <c:v>3.0409894356098199E-5</c:v>
                </c:pt>
                <c:pt idx="523">
                  <c:v>1.2423807553285648E-5</c:v>
                </c:pt>
                <c:pt idx="524">
                  <c:v>1.273333990470249E-6</c:v>
                </c:pt>
                <c:pt idx="525">
                  <c:v>1.5526504524077112E-5</c:v>
                </c:pt>
                <c:pt idx="526">
                  <c:v>5.0874454742388941E-5</c:v>
                </c:pt>
                <c:pt idx="527">
                  <c:v>9.8055475281633164E-6</c:v>
                </c:pt>
                <c:pt idx="528">
                  <c:v>5.174594685186662E-6</c:v>
                </c:pt>
                <c:pt idx="529">
                  <c:v>1.390287704161608E-5</c:v>
                </c:pt>
                <c:pt idx="530">
                  <c:v>1.0186912455800723E-6</c:v>
                </c:pt>
                <c:pt idx="531">
                  <c:v>1.1747616714297138E-5</c:v>
                </c:pt>
                <c:pt idx="532">
                  <c:v>6.4279571332370722E-8</c:v>
                </c:pt>
                <c:pt idx="533">
                  <c:v>5.4130073978697624E-8</c:v>
                </c:pt>
                <c:pt idx="534">
                  <c:v>1.2796401570591698E-5</c:v>
                </c:pt>
                <c:pt idx="535">
                  <c:v>5.0054375697605735E-5</c:v>
                </c:pt>
                <c:pt idx="536">
                  <c:v>3.2228119906885233E-5</c:v>
                </c:pt>
                <c:pt idx="537">
                  <c:v>6.4400445655143912E-6</c:v>
                </c:pt>
                <c:pt idx="538">
                  <c:v>-4.099179130800934E-6</c:v>
                </c:pt>
                <c:pt idx="539">
                  <c:v>2.3124929026008267E-5</c:v>
                </c:pt>
                <c:pt idx="540">
                  <c:v>7.500891176426272E-5</c:v>
                </c:pt>
                <c:pt idx="541">
                  <c:v>5.2813345208235773E-7</c:v>
                </c:pt>
                <c:pt idx="542">
                  <c:v>1.1687984944996899E-5</c:v>
                </c:pt>
                <c:pt idx="543">
                  <c:v>-2.3926098833282339E-6</c:v>
                </c:pt>
                <c:pt idx="544">
                  <c:v>1.2300452784996807E-5</c:v>
                </c:pt>
                <c:pt idx="545">
                  <c:v>4.0114587862571938E-6</c:v>
                </c:pt>
                <c:pt idx="546">
                  <c:v>1.461747544784231E-6</c:v>
                </c:pt>
                <c:pt idx="547">
                  <c:v>9.6980049972827942E-6</c:v>
                </c:pt>
                <c:pt idx="548">
                  <c:v>-7.1327327484382863E-6</c:v>
                </c:pt>
                <c:pt idx="549">
                  <c:v>2.1909538981290666E-5</c:v>
                </c:pt>
                <c:pt idx="550">
                  <c:v>-2.2330861570996063E-5</c:v>
                </c:pt>
                <c:pt idx="551">
                  <c:v>-3.2634329005798435E-7</c:v>
                </c:pt>
                <c:pt idx="552">
                  <c:v>1.0350416825954944E-5</c:v>
                </c:pt>
                <c:pt idx="553">
                  <c:v>-1.3557348232939859E-6</c:v>
                </c:pt>
                <c:pt idx="554">
                  <c:v>1.7879037266244069E-6</c:v>
                </c:pt>
                <c:pt idx="555">
                  <c:v>9.0720306684666241E-6</c:v>
                </c:pt>
                <c:pt idx="556">
                  <c:v>9.6060700803812793E-6</c:v>
                </c:pt>
                <c:pt idx="557">
                  <c:v>8.6779613468479511E-6</c:v>
                </c:pt>
                <c:pt idx="558">
                  <c:v>-1.1803693789058656E-6</c:v>
                </c:pt>
                <c:pt idx="559">
                  <c:v>2.4265185434302339E-6</c:v>
                </c:pt>
                <c:pt idx="560">
                  <c:v>2.3769861310252161E-5</c:v>
                </c:pt>
                <c:pt idx="561">
                  <c:v>-6.3945380696095455E-6</c:v>
                </c:pt>
                <c:pt idx="562">
                  <c:v>4.0279310179136552E-5</c:v>
                </c:pt>
                <c:pt idx="563">
                  <c:v>-3.8650238397552883E-6</c:v>
                </c:pt>
                <c:pt idx="564">
                  <c:v>2.237226218948507E-6</c:v>
                </c:pt>
                <c:pt idx="565">
                  <c:v>3.4667505800278775E-5</c:v>
                </c:pt>
                <c:pt idx="566">
                  <c:v>-2.4701558261064349E-6</c:v>
                </c:pt>
                <c:pt idx="567">
                  <c:v>-1.4264235016492322E-6</c:v>
                </c:pt>
                <c:pt idx="568">
                  <c:v>-1.796786533780903E-6</c:v>
                </c:pt>
                <c:pt idx="569">
                  <c:v>1.6835292313555072E-6</c:v>
                </c:pt>
                <c:pt idx="570">
                  <c:v>-4.6283289984350162E-5</c:v>
                </c:pt>
                <c:pt idx="571">
                  <c:v>-2.9897435519510296E-6</c:v>
                </c:pt>
                <c:pt idx="572">
                  <c:v>9.5756130130686401E-6</c:v>
                </c:pt>
                <c:pt idx="573">
                  <c:v>-5.4507108204759902E-6</c:v>
                </c:pt>
                <c:pt idx="574">
                  <c:v>-3.7407433417513403E-6</c:v>
                </c:pt>
                <c:pt idx="575">
                  <c:v>9.1078871624628022E-6</c:v>
                </c:pt>
                <c:pt idx="576">
                  <c:v>-2.2423857606312936E-6</c:v>
                </c:pt>
                <c:pt idx="577">
                  <c:v>6.2192418093243163E-6</c:v>
                </c:pt>
                <c:pt idx="578">
                  <c:v>-3.3397615638586231E-6</c:v>
                </c:pt>
                <c:pt idx="579">
                  <c:v>2.231489086668148E-5</c:v>
                </c:pt>
                <c:pt idx="580">
                  <c:v>4.1331720342485667E-5</c:v>
                </c:pt>
                <c:pt idx="581">
                  <c:v>-4.6975688572370444E-6</c:v>
                </c:pt>
                <c:pt idx="582">
                  <c:v>6.797843583150609E-6</c:v>
                </c:pt>
                <c:pt idx="583">
                  <c:v>-2.775091024975751E-6</c:v>
                </c:pt>
                <c:pt idx="584">
                  <c:v>1.201538819473047E-5</c:v>
                </c:pt>
                <c:pt idx="585">
                  <c:v>4.4394391766844343E-5</c:v>
                </c:pt>
                <c:pt idx="586">
                  <c:v>-6.2007197606517295E-6</c:v>
                </c:pt>
                <c:pt idx="587">
                  <c:v>1.6786796072976173E-5</c:v>
                </c:pt>
                <c:pt idx="588">
                  <c:v>1.3552662412763539E-5</c:v>
                </c:pt>
                <c:pt idx="589">
                  <c:v>2.4994617446538747E-5</c:v>
                </c:pt>
                <c:pt idx="590">
                  <c:v>8.5871658523917205E-6</c:v>
                </c:pt>
                <c:pt idx="591">
                  <c:v>1.004109838809164E-5</c:v>
                </c:pt>
                <c:pt idx="592">
                  <c:v>#N/A</c:v>
                </c:pt>
                <c:pt idx="593">
                  <c:v>1.8028658790303353E-6</c:v>
                </c:pt>
                <c:pt idx="594">
                  <c:v>1.1506200747857243E-5</c:v>
                </c:pt>
                <c:pt idx="595">
                  <c:v>4.4212763640194552E-6</c:v>
                </c:pt>
                <c:pt idx="596">
                  <c:v>5.0974783794011103E-7</c:v>
                </c:pt>
                <c:pt idx="597">
                  <c:v>-1.1774941415243489E-6</c:v>
                </c:pt>
                <c:pt idx="598">
                  <c:v>7.0646369718652124E-6</c:v>
                </c:pt>
                <c:pt idx="599">
                  <c:v>4.6036304855112675E-5</c:v>
                </c:pt>
                <c:pt idx="600">
                  <c:v>2.5956782705116588E-5</c:v>
                </c:pt>
                <c:pt idx="601">
                  <c:v>8.3743265062441452E-6</c:v>
                </c:pt>
                <c:pt idx="602">
                  <c:v>-5.4361150721993212E-6</c:v>
                </c:pt>
                <c:pt idx="603">
                  <c:v>4.7176575557750233E-5</c:v>
                </c:pt>
                <c:pt idx="604">
                  <c:v>4.0257886850691982E-5</c:v>
                </c:pt>
                <c:pt idx="605">
                  <c:v>-3.4394237911072878E-6</c:v>
                </c:pt>
                <c:pt idx="606">
                  <c:v>8.6859381243087341E-7</c:v>
                </c:pt>
                <c:pt idx="607">
                  <c:v>1.1613547255207024E-5</c:v>
                </c:pt>
                <c:pt idx="608">
                  <c:v>1.3808659260039491E-5</c:v>
                </c:pt>
                <c:pt idx="609">
                  <c:v>1.8421593361406252E-5</c:v>
                </c:pt>
                <c:pt idx="610">
                  <c:v>-5.8996790345267058E-6</c:v>
                </c:pt>
                <c:pt idx="611">
                  <c:v>7.1574144713260068E-6</c:v>
                </c:pt>
                <c:pt idx="612">
                  <c:v>8.0170236914645088E-6</c:v>
                </c:pt>
                <c:pt idx="613">
                  <c:v>-7.2271269612178557E-6</c:v>
                </c:pt>
                <c:pt idx="614">
                  <c:v>8.4280320995500091E-6</c:v>
                </c:pt>
                <c:pt idx="615">
                  <c:v>-5.2781716275429602E-6</c:v>
                </c:pt>
                <c:pt idx="616">
                  <c:v>2.452786406204055E-6</c:v>
                </c:pt>
                <c:pt idx="617">
                  <c:v>2.9284454348132982E-6</c:v>
                </c:pt>
                <c:pt idx="618">
                  <c:v>2.7031750436945501E-6</c:v>
                </c:pt>
                <c:pt idx="619">
                  <c:v>1.365878980785773E-5</c:v>
                </c:pt>
                <c:pt idx="620">
                  <c:v>-2.719185922872569E-6</c:v>
                </c:pt>
                <c:pt idx="621">
                  <c:v>3.9595774121714555E-6</c:v>
                </c:pt>
                <c:pt idx="622">
                  <c:v>7.9671551584947764E-6</c:v>
                </c:pt>
                <c:pt idx="623">
                  <c:v>-7.8964759708810561E-7</c:v>
                </c:pt>
                <c:pt idx="624">
                  <c:v>1.2669815065091683E-5</c:v>
                </c:pt>
                <c:pt idx="625">
                  <c:v>-6.6588399525446818E-6</c:v>
                </c:pt>
                <c:pt idx="626">
                  <c:v>2.1873705047248393E-7</c:v>
                </c:pt>
                <c:pt idx="627">
                  <c:v>3.9352574874085278E-5</c:v>
                </c:pt>
                <c:pt idx="628">
                  <c:v>1.0352948366820769E-5</c:v>
                </c:pt>
                <c:pt idx="629">
                  <c:v>3.8446041351614113E-5</c:v>
                </c:pt>
                <c:pt idx="630">
                  <c:v>-1.4582093850190603E-6</c:v>
                </c:pt>
                <c:pt idx="631">
                  <c:v>-6.3001462158318589E-7</c:v>
                </c:pt>
                <c:pt idx="632">
                  <c:v>8.2583494069865537E-6</c:v>
                </c:pt>
                <c:pt idx="633">
                  <c:v>1.543248910085282E-5</c:v>
                </c:pt>
                <c:pt idx="634">
                  <c:v>-4.154393238420262E-6</c:v>
                </c:pt>
                <c:pt idx="635">
                  <c:v>-2.6612495449551687E-6</c:v>
                </c:pt>
                <c:pt idx="636">
                  <c:v>-4.5487018484058339E-6</c:v>
                </c:pt>
                <c:pt idx="637">
                  <c:v>5.4970003404708478E-6</c:v>
                </c:pt>
                <c:pt idx="638">
                  <c:v>1.2558402828877213E-5</c:v>
                </c:pt>
                <c:pt idx="639">
                  <c:v>1.1075738903798538E-7</c:v>
                </c:pt>
                <c:pt idx="640">
                  <c:v>3.4623469959971231E-6</c:v>
                </c:pt>
                <c:pt idx="641">
                  <c:v>-2.1220034895907958E-7</c:v>
                </c:pt>
                <c:pt idx="642">
                  <c:v>1.0316815542421587E-5</c:v>
                </c:pt>
                <c:pt idx="643">
                  <c:v>4.8423949553733081E-5</c:v>
                </c:pt>
                <c:pt idx="644">
                  <c:v>6.7069852728307566E-6</c:v>
                </c:pt>
                <c:pt idx="645">
                  <c:v>-2.1389535993510123E-6</c:v>
                </c:pt>
                <c:pt idx="646">
                  <c:v>-2.7713529422435101E-6</c:v>
                </c:pt>
                <c:pt idx="647">
                  <c:v>2.7022025299583419E-6</c:v>
                </c:pt>
                <c:pt idx="648">
                  <c:v>3.1476266109220497E-5</c:v>
                </c:pt>
                <c:pt idx="649">
                  <c:v>-3.0669611852385259E-6</c:v>
                </c:pt>
                <c:pt idx="650">
                  <c:v>2.095912939981126E-5</c:v>
                </c:pt>
                <c:pt idx="651">
                  <c:v>-7.8236635205897187E-6</c:v>
                </c:pt>
                <c:pt idx="652">
                  <c:v>1.5254636548389655E-5</c:v>
                </c:pt>
                <c:pt idx="653">
                  <c:v>2.9428865310543451E-5</c:v>
                </c:pt>
                <c:pt idx="654">
                  <c:v>2.2016185892370643E-5</c:v>
                </c:pt>
                <c:pt idx="655">
                  <c:v>7.2066627930800209E-6</c:v>
                </c:pt>
                <c:pt idx="656">
                  <c:v>1.202109148135122E-5</c:v>
                </c:pt>
                <c:pt idx="657">
                  <c:v>1.0348003966043073E-5</c:v>
                </c:pt>
                <c:pt idx="658">
                  <c:v>-3.3972795128178745E-6</c:v>
                </c:pt>
                <c:pt idx="659">
                  <c:v>1.8140374031805351E-6</c:v>
                </c:pt>
                <c:pt idx="660">
                  <c:v>3.6093871824682822E-7</c:v>
                </c:pt>
                <c:pt idx="661">
                  <c:v>1.08797314577469E-5</c:v>
                </c:pt>
                <c:pt idx="662">
                  <c:v>4.0187172664851722E-5</c:v>
                </c:pt>
                <c:pt idx="663">
                  <c:v>4.2893009076783173E-5</c:v>
                </c:pt>
                <c:pt idx="664">
                  <c:v>2.3445000526534088E-6</c:v>
                </c:pt>
                <c:pt idx="665">
                  <c:v>2.1449994713762521E-7</c:v>
                </c:pt>
                <c:pt idx="666">
                  <c:v>6.0061354272278322E-5</c:v>
                </c:pt>
                <c:pt idx="667">
                  <c:v>2.6546427409623874E-5</c:v>
                </c:pt>
                <c:pt idx="668">
                  <c:v>1.7032398071936683E-5</c:v>
                </c:pt>
                <c:pt idx="669">
                  <c:v>-1.7640175740130104E-6</c:v>
                </c:pt>
                <c:pt idx="670">
                  <c:v>#N/A</c:v>
                </c:pt>
                <c:pt idx="671">
                  <c:v>1.9798030997053573E-5</c:v>
                </c:pt>
                <c:pt idx="672">
                  <c:v>2.7769961673973498E-5</c:v>
                </c:pt>
                <c:pt idx="673">
                  <c:v>-6.4752805351009357E-6</c:v>
                </c:pt>
                <c:pt idx="674">
                  <c:v>-9.4346930668010032E-7</c:v>
                </c:pt>
                <c:pt idx="675">
                  <c:v>-1.9726499519423513E-6</c:v>
                </c:pt>
                <c:pt idx="676">
                  <c:v>3.7841998867804705E-8</c:v>
                </c:pt>
                <c:pt idx="677">
                  <c:v>1.9469541363559273E-6</c:v>
                </c:pt>
                <c:pt idx="678">
                  <c:v>1.6412232686224826E-6</c:v>
                </c:pt>
                <c:pt idx="679">
                  <c:v>4.354021631347571E-6</c:v>
                </c:pt>
                <c:pt idx="680">
                  <c:v>-6.8756064379726922E-6</c:v>
                </c:pt>
                <c:pt idx="681">
                  <c:v>5.1444726795191187E-6</c:v>
                </c:pt>
                <c:pt idx="682">
                  <c:v>1.808833945926569E-5</c:v>
                </c:pt>
                <c:pt idx="683">
                  <c:v>-2.8166806880225437E-6</c:v>
                </c:pt>
                <c:pt idx="684">
                  <c:v>-5.6962420131867475E-6</c:v>
                </c:pt>
                <c:pt idx="685">
                  <c:v>2.1363776643301691E-6</c:v>
                </c:pt>
                <c:pt idx="686">
                  <c:v>1.632153488695387E-6</c:v>
                </c:pt>
                <c:pt idx="687">
                  <c:v>2.0082951820654671E-5</c:v>
                </c:pt>
                <c:pt idx="688">
                  <c:v>9.358916185364663E-6</c:v>
                </c:pt>
                <c:pt idx="689">
                  <c:v>-3.1142266752048897E-6</c:v>
                </c:pt>
                <c:pt idx="690">
                  <c:v>4.3215364871285189E-5</c:v>
                </c:pt>
                <c:pt idx="691">
                  <c:v>2.8273263580347319E-6</c:v>
                </c:pt>
                <c:pt idx="692">
                  <c:v>1.6209810187239881E-5</c:v>
                </c:pt>
                <c:pt idx="693">
                  <c:v>1.3056119966714519E-5</c:v>
                </c:pt>
                <c:pt idx="694">
                  <c:v>-4.1984794174609874E-6</c:v>
                </c:pt>
                <c:pt idx="695">
                  <c:v>#N/A</c:v>
                </c:pt>
                <c:pt idx="696">
                  <c:v>3.3274731219279374E-6</c:v>
                </c:pt>
                <c:pt idx="697">
                  <c:v>1.883070182739921E-5</c:v>
                </c:pt>
                <c:pt idx="698">
                  <c:v>2.3137979965337507E-7</c:v>
                </c:pt>
                <c:pt idx="699">
                  <c:v>-1.3736213578141587E-5</c:v>
                </c:pt>
                <c:pt idx="700">
                  <c:v>8.8665167734536254E-6</c:v>
                </c:pt>
                <c:pt idx="701">
                  <c:v>2.7264034083707145E-6</c:v>
                </c:pt>
                <c:pt idx="702">
                  <c:v>2.9764490593442439E-5</c:v>
                </c:pt>
                <c:pt idx="703">
                  <c:v>-1.8775164820628021E-6</c:v>
                </c:pt>
                <c:pt idx="704">
                  <c:v>-1.8779741659535887E-6</c:v>
                </c:pt>
                <c:pt idx="705">
                  <c:v>-4.1776263262072177E-6</c:v>
                </c:pt>
                <c:pt idx="706">
                  <c:v>1.5436174346517006E-5</c:v>
                </c:pt>
                <c:pt idx="707">
                  <c:v>3.2550942617115552E-5</c:v>
                </c:pt>
                <c:pt idx="708">
                  <c:v>1.252968727039061E-5</c:v>
                </c:pt>
                <c:pt idx="709">
                  <c:v>5.0673480245233549E-7</c:v>
                </c:pt>
                <c:pt idx="710">
                  <c:v>-2.4246629395374697E-6</c:v>
                </c:pt>
                <c:pt idx="711">
                  <c:v>4.3542757818926248E-5</c:v>
                </c:pt>
                <c:pt idx="712">
                  <c:v>1.0983649965767839E-5</c:v>
                </c:pt>
                <c:pt idx="713">
                  <c:v>8.6369812888342778E-6</c:v>
                </c:pt>
                <c:pt idx="714">
                  <c:v>-7.2352055875413157E-6</c:v>
                </c:pt>
                <c:pt idx="715">
                  <c:v>1.2211437430575955E-5</c:v>
                </c:pt>
                <c:pt idx="716">
                  <c:v>2.2604872756959438E-5</c:v>
                </c:pt>
                <c:pt idx="717">
                  <c:v>6.9197277874355478E-6</c:v>
                </c:pt>
                <c:pt idx="718">
                  <c:v>1.8969361819887176E-5</c:v>
                </c:pt>
                <c:pt idx="719">
                  <c:v>1.8392797429989116E-5</c:v>
                </c:pt>
                <c:pt idx="720">
                  <c:v>-2.8547194834693812E-6</c:v>
                </c:pt>
                <c:pt idx="721">
                  <c:v>2.7679308745476305E-5</c:v>
                </c:pt>
                <c:pt idx="722">
                  <c:v>1.2814442437170115E-6</c:v>
                </c:pt>
                <c:pt idx="723">
                  <c:v>-5.3759280526088915E-6</c:v>
                </c:pt>
                <c:pt idx="724">
                  <c:v>1.2760810168321868E-5</c:v>
                </c:pt>
                <c:pt idx="725">
                  <c:v>3.9611577405063159E-5</c:v>
                </c:pt>
                <c:pt idx="726">
                  <c:v>4.1023116410521254E-5</c:v>
                </c:pt>
                <c:pt idx="727">
                  <c:v>7.0908565246163846E-6</c:v>
                </c:pt>
                <c:pt idx="728">
                  <c:v>-1.0489949402447962E-6</c:v>
                </c:pt>
                <c:pt idx="729">
                  <c:v>2.8166505811499931E-5</c:v>
                </c:pt>
                <c:pt idx="730">
                  <c:v>5.1180445999388091E-5</c:v>
                </c:pt>
                <c:pt idx="731">
                  <c:v>-1.2053447011939333E-5</c:v>
                </c:pt>
                <c:pt idx="732">
                  <c:v>6.7906614804824628E-5</c:v>
                </c:pt>
                <c:pt idx="733">
                  <c:v>-4.684677744337673E-5</c:v>
                </c:pt>
                <c:pt idx="734">
                  <c:v>6.4148577549882901E-7</c:v>
                </c:pt>
                <c:pt idx="735">
                  <c:v>2.4696659872813775E-5</c:v>
                </c:pt>
                <c:pt idx="736">
                  <c:v>6.7801025382951963E-6</c:v>
                </c:pt>
                <c:pt idx="737">
                  <c:v>1.0008506472702905E-5</c:v>
                </c:pt>
                <c:pt idx="738">
                  <c:v>1.1534554495984395E-6</c:v>
                </c:pt>
                <c:pt idx="739">
                  <c:v>3.8892973597270952E-7</c:v>
                </c:pt>
                <c:pt idx="740">
                  <c:v>-1.1137538120653545E-6</c:v>
                </c:pt>
                <c:pt idx="741">
                  <c:v>4.4915522747768222E-6</c:v>
                </c:pt>
                <c:pt idx="742">
                  <c:v>2.9008510822325917E-6</c:v>
                </c:pt>
                <c:pt idx="743">
                  <c:v>-2.5850528326820665E-6</c:v>
                </c:pt>
                <c:pt idx="744">
                  <c:v>2.8941040763896808E-6</c:v>
                </c:pt>
                <c:pt idx="745">
                  <c:v>2.1120499216431554E-5</c:v>
                </c:pt>
                <c:pt idx="746">
                  <c:v>-7.4530984943699252E-6</c:v>
                </c:pt>
                <c:pt idx="747">
                  <c:v>-1.3744058355857902E-6</c:v>
                </c:pt>
                <c:pt idx="748">
                  <c:v>-5.3498920626893209E-7</c:v>
                </c:pt>
                <c:pt idx="749">
                  <c:v>8.0529829726838642E-6</c:v>
                </c:pt>
                <c:pt idx="750">
                  <c:v>7.7195858272371964E-7</c:v>
                </c:pt>
                <c:pt idx="751">
                  <c:v>4.51810923327578E-5</c:v>
                </c:pt>
                <c:pt idx="752">
                  <c:v>-3.1065261651974652E-7</c:v>
                </c:pt>
                <c:pt idx="753">
                  <c:v>-3.1132816513679273E-6</c:v>
                </c:pt>
                <c:pt idx="754">
                  <c:v>2.9445086053625502E-5</c:v>
                </c:pt>
                <c:pt idx="755">
                  <c:v>-1.0259715099714128E-6</c:v>
                </c:pt>
                <c:pt idx="756">
                  <c:v>-3.9269858369550548E-6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C4-4B60-A75E-462DAA8A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40128"/>
        <c:axId val="411341440"/>
      </c:lineChart>
      <c:dateAx>
        <c:axId val="41134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1440"/>
        <c:crosses val="autoZero"/>
        <c:auto val="1"/>
        <c:lblOffset val="100"/>
        <c:baseTimeUnit val="days"/>
        <c:majorUnit val="3"/>
        <c:majorTimeUnit val="months"/>
      </c:dateAx>
      <c:valAx>
        <c:axId val="411341440"/>
        <c:scaling>
          <c:orientation val="minMax"/>
          <c:max val="6.0000000000000016E-4"/>
          <c:min val="-8.0000000000000026E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578124999999992E-2"/>
          <c:y val="0.89284586782657505"/>
          <c:w val="0.88971180555555551"/>
          <c:h val="4.7755600767036145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2000" b="1">
                <a:solidFill>
                  <a:sysClr val="windowText" lastClr="000000"/>
                </a:solidFill>
              </a:rPr>
              <a:t>Dzienne różnice</a:t>
            </a:r>
            <a:r>
              <a:rPr lang="pl-PL" sz="2000" b="1" baseline="0">
                <a:solidFill>
                  <a:sysClr val="windowText" lastClr="000000"/>
                </a:solidFill>
              </a:rPr>
              <a:t> odwzorowania względem S&amp;P 500 NTR</a:t>
            </a:r>
          </a:p>
        </c:rich>
      </c:tx>
      <c:layout>
        <c:manualLayout>
          <c:xMode val="edge"/>
          <c:yMode val="edge"/>
          <c:x val="0.18187161458333334"/>
          <c:y val="1.73245716601967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4.4057812500000001E-2"/>
          <c:y val="0.10992450462248414"/>
          <c:w val="0.94381545138888889"/>
          <c:h val="0.84503589635657828"/>
        </c:manualLayout>
      </c:layout>
      <c:lineChart>
        <c:grouping val="standard"/>
        <c:varyColors val="0"/>
        <c:ser>
          <c:idx val="2"/>
          <c:order val="0"/>
          <c:tx>
            <c:strRef>
              <c:f>Analysis!$AH$9</c:f>
              <c:strCache>
                <c:ptCount val="1"/>
                <c:pt idx="0">
                  <c:v>Invesco S&amp;P 500 UCITS ETF Acc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Analysis!$AH$10:$AH$766</c:f>
              <c:numCache>
                <c:formatCode>0.000%</c:formatCode>
                <c:ptCount val="757"/>
                <c:pt idx="0">
                  <c:v>1.0736736114402845E-5</c:v>
                </c:pt>
                <c:pt idx="1">
                  <c:v>2.1850020086811028E-5</c:v>
                </c:pt>
                <c:pt idx="2">
                  <c:v>3.1488007552926689E-5</c:v>
                </c:pt>
                <c:pt idx="3">
                  <c:v>-1.7193359624911864E-6</c:v>
                </c:pt>
                <c:pt idx="4">
                  <c:v>-5.2294025401078414E-6</c:v>
                </c:pt>
                <c:pt idx="5">
                  <c:v>3.090177642328662E-5</c:v>
                </c:pt>
                <c:pt idx="6">
                  <c:v>3.4018263352919575E-6</c:v>
                </c:pt>
                <c:pt idx="7">
                  <c:v>2.0995064882733949E-5</c:v>
                </c:pt>
                <c:pt idx="8">
                  <c:v>4.71113090072528E-6</c:v>
                </c:pt>
                <c:pt idx="9">
                  <c:v>2.0975493080221952E-5</c:v>
                </c:pt>
                <c:pt idx="10">
                  <c:v>1.3993840566106641E-5</c:v>
                </c:pt>
                <c:pt idx="11">
                  <c:v>-9.510156457892549E-7</c:v>
                </c:pt>
                <c:pt idx="12">
                  <c:v>2.9983739751049399E-6</c:v>
                </c:pt>
                <c:pt idx="13">
                  <c:v>4.9590688029010899E-5</c:v>
                </c:pt>
                <c:pt idx="14">
                  <c:v>5.6224730101694931E-6</c:v>
                </c:pt>
                <c:pt idx="15">
                  <c:v>2.0066438655041985E-5</c:v>
                </c:pt>
                <c:pt idx="16">
                  <c:v>1.2394500868206926E-5</c:v>
                </c:pt>
                <c:pt idx="17">
                  <c:v>8.0637208323963705E-6</c:v>
                </c:pt>
                <c:pt idx="18">
                  <c:v>-4.0807568782996739E-6</c:v>
                </c:pt>
                <c:pt idx="19">
                  <c:v>1.5473661565401642E-5</c:v>
                </c:pt>
                <c:pt idx="20">
                  <c:v>5.4684690283690607E-5</c:v>
                </c:pt>
                <c:pt idx="21">
                  <c:v>2.7552362109828366E-5</c:v>
                </c:pt>
                <c:pt idx="22">
                  <c:v>8.1572254990724957E-6</c:v>
                </c:pt>
                <c:pt idx="23">
                  <c:v>4.3244146804455319E-5</c:v>
                </c:pt>
                <c:pt idx="24">
                  <c:v>2.6164100595638118E-5</c:v>
                </c:pt>
                <c:pt idx="25">
                  <c:v>9.9333160366033013E-6</c:v>
                </c:pt>
                <c:pt idx="26">
                  <c:v>2.9869562265805172E-6</c:v>
                </c:pt>
                <c:pt idx="27">
                  <c:v>2.9447980347541147E-5</c:v>
                </c:pt>
                <c:pt idx="28">
                  <c:v>2.3038629477500905E-6</c:v>
                </c:pt>
                <c:pt idx="29">
                  <c:v>1.8754600154213819E-5</c:v>
                </c:pt>
                <c:pt idx="30">
                  <c:v>5.252594460725124E-5</c:v>
                </c:pt>
                <c:pt idx="31">
                  <c:v>4.2078156331948335E-5</c:v>
                </c:pt>
                <c:pt idx="32">
                  <c:v>-7.1914036237075152E-7</c:v>
                </c:pt>
                <c:pt idx="33">
                  <c:v>2.6938899760242663E-5</c:v>
                </c:pt>
                <c:pt idx="34">
                  <c:v>6.0019191795102067E-5</c:v>
                </c:pt>
                <c:pt idx="35">
                  <c:v>-3.6635010580710059E-7</c:v>
                </c:pt>
                <c:pt idx="36">
                  <c:v>4.8050852282099932E-5</c:v>
                </c:pt>
                <c:pt idx="37">
                  <c:v>2.3491984435963786E-5</c:v>
                </c:pt>
                <c:pt idx="38">
                  <c:v>3.6674259721203306E-5</c:v>
                </c:pt>
                <c:pt idx="39">
                  <c:v>5.584965095728478E-5</c:v>
                </c:pt>
                <c:pt idx="40">
                  <c:v>-1.0054766776956825E-6</c:v>
                </c:pt>
                <c:pt idx="41">
                  <c:v>1.0654690112410492E-6</c:v>
                </c:pt>
                <c:pt idx="42">
                  <c:v>-4.1390577409927687E-8</c:v>
                </c:pt>
                <c:pt idx="43">
                  <c:v>3.1954087775121209E-5</c:v>
                </c:pt>
                <c:pt idx="44">
                  <c:v>2.3397046410522648E-5</c:v>
                </c:pt>
                <c:pt idx="45">
                  <c:v>-1.9418620957889487E-6</c:v>
                </c:pt>
                <c:pt idx="46">
                  <c:v>3.1737632436579233E-6</c:v>
                </c:pt>
                <c:pt idx="47">
                  <c:v>-2.0042360328043074E-6</c:v>
                </c:pt>
                <c:pt idx="48">
                  <c:v>4.1886328951967755E-6</c:v>
                </c:pt>
                <c:pt idx="49">
                  <c:v>2.3337023163927384E-5</c:v>
                </c:pt>
                <c:pt idx="50">
                  <c:v>6.1310988797025345E-6</c:v>
                </c:pt>
                <c:pt idx="51">
                  <c:v>5.0274573089037489E-6</c:v>
                </c:pt>
                <c:pt idx="52">
                  <c:v>-5.2059862348796671E-6</c:v>
                </c:pt>
                <c:pt idx="53">
                  <c:v>6.720466321219476E-7</c:v>
                </c:pt>
                <c:pt idx="54">
                  <c:v>6.0028464659023228E-6</c:v>
                </c:pt>
                <c:pt idx="55">
                  <c:v>2.5967273620808307E-5</c:v>
                </c:pt>
                <c:pt idx="56">
                  <c:v>-2.7327943160626589E-6</c:v>
                </c:pt>
                <c:pt idx="57">
                  <c:v>-4.823830073608093E-6</c:v>
                </c:pt>
                <c:pt idx="58">
                  <c:v>2.4617465474996436E-6</c:v>
                </c:pt>
                <c:pt idx="59">
                  <c:v>8.9235738644166673E-5</c:v>
                </c:pt>
                <c:pt idx="60">
                  <c:v>2.4899287993651598E-6</c:v>
                </c:pt>
                <c:pt idx="61">
                  <c:v>9.2432133778075354E-6</c:v>
                </c:pt>
                <c:pt idx="62">
                  <c:v>2.8333255268631063E-5</c:v>
                </c:pt>
                <c:pt idx="63">
                  <c:v>-3.8589927464638407E-6</c:v>
                </c:pt>
                <c:pt idx="64">
                  <c:v>2.9290953519334195E-5</c:v>
                </c:pt>
                <c:pt idx="65">
                  <c:v>8.5068245931907427E-6</c:v>
                </c:pt>
                <c:pt idx="66">
                  <c:v>3.5075120069616439E-5</c:v>
                </c:pt>
                <c:pt idx="67">
                  <c:v>-5.0598206580154681E-6</c:v>
                </c:pt>
                <c:pt idx="68">
                  <c:v>6.70365774757542E-6</c:v>
                </c:pt>
                <c:pt idx="69">
                  <c:v>1.269114618240863E-5</c:v>
                </c:pt>
                <c:pt idx="70">
                  <c:v>1.8030782615197083E-5</c:v>
                </c:pt>
                <c:pt idx="71">
                  <c:v>-7.5636465735051672E-7</c:v>
                </c:pt>
                <c:pt idx="72">
                  <c:v>1.0033199591585884E-5</c:v>
                </c:pt>
                <c:pt idx="73">
                  <c:v>-9.7938656984375427E-7</c:v>
                </c:pt>
                <c:pt idx="74">
                  <c:v>3.1688330610624149E-6</c:v>
                </c:pt>
                <c:pt idx="75">
                  <c:v>8.4274237405201902E-6</c:v>
                </c:pt>
                <c:pt idx="76">
                  <c:v>1.0084570294388584E-6</c:v>
                </c:pt>
                <c:pt idx="77">
                  <c:v>9.1181683946173209E-5</c:v>
                </c:pt>
                <c:pt idx="78">
                  <c:v>9.9994602678066258E-6</c:v>
                </c:pt>
                <c:pt idx="79">
                  <c:v>1.1452507478693086E-5</c:v>
                </c:pt>
                <c:pt idx="80">
                  <c:v>1.4809363200640746E-5</c:v>
                </c:pt>
                <c:pt idx="81">
                  <c:v>4.5177612848501525E-6</c:v>
                </c:pt>
                <c:pt idx="82">
                  <c:v>-4.6514136292641339E-6</c:v>
                </c:pt>
                <c:pt idx="83">
                  <c:v>5.280132212392985E-5</c:v>
                </c:pt>
                <c:pt idx="84">
                  <c:v>2.787193731612625E-5</c:v>
                </c:pt>
                <c:pt idx="85">
                  <c:v>4.266511944850393E-6</c:v>
                </c:pt>
                <c:pt idx="86">
                  <c:v>2.8654927133220376E-5</c:v>
                </c:pt>
                <c:pt idx="87">
                  <c:v>2.6925000146560407E-5</c:v>
                </c:pt>
                <c:pt idx="88">
                  <c:v>1.7136398476891301E-5</c:v>
                </c:pt>
                <c:pt idx="89">
                  <c:v>-8.8304240475345352E-7</c:v>
                </c:pt>
                <c:pt idx="90">
                  <c:v>-1.3218548033933075E-8</c:v>
                </c:pt>
                <c:pt idx="91">
                  <c:v>3.1141130731215938E-5</c:v>
                </c:pt>
                <c:pt idx="92">
                  <c:v>1.4611950912346572E-5</c:v>
                </c:pt>
                <c:pt idx="93">
                  <c:v>6.024621764133542E-6</c:v>
                </c:pt>
                <c:pt idx="94">
                  <c:v>4.7067273463041737E-5</c:v>
                </c:pt>
                <c:pt idx="95">
                  <c:v>4.5449583220280587E-5</c:v>
                </c:pt>
                <c:pt idx="96">
                  <c:v>1.0314070024719513E-6</c:v>
                </c:pt>
                <c:pt idx="97">
                  <c:v>1.8934798926228957E-5</c:v>
                </c:pt>
                <c:pt idx="98">
                  <c:v>7.1242285703321251E-5</c:v>
                </c:pt>
                <c:pt idx="99">
                  <c:v>4.2512023886054351E-5</c:v>
                </c:pt>
                <c:pt idx="100">
                  <c:v>-1.1958140413437235E-6</c:v>
                </c:pt>
                <c:pt idx="101">
                  <c:v>-7.6800239101615375E-7</c:v>
                </c:pt>
                <c:pt idx="102">
                  <c:v>5.7743003122112668E-5</c:v>
                </c:pt>
                <c:pt idx="103">
                  <c:v>3.2601500888906898E-5</c:v>
                </c:pt>
                <c:pt idx="104">
                  <c:v>-3.2339155380256557E-6</c:v>
                </c:pt>
                <c:pt idx="105">
                  <c:v>-1.4882235406243893E-6</c:v>
                </c:pt>
                <c:pt idx="106">
                  <c:v>3.8605667669333599E-6</c:v>
                </c:pt>
                <c:pt idx="107">
                  <c:v>2.8833411869877423E-5</c:v>
                </c:pt>
                <c:pt idx="108">
                  <c:v>4.3827703915866323E-5</c:v>
                </c:pt>
                <c:pt idx="109">
                  <c:v>-1.2386171397427148E-6</c:v>
                </c:pt>
                <c:pt idx="110">
                  <c:v>6.6218615280000392E-7</c:v>
                </c:pt>
                <c:pt idx="111">
                  <c:v>-3.321379101528521E-6</c:v>
                </c:pt>
                <c:pt idx="112">
                  <c:v>-4.8654140660797651E-7</c:v>
                </c:pt>
                <c:pt idx="113">
                  <c:v>2.1555245322990579E-5</c:v>
                </c:pt>
                <c:pt idx="114">
                  <c:v>4.1357797104790706E-6</c:v>
                </c:pt>
                <c:pt idx="115">
                  <c:v>2.7069455503792028E-6</c:v>
                </c:pt>
                <c:pt idx="116">
                  <c:v>-4.6159687967506358E-6</c:v>
                </c:pt>
                <c:pt idx="117">
                  <c:v>1.1066859682884456E-5</c:v>
                </c:pt>
                <c:pt idx="118">
                  <c:v>6.1798709285465492E-6</c:v>
                </c:pt>
                <c:pt idx="119">
                  <c:v>3.1925461967396984E-6</c:v>
                </c:pt>
                <c:pt idx="120">
                  <c:v>3.8817283280367931E-5</c:v>
                </c:pt>
                <c:pt idx="121">
                  <c:v>-6.1409994620564845E-6</c:v>
                </c:pt>
                <c:pt idx="122">
                  <c:v>-3.1863251008790172E-6</c:v>
                </c:pt>
                <c:pt idx="123">
                  <c:v>8.1815228500370374E-5</c:v>
                </c:pt>
                <c:pt idx="124">
                  <c:v>2.8372923575048503E-6</c:v>
                </c:pt>
                <c:pt idx="125">
                  <c:v>-2.3145522963785581E-6</c:v>
                </c:pt>
                <c:pt idx="126">
                  <c:v>-6.3725864820618483E-6</c:v>
                </c:pt>
                <c:pt idx="127">
                  <c:v>6.1531903661649068E-5</c:v>
                </c:pt>
                <c:pt idx="128">
                  <c:v>7.3393518498221511E-6</c:v>
                </c:pt>
                <c:pt idx="129">
                  <c:v>2.3039236727528944E-5</c:v>
                </c:pt>
                <c:pt idx="130">
                  <c:v>3.1327716064177835E-5</c:v>
                </c:pt>
                <c:pt idx="131">
                  <c:v>-8.6507230379062605E-8</c:v>
                </c:pt>
                <c:pt idx="132">
                  <c:v>1.3274600486390398E-5</c:v>
                </c:pt>
                <c:pt idx="133">
                  <c:v>-2.8306846077130743E-6</c:v>
                </c:pt>
                <c:pt idx="134">
                  <c:v>-9.1199425233945419E-7</c:v>
                </c:pt>
                <c:pt idx="135">
                  <c:v>-5.4734882366513915E-6</c:v>
                </c:pt>
                <c:pt idx="136">
                  <c:v>5.159130106202614E-5</c:v>
                </c:pt>
                <c:pt idx="137">
                  <c:v>8.003195766992377E-6</c:v>
                </c:pt>
                <c:pt idx="138">
                  <c:v>-3.0149108360966181E-6</c:v>
                </c:pt>
                <c:pt idx="139">
                  <c:v>3.2129600364694255E-6</c:v>
                </c:pt>
                <c:pt idx="140">
                  <c:v>6.6525090760549688E-6</c:v>
                </c:pt>
                <c:pt idx="141">
                  <c:v>8.4570877774581277E-5</c:v>
                </c:pt>
                <c:pt idx="142">
                  <c:v>3.0642305530736991E-5</c:v>
                </c:pt>
                <c:pt idx="143">
                  <c:v>-7.6953167937876543E-7</c:v>
                </c:pt>
                <c:pt idx="144">
                  <c:v>1.7198248126515381E-5</c:v>
                </c:pt>
                <c:pt idx="145">
                  <c:v>-1.9345718205165952E-7</c:v>
                </c:pt>
                <c:pt idx="146">
                  <c:v>5.5816953259402169E-7</c:v>
                </c:pt>
                <c:pt idx="147">
                  <c:v>6.3149858460787023E-5</c:v>
                </c:pt>
                <c:pt idx="148">
                  <c:v>2.8831472238310951E-5</c:v>
                </c:pt>
                <c:pt idx="149">
                  <c:v>7.5645460246853702E-6</c:v>
                </c:pt>
                <c:pt idx="150">
                  <c:v>7.1255823173022037E-6</c:v>
                </c:pt>
                <c:pt idx="151">
                  <c:v>4.3499619282405533E-5</c:v>
                </c:pt>
                <c:pt idx="152">
                  <c:v>3.2417078781654673E-5</c:v>
                </c:pt>
                <c:pt idx="153">
                  <c:v>4.0571637849318165E-6</c:v>
                </c:pt>
                <c:pt idx="154">
                  <c:v>-2.3511979372337066E-6</c:v>
                </c:pt>
                <c:pt idx="155">
                  <c:v>4.6040163566019032E-5</c:v>
                </c:pt>
                <c:pt idx="156">
                  <c:v>1.7426279583565574E-5</c:v>
                </c:pt>
                <c:pt idx="157">
                  <c:v>5.3629012504385898E-5</c:v>
                </c:pt>
                <c:pt idx="158">
                  <c:v>2.5677847639071771E-5</c:v>
                </c:pt>
                <c:pt idx="159">
                  <c:v>2.9467978008845819E-5</c:v>
                </c:pt>
                <c:pt idx="160">
                  <c:v>2.8044071381794211E-5</c:v>
                </c:pt>
                <c:pt idx="161">
                  <c:v>6.1285718628623087E-5</c:v>
                </c:pt>
                <c:pt idx="162">
                  <c:v>1.8766141989701168E-5</c:v>
                </c:pt>
                <c:pt idx="163">
                  <c:v>4.6089707770202715E-5</c:v>
                </c:pt>
                <c:pt idx="164">
                  <c:v>-9.9355745897256043E-7</c:v>
                </c:pt>
                <c:pt idx="165">
                  <c:v>5.3821802712405997E-5</c:v>
                </c:pt>
                <c:pt idx="166">
                  <c:v>1.0366501768355185E-4</c:v>
                </c:pt>
                <c:pt idx="167">
                  <c:v>1.9321672272143431E-5</c:v>
                </c:pt>
                <c:pt idx="168">
                  <c:v>-6.5527149528676887E-7</c:v>
                </c:pt>
                <c:pt idx="169">
                  <c:v>2.7235522937152368E-5</c:v>
                </c:pt>
                <c:pt idx="170">
                  <c:v>#N/A</c:v>
                </c:pt>
                <c:pt idx="171">
                  <c:v>4.3532851314864729E-6</c:v>
                </c:pt>
                <c:pt idx="172">
                  <c:v>8.4090286029958605E-6</c:v>
                </c:pt>
                <c:pt idx="173">
                  <c:v>-7.2356424452024726E-7</c:v>
                </c:pt>
                <c:pt idx="174">
                  <c:v>9.8584036023474653E-7</c:v>
                </c:pt>
                <c:pt idx="175">
                  <c:v>1.3859871332844165E-6</c:v>
                </c:pt>
                <c:pt idx="176">
                  <c:v>2.3134397183044442E-5</c:v>
                </c:pt>
                <c:pt idx="177">
                  <c:v>7.2827746635528712E-6</c:v>
                </c:pt>
                <c:pt idx="178">
                  <c:v>2.3471509558170567E-6</c:v>
                </c:pt>
                <c:pt idx="179">
                  <c:v>-3.6867485422309443E-6</c:v>
                </c:pt>
                <c:pt idx="180">
                  <c:v>8.2012639890383099E-6</c:v>
                </c:pt>
                <c:pt idx="181">
                  <c:v>-2.702960377742869E-7</c:v>
                </c:pt>
                <c:pt idx="182">
                  <c:v>1.3929314390925818E-5</c:v>
                </c:pt>
                <c:pt idx="183">
                  <c:v>3.6640333037851747E-5</c:v>
                </c:pt>
                <c:pt idx="184">
                  <c:v>#N/A</c:v>
                </c:pt>
                <c:pt idx="185">
                  <c:v>3.1615148176511454E-5</c:v>
                </c:pt>
                <c:pt idx="186">
                  <c:v>7.1955073710494588E-5</c:v>
                </c:pt>
                <c:pt idx="187">
                  <c:v>4.7282036264029159E-7</c:v>
                </c:pt>
                <c:pt idx="188">
                  <c:v>2.5030219386046326E-7</c:v>
                </c:pt>
                <c:pt idx="189">
                  <c:v>3.6643766896937713E-5</c:v>
                </c:pt>
                <c:pt idx="190">
                  <c:v>4.8112800508093301E-5</c:v>
                </c:pt>
                <c:pt idx="191">
                  <c:v>-1.8477461951604823E-6</c:v>
                </c:pt>
                <c:pt idx="192">
                  <c:v>2.6116230449346745E-5</c:v>
                </c:pt>
                <c:pt idx="193">
                  <c:v>4.6775274385790766E-5</c:v>
                </c:pt>
                <c:pt idx="194">
                  <c:v>-3.5702156089278958E-6</c:v>
                </c:pt>
                <c:pt idx="195">
                  <c:v>1.0156670971372961E-5</c:v>
                </c:pt>
                <c:pt idx="196">
                  <c:v>-1.3511724274994918E-6</c:v>
                </c:pt>
                <c:pt idx="197">
                  <c:v>3.1282539756816163E-5</c:v>
                </c:pt>
                <c:pt idx="198">
                  <c:v>-4.6148597224737742E-6</c:v>
                </c:pt>
                <c:pt idx="199">
                  <c:v>4.3585497948805951E-5</c:v>
                </c:pt>
                <c:pt idx="200">
                  <c:v>2.1440030896213713E-5</c:v>
                </c:pt>
                <c:pt idx="201">
                  <c:v>-2.4063465932089301E-6</c:v>
                </c:pt>
                <c:pt idx="202">
                  <c:v>8.0329399785306066E-6</c:v>
                </c:pt>
                <c:pt idx="203">
                  <c:v>5.7100459202041876E-6</c:v>
                </c:pt>
                <c:pt idx="204">
                  <c:v>9.8362375227312171E-5</c:v>
                </c:pt>
                <c:pt idx="205">
                  <c:v>5.5263500960189837E-5</c:v>
                </c:pt>
                <c:pt idx="206">
                  <c:v>1.5628036735382267E-5</c:v>
                </c:pt>
                <c:pt idx="207">
                  <c:v>6.5156247959219371E-6</c:v>
                </c:pt>
                <c:pt idx="208">
                  <c:v>2.3558051632233123E-5</c:v>
                </c:pt>
                <c:pt idx="209">
                  <c:v>4.4628138480273805E-6</c:v>
                </c:pt>
                <c:pt idx="210">
                  <c:v>5.8971411420638553E-5</c:v>
                </c:pt>
                <c:pt idx="211">
                  <c:v>1.3369483575775831E-5</c:v>
                </c:pt>
                <c:pt idx="212">
                  <c:v>6.8115843443461443E-6</c:v>
                </c:pt>
                <c:pt idx="213">
                  <c:v>3.8614605137876623E-6</c:v>
                </c:pt>
                <c:pt idx="214">
                  <c:v>4.4859062319435594E-5</c:v>
                </c:pt>
                <c:pt idx="215">
                  <c:v>5.4334682630718945E-5</c:v>
                </c:pt>
                <c:pt idx="216">
                  <c:v>-6.1214673408027664E-7</c:v>
                </c:pt>
                <c:pt idx="217">
                  <c:v>4.138269436460007E-6</c:v>
                </c:pt>
                <c:pt idx="218">
                  <c:v>3.0593825524505291E-5</c:v>
                </c:pt>
                <c:pt idx="219">
                  <c:v>6.6877420067390503E-6</c:v>
                </c:pt>
                <c:pt idx="220">
                  <c:v>1.0913094528719469E-5</c:v>
                </c:pt>
                <c:pt idx="221">
                  <c:v>4.9175527132350183E-5</c:v>
                </c:pt>
                <c:pt idx="222">
                  <c:v>1.094731850648234E-5</c:v>
                </c:pt>
                <c:pt idx="223">
                  <c:v>4.4389245544396161E-5</c:v>
                </c:pt>
                <c:pt idx="224">
                  <c:v>9.3770162741591001E-5</c:v>
                </c:pt>
                <c:pt idx="225">
                  <c:v>6.3509116166038382E-6</c:v>
                </c:pt>
                <c:pt idx="226">
                  <c:v>1.1442835501362936E-5</c:v>
                </c:pt>
                <c:pt idx="227">
                  <c:v>3.8881817390423734E-5</c:v>
                </c:pt>
                <c:pt idx="228">
                  <c:v>5.4702132776696111E-5</c:v>
                </c:pt>
                <c:pt idx="229">
                  <c:v>4.8692120382609616E-5</c:v>
                </c:pt>
                <c:pt idx="230">
                  <c:v>2.7010916643366301E-6</c:v>
                </c:pt>
                <c:pt idx="231">
                  <c:v>-8.0432642612926486E-7</c:v>
                </c:pt>
                <c:pt idx="232">
                  <c:v>-1.1817667173730229E-6</c:v>
                </c:pt>
                <c:pt idx="233">
                  <c:v>1.9438844257591015E-5</c:v>
                </c:pt>
                <c:pt idx="234">
                  <c:v>4.3089235411741811E-5</c:v>
                </c:pt>
                <c:pt idx="235">
                  <c:v>4.8615999244105979E-6</c:v>
                </c:pt>
                <c:pt idx="236">
                  <c:v>2.6907916499396833E-6</c:v>
                </c:pt>
                <c:pt idx="237">
                  <c:v>-5.6288538391457976E-6</c:v>
                </c:pt>
                <c:pt idx="238">
                  <c:v>3.3275744372174287E-6</c:v>
                </c:pt>
                <c:pt idx="239">
                  <c:v>1.9768367108374818E-5</c:v>
                </c:pt>
                <c:pt idx="240">
                  <c:v>8.9253547868040073E-6</c:v>
                </c:pt>
                <c:pt idx="241">
                  <c:v>-2.1363120321638007E-6</c:v>
                </c:pt>
                <c:pt idx="242">
                  <c:v>1.7390955355800486E-6</c:v>
                </c:pt>
                <c:pt idx="243">
                  <c:v>8.4141029377260423E-6</c:v>
                </c:pt>
                <c:pt idx="244">
                  <c:v>3.7278393634210261E-6</c:v>
                </c:pt>
                <c:pt idx="245">
                  <c:v>2.4700437003977171E-5</c:v>
                </c:pt>
                <c:pt idx="246">
                  <c:v>-3.2806405418916995E-6</c:v>
                </c:pt>
                <c:pt idx="247">
                  <c:v>-4.3424960562976622E-6</c:v>
                </c:pt>
                <c:pt idx="248">
                  <c:v>7.786338927395775E-5</c:v>
                </c:pt>
                <c:pt idx="249">
                  <c:v>7.7918629142192941E-6</c:v>
                </c:pt>
                <c:pt idx="250">
                  <c:v>2.6977530722671617E-5</c:v>
                </c:pt>
                <c:pt idx="251">
                  <c:v>-4.1471616760713204E-6</c:v>
                </c:pt>
                <c:pt idx="252">
                  <c:v>2.6881522764421462E-5</c:v>
                </c:pt>
                <c:pt idx="253">
                  <c:v>3.3440425864839085E-5</c:v>
                </c:pt>
                <c:pt idx="254">
                  <c:v>1.5168803711329559E-5</c:v>
                </c:pt>
                <c:pt idx="255">
                  <c:v>3.4321949837767818E-5</c:v>
                </c:pt>
                <c:pt idx="256">
                  <c:v>2.5080263730492547E-5</c:v>
                </c:pt>
                <c:pt idx="257">
                  <c:v>#N/A</c:v>
                </c:pt>
                <c:pt idx="258">
                  <c:v>1.6376376357873923E-5</c:v>
                </c:pt>
                <c:pt idx="259">
                  <c:v>-4.451250856352118E-6</c:v>
                </c:pt>
                <c:pt idx="260">
                  <c:v>1.1561235188084495E-5</c:v>
                </c:pt>
                <c:pt idx="261">
                  <c:v>1.6394212775328043E-5</c:v>
                </c:pt>
                <c:pt idx="262">
                  <c:v>2.3451131187735008E-5</c:v>
                </c:pt>
                <c:pt idx="263">
                  <c:v>-4.317773898421251E-7</c:v>
                </c:pt>
                <c:pt idx="264">
                  <c:v>2.3851310861910946E-6</c:v>
                </c:pt>
                <c:pt idx="265">
                  <c:v>4.8922214698654543E-5</c:v>
                </c:pt>
                <c:pt idx="266">
                  <c:v>4.0494326268403213E-5</c:v>
                </c:pt>
                <c:pt idx="267">
                  <c:v>-2.3948995164779774E-7</c:v>
                </c:pt>
                <c:pt idx="268">
                  <c:v>8.621373010275768E-6</c:v>
                </c:pt>
                <c:pt idx="269">
                  <c:v>1.7966038020511554E-5</c:v>
                </c:pt>
                <c:pt idx="270">
                  <c:v>1.117508481129903E-5</c:v>
                </c:pt>
                <c:pt idx="271">
                  <c:v>8.0846222502595211E-5</c:v>
                </c:pt>
                <c:pt idx="272">
                  <c:v>2.852524523544453E-5</c:v>
                </c:pt>
                <c:pt idx="273">
                  <c:v>7.8089252920632291E-6</c:v>
                </c:pt>
                <c:pt idx="274">
                  <c:v>4.6437842874391677E-6</c:v>
                </c:pt>
                <c:pt idx="275">
                  <c:v>5.8763546286533241E-5</c:v>
                </c:pt>
                <c:pt idx="276">
                  <c:v>3.3478263480324344E-5</c:v>
                </c:pt>
                <c:pt idx="277">
                  <c:v>6.5752686662090554E-6</c:v>
                </c:pt>
                <c:pt idx="278">
                  <c:v>3.0324574195716991E-5</c:v>
                </c:pt>
                <c:pt idx="279">
                  <c:v>-4.1046411181078213E-7</c:v>
                </c:pt>
                <c:pt idx="280">
                  <c:v>1.5905889818923491E-5</c:v>
                </c:pt>
                <c:pt idx="281">
                  <c:v>5.4466999156677076E-5</c:v>
                </c:pt>
                <c:pt idx="282">
                  <c:v>1.641716409339633E-5</c:v>
                </c:pt>
                <c:pt idx="283">
                  <c:v>-1.2548243628618394E-6</c:v>
                </c:pt>
                <c:pt idx="284">
                  <c:v>5.036677865866146E-5</c:v>
                </c:pt>
                <c:pt idx="285">
                  <c:v>7.3473000053114745E-5</c:v>
                </c:pt>
                <c:pt idx="286">
                  <c:v>8.4001022833124495E-6</c:v>
                </c:pt>
                <c:pt idx="287">
                  <c:v>1.2978915954420245E-5</c:v>
                </c:pt>
                <c:pt idx="288">
                  <c:v>-5.7353422155959066E-6</c:v>
                </c:pt>
                <c:pt idx="289">
                  <c:v>4.9995704447525213E-5</c:v>
                </c:pt>
                <c:pt idx="290">
                  <c:v>1.3712320902525832E-4</c:v>
                </c:pt>
                <c:pt idx="291">
                  <c:v>1.9119443899207056E-5</c:v>
                </c:pt>
                <c:pt idx="292">
                  <c:v>3.3242436148217536E-7</c:v>
                </c:pt>
                <c:pt idx="293">
                  <c:v>-2.1580099691664856E-6</c:v>
                </c:pt>
                <c:pt idx="294">
                  <c:v>2.3484074401336485E-5</c:v>
                </c:pt>
                <c:pt idx="295">
                  <c:v>1.5886674736731443E-5</c:v>
                </c:pt>
                <c:pt idx="296">
                  <c:v>2.2302590860112659E-5</c:v>
                </c:pt>
                <c:pt idx="297">
                  <c:v>2.023300589293342E-6</c:v>
                </c:pt>
                <c:pt idx="298">
                  <c:v>-4.9019489161139518E-6</c:v>
                </c:pt>
                <c:pt idx="299">
                  <c:v>2.8887955139111909E-7</c:v>
                </c:pt>
                <c:pt idx="300">
                  <c:v>-4.7958121629498862E-7</c:v>
                </c:pt>
                <c:pt idx="301">
                  <c:v>6.1335383447769232E-6</c:v>
                </c:pt>
                <c:pt idx="302">
                  <c:v>7.1932937697471999E-6</c:v>
                </c:pt>
                <c:pt idx="303">
                  <c:v>4.6407519052049651E-6</c:v>
                </c:pt>
                <c:pt idx="304">
                  <c:v>4.275559806976581E-6</c:v>
                </c:pt>
                <c:pt idx="305">
                  <c:v>2.0126472487058678E-5</c:v>
                </c:pt>
                <c:pt idx="306">
                  <c:v>1.6735269092849059E-5</c:v>
                </c:pt>
                <c:pt idx="307">
                  <c:v>-2.4010990438139146E-6</c:v>
                </c:pt>
                <c:pt idx="308">
                  <c:v>-5.1837501691132104E-6</c:v>
                </c:pt>
                <c:pt idx="309">
                  <c:v>2.5606025768398766E-5</c:v>
                </c:pt>
                <c:pt idx="310">
                  <c:v>2.8456777441121517E-6</c:v>
                </c:pt>
                <c:pt idx="311">
                  <c:v>9.3339696979777287E-5</c:v>
                </c:pt>
                <c:pt idx="312">
                  <c:v>3.2841665845717571E-6</c:v>
                </c:pt>
                <c:pt idx="313">
                  <c:v>-2.8187919713928977E-6</c:v>
                </c:pt>
                <c:pt idx="314">
                  <c:v>-2.4395223574558145E-6</c:v>
                </c:pt>
                <c:pt idx="315">
                  <c:v>7.0820084607570166E-5</c:v>
                </c:pt>
                <c:pt idx="316">
                  <c:v>-2.5126698744992737E-6</c:v>
                </c:pt>
                <c:pt idx="317">
                  <c:v>1.0795932267493313E-5</c:v>
                </c:pt>
                <c:pt idx="318">
                  <c:v>1.0287968980726703E-5</c:v>
                </c:pt>
                <c:pt idx="319">
                  <c:v>3.8025295125976299E-5</c:v>
                </c:pt>
                <c:pt idx="320">
                  <c:v>1.4897052579843084E-5</c:v>
                </c:pt>
                <c:pt idx="321">
                  <c:v>-2.0612144648879394E-6</c:v>
                </c:pt>
                <c:pt idx="322">
                  <c:v>2.2261169502879596E-5</c:v>
                </c:pt>
                <c:pt idx="323">
                  <c:v>-6.0073963260576235E-6</c:v>
                </c:pt>
                <c:pt idx="324">
                  <c:v>1.0571407508597197E-5</c:v>
                </c:pt>
                <c:pt idx="325">
                  <c:v>1.5679310189309348E-5</c:v>
                </c:pt>
                <c:pt idx="326">
                  <c:v>-1.9810605378367541E-6</c:v>
                </c:pt>
                <c:pt idx="327">
                  <c:v>-1.7000200618344508E-6</c:v>
                </c:pt>
                <c:pt idx="328">
                  <c:v>5.383008751969065E-6</c:v>
                </c:pt>
                <c:pt idx="329">
                  <c:v>7.8473836280679166E-5</c:v>
                </c:pt>
                <c:pt idx="330">
                  <c:v>4.3082862049681481E-5</c:v>
                </c:pt>
                <c:pt idx="331">
                  <c:v>1.3601414520669763E-5</c:v>
                </c:pt>
                <c:pt idx="332">
                  <c:v>6.6351151046806223E-6</c:v>
                </c:pt>
                <c:pt idx="333">
                  <c:v>1.9423501311899294E-5</c:v>
                </c:pt>
                <c:pt idx="334">
                  <c:v>6.8911581982966652E-6</c:v>
                </c:pt>
                <c:pt idx="335">
                  <c:v>6.8092446279921504E-5</c:v>
                </c:pt>
                <c:pt idx="336">
                  <c:v>2.2740816244093409E-5</c:v>
                </c:pt>
                <c:pt idx="337">
                  <c:v>1.3168246100092595E-5</c:v>
                </c:pt>
                <c:pt idx="338">
                  <c:v>3.5319857914162256E-5</c:v>
                </c:pt>
                <c:pt idx="339">
                  <c:v>4.8426548932667401E-5</c:v>
                </c:pt>
                <c:pt idx="340">
                  <c:v>8.1848427408992563E-6</c:v>
                </c:pt>
                <c:pt idx="341">
                  <c:v>3.3449450653755264E-7</c:v>
                </c:pt>
                <c:pt idx="342">
                  <c:v>3.2255541103198837E-5</c:v>
                </c:pt>
                <c:pt idx="343">
                  <c:v>-2.1986099357773625E-6</c:v>
                </c:pt>
                <c:pt idx="344">
                  <c:v>4.2338855396062414E-6</c:v>
                </c:pt>
                <c:pt idx="345">
                  <c:v>9.9180096646556137E-6</c:v>
                </c:pt>
                <c:pt idx="346">
                  <c:v>1.934146914772672E-5</c:v>
                </c:pt>
                <c:pt idx="347">
                  <c:v>1.2298829874746176E-5</c:v>
                </c:pt>
                <c:pt idx="348">
                  <c:v>4.6380652732658234E-5</c:v>
                </c:pt>
                <c:pt idx="349">
                  <c:v>5.4475069286796796E-5</c:v>
                </c:pt>
                <c:pt idx="350">
                  <c:v>8.3437121313534313E-5</c:v>
                </c:pt>
                <c:pt idx="351">
                  <c:v>8.2941195915786636E-6</c:v>
                </c:pt>
                <c:pt idx="352">
                  <c:v>4.6998030156397697E-5</c:v>
                </c:pt>
                <c:pt idx="353">
                  <c:v>4.2727519384833101E-5</c:v>
                </c:pt>
                <c:pt idx="354">
                  <c:v>7.5487242438887492E-5</c:v>
                </c:pt>
                <c:pt idx="355">
                  <c:v>4.9198213540879721E-6</c:v>
                </c:pt>
                <c:pt idx="356">
                  <c:v>2.0392248099021515E-5</c:v>
                </c:pt>
                <c:pt idx="357">
                  <c:v>8.4000014636265163E-6</c:v>
                </c:pt>
                <c:pt idx="358">
                  <c:v>2.2494193792854666E-5</c:v>
                </c:pt>
                <c:pt idx="359">
                  <c:v>2.7848949304409842E-5</c:v>
                </c:pt>
                <c:pt idx="360">
                  <c:v>4.1903566229128941E-6</c:v>
                </c:pt>
                <c:pt idx="361">
                  <c:v>2.6342642983956388E-5</c:v>
                </c:pt>
                <c:pt idx="362">
                  <c:v>-3.6426239149456308E-6</c:v>
                </c:pt>
                <c:pt idx="363">
                  <c:v>1.7409798824807865E-7</c:v>
                </c:pt>
                <c:pt idx="364">
                  <c:v>-1.6419127348843432E-6</c:v>
                </c:pt>
                <c:pt idx="365">
                  <c:v>1.066411558525715E-5</c:v>
                </c:pt>
                <c:pt idx="366">
                  <c:v>2.3930870136634752E-6</c:v>
                </c:pt>
                <c:pt idx="367">
                  <c:v>1.4577365960999344E-6</c:v>
                </c:pt>
                <c:pt idx="368">
                  <c:v>9.1094678232872539E-6</c:v>
                </c:pt>
                <c:pt idx="369">
                  <c:v>2.800224302879073E-5</c:v>
                </c:pt>
                <c:pt idx="370">
                  <c:v>6.686194260474565E-7</c:v>
                </c:pt>
                <c:pt idx="371">
                  <c:v>7.2118788320141292E-6</c:v>
                </c:pt>
                <c:pt idx="372">
                  <c:v>-5.6899041429581132E-6</c:v>
                </c:pt>
                <c:pt idx="373">
                  <c:v>2.5145309014096284E-5</c:v>
                </c:pt>
                <c:pt idx="374">
                  <c:v>-1.044625525414844E-6</c:v>
                </c:pt>
                <c:pt idx="375">
                  <c:v>-2.5142419790569193E-7</c:v>
                </c:pt>
                <c:pt idx="376">
                  <c:v>8.4248227333327819E-5</c:v>
                </c:pt>
                <c:pt idx="377">
                  <c:v>-5.7519832286079264E-7</c:v>
                </c:pt>
                <c:pt idx="378">
                  <c:v>2.682112151330962E-5</c:v>
                </c:pt>
                <c:pt idx="379">
                  <c:v>6.9045803223755087E-5</c:v>
                </c:pt>
                <c:pt idx="380">
                  <c:v>9.1925576257700925E-6</c:v>
                </c:pt>
                <c:pt idx="381">
                  <c:v>-4.3268820628661331E-6</c:v>
                </c:pt>
                <c:pt idx="382">
                  <c:v>1.0236317443679255E-5</c:v>
                </c:pt>
                <c:pt idx="383">
                  <c:v>4.449187693267298E-5</c:v>
                </c:pt>
                <c:pt idx="384">
                  <c:v>-3.1083785205776593E-6</c:v>
                </c:pt>
                <c:pt idx="385">
                  <c:v>-3.5546255235940905E-6</c:v>
                </c:pt>
                <c:pt idx="386">
                  <c:v>-5.4127423912975203E-6</c:v>
                </c:pt>
                <c:pt idx="387">
                  <c:v>1.3912816209882273E-5</c:v>
                </c:pt>
                <c:pt idx="388">
                  <c:v>2.6053765090017222E-5</c:v>
                </c:pt>
                <c:pt idx="389">
                  <c:v>-1.3490056258724792E-6</c:v>
                </c:pt>
                <c:pt idx="390">
                  <c:v>6.7706483621865488E-6</c:v>
                </c:pt>
                <c:pt idx="391">
                  <c:v>-3.203402966445168E-6</c:v>
                </c:pt>
                <c:pt idx="392">
                  <c:v>3.5634092858227717E-5</c:v>
                </c:pt>
                <c:pt idx="393">
                  <c:v>8.7153615901502945E-5</c:v>
                </c:pt>
                <c:pt idx="394">
                  <c:v>3.0158303004901299E-6</c:v>
                </c:pt>
                <c:pt idx="395">
                  <c:v>1.3508085605185016E-5</c:v>
                </c:pt>
                <c:pt idx="396">
                  <c:v>-4.714246015780077E-6</c:v>
                </c:pt>
                <c:pt idx="397">
                  <c:v>2.4575395846548886E-5</c:v>
                </c:pt>
                <c:pt idx="398">
                  <c:v>7.9001845049830877E-5</c:v>
                </c:pt>
                <c:pt idx="399">
                  <c:v>3.5623583261257252E-5</c:v>
                </c:pt>
                <c:pt idx="400">
                  <c:v>1.2440382293421592E-5</c:v>
                </c:pt>
                <c:pt idx="401">
                  <c:v>-1.2122535124614586E-6</c:v>
                </c:pt>
                <c:pt idx="402">
                  <c:v>5.3630045834363038E-5</c:v>
                </c:pt>
                <c:pt idx="403">
                  <c:v>3.8459068981033795E-5</c:v>
                </c:pt>
                <c:pt idx="404">
                  <c:v>3.5055538656347807E-6</c:v>
                </c:pt>
                <c:pt idx="405">
                  <c:v>-4.3373107451172288E-6</c:v>
                </c:pt>
                <c:pt idx="406">
                  <c:v>4.0880293105338694E-5</c:v>
                </c:pt>
                <c:pt idx="407">
                  <c:v>2.7559181348446593E-5</c:v>
                </c:pt>
                <c:pt idx="408">
                  <c:v>2.311595408976963E-6</c:v>
                </c:pt>
                <c:pt idx="409">
                  <c:v>5.5512131276191923E-6</c:v>
                </c:pt>
                <c:pt idx="410">
                  <c:v>4.0399074829888804E-7</c:v>
                </c:pt>
                <c:pt idx="411">
                  <c:v>2.4484350786280196E-5</c:v>
                </c:pt>
                <c:pt idx="412">
                  <c:v>8.708829459491696E-5</c:v>
                </c:pt>
                <c:pt idx="413">
                  <c:v>5.6631679707708216E-5</c:v>
                </c:pt>
                <c:pt idx="414">
                  <c:v>3.0446797856686914E-5</c:v>
                </c:pt>
                <c:pt idx="415">
                  <c:v>6.9026081451761812E-6</c:v>
                </c:pt>
                <c:pt idx="416">
                  <c:v>9.7896129561680922E-5</c:v>
                </c:pt>
                <c:pt idx="417">
                  <c:v>1.028903493569544E-4</c:v>
                </c:pt>
                <c:pt idx="418">
                  <c:v>5.2540912491849667E-6</c:v>
                </c:pt>
                <c:pt idx="419">
                  <c:v>-9.063873396275568E-7</c:v>
                </c:pt>
                <c:pt idx="420">
                  <c:v>2.0277109397670579E-5</c:v>
                </c:pt>
                <c:pt idx="421">
                  <c:v>2.4797451570135465E-5</c:v>
                </c:pt>
                <c:pt idx="422">
                  <c:v>1.1130724770991307E-5</c:v>
                </c:pt>
                <c:pt idx="423">
                  <c:v>#N/A</c:v>
                </c:pt>
                <c:pt idx="424">
                  <c:v>4.1545819384758431E-6</c:v>
                </c:pt>
                <c:pt idx="425">
                  <c:v>9.3843780895053186E-6</c:v>
                </c:pt>
                <c:pt idx="426">
                  <c:v>4.2708360401544354E-6</c:v>
                </c:pt>
                <c:pt idx="427">
                  <c:v>-2.5828442737907409E-6</c:v>
                </c:pt>
                <c:pt idx="428">
                  <c:v>-1.8980998957029982E-6</c:v>
                </c:pt>
                <c:pt idx="429">
                  <c:v>1.4694265134673756E-5</c:v>
                </c:pt>
                <c:pt idx="430">
                  <c:v>#N/A</c:v>
                </c:pt>
                <c:pt idx="431">
                  <c:v>2.5095481925863083E-6</c:v>
                </c:pt>
                <c:pt idx="432">
                  <c:v>2.611207315239561E-5</c:v>
                </c:pt>
                <c:pt idx="433">
                  <c:v>-1.883000779967503E-6</c:v>
                </c:pt>
                <c:pt idx="434">
                  <c:v>8.3806014861131928E-7</c:v>
                </c:pt>
                <c:pt idx="435">
                  <c:v>2.5135331244818815E-5</c:v>
                </c:pt>
                <c:pt idx="436">
                  <c:v>1.2904084063514176E-6</c:v>
                </c:pt>
                <c:pt idx="437">
                  <c:v>2.3533743927162121E-5</c:v>
                </c:pt>
                <c:pt idx="438">
                  <c:v>8.7264224652106037E-5</c:v>
                </c:pt>
                <c:pt idx="439">
                  <c:v>1.3733628951850818E-6</c:v>
                </c:pt>
                <c:pt idx="440">
                  <c:v>-2.1639529270700564E-6</c:v>
                </c:pt>
                <c:pt idx="441">
                  <c:v>6.610865038769731E-5</c:v>
                </c:pt>
                <c:pt idx="442">
                  <c:v>-3.2545148009877067E-6</c:v>
                </c:pt>
                <c:pt idx="443">
                  <c:v>9.1027378528174552E-6</c:v>
                </c:pt>
                <c:pt idx="444">
                  <c:v>-3.0284626193477493E-6</c:v>
                </c:pt>
                <c:pt idx="445">
                  <c:v>1.0200469906074261E-5</c:v>
                </c:pt>
                <c:pt idx="446">
                  <c:v>4.4969339571210298E-5</c:v>
                </c:pt>
                <c:pt idx="447">
                  <c:v>1.4332951514539616E-7</c:v>
                </c:pt>
                <c:pt idx="448">
                  <c:v>-1.3468964787932691E-7</c:v>
                </c:pt>
                <c:pt idx="449">
                  <c:v>1.6533537077867422E-5</c:v>
                </c:pt>
                <c:pt idx="450">
                  <c:v>1.7638971765321365E-5</c:v>
                </c:pt>
                <c:pt idx="451">
                  <c:v>1.5093314463365815E-5</c:v>
                </c:pt>
                <c:pt idx="452">
                  <c:v>8.8087289291660653E-6</c:v>
                </c:pt>
                <c:pt idx="453">
                  <c:v>6.7570567369168444E-6</c:v>
                </c:pt>
                <c:pt idx="454">
                  <c:v>-7.6632890677608145E-7</c:v>
                </c:pt>
                <c:pt idx="455">
                  <c:v>8.291223011047677E-6</c:v>
                </c:pt>
                <c:pt idx="456">
                  <c:v>9.853841762119675E-5</c:v>
                </c:pt>
                <c:pt idx="457">
                  <c:v>1.9040185758711914E-5</c:v>
                </c:pt>
                <c:pt idx="458">
                  <c:v>9.2917060192654333E-6</c:v>
                </c:pt>
                <c:pt idx="459">
                  <c:v>-7.6423738093467364E-7</c:v>
                </c:pt>
                <c:pt idx="460">
                  <c:v>2.3855092448510362E-5</c:v>
                </c:pt>
                <c:pt idx="461">
                  <c:v>6.1772629252554445E-5</c:v>
                </c:pt>
                <c:pt idx="462">
                  <c:v>1.0805110112088734E-5</c:v>
                </c:pt>
                <c:pt idx="463">
                  <c:v>6.1985915981166428E-6</c:v>
                </c:pt>
                <c:pt idx="464">
                  <c:v>2.8717490327956341E-6</c:v>
                </c:pt>
                <c:pt idx="465">
                  <c:v>1.2279358047262434E-5</c:v>
                </c:pt>
                <c:pt idx="466">
                  <c:v>8.7373262761869519E-5</c:v>
                </c:pt>
                <c:pt idx="467">
                  <c:v>4.1988466300990623E-5</c:v>
                </c:pt>
                <c:pt idx="468">
                  <c:v>6.6239435081438813E-7</c:v>
                </c:pt>
                <c:pt idx="469">
                  <c:v>3.8405068908620166E-5</c:v>
                </c:pt>
                <c:pt idx="470">
                  <c:v>4.8434376176409444E-6</c:v>
                </c:pt>
                <c:pt idx="471">
                  <c:v>2.1384345040620367E-5</c:v>
                </c:pt>
                <c:pt idx="472">
                  <c:v>5.6161670647147943E-5</c:v>
                </c:pt>
                <c:pt idx="473">
                  <c:v>1.4215239094950149E-5</c:v>
                </c:pt>
                <c:pt idx="474">
                  <c:v>1.8484376959060356E-5</c:v>
                </c:pt>
                <c:pt idx="475">
                  <c:v>1.0280302969500887E-4</c:v>
                </c:pt>
                <c:pt idx="476">
                  <c:v>2.078129722971056E-5</c:v>
                </c:pt>
                <c:pt idx="477">
                  <c:v>2.0897959808197086E-5</c:v>
                </c:pt>
                <c:pt idx="478">
                  <c:v>-2.6148389309366138E-6</c:v>
                </c:pt>
                <c:pt idx="479">
                  <c:v>9.487330022839302E-5</c:v>
                </c:pt>
                <c:pt idx="480">
                  <c:v>4.1215655134596574E-5</c:v>
                </c:pt>
                <c:pt idx="481">
                  <c:v>2.5622180800377592E-5</c:v>
                </c:pt>
                <c:pt idx="482">
                  <c:v>1.0090174324961509E-6</c:v>
                </c:pt>
                <c:pt idx="483">
                  <c:v>-1.0729004773502027E-7</c:v>
                </c:pt>
                <c:pt idx="484">
                  <c:v>3.6584982093357254E-5</c:v>
                </c:pt>
                <c:pt idx="485">
                  <c:v>6.2523307631900948E-5</c:v>
                </c:pt>
                <c:pt idx="486">
                  <c:v>3.1572020089409847E-5</c:v>
                </c:pt>
                <c:pt idx="487">
                  <c:v>5.6164669892666552E-7</c:v>
                </c:pt>
                <c:pt idx="488">
                  <c:v>-5.8240035969436832E-6</c:v>
                </c:pt>
                <c:pt idx="489">
                  <c:v>6.6315055022858616E-6</c:v>
                </c:pt>
                <c:pt idx="490">
                  <c:v>8.2591307015711379E-6</c:v>
                </c:pt>
                <c:pt idx="491">
                  <c:v>-3.6343923197623695E-6</c:v>
                </c:pt>
                <c:pt idx="492">
                  <c:v>3.420182521307602E-6</c:v>
                </c:pt>
                <c:pt idx="493">
                  <c:v>5.978773349735178E-6</c:v>
                </c:pt>
                <c:pt idx="494">
                  <c:v>2.6783505582050893E-5</c:v>
                </c:pt>
                <c:pt idx="495">
                  <c:v>3.8964892719040023E-6</c:v>
                </c:pt>
                <c:pt idx="496">
                  <c:v>5.4390903458934048E-6</c:v>
                </c:pt>
                <c:pt idx="497">
                  <c:v>2.7032720502528917E-5</c:v>
                </c:pt>
                <c:pt idx="498">
                  <c:v>-3.5966685402177845E-6</c:v>
                </c:pt>
                <c:pt idx="499">
                  <c:v>-1.2216761486882888E-6</c:v>
                </c:pt>
                <c:pt idx="500">
                  <c:v>9.1861856037711576E-5</c:v>
                </c:pt>
                <c:pt idx="501">
                  <c:v>3.8013954171134401E-6</c:v>
                </c:pt>
                <c:pt idx="502">
                  <c:v>-3.7718561904931391E-6</c:v>
                </c:pt>
                <c:pt idx="503">
                  <c:v>-2.020348986109255E-6</c:v>
                </c:pt>
                <c:pt idx="504">
                  <c:v>7.3604914343716743E-5</c:v>
                </c:pt>
                <c:pt idx="505">
                  <c:v>-5.0262079787088965E-6</c:v>
                </c:pt>
                <c:pt idx="506">
                  <c:v>3.3281294988807275E-5</c:v>
                </c:pt>
                <c:pt idx="507">
                  <c:v>4.5483171458582383E-5</c:v>
                </c:pt>
                <c:pt idx="508">
                  <c:v>3.1754482431534115E-5</c:v>
                </c:pt>
                <c:pt idx="509">
                  <c:v>#N/A</c:v>
                </c:pt>
                <c:pt idx="510">
                  <c:v>1.5620895929879808E-5</c:v>
                </c:pt>
                <c:pt idx="511">
                  <c:v>-6.20818634977649E-6</c:v>
                </c:pt>
                <c:pt idx="512">
                  <c:v>4.8185101206854597E-6</c:v>
                </c:pt>
                <c:pt idx="513">
                  <c:v>2.584930903304361E-5</c:v>
                </c:pt>
                <c:pt idx="514">
                  <c:v>1.5958652354930436E-5</c:v>
                </c:pt>
                <c:pt idx="515">
                  <c:v>1.0741385111034951E-5</c:v>
                </c:pt>
                <c:pt idx="516">
                  <c:v>3.2181502876760248E-5</c:v>
                </c:pt>
                <c:pt idx="517">
                  <c:v>5.4093630712737095E-5</c:v>
                </c:pt>
                <c:pt idx="518">
                  <c:v>-1.6591133045196216E-7</c:v>
                </c:pt>
                <c:pt idx="519">
                  <c:v>1.2865177120735538E-5</c:v>
                </c:pt>
                <c:pt idx="520">
                  <c:v>-3.5802103055537771E-6</c:v>
                </c:pt>
                <c:pt idx="521">
                  <c:v>4.1910554908985986E-5</c:v>
                </c:pt>
                <c:pt idx="522">
                  <c:v>9.0197181707885044E-5</c:v>
                </c:pt>
                <c:pt idx="523">
                  <c:v>1.4240671446841269E-5</c:v>
                </c:pt>
                <c:pt idx="524">
                  <c:v>-4.1069705447593918E-6</c:v>
                </c:pt>
                <c:pt idx="525">
                  <c:v>4.8404659991119203E-5</c:v>
                </c:pt>
                <c:pt idx="526">
                  <c:v>6.9446189127186919E-5</c:v>
                </c:pt>
                <c:pt idx="527">
                  <c:v>1.6166973350273395E-5</c:v>
                </c:pt>
                <c:pt idx="528">
                  <c:v>3.9856653066827619E-7</c:v>
                </c:pt>
                <c:pt idx="529">
                  <c:v>3.2681585206972841E-5</c:v>
                </c:pt>
                <c:pt idx="530">
                  <c:v>9.0137191419703555E-6</c:v>
                </c:pt>
                <c:pt idx="531">
                  <c:v>2.0081971062513304E-5</c:v>
                </c:pt>
                <c:pt idx="532">
                  <c:v>1.9077403517142599E-5</c:v>
                </c:pt>
                <c:pt idx="533">
                  <c:v>3.8947408869116629E-6</c:v>
                </c:pt>
                <c:pt idx="534">
                  <c:v>1.9237334263566552E-5</c:v>
                </c:pt>
                <c:pt idx="535">
                  <c:v>9.5513612924147395E-5</c:v>
                </c:pt>
                <c:pt idx="536">
                  <c:v>7.4989565172489669E-5</c:v>
                </c:pt>
                <c:pt idx="537">
                  <c:v>7.2476601997717438E-6</c:v>
                </c:pt>
                <c:pt idx="538">
                  <c:v>-7.5886473428488088E-6</c:v>
                </c:pt>
                <c:pt idx="539">
                  <c:v>4.7481378384506279E-5</c:v>
                </c:pt>
                <c:pt idx="540">
                  <c:v>1.5499985885136791E-4</c:v>
                </c:pt>
                <c:pt idx="541">
                  <c:v>1.273417012059852E-6</c:v>
                </c:pt>
                <c:pt idx="542">
                  <c:v>2.2394667794412015E-5</c:v>
                </c:pt>
                <c:pt idx="543">
                  <c:v>2.364502060592244E-6</c:v>
                </c:pt>
                <c:pt idx="544">
                  <c:v>2.2206122916701432E-5</c:v>
                </c:pt>
                <c:pt idx="545">
                  <c:v>6.4506795927066207E-6</c:v>
                </c:pt>
                <c:pt idx="546">
                  <c:v>6.4628995464222072E-6</c:v>
                </c:pt>
                <c:pt idx="547">
                  <c:v>2.3818721511359442E-5</c:v>
                </c:pt>
                <c:pt idx="548">
                  <c:v>-4.206367545389611E-7</c:v>
                </c:pt>
                <c:pt idx="549">
                  <c:v>-4.200718250801927E-6</c:v>
                </c:pt>
                <c:pt idx="550">
                  <c:v>-1.5181467605263066E-6</c:v>
                </c:pt>
                <c:pt idx="551">
                  <c:v>-4.1205780878517118E-6</c:v>
                </c:pt>
                <c:pt idx="552">
                  <c:v>1.2122072271081308E-5</c:v>
                </c:pt>
                <c:pt idx="553">
                  <c:v>2.325901451882828E-6</c:v>
                </c:pt>
                <c:pt idx="554">
                  <c:v>4.9534191776112735E-6</c:v>
                </c:pt>
                <c:pt idx="555">
                  <c:v>2.4820821611815092E-5</c:v>
                </c:pt>
                <c:pt idx="556">
                  <c:v>8.2075410765547474E-6</c:v>
                </c:pt>
                <c:pt idx="557">
                  <c:v>7.0480635350200771E-6</c:v>
                </c:pt>
                <c:pt idx="558">
                  <c:v>1.3340835455233346E-6</c:v>
                </c:pt>
                <c:pt idx="559">
                  <c:v>2.9661955853965694E-5</c:v>
                </c:pt>
                <c:pt idx="560">
                  <c:v>-2.0220398939674311E-6</c:v>
                </c:pt>
                <c:pt idx="561">
                  <c:v>-1.6331621097709359E-6</c:v>
                </c:pt>
                <c:pt idx="562">
                  <c:v>8.4510070140653148E-5</c:v>
                </c:pt>
                <c:pt idx="563">
                  <c:v>-5.4909673454783814E-6</c:v>
                </c:pt>
                <c:pt idx="564">
                  <c:v>1.3668618852324954E-6</c:v>
                </c:pt>
                <c:pt idx="565">
                  <c:v>6.8218917885665142E-5</c:v>
                </c:pt>
                <c:pt idx="566">
                  <c:v>-3.1835537526170299E-6</c:v>
                </c:pt>
                <c:pt idx="567">
                  <c:v>7.0133890500700957E-6</c:v>
                </c:pt>
                <c:pt idx="568">
                  <c:v>-3.1518968088839472E-6</c:v>
                </c:pt>
                <c:pt idx="569">
                  <c:v>9.7730774228921291E-6</c:v>
                </c:pt>
                <c:pt idx="570">
                  <c:v>5.2801538573676865E-5</c:v>
                </c:pt>
                <c:pt idx="571">
                  <c:v>-3.8928966672457932E-6</c:v>
                </c:pt>
                <c:pt idx="572">
                  <c:v>2.0600737793086132E-5</c:v>
                </c:pt>
                <c:pt idx="573">
                  <c:v>-7.1573814064418428E-6</c:v>
                </c:pt>
                <c:pt idx="574">
                  <c:v>3.9407908596356123E-6</c:v>
                </c:pt>
                <c:pt idx="575">
                  <c:v>1.0930060751590531E-5</c:v>
                </c:pt>
                <c:pt idx="576">
                  <c:v>-3.0546572418188589E-6</c:v>
                </c:pt>
                <c:pt idx="577">
                  <c:v>9.6664273110391719E-6</c:v>
                </c:pt>
                <c:pt idx="578">
                  <c:v>-1.2145140855235326E-6</c:v>
                </c:pt>
                <c:pt idx="579">
                  <c:v>4.1961678028501481E-5</c:v>
                </c:pt>
                <c:pt idx="580">
                  <c:v>7.7322705251958723E-5</c:v>
                </c:pt>
                <c:pt idx="581">
                  <c:v>8.4715304993210339E-8</c:v>
                </c:pt>
                <c:pt idx="582">
                  <c:v>1.6759642998298574E-5</c:v>
                </c:pt>
                <c:pt idx="583">
                  <c:v>-3.9840044800953933E-6</c:v>
                </c:pt>
                <c:pt idx="584">
                  <c:v>1.9555702816753673E-5</c:v>
                </c:pt>
                <c:pt idx="585">
                  <c:v>8.6555367127094662E-5</c:v>
                </c:pt>
                <c:pt idx="586">
                  <c:v>-2.2414284155392039E-6</c:v>
                </c:pt>
                <c:pt idx="587">
                  <c:v>1.9891782755743215E-5</c:v>
                </c:pt>
                <c:pt idx="588">
                  <c:v>2.7483451682686066E-5</c:v>
                </c:pt>
                <c:pt idx="589">
                  <c:v>4.7347925257845702E-5</c:v>
                </c:pt>
                <c:pt idx="590">
                  <c:v>2.1623711683238511E-5</c:v>
                </c:pt>
                <c:pt idx="591">
                  <c:v>-1.081321668205959E-6</c:v>
                </c:pt>
                <c:pt idx="592">
                  <c:v>2.9488879832229031E-5</c:v>
                </c:pt>
                <c:pt idx="593">
                  <c:v>-6.2077662787984877E-8</c:v>
                </c:pt>
                <c:pt idx="594">
                  <c:v>1.6410834327684753E-5</c:v>
                </c:pt>
                <c:pt idx="595">
                  <c:v>5.8149962951503653E-6</c:v>
                </c:pt>
                <c:pt idx="596">
                  <c:v>8.7758568172446871E-6</c:v>
                </c:pt>
                <c:pt idx="597">
                  <c:v>4.5722848793783299E-6</c:v>
                </c:pt>
                <c:pt idx="598">
                  <c:v>2.1232778912860795E-5</c:v>
                </c:pt>
                <c:pt idx="599">
                  <c:v>8.9626839985257334E-5</c:v>
                </c:pt>
                <c:pt idx="600">
                  <c:v>4.9484092333296203E-5</c:v>
                </c:pt>
                <c:pt idx="601">
                  <c:v>2.4781739509593947E-5</c:v>
                </c:pt>
                <c:pt idx="602">
                  <c:v>-9.5526707932780397E-7</c:v>
                </c:pt>
                <c:pt idx="603">
                  <c:v>8.688676073265178E-5</c:v>
                </c:pt>
                <c:pt idx="604">
                  <c:v>7.6333591909949483E-5</c:v>
                </c:pt>
                <c:pt idx="605">
                  <c:v>4.3274963279493761E-6</c:v>
                </c:pt>
                <c:pt idx="606">
                  <c:v>-9.999045298414444E-7</c:v>
                </c:pt>
                <c:pt idx="607">
                  <c:v>2.5475556834519963E-5</c:v>
                </c:pt>
                <c:pt idx="608">
                  <c:v>3.5068480779942846E-5</c:v>
                </c:pt>
                <c:pt idx="609">
                  <c:v>2.9707985942595272E-5</c:v>
                </c:pt>
                <c:pt idx="610">
                  <c:v>-3.0673961355365265E-6</c:v>
                </c:pt>
                <c:pt idx="611">
                  <c:v>7.0471349069567424E-6</c:v>
                </c:pt>
                <c:pt idx="612">
                  <c:v>1.8604591081938793E-5</c:v>
                </c:pt>
                <c:pt idx="613">
                  <c:v>-3.0582130620127046E-6</c:v>
                </c:pt>
                <c:pt idx="614">
                  <c:v>-2.3615263988752133E-6</c:v>
                </c:pt>
                <c:pt idx="615">
                  <c:v>-9.4911669124009279E-7</c:v>
                </c:pt>
                <c:pt idx="616">
                  <c:v>1.2774058866904525E-5</c:v>
                </c:pt>
                <c:pt idx="617">
                  <c:v>-4.0004048622588328E-6</c:v>
                </c:pt>
                <c:pt idx="618">
                  <c:v>8.318463888490335E-6</c:v>
                </c:pt>
                <c:pt idx="619">
                  <c:v>2.8336514732552054E-5</c:v>
                </c:pt>
                <c:pt idx="620">
                  <c:v>-3.0732740334826758E-6</c:v>
                </c:pt>
                <c:pt idx="621">
                  <c:v>1.0505136405214444E-6</c:v>
                </c:pt>
                <c:pt idx="622">
                  <c:v>1.0626802233404398E-5</c:v>
                </c:pt>
                <c:pt idx="623">
                  <c:v>-4.6514534390862394E-6</c:v>
                </c:pt>
                <c:pt idx="624">
                  <c:v>2.8152030017603025E-5</c:v>
                </c:pt>
                <c:pt idx="625">
                  <c:v>-3.0669398943805604E-6</c:v>
                </c:pt>
                <c:pt idx="626">
                  <c:v>3.7661864142890522E-6</c:v>
                </c:pt>
                <c:pt idx="627">
                  <c:v>8.2973075373748983E-5</c:v>
                </c:pt>
                <c:pt idx="628">
                  <c:v>1.8567678758740769E-5</c:v>
                </c:pt>
                <c:pt idx="629">
                  <c:v>6.6500887266451869E-5</c:v>
                </c:pt>
                <c:pt idx="630">
                  <c:v>-1.8272230087879038E-6</c:v>
                </c:pt>
                <c:pt idx="631">
                  <c:v>7.2926063507949834E-6</c:v>
                </c:pt>
                <c:pt idx="632">
                  <c:v>1.4787770216573293E-5</c:v>
                </c:pt>
                <c:pt idx="633">
                  <c:v>3.8751448289575663E-5</c:v>
                </c:pt>
                <c:pt idx="634">
                  <c:v>-3.9191883610678602E-6</c:v>
                </c:pt>
                <c:pt idx="635">
                  <c:v>-2.9393348726092228E-6</c:v>
                </c:pt>
                <c:pt idx="636">
                  <c:v>-5.7081790055812931E-6</c:v>
                </c:pt>
                <c:pt idx="637">
                  <c:v>4.5894119597988947E-6</c:v>
                </c:pt>
                <c:pt idx="638">
                  <c:v>2.6852955408274148E-5</c:v>
                </c:pt>
                <c:pt idx="639">
                  <c:v>-3.0313942116499959E-6</c:v>
                </c:pt>
                <c:pt idx="640">
                  <c:v>1.0252233448304615E-5</c:v>
                </c:pt>
                <c:pt idx="641">
                  <c:v>1.44050932493478E-6</c:v>
                </c:pt>
                <c:pt idx="642">
                  <c:v>2.6653161304901474E-5</c:v>
                </c:pt>
                <c:pt idx="643">
                  <c:v>8.9163328677033249E-5</c:v>
                </c:pt>
                <c:pt idx="644">
                  <c:v>7.5523459083237654E-6</c:v>
                </c:pt>
                <c:pt idx="645">
                  <c:v>1.1746320273564592E-5</c:v>
                </c:pt>
                <c:pt idx="646">
                  <c:v>-4.8816400097795309E-6</c:v>
                </c:pt>
                <c:pt idx="647">
                  <c:v>8.0421776191830219E-6</c:v>
                </c:pt>
                <c:pt idx="648">
                  <c:v>5.2377194180497355E-5</c:v>
                </c:pt>
                <c:pt idx="649">
                  <c:v>4.2389029515366161E-6</c:v>
                </c:pt>
                <c:pt idx="650">
                  <c:v>1.7387251704858997E-5</c:v>
                </c:pt>
                <c:pt idx="651">
                  <c:v>3.4921452085612259E-7</c:v>
                </c:pt>
                <c:pt idx="652">
                  <c:v>2.6803421139032224E-5</c:v>
                </c:pt>
                <c:pt idx="653">
                  <c:v>6.1565775199334816E-5</c:v>
                </c:pt>
                <c:pt idx="654">
                  <c:v>5.1356572730920647E-5</c:v>
                </c:pt>
                <c:pt idx="655">
                  <c:v>4.7725112867214037E-6</c:v>
                </c:pt>
                <c:pt idx="656">
                  <c:v>3.083883554044764E-5</c:v>
                </c:pt>
                <c:pt idx="657">
                  <c:v>8.4756585421175146E-6</c:v>
                </c:pt>
                <c:pt idx="658">
                  <c:v>6.0218796678057629E-6</c:v>
                </c:pt>
                <c:pt idx="659">
                  <c:v>1.0315968437257794E-6</c:v>
                </c:pt>
                <c:pt idx="660">
                  <c:v>6.0187680392953524E-6</c:v>
                </c:pt>
                <c:pt idx="661">
                  <c:v>1.9757406591547344E-5</c:v>
                </c:pt>
                <c:pt idx="662">
                  <c:v>8.3949942406902345E-5</c:v>
                </c:pt>
                <c:pt idx="663">
                  <c:v>7.8253666122352072E-5</c:v>
                </c:pt>
                <c:pt idx="664">
                  <c:v>1.2551245397451893E-5</c:v>
                </c:pt>
                <c:pt idx="665">
                  <c:v>7.2613911141772292E-6</c:v>
                </c:pt>
                <c:pt idx="666">
                  <c:v>1.02300461838567E-4</c:v>
                </c:pt>
                <c:pt idx="667">
                  <c:v>6.4790294898919853E-5</c:v>
                </c:pt>
                <c:pt idx="668">
                  <c:v>3.2624629823896356E-5</c:v>
                </c:pt>
                <c:pt idx="669">
                  <c:v>3.1313785275877137E-7</c:v>
                </c:pt>
                <c:pt idx="670">
                  <c:v>2.0204024562264777E-6</c:v>
                </c:pt>
                <c:pt idx="671">
                  <c:v>4.8265110640155484E-5</c:v>
                </c:pt>
                <c:pt idx="672">
                  <c:v>3.1617665226968406E-5</c:v>
                </c:pt>
                <c:pt idx="673">
                  <c:v>-4.8245908759181333E-6</c:v>
                </c:pt>
                <c:pt idx="674">
                  <c:v>#N/A</c:v>
                </c:pt>
                <c:pt idx="675">
                  <c:v>4.9095906728968686E-6</c:v>
                </c:pt>
                <c:pt idx="676">
                  <c:v>1.3292570428813377E-5</c:v>
                </c:pt>
                <c:pt idx="677">
                  <c:v>-2.4071951278958892E-6</c:v>
                </c:pt>
                <c:pt idx="678">
                  <c:v>-3.5999610050740927E-6</c:v>
                </c:pt>
                <c:pt idx="679">
                  <c:v>5.1865799955974623E-6</c:v>
                </c:pt>
                <c:pt idx="680">
                  <c:v>-4.9157465427107638E-6</c:v>
                </c:pt>
                <c:pt idx="681">
                  <c:v>9.4375933379353683E-6</c:v>
                </c:pt>
                <c:pt idx="682">
                  <c:v>3.580460811092312E-5</c:v>
                </c:pt>
                <c:pt idx="683">
                  <c:v>-4.7579907409556199E-6</c:v>
                </c:pt>
                <c:pt idx="684">
                  <c:v>-1.7617995355934113E-6</c:v>
                </c:pt>
                <c:pt idx="685">
                  <c:v>2.5220986954455071E-6</c:v>
                </c:pt>
                <c:pt idx="686">
                  <c:v>2.6587553297874322E-6</c:v>
                </c:pt>
                <c:pt idx="687">
                  <c:v>3.5281673228304555E-5</c:v>
                </c:pt>
                <c:pt idx="688">
                  <c:v>8.1282583547226395E-6</c:v>
                </c:pt>
                <c:pt idx="689">
                  <c:v>8.4986180037827097E-6</c:v>
                </c:pt>
                <c:pt idx="690">
                  <c:v>8.4485454648230984E-5</c:v>
                </c:pt>
                <c:pt idx="691">
                  <c:v>9.1881144559380346E-7</c:v>
                </c:pt>
                <c:pt idx="692">
                  <c:v>4.1341254159998897E-5</c:v>
                </c:pt>
                <c:pt idx="693">
                  <c:v>1.8237520670316698E-5</c:v>
                </c:pt>
                <c:pt idx="694">
                  <c:v>2.8721842817436283E-6</c:v>
                </c:pt>
                <c:pt idx="695">
                  <c:v>#N/A</c:v>
                </c:pt>
                <c:pt idx="696">
                  <c:v>1.3431151241860562E-5</c:v>
                </c:pt>
                <c:pt idx="697">
                  <c:v>4.6551364515035054E-5</c:v>
                </c:pt>
                <c:pt idx="698">
                  <c:v>-1.3198907737876908E-6</c:v>
                </c:pt>
                <c:pt idx="699">
                  <c:v>-6.0698663706393319E-6</c:v>
                </c:pt>
                <c:pt idx="700">
                  <c:v>1.2328780892856273E-6</c:v>
                </c:pt>
                <c:pt idx="701">
                  <c:v>7.8645995591486439E-6</c:v>
                </c:pt>
                <c:pt idx="702">
                  <c:v>2.9659231120859886E-5</c:v>
                </c:pt>
                <c:pt idx="703">
                  <c:v>1.5554334504841449E-6</c:v>
                </c:pt>
                <c:pt idx="704">
                  <c:v>-2.835062073103245E-6</c:v>
                </c:pt>
                <c:pt idx="705">
                  <c:v>5.461200391243537E-6</c:v>
                </c:pt>
                <c:pt idx="706">
                  <c:v>1.6720082870569364E-5</c:v>
                </c:pt>
                <c:pt idx="707">
                  <c:v>7.880289388384476E-5</c:v>
                </c:pt>
                <c:pt idx="708">
                  <c:v>1.5736842154834285E-5</c:v>
                </c:pt>
                <c:pt idx="709">
                  <c:v>-5.8155134120552177E-6</c:v>
                </c:pt>
                <c:pt idx="710">
                  <c:v>4.7733331469679285E-6</c:v>
                </c:pt>
                <c:pt idx="711">
                  <c:v>7.9376468194780614E-5</c:v>
                </c:pt>
                <c:pt idx="712">
                  <c:v>1.6539861372510956E-5</c:v>
                </c:pt>
                <c:pt idx="713">
                  <c:v>1.4127810480601966E-5</c:v>
                </c:pt>
                <c:pt idx="714">
                  <c:v>-3.7846889111570192E-6</c:v>
                </c:pt>
                <c:pt idx="715">
                  <c:v>2.6141641203958343E-5</c:v>
                </c:pt>
                <c:pt idx="716">
                  <c:v>4.2986218944607302E-5</c:v>
                </c:pt>
                <c:pt idx="717">
                  <c:v>2.5681752492734411E-5</c:v>
                </c:pt>
                <c:pt idx="718">
                  <c:v>4.041896509143772E-5</c:v>
                </c:pt>
                <c:pt idx="719">
                  <c:v>3.2627069627810812E-5</c:v>
                </c:pt>
                <c:pt idx="720">
                  <c:v>1.6004891939980226E-5</c:v>
                </c:pt>
                <c:pt idx="721">
                  <c:v>2.1362425481452618E-5</c:v>
                </c:pt>
                <c:pt idx="722">
                  <c:v>3.0219432114453326E-6</c:v>
                </c:pt>
                <c:pt idx="723">
                  <c:v>1.3033885117641475E-5</c:v>
                </c:pt>
                <c:pt idx="724">
                  <c:v>2.3833540404583076E-5</c:v>
                </c:pt>
                <c:pt idx="725">
                  <c:v>6.932762720257557E-5</c:v>
                </c:pt>
                <c:pt idx="726">
                  <c:v>8.3132507446181947E-5</c:v>
                </c:pt>
                <c:pt idx="727">
                  <c:v>1.3728460741102566E-5</c:v>
                </c:pt>
                <c:pt idx="728">
                  <c:v>5.352291349014493E-6</c:v>
                </c:pt>
                <c:pt idx="729">
                  <c:v>9.6826513823922156E-5</c:v>
                </c:pt>
                <c:pt idx="730">
                  <c:v>3.7848085667868681E-5</c:v>
                </c:pt>
                <c:pt idx="731">
                  <c:v>5.923518698325303E-6</c:v>
                </c:pt>
                <c:pt idx="732">
                  <c:v>3.0313730593256594E-5</c:v>
                </c:pt>
                <c:pt idx="733">
                  <c:v>-6.5947109029185214E-6</c:v>
                </c:pt>
                <c:pt idx="734">
                  <c:v>1.4598457296344236E-5</c:v>
                </c:pt>
                <c:pt idx="735">
                  <c:v>5.5616055018803401E-5</c:v>
                </c:pt>
                <c:pt idx="736">
                  <c:v>6.7466389617187872E-6</c:v>
                </c:pt>
                <c:pt idx="737">
                  <c:v>1.6940527337361289E-5</c:v>
                </c:pt>
                <c:pt idx="738">
                  <c:v>1.1091644708582926E-5</c:v>
                </c:pt>
                <c:pt idx="739">
                  <c:v>2.6364817018453834E-6</c:v>
                </c:pt>
                <c:pt idx="740">
                  <c:v>-1.9941654521016261E-6</c:v>
                </c:pt>
                <c:pt idx="741">
                  <c:v>-2.3267925918224464E-6</c:v>
                </c:pt>
                <c:pt idx="742">
                  <c:v>9.0547193332124465E-6</c:v>
                </c:pt>
                <c:pt idx="743">
                  <c:v>3.3319602987802455E-7</c:v>
                </c:pt>
                <c:pt idx="744">
                  <c:v>1.7020689890845375E-6</c:v>
                </c:pt>
                <c:pt idx="745">
                  <c:v>2.5634701488197464E-5</c:v>
                </c:pt>
                <c:pt idx="746">
                  <c:v>-3.7273108439705993E-6</c:v>
                </c:pt>
                <c:pt idx="747">
                  <c:v>-2.4856101910053496E-6</c:v>
                </c:pt>
                <c:pt idx="748">
                  <c:v>-2.9533143786064642E-6</c:v>
                </c:pt>
                <c:pt idx="749">
                  <c:v>1.9640213111626892E-5</c:v>
                </c:pt>
                <c:pt idx="750">
                  <c:v>-6.6202217618993586E-7</c:v>
                </c:pt>
                <c:pt idx="751">
                  <c:v>8.7398612446998314E-5</c:v>
                </c:pt>
                <c:pt idx="752">
                  <c:v>6.7669356007549197E-7</c:v>
                </c:pt>
                <c:pt idx="753">
                  <c:v>-2.8778839742393814E-6</c:v>
                </c:pt>
                <c:pt idx="754">
                  <c:v>5.8159518187661519E-5</c:v>
                </c:pt>
                <c:pt idx="755">
                  <c:v>-2.5646287877822971E-6</c:v>
                </c:pt>
                <c:pt idx="756">
                  <c:v>8.6302490176493052E-7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C-471C-AA2E-881995D14302}"/>
            </c:ext>
          </c:extLst>
        </c:ser>
        <c:ser>
          <c:idx val="5"/>
          <c:order val="1"/>
          <c:tx>
            <c:strRef>
              <c:f>Analysis!$AI$9</c:f>
              <c:strCache>
                <c:ptCount val="1"/>
                <c:pt idx="0">
                  <c:v>Xtrackers S&amp;P500 SWAP UCITS ETF 1C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Analysis!$AI$10:$AI$766</c:f>
              <c:numCache>
                <c:formatCode>0.000%</c:formatCode>
                <c:ptCount val="757"/>
                <c:pt idx="0">
                  <c:v>3.7928370388851107E-6</c:v>
                </c:pt>
                <c:pt idx="1">
                  <c:v>1.6965392074075325E-5</c:v>
                </c:pt>
                <c:pt idx="2">
                  <c:v>6.2762933786153496E-5</c:v>
                </c:pt>
                <c:pt idx="3">
                  <c:v>-5.7070314445351045E-6</c:v>
                </c:pt>
                <c:pt idx="4">
                  <c:v>#N/A</c:v>
                </c:pt>
                <c:pt idx="5">
                  <c:v>#N/A</c:v>
                </c:pt>
                <c:pt idx="6">
                  <c:v>1.3122018046152206E-5</c:v>
                </c:pt>
                <c:pt idx="7">
                  <c:v>1.0659588792483188E-4</c:v>
                </c:pt>
                <c:pt idx="8">
                  <c:v>5.60480112909989E-6</c:v>
                </c:pt>
                <c:pt idx="9">
                  <c:v>1.3848605771471512E-5</c:v>
                </c:pt>
                <c:pt idx="10">
                  <c:v>5.0276679708138872E-5</c:v>
                </c:pt>
                <c:pt idx="11">
                  <c:v>1.3735851483342998E-5</c:v>
                </c:pt>
                <c:pt idx="12">
                  <c:v>1.35786080235345E-5</c:v>
                </c:pt>
                <c:pt idx="13">
                  <c:v>6.1351405011844662E-6</c:v>
                </c:pt>
                <c:pt idx="14">
                  <c:v>1.386767508637643E-5</c:v>
                </c:pt>
                <c:pt idx="15">
                  <c:v>4.953928477269276E-5</c:v>
                </c:pt>
                <c:pt idx="16">
                  <c:v>1.5427418271651838E-5</c:v>
                </c:pt>
                <c:pt idx="17">
                  <c:v>1.2923067670200794E-5</c:v>
                </c:pt>
                <c:pt idx="18">
                  <c:v>5.579304233949145E-6</c:v>
                </c:pt>
                <c:pt idx="19">
                  <c:v>1.2928710385828879E-5</c:v>
                </c:pt>
                <c:pt idx="20">
                  <c:v>5.0576913458111328E-5</c:v>
                </c:pt>
                <c:pt idx="21">
                  <c:v>1.5068793290273774E-5</c:v>
                </c:pt>
                <c:pt idx="22">
                  <c:v>1.4124747216515132E-5</c:v>
                </c:pt>
                <c:pt idx="23">
                  <c:v>5.1489743194688131E-6</c:v>
                </c:pt>
                <c:pt idx="24">
                  <c:v>6.3954110560260347E-5</c:v>
                </c:pt>
                <c:pt idx="25">
                  <c:v>1.4345890785971704E-5</c:v>
                </c:pt>
                <c:pt idx="26">
                  <c:v>1.2553903896428409E-5</c:v>
                </c:pt>
                <c:pt idx="27">
                  <c:v>4.3793778594647392E-6</c:v>
                </c:pt>
                <c:pt idx="28">
                  <c:v>-3.3576802936918781E-6</c:v>
                </c:pt>
                <c:pt idx="29">
                  <c:v>6.9230366859684977E-5</c:v>
                </c:pt>
                <c:pt idx="30">
                  <c:v>1.2032803329065089E-5</c:v>
                </c:pt>
                <c:pt idx="31">
                  <c:v>1.4683215716626563E-5</c:v>
                </c:pt>
                <c:pt idx="32">
                  <c:v>4.3985116315869988E-6</c:v>
                </c:pt>
                <c:pt idx="33">
                  <c:v>1.2115367538534372E-5</c:v>
                </c:pt>
                <c:pt idx="34">
                  <c:v>5.0837926330760119E-5</c:v>
                </c:pt>
                <c:pt idx="35">
                  <c:v>1.4211934339369847E-5</c:v>
                </c:pt>
                <c:pt idx="36">
                  <c:v>1.340989101772383E-5</c:v>
                </c:pt>
                <c:pt idx="37">
                  <c:v>5.8372994127253719E-6</c:v>
                </c:pt>
                <c:pt idx="38">
                  <c:v>1.3822877960589786E-5</c:v>
                </c:pt>
                <c:pt idx="39">
                  <c:v>4.61615636033752E-5</c:v>
                </c:pt>
                <c:pt idx="40">
                  <c:v>5.2700138487349335E-5</c:v>
                </c:pt>
                <c:pt idx="41">
                  <c:v>-2.6704190180470988E-5</c:v>
                </c:pt>
                <c:pt idx="42">
                  <c:v>3.7578699549900563E-6</c:v>
                </c:pt>
                <c:pt idx="43">
                  <c:v>1.6385975590949009E-5</c:v>
                </c:pt>
                <c:pt idx="44">
                  <c:v>5.2089139005451202E-5</c:v>
                </c:pt>
                <c:pt idx="45">
                  <c:v>1.3505892565213173E-5</c:v>
                </c:pt>
                <c:pt idx="46">
                  <c:v>1.4488077696439561E-5</c:v>
                </c:pt>
                <c:pt idx="47">
                  <c:v>6.8151079218869981E-6</c:v>
                </c:pt>
                <c:pt idx="48">
                  <c:v>1.3655222124597799E-5</c:v>
                </c:pt>
                <c:pt idx="49">
                  <c:v>4.9148510658181266E-5</c:v>
                </c:pt>
                <c:pt idx="50">
                  <c:v>1.3946586729041144E-5</c:v>
                </c:pt>
                <c:pt idx="51">
                  <c:v>1.3817905581303691E-5</c:v>
                </c:pt>
                <c:pt idx="52">
                  <c:v>7.924920747859332E-6</c:v>
                </c:pt>
                <c:pt idx="53">
                  <c:v>1.378797675188892E-5</c:v>
                </c:pt>
                <c:pt idx="54">
                  <c:v>4.8557537979054821E-5</c:v>
                </c:pt>
                <c:pt idx="55">
                  <c:v>1.4405356171476313E-5</c:v>
                </c:pt>
                <c:pt idx="56">
                  <c:v>1.3804417092200261E-5</c:v>
                </c:pt>
                <c:pt idx="57">
                  <c:v>4.1617532378079858E-6</c:v>
                </c:pt>
                <c:pt idx="58">
                  <c:v>1.216886632682268E-5</c:v>
                </c:pt>
                <c:pt idx="59">
                  <c:v>4.8755159079094668E-5</c:v>
                </c:pt>
                <c:pt idx="60">
                  <c:v>1.4408024686218823E-5</c:v>
                </c:pt>
                <c:pt idx="61">
                  <c:v>2.3290088795091535E-5</c:v>
                </c:pt>
                <c:pt idx="62">
                  <c:v>3.8400123105741812E-6</c:v>
                </c:pt>
                <c:pt idx="63">
                  <c:v>1.4342381682852512E-5</c:v>
                </c:pt>
                <c:pt idx="64">
                  <c:v>4.9538901963463999E-5</c:v>
                </c:pt>
                <c:pt idx="65">
                  <c:v>1.4089561831687192E-5</c:v>
                </c:pt>
                <c:pt idx="66">
                  <c:v>1.4061875695414727E-5</c:v>
                </c:pt>
                <c:pt idx="67">
                  <c:v>2.9561122709687027E-6</c:v>
                </c:pt>
                <c:pt idx="68">
                  <c:v>1.3024319784227245E-5</c:v>
                </c:pt>
                <c:pt idx="69">
                  <c:v>5.1799629479098996E-5</c:v>
                </c:pt>
                <c:pt idx="70">
                  <c:v>1.4325465524378522E-5</c:v>
                </c:pt>
                <c:pt idx="71">
                  <c:v>1.374753218996716E-5</c:v>
                </c:pt>
                <c:pt idx="72">
                  <c:v>5.3284085759219835E-6</c:v>
                </c:pt>
                <c:pt idx="73">
                  <c:v>1.5350562984628446E-5</c:v>
                </c:pt>
                <c:pt idx="74">
                  <c:v>5.059098703352749E-5</c:v>
                </c:pt>
                <c:pt idx="75">
                  <c:v>1.421029230375126E-5</c:v>
                </c:pt>
                <c:pt idx="76">
                  <c:v>1.4245380033583999E-5</c:v>
                </c:pt>
                <c:pt idx="77">
                  <c:v>4.1033099207332668E-6</c:v>
                </c:pt>
                <c:pt idx="78">
                  <c:v>1.4585069533223916E-5</c:v>
                </c:pt>
                <c:pt idx="79">
                  <c:v>5.0041995600547118E-5</c:v>
                </c:pt>
                <c:pt idx="80">
                  <c:v>1.403085514262159E-5</c:v>
                </c:pt>
                <c:pt idx="81">
                  <c:v>2.3898847312020521E-5</c:v>
                </c:pt>
                <c:pt idx="82">
                  <c:v>1.4235355050185028E-5</c:v>
                </c:pt>
                <c:pt idx="83">
                  <c:v>5.1527069184875707E-5</c:v>
                </c:pt>
                <c:pt idx="84">
                  <c:v>1.4212283360848232E-5</c:v>
                </c:pt>
                <c:pt idx="85">
                  <c:v>2.178995687662777E-6</c:v>
                </c:pt>
                <c:pt idx="86">
                  <c:v>#N/A</c:v>
                </c:pt>
                <c:pt idx="87">
                  <c:v>1.1405396791230871E-5</c:v>
                </c:pt>
                <c:pt idx="88">
                  <c:v>6.7503586849593233E-5</c:v>
                </c:pt>
                <c:pt idx="89">
                  <c:v>1.0253791704606385E-5</c:v>
                </c:pt>
                <c:pt idx="90">
                  <c:v>1.3211479407582161E-5</c:v>
                </c:pt>
                <c:pt idx="91">
                  <c:v>4.5681198441727133E-6</c:v>
                </c:pt>
                <c:pt idx="92">
                  <c:v>1.2349090439123245E-5</c:v>
                </c:pt>
                <c:pt idx="93">
                  <c:v>5.0550454384845622E-5</c:v>
                </c:pt>
                <c:pt idx="94">
                  <c:v>1.3629412466076296E-5</c:v>
                </c:pt>
                <c:pt idx="95">
                  <c:v>1.3689535288463617E-5</c:v>
                </c:pt>
                <c:pt idx="96">
                  <c:v>5.8768597819280899E-6</c:v>
                </c:pt>
                <c:pt idx="97">
                  <c:v>1.4783109340776868E-5</c:v>
                </c:pt>
                <c:pt idx="98">
                  <c:v>4.8906177017138397E-5</c:v>
                </c:pt>
                <c:pt idx="99">
                  <c:v>1.3996027084406393E-5</c:v>
                </c:pt>
                <c:pt idx="100">
                  <c:v>1.365364760652632E-5</c:v>
                </c:pt>
                <c:pt idx="101">
                  <c:v>6.085115905163363E-6</c:v>
                </c:pt>
                <c:pt idx="102">
                  <c:v>1.3148082959268947E-5</c:v>
                </c:pt>
                <c:pt idx="103">
                  <c:v>5.1092690393161888E-5</c:v>
                </c:pt>
                <c:pt idx="104">
                  <c:v>9.6210982596378614E-6</c:v>
                </c:pt>
                <c:pt idx="105">
                  <c:v>1.4431218318566863E-5</c:v>
                </c:pt>
                <c:pt idx="106">
                  <c:v>5.0038498540239118E-6</c:v>
                </c:pt>
                <c:pt idx="107">
                  <c:v>1.3543293605700057E-5</c:v>
                </c:pt>
                <c:pt idx="108">
                  <c:v>4.8861856684734306E-5</c:v>
                </c:pt>
                <c:pt idx="109">
                  <c:v>1.3147169799498926E-5</c:v>
                </c:pt>
                <c:pt idx="110">
                  <c:v>1.6181733723641401E-5</c:v>
                </c:pt>
                <c:pt idx="111">
                  <c:v>7.0781355254734279E-6</c:v>
                </c:pt>
                <c:pt idx="112">
                  <c:v>1.5392029329541757E-5</c:v>
                </c:pt>
                <c:pt idx="113">
                  <c:v>4.9758952239797871E-5</c:v>
                </c:pt>
                <c:pt idx="114">
                  <c:v>1.2700283981814664E-5</c:v>
                </c:pt>
                <c:pt idx="115">
                  <c:v>1.3553893304152353E-5</c:v>
                </c:pt>
                <c:pt idx="116">
                  <c:v>5.111630126508615E-6</c:v>
                </c:pt>
                <c:pt idx="117">
                  <c:v>1.3415388848025955E-5</c:v>
                </c:pt>
                <c:pt idx="118">
                  <c:v>4.9883074300205443E-5</c:v>
                </c:pt>
                <c:pt idx="119">
                  <c:v>1.2463814478946844E-5</c:v>
                </c:pt>
                <c:pt idx="120">
                  <c:v>1.3730141054768552E-5</c:v>
                </c:pt>
                <c:pt idx="121">
                  <c:v>5.9392837047367308E-6</c:v>
                </c:pt>
                <c:pt idx="122">
                  <c:v>1.3224349699747506E-5</c:v>
                </c:pt>
                <c:pt idx="123">
                  <c:v>4.9366702827957631E-5</c:v>
                </c:pt>
                <c:pt idx="124">
                  <c:v>1.4841015726574369E-5</c:v>
                </c:pt>
                <c:pt idx="125">
                  <c:v>1.4209073186055576E-5</c:v>
                </c:pt>
                <c:pt idx="126">
                  <c:v>1.781775361586746E-5</c:v>
                </c:pt>
                <c:pt idx="127">
                  <c:v>4.7705910434681087E-5</c:v>
                </c:pt>
                <c:pt idx="128">
                  <c:v>1.4194774539566524E-5</c:v>
                </c:pt>
                <c:pt idx="129">
                  <c:v>1.2311305597645372E-5</c:v>
                </c:pt>
                <c:pt idx="130">
                  <c:v>6.1020630857111513E-6</c:v>
                </c:pt>
                <c:pt idx="131">
                  <c:v>1.5717953485872016E-5</c:v>
                </c:pt>
                <c:pt idx="132">
                  <c:v>4.9918867137010992E-5</c:v>
                </c:pt>
                <c:pt idx="133">
                  <c:v>1.1123438754423454E-5</c:v>
                </c:pt>
                <c:pt idx="134">
                  <c:v>#N/A</c:v>
                </c:pt>
                <c:pt idx="135">
                  <c:v>4.674136488302949E-6</c:v>
                </c:pt>
                <c:pt idx="136">
                  <c:v>3.2700330170776226E-5</c:v>
                </c:pt>
                <c:pt idx="137">
                  <c:v>4.8866121447277422E-5</c:v>
                </c:pt>
                <c:pt idx="138">
                  <c:v>1.3777258432434714E-5</c:v>
                </c:pt>
                <c:pt idx="139">
                  <c:v>1.4695610393467007E-5</c:v>
                </c:pt>
                <c:pt idx="140">
                  <c:v>5.9124685567457647E-6</c:v>
                </c:pt>
                <c:pt idx="141">
                  <c:v>1.3624559035196881E-5</c:v>
                </c:pt>
                <c:pt idx="142">
                  <c:v>5.3348794070484651E-5</c:v>
                </c:pt>
                <c:pt idx="143">
                  <c:v>1.0965766427117885E-5</c:v>
                </c:pt>
                <c:pt idx="144">
                  <c:v>1.411206760726369E-5</c:v>
                </c:pt>
                <c:pt idx="145">
                  <c:v>6.2388899406684573E-6</c:v>
                </c:pt>
                <c:pt idx="146">
                  <c:v>1.2637982219176891E-5</c:v>
                </c:pt>
                <c:pt idx="147">
                  <c:v>4.9867731021557837E-5</c:v>
                </c:pt>
                <c:pt idx="148">
                  <c:v>1.6949438708557807E-5</c:v>
                </c:pt>
                <c:pt idx="149">
                  <c:v>-4.8756641342073692E-6</c:v>
                </c:pt>
                <c:pt idx="150">
                  <c:v>#N/A</c:v>
                </c:pt>
                <c:pt idx="151">
                  <c:v>1.4971483643266836E-5</c:v>
                </c:pt>
                <c:pt idx="152">
                  <c:v>6.8240106930628208E-5</c:v>
                </c:pt>
                <c:pt idx="153">
                  <c:v>1.411928584182931E-5</c:v>
                </c:pt>
                <c:pt idx="154">
                  <c:v>-4.2177812598076514E-7</c:v>
                </c:pt>
                <c:pt idx="155">
                  <c:v>9.7126325180330042E-6</c:v>
                </c:pt>
                <c:pt idx="156">
                  <c:v>#N/A</c:v>
                </c:pt>
                <c:pt idx="157">
                  <c:v>6.4791508195494174E-5</c:v>
                </c:pt>
                <c:pt idx="158">
                  <c:v>3.3113571590637214E-5</c:v>
                </c:pt>
                <c:pt idx="159">
                  <c:v>1.4901924807464439E-6</c:v>
                </c:pt>
                <c:pt idx="160">
                  <c:v>1.5202060785313165E-5</c:v>
                </c:pt>
                <c:pt idx="161">
                  <c:v>5.0771892982748312E-5</c:v>
                </c:pt>
                <c:pt idx="162">
                  <c:v>1.4286091241211274E-5</c:v>
                </c:pt>
                <c:pt idx="163">
                  <c:v>1.6278508650269252E-5</c:v>
                </c:pt>
                <c:pt idx="164">
                  <c:v>8.5856543208251423E-8</c:v>
                </c:pt>
                <c:pt idx="165">
                  <c:v>#N/A</c:v>
                </c:pt>
                <c:pt idx="166">
                  <c:v>2.2769809292055854E-5</c:v>
                </c:pt>
                <c:pt idx="167">
                  <c:v>6.7639121633544796E-5</c:v>
                </c:pt>
                <c:pt idx="168">
                  <c:v>1.4287061971263171E-5</c:v>
                </c:pt>
                <c:pt idx="169">
                  <c:v>4.037034521120475E-6</c:v>
                </c:pt>
                <c:pt idx="170">
                  <c:v>#N/A</c:v>
                </c:pt>
                <c:pt idx="171">
                  <c:v>1.3560279758739746E-5</c:v>
                </c:pt>
                <c:pt idx="172">
                  <c:v>6.5145928016541177E-5</c:v>
                </c:pt>
                <c:pt idx="173">
                  <c:v>1.299148358735458E-5</c:v>
                </c:pt>
                <c:pt idx="174">
                  <c:v>3.2024953280362922E-6</c:v>
                </c:pt>
                <c:pt idx="175">
                  <c:v>1.4873852939079057E-5</c:v>
                </c:pt>
                <c:pt idx="176">
                  <c:v>4.8537595381703547E-5</c:v>
                </c:pt>
                <c:pt idx="177">
                  <c:v>1.3130227999091915E-5</c:v>
                </c:pt>
                <c:pt idx="178">
                  <c:v>1.5597912912390655E-5</c:v>
                </c:pt>
                <c:pt idx="179">
                  <c:v>5.7929769874398573E-6</c:v>
                </c:pt>
                <c:pt idx="180">
                  <c:v>1.2208982904438059E-5</c:v>
                </c:pt>
                <c:pt idx="181">
                  <c:v>4.931199666136088E-5</c:v>
                </c:pt>
                <c:pt idx="182">
                  <c:v>1.4955319672105283E-5</c:v>
                </c:pt>
                <c:pt idx="183">
                  <c:v>-5.0753463620711869E-6</c:v>
                </c:pt>
                <c:pt idx="184">
                  <c:v>#N/A</c:v>
                </c:pt>
                <c:pt idx="185">
                  <c:v>1.2027523570434795E-5</c:v>
                </c:pt>
                <c:pt idx="186">
                  <c:v>8.4958333793405671E-5</c:v>
                </c:pt>
                <c:pt idx="187">
                  <c:v>1.3296547311414386E-5</c:v>
                </c:pt>
                <c:pt idx="188">
                  <c:v>-3.5011955101804659E-6</c:v>
                </c:pt>
                <c:pt idx="189">
                  <c:v>1.6980988878256831E-5</c:v>
                </c:pt>
                <c:pt idx="190">
                  <c:v>4.6571042133791707E-5</c:v>
                </c:pt>
                <c:pt idx="191">
                  <c:v>1.791856680921633E-5</c:v>
                </c:pt>
                <c:pt idx="192">
                  <c:v>1.7927440428389119E-5</c:v>
                </c:pt>
                <c:pt idx="193">
                  <c:v>3.0364498071477897E-6</c:v>
                </c:pt>
                <c:pt idx="194">
                  <c:v>1.6043578121127666E-5</c:v>
                </c:pt>
                <c:pt idx="195">
                  <c:v>4.1456406872031337E-5</c:v>
                </c:pt>
                <c:pt idx="196">
                  <c:v>4.0011105999493424E-6</c:v>
                </c:pt>
                <c:pt idx="197">
                  <c:v>-1.5865403898418506E-5</c:v>
                </c:pt>
                <c:pt idx="198">
                  <c:v>2.0205409223317261E-5</c:v>
                </c:pt>
                <c:pt idx="199">
                  <c:v>3.0549738542773319E-5</c:v>
                </c:pt>
                <c:pt idx="200">
                  <c:v>3.1151754399161291E-5</c:v>
                </c:pt>
                <c:pt idx="201">
                  <c:v>2.7832248443937502E-5</c:v>
                </c:pt>
                <c:pt idx="202">
                  <c:v>3.5084601367474377E-5</c:v>
                </c:pt>
                <c:pt idx="203">
                  <c:v>2.4082492100285791E-5</c:v>
                </c:pt>
                <c:pt idx="204">
                  <c:v>-1.1672515544125517E-5</c:v>
                </c:pt>
                <c:pt idx="205">
                  <c:v>7.7651129272493513E-5</c:v>
                </c:pt>
                <c:pt idx="206">
                  <c:v>2.4544508961166223E-5</c:v>
                </c:pt>
                <c:pt idx="207">
                  <c:v>8.1127798419178276E-6</c:v>
                </c:pt>
                <c:pt idx="208">
                  <c:v>1.6496273900323821E-5</c:v>
                </c:pt>
                <c:pt idx="209">
                  <c:v>1.7842260216949235E-5</c:v>
                </c:pt>
                <c:pt idx="210">
                  <c:v>5.3507851907497184E-5</c:v>
                </c:pt>
                <c:pt idx="211">
                  <c:v>1.2717131964601336E-5</c:v>
                </c:pt>
                <c:pt idx="212">
                  <c:v>1.7240025890874477E-5</c:v>
                </c:pt>
                <c:pt idx="213">
                  <c:v>1.2984309027963548E-6</c:v>
                </c:pt>
                <c:pt idx="214">
                  <c:v>1.7934553583121016E-5</c:v>
                </c:pt>
                <c:pt idx="215">
                  <c:v>5.5568160486130225E-5</c:v>
                </c:pt>
                <c:pt idx="216">
                  <c:v>1.5924016265822516E-5</c:v>
                </c:pt>
                <c:pt idx="217">
                  <c:v>1.5365074173656623E-5</c:v>
                </c:pt>
                <c:pt idx="218">
                  <c:v>6.79242394308055E-6</c:v>
                </c:pt>
                <c:pt idx="219">
                  <c:v>1.6588073885714927E-5</c:v>
                </c:pt>
                <c:pt idx="220">
                  <c:v>4.9758565209501171E-5</c:v>
                </c:pt>
                <c:pt idx="221">
                  <c:v>1.4342035429271149E-5</c:v>
                </c:pt>
                <c:pt idx="222">
                  <c:v>2.1087952165155244E-5</c:v>
                </c:pt>
                <c:pt idx="223">
                  <c:v>1.2665029185843224E-5</c:v>
                </c:pt>
                <c:pt idx="224">
                  <c:v>6.7927241226950485E-5</c:v>
                </c:pt>
                <c:pt idx="225">
                  <c:v>1.4436715419341439E-5</c:v>
                </c:pt>
                <c:pt idx="226">
                  <c:v>-2.5162227117458968E-6</c:v>
                </c:pt>
                <c:pt idx="227">
                  <c:v>6.1843337555433919E-6</c:v>
                </c:pt>
                <c:pt idx="228">
                  <c:v>1.3739355344322135E-5</c:v>
                </c:pt>
                <c:pt idx="229">
                  <c:v>5.0487414654298846E-5</c:v>
                </c:pt>
                <c:pt idx="230">
                  <c:v>1.4013893723463511E-5</c:v>
                </c:pt>
                <c:pt idx="231">
                  <c:v>1.4389404439096865E-5</c:v>
                </c:pt>
                <c:pt idx="232">
                  <c:v>4.9372625994248409E-6</c:v>
                </c:pt>
                <c:pt idx="233">
                  <c:v>1.9116340425173739E-5</c:v>
                </c:pt>
                <c:pt idx="234">
                  <c:v>5.0918292127111187E-5</c:v>
                </c:pt>
                <c:pt idx="235">
                  <c:v>1.3626267935884506E-5</c:v>
                </c:pt>
                <c:pt idx="236">
                  <c:v>1.3856327548245062E-5</c:v>
                </c:pt>
                <c:pt idx="237">
                  <c:v>7.398072590758531E-6</c:v>
                </c:pt>
                <c:pt idx="238">
                  <c:v>1.6246870247149658E-5</c:v>
                </c:pt>
                <c:pt idx="239">
                  <c:v>5.0227591926965687E-5</c:v>
                </c:pt>
                <c:pt idx="240">
                  <c:v>1.4186571457797115E-5</c:v>
                </c:pt>
                <c:pt idx="241">
                  <c:v>1.8958722236783743E-5</c:v>
                </c:pt>
                <c:pt idx="242">
                  <c:v>1.4091491294276892E-5</c:v>
                </c:pt>
                <c:pt idx="243">
                  <c:v>4.9399496820035083E-5</c:v>
                </c:pt>
                <c:pt idx="244">
                  <c:v>1.2648883358279406E-5</c:v>
                </c:pt>
                <c:pt idx="245">
                  <c:v>1.4961876360630733E-5</c:v>
                </c:pt>
                <c:pt idx="246">
                  <c:v>4.3038994050892398E-6</c:v>
                </c:pt>
                <c:pt idx="247">
                  <c:v>1.5376358945107249E-5</c:v>
                </c:pt>
                <c:pt idx="248">
                  <c:v>4.7512373061886493E-5</c:v>
                </c:pt>
                <c:pt idx="249">
                  <c:v>1.4221158401328537E-5</c:v>
                </c:pt>
                <c:pt idx="250">
                  <c:v>1.4605850748972138E-5</c:v>
                </c:pt>
                <c:pt idx="251">
                  <c:v>3.8058200440005407E-6</c:v>
                </c:pt>
                <c:pt idx="252">
                  <c:v>1.6223876978749274E-5</c:v>
                </c:pt>
                <c:pt idx="253">
                  <c:v>4.4129259421543665E-5</c:v>
                </c:pt>
                <c:pt idx="254">
                  <c:v>1.9396774556312835E-5</c:v>
                </c:pt>
                <c:pt idx="255">
                  <c:v>2.1134997522098686E-5</c:v>
                </c:pt>
                <c:pt idx="256">
                  <c:v>8.5674776584276913E-7</c:v>
                </c:pt>
                <c:pt idx="257">
                  <c:v>#N/A</c:v>
                </c:pt>
                <c:pt idx="258">
                  <c:v>#N/A</c:v>
                </c:pt>
                <c:pt idx="259">
                  <c:v>4.2090099166669503E-5</c:v>
                </c:pt>
                <c:pt idx="260">
                  <c:v>6.9405653791987376E-5</c:v>
                </c:pt>
                <c:pt idx="261">
                  <c:v>4.9567078241663509E-5</c:v>
                </c:pt>
                <c:pt idx="262">
                  <c:v>1.3485743651897586E-5</c:v>
                </c:pt>
                <c:pt idx="263">
                  <c:v>1.4569100088790421E-5</c:v>
                </c:pt>
                <c:pt idx="264">
                  <c:v>4.5871123508511857E-6</c:v>
                </c:pt>
                <c:pt idx="265">
                  <c:v>1.3587791655611525E-5</c:v>
                </c:pt>
                <c:pt idx="266">
                  <c:v>5.0704500548670595E-5</c:v>
                </c:pt>
                <c:pt idx="267">
                  <c:v>2.7042429344703578E-6</c:v>
                </c:pt>
                <c:pt idx="268">
                  <c:v>1.3398192524771702E-5</c:v>
                </c:pt>
                <c:pt idx="269">
                  <c:v>6.0850413360347133E-6</c:v>
                </c:pt>
                <c:pt idx="270">
                  <c:v>1.3893790888008795E-5</c:v>
                </c:pt>
                <c:pt idx="271">
                  <c:v>5.2026208066546786E-5</c:v>
                </c:pt>
                <c:pt idx="272">
                  <c:v>1.393805764071665E-5</c:v>
                </c:pt>
                <c:pt idx="273">
                  <c:v>1.3971552051628144E-5</c:v>
                </c:pt>
                <c:pt idx="274">
                  <c:v>4.898040371958956E-6</c:v>
                </c:pt>
                <c:pt idx="275">
                  <c:v>6.5416111611260597E-5</c:v>
                </c:pt>
                <c:pt idx="276">
                  <c:v>1.7274524405586078E-5</c:v>
                </c:pt>
                <c:pt idx="277">
                  <c:v>1.3515387765616893E-5</c:v>
                </c:pt>
                <c:pt idx="278">
                  <c:v>4.4740466529358258E-6</c:v>
                </c:pt>
                <c:pt idx="279">
                  <c:v>1.5035531578888595E-5</c:v>
                </c:pt>
                <c:pt idx="280">
                  <c:v>5.1565117180407682E-5</c:v>
                </c:pt>
                <c:pt idx="281">
                  <c:v>1.4790633745986881E-5</c:v>
                </c:pt>
                <c:pt idx="282">
                  <c:v>1.4657292346287321E-5</c:v>
                </c:pt>
                <c:pt idx="283">
                  <c:v>5.4178138571003842E-6</c:v>
                </c:pt>
                <c:pt idx="284">
                  <c:v>1.4364697074276123E-5</c:v>
                </c:pt>
                <c:pt idx="285">
                  <c:v>5.016999121765231E-5</c:v>
                </c:pt>
                <c:pt idx="286">
                  <c:v>1.3805509319952947E-5</c:v>
                </c:pt>
                <c:pt idx="287">
                  <c:v>1.5479821353192591E-5</c:v>
                </c:pt>
                <c:pt idx="288">
                  <c:v>6.5424724348117635E-6</c:v>
                </c:pt>
                <c:pt idx="289">
                  <c:v>1.3088684345685664E-5</c:v>
                </c:pt>
                <c:pt idx="290">
                  <c:v>4.9602112131008624E-5</c:v>
                </c:pt>
                <c:pt idx="291">
                  <c:v>1.3628078032068558E-5</c:v>
                </c:pt>
                <c:pt idx="292">
                  <c:v>1.5436473780661153E-5</c:v>
                </c:pt>
                <c:pt idx="293">
                  <c:v>-2.4131027125395832E-6</c:v>
                </c:pt>
                <c:pt idx="294">
                  <c:v>#N/A</c:v>
                </c:pt>
                <c:pt idx="295">
                  <c:v>1.4475915981138066E-5</c:v>
                </c:pt>
                <c:pt idx="296">
                  <c:v>7.01361182853244E-5</c:v>
                </c:pt>
                <c:pt idx="297">
                  <c:v>1.4585039184056292E-5</c:v>
                </c:pt>
                <c:pt idx="298">
                  <c:v>3.8641969797303943E-6</c:v>
                </c:pt>
                <c:pt idx="299">
                  <c:v>1.3275135846368968E-5</c:v>
                </c:pt>
                <c:pt idx="300">
                  <c:v>5.0768435231995923E-5</c:v>
                </c:pt>
                <c:pt idx="301">
                  <c:v>1.3320715556153218E-5</c:v>
                </c:pt>
                <c:pt idx="302">
                  <c:v>1.5471158101965088E-5</c:v>
                </c:pt>
                <c:pt idx="303">
                  <c:v>4.5722730417363522E-6</c:v>
                </c:pt>
                <c:pt idx="304">
                  <c:v>1.542363852835571E-5</c:v>
                </c:pt>
                <c:pt idx="305">
                  <c:v>5.1624468607291973E-5</c:v>
                </c:pt>
                <c:pt idx="306">
                  <c:v>1.4847120595073982E-5</c:v>
                </c:pt>
                <c:pt idx="307">
                  <c:v>1.2377432753618578E-5</c:v>
                </c:pt>
                <c:pt idx="308">
                  <c:v>7.0119328393625224E-6</c:v>
                </c:pt>
                <c:pt idx="309">
                  <c:v>1.1889691891919796E-5</c:v>
                </c:pt>
                <c:pt idx="310">
                  <c:v>4.9931668743896651E-5</c:v>
                </c:pt>
                <c:pt idx="311">
                  <c:v>1.4148645864242582E-5</c:v>
                </c:pt>
                <c:pt idx="312">
                  <c:v>1.6773155696925279E-5</c:v>
                </c:pt>
                <c:pt idx="313">
                  <c:v>6.2016562321076663E-6</c:v>
                </c:pt>
                <c:pt idx="314">
                  <c:v>1.4352314719578985E-5</c:v>
                </c:pt>
                <c:pt idx="315">
                  <c:v>5.1744797030073286E-5</c:v>
                </c:pt>
                <c:pt idx="316">
                  <c:v>1.5870260168027173E-5</c:v>
                </c:pt>
                <c:pt idx="317">
                  <c:v>1.6147845521508053E-5</c:v>
                </c:pt>
                <c:pt idx="318">
                  <c:v>5.7169027938286376E-6</c:v>
                </c:pt>
                <c:pt idx="319">
                  <c:v>1.4771518372369563E-5</c:v>
                </c:pt>
                <c:pt idx="320">
                  <c:v>5.0876700308233325E-5</c:v>
                </c:pt>
                <c:pt idx="321">
                  <c:v>1.4766230635787636E-5</c:v>
                </c:pt>
                <c:pt idx="322">
                  <c:v>1.6291842480198326E-5</c:v>
                </c:pt>
                <c:pt idx="323">
                  <c:v>6.1487881496402608E-6</c:v>
                </c:pt>
                <c:pt idx="324">
                  <c:v>1.5315306860941291E-5</c:v>
                </c:pt>
                <c:pt idx="325">
                  <c:v>5.2717753896924791E-5</c:v>
                </c:pt>
                <c:pt idx="326">
                  <c:v>1.457469443622017E-5</c:v>
                </c:pt>
                <c:pt idx="327">
                  <c:v>1.3251680019532586E-5</c:v>
                </c:pt>
                <c:pt idx="328">
                  <c:v>7.8904547187175211E-6</c:v>
                </c:pt>
                <c:pt idx="329">
                  <c:v>1.3676657441230589E-5</c:v>
                </c:pt>
                <c:pt idx="330">
                  <c:v>5.0163698754213115E-5</c:v>
                </c:pt>
                <c:pt idx="331">
                  <c:v>1.4366208571425787E-5</c:v>
                </c:pt>
                <c:pt idx="332">
                  <c:v>1.3071210923643051E-5</c:v>
                </c:pt>
                <c:pt idx="333">
                  <c:v>6.447710747314872E-6</c:v>
                </c:pt>
                <c:pt idx="334">
                  <c:v>1.9872917331964501E-5</c:v>
                </c:pt>
                <c:pt idx="335">
                  <c:v>4.2652288715583353E-5</c:v>
                </c:pt>
                <c:pt idx="336">
                  <c:v>1.5202220102317199E-5</c:v>
                </c:pt>
                <c:pt idx="337">
                  <c:v>2.0732874092099784E-5</c:v>
                </c:pt>
                <c:pt idx="338">
                  <c:v>1.2801425876229899E-5</c:v>
                </c:pt>
                <c:pt idx="339">
                  <c:v>5.056228556665765E-5</c:v>
                </c:pt>
                <c:pt idx="340">
                  <c:v>1.4714034415552746E-5</c:v>
                </c:pt>
                <c:pt idx="341">
                  <c:v>1.2063215162338992E-6</c:v>
                </c:pt>
                <c:pt idx="342">
                  <c:v>#N/A</c:v>
                </c:pt>
                <c:pt idx="343">
                  <c:v>1.789233931637213E-5</c:v>
                </c:pt>
                <c:pt idx="344">
                  <c:v>6.8257841041696743E-5</c:v>
                </c:pt>
                <c:pt idx="345">
                  <c:v>1.52635808563506E-5</c:v>
                </c:pt>
                <c:pt idx="346">
                  <c:v>1.5044613757897451E-5</c:v>
                </c:pt>
                <c:pt idx="347">
                  <c:v>6.842406811147228E-6</c:v>
                </c:pt>
                <c:pt idx="348">
                  <c:v>9.4581241174562791E-6</c:v>
                </c:pt>
                <c:pt idx="349">
                  <c:v>#N/A</c:v>
                </c:pt>
                <c:pt idx="350">
                  <c:v>5.4493070286487644E-5</c:v>
                </c:pt>
                <c:pt idx="351">
                  <c:v>2.6686057798608331E-4</c:v>
                </c:pt>
                <c:pt idx="352">
                  <c:v>-2.1665895379052724E-4</c:v>
                </c:pt>
                <c:pt idx="353">
                  <c:v>1.583582125952443E-5</c:v>
                </c:pt>
                <c:pt idx="354">
                  <c:v>5.0347997121447108E-5</c:v>
                </c:pt>
                <c:pt idx="355">
                  <c:v>1.4260401628662933E-5</c:v>
                </c:pt>
                <c:pt idx="356">
                  <c:v>1.4190530605473484E-5</c:v>
                </c:pt>
                <c:pt idx="357">
                  <c:v>7.9871848873702689E-6</c:v>
                </c:pt>
                <c:pt idx="358">
                  <c:v>1.5369559424271984E-5</c:v>
                </c:pt>
                <c:pt idx="359">
                  <c:v>5.206656517298125E-5</c:v>
                </c:pt>
                <c:pt idx="360">
                  <c:v>1.5422408842447055E-5</c:v>
                </c:pt>
                <c:pt idx="361">
                  <c:v>1.5915235759833557E-5</c:v>
                </c:pt>
                <c:pt idx="362">
                  <c:v>6.1834627954615584E-6</c:v>
                </c:pt>
                <c:pt idx="363">
                  <c:v>1.2766804659891662E-5</c:v>
                </c:pt>
                <c:pt idx="364">
                  <c:v>5.1940588894461293E-5</c:v>
                </c:pt>
                <c:pt idx="365">
                  <c:v>1.4783153010622385E-5</c:v>
                </c:pt>
                <c:pt idx="366">
                  <c:v>1.3341352503193349E-5</c:v>
                </c:pt>
                <c:pt idx="367">
                  <c:v>5.9440687232292788E-6</c:v>
                </c:pt>
                <c:pt idx="368">
                  <c:v>1.4961608281960359E-5</c:v>
                </c:pt>
                <c:pt idx="369">
                  <c:v>5.1705483201214264E-5</c:v>
                </c:pt>
                <c:pt idx="370">
                  <c:v>1.5075927018659563E-5</c:v>
                </c:pt>
                <c:pt idx="371">
                  <c:v>1.5298512561656707E-5</c:v>
                </c:pt>
                <c:pt idx="372">
                  <c:v>6.527607524287049E-6</c:v>
                </c:pt>
                <c:pt idx="373">
                  <c:v>1.2696371216813773E-5</c:v>
                </c:pt>
                <c:pt idx="374">
                  <c:v>5.2755863844566875E-5</c:v>
                </c:pt>
                <c:pt idx="375">
                  <c:v>1.2580211192103619E-5</c:v>
                </c:pt>
                <c:pt idx="376">
                  <c:v>1.3825127358479961E-5</c:v>
                </c:pt>
                <c:pt idx="377">
                  <c:v>8.1383926798794803E-6</c:v>
                </c:pt>
                <c:pt idx="378">
                  <c:v>6.2920699703927774E-5</c:v>
                </c:pt>
                <c:pt idx="379">
                  <c:v>1.4019309193979979E-5</c:v>
                </c:pt>
                <c:pt idx="380">
                  <c:v>1.3700988622300514E-5</c:v>
                </c:pt>
                <c:pt idx="381">
                  <c:v>5.5230234501379982E-6</c:v>
                </c:pt>
                <c:pt idx="382">
                  <c:v>1.2238373209294551E-5</c:v>
                </c:pt>
                <c:pt idx="383">
                  <c:v>5.1500234826695745E-5</c:v>
                </c:pt>
                <c:pt idx="384">
                  <c:v>1.5409228240059747E-5</c:v>
                </c:pt>
                <c:pt idx="385">
                  <c:v>1.4472605026183416E-5</c:v>
                </c:pt>
                <c:pt idx="386">
                  <c:v>7.3450443971445623E-6</c:v>
                </c:pt>
                <c:pt idx="387">
                  <c:v>1.327807057172059E-5</c:v>
                </c:pt>
                <c:pt idx="388">
                  <c:v>5.0055056001863107E-5</c:v>
                </c:pt>
                <c:pt idx="389">
                  <c:v>1.4902457870835661E-5</c:v>
                </c:pt>
                <c:pt idx="390">
                  <c:v>1.3107082414975935E-5</c:v>
                </c:pt>
                <c:pt idx="391">
                  <c:v>5.4886080960159234E-6</c:v>
                </c:pt>
                <c:pt idx="392">
                  <c:v>1.4418468452626065E-5</c:v>
                </c:pt>
                <c:pt idx="393">
                  <c:v>5.0541054347874592E-5</c:v>
                </c:pt>
                <c:pt idx="394">
                  <c:v>1.5360706774769639E-5</c:v>
                </c:pt>
                <c:pt idx="395">
                  <c:v>4.6067452119658014E-7</c:v>
                </c:pt>
                <c:pt idx="396">
                  <c:v>#N/A</c:v>
                </c:pt>
                <c:pt idx="397">
                  <c:v>1.3485767420551298E-5</c:v>
                </c:pt>
                <c:pt idx="398">
                  <c:v>7.066128068311528E-5</c:v>
                </c:pt>
                <c:pt idx="399">
                  <c:v>1.4214107787235974E-5</c:v>
                </c:pt>
                <c:pt idx="400">
                  <c:v>1.2585408472265414E-5</c:v>
                </c:pt>
                <c:pt idx="401">
                  <c:v>7.4527971047899655E-6</c:v>
                </c:pt>
                <c:pt idx="402">
                  <c:v>1.0829208230145326E-5</c:v>
                </c:pt>
                <c:pt idx="403">
                  <c:v>#N/A</c:v>
                </c:pt>
                <c:pt idx="404">
                  <c:v>5.1733128141662199E-5</c:v>
                </c:pt>
                <c:pt idx="405">
                  <c:v>2.0662767483137223E-5</c:v>
                </c:pt>
                <c:pt idx="406">
                  <c:v>1.5170628167471278E-5</c:v>
                </c:pt>
                <c:pt idx="407">
                  <c:v>7.0998217915896333E-5</c:v>
                </c:pt>
                <c:pt idx="408">
                  <c:v>1.4231425242594575E-5</c:v>
                </c:pt>
                <c:pt idx="409">
                  <c:v>1.2687806552058589E-5</c:v>
                </c:pt>
                <c:pt idx="410">
                  <c:v>7.2402851922781508E-6</c:v>
                </c:pt>
                <c:pt idx="411">
                  <c:v>1.5054503290645727E-5</c:v>
                </c:pt>
                <c:pt idx="412">
                  <c:v>5.0428622555109825E-5</c:v>
                </c:pt>
                <c:pt idx="413">
                  <c:v>1.4870151950230337E-5</c:v>
                </c:pt>
                <c:pt idx="414">
                  <c:v>1.4130132214518198E-5</c:v>
                </c:pt>
                <c:pt idx="415">
                  <c:v>9.7812411876674332E-6</c:v>
                </c:pt>
                <c:pt idx="416">
                  <c:v>9.9561765587452555E-6</c:v>
                </c:pt>
                <c:pt idx="417">
                  <c:v>#N/A</c:v>
                </c:pt>
                <c:pt idx="418">
                  <c:v>5.3169714245737687E-5</c:v>
                </c:pt>
                <c:pt idx="419">
                  <c:v>2.192451026372666E-5</c:v>
                </c:pt>
                <c:pt idx="420">
                  <c:v>#N/A</c:v>
                </c:pt>
                <c:pt idx="421">
                  <c:v>6.6218289633823701E-6</c:v>
                </c:pt>
                <c:pt idx="422">
                  <c:v>6.6369338280192203E-5</c:v>
                </c:pt>
                <c:pt idx="423">
                  <c:v>#N/A</c:v>
                </c:pt>
                <c:pt idx="424">
                  <c:v>1.598379365752578E-5</c:v>
                </c:pt>
                <c:pt idx="425">
                  <c:v>2.4127076269531145E-5</c:v>
                </c:pt>
                <c:pt idx="426">
                  <c:v>1.3623206941870691E-5</c:v>
                </c:pt>
                <c:pt idx="427">
                  <c:v>5.1857616085282388E-5</c:v>
                </c:pt>
                <c:pt idx="428">
                  <c:v>1.4546550172744865E-5</c:v>
                </c:pt>
                <c:pt idx="429">
                  <c:v>-2.9620917783024225E-6</c:v>
                </c:pt>
                <c:pt idx="430">
                  <c:v>#N/A</c:v>
                </c:pt>
                <c:pt idx="431">
                  <c:v>1.3255766484476794E-5</c:v>
                </c:pt>
                <c:pt idx="432">
                  <c:v>8.9787370703309222E-5</c:v>
                </c:pt>
                <c:pt idx="433">
                  <c:v>1.4473834726080881E-5</c:v>
                </c:pt>
                <c:pt idx="434">
                  <c:v>5.0306234463670663E-6</c:v>
                </c:pt>
                <c:pt idx="435">
                  <c:v>1.3368982046069178E-5</c:v>
                </c:pt>
                <c:pt idx="436">
                  <c:v>5.2110607894562122E-5</c:v>
                </c:pt>
                <c:pt idx="437">
                  <c:v>1.2162187463804486E-5</c:v>
                </c:pt>
                <c:pt idx="438">
                  <c:v>1.6331288785309539E-5</c:v>
                </c:pt>
                <c:pt idx="439">
                  <c:v>5.4609100992308868E-6</c:v>
                </c:pt>
                <c:pt idx="440">
                  <c:v>1.2914108443062844E-5</c:v>
                </c:pt>
                <c:pt idx="441">
                  <c:v>5.056355627219844E-5</c:v>
                </c:pt>
                <c:pt idx="442">
                  <c:v>1.4743360299496189E-5</c:v>
                </c:pt>
                <c:pt idx="443">
                  <c:v>1.4312986259312765E-5</c:v>
                </c:pt>
                <c:pt idx="444">
                  <c:v>4.0717922920041616E-6</c:v>
                </c:pt>
                <c:pt idx="445">
                  <c:v>1.3316065133883725E-5</c:v>
                </c:pt>
                <c:pt idx="446">
                  <c:v>5.2635868501571537E-5</c:v>
                </c:pt>
                <c:pt idx="447">
                  <c:v>1.2658845505053584E-5</c:v>
                </c:pt>
                <c:pt idx="448">
                  <c:v>1.5039701437125075E-5</c:v>
                </c:pt>
                <c:pt idx="449">
                  <c:v>6.5439952515733424E-6</c:v>
                </c:pt>
                <c:pt idx="450">
                  <c:v>1.9395800872734625E-5</c:v>
                </c:pt>
                <c:pt idx="451">
                  <c:v>4.8325291657880243E-5</c:v>
                </c:pt>
                <c:pt idx="452">
                  <c:v>1.5286574123307695E-5</c:v>
                </c:pt>
                <c:pt idx="453">
                  <c:v>1.422102410253423E-5</c:v>
                </c:pt>
                <c:pt idx="454">
                  <c:v>3.3244845067947892E-6</c:v>
                </c:pt>
                <c:pt idx="455">
                  <c:v>1.2812663775063626E-5</c:v>
                </c:pt>
                <c:pt idx="456">
                  <c:v>5.1760085923668875E-5</c:v>
                </c:pt>
                <c:pt idx="457">
                  <c:v>1.3300384615222427E-5</c:v>
                </c:pt>
                <c:pt idx="458">
                  <c:v>1.382496990576243E-5</c:v>
                </c:pt>
                <c:pt idx="459">
                  <c:v>3.320625589164905E-6</c:v>
                </c:pt>
                <c:pt idx="460">
                  <c:v>1.3706346580710793E-5</c:v>
                </c:pt>
                <c:pt idx="461">
                  <c:v>5.3095872315278569E-5</c:v>
                </c:pt>
                <c:pt idx="462">
                  <c:v>2.1445885645787754E-5</c:v>
                </c:pt>
                <c:pt idx="463">
                  <c:v>1.3715526036905956E-5</c:v>
                </c:pt>
                <c:pt idx="464">
                  <c:v>6.5997538795103949E-6</c:v>
                </c:pt>
                <c:pt idx="465">
                  <c:v>1.6247205552044619E-5</c:v>
                </c:pt>
                <c:pt idx="466">
                  <c:v>5.2204992214033297E-5</c:v>
                </c:pt>
                <c:pt idx="467">
                  <c:v>1.3927262348834013E-5</c:v>
                </c:pt>
                <c:pt idx="468">
                  <c:v>1.3982062652351246E-5</c:v>
                </c:pt>
                <c:pt idx="469">
                  <c:v>7.0212342886399881E-6</c:v>
                </c:pt>
                <c:pt idx="470">
                  <c:v>1.323587068458032E-5</c:v>
                </c:pt>
                <c:pt idx="471">
                  <c:v>5.1531424360318212E-5</c:v>
                </c:pt>
                <c:pt idx="472">
                  <c:v>1.5705931153853214E-5</c:v>
                </c:pt>
                <c:pt idx="473">
                  <c:v>2.0140914832600387E-5</c:v>
                </c:pt>
                <c:pt idx="474">
                  <c:v>1.1303568733467273E-5</c:v>
                </c:pt>
                <c:pt idx="475">
                  <c:v>5.2835829180364335E-5</c:v>
                </c:pt>
                <c:pt idx="476">
                  <c:v>1.4168194576447135E-5</c:v>
                </c:pt>
                <c:pt idx="477">
                  <c:v>1.2751373515973441E-5</c:v>
                </c:pt>
                <c:pt idx="478">
                  <c:v>6.0530319108131891E-6</c:v>
                </c:pt>
                <c:pt idx="479">
                  <c:v>1.6015152623838347E-5</c:v>
                </c:pt>
                <c:pt idx="480">
                  <c:v>5.0436757305538649E-5</c:v>
                </c:pt>
                <c:pt idx="481">
                  <c:v>1.4620076229543422E-5</c:v>
                </c:pt>
                <c:pt idx="482">
                  <c:v>1.4599288389538501E-5</c:v>
                </c:pt>
                <c:pt idx="483">
                  <c:v>7.26861805566692E-6</c:v>
                </c:pt>
                <c:pt idx="484">
                  <c:v>1.4238908212726997E-5</c:v>
                </c:pt>
                <c:pt idx="485">
                  <c:v>4.9299470679331492E-5</c:v>
                </c:pt>
                <c:pt idx="486">
                  <c:v>1.2965658431118854E-5</c:v>
                </c:pt>
                <c:pt idx="487">
                  <c:v>1.3739072078688963E-5</c:v>
                </c:pt>
                <c:pt idx="488">
                  <c:v>7.201520962341057E-6</c:v>
                </c:pt>
                <c:pt idx="489">
                  <c:v>1.2760343026441134E-5</c:v>
                </c:pt>
                <c:pt idx="490">
                  <c:v>5.0074865819871306E-5</c:v>
                </c:pt>
                <c:pt idx="491">
                  <c:v>1.3363183778647425E-5</c:v>
                </c:pt>
                <c:pt idx="492">
                  <c:v>2.178958536658282E-5</c:v>
                </c:pt>
                <c:pt idx="493">
                  <c:v>1.1405713120637984E-5</c:v>
                </c:pt>
                <c:pt idx="494">
                  <c:v>4.9895277532963078E-5</c:v>
                </c:pt>
                <c:pt idx="495">
                  <c:v>1.3308943541012752E-5</c:v>
                </c:pt>
                <c:pt idx="496">
                  <c:v>9.8408723800957887E-6</c:v>
                </c:pt>
                <c:pt idx="497">
                  <c:v>9.4455465042830866E-6</c:v>
                </c:pt>
                <c:pt idx="498">
                  <c:v>1.3871554307098855E-5</c:v>
                </c:pt>
                <c:pt idx="499">
                  <c:v>5.0831523935590539E-5</c:v>
                </c:pt>
                <c:pt idx="500">
                  <c:v>1.3033156879505015E-5</c:v>
                </c:pt>
                <c:pt idx="501">
                  <c:v>1.3217841950519116E-5</c:v>
                </c:pt>
                <c:pt idx="502">
                  <c:v>3.0328655193923026E-6</c:v>
                </c:pt>
                <c:pt idx="503">
                  <c:v>6.9653897347699001E-6</c:v>
                </c:pt>
                <c:pt idx="504">
                  <c:v>7.4392228905817426E-5</c:v>
                </c:pt>
                <c:pt idx="505">
                  <c:v>1.0021822390182678E-5</c:v>
                </c:pt>
                <c:pt idx="506">
                  <c:v>#N/A</c:v>
                </c:pt>
                <c:pt idx="507">
                  <c:v>2.0526970603285122E-5</c:v>
                </c:pt>
                <c:pt idx="508">
                  <c:v>3.0760071957569579E-5</c:v>
                </c:pt>
                <c:pt idx="509">
                  <c:v>#N/A</c:v>
                </c:pt>
                <c:pt idx="510">
                  <c:v>#N/A</c:v>
                </c:pt>
                <c:pt idx="511">
                  <c:v>7.5542337698353279E-5</c:v>
                </c:pt>
                <c:pt idx="512">
                  <c:v>5.3467639698157043E-5</c:v>
                </c:pt>
                <c:pt idx="513">
                  <c:v>1.587043500927976E-5</c:v>
                </c:pt>
                <c:pt idx="514">
                  <c:v>1.4431681569115895E-5</c:v>
                </c:pt>
                <c:pt idx="515">
                  <c:v>8.9962288986056294E-6</c:v>
                </c:pt>
                <c:pt idx="516">
                  <c:v>1.66003182501262E-5</c:v>
                </c:pt>
                <c:pt idx="517">
                  <c:v>5.5718707296148473E-5</c:v>
                </c:pt>
                <c:pt idx="518">
                  <c:v>1.3371494508307435E-5</c:v>
                </c:pt>
                <c:pt idx="519">
                  <c:v>1.5396028154590624E-5</c:v>
                </c:pt>
                <c:pt idx="520">
                  <c:v>5.4072764423818143E-6</c:v>
                </c:pt>
                <c:pt idx="521">
                  <c:v>1.6691422866421668E-5</c:v>
                </c:pt>
                <c:pt idx="522">
                  <c:v>6.9308525097455664E-5</c:v>
                </c:pt>
                <c:pt idx="523">
                  <c:v>1.35276331287848E-5</c:v>
                </c:pt>
                <c:pt idx="524">
                  <c:v>6.5037556431501997E-6</c:v>
                </c:pt>
                <c:pt idx="525">
                  <c:v>1.3352436583957683E-5</c:v>
                </c:pt>
                <c:pt idx="526">
                  <c:v>4.9939896014095098E-5</c:v>
                </c:pt>
                <c:pt idx="527">
                  <c:v>1.2612272412004799E-5</c:v>
                </c:pt>
                <c:pt idx="528">
                  <c:v>1.40387675269249E-5</c:v>
                </c:pt>
                <c:pt idx="529">
                  <c:v>6.5509227205051701E-6</c:v>
                </c:pt>
                <c:pt idx="530">
                  <c:v>6.9693769356615753E-5</c:v>
                </c:pt>
                <c:pt idx="531">
                  <c:v>1.4754246989490127E-5</c:v>
                </c:pt>
                <c:pt idx="532">
                  <c:v>1.7813506041464144E-5</c:v>
                </c:pt>
                <c:pt idx="533">
                  <c:v>8.2233763545325189E-6</c:v>
                </c:pt>
                <c:pt idx="534">
                  <c:v>1.5909558980009564E-5</c:v>
                </c:pt>
                <c:pt idx="535">
                  <c:v>5.2373473399036641E-5</c:v>
                </c:pt>
                <c:pt idx="536">
                  <c:v>1.4124644465152159E-5</c:v>
                </c:pt>
                <c:pt idx="537">
                  <c:v>1.4986681476258923E-5</c:v>
                </c:pt>
                <c:pt idx="538">
                  <c:v>8.2454053265124116E-6</c:v>
                </c:pt>
                <c:pt idx="539">
                  <c:v>1.4987506663510786E-5</c:v>
                </c:pt>
                <c:pt idx="540">
                  <c:v>5.1671514582185551E-5</c:v>
                </c:pt>
                <c:pt idx="541">
                  <c:v>7.0996448688909197E-6</c:v>
                </c:pt>
                <c:pt idx="542">
                  <c:v>1.2864331787598715E-5</c:v>
                </c:pt>
                <c:pt idx="543">
                  <c:v>4.1246826316676533E-6</c:v>
                </c:pt>
                <c:pt idx="544">
                  <c:v>1.3398027807642876E-5</c:v>
                </c:pt>
                <c:pt idx="545">
                  <c:v>#N/A</c:v>
                </c:pt>
                <c:pt idx="546">
                  <c:v>4.940270158759752E-5</c:v>
                </c:pt>
                <c:pt idx="547">
                  <c:v>3.065279543146282E-5</c:v>
                </c:pt>
                <c:pt idx="548">
                  <c:v>7.9014076918015874E-6</c:v>
                </c:pt>
                <c:pt idx="549">
                  <c:v>1.9627546197442669E-5</c:v>
                </c:pt>
                <c:pt idx="550">
                  <c:v>4.9946553183355391E-5</c:v>
                </c:pt>
                <c:pt idx="551">
                  <c:v>2.2160638842416702E-5</c:v>
                </c:pt>
                <c:pt idx="552">
                  <c:v>1.7237278971959924E-5</c:v>
                </c:pt>
                <c:pt idx="553">
                  <c:v>6.3767213832610636E-6</c:v>
                </c:pt>
                <c:pt idx="554">
                  <c:v>1.5259706652392957E-5</c:v>
                </c:pt>
                <c:pt idx="555">
                  <c:v>5.5071493593183973E-5</c:v>
                </c:pt>
                <c:pt idx="556">
                  <c:v>1.4570071328434686E-5</c:v>
                </c:pt>
                <c:pt idx="557">
                  <c:v>1.0804810882003579E-5</c:v>
                </c:pt>
                <c:pt idx="558">
                  <c:v>7.6644869371200741E-6</c:v>
                </c:pt>
                <c:pt idx="559">
                  <c:v>1.273483738684078E-5</c:v>
                </c:pt>
                <c:pt idx="560">
                  <c:v>5.7054562896174943E-5</c:v>
                </c:pt>
                <c:pt idx="561">
                  <c:v>1.837099278056975E-5</c:v>
                </c:pt>
                <c:pt idx="562">
                  <c:v>1.5781825299709951E-5</c:v>
                </c:pt>
                <c:pt idx="563">
                  <c:v>6.2907623122887557E-6</c:v>
                </c:pt>
                <c:pt idx="564">
                  <c:v>1.60194856970719E-5</c:v>
                </c:pt>
                <c:pt idx="565">
                  <c:v>5.1322356778071843E-5</c:v>
                </c:pt>
                <c:pt idx="566">
                  <c:v>1.5536902202573089E-5</c:v>
                </c:pt>
                <c:pt idx="567">
                  <c:v>1.3394432217261887E-5</c:v>
                </c:pt>
                <c:pt idx="568">
                  <c:v>7.8306793029891963E-6</c:v>
                </c:pt>
                <c:pt idx="569">
                  <c:v>1.2880087250755068E-5</c:v>
                </c:pt>
                <c:pt idx="570">
                  <c:v>5.0637347121407217E-5</c:v>
                </c:pt>
                <c:pt idx="571">
                  <c:v>1.4996894898700042E-5</c:v>
                </c:pt>
                <c:pt idx="572">
                  <c:v>1.4624011815289606E-5</c:v>
                </c:pt>
                <c:pt idx="573">
                  <c:v>8.3754877162611763E-6</c:v>
                </c:pt>
                <c:pt idx="574">
                  <c:v>1.4898208548275171E-5</c:v>
                </c:pt>
                <c:pt idx="575">
                  <c:v>4.7282734033649021E-5</c:v>
                </c:pt>
                <c:pt idx="576">
                  <c:v>1.4225993582250851E-5</c:v>
                </c:pt>
                <c:pt idx="577">
                  <c:v>1.3536618708620551E-5</c:v>
                </c:pt>
                <c:pt idx="578">
                  <c:v>7.6329231422089805E-6</c:v>
                </c:pt>
                <c:pt idx="579">
                  <c:v>1.3219602153613508E-5</c:v>
                </c:pt>
                <c:pt idx="580">
                  <c:v>5.0907764889807083E-5</c:v>
                </c:pt>
                <c:pt idx="581">
                  <c:v>1.3685026839516112E-5</c:v>
                </c:pt>
                <c:pt idx="582">
                  <c:v>1.2894128414098205E-5</c:v>
                </c:pt>
                <c:pt idx="583">
                  <c:v>5.563969405431024E-6</c:v>
                </c:pt>
                <c:pt idx="584">
                  <c:v>1.5267233880122966E-5</c:v>
                </c:pt>
                <c:pt idx="585">
                  <c:v>5.3226043246201726E-5</c:v>
                </c:pt>
                <c:pt idx="586">
                  <c:v>1.3101333533827031E-5</c:v>
                </c:pt>
                <c:pt idx="587">
                  <c:v>2.2883542253993028E-5</c:v>
                </c:pt>
                <c:pt idx="588">
                  <c:v>1.3042677557084659E-5</c:v>
                </c:pt>
                <c:pt idx="589">
                  <c:v>5.1679531256176858E-5</c:v>
                </c:pt>
                <c:pt idx="590">
                  <c:v>1.3118998157590767E-5</c:v>
                </c:pt>
                <c:pt idx="591">
                  <c:v>9.1727434359256677E-7</c:v>
                </c:pt>
                <c:pt idx="592">
                  <c:v>#N/A</c:v>
                </c:pt>
                <c:pt idx="593">
                  <c:v>1.3823730948825386E-5</c:v>
                </c:pt>
                <c:pt idx="594">
                  <c:v>6.8381366926439924E-5</c:v>
                </c:pt>
                <c:pt idx="595">
                  <c:v>1.5429935644739601E-5</c:v>
                </c:pt>
                <c:pt idx="596">
                  <c:v>1.4055563385184655E-5</c:v>
                </c:pt>
                <c:pt idx="597">
                  <c:v>4.900421531672805E-6</c:v>
                </c:pt>
                <c:pt idx="598">
                  <c:v>1.3807518172370692E-5</c:v>
                </c:pt>
                <c:pt idx="599">
                  <c:v>4.8683129186377627E-5</c:v>
                </c:pt>
                <c:pt idx="600">
                  <c:v>#N/A</c:v>
                </c:pt>
                <c:pt idx="601">
                  <c:v>1.3817506647528788E-5</c:v>
                </c:pt>
                <c:pt idx="602">
                  <c:v>2.5471601476034778E-5</c:v>
                </c:pt>
                <c:pt idx="603">
                  <c:v>1.6125071147232717E-5</c:v>
                </c:pt>
                <c:pt idx="604">
                  <c:v>5.0631714238913439E-5</c:v>
                </c:pt>
                <c:pt idx="605">
                  <c:v>1.4552911685505876E-5</c:v>
                </c:pt>
                <c:pt idx="606">
                  <c:v>1.5456541306857474E-5</c:v>
                </c:pt>
                <c:pt idx="607">
                  <c:v>6.1868028808920172E-6</c:v>
                </c:pt>
                <c:pt idx="608">
                  <c:v>1.3348967274007251E-5</c:v>
                </c:pt>
                <c:pt idx="609">
                  <c:v>5.0523657510126441E-5</c:v>
                </c:pt>
                <c:pt idx="610">
                  <c:v>1.4798533714777129E-5</c:v>
                </c:pt>
                <c:pt idx="611">
                  <c:v>2.334296815886816E-5</c:v>
                </c:pt>
                <c:pt idx="612">
                  <c:v>6.8821591070467036E-6</c:v>
                </c:pt>
                <c:pt idx="613">
                  <c:v>1.6869799871699342E-5</c:v>
                </c:pt>
                <c:pt idx="614">
                  <c:v>5.0430910544796426E-5</c:v>
                </c:pt>
                <c:pt idx="615">
                  <c:v>1.4659455997767523E-5</c:v>
                </c:pt>
                <c:pt idx="616">
                  <c:v>1.3558997325802125E-5</c:v>
                </c:pt>
                <c:pt idx="617">
                  <c:v>5.2657364426611508E-6</c:v>
                </c:pt>
                <c:pt idx="618">
                  <c:v>1.4250667383808313E-5</c:v>
                </c:pt>
                <c:pt idx="619">
                  <c:v>5.2945882467847483E-5</c:v>
                </c:pt>
                <c:pt idx="620">
                  <c:v>1.482940407537825E-5</c:v>
                </c:pt>
                <c:pt idx="621">
                  <c:v>1.2886210798646047E-5</c:v>
                </c:pt>
                <c:pt idx="622">
                  <c:v>5.7312743039217295E-6</c:v>
                </c:pt>
                <c:pt idx="623">
                  <c:v>1.4446052108540997E-5</c:v>
                </c:pt>
                <c:pt idx="624">
                  <c:v>4.9398467193428885E-5</c:v>
                </c:pt>
                <c:pt idx="625">
                  <c:v>1.584073531202268E-5</c:v>
                </c:pt>
                <c:pt idx="626">
                  <c:v>1.3527140477087585E-5</c:v>
                </c:pt>
                <c:pt idx="627">
                  <c:v>4.4224154389649328E-6</c:v>
                </c:pt>
                <c:pt idx="628">
                  <c:v>1.3795079770284602E-5</c:v>
                </c:pt>
                <c:pt idx="629">
                  <c:v>6.4216940141026413E-5</c:v>
                </c:pt>
                <c:pt idx="630">
                  <c:v>1.4972277087355046E-5</c:v>
                </c:pt>
                <c:pt idx="631">
                  <c:v>1.1178617068896557E-5</c:v>
                </c:pt>
                <c:pt idx="632">
                  <c:v>1.0983805278641512E-5</c:v>
                </c:pt>
                <c:pt idx="633">
                  <c:v>5.127597977372389E-5</c:v>
                </c:pt>
                <c:pt idx="634">
                  <c:v>1.5962130277213937E-5</c:v>
                </c:pt>
                <c:pt idx="635">
                  <c:v>1.4605728659411454E-5</c:v>
                </c:pt>
                <c:pt idx="636">
                  <c:v>9.7095806376179539E-6</c:v>
                </c:pt>
                <c:pt idx="637">
                  <c:v>1.4144579364883114E-5</c:v>
                </c:pt>
                <c:pt idx="638">
                  <c:v>5.1096606772382813E-5</c:v>
                </c:pt>
                <c:pt idx="639">
                  <c:v>1.5334229420460588E-5</c:v>
                </c:pt>
                <c:pt idx="640">
                  <c:v>1.4830867525850167E-5</c:v>
                </c:pt>
                <c:pt idx="641">
                  <c:v>6.8291956453192526E-6</c:v>
                </c:pt>
                <c:pt idx="642">
                  <c:v>6.2226423361844141E-6</c:v>
                </c:pt>
                <c:pt idx="643">
                  <c:v>4.4651596095235391E-5</c:v>
                </c:pt>
                <c:pt idx="644">
                  <c:v>1.9015587558124381E-5</c:v>
                </c:pt>
                <c:pt idx="645">
                  <c:v>1.8014327269888497E-5</c:v>
                </c:pt>
                <c:pt idx="646">
                  <c:v>5.4185277258422815E-6</c:v>
                </c:pt>
                <c:pt idx="647">
                  <c:v>1.3864355626003189E-5</c:v>
                </c:pt>
                <c:pt idx="648">
                  <c:v>5.1540608404954114E-5</c:v>
                </c:pt>
                <c:pt idx="649">
                  <c:v>1.1945935449064748E-5</c:v>
                </c:pt>
                <c:pt idx="650">
                  <c:v>1.4198308343260635E-5</c:v>
                </c:pt>
                <c:pt idx="651">
                  <c:v>5.7054987894211706E-6</c:v>
                </c:pt>
                <c:pt idx="652">
                  <c:v>1.190051573507489E-5</c:v>
                </c:pt>
                <c:pt idx="653">
                  <c:v>5.2542672149713532E-5</c:v>
                </c:pt>
                <c:pt idx="654">
                  <c:v>1.2789022821202423E-5</c:v>
                </c:pt>
                <c:pt idx="655">
                  <c:v>4.5446713410335349E-6</c:v>
                </c:pt>
                <c:pt idx="656">
                  <c:v>1.4714424880435395E-5</c:v>
                </c:pt>
                <c:pt idx="657">
                  <c:v>7.0588712112740204E-5</c:v>
                </c:pt>
                <c:pt idx="658">
                  <c:v>2.2075419484179903E-5</c:v>
                </c:pt>
                <c:pt idx="659">
                  <c:v>-6.7265407182048875E-6</c:v>
                </c:pt>
                <c:pt idx="660">
                  <c:v>#N/A</c:v>
                </c:pt>
                <c:pt idx="661">
                  <c:v>1.5933010767854583E-5</c:v>
                </c:pt>
                <c:pt idx="662">
                  <c:v>6.9806473381839318E-5</c:v>
                </c:pt>
                <c:pt idx="663">
                  <c:v>1.44562118249425E-5</c:v>
                </c:pt>
                <c:pt idx="664">
                  <c:v>1.5879203413060594E-5</c:v>
                </c:pt>
                <c:pt idx="665">
                  <c:v>5.2570370154825241E-6</c:v>
                </c:pt>
                <c:pt idx="666">
                  <c:v>9.176647147945971E-6</c:v>
                </c:pt>
                <c:pt idx="667">
                  <c:v>#N/A</c:v>
                </c:pt>
                <c:pt idx="668">
                  <c:v>4.8752963737630495E-5</c:v>
                </c:pt>
                <c:pt idx="669">
                  <c:v>2.1588975929631715E-5</c:v>
                </c:pt>
                <c:pt idx="670">
                  <c:v>#N/A</c:v>
                </c:pt>
                <c:pt idx="671">
                  <c:v>1.0238617255797777E-5</c:v>
                </c:pt>
                <c:pt idx="672">
                  <c:v>7.0440598571308577E-5</c:v>
                </c:pt>
                <c:pt idx="673">
                  <c:v>1.1252174462628162E-5</c:v>
                </c:pt>
                <c:pt idx="674">
                  <c:v>#N/A</c:v>
                </c:pt>
                <c:pt idx="675">
                  <c:v>7.9248090502082036E-6</c:v>
                </c:pt>
                <c:pt idx="676">
                  <c:v>3.3013517477753496E-5</c:v>
                </c:pt>
                <c:pt idx="677">
                  <c:v>5.1771882873641317E-5</c:v>
                </c:pt>
                <c:pt idx="678">
                  <c:v>1.4713190684467747E-5</c:v>
                </c:pt>
                <c:pt idx="679">
                  <c:v>1.5550617508242048E-5</c:v>
                </c:pt>
                <c:pt idx="680">
                  <c:v>7.3494646042338019E-6</c:v>
                </c:pt>
                <c:pt idx="681">
                  <c:v>1.6346083068996542E-5</c:v>
                </c:pt>
                <c:pt idx="682">
                  <c:v>5.0597053900203193E-5</c:v>
                </c:pt>
                <c:pt idx="683">
                  <c:v>1.3532729714382796E-5</c:v>
                </c:pt>
                <c:pt idx="684">
                  <c:v>1.4233930222484759E-5</c:v>
                </c:pt>
                <c:pt idx="685">
                  <c:v>5.856102133883212E-6</c:v>
                </c:pt>
                <c:pt idx="686">
                  <c:v>1.308877532113506E-5</c:v>
                </c:pt>
                <c:pt idx="687">
                  <c:v>5.2151291540125655E-5</c:v>
                </c:pt>
                <c:pt idx="688">
                  <c:v>1.4583412984880972E-5</c:v>
                </c:pt>
                <c:pt idx="689">
                  <c:v>1.1504525982530822E-5</c:v>
                </c:pt>
                <c:pt idx="690">
                  <c:v>5.8454760667459027E-6</c:v>
                </c:pt>
                <c:pt idx="691">
                  <c:v>1.9183836321490233E-5</c:v>
                </c:pt>
                <c:pt idx="692">
                  <c:v>5.0419438121451776E-5</c:v>
                </c:pt>
                <c:pt idx="693">
                  <c:v>1.249161787941766E-5</c:v>
                </c:pt>
                <c:pt idx="694">
                  <c:v>4.0863679667824115E-6</c:v>
                </c:pt>
                <c:pt idx="695">
                  <c:v>#N/A</c:v>
                </c:pt>
                <c:pt idx="696">
                  <c:v>1.666990778659283E-5</c:v>
                </c:pt>
                <c:pt idx="697">
                  <c:v>9.3716677029953566E-5</c:v>
                </c:pt>
                <c:pt idx="698">
                  <c:v>8.2464019303118974E-6</c:v>
                </c:pt>
                <c:pt idx="699">
                  <c:v>1.7429347587416544E-7</c:v>
                </c:pt>
                <c:pt idx="700">
                  <c:v>2.0053229578986809E-5</c:v>
                </c:pt>
                <c:pt idx="701">
                  <c:v>5.3865062490610072E-5</c:v>
                </c:pt>
                <c:pt idx="702">
                  <c:v>1.548743837376243E-5</c:v>
                </c:pt>
                <c:pt idx="703">
                  <c:v>1.4303241937074773E-5</c:v>
                </c:pt>
                <c:pt idx="704">
                  <c:v>7.9206754910465804E-6</c:v>
                </c:pt>
                <c:pt idx="705">
                  <c:v>1.3704028547723013E-5</c:v>
                </c:pt>
                <c:pt idx="706">
                  <c:v>4.9961766831030374E-5</c:v>
                </c:pt>
                <c:pt idx="707">
                  <c:v>1.6282765281094846E-5</c:v>
                </c:pt>
                <c:pt idx="708">
                  <c:v>1.486098868574981E-5</c:v>
                </c:pt>
                <c:pt idx="709">
                  <c:v>4.6889747395972847E-6</c:v>
                </c:pt>
                <c:pt idx="710">
                  <c:v>1.3337841720639787E-5</c:v>
                </c:pt>
                <c:pt idx="711">
                  <c:v>5.0393189315212084E-5</c:v>
                </c:pt>
                <c:pt idx="712">
                  <c:v>1.3942437314451439E-5</c:v>
                </c:pt>
                <c:pt idx="713">
                  <c:v>1.4042442696649005E-5</c:v>
                </c:pt>
                <c:pt idx="714">
                  <c:v>7.0998730772320329E-6</c:v>
                </c:pt>
                <c:pt idx="715">
                  <c:v>1.3074242474653275E-5</c:v>
                </c:pt>
                <c:pt idx="716">
                  <c:v>5.1184099392531657E-5</c:v>
                </c:pt>
                <c:pt idx="717">
                  <c:v>2.2130833003508599E-5</c:v>
                </c:pt>
                <c:pt idx="718">
                  <c:v>9.9725487715529582E-6</c:v>
                </c:pt>
                <c:pt idx="719">
                  <c:v>6.2221310055399215E-6</c:v>
                </c:pt>
                <c:pt idx="720">
                  <c:v>1.1544943165686661E-5</c:v>
                </c:pt>
                <c:pt idx="721">
                  <c:v>5.2324426287331249E-5</c:v>
                </c:pt>
                <c:pt idx="722">
                  <c:v>1.4298949312596676E-5</c:v>
                </c:pt>
                <c:pt idx="723">
                  <c:v>2.0121487885216283E-5</c:v>
                </c:pt>
                <c:pt idx="724">
                  <c:v>1.4925746166349896E-5</c:v>
                </c:pt>
                <c:pt idx="725">
                  <c:v>5.0897293718321635E-5</c:v>
                </c:pt>
                <c:pt idx="726">
                  <c:v>1.388935196255936E-5</c:v>
                </c:pt>
                <c:pt idx="727">
                  <c:v>1.470829747574065E-5</c:v>
                </c:pt>
                <c:pt idx="728">
                  <c:v>6.0231215119888049E-6</c:v>
                </c:pt>
                <c:pt idx="729">
                  <c:v>1.2425690099737707E-5</c:v>
                </c:pt>
                <c:pt idx="730">
                  <c:v>5.7684847932004679E-5</c:v>
                </c:pt>
                <c:pt idx="731">
                  <c:v>1.4145460123127229E-5</c:v>
                </c:pt>
                <c:pt idx="732">
                  <c:v>1.4375058689397591E-5</c:v>
                </c:pt>
                <c:pt idx="733">
                  <c:v>9.294128600290108E-6</c:v>
                </c:pt>
                <c:pt idx="734">
                  <c:v>1.8542304196400572E-5</c:v>
                </c:pt>
                <c:pt idx="735">
                  <c:v>5.0721017462729279E-5</c:v>
                </c:pt>
                <c:pt idx="736">
                  <c:v>1.5058397857314887E-5</c:v>
                </c:pt>
                <c:pt idx="737">
                  <c:v>1.692964547361786E-5</c:v>
                </c:pt>
                <c:pt idx="738">
                  <c:v>6.4810648127133774E-6</c:v>
                </c:pt>
                <c:pt idx="739">
                  <c:v>1.2304187958500634E-5</c:v>
                </c:pt>
                <c:pt idx="740">
                  <c:v>4.8965663048683439E-5</c:v>
                </c:pt>
                <c:pt idx="741">
                  <c:v>1.5606096505527134E-5</c:v>
                </c:pt>
                <c:pt idx="742">
                  <c:v>1.35822814812947E-5</c:v>
                </c:pt>
                <c:pt idx="743">
                  <c:v>4.6796968571349851E-6</c:v>
                </c:pt>
                <c:pt idx="744">
                  <c:v>1.2463176970234358E-5</c:v>
                </c:pt>
                <c:pt idx="745">
                  <c:v>5.2794312467407956E-5</c:v>
                </c:pt>
                <c:pt idx="746">
                  <c:v>1.2456645475777961E-5</c:v>
                </c:pt>
                <c:pt idx="747">
                  <c:v>1.9891802252147706E-5</c:v>
                </c:pt>
                <c:pt idx="748">
                  <c:v>1.223874466194097E-5</c:v>
                </c:pt>
                <c:pt idx="749">
                  <c:v>5.0645985782082903E-5</c:v>
                </c:pt>
                <c:pt idx="750">
                  <c:v>1.4834504698746365E-5</c:v>
                </c:pt>
                <c:pt idx="751">
                  <c:v>1.3090940508497795E-5</c:v>
                </c:pt>
                <c:pt idx="752">
                  <c:v>6.2834795451216507E-6</c:v>
                </c:pt>
                <c:pt idx="753">
                  <c:v>1.22671591658019E-5</c:v>
                </c:pt>
                <c:pt idx="754">
                  <c:v>5.1345801554747439E-5</c:v>
                </c:pt>
                <c:pt idx="755">
                  <c:v>1.4433003907576847E-5</c:v>
                </c:pt>
                <c:pt idx="756">
                  <c:v>1.519419329021332E-6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C-471C-AA2E-881995D14302}"/>
            </c:ext>
          </c:extLst>
        </c:ser>
        <c:ser>
          <c:idx val="9"/>
          <c:order val="2"/>
          <c:tx>
            <c:strRef>
              <c:f>Analysis!$AL$9</c:f>
              <c:strCache>
                <c:ptCount val="1"/>
                <c:pt idx="0">
                  <c:v>Lyxor S&amp;P 500 UCITS ETF - Dist (EUR)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Analysis!$AL$10:$AL$766</c:f>
              <c:numCache>
                <c:formatCode>0.000%</c:formatCode>
                <c:ptCount val="757"/>
                <c:pt idx="0">
                  <c:v>9.3875348872174413E-7</c:v>
                </c:pt>
                <c:pt idx="1">
                  <c:v>2.0981991637913922E-5</c:v>
                </c:pt>
                <c:pt idx="2">
                  <c:v>3.0960127209267441E-5</c:v>
                </c:pt>
                <c:pt idx="3">
                  <c:v>-5.3661167769281093E-6</c:v>
                </c:pt>
                <c:pt idx="4">
                  <c:v>-9.5880003658788127E-6</c:v>
                </c:pt>
                <c:pt idx="5">
                  <c:v>3.0053328740065055E-5</c:v>
                </c:pt>
                <c:pt idx="6">
                  <c:v>-3.2748670331095298E-7</c:v>
                </c:pt>
                <c:pt idx="7">
                  <c:v>1.8300071430332743E-5</c:v>
                </c:pt>
                <c:pt idx="8">
                  <c:v>6.9866824559117191E-7</c:v>
                </c:pt>
                <c:pt idx="9">
                  <c:v>1.6547121410304122E-5</c:v>
                </c:pt>
                <c:pt idx="10">
                  <c:v>1.193699466139897E-5</c:v>
                </c:pt>
                <c:pt idx="11">
                  <c:v>1.0358457742665195E-6</c:v>
                </c:pt>
                <c:pt idx="12">
                  <c:v>-1.379332680295775E-6</c:v>
                </c:pt>
                <c:pt idx="13">
                  <c:v>4.360931802371848E-5</c:v>
                </c:pt>
                <c:pt idx="14">
                  <c:v>5.8405328721145011E-6</c:v>
                </c:pt>
                <c:pt idx="15">
                  <c:v>2.5009954569443771E-5</c:v>
                </c:pt>
                <c:pt idx="16">
                  <c:v>5.2562910829445642E-6</c:v>
                </c:pt>
                <c:pt idx="17">
                  <c:v>6.904808106833471E-6</c:v>
                </c:pt>
                <c:pt idx="18">
                  <c:v>-7.1507933804282331E-6</c:v>
                </c:pt>
                <c:pt idx="19">
                  <c:v>1.3691738511401041E-5</c:v>
                </c:pt>
                <c:pt idx="20">
                  <c:v>5.5814466030534859E-5</c:v>
                </c:pt>
                <c:pt idx="21">
                  <c:v>2.5159397922580595E-5</c:v>
                </c:pt>
                <c:pt idx="22">
                  <c:v>6.7251531035150691E-6</c:v>
                </c:pt>
                <c:pt idx="23">
                  <c:v>4.1235693995722578E-5</c:v>
                </c:pt>
                <c:pt idx="24">
                  <c:v>2.6879013603320345E-5</c:v>
                </c:pt>
                <c:pt idx="25">
                  <c:v>7.408034619960091E-6</c:v>
                </c:pt>
                <c:pt idx="26">
                  <c:v>1.7193364056922178E-6</c:v>
                </c:pt>
                <c:pt idx="27">
                  <c:v>2.60452078433282E-5</c:v>
                </c:pt>
                <c:pt idx="28">
                  <c:v>4.1654863338624892E-6</c:v>
                </c:pt>
                <c:pt idx="29">
                  <c:v>1.7412317150578005E-5</c:v>
                </c:pt>
                <c:pt idx="30">
                  <c:v>4.9983995919156143E-5</c:v>
                </c:pt>
                <c:pt idx="31">
                  <c:v>4.3237398089535084E-5</c:v>
                </c:pt>
                <c:pt idx="32">
                  <c:v>-3.9151445103691174E-6</c:v>
                </c:pt>
                <c:pt idx="33">
                  <c:v>2.6276950315207159E-5</c:v>
                </c:pt>
                <c:pt idx="34">
                  <c:v>6.0395669488788606E-5</c:v>
                </c:pt>
                <c:pt idx="35">
                  <c:v>-2.4536165559307932E-6</c:v>
                </c:pt>
                <c:pt idx="36">
                  <c:v>4.6862580427298184E-5</c:v>
                </c:pt>
                <c:pt idx="37">
                  <c:v>2.0204737859241817E-5</c:v>
                </c:pt>
                <c:pt idx="38">
                  <c:v>3.5059302647688639E-5</c:v>
                </c:pt>
                <c:pt idx="39">
                  <c:v>5.803611560462052E-5</c:v>
                </c:pt>
                <c:pt idx="40">
                  <c:v>-2.8444604844857224E-6</c:v>
                </c:pt>
                <c:pt idx="41">
                  <c:v>-1.8890681616756666E-6</c:v>
                </c:pt>
                <c:pt idx="42">
                  <c:v>-1.6783229372929753E-6</c:v>
                </c:pt>
                <c:pt idx="43">
                  <c:v>3.0556390497538111E-5</c:v>
                </c:pt>
                <c:pt idx="44">
                  <c:v>2.5183168309572679E-5</c:v>
                </c:pt>
                <c:pt idx="45">
                  <c:v>-3.6096513827965637E-6</c:v>
                </c:pt>
                <c:pt idx="46">
                  <c:v>1.8902067545623069E-6</c:v>
                </c:pt>
                <c:pt idx="47">
                  <c:v>-2.6175037599607265E-6</c:v>
                </c:pt>
                <c:pt idx="48">
                  <c:v>2.90471700048478E-6</c:v>
                </c:pt>
                <c:pt idx="49">
                  <c:v>2.2095184497139542E-5</c:v>
                </c:pt>
                <c:pt idx="50">
                  <c:v>6.5040695972351514E-6</c:v>
                </c:pt>
                <c:pt idx="51">
                  <c:v>1.5006494105129775E-6</c:v>
                </c:pt>
                <c:pt idx="52">
                  <c:v>-6.0844683201777272E-6</c:v>
                </c:pt>
                <c:pt idx="53">
                  <c:v>4.3038859547372965E-6</c:v>
                </c:pt>
                <c:pt idx="54">
                  <c:v>6.3766971624135138E-6</c:v>
                </c:pt>
                <c:pt idx="55">
                  <c:v>2.5324761312450761E-5</c:v>
                </c:pt>
                <c:pt idx="56">
                  <c:v>-2.7592702023238047E-6</c:v>
                </c:pt>
                <c:pt idx="57">
                  <c:v>-5.3404841271476045E-6</c:v>
                </c:pt>
                <c:pt idx="58">
                  <c:v>4.0304732187301795E-6</c:v>
                </c:pt>
                <c:pt idx="59">
                  <c:v>9.0553735371923239E-5</c:v>
                </c:pt>
                <c:pt idx="60">
                  <c:v>1.9081478552784858E-6</c:v>
                </c:pt>
                <c:pt idx="61">
                  <c:v>1.0964145622516241E-5</c:v>
                </c:pt>
                <c:pt idx="62">
                  <c:v>2.5817464789135158E-5</c:v>
                </c:pt>
                <c:pt idx="63">
                  <c:v>-2.8102253309958414E-6</c:v>
                </c:pt>
                <c:pt idx="64">
                  <c:v>2.9076066996758243E-5</c:v>
                </c:pt>
                <c:pt idx="65">
                  <c:v>1.1396285511944271E-5</c:v>
                </c:pt>
                <c:pt idx="66">
                  <c:v>3.4801407953866104E-5</c:v>
                </c:pt>
                <c:pt idx="67">
                  <c:v>-7.1067537343871834E-6</c:v>
                </c:pt>
                <c:pt idx="68">
                  <c:v>8.0048107631291998E-6</c:v>
                </c:pt>
                <c:pt idx="69">
                  <c:v>1.3058678363764287E-5</c:v>
                </c:pt>
                <c:pt idx="70">
                  <c:v>1.9647517869869624E-5</c:v>
                </c:pt>
                <c:pt idx="71">
                  <c:v>-2.8846784647651447E-6</c:v>
                </c:pt>
                <c:pt idx="72">
                  <c:v>9.8256510745464709E-6</c:v>
                </c:pt>
                <c:pt idx="73">
                  <c:v>1.4131600193034721E-5</c:v>
                </c:pt>
                <c:pt idx="74">
                  <c:v>1.3403440398129796E-5</c:v>
                </c:pt>
                <c:pt idx="75">
                  <c:v>1.5325023197787502E-5</c:v>
                </c:pt>
                <c:pt idx="76">
                  <c:v>1.4846488466835339E-5</c:v>
                </c:pt>
                <c:pt idx="77">
                  <c:v>4.5812887710550143E-5</c:v>
                </c:pt>
                <c:pt idx="78">
                  <c:v>1.2954614549753884E-5</c:v>
                </c:pt>
                <c:pt idx="79">
                  <c:v>1.3971013881786121E-5</c:v>
                </c:pt>
                <c:pt idx="80">
                  <c:v>1.4126964261507169E-5</c:v>
                </c:pt>
                <c:pt idx="81">
                  <c:v>5.6175185106699388E-5</c:v>
                </c:pt>
                <c:pt idx="82">
                  <c:v>1.583045314135223E-5</c:v>
                </c:pt>
                <c:pt idx="83">
                  <c:v>1.4254075255681897E-5</c:v>
                </c:pt>
                <c:pt idx="84">
                  <c:v>1.4171534473250702E-5</c:v>
                </c:pt>
                <c:pt idx="85">
                  <c:v>1.6150152132743401E-5</c:v>
                </c:pt>
                <c:pt idx="86">
                  <c:v>4.2908799499086214E-5</c:v>
                </c:pt>
                <c:pt idx="87">
                  <c:v>1.4227795350985062E-5</c:v>
                </c:pt>
                <c:pt idx="88">
                  <c:v>1.4028019395206925E-5</c:v>
                </c:pt>
                <c:pt idx="89">
                  <c:v>1.349903783620654E-5</c:v>
                </c:pt>
                <c:pt idx="90">
                  <c:v>1.5380266481290761E-5</c:v>
                </c:pt>
                <c:pt idx="91">
                  <c:v>4.4860717817618578E-5</c:v>
                </c:pt>
                <c:pt idx="92">
                  <c:v>1.5186616759255145E-5</c:v>
                </c:pt>
                <c:pt idx="93">
                  <c:v>1.3882651216379216E-5</c:v>
                </c:pt>
                <c:pt idx="94">
                  <c:v>1.3721481405770675E-5</c:v>
                </c:pt>
                <c:pt idx="95">
                  <c:v>1.3456243474818663E-5</c:v>
                </c:pt>
                <c:pt idx="96">
                  <c:v>4.2829652140419228E-5</c:v>
                </c:pt>
                <c:pt idx="97">
                  <c:v>1.4550358291787191E-5</c:v>
                </c:pt>
                <c:pt idx="98">
                  <c:v>1.5216179509724981E-5</c:v>
                </c:pt>
                <c:pt idx="99">
                  <c:v>1.3705950598019712E-5</c:v>
                </c:pt>
                <c:pt idx="100">
                  <c:v>1.6188405462247424E-5</c:v>
                </c:pt>
                <c:pt idx="101">
                  <c:v>4.2274824289867396E-5</c:v>
                </c:pt>
                <c:pt idx="102">
                  <c:v>1.4928557679150245E-5</c:v>
                </c:pt>
                <c:pt idx="103">
                  <c:v>1.3744507166624231E-5</c:v>
                </c:pt>
                <c:pt idx="104">
                  <c:v>1.7391178509296168E-5</c:v>
                </c:pt>
                <c:pt idx="105">
                  <c:v>1.4584377637127943E-5</c:v>
                </c:pt>
                <c:pt idx="106">
                  <c:v>4.0591368106523973E-5</c:v>
                </c:pt>
                <c:pt idx="107">
                  <c:v>1.608188367852037E-5</c:v>
                </c:pt>
                <c:pt idx="108">
                  <c:v>1.4923438534264477E-5</c:v>
                </c:pt>
                <c:pt idx="109">
                  <c:v>1.3683425355903722E-5</c:v>
                </c:pt>
                <c:pt idx="110">
                  <c:v>1.4583252856859019E-5</c:v>
                </c:pt>
                <c:pt idx="111">
                  <c:v>4.5337200739625771E-5</c:v>
                </c:pt>
                <c:pt idx="112">
                  <c:v>1.3106185186351205E-5</c:v>
                </c:pt>
                <c:pt idx="113">
                  <c:v>1.3490286908224292E-5</c:v>
                </c:pt>
                <c:pt idx="114">
                  <c:v>1.4053356725440835E-5</c:v>
                </c:pt>
                <c:pt idx="115">
                  <c:v>1.5723402168710265E-5</c:v>
                </c:pt>
                <c:pt idx="116">
                  <c:v>4.5549419475987563E-5</c:v>
                </c:pt>
                <c:pt idx="117">
                  <c:v>1.3287490340241348E-5</c:v>
                </c:pt>
                <c:pt idx="118">
                  <c:v>1.5479907826354555E-5</c:v>
                </c:pt>
                <c:pt idx="119">
                  <c:v>1.2298999899407193E-5</c:v>
                </c:pt>
                <c:pt idx="120">
                  <c:v>1.7429015933156933E-5</c:v>
                </c:pt>
                <c:pt idx="121">
                  <c:v>4.2628583297066314E-5</c:v>
                </c:pt>
                <c:pt idx="122">
                  <c:v>1.4418549447725582E-5</c:v>
                </c:pt>
                <c:pt idx="123">
                  <c:v>1.3945115202695924E-5</c:v>
                </c:pt>
                <c:pt idx="124">
                  <c:v>2.0355131065574739E-5</c:v>
                </c:pt>
                <c:pt idx="125">
                  <c:v>1.4075682848946336E-5</c:v>
                </c:pt>
                <c:pt idx="126">
                  <c:v>6.0301734823520192E-5</c:v>
                </c:pt>
                <c:pt idx="127">
                  <c:v>1.3425193384319911E-5</c:v>
                </c:pt>
                <c:pt idx="128">
                  <c:v>1.5622321551278517E-5</c:v>
                </c:pt>
                <c:pt idx="129">
                  <c:v>1.4302168664492854E-5</c:v>
                </c:pt>
                <c:pt idx="130">
                  <c:v>4.3067100555349569E-5</c:v>
                </c:pt>
                <c:pt idx="131">
                  <c:v>1.7287336591897962E-5</c:v>
                </c:pt>
                <c:pt idx="132">
                  <c:v>1.402503882941275E-5</c:v>
                </c:pt>
                <c:pt idx="133">
                  <c:v>1.1944312083844721E-5</c:v>
                </c:pt>
                <c:pt idx="134">
                  <c:v>1.6480837125243397E-5</c:v>
                </c:pt>
                <c:pt idx="135">
                  <c:v>4.3875847686392078E-5</c:v>
                </c:pt>
                <c:pt idx="136">
                  <c:v>1.3572860492749861E-5</c:v>
                </c:pt>
                <c:pt idx="137">
                  <c:v>1.3498952103230266E-5</c:v>
                </c:pt>
                <c:pt idx="138">
                  <c:v>1.66435833519607E-5</c:v>
                </c:pt>
                <c:pt idx="139">
                  <c:v>1.2912839431056256E-5</c:v>
                </c:pt>
                <c:pt idx="140">
                  <c:v>4.5354047880863391E-5</c:v>
                </c:pt>
                <c:pt idx="141">
                  <c:v>1.1960794779719564E-5</c:v>
                </c:pt>
                <c:pt idx="142">
                  <c:v>1.6314506892656233E-5</c:v>
                </c:pt>
                <c:pt idx="143">
                  <c:v>1.2003010015138038E-5</c:v>
                </c:pt>
                <c:pt idx="144">
                  <c:v>1.6268212363446111E-5</c:v>
                </c:pt>
                <c:pt idx="145">
                  <c:v>4.3198861849891301E-5</c:v>
                </c:pt>
                <c:pt idx="146">
                  <c:v>1.4448386584264838E-5</c:v>
                </c:pt>
                <c:pt idx="147">
                  <c:v>1.4478708950549368E-5</c:v>
                </c:pt>
                <c:pt idx="148">
                  <c:v>1.450228271027143E-5</c:v>
                </c:pt>
                <c:pt idx="149">
                  <c:v>1.6895759843871261E-5</c:v>
                </c:pt>
                <c:pt idx="150">
                  <c:v>4.228721690147097E-5</c:v>
                </c:pt>
                <c:pt idx="151">
                  <c:v>1.3832301256844204E-5</c:v>
                </c:pt>
                <c:pt idx="152">
                  <c:v>1.6143809627999772E-5</c:v>
                </c:pt>
                <c:pt idx="153">
                  <c:v>1.2649545653609096E-5</c:v>
                </c:pt>
                <c:pt idx="154">
                  <c:v>5.9121043948229257E-5</c:v>
                </c:pt>
                <c:pt idx="155">
                  <c:v>1.3341661151855533E-5</c:v>
                </c:pt>
                <c:pt idx="156">
                  <c:v>1.5037338730095051E-5</c:v>
                </c:pt>
                <c:pt idx="157">
                  <c:v>1.6418157745556883E-5</c:v>
                </c:pt>
                <c:pt idx="158">
                  <c:v>1.4656383113265115E-5</c:v>
                </c:pt>
                <c:pt idx="159">
                  <c:v>4.2869060655981173E-5</c:v>
                </c:pt>
                <c:pt idx="160">
                  <c:v>1.6723483604819123E-5</c:v>
                </c:pt>
                <c:pt idx="161">
                  <c:v>1.3543954909156497E-5</c:v>
                </c:pt>
                <c:pt idx="162">
                  <c:v>1.4904807197790859E-5</c:v>
                </c:pt>
                <c:pt idx="163">
                  <c:v>1.4794216811719885E-5</c:v>
                </c:pt>
                <c:pt idx="164">
                  <c:v>4.118832057375954E-5</c:v>
                </c:pt>
                <c:pt idx="165">
                  <c:v>1.5153864024730623E-5</c:v>
                </c:pt>
                <c:pt idx="166">
                  <c:v>1.448427384498352E-5</c:v>
                </c:pt>
                <c:pt idx="167">
                  <c:v>1.6142687684128632E-5</c:v>
                </c:pt>
                <c:pt idx="168">
                  <c:v>1.2447461743114729E-5</c:v>
                </c:pt>
                <c:pt idx="169">
                  <c:v>5.8091427220574587E-5</c:v>
                </c:pt>
                <c:pt idx="170">
                  <c:v>#N/A</c:v>
                </c:pt>
                <c:pt idx="171">
                  <c:v>1.2162720210096012E-5</c:v>
                </c:pt>
                <c:pt idx="172">
                  <c:v>1.5579069585269778E-5</c:v>
                </c:pt>
                <c:pt idx="173">
                  <c:v>1.4747674870085881E-5</c:v>
                </c:pt>
                <c:pt idx="174">
                  <c:v>4.5860378704132287E-5</c:v>
                </c:pt>
                <c:pt idx="175">
                  <c:v>1.2983320339943205E-5</c:v>
                </c:pt>
                <c:pt idx="176">
                  <c:v>1.6052232041596781E-5</c:v>
                </c:pt>
                <c:pt idx="177">
                  <c:v>1.3164571369017608E-5</c:v>
                </c:pt>
                <c:pt idx="178">
                  <c:v>1.2548221545394256E-5</c:v>
                </c:pt>
                <c:pt idx="179">
                  <c:v>4.4120144428783092E-5</c:v>
                </c:pt>
                <c:pt idx="180">
                  <c:v>1.6031412360062447E-5</c:v>
                </c:pt>
                <c:pt idx="181">
                  <c:v>1.3086931591965723E-5</c:v>
                </c:pt>
                <c:pt idx="182">
                  <c:v>1.4034608995738829E-5</c:v>
                </c:pt>
                <c:pt idx="183">
                  <c:v>1.6288739513647954E-5</c:v>
                </c:pt>
                <c:pt idx="184">
                  <c:v>5.5154942014024044E-5</c:v>
                </c:pt>
                <c:pt idx="185">
                  <c:v>1.5793729643887033E-5</c:v>
                </c:pt>
                <c:pt idx="186">
                  <c:v>1.5599705836866207E-5</c:v>
                </c:pt>
                <c:pt idx="187">
                  <c:v>1.2626468990917239E-5</c:v>
                </c:pt>
                <c:pt idx="188">
                  <c:v>4.8100071544210365E-5</c:v>
                </c:pt>
                <c:pt idx="189">
                  <c:v>1.5927948066596365E-5</c:v>
                </c:pt>
                <c:pt idx="190">
                  <c:v>1.4288095729675376E-5</c:v>
                </c:pt>
                <c:pt idx="191">
                  <c:v>1.2429458502660751E-5</c:v>
                </c:pt>
                <c:pt idx="192">
                  <c:v>1.3915855639812236E-5</c:v>
                </c:pt>
                <c:pt idx="193">
                  <c:v>4.7670587110859586E-5</c:v>
                </c:pt>
                <c:pt idx="194">
                  <c:v>1.3570330880563475E-5</c:v>
                </c:pt>
                <c:pt idx="195">
                  <c:v>1.6048046446837105E-5</c:v>
                </c:pt>
                <c:pt idx="196">
                  <c:v>1.2615893580925075E-5</c:v>
                </c:pt>
                <c:pt idx="197">
                  <c:v>1.8212141107643021E-5</c:v>
                </c:pt>
                <c:pt idx="198">
                  <c:v>3.8478305299904925E-5</c:v>
                </c:pt>
                <c:pt idx="199">
                  <c:v>1.4280777524744437E-5</c:v>
                </c:pt>
                <c:pt idx="200">
                  <c:v>1.451768158844402E-5</c:v>
                </c:pt>
                <c:pt idx="201">
                  <c:v>1.6571440691115491E-5</c:v>
                </c:pt>
                <c:pt idx="202">
                  <c:v>1.1573127709718634E-5</c:v>
                </c:pt>
                <c:pt idx="203">
                  <c:v>3.8983071304787842E-5</c:v>
                </c:pt>
                <c:pt idx="204">
                  <c:v>1.9019987091972723E-5</c:v>
                </c:pt>
                <c:pt idx="205">
                  <c:v>1.2954640778994886E-5</c:v>
                </c:pt>
                <c:pt idx="206">
                  <c:v>1.0437571386301414E-5</c:v>
                </c:pt>
                <c:pt idx="207">
                  <c:v>1.7301470371045014E-5</c:v>
                </c:pt>
                <c:pt idx="208">
                  <c:v>4.1195281565098441E-5</c:v>
                </c:pt>
                <c:pt idx="209">
                  <c:v>1.1425229679007387E-5</c:v>
                </c:pt>
                <c:pt idx="210">
                  <c:v>1.4402800500579183E-5</c:v>
                </c:pt>
                <c:pt idx="211">
                  <c:v>1.6614891628519146E-5</c:v>
                </c:pt>
                <c:pt idx="212">
                  <c:v>1.3770353335940122E-5</c:v>
                </c:pt>
                <c:pt idx="213">
                  <c:v>4.3392405769671072E-5</c:v>
                </c:pt>
                <c:pt idx="214">
                  <c:v>1.5304928468462542E-5</c:v>
                </c:pt>
                <c:pt idx="215">
                  <c:v>1.4906438600026384E-5</c:v>
                </c:pt>
                <c:pt idx="216">
                  <c:v>1.4317915054129493E-5</c:v>
                </c:pt>
                <c:pt idx="217">
                  <c:v>1.4208431474260763E-5</c:v>
                </c:pt>
                <c:pt idx="218">
                  <c:v>3.9967433156262722E-5</c:v>
                </c:pt>
                <c:pt idx="219">
                  <c:v>1.5845225234012439E-5</c:v>
                </c:pt>
                <c:pt idx="220">
                  <c:v>1.3611201931662542E-5</c:v>
                </c:pt>
                <c:pt idx="221">
                  <c:v>1.6257153938159519E-5</c:v>
                </c:pt>
                <c:pt idx="222">
                  <c:v>5.5965248371481202E-5</c:v>
                </c:pt>
                <c:pt idx="223">
                  <c:v>1.5578532194693295E-5</c:v>
                </c:pt>
                <c:pt idx="224">
                  <c:v>1.4814216154346305E-5</c:v>
                </c:pt>
                <c:pt idx="225">
                  <c:v>1.324398105007063E-5</c:v>
                </c:pt>
                <c:pt idx="226">
                  <c:v>1.4180002069208442E-5</c:v>
                </c:pt>
                <c:pt idx="227">
                  <c:v>4.4328191598275168E-5</c:v>
                </c:pt>
                <c:pt idx="228">
                  <c:v>1.4919266193014202E-5</c:v>
                </c:pt>
                <c:pt idx="229">
                  <c:v>1.5090099793502176E-5</c:v>
                </c:pt>
                <c:pt idx="230">
                  <c:v>1.3614115536464411E-5</c:v>
                </c:pt>
                <c:pt idx="231">
                  <c:v>1.4273378178719653E-5</c:v>
                </c:pt>
                <c:pt idx="232">
                  <c:v>4.3507725642877304E-5</c:v>
                </c:pt>
                <c:pt idx="233">
                  <c:v>1.4733879014960927E-5</c:v>
                </c:pt>
                <c:pt idx="234">
                  <c:v>1.5886127698427899E-5</c:v>
                </c:pt>
                <c:pt idx="235">
                  <c:v>1.2252773066379063E-5</c:v>
                </c:pt>
                <c:pt idx="236">
                  <c:v>1.6598600051320744E-5</c:v>
                </c:pt>
                <c:pt idx="237">
                  <c:v>4.1298788834187583E-5</c:v>
                </c:pt>
                <c:pt idx="238">
                  <c:v>1.7032826840956972E-5</c:v>
                </c:pt>
                <c:pt idx="239">
                  <c:v>1.4229274854171692E-5</c:v>
                </c:pt>
                <c:pt idx="240">
                  <c:v>1.3640963850702903E-5</c:v>
                </c:pt>
                <c:pt idx="241">
                  <c:v>5.6888142532574015E-5</c:v>
                </c:pt>
                <c:pt idx="242">
                  <c:v>1.5832721680597572E-5</c:v>
                </c:pt>
                <c:pt idx="243">
                  <c:v>1.4923975540481749E-5</c:v>
                </c:pt>
                <c:pt idx="244">
                  <c:v>1.249499929767417E-5</c:v>
                </c:pt>
                <c:pt idx="245">
                  <c:v>1.5349189768087967E-5</c:v>
                </c:pt>
                <c:pt idx="246">
                  <c:v>4.2865320083240732E-5</c:v>
                </c:pt>
                <c:pt idx="247">
                  <c:v>1.3902162681600494E-5</c:v>
                </c:pt>
                <c:pt idx="248">
                  <c:v>1.5682242591852358E-5</c:v>
                </c:pt>
                <c:pt idx="249">
                  <c:v>1.5061656841730553E-5</c:v>
                </c:pt>
                <c:pt idx="250">
                  <c:v>1.4889120341754492E-5</c:v>
                </c:pt>
                <c:pt idx="251">
                  <c:v>4.2245609088054081E-5</c:v>
                </c:pt>
                <c:pt idx="252">
                  <c:v>1.6444615774213744E-5</c:v>
                </c:pt>
                <c:pt idx="253">
                  <c:v>2.8168496944980248E-5</c:v>
                </c:pt>
                <c:pt idx="254">
                  <c:v>1.5693433968122505E-5</c:v>
                </c:pt>
                <c:pt idx="255">
                  <c:v>4.2898838683802509E-5</c:v>
                </c:pt>
                <c:pt idx="256">
                  <c:v>1.4795511618759249E-5</c:v>
                </c:pt>
                <c:pt idx="257">
                  <c:v>4.3994754779896894E-5</c:v>
                </c:pt>
                <c:pt idx="258">
                  <c:v>#N/A</c:v>
                </c:pt>
                <c:pt idx="259">
                  <c:v>4.0604346550177084E-5</c:v>
                </c:pt>
                <c:pt idx="260">
                  <c:v>1.5873754013906449E-5</c:v>
                </c:pt>
                <c:pt idx="261">
                  <c:v>1.4488663867995299E-5</c:v>
                </c:pt>
                <c:pt idx="262">
                  <c:v>1.5414150729697873E-5</c:v>
                </c:pt>
                <c:pt idx="263">
                  <c:v>1.5499872483504262E-5</c:v>
                </c:pt>
                <c:pt idx="264">
                  <c:v>4.0878861349069595E-5</c:v>
                </c:pt>
                <c:pt idx="265">
                  <c:v>1.4248636397207193E-5</c:v>
                </c:pt>
                <c:pt idx="266">
                  <c:v>1.5749631214534432E-5</c:v>
                </c:pt>
                <c:pt idx="267">
                  <c:v>1.5898630241206746E-5</c:v>
                </c:pt>
                <c:pt idx="268">
                  <c:v>1.5423096268230019E-5</c:v>
                </c:pt>
                <c:pt idx="269">
                  <c:v>4.1441613842119196E-5</c:v>
                </c:pt>
                <c:pt idx="270">
                  <c:v>1.3669564348228747E-5</c:v>
                </c:pt>
                <c:pt idx="271">
                  <c:v>1.633781909959886E-5</c:v>
                </c:pt>
                <c:pt idx="272">
                  <c:v>1.3053502320836685E-5</c:v>
                </c:pt>
                <c:pt idx="273">
                  <c:v>1.532862618636166E-5</c:v>
                </c:pt>
                <c:pt idx="274">
                  <c:v>4.2831428281209227E-5</c:v>
                </c:pt>
                <c:pt idx="275">
                  <c:v>2.7790801287896905E-5</c:v>
                </c:pt>
                <c:pt idx="276">
                  <c:v>1.6065455899383352E-5</c:v>
                </c:pt>
                <c:pt idx="277">
                  <c:v>1.4684220262406456E-5</c:v>
                </c:pt>
                <c:pt idx="278">
                  <c:v>4.2341346648822054E-5</c:v>
                </c:pt>
                <c:pt idx="279">
                  <c:v>1.7433545769218739E-5</c:v>
                </c:pt>
                <c:pt idx="280">
                  <c:v>1.2551115002534807E-5</c:v>
                </c:pt>
                <c:pt idx="281">
                  <c:v>1.5317802698811001E-5</c:v>
                </c:pt>
                <c:pt idx="282">
                  <c:v>1.2646690216944201E-5</c:v>
                </c:pt>
                <c:pt idx="283">
                  <c:v>4.6340181578230499E-5</c:v>
                </c:pt>
                <c:pt idx="284">
                  <c:v>1.4179267728398059E-5</c:v>
                </c:pt>
                <c:pt idx="285">
                  <c:v>1.4245711992710852E-5</c:v>
                </c:pt>
                <c:pt idx="286">
                  <c:v>1.4304612273585704E-5</c:v>
                </c:pt>
                <c:pt idx="287">
                  <c:v>1.4124138391746754E-5</c:v>
                </c:pt>
                <c:pt idx="288">
                  <c:v>4.3161832753990659E-5</c:v>
                </c:pt>
                <c:pt idx="289">
                  <c:v>1.6153139972718833E-5</c:v>
                </c:pt>
                <c:pt idx="290">
                  <c:v>1.3214695584462532E-5</c:v>
                </c:pt>
                <c:pt idx="291">
                  <c:v>1.4977757763823263E-5</c:v>
                </c:pt>
                <c:pt idx="292">
                  <c:v>1.3151149720336264E-5</c:v>
                </c:pt>
                <c:pt idx="293">
                  <c:v>4.6738027247750225E-5</c:v>
                </c:pt>
                <c:pt idx="294">
                  <c:v>1.1824711286356759E-5</c:v>
                </c:pt>
                <c:pt idx="295">
                  <c:v>1.4970385148638243E-5</c:v>
                </c:pt>
                <c:pt idx="296">
                  <c:v>1.5190739250270369E-5</c:v>
                </c:pt>
                <c:pt idx="297">
                  <c:v>1.5890327855760944E-5</c:v>
                </c:pt>
                <c:pt idx="298">
                  <c:v>4.4025119187773853E-5</c:v>
                </c:pt>
                <c:pt idx="299">
                  <c:v>1.2158040263443581E-5</c:v>
                </c:pt>
                <c:pt idx="300">
                  <c:v>1.5534110066051099E-5</c:v>
                </c:pt>
                <c:pt idx="301">
                  <c:v>1.5831719144543399E-5</c:v>
                </c:pt>
                <c:pt idx="302">
                  <c:v>1.3356330290537066E-5</c:v>
                </c:pt>
                <c:pt idx="303">
                  <c:v>4.3605415115388624E-5</c:v>
                </c:pt>
                <c:pt idx="304">
                  <c:v>1.2901986246816044E-5</c:v>
                </c:pt>
                <c:pt idx="305">
                  <c:v>1.5586707335923933E-5</c:v>
                </c:pt>
                <c:pt idx="306">
                  <c:v>1.6724695362957398E-5</c:v>
                </c:pt>
                <c:pt idx="307">
                  <c:v>1.4595238560399793E-5</c:v>
                </c:pt>
                <c:pt idx="308">
                  <c:v>4.3261075585832032E-5</c:v>
                </c:pt>
                <c:pt idx="309">
                  <c:v>1.1869731573854736E-5</c:v>
                </c:pt>
                <c:pt idx="310">
                  <c:v>1.7790275352203011E-5</c:v>
                </c:pt>
                <c:pt idx="311">
                  <c:v>1.2963003348298585E-5</c:v>
                </c:pt>
                <c:pt idx="312">
                  <c:v>1.3464466363632965E-5</c:v>
                </c:pt>
                <c:pt idx="313">
                  <c:v>4.2452315289209785E-5</c:v>
                </c:pt>
                <c:pt idx="314">
                  <c:v>1.4653611511539211E-5</c:v>
                </c:pt>
                <c:pt idx="315">
                  <c:v>1.5509429684756881E-5</c:v>
                </c:pt>
                <c:pt idx="316">
                  <c:v>1.3786823010009108E-5</c:v>
                </c:pt>
                <c:pt idx="317">
                  <c:v>1.5307181672086223E-5</c:v>
                </c:pt>
                <c:pt idx="318">
                  <c:v>4.5793193830023782E-5</c:v>
                </c:pt>
                <c:pt idx="319">
                  <c:v>1.1081358025077925E-5</c:v>
                </c:pt>
                <c:pt idx="320">
                  <c:v>1.52205742446343E-5</c:v>
                </c:pt>
                <c:pt idx="321">
                  <c:v>1.6205518663436891E-5</c:v>
                </c:pt>
                <c:pt idx="322">
                  <c:v>1.4024871106133041E-5</c:v>
                </c:pt>
                <c:pt idx="323">
                  <c:v>4.3857961047555349E-5</c:v>
                </c:pt>
                <c:pt idx="324">
                  <c:v>1.3718253813910231E-5</c:v>
                </c:pt>
                <c:pt idx="325">
                  <c:v>1.3139247311277913E-5</c:v>
                </c:pt>
                <c:pt idx="326">
                  <c:v>1.69449967013513E-5</c:v>
                </c:pt>
                <c:pt idx="327">
                  <c:v>1.4190966742377853E-5</c:v>
                </c:pt>
                <c:pt idx="328">
                  <c:v>4.231974120350035E-5</c:v>
                </c:pt>
                <c:pt idx="329">
                  <c:v>1.6327230604407106E-5</c:v>
                </c:pt>
                <c:pt idx="330">
                  <c:v>1.4322034565639186E-5</c:v>
                </c:pt>
                <c:pt idx="331">
                  <c:v>1.5449846974213699E-5</c:v>
                </c:pt>
                <c:pt idx="332">
                  <c:v>1.2898496764668366E-5</c:v>
                </c:pt>
                <c:pt idx="333">
                  <c:v>4.2646521967948381E-5</c:v>
                </c:pt>
                <c:pt idx="334">
                  <c:v>1.4397516586939219E-5</c:v>
                </c:pt>
                <c:pt idx="335">
                  <c:v>1.5709218118109547E-5</c:v>
                </c:pt>
                <c:pt idx="336">
                  <c:v>1.373593759090852E-5</c:v>
                </c:pt>
                <c:pt idx="337">
                  <c:v>5.9026574725007386E-5</c:v>
                </c:pt>
                <c:pt idx="338">
                  <c:v>1.2370121837967929E-5</c:v>
                </c:pt>
                <c:pt idx="339">
                  <c:v>1.6945382691702093E-5</c:v>
                </c:pt>
                <c:pt idx="340">
                  <c:v>1.5047767571552129E-5</c:v>
                </c:pt>
                <c:pt idx="341">
                  <c:v>1.1910232315170965E-5</c:v>
                </c:pt>
                <c:pt idx="342">
                  <c:v>4.5215884932892081E-5</c:v>
                </c:pt>
                <c:pt idx="343">
                  <c:v>1.4754716900600151E-5</c:v>
                </c:pt>
                <c:pt idx="344">
                  <c:v>1.6215516323803136E-5</c:v>
                </c:pt>
                <c:pt idx="345">
                  <c:v>1.1732103573303121E-5</c:v>
                </c:pt>
                <c:pt idx="346">
                  <c:v>1.4383606932177884E-5</c:v>
                </c:pt>
                <c:pt idx="347">
                  <c:v>4.6758576873529023E-5</c:v>
                </c:pt>
                <c:pt idx="348">
                  <c:v>1.4768905704842794E-5</c:v>
                </c:pt>
                <c:pt idx="349">
                  <c:v>1.1738160595742286E-5</c:v>
                </c:pt>
                <c:pt idx="350">
                  <c:v>1.3846227497782415E-5</c:v>
                </c:pt>
                <c:pt idx="351">
                  <c:v>1.6217252748029765E-5</c:v>
                </c:pt>
                <c:pt idx="352">
                  <c:v>4.4872983819832513E-5</c:v>
                </c:pt>
                <c:pt idx="353">
                  <c:v>1.2774720221542246E-5</c:v>
                </c:pt>
                <c:pt idx="354">
                  <c:v>1.3846089583990917E-5</c:v>
                </c:pt>
                <c:pt idx="355">
                  <c:v>1.7032889783274996E-5</c:v>
                </c:pt>
                <c:pt idx="356">
                  <c:v>1.5166749976147642E-5</c:v>
                </c:pt>
                <c:pt idx="357">
                  <c:v>4.0375655241620123E-5</c:v>
                </c:pt>
                <c:pt idx="358">
                  <c:v>1.54542550755421E-5</c:v>
                </c:pt>
                <c:pt idx="359">
                  <c:v>1.2894155840270649E-5</c:v>
                </c:pt>
                <c:pt idx="360">
                  <c:v>1.6087634076789037E-5</c:v>
                </c:pt>
                <c:pt idx="361">
                  <c:v>1.3496122273415345E-5</c:v>
                </c:pt>
                <c:pt idx="362">
                  <c:v>4.2798295129320429E-5</c:v>
                </c:pt>
                <c:pt idx="363">
                  <c:v>1.7656734680127073E-5</c:v>
                </c:pt>
                <c:pt idx="364">
                  <c:v>1.1705937254191667E-5</c:v>
                </c:pt>
                <c:pt idx="365">
                  <c:v>1.6656288507110872E-5</c:v>
                </c:pt>
                <c:pt idx="366">
                  <c:v>1.2744274949350043E-5</c:v>
                </c:pt>
                <c:pt idx="367">
                  <c:v>4.3177870565180854E-5</c:v>
                </c:pt>
                <c:pt idx="368">
                  <c:v>1.5065431940630702E-5</c:v>
                </c:pt>
                <c:pt idx="369">
                  <c:v>1.5151809264146721E-5</c:v>
                </c:pt>
                <c:pt idx="370">
                  <c:v>1.4351106975896144E-5</c:v>
                </c:pt>
                <c:pt idx="371">
                  <c:v>1.452545768476643E-5</c:v>
                </c:pt>
                <c:pt idx="372">
                  <c:v>4.5178469162410195E-5</c:v>
                </c:pt>
                <c:pt idx="373">
                  <c:v>1.2145251648387756E-5</c:v>
                </c:pt>
                <c:pt idx="374">
                  <c:v>1.5802655079832917E-5</c:v>
                </c:pt>
                <c:pt idx="375">
                  <c:v>1.0150456035251665E-5</c:v>
                </c:pt>
                <c:pt idx="376">
                  <c:v>1.3587837449202667E-5</c:v>
                </c:pt>
                <c:pt idx="377">
                  <c:v>4.3787651995197407E-5</c:v>
                </c:pt>
                <c:pt idx="378">
                  <c:v>2.7251582400134033E-5</c:v>
                </c:pt>
                <c:pt idx="379">
                  <c:v>1.667382501757686E-5</c:v>
                </c:pt>
                <c:pt idx="380">
                  <c:v>1.3529222484098824E-5</c:v>
                </c:pt>
                <c:pt idx="381">
                  <c:v>4.2657714381721945E-5</c:v>
                </c:pt>
                <c:pt idx="382">
                  <c:v>1.6392475064241907E-5</c:v>
                </c:pt>
                <c:pt idx="383">
                  <c:v>1.28819651938894E-5</c:v>
                </c:pt>
                <c:pt idx="384">
                  <c:v>1.6915663327954356E-5</c:v>
                </c:pt>
                <c:pt idx="385">
                  <c:v>1.4230547730531562E-5</c:v>
                </c:pt>
                <c:pt idx="386">
                  <c:v>4.174777303334043E-5</c:v>
                </c:pt>
                <c:pt idx="387">
                  <c:v>1.5577986039572167E-5</c:v>
                </c:pt>
                <c:pt idx="388">
                  <c:v>1.5555205598927202E-5</c:v>
                </c:pt>
                <c:pt idx="389">
                  <c:v>1.4798551664085835E-5</c:v>
                </c:pt>
                <c:pt idx="390">
                  <c:v>1.231106986332442E-5</c:v>
                </c:pt>
                <c:pt idx="391">
                  <c:v>4.3535439885333815E-5</c:v>
                </c:pt>
                <c:pt idx="392">
                  <c:v>1.4599104466772594E-5</c:v>
                </c:pt>
                <c:pt idx="393">
                  <c:v>1.4119498868536695E-5</c:v>
                </c:pt>
                <c:pt idx="394">
                  <c:v>1.4270200277333167E-5</c:v>
                </c:pt>
                <c:pt idx="395">
                  <c:v>1.4533172176256492E-5</c:v>
                </c:pt>
                <c:pt idx="396">
                  <c:v>4.5724257036416915E-5</c:v>
                </c:pt>
                <c:pt idx="397">
                  <c:v>1.5538610734555647E-5</c:v>
                </c:pt>
                <c:pt idx="398">
                  <c:v>1.2342487649918965E-5</c:v>
                </c:pt>
                <c:pt idx="399">
                  <c:v>1.5809876137584666E-5</c:v>
                </c:pt>
                <c:pt idx="400">
                  <c:v>1.3859786635928018E-5</c:v>
                </c:pt>
                <c:pt idx="401">
                  <c:v>4.3571165722955385E-5</c:v>
                </c:pt>
                <c:pt idx="402">
                  <c:v>1.3708893414565715E-5</c:v>
                </c:pt>
                <c:pt idx="403">
                  <c:v>1.7079252478957585E-5</c:v>
                </c:pt>
                <c:pt idx="404">
                  <c:v>1.3635931820910052E-5</c:v>
                </c:pt>
                <c:pt idx="405">
                  <c:v>5.5807148583553179E-5</c:v>
                </c:pt>
                <c:pt idx="406">
                  <c:v>1.545446631401326E-5</c:v>
                </c:pt>
                <c:pt idx="407">
                  <c:v>1.2083062829515434E-5</c:v>
                </c:pt>
                <c:pt idx="408">
                  <c:v>1.2162519442693309E-5</c:v>
                </c:pt>
                <c:pt idx="409">
                  <c:v>1.4757659414721402E-5</c:v>
                </c:pt>
                <c:pt idx="410">
                  <c:v>3.2979182667092211E-5</c:v>
                </c:pt>
                <c:pt idx="411">
                  <c:v>1.0119129815744365E-5</c:v>
                </c:pt>
                <c:pt idx="412">
                  <c:v>1.0510363784410615E-5</c:v>
                </c:pt>
                <c:pt idx="413">
                  <c:v>1.02902020209239E-5</c:v>
                </c:pt>
                <c:pt idx="414">
                  <c:v>1.1559483501066836E-5</c:v>
                </c:pt>
                <c:pt idx="415">
                  <c:v>3.1145302645363415E-5</c:v>
                </c:pt>
                <c:pt idx="416">
                  <c:v>1.0966379377697066E-5</c:v>
                </c:pt>
                <c:pt idx="417">
                  <c:v>9.5467386140857258E-6</c:v>
                </c:pt>
                <c:pt idx="418">
                  <c:v>1.3644383689559447E-5</c:v>
                </c:pt>
                <c:pt idx="419">
                  <c:v>9.8901574342447063E-6</c:v>
                </c:pt>
                <c:pt idx="420">
                  <c:v>3.1786652961440787E-5</c:v>
                </c:pt>
                <c:pt idx="421">
                  <c:v>9.3712523403510772E-6</c:v>
                </c:pt>
                <c:pt idx="422">
                  <c:v>2.3533668176978217E-5</c:v>
                </c:pt>
                <c:pt idx="423">
                  <c:v>#N/A</c:v>
                </c:pt>
                <c:pt idx="424">
                  <c:v>9.3010451684971684E-6</c:v>
                </c:pt>
                <c:pt idx="425">
                  <c:v>3.0998190006847892E-5</c:v>
                </c:pt>
                <c:pt idx="426">
                  <c:v>1.4046183821614378E-5</c:v>
                </c:pt>
                <c:pt idx="427">
                  <c:v>9.8713754258517028E-6</c:v>
                </c:pt>
                <c:pt idx="428">
                  <c:v>1.1371704074281119E-5</c:v>
                </c:pt>
                <c:pt idx="429">
                  <c:v>7.7383319809776197E-6</c:v>
                </c:pt>
                <c:pt idx="430">
                  <c:v>4.4705189710336768E-5</c:v>
                </c:pt>
                <c:pt idx="431">
                  <c:v>9.994134983148939E-6</c:v>
                </c:pt>
                <c:pt idx="432">
                  <c:v>1.3551720821514124E-5</c:v>
                </c:pt>
                <c:pt idx="433">
                  <c:v>1.0545010179940917E-5</c:v>
                </c:pt>
                <c:pt idx="434">
                  <c:v>3.2534927587479778E-5</c:v>
                </c:pt>
                <c:pt idx="435">
                  <c:v>8.590876177105855E-6</c:v>
                </c:pt>
                <c:pt idx="436">
                  <c:v>1.1919332971732644E-5</c:v>
                </c:pt>
                <c:pt idx="437">
                  <c:v>1.0066984085232988E-5</c:v>
                </c:pt>
                <c:pt idx="438">
                  <c:v>1.0209132048411007E-5</c:v>
                </c:pt>
                <c:pt idx="439">
                  <c:v>3.3134845260018864E-5</c:v>
                </c:pt>
                <c:pt idx="440">
                  <c:v>1.1457185437491191E-5</c:v>
                </c:pt>
                <c:pt idx="441">
                  <c:v>1.1594255018954058E-5</c:v>
                </c:pt>
                <c:pt idx="442">
                  <c:v>9.7836194887790384E-6</c:v>
                </c:pt>
                <c:pt idx="443">
                  <c:v>1.0921098790417361E-5</c:v>
                </c:pt>
                <c:pt idx="444">
                  <c:v>3.1253769136929677E-5</c:v>
                </c:pt>
                <c:pt idx="445">
                  <c:v>1.1371251601000054E-5</c:v>
                </c:pt>
                <c:pt idx="446">
                  <c:v>1.0044102943362887E-5</c:v>
                </c:pt>
                <c:pt idx="447">
                  <c:v>9.4789818990692609E-6</c:v>
                </c:pt>
                <c:pt idx="448">
                  <c:v>1.224637079544344E-5</c:v>
                </c:pt>
                <c:pt idx="449">
                  <c:v>3.2939765444273128E-5</c:v>
                </c:pt>
                <c:pt idx="450">
                  <c:v>9.94143327803787E-6</c:v>
                </c:pt>
                <c:pt idx="451">
                  <c:v>9.2447344246515684E-6</c:v>
                </c:pt>
                <c:pt idx="452">
                  <c:v>1.0932660487350532E-5</c:v>
                </c:pt>
                <c:pt idx="453">
                  <c:v>1.1168117413418166E-5</c:v>
                </c:pt>
                <c:pt idx="454">
                  <c:v>3.0863393141622453E-5</c:v>
                </c:pt>
                <c:pt idx="455">
                  <c:v>1.2616291618972042E-5</c:v>
                </c:pt>
                <c:pt idx="456">
                  <c:v>7.3586730571228998E-6</c:v>
                </c:pt>
                <c:pt idx="457">
                  <c:v>1.0757505086944619E-5</c:v>
                </c:pt>
                <c:pt idx="458">
                  <c:v>1.1414426443590031E-5</c:v>
                </c:pt>
                <c:pt idx="459">
                  <c:v>3.1712087856350379E-5</c:v>
                </c:pt>
                <c:pt idx="460">
                  <c:v>1.3379662161083772E-5</c:v>
                </c:pt>
                <c:pt idx="461">
                  <c:v>7.9878366039398685E-6</c:v>
                </c:pt>
                <c:pt idx="462">
                  <c:v>1.0099212202629992E-5</c:v>
                </c:pt>
                <c:pt idx="463">
                  <c:v>1.2594312367553151E-5</c:v>
                </c:pt>
                <c:pt idx="464">
                  <c:v>3.1378145450400297E-5</c:v>
                </c:pt>
                <c:pt idx="465">
                  <c:v>8.6206246390219121E-6</c:v>
                </c:pt>
                <c:pt idx="466">
                  <c:v>1.1742956456672893E-5</c:v>
                </c:pt>
                <c:pt idx="467">
                  <c:v>1.2954768313866438E-5</c:v>
                </c:pt>
                <c:pt idx="468">
                  <c:v>7.0478976388343995E-6</c:v>
                </c:pt>
                <c:pt idx="469">
                  <c:v>3.5675241404575786E-5</c:v>
                </c:pt>
                <c:pt idx="470">
                  <c:v>6.9476908046706143E-6</c:v>
                </c:pt>
                <c:pt idx="471">
                  <c:v>1.3095940801233219E-5</c:v>
                </c:pt>
                <c:pt idx="472">
                  <c:v>1.0715570803565555E-5</c:v>
                </c:pt>
                <c:pt idx="473">
                  <c:v>4.0145181493755899E-5</c:v>
                </c:pt>
                <c:pt idx="474">
                  <c:v>1.2890160398626449E-5</c:v>
                </c:pt>
                <c:pt idx="475">
                  <c:v>8.3053202677429994E-6</c:v>
                </c:pt>
                <c:pt idx="476">
                  <c:v>1.1014343261228632E-5</c:v>
                </c:pt>
                <c:pt idx="477">
                  <c:v>1.0038968845993423E-5</c:v>
                </c:pt>
                <c:pt idx="478">
                  <c:v>3.0610365154171149E-5</c:v>
                </c:pt>
                <c:pt idx="479">
                  <c:v>1.0727978915880954E-5</c:v>
                </c:pt>
                <c:pt idx="480">
                  <c:v>1.311176429930061E-5</c:v>
                </c:pt>
                <c:pt idx="481">
                  <c:v>1.138622446317239E-5</c:v>
                </c:pt>
                <c:pt idx="482">
                  <c:v>6.8038924578850413E-6</c:v>
                </c:pt>
                <c:pt idx="483">
                  <c:v>3.4179416734447798E-5</c:v>
                </c:pt>
                <c:pt idx="484">
                  <c:v>1.0339402150671972E-5</c:v>
                </c:pt>
                <c:pt idx="485">
                  <c:v>1.0886112107533208E-5</c:v>
                </c:pt>
                <c:pt idx="486">
                  <c:v>1.1540210759886094E-5</c:v>
                </c:pt>
                <c:pt idx="487">
                  <c:v>9.7493729671604967E-6</c:v>
                </c:pt>
                <c:pt idx="488">
                  <c:v>3.1118956396292141E-5</c:v>
                </c:pt>
                <c:pt idx="489">
                  <c:v>1.1015873119690767E-5</c:v>
                </c:pt>
                <c:pt idx="490">
                  <c:v>1.1460898730719649E-5</c:v>
                </c:pt>
                <c:pt idx="491">
                  <c:v>8.2010636801577164E-6</c:v>
                </c:pt>
                <c:pt idx="492">
                  <c:v>4.1317535041107689E-5</c:v>
                </c:pt>
                <c:pt idx="493">
                  <c:v>1.0242044845565346E-5</c:v>
                </c:pt>
                <c:pt idx="494">
                  <c:v>1.0802677369081692E-5</c:v>
                </c:pt>
                <c:pt idx="495">
                  <c:v>1.0740240871109918E-5</c:v>
                </c:pt>
                <c:pt idx="496">
                  <c:v>1.2176712779199406E-5</c:v>
                </c:pt>
                <c:pt idx="497">
                  <c:v>3.1117639658351237E-5</c:v>
                </c:pt>
                <c:pt idx="498">
                  <c:v>8.5247637922059027E-6</c:v>
                </c:pt>
                <c:pt idx="499">
                  <c:v>1.091932157670783E-5</c:v>
                </c:pt>
                <c:pt idx="500">
                  <c:v>1.225245680736009E-5</c:v>
                </c:pt>
                <c:pt idx="501">
                  <c:v>1.181942783823331E-5</c:v>
                </c:pt>
                <c:pt idx="502">
                  <c:v>2.8089614246606942E-5</c:v>
                </c:pt>
                <c:pt idx="503">
                  <c:v>1.2364739247150425E-5</c:v>
                </c:pt>
                <c:pt idx="504">
                  <c:v>1.2416871347453728E-5</c:v>
                </c:pt>
                <c:pt idx="505">
                  <c:v>1.8341256722065324E-5</c:v>
                </c:pt>
                <c:pt idx="506">
                  <c:v>3.6757237586337865E-5</c:v>
                </c:pt>
                <c:pt idx="507">
                  <c:v>8.8412072222210369E-6</c:v>
                </c:pt>
                <c:pt idx="508">
                  <c:v>1.3336666873309255E-5</c:v>
                </c:pt>
                <c:pt idx="509">
                  <c:v>2.474569117127956E-5</c:v>
                </c:pt>
                <c:pt idx="510">
                  <c:v>3.3719586754132891E-5</c:v>
                </c:pt>
                <c:pt idx="511">
                  <c:v>9.4855044852071302E-6</c:v>
                </c:pt>
                <c:pt idx="512">
                  <c:v>1.5332959603875373E-5</c:v>
                </c:pt>
                <c:pt idx="513">
                  <c:v>1.154688990989694E-5</c:v>
                </c:pt>
                <c:pt idx="514">
                  <c:v>9.999096777679739E-6</c:v>
                </c:pt>
                <c:pt idx="515">
                  <c:v>3.5109833481317132E-5</c:v>
                </c:pt>
                <c:pt idx="516">
                  <c:v>9.1567535734915495E-6</c:v>
                </c:pt>
                <c:pt idx="517">
                  <c:v>1.3259639982443616E-5</c:v>
                </c:pt>
                <c:pt idx="518">
                  <c:v>-1.1885550757373409E-5</c:v>
                </c:pt>
                <c:pt idx="519">
                  <c:v>1.4120411464646487E-5</c:v>
                </c:pt>
                <c:pt idx="520">
                  <c:v>3.4403437938479442E-5</c:v>
                </c:pt>
                <c:pt idx="521">
                  <c:v>1.0608834983938387E-5</c:v>
                </c:pt>
                <c:pt idx="522">
                  <c:v>2.3187352129361294E-5</c:v>
                </c:pt>
                <c:pt idx="523">
                  <c:v>1.1925633149556525E-5</c:v>
                </c:pt>
                <c:pt idx="524">
                  <c:v>3.5792902181475128E-5</c:v>
                </c:pt>
                <c:pt idx="525">
                  <c:v>1.137724289623776E-5</c:v>
                </c:pt>
                <c:pt idx="526">
                  <c:v>9.7469132496197375E-6</c:v>
                </c:pt>
                <c:pt idx="527">
                  <c:v>1.2000584339144638E-5</c:v>
                </c:pt>
                <c:pt idx="528">
                  <c:v>1.1861503226295866E-5</c:v>
                </c:pt>
                <c:pt idx="529">
                  <c:v>3.5470600508569206E-5</c:v>
                </c:pt>
                <c:pt idx="530">
                  <c:v>2.397747472593359E-5</c:v>
                </c:pt>
                <c:pt idx="531">
                  <c:v>9.6289547648620299E-6</c:v>
                </c:pt>
                <c:pt idx="532">
                  <c:v>1.299181386782422E-5</c:v>
                </c:pt>
                <c:pt idx="533">
                  <c:v>3.3079120806633888E-5</c:v>
                </c:pt>
                <c:pt idx="534">
                  <c:v>1.3682828135852532E-5</c:v>
                </c:pt>
                <c:pt idx="535">
                  <c:v>1.1896342317463393E-5</c:v>
                </c:pt>
                <c:pt idx="536">
                  <c:v>8.6995437750259086E-6</c:v>
                </c:pt>
                <c:pt idx="537">
                  <c:v>1.4467428514963743E-5</c:v>
                </c:pt>
                <c:pt idx="538">
                  <c:v>3.30600277193005E-5</c:v>
                </c:pt>
                <c:pt idx="539">
                  <c:v>1.0587265078965125E-5</c:v>
                </c:pt>
                <c:pt idx="540">
                  <c:v>1.3680663417448002E-5</c:v>
                </c:pt>
                <c:pt idx="541">
                  <c:v>8.2177662215077163E-6</c:v>
                </c:pt>
                <c:pt idx="542">
                  <c:v>1.3618070247911618E-5</c:v>
                </c:pt>
                <c:pt idx="543">
                  <c:v>3.5150277325701751E-5</c:v>
                </c:pt>
                <c:pt idx="544">
                  <c:v>9.5551651413394723E-6</c:v>
                </c:pt>
                <c:pt idx="545">
                  <c:v>1.1798699073306551E-5</c:v>
                </c:pt>
                <c:pt idx="546">
                  <c:v>1.5056556066372906E-5</c:v>
                </c:pt>
                <c:pt idx="547">
                  <c:v>1.091266735331331E-5</c:v>
                </c:pt>
                <c:pt idx="548">
                  <c:v>3.3998938637758158E-5</c:v>
                </c:pt>
                <c:pt idx="549">
                  <c:v>1.2397779070583148E-5</c:v>
                </c:pt>
                <c:pt idx="550">
                  <c:v>8.8746999340472144E-6</c:v>
                </c:pt>
                <c:pt idx="551">
                  <c:v>1.1119727601927032E-5</c:v>
                </c:pt>
                <c:pt idx="552">
                  <c:v>1.4409424449857156E-5</c:v>
                </c:pt>
                <c:pt idx="553">
                  <c:v>3.3778915347282279E-5</c:v>
                </c:pt>
                <c:pt idx="554">
                  <c:v>8.5600311321432088E-6</c:v>
                </c:pt>
                <c:pt idx="555">
                  <c:v>1.1664793975296739E-5</c:v>
                </c:pt>
                <c:pt idx="556">
                  <c:v>1.5309142479935645E-5</c:v>
                </c:pt>
                <c:pt idx="557">
                  <c:v>1.0659284638725453E-5</c:v>
                </c:pt>
                <c:pt idx="558">
                  <c:v>3.6387449243835412E-5</c:v>
                </c:pt>
                <c:pt idx="559">
                  <c:v>1.1616347350695833E-5</c:v>
                </c:pt>
                <c:pt idx="560">
                  <c:v>8.7223655487189689E-6</c:v>
                </c:pt>
                <c:pt idx="561">
                  <c:v>1.3116205059615638E-5</c:v>
                </c:pt>
                <c:pt idx="562">
                  <c:v>9.9619648420423701E-6</c:v>
                </c:pt>
                <c:pt idx="563">
                  <c:v>3.7535042087144532E-5</c:v>
                </c:pt>
                <c:pt idx="564">
                  <c:v>1.0497544792098523E-5</c:v>
                </c:pt>
                <c:pt idx="565">
                  <c:v>1.2600252054073557E-5</c:v>
                </c:pt>
                <c:pt idx="566">
                  <c:v>1.1968047439969709E-5</c:v>
                </c:pt>
                <c:pt idx="567">
                  <c:v>9.9792870009718371E-6</c:v>
                </c:pt>
                <c:pt idx="568">
                  <c:v>3.7581626356697484E-5</c:v>
                </c:pt>
                <c:pt idx="569">
                  <c:v>1.2633696808261874E-5</c:v>
                </c:pt>
                <c:pt idx="570">
                  <c:v>1.0576135938578091E-5</c:v>
                </c:pt>
                <c:pt idx="571">
                  <c:v>1.0175572997095372E-5</c:v>
                </c:pt>
                <c:pt idx="572">
                  <c:v>1.2030906465509972E-5</c:v>
                </c:pt>
                <c:pt idx="573">
                  <c:v>3.3866178142494263E-5</c:v>
                </c:pt>
                <c:pt idx="574">
                  <c:v>1.5127404543791023E-5</c:v>
                </c:pt>
                <c:pt idx="575">
                  <c:v>9.9562247051210306E-6</c:v>
                </c:pt>
                <c:pt idx="576">
                  <c:v>1.1046459844621381E-5</c:v>
                </c:pt>
                <c:pt idx="577">
                  <c:v>1.4080882636102743E-5</c:v>
                </c:pt>
                <c:pt idx="578">
                  <c:v>3.4579809569001974E-5</c:v>
                </c:pt>
                <c:pt idx="579">
                  <c:v>1.0705079295014741E-5</c:v>
                </c:pt>
                <c:pt idx="580">
                  <c:v>1.3717641016652848E-5</c:v>
                </c:pt>
                <c:pt idx="581">
                  <c:v>8.7482484376621983E-6</c:v>
                </c:pt>
                <c:pt idx="582">
                  <c:v>1.1953145327314729E-5</c:v>
                </c:pt>
                <c:pt idx="583">
                  <c:v>3.7219745150807171E-5</c:v>
                </c:pt>
                <c:pt idx="584">
                  <c:v>1.2334347219811193E-5</c:v>
                </c:pt>
                <c:pt idx="585">
                  <c:v>1.1219477902169039E-5</c:v>
                </c:pt>
                <c:pt idx="586">
                  <c:v>9.7057209479389783E-6</c:v>
                </c:pt>
                <c:pt idx="587">
                  <c:v>4.7109395941324905E-5</c:v>
                </c:pt>
                <c:pt idx="588">
                  <c:v>1.1891733139535177E-5</c:v>
                </c:pt>
                <c:pt idx="589">
                  <c:v>1.3429669383002718E-5</c:v>
                </c:pt>
                <c:pt idx="590">
                  <c:v>1.1335954643421076E-5</c:v>
                </c:pt>
                <c:pt idx="591">
                  <c:v>9.5544533151858957E-6</c:v>
                </c:pt>
                <c:pt idx="592">
                  <c:v>3.7459792860294883E-5</c:v>
                </c:pt>
                <c:pt idx="593">
                  <c:v>1.0104019227075156E-5</c:v>
                </c:pt>
                <c:pt idx="594">
                  <c:v>1.1811817394069557E-5</c:v>
                </c:pt>
                <c:pt idx="595">
                  <c:v>1.1105530869137681E-5</c:v>
                </c:pt>
                <c:pt idx="596">
                  <c:v>1.5037845216614443E-5</c:v>
                </c:pt>
                <c:pt idx="597">
                  <c:v>3.2627213939262489E-5</c:v>
                </c:pt>
                <c:pt idx="598">
                  <c:v>1.1203321155672796E-5</c:v>
                </c:pt>
                <c:pt idx="599">
                  <c:v>1.3883120119961845E-5</c:v>
                </c:pt>
                <c:pt idx="600">
                  <c:v>1.0150778095296964E-5</c:v>
                </c:pt>
                <c:pt idx="601">
                  <c:v>1.3185184944086714E-5</c:v>
                </c:pt>
                <c:pt idx="602">
                  <c:v>3.5434019801439121E-5</c:v>
                </c:pt>
                <c:pt idx="603">
                  <c:v>1.1557883729751417E-5</c:v>
                </c:pt>
                <c:pt idx="604">
                  <c:v>9.7654143280667682E-6</c:v>
                </c:pt>
                <c:pt idx="605">
                  <c:v>1.2493501437838006E-5</c:v>
                </c:pt>
                <c:pt idx="606">
                  <c:v>1.3277785536391917E-5</c:v>
                </c:pt>
                <c:pt idx="607">
                  <c:v>3.5462960588539261E-5</c:v>
                </c:pt>
                <c:pt idx="608">
                  <c:v>9.5085639022496338E-6</c:v>
                </c:pt>
                <c:pt idx="609">
                  <c:v>1.2409262665213916E-5</c:v>
                </c:pt>
                <c:pt idx="610">
                  <c:v>1.355629639032685E-5</c:v>
                </c:pt>
                <c:pt idx="611">
                  <c:v>1.1768386226407301E-5</c:v>
                </c:pt>
                <c:pt idx="612">
                  <c:v>3.5532109745606277E-5</c:v>
                </c:pt>
                <c:pt idx="613">
                  <c:v>9.4991895321916431E-6</c:v>
                </c:pt>
                <c:pt idx="614">
                  <c:v>1.2623040963610777E-5</c:v>
                </c:pt>
                <c:pt idx="615">
                  <c:v>1.0609805457972854E-5</c:v>
                </c:pt>
                <c:pt idx="616">
                  <c:v>1.4645408957347783E-5</c:v>
                </c:pt>
                <c:pt idx="617">
                  <c:v>3.1458422698804611E-5</c:v>
                </c:pt>
                <c:pt idx="618">
                  <c:v>1.3749913234439859E-5</c:v>
                </c:pt>
                <c:pt idx="619">
                  <c:v>9.8476589687201965E-6</c:v>
                </c:pt>
                <c:pt idx="620">
                  <c:v>1.4617679468642564E-5</c:v>
                </c:pt>
                <c:pt idx="621">
                  <c:v>1.1607943828151335E-5</c:v>
                </c:pt>
                <c:pt idx="622">
                  <c:v>3.2862698059132889E-5</c:v>
                </c:pt>
                <c:pt idx="623">
                  <c:v>1.4189654915286454E-5</c:v>
                </c:pt>
                <c:pt idx="624">
                  <c:v>1.2409437466054385E-5</c:v>
                </c:pt>
                <c:pt idx="625">
                  <c:v>5.1630413838710254E-6</c:v>
                </c:pt>
                <c:pt idx="626">
                  <c:v>1.2873187553941179E-5</c:v>
                </c:pt>
                <c:pt idx="627">
                  <c:v>3.6900449494225995E-5</c:v>
                </c:pt>
                <c:pt idx="628">
                  <c:v>9.9483168929381804E-6</c:v>
                </c:pt>
                <c:pt idx="629">
                  <c:v>2.3687699823637942E-5</c:v>
                </c:pt>
                <c:pt idx="630">
                  <c:v>1.2689654916298032E-5</c:v>
                </c:pt>
                <c:pt idx="631">
                  <c:v>3.6867973292942224E-5</c:v>
                </c:pt>
                <c:pt idx="632">
                  <c:v>8.2555825269281513E-6</c:v>
                </c:pt>
                <c:pt idx="633">
                  <c:v>1.1820473319268388E-5</c:v>
                </c:pt>
                <c:pt idx="634">
                  <c:v>1.0951207707554644E-5</c:v>
                </c:pt>
                <c:pt idx="635">
                  <c:v>1.3003547487455691E-5</c:v>
                </c:pt>
                <c:pt idx="636">
                  <c:v>3.0449274387112091E-5</c:v>
                </c:pt>
                <c:pt idx="637">
                  <c:v>1.0021783961811082E-5</c:v>
                </c:pt>
                <c:pt idx="638">
                  <c:v>1.2388173221244969E-5</c:v>
                </c:pt>
                <c:pt idx="639">
                  <c:v>9.4589491295149486E-6</c:v>
                </c:pt>
                <c:pt idx="640">
                  <c:v>1.0769690545475719E-5</c:v>
                </c:pt>
                <c:pt idx="641">
                  <c:v>2.7937399639466065E-5</c:v>
                </c:pt>
                <c:pt idx="642">
                  <c:v>7.8448325889768356E-6</c:v>
                </c:pt>
                <c:pt idx="643">
                  <c:v>1.0241271235944538E-5</c:v>
                </c:pt>
                <c:pt idx="644">
                  <c:v>9.4119534711500918E-6</c:v>
                </c:pt>
                <c:pt idx="645">
                  <c:v>1.0658401541796536E-5</c:v>
                </c:pt>
                <c:pt idx="646">
                  <c:v>2.7211841911567447E-5</c:v>
                </c:pt>
                <c:pt idx="647">
                  <c:v>1.1549874059602061E-5</c:v>
                </c:pt>
                <c:pt idx="648">
                  <c:v>5.9271181503950388E-6</c:v>
                </c:pt>
                <c:pt idx="649">
                  <c:v>1.3375754820410535E-5</c:v>
                </c:pt>
                <c:pt idx="650">
                  <c:v>8.6988877645577389E-6</c:v>
                </c:pt>
                <c:pt idx="651">
                  <c:v>2.694739238751076E-5</c:v>
                </c:pt>
                <c:pt idx="652">
                  <c:v>1.0301524980382837E-5</c:v>
                </c:pt>
                <c:pt idx="653">
                  <c:v>8.4557043086297412E-6</c:v>
                </c:pt>
                <c:pt idx="654">
                  <c:v>1.1171801082232591E-5</c:v>
                </c:pt>
                <c:pt idx="655">
                  <c:v>3.7670249714572002E-5</c:v>
                </c:pt>
                <c:pt idx="656">
                  <c:v>9.0274299155979065E-6</c:v>
                </c:pt>
                <c:pt idx="657">
                  <c:v>9.4306448753522787E-6</c:v>
                </c:pt>
                <c:pt idx="658">
                  <c:v>1.1380095240598465E-5</c:v>
                </c:pt>
                <c:pt idx="659">
                  <c:v>8.6183653024152207E-6</c:v>
                </c:pt>
                <c:pt idx="660">
                  <c:v>2.6261921065806604E-5</c:v>
                </c:pt>
                <c:pt idx="661">
                  <c:v>1.1260881778940579E-5</c:v>
                </c:pt>
                <c:pt idx="662">
                  <c:v>9.0389314187921954E-6</c:v>
                </c:pt>
                <c:pt idx="663">
                  <c:v>1.1273265059896787E-5</c:v>
                </c:pt>
                <c:pt idx="664">
                  <c:v>9.6524092014771412E-6</c:v>
                </c:pt>
                <c:pt idx="665">
                  <c:v>2.9235770743873957E-5</c:v>
                </c:pt>
                <c:pt idx="666">
                  <c:v>9.5284995900168923E-6</c:v>
                </c:pt>
                <c:pt idx="667">
                  <c:v>8.0437682838940816E-6</c:v>
                </c:pt>
                <c:pt idx="668">
                  <c:v>1.1320310425277924E-5</c:v>
                </c:pt>
                <c:pt idx="669">
                  <c:v>5.5134995681216381E-6</c:v>
                </c:pt>
                <c:pt idx="670">
                  <c:v>3.2394246149980432E-5</c:v>
                </c:pt>
                <c:pt idx="671">
                  <c:v>9.798970719288036E-6</c:v>
                </c:pt>
                <c:pt idx="672">
                  <c:v>9.919181511830466E-6</c:v>
                </c:pt>
                <c:pt idx="673">
                  <c:v>1.7142001526471162E-5</c:v>
                </c:pt>
                <c:pt idx="674">
                  <c:v>#N/A</c:v>
                </c:pt>
                <c:pt idx="675">
                  <c:v>2.8763893789141015E-5</c:v>
                </c:pt>
                <c:pt idx="676">
                  <c:v>7.9185295545070034E-6</c:v>
                </c:pt>
                <c:pt idx="677">
                  <c:v>1.1919676711880101E-5</c:v>
                </c:pt>
                <c:pt idx="678">
                  <c:v>9.037160765279495E-6</c:v>
                </c:pt>
                <c:pt idx="679">
                  <c:v>9.5087116690484308E-6</c:v>
                </c:pt>
                <c:pt idx="680">
                  <c:v>2.5809900585649359E-5</c:v>
                </c:pt>
                <c:pt idx="681">
                  <c:v>1.2240966449805768E-5</c:v>
                </c:pt>
                <c:pt idx="682">
                  <c:v>8.0250691497640858E-6</c:v>
                </c:pt>
                <c:pt idx="683">
                  <c:v>1.0270311209703564E-5</c:v>
                </c:pt>
                <c:pt idx="684">
                  <c:v>1.007633073957237E-5</c:v>
                </c:pt>
                <c:pt idx="685">
                  <c:v>2.8615652049701623E-5</c:v>
                </c:pt>
                <c:pt idx="686">
                  <c:v>7.1630348882356643E-6</c:v>
                </c:pt>
                <c:pt idx="687">
                  <c:v>1.3749595829670724E-5</c:v>
                </c:pt>
                <c:pt idx="688">
                  <c:v>8.3913119047762663E-6</c:v>
                </c:pt>
                <c:pt idx="689">
                  <c:v>8.248971793189952E-6</c:v>
                </c:pt>
                <c:pt idx="690">
                  <c:v>3.0240183668706067E-5</c:v>
                </c:pt>
                <c:pt idx="691">
                  <c:v>6.7560704963831597E-6</c:v>
                </c:pt>
                <c:pt idx="692">
                  <c:v>9.482264757165737E-6</c:v>
                </c:pt>
                <c:pt idx="693">
                  <c:v>1.0748191587417466E-5</c:v>
                </c:pt>
                <c:pt idx="694">
                  <c:v>1.2114979511590462E-5</c:v>
                </c:pt>
                <c:pt idx="695">
                  <c:v>3.3239627513559356E-5</c:v>
                </c:pt>
                <c:pt idx="696">
                  <c:v>9.8914308477304758E-6</c:v>
                </c:pt>
                <c:pt idx="697">
                  <c:v>1.2384428168754624E-5</c:v>
                </c:pt>
                <c:pt idx="698">
                  <c:v>6.45152003964089E-6</c:v>
                </c:pt>
                <c:pt idx="699">
                  <c:v>3.3417216308340159E-5</c:v>
                </c:pt>
                <c:pt idx="700">
                  <c:v>7.2047419862331097E-6</c:v>
                </c:pt>
                <c:pt idx="701">
                  <c:v>8.7392902905492065E-6</c:v>
                </c:pt>
                <c:pt idx="702">
                  <c:v>1.2147624759206721E-5</c:v>
                </c:pt>
                <c:pt idx="703">
                  <c:v>7.5219746320520642E-6</c:v>
                </c:pt>
                <c:pt idx="704">
                  <c:v>2.734626578371202E-5</c:v>
                </c:pt>
                <c:pt idx="705">
                  <c:v>1.2396745428633338E-5</c:v>
                </c:pt>
                <c:pt idx="706">
                  <c:v>8.9661953988073861E-6</c:v>
                </c:pt>
                <c:pt idx="707">
                  <c:v>6.4080946474698308E-6</c:v>
                </c:pt>
                <c:pt idx="708">
                  <c:v>1.2231916794225306E-5</c:v>
                </c:pt>
                <c:pt idx="709">
                  <c:v>2.838508369196191E-5</c:v>
                </c:pt>
                <c:pt idx="710">
                  <c:v>8.1941066751856084E-6</c:v>
                </c:pt>
                <c:pt idx="711">
                  <c:v>1.2442264148759818E-5</c:v>
                </c:pt>
                <c:pt idx="712">
                  <c:v>8.9442630261116207E-6</c:v>
                </c:pt>
                <c:pt idx="713">
                  <c:v>1.0915894727903108E-5</c:v>
                </c:pt>
                <c:pt idx="714">
                  <c:v>3.9082299440051926E-5</c:v>
                </c:pt>
                <c:pt idx="715">
                  <c:v>1.4754107877434919E-5</c:v>
                </c:pt>
                <c:pt idx="716">
                  <c:v>1.3469517419872901E-5</c:v>
                </c:pt>
                <c:pt idx="717">
                  <c:v>1.1929892398621078E-5</c:v>
                </c:pt>
                <c:pt idx="718">
                  <c:v>1.2944166016159997E-5</c:v>
                </c:pt>
                <c:pt idx="719">
                  <c:v>3.9529246513403393E-5</c:v>
                </c:pt>
                <c:pt idx="720">
                  <c:v>1.1896248502951678E-5</c:v>
                </c:pt>
                <c:pt idx="721">
                  <c:v>1.2589493650461137E-5</c:v>
                </c:pt>
                <c:pt idx="722">
                  <c:v>1.5843733761844447E-5</c:v>
                </c:pt>
                <c:pt idx="723">
                  <c:v>5.2876277259583659E-5</c:v>
                </c:pt>
                <c:pt idx="724">
                  <c:v>1.2303067218999431E-5</c:v>
                </c:pt>
                <c:pt idx="725">
                  <c:v>1.0471209396012426E-5</c:v>
                </c:pt>
                <c:pt idx="726">
                  <c:v>1.7199247936749984E-5</c:v>
                </c:pt>
                <c:pt idx="727">
                  <c:v>1.2948269381141131E-5</c:v>
                </c:pt>
                <c:pt idx="728">
                  <c:v>3.7003856525608114E-5</c:v>
                </c:pt>
                <c:pt idx="729">
                  <c:v>1.556102555788641E-5</c:v>
                </c:pt>
                <c:pt idx="730">
                  <c:v>1.1175878393610006E-5</c:v>
                </c:pt>
                <c:pt idx="731">
                  <c:v>1.5850032202280318E-5</c:v>
                </c:pt>
                <c:pt idx="732">
                  <c:v>1.121312975960187E-5</c:v>
                </c:pt>
                <c:pt idx="733">
                  <c:v>3.7921384754224796E-5</c:v>
                </c:pt>
                <c:pt idx="734">
                  <c:v>1.2446278699895785E-5</c:v>
                </c:pt>
                <c:pt idx="735">
                  <c:v>1.4601692827520552E-5</c:v>
                </c:pt>
                <c:pt idx="736">
                  <c:v>1.3194351061507348E-5</c:v>
                </c:pt>
                <c:pt idx="737">
                  <c:v>1.1488706838869156E-5</c:v>
                </c:pt>
                <c:pt idx="738">
                  <c:v>4.09917113407543E-5</c:v>
                </c:pt>
                <c:pt idx="739">
                  <c:v>1.4352735600908773E-5</c:v>
                </c:pt>
                <c:pt idx="740">
                  <c:v>1.3440455734592405E-5</c:v>
                </c:pt>
                <c:pt idx="741">
                  <c:v>1.0920491205879124E-5</c:v>
                </c:pt>
                <c:pt idx="742">
                  <c:v>1.3384048456632769E-5</c:v>
                </c:pt>
                <c:pt idx="743">
                  <c:v>4.3829343994161718E-5</c:v>
                </c:pt>
                <c:pt idx="744">
                  <c:v>1.1471897841008882E-5</c:v>
                </c:pt>
                <c:pt idx="745">
                  <c:v>1.4738693463689501E-5</c:v>
                </c:pt>
                <c:pt idx="746">
                  <c:v>1.1469334359359706E-5</c:v>
                </c:pt>
                <c:pt idx="747">
                  <c:v>5.0965489044263457E-5</c:v>
                </c:pt>
                <c:pt idx="748">
                  <c:v>1.4096872793967208E-5</c:v>
                </c:pt>
                <c:pt idx="749">
                  <c:v>1.4801825625854192E-5</c:v>
                </c:pt>
                <c:pt idx="750">
                  <c:v>1.3992360280101757E-5</c:v>
                </c:pt>
                <c:pt idx="751">
                  <c:v>1.0222530681502917E-5</c:v>
                </c:pt>
                <c:pt idx="752">
                  <c:v>4.0632652841043893E-5</c:v>
                </c:pt>
                <c:pt idx="753">
                  <c:v>1.4889405411944168E-5</c:v>
                </c:pt>
                <c:pt idx="754">
                  <c:v>1.3607813071025987E-5</c:v>
                </c:pt>
                <c:pt idx="755">
                  <c:v>1.1596493248555717E-5</c:v>
                </c:pt>
                <c:pt idx="756">
                  <c:v>5.3970956661597569E-5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C-471C-AA2E-881995D14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40128"/>
        <c:axId val="411341440"/>
      </c:lineChart>
      <c:dateAx>
        <c:axId val="41134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1440"/>
        <c:crosses val="autoZero"/>
        <c:auto val="1"/>
        <c:lblOffset val="100"/>
        <c:baseTimeUnit val="days"/>
        <c:majorUnit val="3"/>
        <c:majorTimeUnit val="months"/>
      </c:dateAx>
      <c:valAx>
        <c:axId val="411341440"/>
        <c:scaling>
          <c:orientation val="minMax"/>
          <c:max val="6.0000000000000016E-4"/>
          <c:min val="-8.0000000000000026E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012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3791380208333334"/>
          <c:y val="0.88047117378357731"/>
          <c:w val="0.7197625868055556"/>
          <c:h val="4.7755600767036152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2000" b="1">
                <a:solidFill>
                  <a:sysClr val="windowText" lastClr="000000"/>
                </a:solidFill>
              </a:rPr>
              <a:t>Dzienne różnice</a:t>
            </a:r>
            <a:r>
              <a:rPr lang="pl-PL" sz="2000" b="1" baseline="0">
                <a:solidFill>
                  <a:sysClr val="windowText" lastClr="000000"/>
                </a:solidFill>
              </a:rPr>
              <a:t> odwzorowania względem S&amp;P 500 NTR 15%</a:t>
            </a:r>
          </a:p>
        </c:rich>
      </c:tx>
      <c:layout>
        <c:manualLayout>
          <c:xMode val="edge"/>
          <c:yMode val="edge"/>
          <c:x val="0.18187161458333334"/>
          <c:y val="1.73245716601967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4.4057812500000001E-2"/>
          <c:y val="0.10992450462248414"/>
          <c:w val="0.94381545138888889"/>
          <c:h val="0.84430413295293327"/>
        </c:manualLayout>
      </c:layout>
      <c:lineChart>
        <c:grouping val="standard"/>
        <c:varyColors val="0"/>
        <c:ser>
          <c:idx val="9"/>
          <c:order val="0"/>
          <c:tx>
            <c:strRef>
              <c:f>Analysis!$BE$9</c:f>
              <c:strCache>
                <c:ptCount val="1"/>
                <c:pt idx="0">
                  <c:v>HSBC S&amp;P 500 UCITS ETF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Analysis!$BE$10:$BE$766</c:f>
              <c:numCache>
                <c:formatCode>0.000%</c:formatCode>
                <c:ptCount val="757"/>
                <c:pt idx="0">
                  <c:v>8.9765861221002829E-5</c:v>
                </c:pt>
                <c:pt idx="1">
                  <c:v>2.7704772108227971E-5</c:v>
                </c:pt>
                <c:pt idx="2">
                  <c:v>-2.8613609028171894E-5</c:v>
                </c:pt>
                <c:pt idx="3">
                  <c:v>-5.1361442242381372E-5</c:v>
                </c:pt>
                <c:pt idx="4">
                  <c:v>#N/A</c:v>
                </c:pt>
                <c:pt idx="5">
                  <c:v>4.2345925207909474E-5</c:v>
                </c:pt>
                <c:pt idx="6">
                  <c:v>-7.2940084079764489E-5</c:v>
                </c:pt>
                <c:pt idx="7">
                  <c:v>-5.4559877818216584E-5</c:v>
                </c:pt>
                <c:pt idx="8">
                  <c:v>7.2170384300629387E-5</c:v>
                </c:pt>
                <c:pt idx="9">
                  <c:v>-4.4201687905198739E-5</c:v>
                </c:pt>
                <c:pt idx="10">
                  <c:v>4.3202617374227259E-5</c:v>
                </c:pt>
                <c:pt idx="11">
                  <c:v>-8.3053674420741075E-5</c:v>
                </c:pt>
                <c:pt idx="12">
                  <c:v>1.1141085806332107E-4</c:v>
                </c:pt>
                <c:pt idx="13">
                  <c:v>1.9521763665375502E-5</c:v>
                </c:pt>
                <c:pt idx="14">
                  <c:v>-9.1459368228852256E-5</c:v>
                </c:pt>
                <c:pt idx="15">
                  <c:v>6.2040124137352493E-5</c:v>
                </c:pt>
                <c:pt idx="16">
                  <c:v>1.1378006112705563E-4</c:v>
                </c:pt>
                <c:pt idx="17">
                  <c:v>-3.7031141973065118E-5</c:v>
                </c:pt>
                <c:pt idx="18">
                  <c:v>3.7305656934161213E-5</c:v>
                </c:pt>
                <c:pt idx="19">
                  <c:v>-6.8868451719161783E-7</c:v>
                </c:pt>
                <c:pt idx="20">
                  <c:v>-1.243305250724358E-4</c:v>
                </c:pt>
                <c:pt idx="21">
                  <c:v>-2.7877215253102605E-5</c:v>
                </c:pt>
                <c:pt idx="22">
                  <c:v>-6.7312131423413746E-5</c:v>
                </c:pt>
                <c:pt idx="23">
                  <c:v>1.1259213773640031E-4</c:v>
                </c:pt>
                <c:pt idx="24">
                  <c:v>1.8595867655513132E-5</c:v>
                </c:pt>
                <c:pt idx="25">
                  <c:v>-1.2050662866047723E-4</c:v>
                </c:pt>
                <c:pt idx="26">
                  <c:v>1.9705306744777218E-5</c:v>
                </c:pt>
                <c:pt idx="27">
                  <c:v>-3.2738097743401084E-5</c:v>
                </c:pt>
                <c:pt idx="28">
                  <c:v>7.7582795552144646E-5</c:v>
                </c:pt>
                <c:pt idx="29">
                  <c:v>-3.6814176601174253E-5</c:v>
                </c:pt>
                <c:pt idx="30">
                  <c:v>-3.8806363387489107E-5</c:v>
                </c:pt>
                <c:pt idx="31">
                  <c:v>-8.1258220910318535E-5</c:v>
                </c:pt>
                <c:pt idx="32">
                  <c:v>2.5046214421120538E-5</c:v>
                </c:pt>
                <c:pt idx="33">
                  <c:v>-2.9689280122813244E-5</c:v>
                </c:pt>
                <c:pt idx="34">
                  <c:v>3.6677904478144008E-5</c:v>
                </c:pt>
                <c:pt idx="35">
                  <c:v>7.1466292971500422E-5</c:v>
                </c:pt>
                <c:pt idx="36">
                  <c:v>-8.7031581702978755E-5</c:v>
                </c:pt>
                <c:pt idx="37">
                  <c:v>-1.4761302739518811E-4</c:v>
                </c:pt>
                <c:pt idx="38">
                  <c:v>7.4367744534065139E-5</c:v>
                </c:pt>
                <c:pt idx="39">
                  <c:v>2.2190494531648675E-4</c:v>
                </c:pt>
                <c:pt idx="40">
                  <c:v>-2.2766168032672951E-4</c:v>
                </c:pt>
                <c:pt idx="41">
                  <c:v>2.4001982287691348E-5</c:v>
                </c:pt>
                <c:pt idx="42">
                  <c:v>1.4874148849886026E-4</c:v>
                </c:pt>
                <c:pt idx="43">
                  <c:v>1.0734611540297312E-4</c:v>
                </c:pt>
                <c:pt idx="44">
                  <c:v>2.4381718730659419E-4</c:v>
                </c:pt>
                <c:pt idx="45">
                  <c:v>#N/A</c:v>
                </c:pt>
                <c:pt idx="46">
                  <c:v>1.2149020980123382E-4</c:v>
                </c:pt>
                <c:pt idx="47">
                  <c:v>-1.009688220284799E-4</c:v>
                </c:pt>
                <c:pt idx="48">
                  <c:v>-5.6104102580611936E-5</c:v>
                </c:pt>
                <c:pt idx="49">
                  <c:v>1.3105848961636468E-7</c:v>
                </c:pt>
                <c:pt idx="50">
                  <c:v>2.7429290710645482E-5</c:v>
                </c:pt>
                <c:pt idx="51">
                  <c:v>1.4412885449610613E-4</c:v>
                </c:pt>
                <c:pt idx="52">
                  <c:v>-2.8556151097980376E-5</c:v>
                </c:pt>
                <c:pt idx="53">
                  <c:v>2.7006461665646242E-5</c:v>
                </c:pt>
                <c:pt idx="54">
                  <c:v>1.3567658245894343E-5</c:v>
                </c:pt>
                <c:pt idx="55">
                  <c:v>-1.0451695739543965E-5</c:v>
                </c:pt>
                <c:pt idx="56">
                  <c:v>-3.1890595123762466E-5</c:v>
                </c:pt>
                <c:pt idx="57">
                  <c:v>-7.5848780139331495E-5</c:v>
                </c:pt>
                <c:pt idx="58">
                  <c:v>1.019443997354319E-4</c:v>
                </c:pt>
                <c:pt idx="59">
                  <c:v>-4.5311686704074816E-5</c:v>
                </c:pt>
                <c:pt idx="60">
                  <c:v>-2.6405018843211892E-5</c:v>
                </c:pt>
                <c:pt idx="61">
                  <c:v>4.3591815516497157E-5</c:v>
                </c:pt>
                <c:pt idx="62">
                  <c:v>7.3741017491579797E-5</c:v>
                </c:pt>
                <c:pt idx="63">
                  <c:v>3.7873299441715247E-5</c:v>
                </c:pt>
                <c:pt idx="64">
                  <c:v>-9.3919116928020685E-10</c:v>
                </c:pt>
                <c:pt idx="65">
                  <c:v>1.3102940291709331E-4</c:v>
                </c:pt>
                <c:pt idx="66">
                  <c:v>4.5300656475233403E-5</c:v>
                </c:pt>
                <c:pt idx="67">
                  <c:v>2.420299678917992E-5</c:v>
                </c:pt>
                <c:pt idx="68">
                  <c:v>-4.3188049652531646E-5</c:v>
                </c:pt>
                <c:pt idx="69">
                  <c:v>1.6722067080543468E-4</c:v>
                </c:pt>
                <c:pt idx="70">
                  <c:v>-2.5584945595791275E-5</c:v>
                </c:pt>
                <c:pt idx="71">
                  <c:v>-4.8790113180041672E-5</c:v>
                </c:pt>
                <c:pt idx="72">
                  <c:v>2.454052716149846E-6</c:v>
                </c:pt>
                <c:pt idx="73">
                  <c:v>-6.249672115776761E-5</c:v>
                </c:pt>
                <c:pt idx="74">
                  <c:v>3.5520424817581109E-5</c:v>
                </c:pt>
                <c:pt idx="75">
                  <c:v>-1.4875474969588964E-5</c:v>
                </c:pt>
                <c:pt idx="76">
                  <c:v>3.4146500063503282E-5</c:v>
                </c:pt>
                <c:pt idx="77">
                  <c:v>-4.6651347135551191E-5</c:v>
                </c:pt>
                <c:pt idx="78">
                  <c:v>-7.0756431765461869E-5</c:v>
                </c:pt>
                <c:pt idx="79">
                  <c:v>6.3320982059966724E-6</c:v>
                </c:pt>
                <c:pt idx="80">
                  <c:v>5.0891178012824057E-5</c:v>
                </c:pt>
                <c:pt idx="81">
                  <c:v>6.3397219209115896E-5</c:v>
                </c:pt>
                <c:pt idx="82">
                  <c:v>3.7030478235666742E-5</c:v>
                </c:pt>
                <c:pt idx="83">
                  <c:v>-3.1118789133866009E-5</c:v>
                </c:pt>
                <c:pt idx="84">
                  <c:v>-5.9540014108794281E-5</c:v>
                </c:pt>
                <c:pt idx="85">
                  <c:v>1.3357374037137326E-4</c:v>
                </c:pt>
                <c:pt idx="86">
                  <c:v>#N/A</c:v>
                </c:pt>
                <c:pt idx="87">
                  <c:v>6.4779544763915453E-6</c:v>
                </c:pt>
                <c:pt idx="88">
                  <c:v>-1.5492962319507697E-5</c:v>
                </c:pt>
                <c:pt idx="89">
                  <c:v>1.0449787399169352E-5</c:v>
                </c:pt>
                <c:pt idx="90">
                  <c:v>8.3657833666039849E-5</c:v>
                </c:pt>
                <c:pt idx="91">
                  <c:v>-8.3804506403106771E-5</c:v>
                </c:pt>
                <c:pt idx="92">
                  <c:v>5.0102801672613495E-5</c:v>
                </c:pt>
                <c:pt idx="93">
                  <c:v>2.5512082410195092E-5</c:v>
                </c:pt>
                <c:pt idx="94">
                  <c:v>1.9603438728310607E-5</c:v>
                </c:pt>
                <c:pt idx="95">
                  <c:v>-6.5168127352244198E-6</c:v>
                </c:pt>
                <c:pt idx="96">
                  <c:v>2.3348746628570893E-5</c:v>
                </c:pt>
                <c:pt idx="97">
                  <c:v>-6.4987711238417845E-5</c:v>
                </c:pt>
                <c:pt idx="98">
                  <c:v>8.3510103507933309E-6</c:v>
                </c:pt>
                <c:pt idx="99">
                  <c:v>4.2316866447178469E-5</c:v>
                </c:pt>
                <c:pt idx="100">
                  <c:v>3.9625789352348839E-5</c:v>
                </c:pt>
                <c:pt idx="101">
                  <c:v>-3.022100841976183E-5</c:v>
                </c:pt>
                <c:pt idx="102">
                  <c:v>-2.584085114354373E-5</c:v>
                </c:pt>
                <c:pt idx="103">
                  <c:v>9.810157927625518E-5</c:v>
                </c:pt>
                <c:pt idx="104">
                  <c:v>7.0466576977956663E-6</c:v>
                </c:pt>
                <c:pt idx="105">
                  <c:v>-5.1313007586317738E-5</c:v>
                </c:pt>
                <c:pt idx="106">
                  <c:v>9.1633586048356364E-5</c:v>
                </c:pt>
                <c:pt idx="107">
                  <c:v>-4.6809386780033435E-6</c:v>
                </c:pt>
                <c:pt idx="108">
                  <c:v>-7.6849590276872881E-5</c:v>
                </c:pt>
                <c:pt idx="109">
                  <c:v>1.8049458590252421E-4</c:v>
                </c:pt>
                <c:pt idx="110">
                  <c:v>-1.1239447202060493E-4</c:v>
                </c:pt>
                <c:pt idx="111">
                  <c:v>1.5617616557483949E-4</c:v>
                </c:pt>
                <c:pt idx="112">
                  <c:v>-4.1614420592472889E-5</c:v>
                </c:pt>
                <c:pt idx="113">
                  <c:v>6.1209441959308997E-5</c:v>
                </c:pt>
                <c:pt idx="114">
                  <c:v>-1.4380750490916583E-4</c:v>
                </c:pt>
                <c:pt idx="115">
                  <c:v>-9.2642944595766608E-5</c:v>
                </c:pt>
                <c:pt idx="116">
                  <c:v>-6.5455109621304075E-6</c:v>
                </c:pt>
                <c:pt idx="117">
                  <c:v>-2.1286258209407549E-6</c:v>
                </c:pt>
                <c:pt idx="118">
                  <c:v>2.1666250617835559E-5</c:v>
                </c:pt>
                <c:pt idx="119">
                  <c:v>-1.041163489889918E-4</c:v>
                </c:pt>
                <c:pt idx="120">
                  <c:v>1.5129172649874789E-4</c:v>
                </c:pt>
                <c:pt idx="121">
                  <c:v>4.3839530004419203E-5</c:v>
                </c:pt>
                <c:pt idx="122">
                  <c:v>-1.4218253077125098E-4</c:v>
                </c:pt>
                <c:pt idx="123">
                  <c:v>1.9357840419587102E-4</c:v>
                </c:pt>
                <c:pt idx="124">
                  <c:v>5.5086184598929222E-5</c:v>
                </c:pt>
                <c:pt idx="125">
                  <c:v>1.2600825475994615E-4</c:v>
                </c:pt>
                <c:pt idx="126">
                  <c:v>-2.5423244116584698E-6</c:v>
                </c:pt>
                <c:pt idx="127">
                  <c:v>7.3231417822672285E-5</c:v>
                </c:pt>
                <c:pt idx="128">
                  <c:v>-1.2569526435246559E-5</c:v>
                </c:pt>
                <c:pt idx="129">
                  <c:v>6.2376786264639605E-5</c:v>
                </c:pt>
                <c:pt idx="130">
                  <c:v>-4.0744793609048813E-5</c:v>
                </c:pt>
                <c:pt idx="131">
                  <c:v>4.6983926357824224E-5</c:v>
                </c:pt>
                <c:pt idx="132">
                  <c:v>1.4735398941656541E-4</c:v>
                </c:pt>
                <c:pt idx="133">
                  <c:v>1.0638458075584722E-5</c:v>
                </c:pt>
                <c:pt idx="134">
                  <c:v>8.9774614921322993E-5</c:v>
                </c:pt>
                <c:pt idx="135">
                  <c:v>4.3542901260629208E-5</c:v>
                </c:pt>
                <c:pt idx="136">
                  <c:v>1.0021267821702651E-4</c:v>
                </c:pt>
                <c:pt idx="137">
                  <c:v>-7.7818787422856417E-6</c:v>
                </c:pt>
                <c:pt idx="138">
                  <c:v>1.9448393553611609E-5</c:v>
                </c:pt>
                <c:pt idx="139">
                  <c:v>3.1943309797277664E-5</c:v>
                </c:pt>
                <c:pt idx="140">
                  <c:v>1.1933523453921957E-4</c:v>
                </c:pt>
                <c:pt idx="141">
                  <c:v>-1.1300722421614395E-5</c:v>
                </c:pt>
                <c:pt idx="142">
                  <c:v>1.618158961647076E-5</c:v>
                </c:pt>
                <c:pt idx="143">
                  <c:v>-5.0301375695172013E-5</c:v>
                </c:pt>
                <c:pt idx="144">
                  <c:v>1.0023996067387575E-4</c:v>
                </c:pt>
                <c:pt idx="145">
                  <c:v>-1.0621391716458817E-4</c:v>
                </c:pt>
                <c:pt idx="146">
                  <c:v>-7.7672809106976715E-5</c:v>
                </c:pt>
                <c:pt idx="147">
                  <c:v>2.9433457099159455E-5</c:v>
                </c:pt>
                <c:pt idx="148">
                  <c:v>-5.7431146300412905E-5</c:v>
                </c:pt>
                <c:pt idx="149">
                  <c:v>2.199438497867412E-4</c:v>
                </c:pt>
                <c:pt idx="150">
                  <c:v>1.0918289188843744E-4</c:v>
                </c:pt>
                <c:pt idx="151">
                  <c:v>2.2283173042048077E-4</c:v>
                </c:pt>
                <c:pt idx="152">
                  <c:v>-1.0098601723829148E-4</c:v>
                </c:pt>
                <c:pt idx="153">
                  <c:v>-2.0169789776303126E-4</c:v>
                </c:pt>
                <c:pt idx="154">
                  <c:v>3.8534801272582797E-5</c:v>
                </c:pt>
                <c:pt idx="155">
                  <c:v>4.2802906837557941E-5</c:v>
                </c:pt>
                <c:pt idx="156">
                  <c:v>-2.8792161433743857E-4</c:v>
                </c:pt>
                <c:pt idx="157">
                  <c:v>2.7820696075697704E-4</c:v>
                </c:pt>
                <c:pt idx="158">
                  <c:v>-7.8160682824846006E-5</c:v>
                </c:pt>
                <c:pt idx="159">
                  <c:v>9.195776133008593E-6</c:v>
                </c:pt>
                <c:pt idx="160">
                  <c:v>-2.343039869789898E-5</c:v>
                </c:pt>
                <c:pt idx="161">
                  <c:v>2.6807521192417916E-4</c:v>
                </c:pt>
                <c:pt idx="162">
                  <c:v>9.0821678981778398E-5</c:v>
                </c:pt>
                <c:pt idx="163">
                  <c:v>-2.0873419722644559E-4</c:v>
                </c:pt>
                <c:pt idx="164">
                  <c:v>2.2192044497604257E-5</c:v>
                </c:pt>
                <c:pt idx="165">
                  <c:v>#N/A</c:v>
                </c:pt>
                <c:pt idx="166">
                  <c:v>1.6581633377721339E-4</c:v>
                </c:pt>
                <c:pt idx="167">
                  <c:v>5.8003750605495341E-5</c:v>
                </c:pt>
                <c:pt idx="168">
                  <c:v>-1.1099800496428003E-4</c:v>
                </c:pt>
                <c:pt idx="169">
                  <c:v>1.2125916928473757E-4</c:v>
                </c:pt>
                <c:pt idx="170">
                  <c:v>7.4118351280905159E-5</c:v>
                </c:pt>
                <c:pt idx="171">
                  <c:v>5.3910616754082596E-5</c:v>
                </c:pt>
                <c:pt idx="172">
                  <c:v>5.8612960710080486E-5</c:v>
                </c:pt>
                <c:pt idx="173">
                  <c:v>1.4553189846233661E-4</c:v>
                </c:pt>
                <c:pt idx="174">
                  <c:v>1.1997773417427027E-4</c:v>
                </c:pt>
                <c:pt idx="175">
                  <c:v>-3.4168379815069372E-5</c:v>
                </c:pt>
                <c:pt idx="176">
                  <c:v>8.2552723627893343E-5</c:v>
                </c:pt>
                <c:pt idx="177">
                  <c:v>4.6690337829335959E-6</c:v>
                </c:pt>
                <c:pt idx="178">
                  <c:v>4.0804012389039634E-5</c:v>
                </c:pt>
                <c:pt idx="179">
                  <c:v>3.2180577627105578E-5</c:v>
                </c:pt>
                <c:pt idx="180">
                  <c:v>-9.4467894758532012E-5</c:v>
                </c:pt>
                <c:pt idx="181">
                  <c:v>-1.3497359768388506E-4</c:v>
                </c:pt>
                <c:pt idx="182">
                  <c:v>-8.6059756171597002E-5</c:v>
                </c:pt>
                <c:pt idx="183">
                  <c:v>-2.0945315398535058E-4</c:v>
                </c:pt>
                <c:pt idx="184">
                  <c:v>#N/A</c:v>
                </c:pt>
                <c:pt idx="185">
                  <c:v>-1.2644507680259487E-4</c:v>
                </c:pt>
                <c:pt idx="186">
                  <c:v>3.7134463176879962E-5</c:v>
                </c:pt>
                <c:pt idx="187">
                  <c:v>1.9306935226814925E-4</c:v>
                </c:pt>
                <c:pt idx="188">
                  <c:v>-1.5411164855372306E-4</c:v>
                </c:pt>
                <c:pt idx="189">
                  <c:v>-1.032612356960394E-4</c:v>
                </c:pt>
                <c:pt idx="190">
                  <c:v>6.0732975187383076E-5</c:v>
                </c:pt>
                <c:pt idx="191">
                  <c:v>-2.7436832962202118E-4</c:v>
                </c:pt>
                <c:pt idx="192">
                  <c:v>2.3408942137514988E-4</c:v>
                </c:pt>
                <c:pt idx="193">
                  <c:v>2.4770423395814589E-4</c:v>
                </c:pt>
                <c:pt idx="194">
                  <c:v>-2.6813677160286709E-5</c:v>
                </c:pt>
                <c:pt idx="195">
                  <c:v>-2.6094730548842371E-4</c:v>
                </c:pt>
                <c:pt idx="196">
                  <c:v>-2.3615875467686287E-4</c:v>
                </c:pt>
                <c:pt idx="197">
                  <c:v>5.1753673868426553E-4</c:v>
                </c:pt>
                <c:pt idx="198">
                  <c:v>1.5437556067920966E-5</c:v>
                </c:pt>
                <c:pt idx="199">
                  <c:v>-1.4827253523008732E-4</c:v>
                </c:pt>
                <c:pt idx="200">
                  <c:v>2.6331425835568467E-4</c:v>
                </c:pt>
                <c:pt idx="201">
                  <c:v>-5.8389858025709174E-4</c:v>
                </c:pt>
                <c:pt idx="202">
                  <c:v>-4.7424480106039724E-4</c:v>
                </c:pt>
                <c:pt idx="203">
                  <c:v>1.046483954059152E-4</c:v>
                </c:pt>
                <c:pt idx="204">
                  <c:v>1.1549203508698369E-4</c:v>
                </c:pt>
                <c:pt idx="205">
                  <c:v>8.3249997430145939E-5</c:v>
                </c:pt>
                <c:pt idx="206">
                  <c:v>5.0367338975565445E-5</c:v>
                </c:pt>
                <c:pt idx="207">
                  <c:v>7.9632245066907359E-6</c:v>
                </c:pt>
                <c:pt idx="208">
                  <c:v>-1.1588237606163787E-5</c:v>
                </c:pt>
                <c:pt idx="209">
                  <c:v>-5.0731540711668188E-5</c:v>
                </c:pt>
                <c:pt idx="210">
                  <c:v>1.6162446812151288E-4</c:v>
                </c:pt>
                <c:pt idx="211">
                  <c:v>-7.064752192786905E-5</c:v>
                </c:pt>
                <c:pt idx="212">
                  <c:v>-5.3466012521985462E-5</c:v>
                </c:pt>
                <c:pt idx="213">
                  <c:v>9.0593859680465627E-5</c:v>
                </c:pt>
                <c:pt idx="214">
                  <c:v>6.4778770953233256E-5</c:v>
                </c:pt>
                <c:pt idx="215">
                  <c:v>-2.4832016531028955E-5</c:v>
                </c:pt>
                <c:pt idx="216">
                  <c:v>3.0060661455610926E-5</c:v>
                </c:pt>
                <c:pt idx="217">
                  <c:v>1.5374187998717925E-4</c:v>
                </c:pt>
                <c:pt idx="218">
                  <c:v>-4.3633541347842808E-5</c:v>
                </c:pt>
                <c:pt idx="219">
                  <c:v>-4.4599259939825942E-5</c:v>
                </c:pt>
                <c:pt idx="220">
                  <c:v>1.0225028305776984E-4</c:v>
                </c:pt>
                <c:pt idx="221">
                  <c:v>4.2472649600000523E-5</c:v>
                </c:pt>
                <c:pt idx="222">
                  <c:v>#N/A</c:v>
                </c:pt>
                <c:pt idx="223">
                  <c:v>-3.5190025334363995E-5</c:v>
                </c:pt>
                <c:pt idx="224">
                  <c:v>1.3749196782320006E-5</c:v>
                </c:pt>
                <c:pt idx="225">
                  <c:v>1.2362540553190193E-4</c:v>
                </c:pt>
                <c:pt idx="226">
                  <c:v>4.6507581778598706E-5</c:v>
                </c:pt>
                <c:pt idx="227">
                  <c:v>5.0168627395930088E-5</c:v>
                </c:pt>
                <c:pt idx="228">
                  <c:v>-7.3357752663150144E-5</c:v>
                </c:pt>
                <c:pt idx="229">
                  <c:v>-8.661506158480492E-5</c:v>
                </c:pt>
                <c:pt idx="230">
                  <c:v>2.3164341902637275E-5</c:v>
                </c:pt>
                <c:pt idx="231">
                  <c:v>-9.822302739381783E-6</c:v>
                </c:pt>
                <c:pt idx="232">
                  <c:v>1.4828198325655961E-4</c:v>
                </c:pt>
                <c:pt idx="233">
                  <c:v>-1.9158802462393432E-5</c:v>
                </c:pt>
                <c:pt idx="234">
                  <c:v>9.1001193409656622E-6</c:v>
                </c:pt>
                <c:pt idx="235">
                  <c:v>2.2077650284391126E-5</c:v>
                </c:pt>
                <c:pt idx="236">
                  <c:v>2.8633525220866929E-5</c:v>
                </c:pt>
                <c:pt idx="237">
                  <c:v>-1.1109297937239582E-4</c:v>
                </c:pt>
                <c:pt idx="238">
                  <c:v>-1.2538011326024279E-4</c:v>
                </c:pt>
                <c:pt idx="239">
                  <c:v>-1.3456423500590731E-5</c:v>
                </c:pt>
                <c:pt idx="240">
                  <c:v>1.4017607096850071E-5</c:v>
                </c:pt>
                <c:pt idx="241">
                  <c:v>-1.9408831193556964E-5</c:v>
                </c:pt>
                <c:pt idx="242">
                  <c:v>5.7929363179720639E-5</c:v>
                </c:pt>
                <c:pt idx="243">
                  <c:v>-9.6141531904514466E-5</c:v>
                </c:pt>
                <c:pt idx="244">
                  <c:v>-6.3564360166967759E-5</c:v>
                </c:pt>
                <c:pt idx="245">
                  <c:v>2.3726949563984689E-6</c:v>
                </c:pt>
                <c:pt idx="246">
                  <c:v>-7.2815957070648807E-6</c:v>
                </c:pt>
                <c:pt idx="247">
                  <c:v>-1.386852834417418E-5</c:v>
                </c:pt>
                <c:pt idx="248">
                  <c:v>-3.1246958853703433E-5</c:v>
                </c:pt>
                <c:pt idx="249">
                  <c:v>1.1502778433980509E-4</c:v>
                </c:pt>
                <c:pt idx="250">
                  <c:v>-5.1075853263360393E-5</c:v>
                </c:pt>
                <c:pt idx="251">
                  <c:v>-4.6902699388784441E-6</c:v>
                </c:pt>
                <c:pt idx="252">
                  <c:v>-2.9805202965071942E-4</c:v>
                </c:pt>
                <c:pt idx="253">
                  <c:v>-7.7161134773851003E-5</c:v>
                </c:pt>
                <c:pt idx="254">
                  <c:v>3.6495648712886464E-5</c:v>
                </c:pt>
                <c:pt idx="255">
                  <c:v>-2.8653602302419756E-5</c:v>
                </c:pt>
                <c:pt idx="256">
                  <c:v>-2.4064241979537826E-5</c:v>
                </c:pt>
                <c:pt idx="257">
                  <c:v>#N/A</c:v>
                </c:pt>
                <c:pt idx="258">
                  <c:v>2.8239187858103421E-6</c:v>
                </c:pt>
                <c:pt idx="259">
                  <c:v>-7.706049495248557E-5</c:v>
                </c:pt>
                <c:pt idx="260">
                  <c:v>-2.7873064120775837E-5</c:v>
                </c:pt>
                <c:pt idx="261">
                  <c:v>-5.3700849631965752E-5</c:v>
                </c:pt>
                <c:pt idx="262">
                  <c:v>1.3300500867630127E-4</c:v>
                </c:pt>
                <c:pt idx="263">
                  <c:v>-2.7444508419405267E-5</c:v>
                </c:pt>
                <c:pt idx="264">
                  <c:v>-2.0831156521294858E-5</c:v>
                </c:pt>
                <c:pt idx="265">
                  <c:v>-4.5026733701547528E-6</c:v>
                </c:pt>
                <c:pt idx="266">
                  <c:v>1.1308413070487688E-4</c:v>
                </c:pt>
                <c:pt idx="267">
                  <c:v>5.2107824675129422E-6</c:v>
                </c:pt>
                <c:pt idx="268">
                  <c:v>-3.592886054559763E-6</c:v>
                </c:pt>
                <c:pt idx="269">
                  <c:v>2.2308812096383246E-4</c:v>
                </c:pt>
                <c:pt idx="270">
                  <c:v>4.5570318990328929E-5</c:v>
                </c:pt>
                <c:pt idx="271">
                  <c:v>-1.762507882070441E-4</c:v>
                </c:pt>
                <c:pt idx="272">
                  <c:v>-2.6476565349486947E-5</c:v>
                </c:pt>
                <c:pt idx="273">
                  <c:v>-3.9202305921248737E-5</c:v>
                </c:pt>
                <c:pt idx="274">
                  <c:v>4.6929229392533856E-5</c:v>
                </c:pt>
                <c:pt idx="275">
                  <c:v>-2.2476562475670647E-5</c:v>
                </c:pt>
                <c:pt idx="276">
                  <c:v>-4.2127092863664117E-5</c:v>
                </c:pt>
                <c:pt idx="277">
                  <c:v>-1.6271071281437344E-5</c:v>
                </c:pt>
                <c:pt idx="278">
                  <c:v>2.7405192572604875E-5</c:v>
                </c:pt>
                <c:pt idx="279">
                  <c:v>-4.3225357868603709E-6</c:v>
                </c:pt>
                <c:pt idx="280">
                  <c:v>8.1082493652795407E-5</c:v>
                </c:pt>
                <c:pt idx="281">
                  <c:v>-5.231635805846846E-5</c:v>
                </c:pt>
                <c:pt idx="282">
                  <c:v>5.9990726379965942E-5</c:v>
                </c:pt>
                <c:pt idx="283">
                  <c:v>-2.6125213067107467E-5</c:v>
                </c:pt>
                <c:pt idx="284">
                  <c:v>-1.7154216430892433E-5</c:v>
                </c:pt>
                <c:pt idx="285">
                  <c:v>-4.6240361563976151E-5</c:v>
                </c:pt>
                <c:pt idx="286">
                  <c:v>-4.1404147964385629E-5</c:v>
                </c:pt>
                <c:pt idx="287">
                  <c:v>-4.9301513288968479E-5</c:v>
                </c:pt>
                <c:pt idx="288">
                  <c:v>-9.2579573085505018E-6</c:v>
                </c:pt>
                <c:pt idx="289">
                  <c:v>-6.6744975891097624E-5</c:v>
                </c:pt>
                <c:pt idx="290">
                  <c:v>1.2014797035053704E-6</c:v>
                </c:pt>
                <c:pt idx="291">
                  <c:v>-8.2317954560373607E-5</c:v>
                </c:pt>
                <c:pt idx="292">
                  <c:v>3.2361322629070877E-5</c:v>
                </c:pt>
                <c:pt idx="293">
                  <c:v>1.680752508286254E-4</c:v>
                </c:pt>
                <c:pt idx="294">
                  <c:v>8.7011460117469852E-5</c:v>
                </c:pt>
                <c:pt idx="295">
                  <c:v>-1.9576509489582783E-5</c:v>
                </c:pt>
                <c:pt idx="296">
                  <c:v>-1.1462961496122581E-4</c:v>
                </c:pt>
                <c:pt idx="297">
                  <c:v>3.6881401459853969E-5</c:v>
                </c:pt>
                <c:pt idx="298">
                  <c:v>-6.7954301630201996E-6</c:v>
                </c:pt>
                <c:pt idx="299">
                  <c:v>1.7654342927242439E-4</c:v>
                </c:pt>
                <c:pt idx="300">
                  <c:v>-1.2541679686917107E-4</c:v>
                </c:pt>
                <c:pt idx="301">
                  <c:v>-2.0647493583991761E-5</c:v>
                </c:pt>
                <c:pt idx="302">
                  <c:v>3.030922892877097E-5</c:v>
                </c:pt>
                <c:pt idx="303">
                  <c:v>-2.2472962470709845E-5</c:v>
                </c:pt>
                <c:pt idx="304">
                  <c:v>9.9591365018691924E-5</c:v>
                </c:pt>
                <c:pt idx="305">
                  <c:v>2.32618303872556E-4</c:v>
                </c:pt>
                <c:pt idx="306">
                  <c:v>-2.9379420662056788E-5</c:v>
                </c:pt>
                <c:pt idx="307">
                  <c:v>1.1032869537630496E-4</c:v>
                </c:pt>
                <c:pt idx="308">
                  <c:v>-6.9965009471206763E-5</c:v>
                </c:pt>
                <c:pt idx="309">
                  <c:v>2.7569228915935717E-4</c:v>
                </c:pt>
                <c:pt idx="310">
                  <c:v>4.6188908278121943E-6</c:v>
                </c:pt>
                <c:pt idx="311">
                  <c:v>8.4792370866892952E-6</c:v>
                </c:pt>
                <c:pt idx="312">
                  <c:v>-9.9240793440591446E-5</c:v>
                </c:pt>
                <c:pt idx="313">
                  <c:v>-4.6153508143298438E-5</c:v>
                </c:pt>
                <c:pt idx="314">
                  <c:v>5.3826001844115012E-5</c:v>
                </c:pt>
                <c:pt idx="315">
                  <c:v>6.2531849014391128E-6</c:v>
                </c:pt>
                <c:pt idx="316">
                  <c:v>-8.006517841208094E-5</c:v>
                </c:pt>
                <c:pt idx="317">
                  <c:v>-3.4916006112051257E-5</c:v>
                </c:pt>
                <c:pt idx="318">
                  <c:v>-4.9850682452445838E-5</c:v>
                </c:pt>
                <c:pt idx="319">
                  <c:v>1.6477957401206389E-4</c:v>
                </c:pt>
                <c:pt idx="320">
                  <c:v>-5.7708593972694011E-5</c:v>
                </c:pt>
                <c:pt idx="321">
                  <c:v>-2.8699394546860546E-5</c:v>
                </c:pt>
                <c:pt idx="322">
                  <c:v>-8.2916094484741798E-5</c:v>
                </c:pt>
                <c:pt idx="323">
                  <c:v>-2.5084653507700949E-6</c:v>
                </c:pt>
                <c:pt idx="324">
                  <c:v>8.2287333026842546E-5</c:v>
                </c:pt>
                <c:pt idx="325">
                  <c:v>3.5254131518058784E-5</c:v>
                </c:pt>
                <c:pt idx="326">
                  <c:v>-4.8258611442753008E-5</c:v>
                </c:pt>
                <c:pt idx="327">
                  <c:v>-1.9693677419274636E-5</c:v>
                </c:pt>
                <c:pt idx="328">
                  <c:v>-2.5166489866812469E-4</c:v>
                </c:pt>
                <c:pt idx="329">
                  <c:v>1.7929136008953961E-5</c:v>
                </c:pt>
                <c:pt idx="330">
                  <c:v>-1.1808732982854231E-4</c:v>
                </c:pt>
                <c:pt idx="331">
                  <c:v>5.8438520359027635E-5</c:v>
                </c:pt>
                <c:pt idx="332">
                  <c:v>-4.4804489753857979E-6</c:v>
                </c:pt>
                <c:pt idx="333">
                  <c:v>1.8038334930003952E-4</c:v>
                </c:pt>
                <c:pt idx="334">
                  <c:v>-3.9058946626147062E-5</c:v>
                </c:pt>
                <c:pt idx="335">
                  <c:v>1.820731705561851E-4</c:v>
                </c:pt>
                <c:pt idx="336">
                  <c:v>-1.8338261912775877E-5</c:v>
                </c:pt>
                <c:pt idx="337">
                  <c:v>-6.8510149356715289E-5</c:v>
                </c:pt>
                <c:pt idx="338">
                  <c:v>2.9825110934300625E-6</c:v>
                </c:pt>
                <c:pt idx="339">
                  <c:v>5.2274306403088389E-5</c:v>
                </c:pt>
                <c:pt idx="340">
                  <c:v>5.2634659121864047E-5</c:v>
                </c:pt>
                <c:pt idx="341">
                  <c:v>8.1092969925755654E-6</c:v>
                </c:pt>
                <c:pt idx="342">
                  <c:v>#N/A</c:v>
                </c:pt>
                <c:pt idx="343">
                  <c:v>4.1893108896573494E-5</c:v>
                </c:pt>
                <c:pt idx="344">
                  <c:v>-1.1591617906914209E-4</c:v>
                </c:pt>
                <c:pt idx="345">
                  <c:v>4.0959509496341084E-5</c:v>
                </c:pt>
                <c:pt idx="346">
                  <c:v>-1.2381510306014309E-4</c:v>
                </c:pt>
                <c:pt idx="347">
                  <c:v>1.8728372277010408E-5</c:v>
                </c:pt>
                <c:pt idx="348">
                  <c:v>8.0720134548517564E-5</c:v>
                </c:pt>
                <c:pt idx="349">
                  <c:v>-5.1426282709376991E-5</c:v>
                </c:pt>
                <c:pt idx="350">
                  <c:v>-1.2811555327951751E-5</c:v>
                </c:pt>
                <c:pt idx="351">
                  <c:v>1.8338156955066687E-4</c:v>
                </c:pt>
                <c:pt idx="352">
                  <c:v>-1.1871104770433405E-4</c:v>
                </c:pt>
                <c:pt idx="353">
                  <c:v>-4.0605874000232411E-5</c:v>
                </c:pt>
                <c:pt idx="354">
                  <c:v>-6.1460487457809521E-5</c:v>
                </c:pt>
                <c:pt idx="355">
                  <c:v>-1.0156835667740616E-4</c:v>
                </c:pt>
                <c:pt idx="356">
                  <c:v>-5.2012819731661608E-5</c:v>
                </c:pt>
                <c:pt idx="357">
                  <c:v>-2.2059562027798574E-4</c:v>
                </c:pt>
                <c:pt idx="358">
                  <c:v>-2.7857303927514288E-5</c:v>
                </c:pt>
                <c:pt idx="359">
                  <c:v>-1.2027485835064411E-4</c:v>
                </c:pt>
                <c:pt idx="360">
                  <c:v>2.5858188162808382E-5</c:v>
                </c:pt>
                <c:pt idx="361">
                  <c:v>1.1252764894664757E-4</c:v>
                </c:pt>
                <c:pt idx="362">
                  <c:v>-5.6699183433539524E-5</c:v>
                </c:pt>
                <c:pt idx="363">
                  <c:v>7.5854855784207587E-5</c:v>
                </c:pt>
                <c:pt idx="364">
                  <c:v>-1.485513231319624E-4</c:v>
                </c:pt>
                <c:pt idx="365">
                  <c:v>-2.2720671666465186E-4</c:v>
                </c:pt>
                <c:pt idx="366">
                  <c:v>9.6964954673151027E-5</c:v>
                </c:pt>
                <c:pt idx="367">
                  <c:v>-4.6800848316763677E-5</c:v>
                </c:pt>
                <c:pt idx="368">
                  <c:v>-6.4495062651492852E-5</c:v>
                </c:pt>
                <c:pt idx="369">
                  <c:v>-8.1875097239780814E-6</c:v>
                </c:pt>
                <c:pt idx="370">
                  <c:v>-3.2194444183009097E-5</c:v>
                </c:pt>
                <c:pt idx="371">
                  <c:v>5.6667252048892003E-5</c:v>
                </c:pt>
                <c:pt idx="372">
                  <c:v>3.8328748137583801E-5</c:v>
                </c:pt>
                <c:pt idx="373">
                  <c:v>8.2106663484404763E-5</c:v>
                </c:pt>
                <c:pt idx="374">
                  <c:v>3.7096354115861985E-5</c:v>
                </c:pt>
                <c:pt idx="375">
                  <c:v>-2.7772495982292256E-5</c:v>
                </c:pt>
                <c:pt idx="376">
                  <c:v>-7.0625738579854769E-5</c:v>
                </c:pt>
                <c:pt idx="377">
                  <c:v>-6.7993249289188817E-5</c:v>
                </c:pt>
                <c:pt idx="378">
                  <c:v>-4.5052738463335906E-5</c:v>
                </c:pt>
                <c:pt idx="379">
                  <c:v>-2.1845857983926464E-5</c:v>
                </c:pt>
                <c:pt idx="380">
                  <c:v>-1.1308064509996107E-4</c:v>
                </c:pt>
                <c:pt idx="381">
                  <c:v>1.1568585098342687E-4</c:v>
                </c:pt>
                <c:pt idx="382">
                  <c:v>3.3159741416266542E-5</c:v>
                </c:pt>
                <c:pt idx="383">
                  <c:v>2.0597063044025532E-6</c:v>
                </c:pt>
                <c:pt idx="384">
                  <c:v>5.0794104189177958E-5</c:v>
                </c:pt>
                <c:pt idx="385">
                  <c:v>1.9303997409680917E-5</c:v>
                </c:pt>
                <c:pt idx="386">
                  <c:v>1.098442672764488E-5</c:v>
                </c:pt>
                <c:pt idx="387">
                  <c:v>-7.5105548906773123E-6</c:v>
                </c:pt>
                <c:pt idx="388">
                  <c:v>-4.449755507596187E-5</c:v>
                </c:pt>
                <c:pt idx="389">
                  <c:v>-1.629423583038303E-5</c:v>
                </c:pt>
                <c:pt idx="390">
                  <c:v>3.1028390859777488E-5</c:v>
                </c:pt>
                <c:pt idx="391">
                  <c:v>-4.5159654907589442E-5</c:v>
                </c:pt>
                <c:pt idx="392">
                  <c:v>-6.1111184466611235E-5</c:v>
                </c:pt>
                <c:pt idx="393">
                  <c:v>-1.4079877990180734E-5</c:v>
                </c:pt>
                <c:pt idx="394">
                  <c:v>-4.6023096827219057E-5</c:v>
                </c:pt>
                <c:pt idx="395">
                  <c:v>2.0618174721898086E-4</c:v>
                </c:pt>
                <c:pt idx="396">
                  <c:v>8.4990768764781066E-5</c:v>
                </c:pt>
                <c:pt idx="397">
                  <c:v>-3.3571159657519445E-5</c:v>
                </c:pt>
                <c:pt idx="398">
                  <c:v>9.8503804575322818E-6</c:v>
                </c:pt>
                <c:pt idx="399">
                  <c:v>-1.036240171470304E-5</c:v>
                </c:pt>
                <c:pt idx="400">
                  <c:v>5.5911124298368975E-5</c:v>
                </c:pt>
                <c:pt idx="401">
                  <c:v>-1.7233877184108515E-5</c:v>
                </c:pt>
                <c:pt idx="402">
                  <c:v>-7.1802033979384561E-5</c:v>
                </c:pt>
                <c:pt idx="403">
                  <c:v>1.4419637568430232E-6</c:v>
                </c:pt>
                <c:pt idx="404">
                  <c:v>-2.8898244182062882E-5</c:v>
                </c:pt>
                <c:pt idx="405">
                  <c:v>-5.4772862795871013E-5</c:v>
                </c:pt>
                <c:pt idx="406">
                  <c:v>2.1523926310385022E-5</c:v>
                </c:pt>
                <c:pt idx="407">
                  <c:v>-7.4816474554317836E-5</c:v>
                </c:pt>
                <c:pt idx="408">
                  <c:v>-2.3932788917324643E-6</c:v>
                </c:pt>
                <c:pt idx="409">
                  <c:v>5.3680248592868907E-5</c:v>
                </c:pt>
                <c:pt idx="410">
                  <c:v>-1.4909910993943232E-4</c:v>
                </c:pt>
                <c:pt idx="411">
                  <c:v>-4.3675944545462642E-5</c:v>
                </c:pt>
                <c:pt idx="412">
                  <c:v>-9.215586029398537E-5</c:v>
                </c:pt>
                <c:pt idx="413">
                  <c:v>5.8344146205868697E-5</c:v>
                </c:pt>
                <c:pt idx="414">
                  <c:v>7.1367733566862768E-5</c:v>
                </c:pt>
                <c:pt idx="415">
                  <c:v>-7.787364179623335E-5</c:v>
                </c:pt>
                <c:pt idx="416">
                  <c:v>-1.4528172242123105E-5</c:v>
                </c:pt>
                <c:pt idx="417">
                  <c:v>-1.3303140729836738E-4</c:v>
                </c:pt>
                <c:pt idx="418">
                  <c:v>-9.5280494399441196E-5</c:v>
                </c:pt>
                <c:pt idx="419">
                  <c:v>-1.2106433342806699E-4</c:v>
                </c:pt>
                <c:pt idx="420">
                  <c:v>#N/A</c:v>
                </c:pt>
                <c:pt idx="421">
                  <c:v>5.3150717192806951E-5</c:v>
                </c:pt>
                <c:pt idx="422">
                  <c:v>-1.1032872601801635E-4</c:v>
                </c:pt>
                <c:pt idx="423">
                  <c:v>3.0260358363398687E-5</c:v>
                </c:pt>
                <c:pt idx="424">
                  <c:v>-5.1634699725244815E-5</c:v>
                </c:pt>
                <c:pt idx="425">
                  <c:v>3.9197759887033001E-5</c:v>
                </c:pt>
                <c:pt idx="426">
                  <c:v>1.7455888544626319E-5</c:v>
                </c:pt>
                <c:pt idx="427">
                  <c:v>2.9490472387427857E-6</c:v>
                </c:pt>
                <c:pt idx="428">
                  <c:v>1.1637896958860416E-4</c:v>
                </c:pt>
                <c:pt idx="429">
                  <c:v>-3.3356545997897946E-4</c:v>
                </c:pt>
                <c:pt idx="430">
                  <c:v>#N/A</c:v>
                </c:pt>
                <c:pt idx="431">
                  <c:v>-2.7028461859979203E-5</c:v>
                </c:pt>
                <c:pt idx="432">
                  <c:v>2.108697649572111E-5</c:v>
                </c:pt>
                <c:pt idx="433">
                  <c:v>3.9020020161650848E-6</c:v>
                </c:pt>
                <c:pt idx="434">
                  <c:v>1.737311894145499E-5</c:v>
                </c:pt>
                <c:pt idx="435">
                  <c:v>-1.563836822837672E-5</c:v>
                </c:pt>
                <c:pt idx="436">
                  <c:v>-7.690059094989099E-5</c:v>
                </c:pt>
                <c:pt idx="437">
                  <c:v>6.5158227418482539E-5</c:v>
                </c:pt>
                <c:pt idx="438">
                  <c:v>-3.4520709561114415E-5</c:v>
                </c:pt>
                <c:pt idx="439">
                  <c:v>-5.8943196823424415E-5</c:v>
                </c:pt>
                <c:pt idx="440">
                  <c:v>-7.8912406665132551E-5</c:v>
                </c:pt>
                <c:pt idx="441">
                  <c:v>-1.0161738765113171E-5</c:v>
                </c:pt>
                <c:pt idx="442">
                  <c:v>2.1656812800907588E-4</c:v>
                </c:pt>
                <c:pt idx="443">
                  <c:v>-1.1793133867232797E-6</c:v>
                </c:pt>
                <c:pt idx="444">
                  <c:v>3.3050341967211239E-5</c:v>
                </c:pt>
                <c:pt idx="445">
                  <c:v>-3.6873261894054821E-5</c:v>
                </c:pt>
                <c:pt idx="446">
                  <c:v>-6.690809774445583E-6</c:v>
                </c:pt>
                <c:pt idx="447">
                  <c:v>3.0632887786485874E-5</c:v>
                </c:pt>
                <c:pt idx="448">
                  <c:v>7.0312026257512983E-5</c:v>
                </c:pt>
                <c:pt idx="449">
                  <c:v>-1.6961114485125606E-5</c:v>
                </c:pt>
                <c:pt idx="450">
                  <c:v>-5.0955049581857814E-5</c:v>
                </c:pt>
                <c:pt idx="451">
                  <c:v>-3.2050587458032354E-5</c:v>
                </c:pt>
                <c:pt idx="452">
                  <c:v>-3.6347430612315712E-5</c:v>
                </c:pt>
                <c:pt idx="453">
                  <c:v>7.8164828690718835E-5</c:v>
                </c:pt>
                <c:pt idx="454">
                  <c:v>-6.2657462718274104E-6</c:v>
                </c:pt>
                <c:pt idx="455">
                  <c:v>9.9690462795454238E-5</c:v>
                </c:pt>
                <c:pt idx="456">
                  <c:v>6.7502552473563959E-5</c:v>
                </c:pt>
                <c:pt idx="457">
                  <c:v>1.8331163424978314E-6</c:v>
                </c:pt>
                <c:pt idx="458">
                  <c:v>7.1843831594975427E-5</c:v>
                </c:pt>
                <c:pt idx="459">
                  <c:v>1.7831887513253264E-6</c:v>
                </c:pt>
                <c:pt idx="460">
                  <c:v>2.2879009805576445E-5</c:v>
                </c:pt>
                <c:pt idx="461">
                  <c:v>5.7211565856696289E-5</c:v>
                </c:pt>
                <c:pt idx="462">
                  <c:v>3.3326439434877564E-5</c:v>
                </c:pt>
                <c:pt idx="463">
                  <c:v>-5.704022616348503E-6</c:v>
                </c:pt>
                <c:pt idx="464">
                  <c:v>1.00829091635668E-4</c:v>
                </c:pt>
                <c:pt idx="465">
                  <c:v>6.0429761242986046E-5</c:v>
                </c:pt>
                <c:pt idx="466">
                  <c:v>-1.5410175850971708E-4</c:v>
                </c:pt>
                <c:pt idx="467">
                  <c:v>1.0447016063341863E-5</c:v>
                </c:pt>
                <c:pt idx="468">
                  <c:v>-7.6511495927800155E-6</c:v>
                </c:pt>
                <c:pt idx="469">
                  <c:v>2.0784315464927872E-5</c:v>
                </c:pt>
                <c:pt idx="470">
                  <c:v>1.6529524127895101E-5</c:v>
                </c:pt>
                <c:pt idx="471">
                  <c:v>3.5078321370840548E-5</c:v>
                </c:pt>
                <c:pt idx="472">
                  <c:v>8.3731901083794469E-6</c:v>
                </c:pt>
                <c:pt idx="473">
                  <c:v>-5.9630404696253692E-6</c:v>
                </c:pt>
                <c:pt idx="474">
                  <c:v>-1.4137089742183306E-5</c:v>
                </c:pt>
                <c:pt idx="475">
                  <c:v>-1.337025204772857E-5</c:v>
                </c:pt>
                <c:pt idx="476">
                  <c:v>2.1256811933989539E-5</c:v>
                </c:pt>
                <c:pt idx="477">
                  <c:v>2.6299875975688281E-5</c:v>
                </c:pt>
                <c:pt idx="478">
                  <c:v>-2.6328280365417456E-5</c:v>
                </c:pt>
                <c:pt idx="479">
                  <c:v>-2.1040473293654216E-5</c:v>
                </c:pt>
                <c:pt idx="480">
                  <c:v>-5.5617257289197752E-5</c:v>
                </c:pt>
                <c:pt idx="481">
                  <c:v>9.5417108639805903E-6</c:v>
                </c:pt>
                <c:pt idx="482">
                  <c:v>2.5907721091789071E-5</c:v>
                </c:pt>
                <c:pt idx="483">
                  <c:v>-1.6048200452178918E-4</c:v>
                </c:pt>
                <c:pt idx="484">
                  <c:v>-3.4967420783793557E-5</c:v>
                </c:pt>
                <c:pt idx="485">
                  <c:v>2.3833000381734415E-4</c:v>
                </c:pt>
                <c:pt idx="486">
                  <c:v>6.7156436384996354E-5</c:v>
                </c:pt>
                <c:pt idx="487">
                  <c:v>6.28011790178018E-5</c:v>
                </c:pt>
                <c:pt idx="488">
                  <c:v>-1.361607608305615E-4</c:v>
                </c:pt>
                <c:pt idx="489">
                  <c:v>1.1092620451513824E-5</c:v>
                </c:pt>
                <c:pt idx="490">
                  <c:v>-6.4305358504768151E-5</c:v>
                </c:pt>
                <c:pt idx="491">
                  <c:v>-5.150919041496671E-5</c:v>
                </c:pt>
                <c:pt idx="492">
                  <c:v>-1.3332452382996962E-4</c:v>
                </c:pt>
                <c:pt idx="493">
                  <c:v>1.025640211671508E-5</c:v>
                </c:pt>
                <c:pt idx="494">
                  <c:v>-1.3896469254359722E-4</c:v>
                </c:pt>
                <c:pt idx="495">
                  <c:v>5.9587338551825297E-5</c:v>
                </c:pt>
                <c:pt idx="496">
                  <c:v>1.4651022350120613E-4</c:v>
                </c:pt>
                <c:pt idx="497">
                  <c:v>-5.2075937821749463E-5</c:v>
                </c:pt>
                <c:pt idx="498">
                  <c:v>1.5555035651315663E-5</c:v>
                </c:pt>
                <c:pt idx="499">
                  <c:v>-6.0911579903955015E-5</c:v>
                </c:pt>
                <c:pt idx="500">
                  <c:v>-4.2211443343598276E-5</c:v>
                </c:pt>
                <c:pt idx="501">
                  <c:v>-2.8218547224678758E-5</c:v>
                </c:pt>
                <c:pt idx="502">
                  <c:v>-8.6689023760300188E-5</c:v>
                </c:pt>
                <c:pt idx="503">
                  <c:v>1.7971878839562194E-5</c:v>
                </c:pt>
                <c:pt idx="504">
                  <c:v>-1.2672145690006964E-5</c:v>
                </c:pt>
                <c:pt idx="505">
                  <c:v>-2.6901191722661366E-5</c:v>
                </c:pt>
                <c:pt idx="506">
                  <c:v>3.9788608851676344E-5</c:v>
                </c:pt>
                <c:pt idx="507">
                  <c:v>-6.3756189210617542E-5</c:v>
                </c:pt>
                <c:pt idx="508">
                  <c:v>1.5179135881560057E-6</c:v>
                </c:pt>
                <c:pt idx="509">
                  <c:v>#N/A</c:v>
                </c:pt>
                <c:pt idx="510">
                  <c:v>8.3390556928519821E-5</c:v>
                </c:pt>
                <c:pt idx="511">
                  <c:v>8.7039649766529337E-5</c:v>
                </c:pt>
                <c:pt idx="512">
                  <c:v>2.3013332242283191E-4</c:v>
                </c:pt>
                <c:pt idx="513">
                  <c:v>5.169156203566061E-5</c:v>
                </c:pt>
                <c:pt idx="514">
                  <c:v>-3.2819550841001188E-5</c:v>
                </c:pt>
                <c:pt idx="515">
                  <c:v>1.1928301383745676E-4</c:v>
                </c:pt>
                <c:pt idx="516">
                  <c:v>6.3104478642106443E-5</c:v>
                </c:pt>
                <c:pt idx="517">
                  <c:v>1.1842823585239692E-5</c:v>
                </c:pt>
                <c:pt idx="518">
                  <c:v>2.3270173989731191E-5</c:v>
                </c:pt>
                <c:pt idx="519">
                  <c:v>4.6387409530446178E-5</c:v>
                </c:pt>
                <c:pt idx="520">
                  <c:v>-4.069396589234664E-4</c:v>
                </c:pt>
                <c:pt idx="521">
                  <c:v>-9.2610430954875866E-5</c:v>
                </c:pt>
                <c:pt idx="522">
                  <c:v>-1.4419693356781949E-4</c:v>
                </c:pt>
                <c:pt idx="523">
                  <c:v>-1.2894524896955861E-4</c:v>
                </c:pt>
                <c:pt idx="524">
                  <c:v>1.69256671421536E-4</c:v>
                </c:pt>
                <c:pt idx="525">
                  <c:v>6.8293306943134624E-5</c:v>
                </c:pt>
                <c:pt idx="526">
                  <c:v>-2.4506396443690903E-5</c:v>
                </c:pt>
                <c:pt idx="527">
                  <c:v>9.4860540264862792E-5</c:v>
                </c:pt>
                <c:pt idx="528">
                  <c:v>5.9574480777868644E-5</c:v>
                </c:pt>
                <c:pt idx="529">
                  <c:v>5.365488450803646E-5</c:v>
                </c:pt>
                <c:pt idx="530">
                  <c:v>-9.5457971211354575E-5</c:v>
                </c:pt>
                <c:pt idx="531">
                  <c:v>2.7335421048269026E-5</c:v>
                </c:pt>
                <c:pt idx="532">
                  <c:v>-1.516118136939415E-4</c:v>
                </c:pt>
                <c:pt idx="533">
                  <c:v>1.0837896955784299E-4</c:v>
                </c:pt>
                <c:pt idx="534">
                  <c:v>2.1993358960448184E-4</c:v>
                </c:pt>
                <c:pt idx="535">
                  <c:v>7.7280307389404612E-5</c:v>
                </c:pt>
                <c:pt idx="536">
                  <c:v>1.9024172821624497E-5</c:v>
                </c:pt>
                <c:pt idx="537">
                  <c:v>8.891059330551343E-5</c:v>
                </c:pt>
                <c:pt idx="538">
                  <c:v>1.0703951558144187E-4</c:v>
                </c:pt>
                <c:pt idx="539">
                  <c:v>-1.5106673130560466E-4</c:v>
                </c:pt>
                <c:pt idx="540">
                  <c:v>1.3865335243168353E-5</c:v>
                </c:pt>
                <c:pt idx="541">
                  <c:v>3.3528972649854438E-5</c:v>
                </c:pt>
                <c:pt idx="542">
                  <c:v>-2.73215150952133E-5</c:v>
                </c:pt>
                <c:pt idx="543">
                  <c:v>-4.8193175035793345E-5</c:v>
                </c:pt>
                <c:pt idx="544">
                  <c:v>2.5721707444081865E-5</c:v>
                </c:pt>
                <c:pt idx="545">
                  <c:v>-1.2062794660661069E-4</c:v>
                </c:pt>
                <c:pt idx="546">
                  <c:v>-1.6691777807942287E-5</c:v>
                </c:pt>
                <c:pt idx="547">
                  <c:v>-4.5877962327578459E-5</c:v>
                </c:pt>
                <c:pt idx="548">
                  <c:v>3.3832602301453463E-4</c:v>
                </c:pt>
                <c:pt idx="549">
                  <c:v>-4.3298785105783111E-5</c:v>
                </c:pt>
                <c:pt idx="550">
                  <c:v>3.8370879616400622E-4</c:v>
                </c:pt>
                <c:pt idx="551">
                  <c:v>2.4563517921882827E-4</c:v>
                </c:pt>
                <c:pt idx="552">
                  <c:v>-1.6433614811961483E-5</c:v>
                </c:pt>
                <c:pt idx="553">
                  <c:v>5.2005926552967097E-6</c:v>
                </c:pt>
                <c:pt idx="554">
                  <c:v>-2.9055310467596129E-6</c:v>
                </c:pt>
                <c:pt idx="555">
                  <c:v>-2.9024201853133924E-5</c:v>
                </c:pt>
                <c:pt idx="556">
                  <c:v>9.7634284837666563E-5</c:v>
                </c:pt>
                <c:pt idx="557">
                  <c:v>-3.0735160967854114E-5</c:v>
                </c:pt>
                <c:pt idx="558">
                  <c:v>-4.3115542535110407E-5</c:v>
                </c:pt>
                <c:pt idx="559">
                  <c:v>-2.7448372006633193E-5</c:v>
                </c:pt>
                <c:pt idx="560">
                  <c:v>4.5707091403501821E-5</c:v>
                </c:pt>
                <c:pt idx="561">
                  <c:v>-1.7879787725205709E-4</c:v>
                </c:pt>
                <c:pt idx="562">
                  <c:v>-6.204530999165403E-5</c:v>
                </c:pt>
                <c:pt idx="563">
                  <c:v>-1.3888711964948897E-5</c:v>
                </c:pt>
                <c:pt idx="564">
                  <c:v>-6.5333063659189783E-5</c:v>
                </c:pt>
                <c:pt idx="565">
                  <c:v>-4.0801933125722556E-5</c:v>
                </c:pt>
                <c:pt idx="566">
                  <c:v>4.8220733267712035E-5</c:v>
                </c:pt>
                <c:pt idx="567">
                  <c:v>3.235485117636383E-5</c:v>
                </c:pt>
                <c:pt idx="568">
                  <c:v>2.5890493112523671E-5</c:v>
                </c:pt>
                <c:pt idx="569">
                  <c:v>-7.3185738782344245E-5</c:v>
                </c:pt>
                <c:pt idx="570">
                  <c:v>-4.36993155221721E-5</c:v>
                </c:pt>
                <c:pt idx="571">
                  <c:v>-3.8231098636876126E-6</c:v>
                </c:pt>
                <c:pt idx="572">
                  <c:v>-1.6522146570507878E-4</c:v>
                </c:pt>
                <c:pt idx="573">
                  <c:v>-1.0864499935503424E-4</c:v>
                </c:pt>
                <c:pt idx="574">
                  <c:v>-8.5441215361137246E-5</c:v>
                </c:pt>
                <c:pt idx="575">
                  <c:v>2.1021224949846484E-4</c:v>
                </c:pt>
                <c:pt idx="576">
                  <c:v>5.87789256576432E-5</c:v>
                </c:pt>
                <c:pt idx="577">
                  <c:v>-6.9224013974800158E-5</c:v>
                </c:pt>
                <c:pt idx="578">
                  <c:v>-7.2936597320882868E-5</c:v>
                </c:pt>
                <c:pt idx="579">
                  <c:v>-6.2527138638746038E-5</c:v>
                </c:pt>
                <c:pt idx="580">
                  <c:v>-4.9454607231602665E-6</c:v>
                </c:pt>
                <c:pt idx="581">
                  <c:v>-1.3269492502576696E-5</c:v>
                </c:pt>
                <c:pt idx="582">
                  <c:v>3.896885330645361E-6</c:v>
                </c:pt>
                <c:pt idx="583">
                  <c:v>9.5293080554004206E-5</c:v>
                </c:pt>
                <c:pt idx="584">
                  <c:v>-5.9710426290049412E-6</c:v>
                </c:pt>
                <c:pt idx="585">
                  <c:v>-6.5135471183253024E-5</c:v>
                </c:pt>
                <c:pt idx="586">
                  <c:v>5.8446302900971858E-5</c:v>
                </c:pt>
                <c:pt idx="587">
                  <c:v>-2.1982539962106529E-5</c:v>
                </c:pt>
                <c:pt idx="588">
                  <c:v>5.5574925872381442E-6</c:v>
                </c:pt>
                <c:pt idx="589">
                  <c:v>-3.5988350939097913E-5</c:v>
                </c:pt>
                <c:pt idx="590">
                  <c:v>4.6812038038801518E-5</c:v>
                </c:pt>
                <c:pt idx="591">
                  <c:v>-4.1670329975707077E-5</c:v>
                </c:pt>
                <c:pt idx="592">
                  <c:v>#N/A</c:v>
                </c:pt>
                <c:pt idx="593">
                  <c:v>1.7460545852943099E-5</c:v>
                </c:pt>
                <c:pt idx="594">
                  <c:v>-1.5437842189602868E-5</c:v>
                </c:pt>
                <c:pt idx="595">
                  <c:v>-1.3092923590751759E-5</c:v>
                </c:pt>
                <c:pt idx="596">
                  <c:v>1.2813158657642987E-5</c:v>
                </c:pt>
                <c:pt idx="597">
                  <c:v>-1.8237257987774314E-5</c:v>
                </c:pt>
                <c:pt idx="598">
                  <c:v>3.9814454317443904E-5</c:v>
                </c:pt>
                <c:pt idx="599">
                  <c:v>4.4717848683983874E-6</c:v>
                </c:pt>
                <c:pt idx="600">
                  <c:v>3.365531112564657E-5</c:v>
                </c:pt>
                <c:pt idx="601">
                  <c:v>-7.1774928746437539E-5</c:v>
                </c:pt>
                <c:pt idx="602">
                  <c:v>-3.9438849911532792E-5</c:v>
                </c:pt>
                <c:pt idx="603">
                  <c:v>-2.2714436859638809E-5</c:v>
                </c:pt>
                <c:pt idx="604">
                  <c:v>3.7510395997308876E-5</c:v>
                </c:pt>
                <c:pt idx="605">
                  <c:v>9.9830118843735605E-6</c:v>
                </c:pt>
                <c:pt idx="606">
                  <c:v>4.0664779099586212E-6</c:v>
                </c:pt>
                <c:pt idx="607">
                  <c:v>3.6820115419344823E-4</c:v>
                </c:pt>
                <c:pt idx="608">
                  <c:v>1.2030978215360477E-4</c:v>
                </c:pt>
                <c:pt idx="609">
                  <c:v>3.8136977780212078E-5</c:v>
                </c:pt>
                <c:pt idx="610">
                  <c:v>-3.6222087210102671E-5</c:v>
                </c:pt>
                <c:pt idx="611">
                  <c:v>6.1899290378475413E-5</c:v>
                </c:pt>
                <c:pt idx="612">
                  <c:v>3.784408480833612E-5</c:v>
                </c:pt>
                <c:pt idx="613">
                  <c:v>-9.7188524899038953E-6</c:v>
                </c:pt>
                <c:pt idx="614">
                  <c:v>2.1526531948024008E-4</c:v>
                </c:pt>
                <c:pt idx="615">
                  <c:v>1.4555439012675642E-4</c:v>
                </c:pt>
                <c:pt idx="616">
                  <c:v>1.5158005890469894E-6</c:v>
                </c:pt>
                <c:pt idx="617">
                  <c:v>3.3390855270098996E-5</c:v>
                </c:pt>
                <c:pt idx="618">
                  <c:v>-2.7223089757111296E-5</c:v>
                </c:pt>
                <c:pt idx="619">
                  <c:v>4.4324374230075847E-5</c:v>
                </c:pt>
                <c:pt idx="620">
                  <c:v>-1.6113141100282391E-5</c:v>
                </c:pt>
                <c:pt idx="621">
                  <c:v>4.5607769225242123E-5</c:v>
                </c:pt>
                <c:pt idx="622">
                  <c:v>-8.3012908579371825E-6</c:v>
                </c:pt>
                <c:pt idx="623">
                  <c:v>2.7496247262615015E-5</c:v>
                </c:pt>
                <c:pt idx="624">
                  <c:v>-8.0746385362484574E-5</c:v>
                </c:pt>
                <c:pt idx="625">
                  <c:v>-4.4595942044090009E-5</c:v>
                </c:pt>
                <c:pt idx="626">
                  <c:v>-1.5398751312956094E-5</c:v>
                </c:pt>
                <c:pt idx="627">
                  <c:v>-3.7045490778542245E-5</c:v>
                </c:pt>
                <c:pt idx="628">
                  <c:v>2.5378295470446233E-5</c:v>
                </c:pt>
                <c:pt idx="629">
                  <c:v>7.188834204896466E-5</c:v>
                </c:pt>
                <c:pt idx="630">
                  <c:v>-6.9639455471226519E-5</c:v>
                </c:pt>
                <c:pt idx="631">
                  <c:v>-6.7929714663961249E-5</c:v>
                </c:pt>
                <c:pt idx="632">
                  <c:v>5.3778757286515599E-5</c:v>
                </c:pt>
                <c:pt idx="633">
                  <c:v>-2.247169417635142E-5</c:v>
                </c:pt>
                <c:pt idx="634">
                  <c:v>5.0182679108612405E-5</c:v>
                </c:pt>
                <c:pt idx="635">
                  <c:v>-9.6826797377769225E-6</c:v>
                </c:pt>
                <c:pt idx="636">
                  <c:v>-1.7476648993208777E-5</c:v>
                </c:pt>
                <c:pt idx="637">
                  <c:v>1.0341213472653266E-5</c:v>
                </c:pt>
                <c:pt idx="638">
                  <c:v>-3.8116584039959989E-5</c:v>
                </c:pt>
                <c:pt idx="639">
                  <c:v>-2.476107221904833E-5</c:v>
                </c:pt>
                <c:pt idx="640">
                  <c:v>-2.2273688316420959E-4</c:v>
                </c:pt>
                <c:pt idx="641">
                  <c:v>-3.0518806857116054E-5</c:v>
                </c:pt>
                <c:pt idx="642">
                  <c:v>-1.2833039760073994E-5</c:v>
                </c:pt>
                <c:pt idx="643">
                  <c:v>7.0096653404183584E-5</c:v>
                </c:pt>
                <c:pt idx="644">
                  <c:v>-5.0769179394505315E-5</c:v>
                </c:pt>
                <c:pt idx="645">
                  <c:v>5.866968689693941E-5</c:v>
                </c:pt>
                <c:pt idx="646">
                  <c:v>1.9900243823700592E-5</c:v>
                </c:pt>
                <c:pt idx="647">
                  <c:v>-1.1395963772642403E-7</c:v>
                </c:pt>
                <c:pt idx="648">
                  <c:v>5.5819236173260123E-6</c:v>
                </c:pt>
                <c:pt idx="649">
                  <c:v>2.0454445205375649E-5</c:v>
                </c:pt>
                <c:pt idx="650">
                  <c:v>9.0796210783228304E-6</c:v>
                </c:pt>
                <c:pt idx="651">
                  <c:v>-9.2765563697305709E-7</c:v>
                </c:pt>
                <c:pt idx="652">
                  <c:v>6.9084303873090391E-6</c:v>
                </c:pt>
                <c:pt idx="653">
                  <c:v>-1.9113733128905963E-5</c:v>
                </c:pt>
                <c:pt idx="654">
                  <c:v>-4.1394774241698684E-6</c:v>
                </c:pt>
                <c:pt idx="655">
                  <c:v>2.4975531215609692E-5</c:v>
                </c:pt>
                <c:pt idx="656">
                  <c:v>2.8235669340626046E-5</c:v>
                </c:pt>
                <c:pt idx="657">
                  <c:v>-3.0974503990366387E-5</c:v>
                </c:pt>
                <c:pt idx="658">
                  <c:v>-1.1239558804909677E-4</c:v>
                </c:pt>
                <c:pt idx="659">
                  <c:v>2.8773848974039673E-5</c:v>
                </c:pt>
                <c:pt idx="660">
                  <c:v>-1.3480079030792069E-5</c:v>
                </c:pt>
                <c:pt idx="661">
                  <c:v>2.5817628404478654E-5</c:v>
                </c:pt>
                <c:pt idx="662">
                  <c:v>-2.804510723741771E-5</c:v>
                </c:pt>
                <c:pt idx="663">
                  <c:v>1.4051486810551239E-5</c:v>
                </c:pt>
                <c:pt idx="664">
                  <c:v>-1.7446842791146722E-5</c:v>
                </c:pt>
                <c:pt idx="665">
                  <c:v>5.1711194141823569E-5</c:v>
                </c:pt>
                <c:pt idx="666">
                  <c:v>-1.1625333210529831E-5</c:v>
                </c:pt>
                <c:pt idx="667">
                  <c:v>3.1724264570209826E-5</c:v>
                </c:pt>
                <c:pt idx="668">
                  <c:v>9.2647048453020631E-6</c:v>
                </c:pt>
                <c:pt idx="669">
                  <c:v>-1.4809606182164536E-4</c:v>
                </c:pt>
                <c:pt idx="670">
                  <c:v>#N/A</c:v>
                </c:pt>
                <c:pt idx="671">
                  <c:v>5.0684458829719503E-5</c:v>
                </c:pt>
                <c:pt idx="672">
                  <c:v>-3.0816977050207583E-6</c:v>
                </c:pt>
                <c:pt idx="673">
                  <c:v>-1.6578217028051512E-5</c:v>
                </c:pt>
                <c:pt idx="674">
                  <c:v>1.6540578241075465E-4</c:v>
                </c:pt>
                <c:pt idx="675">
                  <c:v>-4.2616607287659924E-5</c:v>
                </c:pt>
                <c:pt idx="676">
                  <c:v>1.5230247075437298E-4</c:v>
                </c:pt>
                <c:pt idx="677">
                  <c:v>-6.8897999010442135E-6</c:v>
                </c:pt>
                <c:pt idx="678">
                  <c:v>2.0525483150612978E-4</c:v>
                </c:pt>
                <c:pt idx="679">
                  <c:v>7.4324379908841109E-5</c:v>
                </c:pt>
                <c:pt idx="680">
                  <c:v>-1.5276584862045084E-4</c:v>
                </c:pt>
                <c:pt idx="681">
                  <c:v>-2.3318593597720927E-5</c:v>
                </c:pt>
                <c:pt idx="682">
                  <c:v>-5.3208828712403289E-5</c:v>
                </c:pt>
                <c:pt idx="683">
                  <c:v>-9.2834832088550812E-5</c:v>
                </c:pt>
                <c:pt idx="684">
                  <c:v>-2.5164715909742341E-5</c:v>
                </c:pt>
                <c:pt idx="685">
                  <c:v>1.7080987893880462E-5</c:v>
                </c:pt>
                <c:pt idx="686">
                  <c:v>-2.0426755165892096E-5</c:v>
                </c:pt>
                <c:pt idx="687">
                  <c:v>-5.8583729585226507E-6</c:v>
                </c:pt>
                <c:pt idx="688">
                  <c:v>-9.5186073431285934E-5</c:v>
                </c:pt>
                <c:pt idx="689">
                  <c:v>4.7487345573582473E-5</c:v>
                </c:pt>
                <c:pt idx="690">
                  <c:v>-8.3532721768531104E-6</c:v>
                </c:pt>
                <c:pt idx="691">
                  <c:v>5.1734757059995751E-5</c:v>
                </c:pt>
                <c:pt idx="692">
                  <c:v>-5.6556340163327334E-5</c:v>
                </c:pt>
                <c:pt idx="693">
                  <c:v>6.7593231012352817E-6</c:v>
                </c:pt>
                <c:pt idx="694">
                  <c:v>5.256257943120346E-6</c:v>
                </c:pt>
                <c:pt idx="695">
                  <c:v>#N/A</c:v>
                </c:pt>
                <c:pt idx="696">
                  <c:v>-4.85686185092149E-6</c:v>
                </c:pt>
                <c:pt idx="697">
                  <c:v>5.6904318339046078E-5</c:v>
                </c:pt>
                <c:pt idx="698">
                  <c:v>-6.0767258213578756E-5</c:v>
                </c:pt>
                <c:pt idx="699">
                  <c:v>2.747668602309794E-5</c:v>
                </c:pt>
                <c:pt idx="700">
                  <c:v>-2.1592582777973934E-4</c:v>
                </c:pt>
                <c:pt idx="701">
                  <c:v>-2.3646846371350172E-5</c:v>
                </c:pt>
                <c:pt idx="702">
                  <c:v>1.3798536252607185E-5</c:v>
                </c:pt>
                <c:pt idx="703">
                  <c:v>9.943066267226186E-6</c:v>
                </c:pt>
                <c:pt idx="704">
                  <c:v>-1.1587725155959294E-4</c:v>
                </c:pt>
                <c:pt idx="705">
                  <c:v>5.3470783972553448E-5</c:v>
                </c:pt>
                <c:pt idx="706">
                  <c:v>3.6303073878030112E-5</c:v>
                </c:pt>
                <c:pt idx="707">
                  <c:v>8.7118913826400579E-5</c:v>
                </c:pt>
                <c:pt idx="708">
                  <c:v>-1.4455168086291437E-5</c:v>
                </c:pt>
                <c:pt idx="709">
                  <c:v>7.5392747440283792E-5</c:v>
                </c:pt>
                <c:pt idx="710">
                  <c:v>8.4439464892005489E-5</c:v>
                </c:pt>
                <c:pt idx="711">
                  <c:v>5.1681752995857977E-5</c:v>
                </c:pt>
                <c:pt idx="712">
                  <c:v>-2.0888250114259321E-5</c:v>
                </c:pt>
                <c:pt idx="713">
                  <c:v>3.413819455588829E-5</c:v>
                </c:pt>
                <c:pt idx="714">
                  <c:v>4.545556337531842E-5</c:v>
                </c:pt>
                <c:pt idx="715">
                  <c:v>-8.6710816981083738E-5</c:v>
                </c:pt>
                <c:pt idx="716">
                  <c:v>1.5823434575068518E-5</c:v>
                </c:pt>
                <c:pt idx="717">
                  <c:v>-5.1471108002409949E-5</c:v>
                </c:pt>
                <c:pt idx="718">
                  <c:v>-3.7100065491624257E-5</c:v>
                </c:pt>
                <c:pt idx="719">
                  <c:v>2.666321373911984E-6</c:v>
                </c:pt>
                <c:pt idx="720">
                  <c:v>7.9471896285987498E-6</c:v>
                </c:pt>
                <c:pt idx="721">
                  <c:v>9.3466909157680078E-5</c:v>
                </c:pt>
                <c:pt idx="722">
                  <c:v>1.7142362986444226E-5</c:v>
                </c:pt>
                <c:pt idx="723">
                  <c:v>-2.5148977618960622E-5</c:v>
                </c:pt>
                <c:pt idx="724">
                  <c:v>3.3510899186683929E-5</c:v>
                </c:pt>
                <c:pt idx="725">
                  <c:v>-6.5272085517653622E-5</c:v>
                </c:pt>
                <c:pt idx="726">
                  <c:v>-1.2230059520512704E-4</c:v>
                </c:pt>
                <c:pt idx="727">
                  <c:v>-5.788832455277948E-5</c:v>
                </c:pt>
                <c:pt idx="728">
                  <c:v>6.7161275071780935E-5</c:v>
                </c:pt>
                <c:pt idx="729">
                  <c:v>-7.4571093453545956E-5</c:v>
                </c:pt>
                <c:pt idx="730">
                  <c:v>5.041810680439518E-5</c:v>
                </c:pt>
                <c:pt idx="731">
                  <c:v>-1.4153501095348631E-4</c:v>
                </c:pt>
                <c:pt idx="732">
                  <c:v>7.8635786997294232E-5</c:v>
                </c:pt>
                <c:pt idx="733">
                  <c:v>-3.593526726408669E-5</c:v>
                </c:pt>
                <c:pt idx="734">
                  <c:v>-2.6951506320371799E-5</c:v>
                </c:pt>
                <c:pt idx="735">
                  <c:v>-4.9546659575017138E-5</c:v>
                </c:pt>
                <c:pt idx="736">
                  <c:v>-1.4862712973018333E-5</c:v>
                </c:pt>
                <c:pt idx="737">
                  <c:v>6.2467367691887432E-6</c:v>
                </c:pt>
                <c:pt idx="738">
                  <c:v>-1.1609778362575707E-4</c:v>
                </c:pt>
                <c:pt idx="739">
                  <c:v>7.9703053588175976E-6</c:v>
                </c:pt>
                <c:pt idx="740">
                  <c:v>-9.3920261931668136E-5</c:v>
                </c:pt>
                <c:pt idx="741">
                  <c:v>-1.3104443767908425E-4</c:v>
                </c:pt>
                <c:pt idx="742">
                  <c:v>-2.9951005549033738E-6</c:v>
                </c:pt>
                <c:pt idx="743">
                  <c:v>5.3728673557795759E-5</c:v>
                </c:pt>
                <c:pt idx="744">
                  <c:v>1.6180750173511171E-5</c:v>
                </c:pt>
                <c:pt idx="745">
                  <c:v>2.1841141656597785E-5</c:v>
                </c:pt>
                <c:pt idx="746">
                  <c:v>-1.4649547637834992E-4</c:v>
                </c:pt>
                <c:pt idx="747">
                  <c:v>9.5230491191644617E-5</c:v>
                </c:pt>
                <c:pt idx="748">
                  <c:v>-7.0839928946853092E-5</c:v>
                </c:pt>
                <c:pt idx="749">
                  <c:v>4.6331076925199E-5</c:v>
                </c:pt>
                <c:pt idx="750">
                  <c:v>-1.8673341398045551E-5</c:v>
                </c:pt>
                <c:pt idx="751">
                  <c:v>-1.8383144783085115E-5</c:v>
                </c:pt>
                <c:pt idx="752">
                  <c:v>3.3235498234640559E-5</c:v>
                </c:pt>
                <c:pt idx="753">
                  <c:v>-1.613310077508423E-5</c:v>
                </c:pt>
                <c:pt idx="754">
                  <c:v>-5.3432213917403715E-5</c:v>
                </c:pt>
                <c:pt idx="755">
                  <c:v>-2.778177276607785E-5</c:v>
                </c:pt>
                <c:pt idx="756">
                  <c:v>2.4549147550123607E-5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1-497C-A8D3-FB9F6C9EBCCD}"/>
            </c:ext>
          </c:extLst>
        </c:ser>
        <c:ser>
          <c:idx val="5"/>
          <c:order val="1"/>
          <c:tx>
            <c:strRef>
              <c:f>Analysis!$BA$9</c:f>
              <c:strCache>
                <c:ptCount val="1"/>
                <c:pt idx="0">
                  <c:v>Vanguard S&amp;P500 UCITS ETF USD Dist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Analysis!$BA$10:$BA$766</c:f>
              <c:numCache>
                <c:formatCode>0.000%</c:formatCode>
                <c:ptCount val="757"/>
                <c:pt idx="0">
                  <c:v>-3.7480534176737024E-5</c:v>
                </c:pt>
                <c:pt idx="1">
                  <c:v>-3.3404513961610149E-6</c:v>
                </c:pt>
                <c:pt idx="2">
                  <c:v>-1.9208537438863971E-5</c:v>
                </c:pt>
                <c:pt idx="3">
                  <c:v>-3.344215921252669E-5</c:v>
                </c:pt>
                <c:pt idx="4">
                  <c:v>-3.1266220787751209E-5</c:v>
                </c:pt>
                <c:pt idx="5">
                  <c:v>9.129858470768859E-5</c:v>
                </c:pt>
                <c:pt idx="6">
                  <c:v>-4.4003347514642854E-5</c:v>
                </c:pt>
                <c:pt idx="7">
                  <c:v>9.5170454477155886E-6</c:v>
                </c:pt>
                <c:pt idx="8">
                  <c:v>3.8291403189005813E-5</c:v>
                </c:pt>
                <c:pt idx="9">
                  <c:v>4.6809726647167871E-5</c:v>
                </c:pt>
                <c:pt idx="10">
                  <c:v>-5.2469911173469441E-5</c:v>
                </c:pt>
                <c:pt idx="11">
                  <c:v>-6.5964266799278803E-5</c:v>
                </c:pt>
                <c:pt idx="12">
                  <c:v>5.064444779545596E-5</c:v>
                </c:pt>
                <c:pt idx="13">
                  <c:v>3.9237667343261506E-5</c:v>
                </c:pt>
                <c:pt idx="14">
                  <c:v>-4.5048424403892895E-5</c:v>
                </c:pt>
                <c:pt idx="15">
                  <c:v>-6.6531349053655653E-5</c:v>
                </c:pt>
                <c:pt idx="16">
                  <c:v>8.8406626917669762E-5</c:v>
                </c:pt>
                <c:pt idx="17">
                  <c:v>4.3108146410730797E-5</c:v>
                </c:pt>
                <c:pt idx="18">
                  <c:v>-5.8086397910050991E-5</c:v>
                </c:pt>
                <c:pt idx="19">
                  <c:v>1.2319027936857907E-5</c:v>
                </c:pt>
                <c:pt idx="20">
                  <c:v>3.5894148952553273E-5</c:v>
                </c:pt>
                <c:pt idx="21">
                  <c:v>-1.9164956388539878E-6</c:v>
                </c:pt>
                <c:pt idx="22">
                  <c:v>-1.047751285208065E-4</c:v>
                </c:pt>
                <c:pt idx="23">
                  <c:v>-2.3254830560315298E-5</c:v>
                </c:pt>
                <c:pt idx="24">
                  <c:v>-1.6259100395599191E-5</c:v>
                </c:pt>
                <c:pt idx="25">
                  <c:v>1.0545643216108846E-4</c:v>
                </c:pt>
                <c:pt idx="26">
                  <c:v>-1.2940084410306696E-4</c:v>
                </c:pt>
                <c:pt idx="27">
                  <c:v>4.1583939218492461E-5</c:v>
                </c:pt>
                <c:pt idx="28">
                  <c:v>1.9678484755480952E-5</c:v>
                </c:pt>
                <c:pt idx="29">
                  <c:v>-1.660803551839507E-5</c:v>
                </c:pt>
                <c:pt idx="30">
                  <c:v>2.5587509763336236E-5</c:v>
                </c:pt>
                <c:pt idx="31">
                  <c:v>2.1005111263017184E-5</c:v>
                </c:pt>
                <c:pt idx="32">
                  <c:v>-4.9957413886136948E-5</c:v>
                </c:pt>
                <c:pt idx="33">
                  <c:v>1.4174161917956951E-5</c:v>
                </c:pt>
                <c:pt idx="34">
                  <c:v>-7.7504420475160707E-5</c:v>
                </c:pt>
                <c:pt idx="35">
                  <c:v>7.77486367844471E-5</c:v>
                </c:pt>
                <c:pt idx="36">
                  <c:v>-7.8041679971052602E-5</c:v>
                </c:pt>
                <c:pt idx="37">
                  <c:v>2.4032980766364176E-4</c:v>
                </c:pt>
                <c:pt idx="38">
                  <c:v>-2.7165408570073435E-4</c:v>
                </c:pt>
                <c:pt idx="39">
                  <c:v>1.3015439693409014E-4</c:v>
                </c:pt>
                <c:pt idx="40">
                  <c:v>1.7221068086881175E-5</c:v>
                </c:pt>
                <c:pt idx="41">
                  <c:v>-1.2822379404964224E-4</c:v>
                </c:pt>
                <c:pt idx="42">
                  <c:v>8.5422110378985394E-5</c:v>
                </c:pt>
                <c:pt idx="43">
                  <c:v>-6.6954105061078906E-5</c:v>
                </c:pt>
                <c:pt idx="44">
                  <c:v>7.1568616916373173E-5</c:v>
                </c:pt>
                <c:pt idx="45">
                  <c:v>-1.4653096041650215E-5</c:v>
                </c:pt>
                <c:pt idx="46">
                  <c:v>-8.9364420360671382E-5</c:v>
                </c:pt>
                <c:pt idx="47">
                  <c:v>1.934107517054251E-5</c:v>
                </c:pt>
                <c:pt idx="48">
                  <c:v>5.0371044898911421E-5</c:v>
                </c:pt>
                <c:pt idx="49">
                  <c:v>-7.2316219933199477E-5</c:v>
                </c:pt>
                <c:pt idx="50">
                  <c:v>3.194072284273819E-5</c:v>
                </c:pt>
                <c:pt idx="51">
                  <c:v>2.8928328733579534E-5</c:v>
                </c:pt>
                <c:pt idx="52">
                  <c:v>-2.0480188516303066E-5</c:v>
                </c:pt>
                <c:pt idx="53">
                  <c:v>1.8527407878998758E-6</c:v>
                </c:pt>
                <c:pt idx="54">
                  <c:v>-8.2038414911389523E-6</c:v>
                </c:pt>
                <c:pt idx="55">
                  <c:v>8.1814800237944851E-5</c:v>
                </c:pt>
                <c:pt idx="56">
                  <c:v>-1.1091790673600777E-4</c:v>
                </c:pt>
                <c:pt idx="57">
                  <c:v>1.1884217101987282E-4</c:v>
                </c:pt>
                <c:pt idx="58">
                  <c:v>-8.6579373047568353E-5</c:v>
                </c:pt>
                <c:pt idx="59">
                  <c:v>6.5872312446479953E-5</c:v>
                </c:pt>
                <c:pt idx="60">
                  <c:v>4.076896158888843E-6</c:v>
                </c:pt>
                <c:pt idx="61">
                  <c:v>-1.3104119581386353E-4</c:v>
                </c:pt>
                <c:pt idx="62">
                  <c:v>5.54481161967324E-5</c:v>
                </c:pt>
                <c:pt idx="63">
                  <c:v>4.6633952458963179E-5</c:v>
                </c:pt>
                <c:pt idx="64">
                  <c:v>-4.8716970605600096E-5</c:v>
                </c:pt>
                <c:pt idx="65">
                  <c:v>-5.681584005312601E-5</c:v>
                </c:pt>
                <c:pt idx="66">
                  <c:v>-1.8245516514303617E-5</c:v>
                </c:pt>
                <c:pt idx="67">
                  <c:v>4.86158992381025E-5</c:v>
                </c:pt>
                <c:pt idx="68">
                  <c:v>8.9851566047016718E-5</c:v>
                </c:pt>
                <c:pt idx="69">
                  <c:v>-9.4312658919903924E-5</c:v>
                </c:pt>
                <c:pt idx="70">
                  <c:v>3.5508240564863236E-5</c:v>
                </c:pt>
                <c:pt idx="71">
                  <c:v>5.3364005104805656E-5</c:v>
                </c:pt>
                <c:pt idx="72">
                  <c:v>-3.3915933124628594E-5</c:v>
                </c:pt>
                <c:pt idx="73">
                  <c:v>-1.0409691482438088E-4</c:v>
                </c:pt>
                <c:pt idx="74">
                  <c:v>1.4295113284101824E-5</c:v>
                </c:pt>
                <c:pt idx="75">
                  <c:v>1.043780054207355E-4</c:v>
                </c:pt>
                <c:pt idx="76">
                  <c:v>-1.0480125847478483E-4</c:v>
                </c:pt>
                <c:pt idx="77">
                  <c:v>5.3157710324214236E-5</c:v>
                </c:pt>
                <c:pt idx="78">
                  <c:v>5.6473407111345963E-5</c:v>
                </c:pt>
                <c:pt idx="79">
                  <c:v>-9.5034277813654811E-5</c:v>
                </c:pt>
                <c:pt idx="80">
                  <c:v>1.3716575118394303E-5</c:v>
                </c:pt>
                <c:pt idx="81">
                  <c:v>9.1325156194588253E-5</c:v>
                </c:pt>
                <c:pt idx="82">
                  <c:v>-8.7082850321440475E-5</c:v>
                </c:pt>
                <c:pt idx="83">
                  <c:v>3.5829769149398061E-6</c:v>
                </c:pt>
                <c:pt idx="84">
                  <c:v>6.0055992276097925E-5</c:v>
                </c:pt>
                <c:pt idx="85">
                  <c:v>-2.6544150955709611E-5</c:v>
                </c:pt>
                <c:pt idx="86">
                  <c:v>-3.092413979444153E-6</c:v>
                </c:pt>
                <c:pt idx="87">
                  <c:v>-2.2898337176835426E-5</c:v>
                </c:pt>
                <c:pt idx="88">
                  <c:v>-6.3605213446837894E-5</c:v>
                </c:pt>
                <c:pt idx="89">
                  <c:v>3.6475587881223959E-5</c:v>
                </c:pt>
                <c:pt idx="90">
                  <c:v>7.5554252330745086E-5</c:v>
                </c:pt>
                <c:pt idx="91">
                  <c:v>-7.4535732513369979E-5</c:v>
                </c:pt>
                <c:pt idx="92">
                  <c:v>-7.2619793886063988E-5</c:v>
                </c:pt>
                <c:pt idx="93">
                  <c:v>8.8494146783357763E-5</c:v>
                </c:pt>
                <c:pt idx="94">
                  <c:v>-8.5078143628569691E-5</c:v>
                </c:pt>
                <c:pt idx="95">
                  <c:v>5.4438453656713293E-5</c:v>
                </c:pt>
                <c:pt idx="96">
                  <c:v>7.8255423672457525E-5</c:v>
                </c:pt>
                <c:pt idx="97">
                  <c:v>-4.7068816175777073E-5</c:v>
                </c:pt>
                <c:pt idx="98">
                  <c:v>-3.3042363502544525E-5</c:v>
                </c:pt>
                <c:pt idx="99">
                  <c:v>-6.3522089683853977E-5</c:v>
                </c:pt>
                <c:pt idx="100">
                  <c:v>1.2833032103776176E-4</c:v>
                </c:pt>
                <c:pt idx="101">
                  <c:v>-8.1864312733603839E-5</c:v>
                </c:pt>
                <c:pt idx="102">
                  <c:v>-2.4081766618389011E-5</c:v>
                </c:pt>
                <c:pt idx="103">
                  <c:v>1.2692863320618031E-4</c:v>
                </c:pt>
                <c:pt idx="104">
                  <c:v>-5.7209439246586058E-5</c:v>
                </c:pt>
                <c:pt idx="105">
                  <c:v>-9.3272579428704816E-5</c:v>
                </c:pt>
                <c:pt idx="106">
                  <c:v>3.9951837173202165E-5</c:v>
                </c:pt>
                <c:pt idx="107">
                  <c:v>2.8569581791870746E-5</c:v>
                </c:pt>
                <c:pt idx="108">
                  <c:v>5.6859671755171703E-5</c:v>
                </c:pt>
                <c:pt idx="109">
                  <c:v>1.4284763102168085E-5</c:v>
                </c:pt>
                <c:pt idx="110">
                  <c:v>-4.3578732413007693E-5</c:v>
                </c:pt>
                <c:pt idx="111">
                  <c:v>-2.4205699754809018E-5</c:v>
                </c:pt>
                <c:pt idx="112">
                  <c:v>-1.5382399230712274E-5</c:v>
                </c:pt>
                <c:pt idx="113">
                  <c:v>2.829876747045823E-5</c:v>
                </c:pt>
                <c:pt idx="114">
                  <c:v>-1.0476822187399648E-4</c:v>
                </c:pt>
                <c:pt idx="115">
                  <c:v>9.1402267503593038E-5</c:v>
                </c:pt>
                <c:pt idx="116">
                  <c:v>-7.2616251515666974E-5</c:v>
                </c:pt>
                <c:pt idx="117">
                  <c:v>5.8293586492341731E-5</c:v>
                </c:pt>
                <c:pt idx="118">
                  <c:v>-5.1081617405079882E-5</c:v>
                </c:pt>
                <c:pt idx="119">
                  <c:v>-3.3404097547817813E-5</c:v>
                </c:pt>
                <c:pt idx="120">
                  <c:v>1.2605967393275463E-5</c:v>
                </c:pt>
                <c:pt idx="121">
                  <c:v>9.367865677090137E-5</c:v>
                </c:pt>
                <c:pt idx="122">
                  <c:v>-1.0141448636469264E-4</c:v>
                </c:pt>
                <c:pt idx="123">
                  <c:v>8.0864896064292147E-5</c:v>
                </c:pt>
                <c:pt idx="124">
                  <c:v>3.8850866218131941E-5</c:v>
                </c:pt>
                <c:pt idx="125">
                  <c:v>-1.2885088488845398E-4</c:v>
                </c:pt>
                <c:pt idx="126">
                  <c:v>1.184526222186566E-4</c:v>
                </c:pt>
                <c:pt idx="127">
                  <c:v>1.1440026702835837E-5</c:v>
                </c:pt>
                <c:pt idx="128">
                  <c:v>-1.1569231193764296E-4</c:v>
                </c:pt>
                <c:pt idx="129">
                  <c:v>6.8823384714367108E-5</c:v>
                </c:pt>
                <c:pt idx="130">
                  <c:v>-6.6808547026786513E-5</c:v>
                </c:pt>
                <c:pt idx="131">
                  <c:v>9.681188728993817E-5</c:v>
                </c:pt>
                <c:pt idx="132">
                  <c:v>-1.0858973054816978E-4</c:v>
                </c:pt>
                <c:pt idx="133">
                  <c:v>7.5237735142286155E-5</c:v>
                </c:pt>
                <c:pt idx="134">
                  <c:v>-8.1507127685398473E-5</c:v>
                </c:pt>
                <c:pt idx="135">
                  <c:v>1.4650646320912841E-4</c:v>
                </c:pt>
                <c:pt idx="136">
                  <c:v>-9.7316129296642906E-5</c:v>
                </c:pt>
                <c:pt idx="137">
                  <c:v>5.3034724908584963E-5</c:v>
                </c:pt>
                <c:pt idx="138">
                  <c:v>-1.1368905890019043E-4</c:v>
                </c:pt>
                <c:pt idx="139">
                  <c:v>1.2186371556044406E-4</c:v>
                </c:pt>
                <c:pt idx="140">
                  <c:v>-1.4194462166328137E-5</c:v>
                </c:pt>
                <c:pt idx="141">
                  <c:v>-1.3397295391870401E-4</c:v>
                </c:pt>
                <c:pt idx="142">
                  <c:v>7.1002567629485647E-5</c:v>
                </c:pt>
                <c:pt idx="143">
                  <c:v>-1.0196092154535208E-4</c:v>
                </c:pt>
                <c:pt idx="144">
                  <c:v>9.1487852741156672E-5</c:v>
                </c:pt>
                <c:pt idx="145">
                  <c:v>-3.4042030903513876E-5</c:v>
                </c:pt>
                <c:pt idx="146">
                  <c:v>-2.7691416696340454E-5</c:v>
                </c:pt>
                <c:pt idx="147">
                  <c:v>-1.7001251165549291E-5</c:v>
                </c:pt>
                <c:pt idx="148">
                  <c:v>9.8979383084119021E-5</c:v>
                </c:pt>
                <c:pt idx="149">
                  <c:v>2.865584965627832E-5</c:v>
                </c:pt>
                <c:pt idx="150">
                  <c:v>1.0616613583147583E-5</c:v>
                </c:pt>
                <c:pt idx="151">
                  <c:v>-8.2404664595969734E-5</c:v>
                </c:pt>
                <c:pt idx="152">
                  <c:v>1.0216887493808002E-4</c:v>
                </c:pt>
                <c:pt idx="153">
                  <c:v>-6.6573198858721483E-5</c:v>
                </c:pt>
                <c:pt idx="154">
                  <c:v>-1.3908962677389169E-5</c:v>
                </c:pt>
                <c:pt idx="155">
                  <c:v>-7.3471074890640864E-7</c:v>
                </c:pt>
                <c:pt idx="156">
                  <c:v>-7.7090911486332736E-5</c:v>
                </c:pt>
                <c:pt idx="157">
                  <c:v>1.2344219049031935E-4</c:v>
                </c:pt>
                <c:pt idx="158">
                  <c:v>-1.1021082860573905E-4</c:v>
                </c:pt>
                <c:pt idx="159">
                  <c:v>2.794179293919008E-5</c:v>
                </c:pt>
                <c:pt idx="160">
                  <c:v>4.5425634468188036E-5</c:v>
                </c:pt>
                <c:pt idx="161">
                  <c:v>6.2014024704293291E-5</c:v>
                </c:pt>
                <c:pt idx="162">
                  <c:v>-3.4002234188146296E-5</c:v>
                </c:pt>
                <c:pt idx="163">
                  <c:v>-9.3596580584387468E-5</c:v>
                </c:pt>
                <c:pt idx="164">
                  <c:v>-4.5972805855498677E-6</c:v>
                </c:pt>
                <c:pt idx="165">
                  <c:v>-2.708339565304918E-5</c:v>
                </c:pt>
                <c:pt idx="166">
                  <c:v>3.6376876351607024E-5</c:v>
                </c:pt>
                <c:pt idx="167">
                  <c:v>1.1219874189638546E-4</c:v>
                </c:pt>
                <c:pt idx="168">
                  <c:v>-1.3901815120775929E-4</c:v>
                </c:pt>
                <c:pt idx="169">
                  <c:v>2.7599954773416258E-5</c:v>
                </c:pt>
                <c:pt idx="170">
                  <c:v>8.8035238513639591E-5</c:v>
                </c:pt>
                <c:pt idx="171">
                  <c:v>-1.437349582239511E-4</c:v>
                </c:pt>
                <c:pt idx="172">
                  <c:v>8.6641076161519948E-5</c:v>
                </c:pt>
                <c:pt idx="173">
                  <c:v>-7.5728034036437464E-5</c:v>
                </c:pt>
                <c:pt idx="174">
                  <c:v>1.4117427568560714E-4</c:v>
                </c:pt>
                <c:pt idx="175">
                  <c:v>8.4157818907026893E-6</c:v>
                </c:pt>
                <c:pt idx="176">
                  <c:v>-9.5370466315247704E-5</c:v>
                </c:pt>
                <c:pt idx="177">
                  <c:v>-2.6269031573100676E-5</c:v>
                </c:pt>
                <c:pt idx="178">
                  <c:v>2.0990453804436981E-5</c:v>
                </c:pt>
                <c:pt idx="179">
                  <c:v>8.7442975003737544E-5</c:v>
                </c:pt>
                <c:pt idx="180">
                  <c:v>-8.1964614177865158E-5</c:v>
                </c:pt>
                <c:pt idx="181">
                  <c:v>5.1814789407300665E-5</c:v>
                </c:pt>
                <c:pt idx="182">
                  <c:v>-7.225910168717764E-5</c:v>
                </c:pt>
                <c:pt idx="183">
                  <c:v>7.0551893044612513E-5</c:v>
                </c:pt>
                <c:pt idx="184">
                  <c:v>-1.2092491344228851E-4</c:v>
                </c:pt>
                <c:pt idx="185">
                  <c:v>1.7393706733370706E-4</c:v>
                </c:pt>
                <c:pt idx="186">
                  <c:v>-1.4310743659207148E-4</c:v>
                </c:pt>
                <c:pt idx="187">
                  <c:v>8.7129224619619805E-6</c:v>
                </c:pt>
                <c:pt idx="188">
                  <c:v>4.1129618038038274E-5</c:v>
                </c:pt>
                <c:pt idx="189">
                  <c:v>-1.0586710470161798E-5</c:v>
                </c:pt>
                <c:pt idx="190">
                  <c:v>-1.1792834873247671E-4</c:v>
                </c:pt>
                <c:pt idx="191">
                  <c:v>3.6931089019143215E-5</c:v>
                </c:pt>
                <c:pt idx="192">
                  <c:v>5.3288028819653555E-5</c:v>
                </c:pt>
                <c:pt idx="193">
                  <c:v>-1.2376834642724432E-5</c:v>
                </c:pt>
                <c:pt idx="194">
                  <c:v>-2.9922635625179161E-5</c:v>
                </c:pt>
                <c:pt idx="195">
                  <c:v>6.9597461011206008E-5</c:v>
                </c:pt>
                <c:pt idx="196">
                  <c:v>4.2844458287616405E-5</c:v>
                </c:pt>
                <c:pt idx="197">
                  <c:v>-8.7870967404812816E-5</c:v>
                </c:pt>
                <c:pt idx="198">
                  <c:v>-7.9872539614833649E-5</c:v>
                </c:pt>
                <c:pt idx="199">
                  <c:v>8.1218941686000967E-5</c:v>
                </c:pt>
                <c:pt idx="200">
                  <c:v>4.4309202265724323E-5</c:v>
                </c:pt>
                <c:pt idx="201">
                  <c:v>1.3672767713579503E-4</c:v>
                </c:pt>
                <c:pt idx="202">
                  <c:v>-3.6863723008906391E-4</c:v>
                </c:pt>
                <c:pt idx="203">
                  <c:v>3.0024422201069267E-4</c:v>
                </c:pt>
                <c:pt idx="204">
                  <c:v>5.5326749235362627E-6</c:v>
                </c:pt>
                <c:pt idx="205">
                  <c:v>-9.3572635498140322E-5</c:v>
                </c:pt>
                <c:pt idx="206">
                  <c:v>1.3852091538990585E-4</c:v>
                </c:pt>
                <c:pt idx="207">
                  <c:v>-7.0330208733704325E-5</c:v>
                </c:pt>
                <c:pt idx="208">
                  <c:v>4.7590371504702134E-5</c:v>
                </c:pt>
                <c:pt idx="209">
                  <c:v>-1.6471241779392187E-6</c:v>
                </c:pt>
                <c:pt idx="210">
                  <c:v>-1.6308650570007188E-6</c:v>
                </c:pt>
                <c:pt idx="211">
                  <c:v>-7.953966090301634E-5</c:v>
                </c:pt>
                <c:pt idx="212">
                  <c:v>2.0922378457077784E-5</c:v>
                </c:pt>
                <c:pt idx="213">
                  <c:v>1.7795724840397042E-5</c:v>
                </c:pt>
                <c:pt idx="214">
                  <c:v>-1.737512514976558E-5</c:v>
                </c:pt>
                <c:pt idx="215">
                  <c:v>-3.3442973390140907E-5</c:v>
                </c:pt>
                <c:pt idx="216">
                  <c:v>7.4476884054597292E-5</c:v>
                </c:pt>
                <c:pt idx="217">
                  <c:v>-5.0443041062719907E-5</c:v>
                </c:pt>
                <c:pt idx="218">
                  <c:v>1.1277254427843886E-5</c:v>
                </c:pt>
                <c:pt idx="219">
                  <c:v>4.4876779460745198E-5</c:v>
                </c:pt>
                <c:pt idx="220">
                  <c:v>4.7939106753713823E-5</c:v>
                </c:pt>
                <c:pt idx="221">
                  <c:v>-1.5075251474261364E-5</c:v>
                </c:pt>
                <c:pt idx="222">
                  <c:v>-8.9119987108809973E-5</c:v>
                </c:pt>
                <c:pt idx="223">
                  <c:v>4.4439688347663875E-5</c:v>
                </c:pt>
                <c:pt idx="224">
                  <c:v>-4.1907741682889466E-5</c:v>
                </c:pt>
                <c:pt idx="225">
                  <c:v>9.0801254175820745E-5</c:v>
                </c:pt>
                <c:pt idx="226">
                  <c:v>-1.5135850994729694E-4</c:v>
                </c:pt>
                <c:pt idx="227">
                  <c:v>1.3478658284604705E-4</c:v>
                </c:pt>
                <c:pt idx="228">
                  <c:v>-1.1387361101156124E-4</c:v>
                </c:pt>
                <c:pt idx="229">
                  <c:v>5.1285070221673834E-6</c:v>
                </c:pt>
                <c:pt idx="230">
                  <c:v>6.5314619458689549E-5</c:v>
                </c:pt>
                <c:pt idx="231">
                  <c:v>-7.5647999554284695E-5</c:v>
                </c:pt>
                <c:pt idx="232">
                  <c:v>7.6683389053311402E-5</c:v>
                </c:pt>
                <c:pt idx="233">
                  <c:v>-1.5802290560706922E-4</c:v>
                </c:pt>
                <c:pt idx="234">
                  <c:v>1.1509486842986583E-4</c:v>
                </c:pt>
                <c:pt idx="235">
                  <c:v>-1.1642434690828374E-4</c:v>
                </c:pt>
                <c:pt idx="236">
                  <c:v>1.5554895466207697E-4</c:v>
                </c:pt>
                <c:pt idx="237">
                  <c:v>-8.4962753972517291E-5</c:v>
                </c:pt>
                <c:pt idx="238">
                  <c:v>-5.887967182816034E-6</c:v>
                </c:pt>
                <c:pt idx="239">
                  <c:v>6.4945627693546726E-5</c:v>
                </c:pt>
                <c:pt idx="240">
                  <c:v>-2.4480075797583822E-6</c:v>
                </c:pt>
                <c:pt idx="241">
                  <c:v>-5.2098870904515593E-5</c:v>
                </c:pt>
                <c:pt idx="242">
                  <c:v>-7.1307713814583451E-5</c:v>
                </c:pt>
                <c:pt idx="243">
                  <c:v>8.8909362200295661E-5</c:v>
                </c:pt>
                <c:pt idx="244">
                  <c:v>3.8952018502902419E-5</c:v>
                </c:pt>
                <c:pt idx="245">
                  <c:v>-8.105199174490707E-6</c:v>
                </c:pt>
                <c:pt idx="246">
                  <c:v>-4.3758186624165418E-5</c:v>
                </c:pt>
                <c:pt idx="247">
                  <c:v>-4.0777358629173754E-5</c:v>
                </c:pt>
                <c:pt idx="248">
                  <c:v>-8.106616289360602E-5</c:v>
                </c:pt>
                <c:pt idx="249">
                  <c:v>1.1473236369807793E-4</c:v>
                </c:pt>
                <c:pt idx="250">
                  <c:v>-4.0995838216817404E-5</c:v>
                </c:pt>
                <c:pt idx="251">
                  <c:v>4.601517299107627E-5</c:v>
                </c:pt>
                <c:pt idx="252">
                  <c:v>1.6229504796405614E-5</c:v>
                </c:pt>
                <c:pt idx="253">
                  <c:v>-2.101877083271475E-6</c:v>
                </c:pt>
                <c:pt idx="254">
                  <c:v>-5.5201028204887592E-5</c:v>
                </c:pt>
                <c:pt idx="255">
                  <c:v>-2.3198882794561726E-5</c:v>
                </c:pt>
                <c:pt idx="256">
                  <c:v>-4.7523486551792615E-5</c:v>
                </c:pt>
                <c:pt idx="257">
                  <c:v>2.5820147931510107E-5</c:v>
                </c:pt>
                <c:pt idx="258">
                  <c:v>-2.8460295638077504E-5</c:v>
                </c:pt>
                <c:pt idx="259">
                  <c:v>1.171365478387365E-4</c:v>
                </c:pt>
                <c:pt idx="260">
                  <c:v>-5.71073325672522E-5</c:v>
                </c:pt>
                <c:pt idx="261">
                  <c:v>-5.3730091303716421E-5</c:v>
                </c:pt>
                <c:pt idx="262">
                  <c:v>2.9424079465822928E-5</c:v>
                </c:pt>
                <c:pt idx="263">
                  <c:v>-1.0794802216995691E-5</c:v>
                </c:pt>
                <c:pt idx="264">
                  <c:v>-1.8471043733203629E-5</c:v>
                </c:pt>
                <c:pt idx="265">
                  <c:v>-5.4009541914590287E-5</c:v>
                </c:pt>
                <c:pt idx="266">
                  <c:v>4.5525522530676099E-5</c:v>
                </c:pt>
                <c:pt idx="267">
                  <c:v>-6.4877419702069616E-5</c:v>
                </c:pt>
                <c:pt idx="268">
                  <c:v>6.2904980487998863E-5</c:v>
                </c:pt>
                <c:pt idx="269">
                  <c:v>8.5027879214716329E-5</c:v>
                </c:pt>
                <c:pt idx="270">
                  <c:v>-7.2122834358090415E-5</c:v>
                </c:pt>
                <c:pt idx="271">
                  <c:v>-4.5932494304956606E-5</c:v>
                </c:pt>
                <c:pt idx="272">
                  <c:v>4.638767504094865E-5</c:v>
                </c:pt>
                <c:pt idx="273">
                  <c:v>2.5027640074615221E-5</c:v>
                </c:pt>
                <c:pt idx="274">
                  <c:v>-1.027257515952007E-4</c:v>
                </c:pt>
                <c:pt idx="275">
                  <c:v>1.5393515977768502E-4</c:v>
                </c:pt>
                <c:pt idx="276">
                  <c:v>-8.9940822209477744E-5</c:v>
                </c:pt>
                <c:pt idx="277">
                  <c:v>-3.5529922126409375E-5</c:v>
                </c:pt>
                <c:pt idx="278">
                  <c:v>7.8120821878080449E-7</c:v>
                </c:pt>
                <c:pt idx="279">
                  <c:v>1.7798064690488502E-5</c:v>
                </c:pt>
                <c:pt idx="280">
                  <c:v>7.9240128394442166E-6</c:v>
                </c:pt>
                <c:pt idx="281">
                  <c:v>4.9836623523979995E-5</c:v>
                </c:pt>
                <c:pt idx="282">
                  <c:v>3.4605909376095312E-5</c:v>
                </c:pt>
                <c:pt idx="283">
                  <c:v>-1.0266233725575447E-5</c:v>
                </c:pt>
                <c:pt idx="284">
                  <c:v>-2.7652756874330109E-5</c:v>
                </c:pt>
                <c:pt idx="285">
                  <c:v>-3.3500976762246282E-5</c:v>
                </c:pt>
                <c:pt idx="286">
                  <c:v>-6.0760030123896414E-5</c:v>
                </c:pt>
                <c:pt idx="287">
                  <c:v>9.5530026494872189E-5</c:v>
                </c:pt>
                <c:pt idx="288">
                  <c:v>-7.6606836866055517E-5</c:v>
                </c:pt>
                <c:pt idx="289">
                  <c:v>1.3851963196476191E-5</c:v>
                </c:pt>
                <c:pt idx="290">
                  <c:v>-4.7274387431128773E-5</c:v>
                </c:pt>
                <c:pt idx="291">
                  <c:v>9.2347820604965491E-5</c:v>
                </c:pt>
                <c:pt idx="292">
                  <c:v>-1.62012182075566E-5</c:v>
                </c:pt>
                <c:pt idx="293">
                  <c:v>6.4420051297586767E-5</c:v>
                </c:pt>
                <c:pt idx="294">
                  <c:v>-2.5210248842055805E-5</c:v>
                </c:pt>
                <c:pt idx="295">
                  <c:v>-1.4612600720886881E-4</c:v>
                </c:pt>
                <c:pt idx="296">
                  <c:v>-3.7464760286898269E-4</c:v>
                </c:pt>
                <c:pt idx="297">
                  <c:v>4.7517386777140569E-4</c:v>
                </c:pt>
                <c:pt idx="298">
                  <c:v>-3.7449636764996797E-6</c:v>
                </c:pt>
                <c:pt idx="299">
                  <c:v>-6.2401143791745994E-5</c:v>
                </c:pt>
                <c:pt idx="300">
                  <c:v>6.6525433235486986E-6</c:v>
                </c:pt>
                <c:pt idx="301">
                  <c:v>1.1203759998568152E-4</c:v>
                </c:pt>
                <c:pt idx="302">
                  <c:v>-1.3765180894975693E-4</c:v>
                </c:pt>
                <c:pt idx="303">
                  <c:v>-1.7051153357927618E-5</c:v>
                </c:pt>
                <c:pt idx="304">
                  <c:v>3.0900283658485961E-5</c:v>
                </c:pt>
                <c:pt idx="305">
                  <c:v>-8.3016741121433313E-6</c:v>
                </c:pt>
                <c:pt idx="306">
                  <c:v>8.0186801942883079E-6</c:v>
                </c:pt>
                <c:pt idx="307">
                  <c:v>-9.3734909274445499E-6</c:v>
                </c:pt>
                <c:pt idx="308">
                  <c:v>-3.237098149244666E-5</c:v>
                </c:pt>
                <c:pt idx="309">
                  <c:v>2.8330613105187474E-4</c:v>
                </c:pt>
                <c:pt idx="310">
                  <c:v>-2.9698926846144502E-4</c:v>
                </c:pt>
                <c:pt idx="311">
                  <c:v>1.013114600125764E-4</c:v>
                </c:pt>
                <c:pt idx="312">
                  <c:v>-6.4646208434493424E-5</c:v>
                </c:pt>
                <c:pt idx="313">
                  <c:v>1.0649075335766867E-5</c:v>
                </c:pt>
                <c:pt idx="314">
                  <c:v>8.9619497334991749E-5</c:v>
                </c:pt>
                <c:pt idx="315">
                  <c:v>-1.5156045538855523E-4</c:v>
                </c:pt>
                <c:pt idx="316">
                  <c:v>1.4937338517273524E-4</c:v>
                </c:pt>
                <c:pt idx="317">
                  <c:v>-2.1139296337846503E-6</c:v>
                </c:pt>
                <c:pt idx="318">
                  <c:v>-1.063731258736933E-4</c:v>
                </c:pt>
                <c:pt idx="319">
                  <c:v>5.7477798389826695E-5</c:v>
                </c:pt>
                <c:pt idx="320">
                  <c:v>6.351046225505641E-5</c:v>
                </c:pt>
                <c:pt idx="321">
                  <c:v>-1.3944416185185382E-4</c:v>
                </c:pt>
                <c:pt idx="322">
                  <c:v>9.4976007266267537E-5</c:v>
                </c:pt>
                <c:pt idx="323">
                  <c:v>-7.767351792808963E-5</c:v>
                </c:pt>
                <c:pt idx="324">
                  <c:v>-3.7294471848636768E-5</c:v>
                </c:pt>
                <c:pt idx="325">
                  <c:v>1.040644065675167E-4</c:v>
                </c:pt>
                <c:pt idx="326">
                  <c:v>2.0194543510765328E-6</c:v>
                </c:pt>
                <c:pt idx="327">
                  <c:v>4.4131121899271264E-5</c:v>
                </c:pt>
                <c:pt idx="328">
                  <c:v>-3.5567445367035155E-5</c:v>
                </c:pt>
                <c:pt idx="329">
                  <c:v>-3.3885674839417845E-5</c:v>
                </c:pt>
                <c:pt idx="330">
                  <c:v>-3.3763762345317971E-5</c:v>
                </c:pt>
                <c:pt idx="331">
                  <c:v>-4.0824341933198838E-5</c:v>
                </c:pt>
                <c:pt idx="332">
                  <c:v>3.4069448879847641E-6</c:v>
                </c:pt>
                <c:pt idx="333">
                  <c:v>2.4997372339297108E-5</c:v>
                </c:pt>
                <c:pt idx="334">
                  <c:v>1.1725838626719387E-4</c:v>
                </c:pt>
                <c:pt idx="335">
                  <c:v>-1.4439455026615811E-4</c:v>
                </c:pt>
                <c:pt idx="336">
                  <c:v>-5.9580339137443872E-5</c:v>
                </c:pt>
                <c:pt idx="337">
                  <c:v>1.2637563730932833E-5</c:v>
                </c:pt>
                <c:pt idx="338">
                  <c:v>1.4186488536860331E-4</c:v>
                </c:pt>
                <c:pt idx="339">
                  <c:v>-8.2990523463832844E-5</c:v>
                </c:pt>
                <c:pt idx="340">
                  <c:v>2.2214011181631577E-5</c:v>
                </c:pt>
                <c:pt idx="341">
                  <c:v>-8.9402201617239108E-5</c:v>
                </c:pt>
                <c:pt idx="342">
                  <c:v>-4.4845501783186137E-6</c:v>
                </c:pt>
                <c:pt idx="343">
                  <c:v>2.7080119129441194E-5</c:v>
                </c:pt>
                <c:pt idx="344">
                  <c:v>1.2330260329762588E-4</c:v>
                </c:pt>
                <c:pt idx="345">
                  <c:v>-1.2109640174573499E-4</c:v>
                </c:pt>
                <c:pt idx="346">
                  <c:v>1.134801550674025E-4</c:v>
                </c:pt>
                <c:pt idx="347">
                  <c:v>-1.3470762007772308E-4</c:v>
                </c:pt>
                <c:pt idx="348">
                  <c:v>2.9715413898179222E-5</c:v>
                </c:pt>
                <c:pt idx="349">
                  <c:v>-3.2576255309058055E-5</c:v>
                </c:pt>
                <c:pt idx="350">
                  <c:v>8.7555175559805853E-5</c:v>
                </c:pt>
                <c:pt idx="351">
                  <c:v>-8.4819775552080756E-6</c:v>
                </c:pt>
                <c:pt idx="352">
                  <c:v>-9.4568623193791446E-5</c:v>
                </c:pt>
                <c:pt idx="353">
                  <c:v>3.2255287223503792E-5</c:v>
                </c:pt>
                <c:pt idx="354">
                  <c:v>1.1677397239173715E-5</c:v>
                </c:pt>
                <c:pt idx="355">
                  <c:v>-5.9438741262018979E-5</c:v>
                </c:pt>
                <c:pt idx="356">
                  <c:v>6.3293917027973379E-5</c:v>
                </c:pt>
                <c:pt idx="357">
                  <c:v>-8.3407463394191694E-5</c:v>
                </c:pt>
                <c:pt idx="358">
                  <c:v>7.306189701605792E-5</c:v>
                </c:pt>
                <c:pt idx="359">
                  <c:v>-9.9834045311997244E-5</c:v>
                </c:pt>
                <c:pt idx="360">
                  <c:v>2.3225950070759893E-5</c:v>
                </c:pt>
                <c:pt idx="361">
                  <c:v>5.2442403255081871E-5</c:v>
                </c:pt>
                <c:pt idx="362">
                  <c:v>4.5747516182470527E-5</c:v>
                </c:pt>
                <c:pt idx="363">
                  <c:v>-3.135789997532612E-5</c:v>
                </c:pt>
                <c:pt idx="364">
                  <c:v>2.3046440304708149E-5</c:v>
                </c:pt>
                <c:pt idx="365">
                  <c:v>1.1761471381932509E-5</c:v>
                </c:pt>
                <c:pt idx="366">
                  <c:v>-1.5630455819892752E-4</c:v>
                </c:pt>
                <c:pt idx="367">
                  <c:v>1.5987177789789087E-4</c:v>
                </c:pt>
                <c:pt idx="368">
                  <c:v>-1.5071050088133475E-5</c:v>
                </c:pt>
                <c:pt idx="369">
                  <c:v>-1.379721199390449E-4</c:v>
                </c:pt>
                <c:pt idx="370">
                  <c:v>2.8446259111247763E-5</c:v>
                </c:pt>
                <c:pt idx="371">
                  <c:v>5.5177113799653732E-5</c:v>
                </c:pt>
                <c:pt idx="372">
                  <c:v>5.3419900725160119E-7</c:v>
                </c:pt>
                <c:pt idx="373">
                  <c:v>4.0370597148786658E-5</c:v>
                </c:pt>
                <c:pt idx="374">
                  <c:v>1.2046223094586139E-6</c:v>
                </c:pt>
                <c:pt idx="375">
                  <c:v>-9.8516365021561469E-5</c:v>
                </c:pt>
                <c:pt idx="376">
                  <c:v>1.0925246819093459E-4</c:v>
                </c:pt>
                <c:pt idx="377">
                  <c:v>-1.1207460969397953E-4</c:v>
                </c:pt>
                <c:pt idx="378">
                  <c:v>-4.340652036760595E-5</c:v>
                </c:pt>
                <c:pt idx="379">
                  <c:v>1.0419465761390967E-4</c:v>
                </c:pt>
                <c:pt idx="380">
                  <c:v>-1.1472302981485605E-4</c:v>
                </c:pt>
                <c:pt idx="381">
                  <c:v>2.8541815045635133E-5</c:v>
                </c:pt>
                <c:pt idx="382">
                  <c:v>-2.8768283325764088E-5</c:v>
                </c:pt>
                <c:pt idx="383">
                  <c:v>7.64775421475683E-5</c:v>
                </c:pt>
                <c:pt idx="384">
                  <c:v>-2.4805879914491236E-5</c:v>
                </c:pt>
                <c:pt idx="385">
                  <c:v>4.255984579293326E-5</c:v>
                </c:pt>
                <c:pt idx="386">
                  <c:v>-4.9511551970193857E-5</c:v>
                </c:pt>
                <c:pt idx="387">
                  <c:v>-3.5779669888325039E-5</c:v>
                </c:pt>
                <c:pt idx="388">
                  <c:v>-3.9602868721511086E-5</c:v>
                </c:pt>
                <c:pt idx="389">
                  <c:v>7.4086049723476322E-5</c:v>
                </c:pt>
                <c:pt idx="390">
                  <c:v>7.5222397035057398E-5</c:v>
                </c:pt>
                <c:pt idx="391">
                  <c:v>-2.7057242806494131E-5</c:v>
                </c:pt>
                <c:pt idx="392">
                  <c:v>-1.38622066144789E-4</c:v>
                </c:pt>
                <c:pt idx="393">
                  <c:v>2.7760521236652735E-5</c:v>
                </c:pt>
                <c:pt idx="394">
                  <c:v>2.0030015988714567E-5</c:v>
                </c:pt>
                <c:pt idx="395">
                  <c:v>-5.7611240264598962E-5</c:v>
                </c:pt>
                <c:pt idx="396">
                  <c:v>9.1664475767805342E-5</c:v>
                </c:pt>
                <c:pt idx="397">
                  <c:v>-4.3490100217091765E-5</c:v>
                </c:pt>
                <c:pt idx="398">
                  <c:v>-4.329126495505875E-5</c:v>
                </c:pt>
                <c:pt idx="399">
                  <c:v>-1.4344735954407994E-5</c:v>
                </c:pt>
                <c:pt idx="400">
                  <c:v>-2.1694768780999851E-5</c:v>
                </c:pt>
                <c:pt idx="401">
                  <c:v>8.4237421077215657E-5</c:v>
                </c:pt>
                <c:pt idx="402">
                  <c:v>1.8459839874029882E-5</c:v>
                </c:pt>
                <c:pt idx="403">
                  <c:v>5.3820826383388365E-5</c:v>
                </c:pt>
                <c:pt idx="404">
                  <c:v>-5.6635779507652195E-5</c:v>
                </c:pt>
                <c:pt idx="405">
                  <c:v>-4.6749745772345364E-6</c:v>
                </c:pt>
                <c:pt idx="406">
                  <c:v>1.0809030499547845E-5</c:v>
                </c:pt>
                <c:pt idx="407">
                  <c:v>3.7257664540657487E-5</c:v>
                </c:pt>
                <c:pt idx="408">
                  <c:v>-1.3100962201184618E-4</c:v>
                </c:pt>
                <c:pt idx="409">
                  <c:v>3.0452883974518841E-6</c:v>
                </c:pt>
                <c:pt idx="410">
                  <c:v>1.1126490730040128E-4</c:v>
                </c:pt>
                <c:pt idx="411">
                  <c:v>-1.022519546995948E-4</c:v>
                </c:pt>
                <c:pt idx="412">
                  <c:v>8.8516202289001811E-5</c:v>
                </c:pt>
                <c:pt idx="413">
                  <c:v>-6.7521185821428631E-5</c:v>
                </c:pt>
                <c:pt idx="414">
                  <c:v>-6.4033126018214759E-5</c:v>
                </c:pt>
                <c:pt idx="415">
                  <c:v>-1.5509408804348368E-5</c:v>
                </c:pt>
                <c:pt idx="416">
                  <c:v>2.2638864395352343E-5</c:v>
                </c:pt>
                <c:pt idx="417">
                  <c:v>-1.8485343707408397E-5</c:v>
                </c:pt>
                <c:pt idx="418">
                  <c:v>1.2054256536420116E-4</c:v>
                </c:pt>
                <c:pt idx="419">
                  <c:v>-1.9481828760326003E-5</c:v>
                </c:pt>
                <c:pt idx="420">
                  <c:v>-7.1547101259339385E-5</c:v>
                </c:pt>
                <c:pt idx="421">
                  <c:v>2.8082354361913531E-5</c:v>
                </c:pt>
                <c:pt idx="422">
                  <c:v>-7.1824720006552489E-5</c:v>
                </c:pt>
                <c:pt idx="423">
                  <c:v>1.6110411298375649E-4</c:v>
                </c:pt>
                <c:pt idx="424">
                  <c:v>-7.9996164585427465E-5</c:v>
                </c:pt>
                <c:pt idx="425">
                  <c:v>-3.5392145617096915E-5</c:v>
                </c:pt>
                <c:pt idx="426">
                  <c:v>-2.9232042929150381E-5</c:v>
                </c:pt>
                <c:pt idx="427">
                  <c:v>8.5376500199574323E-6</c:v>
                </c:pt>
                <c:pt idx="428">
                  <c:v>3.3670630809168323E-5</c:v>
                </c:pt>
                <c:pt idx="429">
                  <c:v>-3.8847152792342854E-6</c:v>
                </c:pt>
                <c:pt idx="430">
                  <c:v>5.3492303031532629E-5</c:v>
                </c:pt>
                <c:pt idx="431">
                  <c:v>-1.4628404295136122E-4</c:v>
                </c:pt>
                <c:pt idx="432">
                  <c:v>1.3046836512042859E-5</c:v>
                </c:pt>
                <c:pt idx="433">
                  <c:v>3.6628548131245608E-5</c:v>
                </c:pt>
                <c:pt idx="434">
                  <c:v>6.6337364947210986E-5</c:v>
                </c:pt>
                <c:pt idx="435">
                  <c:v>-1.2678500389906588E-4</c:v>
                </c:pt>
                <c:pt idx="436">
                  <c:v>1.3379787487366457E-4</c:v>
                </c:pt>
                <c:pt idx="437">
                  <c:v>-6.9712196029358964E-5</c:v>
                </c:pt>
                <c:pt idx="438">
                  <c:v>-1.5926299721802373E-5</c:v>
                </c:pt>
                <c:pt idx="439">
                  <c:v>3.0328107474941746E-5</c:v>
                </c:pt>
                <c:pt idx="440">
                  <c:v>-6.7013452307085331E-5</c:v>
                </c:pt>
                <c:pt idx="441">
                  <c:v>1.066871686461468E-4</c:v>
                </c:pt>
                <c:pt idx="442">
                  <c:v>-1.2647489984551896E-4</c:v>
                </c:pt>
                <c:pt idx="443">
                  <c:v>1.3487842473747236E-4</c:v>
                </c:pt>
                <c:pt idx="444">
                  <c:v>-4.0930977906139532E-5</c:v>
                </c:pt>
                <c:pt idx="445">
                  <c:v>-3.0243474938629333E-5</c:v>
                </c:pt>
                <c:pt idx="446">
                  <c:v>-7.8700729931435731E-5</c:v>
                </c:pt>
                <c:pt idx="447">
                  <c:v>-2.4670926495828915E-5</c:v>
                </c:pt>
                <c:pt idx="448">
                  <c:v>1.3487225346286991E-4</c:v>
                </c:pt>
                <c:pt idx="449">
                  <c:v>2.4764113620623363E-5</c:v>
                </c:pt>
                <c:pt idx="450">
                  <c:v>-3.8656222284272346E-5</c:v>
                </c:pt>
                <c:pt idx="451">
                  <c:v>-1.1407341014502137E-4</c:v>
                </c:pt>
                <c:pt idx="452">
                  <c:v>1.2486927749177923E-4</c:v>
                </c:pt>
                <c:pt idx="453">
                  <c:v>-7.9128783520676649E-5</c:v>
                </c:pt>
                <c:pt idx="454">
                  <c:v>5.7634417769403257E-6</c:v>
                </c:pt>
                <c:pt idx="455">
                  <c:v>3.1357648205165845E-5</c:v>
                </c:pt>
                <c:pt idx="456">
                  <c:v>1.9556695627809262E-5</c:v>
                </c:pt>
                <c:pt idx="457">
                  <c:v>-4.4702933360341035E-5</c:v>
                </c:pt>
                <c:pt idx="458">
                  <c:v>2.7470526602346723E-5</c:v>
                </c:pt>
                <c:pt idx="459">
                  <c:v>7.5277195082490422E-5</c:v>
                </c:pt>
                <c:pt idx="460">
                  <c:v>-5.2900269290501178E-5</c:v>
                </c:pt>
                <c:pt idx="461">
                  <c:v>-1.8121927915504266E-5</c:v>
                </c:pt>
                <c:pt idx="462">
                  <c:v>7.8034767939438865E-5</c:v>
                </c:pt>
                <c:pt idx="463">
                  <c:v>-2.4719108699500225E-5</c:v>
                </c:pt>
                <c:pt idx="464">
                  <c:v>-7.6521141829322126E-5</c:v>
                </c:pt>
                <c:pt idx="465">
                  <c:v>4.2459962229512982E-5</c:v>
                </c:pt>
                <c:pt idx="466">
                  <c:v>-6.3924969635031914E-5</c:v>
                </c:pt>
                <c:pt idx="467">
                  <c:v>3.7072262576764992E-5</c:v>
                </c:pt>
                <c:pt idx="468">
                  <c:v>2.7710293706739719E-5</c:v>
                </c:pt>
                <c:pt idx="469">
                  <c:v>-3.1437072247397779E-5</c:v>
                </c:pt>
                <c:pt idx="470">
                  <c:v>5.9481837055841424E-6</c:v>
                </c:pt>
                <c:pt idx="471">
                  <c:v>5.3653202654158072E-5</c:v>
                </c:pt>
                <c:pt idx="472">
                  <c:v>-5.0298653661684511E-5</c:v>
                </c:pt>
                <c:pt idx="473">
                  <c:v>-4.5129758454054425E-5</c:v>
                </c:pt>
                <c:pt idx="474">
                  <c:v>-1.9858931352922937E-5</c:v>
                </c:pt>
                <c:pt idx="475">
                  <c:v>6.2023998107951783E-5</c:v>
                </c:pt>
                <c:pt idx="476">
                  <c:v>-2.5210535973263504E-5</c:v>
                </c:pt>
                <c:pt idx="477">
                  <c:v>6.4137888161397427E-5</c:v>
                </c:pt>
                <c:pt idx="478">
                  <c:v>-1.3581990601330141E-4</c:v>
                </c:pt>
                <c:pt idx="479">
                  <c:v>1.5123280315165744E-5</c:v>
                </c:pt>
                <c:pt idx="480">
                  <c:v>-1.7798651910316821E-5</c:v>
                </c:pt>
                <c:pt idx="481">
                  <c:v>2.628059650033876E-5</c:v>
                </c:pt>
                <c:pt idx="482">
                  <c:v>1.1463864286587189E-4</c:v>
                </c:pt>
                <c:pt idx="483">
                  <c:v>-1.7478066033205231E-4</c:v>
                </c:pt>
                <c:pt idx="484">
                  <c:v>1.5572227545446182E-4</c:v>
                </c:pt>
                <c:pt idx="485">
                  <c:v>-1.3634257687766826E-4</c:v>
                </c:pt>
                <c:pt idx="486">
                  <c:v>1.2071577726469052E-4</c:v>
                </c:pt>
                <c:pt idx="487">
                  <c:v>-1.524983471716812E-4</c:v>
                </c:pt>
                <c:pt idx="488">
                  <c:v>1.380241414633554E-4</c:v>
                </c:pt>
                <c:pt idx="489">
                  <c:v>-1.4468772021847265E-4</c:v>
                </c:pt>
                <c:pt idx="490">
                  <c:v>-6.3447320752807457E-6</c:v>
                </c:pt>
                <c:pt idx="491">
                  <c:v>-7.5056474191370626E-7</c:v>
                </c:pt>
                <c:pt idx="492">
                  <c:v>1.1684602923611731E-4</c:v>
                </c:pt>
                <c:pt idx="493">
                  <c:v>-1.5853750827465873E-5</c:v>
                </c:pt>
                <c:pt idx="494">
                  <c:v>-2.1823330104364658E-5</c:v>
                </c:pt>
                <c:pt idx="495">
                  <c:v>-2.1764337561736014E-5</c:v>
                </c:pt>
                <c:pt idx="496">
                  <c:v>7.3939536441081088E-5</c:v>
                </c:pt>
                <c:pt idx="497">
                  <c:v>-1.1625909560575298E-4</c:v>
                </c:pt>
                <c:pt idx="498">
                  <c:v>-5.7729645694726273E-5</c:v>
                </c:pt>
                <c:pt idx="499">
                  <c:v>1.7022157996993137E-4</c:v>
                </c:pt>
                <c:pt idx="500">
                  <c:v>-6.9696441845623625E-5</c:v>
                </c:pt>
                <c:pt idx="501">
                  <c:v>2.6221522331226765E-6</c:v>
                </c:pt>
                <c:pt idx="502">
                  <c:v>6.6568096367625174E-5</c:v>
                </c:pt>
                <c:pt idx="503">
                  <c:v>-9.7901809396949702E-5</c:v>
                </c:pt>
                <c:pt idx="504">
                  <c:v>-3.7636268620633295E-5</c:v>
                </c:pt>
                <c:pt idx="505">
                  <c:v>-9.4914020372094399E-6</c:v>
                </c:pt>
                <c:pt idx="506">
                  <c:v>9.4508262261427944E-5</c:v>
                </c:pt>
                <c:pt idx="507">
                  <c:v>-1.6879204124131686E-4</c:v>
                </c:pt>
                <c:pt idx="508">
                  <c:v>1.7913394706114971E-4</c:v>
                </c:pt>
                <c:pt idx="509">
                  <c:v>-3.5749104163151912E-5</c:v>
                </c:pt>
                <c:pt idx="510">
                  <c:v>-1.0728449909258586E-4</c:v>
                </c:pt>
                <c:pt idx="511">
                  <c:v>-4.999120009674396E-5</c:v>
                </c:pt>
                <c:pt idx="512">
                  <c:v>4.5101408609471427E-5</c:v>
                </c:pt>
                <c:pt idx="513">
                  <c:v>5.6175723873064243E-5</c:v>
                </c:pt>
                <c:pt idx="514">
                  <c:v>6.442869548450858E-5</c:v>
                </c:pt>
                <c:pt idx="515">
                  <c:v>-7.6888837276301025E-5</c:v>
                </c:pt>
                <c:pt idx="516">
                  <c:v>1.5590737076076611E-4</c:v>
                </c:pt>
                <c:pt idx="517">
                  <c:v>-1.5636542912067508E-4</c:v>
                </c:pt>
                <c:pt idx="518">
                  <c:v>-4.872675299050222E-5</c:v>
                </c:pt>
                <c:pt idx="519">
                  <c:v>1.1422249360315551E-4</c:v>
                </c:pt>
                <c:pt idx="520">
                  <c:v>2.5578182680785488E-5</c:v>
                </c:pt>
                <c:pt idx="521">
                  <c:v>-6.8319630331936665E-6</c:v>
                </c:pt>
                <c:pt idx="522">
                  <c:v>-1.0723309770976908E-4</c:v>
                </c:pt>
                <c:pt idx="523">
                  <c:v>1.068632738190356E-4</c:v>
                </c:pt>
                <c:pt idx="524">
                  <c:v>-8.7847956333098054E-5</c:v>
                </c:pt>
                <c:pt idx="525">
                  <c:v>1.1423388165776593E-4</c:v>
                </c:pt>
                <c:pt idx="526">
                  <c:v>-1.1803654639608308E-4</c:v>
                </c:pt>
                <c:pt idx="527">
                  <c:v>1.045242639110544E-4</c:v>
                </c:pt>
                <c:pt idx="528">
                  <c:v>7.3727422430280853E-5</c:v>
                </c:pt>
                <c:pt idx="529">
                  <c:v>-5.3017493203411092E-5</c:v>
                </c:pt>
                <c:pt idx="530">
                  <c:v>-3.7610089932083035E-5</c:v>
                </c:pt>
                <c:pt idx="531">
                  <c:v>7.1750386860802706E-5</c:v>
                </c:pt>
                <c:pt idx="532">
                  <c:v>-8.9912673237768637E-5</c:v>
                </c:pt>
                <c:pt idx="533">
                  <c:v>8.5804008619461136E-5</c:v>
                </c:pt>
                <c:pt idx="534">
                  <c:v>-1.6674210224354447E-4</c:v>
                </c:pt>
                <c:pt idx="535">
                  <c:v>3.3979016638818749E-5</c:v>
                </c:pt>
                <c:pt idx="536">
                  <c:v>1.6571873086013156E-6</c:v>
                </c:pt>
                <c:pt idx="537">
                  <c:v>1.0066215986925808E-4</c:v>
                </c:pt>
                <c:pt idx="538">
                  <c:v>-1.6485807259458696E-4</c:v>
                </c:pt>
                <c:pt idx="539">
                  <c:v>5.3279073890966089E-5</c:v>
                </c:pt>
                <c:pt idx="540">
                  <c:v>4.6769094745879869E-6</c:v>
                </c:pt>
                <c:pt idx="541">
                  <c:v>-7.1118400906122758E-6</c:v>
                </c:pt>
                <c:pt idx="542">
                  <c:v>1.9202320855615795E-5</c:v>
                </c:pt>
                <c:pt idx="543">
                  <c:v>-1.5305956721167746E-5</c:v>
                </c:pt>
                <c:pt idx="544">
                  <c:v>9.0976108456986005E-5</c:v>
                </c:pt>
                <c:pt idx="545">
                  <c:v>-9.3436378142408572E-5</c:v>
                </c:pt>
                <c:pt idx="546">
                  <c:v>1.1579349848989118E-4</c:v>
                </c:pt>
                <c:pt idx="547">
                  <c:v>-1.9017957160705201E-4</c:v>
                </c:pt>
                <c:pt idx="548">
                  <c:v>1.1218041311544802E-5</c:v>
                </c:pt>
                <c:pt idx="549">
                  <c:v>8.218682325811244E-7</c:v>
                </c:pt>
                <c:pt idx="550">
                  <c:v>1.6529850400237578E-5</c:v>
                </c:pt>
                <c:pt idx="551">
                  <c:v>1.1276374914148679E-4</c:v>
                </c:pt>
                <c:pt idx="552">
                  <c:v>-7.3650823353865746E-5</c:v>
                </c:pt>
                <c:pt idx="553">
                  <c:v>8.9836180914848462E-5</c:v>
                </c:pt>
                <c:pt idx="554">
                  <c:v>-4.1929810796537126E-5</c:v>
                </c:pt>
                <c:pt idx="555">
                  <c:v>5.6425364494905317E-5</c:v>
                </c:pt>
                <c:pt idx="556">
                  <c:v>-1.5686722328966951E-4</c:v>
                </c:pt>
                <c:pt idx="557">
                  <c:v>1.2406184818658517E-4</c:v>
                </c:pt>
                <c:pt idx="558">
                  <c:v>-1.7166134128943078E-5</c:v>
                </c:pt>
                <c:pt idx="559">
                  <c:v>-6.2932236775115058E-6</c:v>
                </c:pt>
                <c:pt idx="560">
                  <c:v>-4.6478012594497464E-5</c:v>
                </c:pt>
                <c:pt idx="561">
                  <c:v>-6.6674138733291421E-5</c:v>
                </c:pt>
                <c:pt idx="562">
                  <c:v>7.3845493891888658E-5</c:v>
                </c:pt>
                <c:pt idx="563">
                  <c:v>2.7924417864477746E-5</c:v>
                </c:pt>
                <c:pt idx="564">
                  <c:v>-1.136007847305498E-4</c:v>
                </c:pt>
                <c:pt idx="565">
                  <c:v>4.273258819398329E-5</c:v>
                </c:pt>
                <c:pt idx="566">
                  <c:v>9.9400037965047261E-6</c:v>
                </c:pt>
                <c:pt idx="567">
                  <c:v>5.5338568785145981E-6</c:v>
                </c:pt>
                <c:pt idx="568">
                  <c:v>-2.9758025925641363E-5</c:v>
                </c:pt>
                <c:pt idx="569">
                  <c:v>-2.8762860316389194E-5</c:v>
                </c:pt>
                <c:pt idx="570">
                  <c:v>1.6198003794931637E-5</c:v>
                </c:pt>
                <c:pt idx="571">
                  <c:v>5.0238480300945909E-5</c:v>
                </c:pt>
                <c:pt idx="572">
                  <c:v>-1.5749843138679331E-5</c:v>
                </c:pt>
                <c:pt idx="573">
                  <c:v>-7.0697838398969814E-5</c:v>
                </c:pt>
                <c:pt idx="574">
                  <c:v>-8.9789224293479464E-6</c:v>
                </c:pt>
                <c:pt idx="575">
                  <c:v>6.8045014731454856E-5</c:v>
                </c:pt>
                <c:pt idx="576">
                  <c:v>1.128924840143597E-5</c:v>
                </c:pt>
                <c:pt idx="577">
                  <c:v>-1.3043005867841018E-4</c:v>
                </c:pt>
                <c:pt idx="578">
                  <c:v>1.3169729998008251E-4</c:v>
                </c:pt>
                <c:pt idx="579">
                  <c:v>-4.0275141860668384E-5</c:v>
                </c:pt>
                <c:pt idx="580">
                  <c:v>-5.2306076355757014E-5</c:v>
                </c:pt>
                <c:pt idx="581">
                  <c:v>-1.2473711894500639E-6</c:v>
                </c:pt>
                <c:pt idx="582">
                  <c:v>3.7255559564020047E-5</c:v>
                </c:pt>
                <c:pt idx="583">
                  <c:v>-6.6507950103211755E-5</c:v>
                </c:pt>
                <c:pt idx="584">
                  <c:v>-4.6840251651136811E-5</c:v>
                </c:pt>
                <c:pt idx="585">
                  <c:v>1.2669524073860572E-4</c:v>
                </c:pt>
                <c:pt idx="586">
                  <c:v>-1.0587655935767604E-4</c:v>
                </c:pt>
                <c:pt idx="587">
                  <c:v>1.2590087247488224E-4</c:v>
                </c:pt>
                <c:pt idx="588">
                  <c:v>-2.2118741252330487E-4</c:v>
                </c:pt>
                <c:pt idx="589">
                  <c:v>-3.7854167042383757E-5</c:v>
                </c:pt>
                <c:pt idx="590">
                  <c:v>3.087253313371896E-5</c:v>
                </c:pt>
                <c:pt idx="591">
                  <c:v>8.6875593289459374E-5</c:v>
                </c:pt>
                <c:pt idx="592">
                  <c:v>-8.6782852610767236E-5</c:v>
                </c:pt>
                <c:pt idx="593">
                  <c:v>4.8724057349902594E-5</c:v>
                </c:pt>
                <c:pt idx="594">
                  <c:v>-1.9745473589660723E-4</c:v>
                </c:pt>
                <c:pt idx="595">
                  <c:v>6.232035780318057E-6</c:v>
                </c:pt>
                <c:pt idx="596">
                  <c:v>-7.4680595010701012E-5</c:v>
                </c:pt>
                <c:pt idx="597">
                  <c:v>-6.252356323432906E-5</c:v>
                </c:pt>
                <c:pt idx="598">
                  <c:v>1.2313796671126198E-4</c:v>
                </c:pt>
                <c:pt idx="599">
                  <c:v>-1.5219455622861311E-4</c:v>
                </c:pt>
                <c:pt idx="600">
                  <c:v>3.8573441814460097E-5</c:v>
                </c:pt>
                <c:pt idx="601">
                  <c:v>5.9977403399358309E-5</c:v>
                </c:pt>
                <c:pt idx="602">
                  <c:v>-9.1626015587209508E-5</c:v>
                </c:pt>
                <c:pt idx="603">
                  <c:v>3.7688653327427879E-5</c:v>
                </c:pt>
                <c:pt idx="604">
                  <c:v>1.1658999285368843E-4</c:v>
                </c:pt>
                <c:pt idx="605">
                  <c:v>-1.3122641762952636E-4</c:v>
                </c:pt>
                <c:pt idx="606">
                  <c:v>1.2174449966972922E-4</c:v>
                </c:pt>
                <c:pt idx="607">
                  <c:v>-9.830178876968354E-5</c:v>
                </c:pt>
                <c:pt idx="608">
                  <c:v>8.2038717697852093E-5</c:v>
                </c:pt>
                <c:pt idx="609">
                  <c:v>-1.5037609780788053E-4</c:v>
                </c:pt>
                <c:pt idx="610">
                  <c:v>1.0395239745364382E-4</c:v>
                </c:pt>
                <c:pt idx="611">
                  <c:v>-2.7284693045803721E-5</c:v>
                </c:pt>
                <c:pt idx="612">
                  <c:v>-1.0466482803050958E-4</c:v>
                </c:pt>
                <c:pt idx="613">
                  <c:v>6.7451687269071137E-5</c:v>
                </c:pt>
                <c:pt idx="614">
                  <c:v>7.169111155447272E-5</c:v>
                </c:pt>
                <c:pt idx="615">
                  <c:v>-1.4883808465171455E-4</c:v>
                </c:pt>
                <c:pt idx="616">
                  <c:v>5.2665862207534886E-5</c:v>
                </c:pt>
                <c:pt idx="617">
                  <c:v>3.9390493548951966E-5</c:v>
                </c:pt>
                <c:pt idx="618">
                  <c:v>-2.4875917608357945E-5</c:v>
                </c:pt>
                <c:pt idx="619">
                  <c:v>-6.2395591564845532E-5</c:v>
                </c:pt>
                <c:pt idx="620">
                  <c:v>8.9128343340405536E-5</c:v>
                </c:pt>
                <c:pt idx="621">
                  <c:v>-3.483928310576978E-5</c:v>
                </c:pt>
                <c:pt idx="622">
                  <c:v>4.721584762490405E-5</c:v>
                </c:pt>
                <c:pt idx="623">
                  <c:v>4.6640451293100682E-5</c:v>
                </c:pt>
                <c:pt idx="624">
                  <c:v>-1.0219602368155556E-4</c:v>
                </c:pt>
                <c:pt idx="625">
                  <c:v>-6.7450839680738284E-5</c:v>
                </c:pt>
                <c:pt idx="626">
                  <c:v>1.0341409196734652E-4</c:v>
                </c:pt>
                <c:pt idx="627">
                  <c:v>-1.0124390613763801E-4</c:v>
                </c:pt>
                <c:pt idx="628">
                  <c:v>1.2054984777010169E-4</c:v>
                </c:pt>
                <c:pt idx="629">
                  <c:v>-8.9642699518943658E-5</c:v>
                </c:pt>
                <c:pt idx="630">
                  <c:v>-7.5619980652863461E-5</c:v>
                </c:pt>
                <c:pt idx="631">
                  <c:v>1.8882338515302521E-4</c:v>
                </c:pt>
                <c:pt idx="632">
                  <c:v>-3.6547955890808836E-5</c:v>
                </c:pt>
                <c:pt idx="633">
                  <c:v>-4.7257629593788764E-5</c:v>
                </c:pt>
                <c:pt idx="634">
                  <c:v>-1.0229136611683565E-4</c:v>
                </c:pt>
                <c:pt idx="635">
                  <c:v>1.2493682571923515E-4</c:v>
                </c:pt>
                <c:pt idx="636">
                  <c:v>-4.9516336684929385E-5</c:v>
                </c:pt>
                <c:pt idx="637">
                  <c:v>3.0888818539187568E-5</c:v>
                </c:pt>
                <c:pt idx="638">
                  <c:v>5.5313263512712929E-5</c:v>
                </c:pt>
                <c:pt idx="639">
                  <c:v>-2.1625661328350532E-7</c:v>
                </c:pt>
                <c:pt idx="640">
                  <c:v>-1.8044787321491729E-4</c:v>
                </c:pt>
                <c:pt idx="641">
                  <c:v>-3.4169734424005505E-4</c:v>
                </c:pt>
                <c:pt idx="642">
                  <c:v>3.6317889610104626E-4</c:v>
                </c:pt>
                <c:pt idx="643">
                  <c:v>1.0645585193880258E-4</c:v>
                </c:pt>
                <c:pt idx="644">
                  <c:v>3.6466281913560827E-5</c:v>
                </c:pt>
                <c:pt idx="645">
                  <c:v>-8.1035414791319482E-5</c:v>
                </c:pt>
                <c:pt idx="646">
                  <c:v>6.0149702347578327E-5</c:v>
                </c:pt>
                <c:pt idx="647">
                  <c:v>-1.2589016214925586E-4</c:v>
                </c:pt>
                <c:pt idx="648">
                  <c:v>-7.3492322331114579E-6</c:v>
                </c:pt>
                <c:pt idx="649">
                  <c:v>6.3299860189047763E-6</c:v>
                </c:pt>
                <c:pt idx="650">
                  <c:v>1.0798675342815756E-5</c:v>
                </c:pt>
                <c:pt idx="651">
                  <c:v>1.1168933535654624E-4</c:v>
                </c:pt>
                <c:pt idx="652">
                  <c:v>-5.255824092675887E-5</c:v>
                </c:pt>
                <c:pt idx="653">
                  <c:v>-5.7190605201373756E-5</c:v>
                </c:pt>
                <c:pt idx="654">
                  <c:v>4.5994435403873268E-5</c:v>
                </c:pt>
                <c:pt idx="655">
                  <c:v>-5.9271616433376195E-5</c:v>
                </c:pt>
                <c:pt idx="656">
                  <c:v>-5.3265322570106299E-5</c:v>
                </c:pt>
                <c:pt idx="657">
                  <c:v>6.8377160470034504E-5</c:v>
                </c:pt>
                <c:pt idx="658">
                  <c:v>7.5623395110469005E-6</c:v>
                </c:pt>
                <c:pt idx="659">
                  <c:v>4.3281161169028692E-5</c:v>
                </c:pt>
                <c:pt idx="660">
                  <c:v>-4.9368327873500206E-5</c:v>
                </c:pt>
                <c:pt idx="661">
                  <c:v>5.0027045816469773E-5</c:v>
                </c:pt>
                <c:pt idx="662">
                  <c:v>-1.6127707044311101E-4</c:v>
                </c:pt>
                <c:pt idx="663">
                  <c:v>1.6501482023434377E-4</c:v>
                </c:pt>
                <c:pt idx="664">
                  <c:v>-1.3156252604040741E-4</c:v>
                </c:pt>
                <c:pt idx="665">
                  <c:v>4.20361296460392E-5</c:v>
                </c:pt>
                <c:pt idx="666">
                  <c:v>-7.1328514523516517E-5</c:v>
                </c:pt>
                <c:pt idx="667">
                  <c:v>-7.5763541069751028E-6</c:v>
                </c:pt>
                <c:pt idx="668">
                  <c:v>6.6499507903605704E-5</c:v>
                </c:pt>
                <c:pt idx="669">
                  <c:v>5.9843597043363062E-5</c:v>
                </c:pt>
                <c:pt idx="670">
                  <c:v>-1.1491210892677906E-4</c:v>
                </c:pt>
                <c:pt idx="671">
                  <c:v>4.5662042119642976E-5</c:v>
                </c:pt>
                <c:pt idx="672">
                  <c:v>-3.5462956468279572E-5</c:v>
                </c:pt>
                <c:pt idx="673">
                  <c:v>6.7846510187763442E-5</c:v>
                </c:pt>
                <c:pt idx="674">
                  <c:v>3.1076905115723363E-5</c:v>
                </c:pt>
                <c:pt idx="675">
                  <c:v>-1.2191392729088424E-4</c:v>
                </c:pt>
                <c:pt idx="676">
                  <c:v>2.2112740176272183E-5</c:v>
                </c:pt>
                <c:pt idx="677">
                  <c:v>-6.5841663669630179E-5</c:v>
                </c:pt>
                <c:pt idx="678">
                  <c:v>1.6181346092758453E-4</c:v>
                </c:pt>
                <c:pt idx="679">
                  <c:v>-4.6690332099696974E-5</c:v>
                </c:pt>
                <c:pt idx="680">
                  <c:v>-5.5770467092930431E-5</c:v>
                </c:pt>
                <c:pt idx="681">
                  <c:v>8.8400746282024656E-5</c:v>
                </c:pt>
                <c:pt idx="682">
                  <c:v>-1.5964438822013705E-5</c:v>
                </c:pt>
                <c:pt idx="683">
                  <c:v>-5.4413967433886157E-5</c:v>
                </c:pt>
                <c:pt idx="684">
                  <c:v>-4.2361857671036063E-5</c:v>
                </c:pt>
                <c:pt idx="685">
                  <c:v>-4.8005506612103233E-6</c:v>
                </c:pt>
                <c:pt idx="686">
                  <c:v>1.0259585266514382E-4</c:v>
                </c:pt>
                <c:pt idx="687">
                  <c:v>1.8080504364803573E-5</c:v>
                </c:pt>
                <c:pt idx="688">
                  <c:v>-6.2497498730995638E-5</c:v>
                </c:pt>
                <c:pt idx="689">
                  <c:v>-2.6246553261888295E-5</c:v>
                </c:pt>
                <c:pt idx="690">
                  <c:v>5.1320630837681236E-5</c:v>
                </c:pt>
                <c:pt idx="691">
                  <c:v>-5.507688726147375E-5</c:v>
                </c:pt>
                <c:pt idx="692">
                  <c:v>-1.4339424848408555E-5</c:v>
                </c:pt>
                <c:pt idx="693">
                  <c:v>6.0949761466755348E-5</c:v>
                </c:pt>
                <c:pt idx="694">
                  <c:v>3.5903465744890894E-6</c:v>
                </c:pt>
                <c:pt idx="695">
                  <c:v>-1.7791308914216764E-5</c:v>
                </c:pt>
                <c:pt idx="696">
                  <c:v>-5.6053567034197727E-5</c:v>
                </c:pt>
                <c:pt idx="697">
                  <c:v>-4.9900605304853407E-5</c:v>
                </c:pt>
                <c:pt idx="698">
                  <c:v>2.9494127991136487E-5</c:v>
                </c:pt>
                <c:pt idx="699">
                  <c:v>-8.1130169145904318E-5</c:v>
                </c:pt>
                <c:pt idx="700">
                  <c:v>2.8269789050128225E-5</c:v>
                </c:pt>
                <c:pt idx="701">
                  <c:v>1.1633131947397235E-4</c:v>
                </c:pt>
                <c:pt idx="702">
                  <c:v>1.4064347458764281E-5</c:v>
                </c:pt>
                <c:pt idx="703">
                  <c:v>-1.4234641341337451E-4</c:v>
                </c:pt>
                <c:pt idx="704">
                  <c:v>8.3564858608609072E-5</c:v>
                </c:pt>
                <c:pt idx="705">
                  <c:v>-1.2127727623045814E-5</c:v>
                </c:pt>
                <c:pt idx="706">
                  <c:v>-3.4821376815874494E-5</c:v>
                </c:pt>
                <c:pt idx="707">
                  <c:v>-1.6770122762910233E-5</c:v>
                </c:pt>
                <c:pt idx="708">
                  <c:v>8.7381835644051442E-5</c:v>
                </c:pt>
                <c:pt idx="709">
                  <c:v>-4.8201122921143202E-5</c:v>
                </c:pt>
                <c:pt idx="710">
                  <c:v>4.7082286369626303E-5</c:v>
                </c:pt>
                <c:pt idx="711">
                  <c:v>-7.1488065670699541E-5</c:v>
                </c:pt>
                <c:pt idx="712">
                  <c:v>4.0245523414750295E-5</c:v>
                </c:pt>
                <c:pt idx="713">
                  <c:v>1.9399765981642503E-5</c:v>
                </c:pt>
                <c:pt idx="714">
                  <c:v>-1.0851371352349481E-4</c:v>
                </c:pt>
                <c:pt idx="715">
                  <c:v>1.459580335141375E-4</c:v>
                </c:pt>
                <c:pt idx="716">
                  <c:v>-1.639721772724867E-4</c:v>
                </c:pt>
                <c:pt idx="717">
                  <c:v>9.5091393752966269E-5</c:v>
                </c:pt>
                <c:pt idx="718">
                  <c:v>1.0653380465441842E-4</c:v>
                </c:pt>
                <c:pt idx="719">
                  <c:v>-1.9310267953698279E-4</c:v>
                </c:pt>
                <c:pt idx="720">
                  <c:v>5.0086983988562039E-5</c:v>
                </c:pt>
                <c:pt idx="721">
                  <c:v>1.2255804366168022E-4</c:v>
                </c:pt>
                <c:pt idx="722">
                  <c:v>-1.3165986645169436E-4</c:v>
                </c:pt>
                <c:pt idx="723">
                  <c:v>1.0766938902118106E-5</c:v>
                </c:pt>
                <c:pt idx="724">
                  <c:v>-6.4234877988900152E-5</c:v>
                </c:pt>
                <c:pt idx="725">
                  <c:v>-1.8097507736847263E-6</c:v>
                </c:pt>
                <c:pt idx="726">
                  <c:v>1.8045082167406079E-4</c:v>
                </c:pt>
                <c:pt idx="727">
                  <c:v>-8.6210913101680831E-5</c:v>
                </c:pt>
                <c:pt idx="728">
                  <c:v>-9.1548114657058477E-5</c:v>
                </c:pt>
                <c:pt idx="729">
                  <c:v>-1.350893108378326E-4</c:v>
                </c:pt>
                <c:pt idx="730">
                  <c:v>1.3788866148767287E-4</c:v>
                </c:pt>
                <c:pt idx="731">
                  <c:v>9.7835535932677686E-5</c:v>
                </c:pt>
                <c:pt idx="732">
                  <c:v>-5.2405940412336705E-5</c:v>
                </c:pt>
                <c:pt idx="733">
                  <c:v>1.6404499858624355E-5</c:v>
                </c:pt>
                <c:pt idx="734">
                  <c:v>8.1001237482114519E-5</c:v>
                </c:pt>
                <c:pt idx="735">
                  <c:v>-7.4234066859357739E-5</c:v>
                </c:pt>
                <c:pt idx="736">
                  <c:v>4.5285182371790356E-5</c:v>
                </c:pt>
                <c:pt idx="737">
                  <c:v>-4.2324666524540255E-5</c:v>
                </c:pt>
                <c:pt idx="738">
                  <c:v>-9.665329296870695E-5</c:v>
                </c:pt>
                <c:pt idx="739">
                  <c:v>8.7717937160558535E-6</c:v>
                </c:pt>
                <c:pt idx="740">
                  <c:v>-4.8176856082493558E-5</c:v>
                </c:pt>
                <c:pt idx="741">
                  <c:v>1.8800723906531314E-4</c:v>
                </c:pt>
                <c:pt idx="742">
                  <c:v>-1.6394074906256328E-4</c:v>
                </c:pt>
                <c:pt idx="743">
                  <c:v>-2.5734997903592571E-5</c:v>
                </c:pt>
                <c:pt idx="744">
                  <c:v>1.0945301101727978E-4</c:v>
                </c:pt>
                <c:pt idx="745">
                  <c:v>3.7432692161498693E-5</c:v>
                </c:pt>
                <c:pt idx="746">
                  <c:v>-1.2253495369596301E-4</c:v>
                </c:pt>
                <c:pt idx="747">
                  <c:v>1.0813938588027927E-4</c:v>
                </c:pt>
                <c:pt idx="748">
                  <c:v>-9.3670781308619055E-5</c:v>
                </c:pt>
                <c:pt idx="749">
                  <c:v>-1.2631895036641083E-5</c:v>
                </c:pt>
                <c:pt idx="750">
                  <c:v>-4.1838459161724906E-5</c:v>
                </c:pt>
                <c:pt idx="751">
                  <c:v>1.6840692415676095E-4</c:v>
                </c:pt>
                <c:pt idx="752">
                  <c:v>-1.4194575085224592E-4</c:v>
                </c:pt>
                <c:pt idx="753">
                  <c:v>1.2196694766508642E-4</c:v>
                </c:pt>
                <c:pt idx="754">
                  <c:v>-1.2816264050452553E-4</c:v>
                </c:pt>
                <c:pt idx="755">
                  <c:v>4.8043536234665396E-5</c:v>
                </c:pt>
                <c:pt idx="756">
                  <c:v>-6.7866909882807747E-5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1-497C-A8D3-FB9F6C9EBCCD}"/>
            </c:ext>
          </c:extLst>
        </c:ser>
        <c:ser>
          <c:idx val="8"/>
          <c:order val="2"/>
          <c:tx>
            <c:strRef>
              <c:f>Analysis!$BD$9</c:f>
              <c:strCache>
                <c:ptCount val="1"/>
                <c:pt idx="0">
                  <c:v>SPDR S&amp;P 500 UCITS ETF (Dist)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Analysis!$BD$10:$BD$766</c:f>
              <c:numCache>
                <c:formatCode>0.000%</c:formatCode>
                <c:ptCount val="757"/>
                <c:pt idx="0">
                  <c:v>1.7508627279450018E-5</c:v>
                </c:pt>
                <c:pt idx="1">
                  <c:v>-1.1913594909263026E-5</c:v>
                </c:pt>
                <c:pt idx="2">
                  <c:v>-3.0980361378496468E-6</c:v>
                </c:pt>
                <c:pt idx="3">
                  <c:v>-7.4156309839423784E-6</c:v>
                </c:pt>
                <c:pt idx="4">
                  <c:v>#N/A</c:v>
                </c:pt>
                <c:pt idx="5">
                  <c:v>-4.2034917258071403E-7</c:v>
                </c:pt>
                <c:pt idx="6">
                  <c:v>5.8406994483117813E-6</c:v>
                </c:pt>
                <c:pt idx="7">
                  <c:v>-1.3330976651348969E-5</c:v>
                </c:pt>
                <c:pt idx="8">
                  <c:v>8.6792746473163263E-6</c:v>
                </c:pt>
                <c:pt idx="9">
                  <c:v>1.8825812096334715E-5</c:v>
                </c:pt>
                <c:pt idx="10">
                  <c:v>-3.0377589689045692E-5</c:v>
                </c:pt>
                <c:pt idx="11">
                  <c:v>-2.7385216429864911E-5</c:v>
                </c:pt>
                <c:pt idx="12">
                  <c:v>-3.1820613141331222E-5</c:v>
                </c:pt>
                <c:pt idx="13">
                  <c:v>-2.1178169630320376E-5</c:v>
                </c:pt>
                <c:pt idx="14">
                  <c:v>-2.4082260709490377E-5</c:v>
                </c:pt>
                <c:pt idx="15">
                  <c:v>7.0650507415503938E-6</c:v>
                </c:pt>
                <c:pt idx="16">
                  <c:v>3.967684670636018E-5</c:v>
                </c:pt>
                <c:pt idx="17">
                  <c:v>-2.0855024808641431E-5</c:v>
                </c:pt>
                <c:pt idx="18">
                  <c:v>-3.4291128498953327E-5</c:v>
                </c:pt>
                <c:pt idx="19">
                  <c:v>1.160695541391199E-5</c:v>
                </c:pt>
                <c:pt idx="20">
                  <c:v>-4.6479094023554879E-6</c:v>
                </c:pt>
                <c:pt idx="21">
                  <c:v>1.9562303250619806E-5</c:v>
                </c:pt>
                <c:pt idx="22">
                  <c:v>-3.7142946656132381E-5</c:v>
                </c:pt>
                <c:pt idx="23">
                  <c:v>-1.4089090224156386E-5</c:v>
                </c:pt>
                <c:pt idx="24">
                  <c:v>-1.8924454595170559E-5</c:v>
                </c:pt>
                <c:pt idx="25">
                  <c:v>-2.8531412582633031E-5</c:v>
                </c:pt>
                <c:pt idx="26">
                  <c:v>-2.7392928252378823E-6</c:v>
                </c:pt>
                <c:pt idx="27">
                  <c:v>9.8090828608565772E-6</c:v>
                </c:pt>
                <c:pt idx="28">
                  <c:v>6.1375668131136152E-6</c:v>
                </c:pt>
                <c:pt idx="29">
                  <c:v>-1.1622887897910772E-5</c:v>
                </c:pt>
                <c:pt idx="30">
                  <c:v>6.0368750532946436E-6</c:v>
                </c:pt>
                <c:pt idx="31">
                  <c:v>3.1228601471422479E-7</c:v>
                </c:pt>
                <c:pt idx="32">
                  <c:v>-1.9020460667928951E-4</c:v>
                </c:pt>
                <c:pt idx="33">
                  <c:v>3.1783101250848489E-6</c:v>
                </c:pt>
                <c:pt idx="34">
                  <c:v>-6.9581542117003181E-7</c:v>
                </c:pt>
                <c:pt idx="35">
                  <c:v>-5.3943846959558783E-5</c:v>
                </c:pt>
                <c:pt idx="36">
                  <c:v>2.8047920524132408E-5</c:v>
                </c:pt>
                <c:pt idx="37">
                  <c:v>7.7575541279184534E-5</c:v>
                </c:pt>
                <c:pt idx="38">
                  <c:v>-2.9177051119488873E-5</c:v>
                </c:pt>
                <c:pt idx="39">
                  <c:v>1.5595512178112614E-5</c:v>
                </c:pt>
                <c:pt idx="40">
                  <c:v>-3.4519214003436716E-5</c:v>
                </c:pt>
                <c:pt idx="41">
                  <c:v>-2.6932231510068405E-5</c:v>
                </c:pt>
                <c:pt idx="42">
                  <c:v>1.7477081084793511E-5</c:v>
                </c:pt>
                <c:pt idx="43">
                  <c:v>3.5158803013524143E-5</c:v>
                </c:pt>
                <c:pt idx="44">
                  <c:v>-1.4308572922061558E-6</c:v>
                </c:pt>
                <c:pt idx="45">
                  <c:v>1.301485897331478E-5</c:v>
                </c:pt>
                <c:pt idx="46">
                  <c:v>-2.1481844219239932E-5</c:v>
                </c:pt>
                <c:pt idx="47">
                  <c:v>-1.3346721657869764E-5</c:v>
                </c:pt>
                <c:pt idx="48">
                  <c:v>-5.8175180046582398E-6</c:v>
                </c:pt>
                <c:pt idx="49">
                  <c:v>2.6081978625303037E-5</c:v>
                </c:pt>
                <c:pt idx="50">
                  <c:v>3.6583608069573614E-6</c:v>
                </c:pt>
                <c:pt idx="51">
                  <c:v>3.0701545528089014E-8</c:v>
                </c:pt>
                <c:pt idx="52">
                  <c:v>-1.0065416503612923E-5</c:v>
                </c:pt>
                <c:pt idx="53">
                  <c:v>-1.4539706289617982E-5</c:v>
                </c:pt>
                <c:pt idx="54">
                  <c:v>2.8645352202150143E-5</c:v>
                </c:pt>
                <c:pt idx="55">
                  <c:v>5.6654189189986326E-6</c:v>
                </c:pt>
                <c:pt idx="56">
                  <c:v>-6.8891658053793492E-6</c:v>
                </c:pt>
                <c:pt idx="57">
                  <c:v>-1.6474030064994594E-5</c:v>
                </c:pt>
                <c:pt idx="58">
                  <c:v>-2.3569452727745244E-5</c:v>
                </c:pt>
                <c:pt idx="59">
                  <c:v>-4.3057992034079007E-6</c:v>
                </c:pt>
                <c:pt idx="60">
                  <c:v>-4.3470164825532009E-6</c:v>
                </c:pt>
                <c:pt idx="61">
                  <c:v>-3.9166803433854369E-6</c:v>
                </c:pt>
                <c:pt idx="62">
                  <c:v>4.6414014567286443E-6</c:v>
                </c:pt>
                <c:pt idx="63">
                  <c:v>2.1471805426998003E-5</c:v>
                </c:pt>
                <c:pt idx="64">
                  <c:v>-2.4714131125591621E-5</c:v>
                </c:pt>
                <c:pt idx="65">
                  <c:v>-9.1898474110507777E-6</c:v>
                </c:pt>
                <c:pt idx="66">
                  <c:v>-1.5763345946440133E-5</c:v>
                </c:pt>
                <c:pt idx="67">
                  <c:v>-5.7997083193761512E-6</c:v>
                </c:pt>
                <c:pt idx="68">
                  <c:v>-5.2767053158264687E-5</c:v>
                </c:pt>
                <c:pt idx="69">
                  <c:v>-6.0545754159146981E-6</c:v>
                </c:pt>
                <c:pt idx="70">
                  <c:v>1.1305795615368375E-5</c:v>
                </c:pt>
                <c:pt idx="71">
                  <c:v>-3.5204059924298647E-5</c:v>
                </c:pt>
                <c:pt idx="72">
                  <c:v>-9.5484251824151656E-6</c:v>
                </c:pt>
                <c:pt idx="73">
                  <c:v>2.5018758708084121E-5</c:v>
                </c:pt>
                <c:pt idx="74">
                  <c:v>2.8978253828748635E-5</c:v>
                </c:pt>
                <c:pt idx="75">
                  <c:v>7.9252211844238474E-6</c:v>
                </c:pt>
                <c:pt idx="76">
                  <c:v>-3.2192808807618434E-6</c:v>
                </c:pt>
                <c:pt idx="77">
                  <c:v>-3.7799159788409753E-5</c:v>
                </c:pt>
                <c:pt idx="78">
                  <c:v>3.5025038911395967E-6</c:v>
                </c:pt>
                <c:pt idx="79">
                  <c:v>2.8256163520978816E-5</c:v>
                </c:pt>
                <c:pt idx="80">
                  <c:v>-2.0484482475380261E-5</c:v>
                </c:pt>
                <c:pt idx="81">
                  <c:v>4.3376996137212132E-5</c:v>
                </c:pt>
                <c:pt idx="82">
                  <c:v>-5.5250612269741595E-6</c:v>
                </c:pt>
                <c:pt idx="83">
                  <c:v>4.039094500984941E-5</c:v>
                </c:pt>
                <c:pt idx="84">
                  <c:v>-3.8421635756957784E-5</c:v>
                </c:pt>
                <c:pt idx="85">
                  <c:v>6.8515273923264175E-6</c:v>
                </c:pt>
                <c:pt idx="86">
                  <c:v>-1.7768672714191247E-5</c:v>
                </c:pt>
                <c:pt idx="87">
                  <c:v>-1.7593206282695562E-5</c:v>
                </c:pt>
                <c:pt idx="88">
                  <c:v>-2.3962795937082504E-5</c:v>
                </c:pt>
                <c:pt idx="89">
                  <c:v>8.4941160547469252E-6</c:v>
                </c:pt>
                <c:pt idx="90">
                  <c:v>8.1328103065381185E-6</c:v>
                </c:pt>
                <c:pt idx="91">
                  <c:v>-1.2827107546575789E-5</c:v>
                </c:pt>
                <c:pt idx="92">
                  <c:v>4.365546231177575E-7</c:v>
                </c:pt>
                <c:pt idx="93">
                  <c:v>-1.7181332190530085E-5</c:v>
                </c:pt>
                <c:pt idx="94">
                  <c:v>5.6912970571865173E-6</c:v>
                </c:pt>
                <c:pt idx="95">
                  <c:v>-1.7364831992994212E-5</c:v>
                </c:pt>
                <c:pt idx="96">
                  <c:v>-5.3855262449609143E-6</c:v>
                </c:pt>
                <c:pt idx="97">
                  <c:v>-5.6556169868438033E-6</c:v>
                </c:pt>
                <c:pt idx="98">
                  <c:v>-1.6797124214873449E-6</c:v>
                </c:pt>
                <c:pt idx="99">
                  <c:v>-2.5529136234547778E-5</c:v>
                </c:pt>
                <c:pt idx="100">
                  <c:v>2.7280418628317094E-5</c:v>
                </c:pt>
                <c:pt idx="101">
                  <c:v>-1.6167722014959196E-5</c:v>
                </c:pt>
                <c:pt idx="102">
                  <c:v>-1.0564488596598309E-5</c:v>
                </c:pt>
                <c:pt idx="103">
                  <c:v>-1.1430079188912146E-5</c:v>
                </c:pt>
                <c:pt idx="104">
                  <c:v>7.7079534148705164E-6</c:v>
                </c:pt>
                <c:pt idx="105">
                  <c:v>-4.1261095429900863E-5</c:v>
                </c:pt>
                <c:pt idx="106">
                  <c:v>-1.4269049188220251E-5</c:v>
                </c:pt>
                <c:pt idx="107">
                  <c:v>9.5137618227880694E-8</c:v>
                </c:pt>
                <c:pt idx="108">
                  <c:v>2.4925139889719894E-5</c:v>
                </c:pt>
                <c:pt idx="109">
                  <c:v>2.2919607034488365E-6</c:v>
                </c:pt>
                <c:pt idx="110">
                  <c:v>-2.3042243761151049E-5</c:v>
                </c:pt>
                <c:pt idx="111">
                  <c:v>1.627423470651479E-6</c:v>
                </c:pt>
                <c:pt idx="112">
                  <c:v>3.1650704273022967E-6</c:v>
                </c:pt>
                <c:pt idx="113">
                  <c:v>1.1702952852576942E-5</c:v>
                </c:pt>
                <c:pt idx="114">
                  <c:v>-1.4863960591915415E-5</c:v>
                </c:pt>
                <c:pt idx="115">
                  <c:v>9.3377881671408147E-6</c:v>
                </c:pt>
                <c:pt idx="116">
                  <c:v>-1.2084270806456132E-5</c:v>
                </c:pt>
                <c:pt idx="117">
                  <c:v>-2.05704313505084E-5</c:v>
                </c:pt>
                <c:pt idx="118">
                  <c:v>1.6558980462488826E-5</c:v>
                </c:pt>
                <c:pt idx="119">
                  <c:v>-1.3907489300857279E-5</c:v>
                </c:pt>
                <c:pt idx="120">
                  <c:v>-2.2879182192792058E-5</c:v>
                </c:pt>
                <c:pt idx="121">
                  <c:v>4.1848169418434722E-5</c:v>
                </c:pt>
                <c:pt idx="122">
                  <c:v>-6.4237476928852288E-6</c:v>
                </c:pt>
                <c:pt idx="123">
                  <c:v>-1.2051867995022114E-5</c:v>
                </c:pt>
                <c:pt idx="124">
                  <c:v>-7.9024572854358155E-6</c:v>
                </c:pt>
                <c:pt idx="125">
                  <c:v>-6.6056711839346249E-6</c:v>
                </c:pt>
                <c:pt idx="126">
                  <c:v>3.9317482201095544E-6</c:v>
                </c:pt>
                <c:pt idx="127">
                  <c:v>1.1753701877781353E-5</c:v>
                </c:pt>
                <c:pt idx="128">
                  <c:v>-4.0036019432365677E-5</c:v>
                </c:pt>
                <c:pt idx="129">
                  <c:v>2.0795870168122121E-6</c:v>
                </c:pt>
                <c:pt idx="130">
                  <c:v>-1.9757940664888451E-5</c:v>
                </c:pt>
                <c:pt idx="131">
                  <c:v>-4.0139110586423499E-6</c:v>
                </c:pt>
                <c:pt idx="132">
                  <c:v>2.7801931123949686E-6</c:v>
                </c:pt>
                <c:pt idx="133">
                  <c:v>5.0657432802969637E-6</c:v>
                </c:pt>
                <c:pt idx="134">
                  <c:v>5.9963304099852621E-6</c:v>
                </c:pt>
                <c:pt idx="135">
                  <c:v>-2.9627503713269832E-5</c:v>
                </c:pt>
                <c:pt idx="136">
                  <c:v>8.8763832440941215E-6</c:v>
                </c:pt>
                <c:pt idx="137">
                  <c:v>-2.053809319524369E-5</c:v>
                </c:pt>
                <c:pt idx="138">
                  <c:v>-5.565603725221635E-6</c:v>
                </c:pt>
                <c:pt idx="139">
                  <c:v>-3.6683795135994401E-5</c:v>
                </c:pt>
                <c:pt idx="140">
                  <c:v>-2.7659438635474487E-5</c:v>
                </c:pt>
                <c:pt idx="141">
                  <c:v>-4.3524401820871361E-5</c:v>
                </c:pt>
                <c:pt idx="142">
                  <c:v>8.9980528450439579E-5</c:v>
                </c:pt>
                <c:pt idx="143">
                  <c:v>-7.7699055049951227E-6</c:v>
                </c:pt>
                <c:pt idx="144">
                  <c:v>7.2328172213698139E-6</c:v>
                </c:pt>
                <c:pt idx="145">
                  <c:v>6.1720421269395587E-6</c:v>
                </c:pt>
                <c:pt idx="146">
                  <c:v>-3.4279216622801201E-5</c:v>
                </c:pt>
                <c:pt idx="147">
                  <c:v>2.2802961742951489E-5</c:v>
                </c:pt>
                <c:pt idx="148">
                  <c:v>-7.2105769208796744E-6</c:v>
                </c:pt>
                <c:pt idx="149">
                  <c:v>5.6051501147180716E-6</c:v>
                </c:pt>
                <c:pt idx="150">
                  <c:v>-2.2330835826922524E-5</c:v>
                </c:pt>
                <c:pt idx="151">
                  <c:v>-2.9466704722258541E-5</c:v>
                </c:pt>
                <c:pt idx="152">
                  <c:v>-8.1498126789369962E-6</c:v>
                </c:pt>
                <c:pt idx="153">
                  <c:v>5.9143272468364927E-6</c:v>
                </c:pt>
                <c:pt idx="154">
                  <c:v>4.8181952174708442E-6</c:v>
                </c:pt>
                <c:pt idx="155">
                  <c:v>-3.9042235753239396E-6</c:v>
                </c:pt>
                <c:pt idx="156">
                  <c:v>6.7038763423843406E-6</c:v>
                </c:pt>
                <c:pt idx="157">
                  <c:v>-7.5577892453271289E-6</c:v>
                </c:pt>
                <c:pt idx="158">
                  <c:v>2.2635451673025386E-6</c:v>
                </c:pt>
                <c:pt idx="159">
                  <c:v>-3.48247371979582E-5</c:v>
                </c:pt>
                <c:pt idx="160">
                  <c:v>-6.9899557257890876E-6</c:v>
                </c:pt>
                <c:pt idx="161">
                  <c:v>8.595882901030194E-7</c:v>
                </c:pt>
                <c:pt idx="162">
                  <c:v>2.3967193342411264E-5</c:v>
                </c:pt>
                <c:pt idx="163">
                  <c:v>-7.1366049232413076E-6</c:v>
                </c:pt>
                <c:pt idx="164">
                  <c:v>-2.5437510814185771E-5</c:v>
                </c:pt>
                <c:pt idx="165">
                  <c:v>-2.5646150156655168E-5</c:v>
                </c:pt>
                <c:pt idx="166">
                  <c:v>-6.843761113373148E-10</c:v>
                </c:pt>
                <c:pt idx="167">
                  <c:v>2.6954596553996346E-5</c:v>
                </c:pt>
                <c:pt idx="168">
                  <c:v>-5.9682085533641072E-6</c:v>
                </c:pt>
                <c:pt idx="169">
                  <c:v>-2.8749500685876228E-5</c:v>
                </c:pt>
                <c:pt idx="170">
                  <c:v>3.7540550668846429E-5</c:v>
                </c:pt>
                <c:pt idx="171">
                  <c:v>-2.0672364182461322E-5</c:v>
                </c:pt>
                <c:pt idx="172">
                  <c:v>-1.0995836438043582E-5</c:v>
                </c:pt>
                <c:pt idx="173">
                  <c:v>2.6410741261861936E-5</c:v>
                </c:pt>
                <c:pt idx="174">
                  <c:v>-1.3694769001038054E-6</c:v>
                </c:pt>
                <c:pt idx="175">
                  <c:v>1.0161636341265989E-6</c:v>
                </c:pt>
                <c:pt idx="176">
                  <c:v>1.1217012729769493E-5</c:v>
                </c:pt>
                <c:pt idx="177">
                  <c:v>-4.4783098200662508E-5</c:v>
                </c:pt>
                <c:pt idx="178">
                  <c:v>3.2343895971953529E-5</c:v>
                </c:pt>
                <c:pt idx="179">
                  <c:v>1.9383185791532753E-5</c:v>
                </c:pt>
                <c:pt idx="180">
                  <c:v>-8.6583505130022331E-6</c:v>
                </c:pt>
                <c:pt idx="181">
                  <c:v>-2.476237175130791E-5</c:v>
                </c:pt>
                <c:pt idx="182">
                  <c:v>2.5324504411283755E-6</c:v>
                </c:pt>
                <c:pt idx="183">
                  <c:v>-5.1756878198805367E-5</c:v>
                </c:pt>
                <c:pt idx="184">
                  <c:v>#N/A</c:v>
                </c:pt>
                <c:pt idx="185">
                  <c:v>-1.8011530341421889E-5</c:v>
                </c:pt>
                <c:pt idx="186">
                  <c:v>-2.0047647804055657E-6</c:v>
                </c:pt>
                <c:pt idx="187">
                  <c:v>2.4069026797302051E-5</c:v>
                </c:pt>
                <c:pt idx="188">
                  <c:v>-5.3156331072390373E-5</c:v>
                </c:pt>
                <c:pt idx="189">
                  <c:v>-3.502236956887117E-6</c:v>
                </c:pt>
                <c:pt idx="190">
                  <c:v>-1.8944030101941678E-5</c:v>
                </c:pt>
                <c:pt idx="191">
                  <c:v>-1.3185117382019662E-5</c:v>
                </c:pt>
                <c:pt idx="192">
                  <c:v>2.6860412216667129E-6</c:v>
                </c:pt>
                <c:pt idx="193">
                  <c:v>-2.8704694534864572E-5</c:v>
                </c:pt>
                <c:pt idx="194">
                  <c:v>2.2373622704519036E-6</c:v>
                </c:pt>
                <c:pt idx="195">
                  <c:v>-4.931448787459658E-5</c:v>
                </c:pt>
                <c:pt idx="196">
                  <c:v>4.5014126924591835E-5</c:v>
                </c:pt>
                <c:pt idx="197">
                  <c:v>3.9598085188607968E-6</c:v>
                </c:pt>
                <c:pt idx="198">
                  <c:v>1.7118198085142033E-4</c:v>
                </c:pt>
                <c:pt idx="199">
                  <c:v>6.2936237930077965E-5</c:v>
                </c:pt>
                <c:pt idx="200">
                  <c:v>-4.6566038489626038E-5</c:v>
                </c:pt>
                <c:pt idx="201">
                  <c:v>1.1446238495083083E-4</c:v>
                </c:pt>
                <c:pt idx="202">
                  <c:v>-2.7511976492444745E-4</c:v>
                </c:pt>
                <c:pt idx="203">
                  <c:v>1.3927947392600171E-4</c:v>
                </c:pt>
                <c:pt idx="204">
                  <c:v>-4.952651910095085E-5</c:v>
                </c:pt>
                <c:pt idx="205">
                  <c:v>6.2720080573619441E-8</c:v>
                </c:pt>
                <c:pt idx="206">
                  <c:v>4.7731940687412155E-5</c:v>
                </c:pt>
                <c:pt idx="207">
                  <c:v>-5.6980006395868088E-5</c:v>
                </c:pt>
                <c:pt idx="208">
                  <c:v>3.9383855032770754E-5</c:v>
                </c:pt>
                <c:pt idx="209">
                  <c:v>2.2689695328148574E-5</c:v>
                </c:pt>
                <c:pt idx="210">
                  <c:v>7.7312445616595227E-6</c:v>
                </c:pt>
                <c:pt idx="211">
                  <c:v>-3.4996767215078606E-5</c:v>
                </c:pt>
                <c:pt idx="212">
                  <c:v>8.5085356943404022E-6</c:v>
                </c:pt>
                <c:pt idx="213">
                  <c:v>-4.9555769702225305E-5</c:v>
                </c:pt>
                <c:pt idx="214">
                  <c:v>1.6014233918837384E-5</c:v>
                </c:pt>
                <c:pt idx="215">
                  <c:v>1.0860760036734973E-4</c:v>
                </c:pt>
                <c:pt idx="216">
                  <c:v>-7.321326822684604E-6</c:v>
                </c:pt>
                <c:pt idx="217">
                  <c:v>5.1429630931076886E-5</c:v>
                </c:pt>
                <c:pt idx="218">
                  <c:v>5.6903181270717695E-5</c:v>
                </c:pt>
                <c:pt idx="219">
                  <c:v>2.1491542201323988E-5</c:v>
                </c:pt>
                <c:pt idx="220">
                  <c:v>3.0633776577859706E-5</c:v>
                </c:pt>
                <c:pt idx="221">
                  <c:v>-1.526617566938171E-5</c:v>
                </c:pt>
                <c:pt idx="222">
                  <c:v>-1.5821165603946419E-5</c:v>
                </c:pt>
                <c:pt idx="223">
                  <c:v>-1.9641115250657037E-5</c:v>
                </c:pt>
                <c:pt idx="224">
                  <c:v>-1.611571630266706E-5</c:v>
                </c:pt>
                <c:pt idx="225">
                  <c:v>-5.4013415489162497E-6</c:v>
                </c:pt>
                <c:pt idx="226">
                  <c:v>7.0872842148350657E-6</c:v>
                </c:pt>
                <c:pt idx="227">
                  <c:v>-2.5770780836209539E-5</c:v>
                </c:pt>
                <c:pt idx="228">
                  <c:v>-6.4307199748592225E-6</c:v>
                </c:pt>
                <c:pt idx="229">
                  <c:v>-1.3713863826758654E-6</c:v>
                </c:pt>
                <c:pt idx="230">
                  <c:v>1.805934073617621E-5</c:v>
                </c:pt>
                <c:pt idx="231">
                  <c:v>1.357578263139203E-6</c:v>
                </c:pt>
                <c:pt idx="232">
                  <c:v>-5.8611300467470429E-5</c:v>
                </c:pt>
                <c:pt idx="233">
                  <c:v>1.1292617636882163E-5</c:v>
                </c:pt>
                <c:pt idx="234">
                  <c:v>-1.1347714456322322E-5</c:v>
                </c:pt>
                <c:pt idx="235">
                  <c:v>1.5817230747394717E-6</c:v>
                </c:pt>
                <c:pt idx="236">
                  <c:v>-1.5900865969697975E-5</c:v>
                </c:pt>
                <c:pt idx="237">
                  <c:v>1.5856592095797595E-5</c:v>
                </c:pt>
                <c:pt idx="238">
                  <c:v>-1.0931545861181391E-5</c:v>
                </c:pt>
                <c:pt idx="239">
                  <c:v>4.3200457888747934E-6</c:v>
                </c:pt>
                <c:pt idx="240">
                  <c:v>4.7326266843228382E-6</c:v>
                </c:pt>
                <c:pt idx="241">
                  <c:v>-1.0758735223492799E-5</c:v>
                </c:pt>
                <c:pt idx="242">
                  <c:v>-2.7789921162701958E-5</c:v>
                </c:pt>
                <c:pt idx="243">
                  <c:v>-2.0505484205068925E-5</c:v>
                </c:pt>
                <c:pt idx="244">
                  <c:v>-1.1953435034239845E-5</c:v>
                </c:pt>
                <c:pt idx="245">
                  <c:v>6.813895739865572E-7</c:v>
                </c:pt>
                <c:pt idx="246">
                  <c:v>-1.9837513094200787E-5</c:v>
                </c:pt>
                <c:pt idx="247">
                  <c:v>4.4344955216768511E-6</c:v>
                </c:pt>
                <c:pt idx="248">
                  <c:v>-2.0668384382194205E-5</c:v>
                </c:pt>
                <c:pt idx="249">
                  <c:v>-7.0964761778036234E-7</c:v>
                </c:pt>
                <c:pt idx="250">
                  <c:v>-6.729658014514861E-6</c:v>
                </c:pt>
                <c:pt idx="251">
                  <c:v>-1.7450714342892581E-5</c:v>
                </c:pt>
                <c:pt idx="252">
                  <c:v>-1.2807587539631626E-5</c:v>
                </c:pt>
                <c:pt idx="253">
                  <c:v>-2.0663549667121472E-5</c:v>
                </c:pt>
                <c:pt idx="254">
                  <c:v>-6.4637995509375656E-6</c:v>
                </c:pt>
                <c:pt idx="255">
                  <c:v>-1.7799606367718823E-6</c:v>
                </c:pt>
                <c:pt idx="256">
                  <c:v>-4.1631941118058791E-5</c:v>
                </c:pt>
                <c:pt idx="257">
                  <c:v>#N/A</c:v>
                </c:pt>
                <c:pt idx="258">
                  <c:v>-1.4481150930611975E-6</c:v>
                </c:pt>
                <c:pt idx="259">
                  <c:v>-1.8511135688736857E-5</c:v>
                </c:pt>
                <c:pt idx="260">
                  <c:v>-5.0337926879251427E-5</c:v>
                </c:pt>
                <c:pt idx="261">
                  <c:v>-9.7660386624287554E-6</c:v>
                </c:pt>
                <c:pt idx="262">
                  <c:v>-4.1947193202274136E-6</c:v>
                </c:pt>
                <c:pt idx="263">
                  <c:v>-7.7565258100875667E-6</c:v>
                </c:pt>
                <c:pt idx="264">
                  <c:v>-1.7124037555715788E-5</c:v>
                </c:pt>
                <c:pt idx="265">
                  <c:v>-8.1309372497173626E-6</c:v>
                </c:pt>
                <c:pt idx="266">
                  <c:v>-8.203592043454222E-7</c:v>
                </c:pt>
                <c:pt idx="267">
                  <c:v>-1.4801074565307104E-5</c:v>
                </c:pt>
                <c:pt idx="268">
                  <c:v>4.4822142655220887E-6</c:v>
                </c:pt>
                <c:pt idx="269">
                  <c:v>-3.8924821214036953E-6</c:v>
                </c:pt>
                <c:pt idx="270">
                  <c:v>-2.2104936420186405E-5</c:v>
                </c:pt>
                <c:pt idx="271">
                  <c:v>-4.4871328570561531E-6</c:v>
                </c:pt>
                <c:pt idx="272">
                  <c:v>-2.1938172531044131E-5</c:v>
                </c:pt>
                <c:pt idx="273">
                  <c:v>-3.4751399600185806E-6</c:v>
                </c:pt>
                <c:pt idx="274">
                  <c:v>2.3234382126480213E-5</c:v>
                </c:pt>
                <c:pt idx="275">
                  <c:v>4.1394826781893101E-6</c:v>
                </c:pt>
                <c:pt idx="276">
                  <c:v>-2.4424952212998008E-5</c:v>
                </c:pt>
                <c:pt idx="277">
                  <c:v>-2.5973597331141463E-5</c:v>
                </c:pt>
                <c:pt idx="278">
                  <c:v>-1.1242776397191179E-5</c:v>
                </c:pt>
                <c:pt idx="279">
                  <c:v>-5.7808658460167806E-7</c:v>
                </c:pt>
                <c:pt idx="280">
                  <c:v>1.3878988928683889E-5</c:v>
                </c:pt>
                <c:pt idx="281">
                  <c:v>-2.1432190654757655E-5</c:v>
                </c:pt>
                <c:pt idx="282">
                  <c:v>-2.2787738717000572E-5</c:v>
                </c:pt>
                <c:pt idx="283">
                  <c:v>-1.0710858987517113E-5</c:v>
                </c:pt>
                <c:pt idx="284">
                  <c:v>-7.2999738844892192E-6</c:v>
                </c:pt>
                <c:pt idx="285">
                  <c:v>-5.6420483824926038E-6</c:v>
                </c:pt>
                <c:pt idx="286">
                  <c:v>-1.4813448482753344E-5</c:v>
                </c:pt>
                <c:pt idx="287">
                  <c:v>-3.6152045159720814E-6</c:v>
                </c:pt>
                <c:pt idx="288">
                  <c:v>-6.5396375162896092E-6</c:v>
                </c:pt>
                <c:pt idx="289">
                  <c:v>-1.4329678081903552E-5</c:v>
                </c:pt>
                <c:pt idx="290">
                  <c:v>3.8397085126984365E-6</c:v>
                </c:pt>
                <c:pt idx="291">
                  <c:v>6.4783132014412104E-7</c:v>
                </c:pt>
                <c:pt idx="292">
                  <c:v>5.592480093463692E-6</c:v>
                </c:pt>
                <c:pt idx="293">
                  <c:v>2.422021856651746E-5</c:v>
                </c:pt>
                <c:pt idx="294">
                  <c:v>3.5678066534927666E-5</c:v>
                </c:pt>
                <c:pt idx="295">
                  <c:v>-7.563032244473078E-6</c:v>
                </c:pt>
                <c:pt idx="296">
                  <c:v>-2.1103649217257825E-5</c:v>
                </c:pt>
                <c:pt idx="297">
                  <c:v>-4.3623701465600462E-6</c:v>
                </c:pt>
                <c:pt idx="298">
                  <c:v>-1.8031068723889376E-5</c:v>
                </c:pt>
                <c:pt idx="299">
                  <c:v>2.7812382968228633E-5</c:v>
                </c:pt>
                <c:pt idx="300">
                  <c:v>-1.0459327678624675E-5</c:v>
                </c:pt>
                <c:pt idx="301">
                  <c:v>-5.6473590863692635E-6</c:v>
                </c:pt>
                <c:pt idx="302">
                  <c:v>2.813835720272273E-5</c:v>
                </c:pt>
                <c:pt idx="303">
                  <c:v>-1.2616963516398627E-5</c:v>
                </c:pt>
                <c:pt idx="304">
                  <c:v>8.7651228387608526E-6</c:v>
                </c:pt>
                <c:pt idx="305">
                  <c:v>-5.3649674278677395E-6</c:v>
                </c:pt>
                <c:pt idx="306">
                  <c:v>1.6098228040717366E-5</c:v>
                </c:pt>
                <c:pt idx="307">
                  <c:v>9.5070273404829209E-6</c:v>
                </c:pt>
                <c:pt idx="308">
                  <c:v>6.5931812436303971E-6</c:v>
                </c:pt>
                <c:pt idx="309">
                  <c:v>3.9264424791518593E-6</c:v>
                </c:pt>
                <c:pt idx="310">
                  <c:v>1.9524399985648699E-6</c:v>
                </c:pt>
                <c:pt idx="311">
                  <c:v>-9.8821502936274896E-6</c:v>
                </c:pt>
                <c:pt idx="312">
                  <c:v>-7.2629827707615391E-8</c:v>
                </c:pt>
                <c:pt idx="313">
                  <c:v>1.0363373239896667E-5</c:v>
                </c:pt>
                <c:pt idx="314">
                  <c:v>-2.600293565335754E-5</c:v>
                </c:pt>
                <c:pt idx="315">
                  <c:v>-1.0828001579143987E-5</c:v>
                </c:pt>
                <c:pt idx="316">
                  <c:v>-2.0314689595068991E-5</c:v>
                </c:pt>
                <c:pt idx="317">
                  <c:v>-8.2093113035197618E-6</c:v>
                </c:pt>
                <c:pt idx="318">
                  <c:v>-1.2917041669169294E-5</c:v>
                </c:pt>
                <c:pt idx="319">
                  <c:v>8.5484728975515623E-6</c:v>
                </c:pt>
                <c:pt idx="320">
                  <c:v>-1.1260475814012239E-6</c:v>
                </c:pt>
                <c:pt idx="321">
                  <c:v>1.6790508496233869E-5</c:v>
                </c:pt>
                <c:pt idx="322">
                  <c:v>-6.2118867272253908E-6</c:v>
                </c:pt>
                <c:pt idx="323">
                  <c:v>-6.6488644556716991E-7</c:v>
                </c:pt>
                <c:pt idx="324">
                  <c:v>-7.2331686379323301E-6</c:v>
                </c:pt>
                <c:pt idx="325">
                  <c:v>-1.6990587663467949E-5</c:v>
                </c:pt>
                <c:pt idx="326">
                  <c:v>2.4572360952657135E-6</c:v>
                </c:pt>
                <c:pt idx="327">
                  <c:v>-2.7202190701514084E-5</c:v>
                </c:pt>
                <c:pt idx="328">
                  <c:v>-2.573036489994518E-5</c:v>
                </c:pt>
                <c:pt idx="329">
                  <c:v>2.0758099404050157E-5</c:v>
                </c:pt>
                <c:pt idx="330">
                  <c:v>-2.6380065975439848E-5</c:v>
                </c:pt>
                <c:pt idx="331">
                  <c:v>-9.4584888896687147E-6</c:v>
                </c:pt>
                <c:pt idx="332">
                  <c:v>2.4280649199237558E-5</c:v>
                </c:pt>
                <c:pt idx="333">
                  <c:v>4.5410896801212353E-5</c:v>
                </c:pt>
                <c:pt idx="334">
                  <c:v>1.0020390042386751E-5</c:v>
                </c:pt>
                <c:pt idx="335">
                  <c:v>1.6827546000852678E-5</c:v>
                </c:pt>
                <c:pt idx="336">
                  <c:v>1.0334204699091742E-5</c:v>
                </c:pt>
                <c:pt idx="337">
                  <c:v>4.1807945507787991E-6</c:v>
                </c:pt>
                <c:pt idx="338">
                  <c:v>1.5096565815220231E-6</c:v>
                </c:pt>
                <c:pt idx="339">
                  <c:v>2.6777973991531923E-6</c:v>
                </c:pt>
                <c:pt idx="340">
                  <c:v>2.33494478885099E-5</c:v>
                </c:pt>
                <c:pt idx="341">
                  <c:v>-3.5909697379654659E-5</c:v>
                </c:pt>
                <c:pt idx="342">
                  <c:v>-2.4864055461870649E-5</c:v>
                </c:pt>
                <c:pt idx="343">
                  <c:v>1.7236894805816583E-5</c:v>
                </c:pt>
                <c:pt idx="344">
                  <c:v>9.9203253958179971E-6</c:v>
                </c:pt>
                <c:pt idx="345">
                  <c:v>1.9590016713477709E-5</c:v>
                </c:pt>
                <c:pt idx="346">
                  <c:v>-1.2845548191808831E-7</c:v>
                </c:pt>
                <c:pt idx="347">
                  <c:v>-3.931643264576401E-5</c:v>
                </c:pt>
                <c:pt idx="348">
                  <c:v>-2.6155231992452954E-5</c:v>
                </c:pt>
                <c:pt idx="349">
                  <c:v>-2.2352523719737505E-5</c:v>
                </c:pt>
                <c:pt idx="350">
                  <c:v>1.0325330035532154E-5</c:v>
                </c:pt>
                <c:pt idx="351">
                  <c:v>1.7179527997956967E-6</c:v>
                </c:pt>
                <c:pt idx="352">
                  <c:v>-3.029714739311018E-6</c:v>
                </c:pt>
                <c:pt idx="353">
                  <c:v>-1.6512101991272843E-6</c:v>
                </c:pt>
                <c:pt idx="354">
                  <c:v>-1.922887983174526E-5</c:v>
                </c:pt>
                <c:pt idx="355">
                  <c:v>-3.0027487013528642E-5</c:v>
                </c:pt>
                <c:pt idx="356">
                  <c:v>5.2277931177346915E-6</c:v>
                </c:pt>
                <c:pt idx="357">
                  <c:v>-1.0590865090476242E-5</c:v>
                </c:pt>
                <c:pt idx="358">
                  <c:v>-1.7597127157986669E-5</c:v>
                </c:pt>
                <c:pt idx="359">
                  <c:v>-3.389599539160848E-5</c:v>
                </c:pt>
                <c:pt idx="360">
                  <c:v>1.2696640653397928E-5</c:v>
                </c:pt>
                <c:pt idx="361">
                  <c:v>-1.6139903470935302E-5</c:v>
                </c:pt>
                <c:pt idx="362">
                  <c:v>1.046417945416156E-5</c:v>
                </c:pt>
                <c:pt idx="363">
                  <c:v>-1.8847173488545366E-5</c:v>
                </c:pt>
                <c:pt idx="364">
                  <c:v>4.0471707293265879E-6</c:v>
                </c:pt>
                <c:pt idx="365">
                  <c:v>-2.1813384325719554E-5</c:v>
                </c:pt>
                <c:pt idx="366">
                  <c:v>-4.696961014127865E-6</c:v>
                </c:pt>
                <c:pt idx="367">
                  <c:v>-3.7341659029355156E-6</c:v>
                </c:pt>
                <c:pt idx="368">
                  <c:v>1.2511210698451514E-5</c:v>
                </c:pt>
                <c:pt idx="369">
                  <c:v>1.7523102185501571E-5</c:v>
                </c:pt>
                <c:pt idx="370">
                  <c:v>-1.1417741595520781E-5</c:v>
                </c:pt>
                <c:pt idx="371">
                  <c:v>3.5418436267198317E-6</c:v>
                </c:pt>
                <c:pt idx="372">
                  <c:v>-6.2077847102770534E-6</c:v>
                </c:pt>
                <c:pt idx="373">
                  <c:v>1.8954635409240694E-5</c:v>
                </c:pt>
                <c:pt idx="374">
                  <c:v>2.5814239047905474E-5</c:v>
                </c:pt>
                <c:pt idx="375">
                  <c:v>-1.067416294797674E-5</c:v>
                </c:pt>
                <c:pt idx="376">
                  <c:v>-5.6695946371032591E-6</c:v>
                </c:pt>
                <c:pt idx="377">
                  <c:v>-1.7047973031036889E-5</c:v>
                </c:pt>
                <c:pt idx="378">
                  <c:v>-1.1569542546219225E-7</c:v>
                </c:pt>
                <c:pt idx="379">
                  <c:v>-8.4468547520977211E-6</c:v>
                </c:pt>
                <c:pt idx="380">
                  <c:v>-1.0964167967530969E-5</c:v>
                </c:pt>
                <c:pt idx="381">
                  <c:v>1.4904922562841705E-7</c:v>
                </c:pt>
                <c:pt idx="382">
                  <c:v>-1.5467593373896804E-5</c:v>
                </c:pt>
                <c:pt idx="383">
                  <c:v>-1.0348957387051883E-5</c:v>
                </c:pt>
                <c:pt idx="384">
                  <c:v>2.8778970001197557E-5</c:v>
                </c:pt>
                <c:pt idx="385">
                  <c:v>3.9144927728607115E-5</c:v>
                </c:pt>
                <c:pt idx="386">
                  <c:v>2.7788074730028534E-5</c:v>
                </c:pt>
                <c:pt idx="387">
                  <c:v>-1.0226657796152949E-6</c:v>
                </c:pt>
                <c:pt idx="388">
                  <c:v>-1.256062855037321E-5</c:v>
                </c:pt>
                <c:pt idx="389">
                  <c:v>-2.442125757906588E-5</c:v>
                </c:pt>
                <c:pt idx="390">
                  <c:v>8.7998822368984264E-6</c:v>
                </c:pt>
                <c:pt idx="391">
                  <c:v>-3.0616872983335597E-5</c:v>
                </c:pt>
                <c:pt idx="392">
                  <c:v>-6.2650858699830891E-6</c:v>
                </c:pt>
                <c:pt idx="393">
                  <c:v>7.5209216914284838E-6</c:v>
                </c:pt>
                <c:pt idx="394">
                  <c:v>-1.1091680796049275E-5</c:v>
                </c:pt>
                <c:pt idx="395">
                  <c:v>-7.5125790387486902E-6</c:v>
                </c:pt>
                <c:pt idx="396">
                  <c:v>5.467238463285895E-6</c:v>
                </c:pt>
                <c:pt idx="397">
                  <c:v>-2.5972374775307117E-6</c:v>
                </c:pt>
                <c:pt idx="398">
                  <c:v>-8.5362383830389632E-6</c:v>
                </c:pt>
                <c:pt idx="399">
                  <c:v>-4.424477294695528E-5</c:v>
                </c:pt>
                <c:pt idx="400">
                  <c:v>-1.2431362496290177E-5</c:v>
                </c:pt>
                <c:pt idx="401">
                  <c:v>2.5936944475390966E-5</c:v>
                </c:pt>
                <c:pt idx="402">
                  <c:v>-2.3048006655979059E-5</c:v>
                </c:pt>
                <c:pt idx="403">
                  <c:v>-1.7245905237883719E-5</c:v>
                </c:pt>
                <c:pt idx="404">
                  <c:v>2.6954769056786176E-6</c:v>
                </c:pt>
                <c:pt idx="405">
                  <c:v>-3.5666182670590629E-6</c:v>
                </c:pt>
                <c:pt idx="406">
                  <c:v>1.3512283340677556E-5</c:v>
                </c:pt>
                <c:pt idx="407">
                  <c:v>-2.939173172766818E-5</c:v>
                </c:pt>
                <c:pt idx="408">
                  <c:v>-2.4029514974599486E-5</c:v>
                </c:pt>
                <c:pt idx="409">
                  <c:v>-1.2453319743865876E-5</c:v>
                </c:pt>
                <c:pt idx="410">
                  <c:v>3.2847891360821002E-5</c:v>
                </c:pt>
                <c:pt idx="411">
                  <c:v>-1.1671644900568268E-6</c:v>
                </c:pt>
                <c:pt idx="412">
                  <c:v>-1.287344428368975E-5</c:v>
                </c:pt>
                <c:pt idx="413">
                  <c:v>-1.6998732430106855E-5</c:v>
                </c:pt>
                <c:pt idx="414">
                  <c:v>1.8650486829363544E-5</c:v>
                </c:pt>
                <c:pt idx="415">
                  <c:v>-2.0331472825874108E-5</c:v>
                </c:pt>
                <c:pt idx="416">
                  <c:v>-2.2679194508379297E-5</c:v>
                </c:pt>
                <c:pt idx="417">
                  <c:v>-2.4086704148884586E-5</c:v>
                </c:pt>
                <c:pt idx="418">
                  <c:v>-1.3117975746435029E-5</c:v>
                </c:pt>
                <c:pt idx="419">
                  <c:v>3.1692711329300849E-5</c:v>
                </c:pt>
                <c:pt idx="420">
                  <c:v>-1.4703715570552056E-5</c:v>
                </c:pt>
                <c:pt idx="421">
                  <c:v>-2.0255264234769754E-6</c:v>
                </c:pt>
                <c:pt idx="422">
                  <c:v>-7.0099358698838543E-6</c:v>
                </c:pt>
                <c:pt idx="423">
                  <c:v>-4.9212651576091559E-7</c:v>
                </c:pt>
                <c:pt idx="424">
                  <c:v>-2.284514197992138E-5</c:v>
                </c:pt>
                <c:pt idx="425">
                  <c:v>5.6648005302140092E-6</c:v>
                </c:pt>
                <c:pt idx="426">
                  <c:v>-1.3968096981287204E-6</c:v>
                </c:pt>
                <c:pt idx="427">
                  <c:v>-1.9163453216508586E-6</c:v>
                </c:pt>
                <c:pt idx="428">
                  <c:v>-9.0833218014951811E-6</c:v>
                </c:pt>
                <c:pt idx="429">
                  <c:v>-4.7606449941950402E-5</c:v>
                </c:pt>
                <c:pt idx="430">
                  <c:v>#N/A</c:v>
                </c:pt>
                <c:pt idx="431">
                  <c:v>2.307075246177348E-6</c:v>
                </c:pt>
                <c:pt idx="432">
                  <c:v>2.6432525456865363E-5</c:v>
                </c:pt>
                <c:pt idx="433">
                  <c:v>2.7690447498951443E-5</c:v>
                </c:pt>
                <c:pt idx="434">
                  <c:v>-6.7824558758200482E-6</c:v>
                </c:pt>
                <c:pt idx="435">
                  <c:v>3.6645029045434541E-5</c:v>
                </c:pt>
                <c:pt idx="436">
                  <c:v>1.5292131699373712E-5</c:v>
                </c:pt>
                <c:pt idx="437">
                  <c:v>-1.1062567140118773E-6</c:v>
                </c:pt>
                <c:pt idx="438">
                  <c:v>-9.4990485832724403E-6</c:v>
                </c:pt>
                <c:pt idx="439">
                  <c:v>-9.7349092782472724E-6</c:v>
                </c:pt>
                <c:pt idx="440">
                  <c:v>-1.9134862153435961E-5</c:v>
                </c:pt>
                <c:pt idx="441">
                  <c:v>2.081424113775654E-5</c:v>
                </c:pt>
                <c:pt idx="442">
                  <c:v>2.2112532769069659E-5</c:v>
                </c:pt>
                <c:pt idx="443">
                  <c:v>-1.1403044216207192E-5</c:v>
                </c:pt>
                <c:pt idx="444">
                  <c:v>4.5220651564870096E-5</c:v>
                </c:pt>
                <c:pt idx="445">
                  <c:v>-1.4888126759871056E-5</c:v>
                </c:pt>
                <c:pt idx="446">
                  <c:v>-1.0596405278118226E-5</c:v>
                </c:pt>
                <c:pt idx="447">
                  <c:v>3.0458128527088846E-5</c:v>
                </c:pt>
                <c:pt idx="448">
                  <c:v>-3.3537156968188597E-5</c:v>
                </c:pt>
                <c:pt idx="449">
                  <c:v>-8.9814933215137671E-6</c:v>
                </c:pt>
                <c:pt idx="450">
                  <c:v>1.3359242326926868E-5</c:v>
                </c:pt>
                <c:pt idx="451">
                  <c:v>-4.6969859347711918E-5</c:v>
                </c:pt>
                <c:pt idx="452">
                  <c:v>-3.6497581654248989E-5</c:v>
                </c:pt>
                <c:pt idx="453">
                  <c:v>1.8389952996855641E-5</c:v>
                </c:pt>
                <c:pt idx="454">
                  <c:v>-8.2687240126055883E-6</c:v>
                </c:pt>
                <c:pt idx="455">
                  <c:v>1.8642810415414601E-5</c:v>
                </c:pt>
                <c:pt idx="456">
                  <c:v>-1.944183929536436E-5</c:v>
                </c:pt>
                <c:pt idx="457">
                  <c:v>2.8477192117959405E-5</c:v>
                </c:pt>
                <c:pt idx="458">
                  <c:v>-2.3053439273779119E-5</c:v>
                </c:pt>
                <c:pt idx="459">
                  <c:v>-4.5030696160797135E-5</c:v>
                </c:pt>
                <c:pt idx="460">
                  <c:v>-9.9309061383223707E-6</c:v>
                </c:pt>
                <c:pt idx="461">
                  <c:v>1.0739464826325928E-6</c:v>
                </c:pt>
                <c:pt idx="462">
                  <c:v>6.3132143294231113E-6</c:v>
                </c:pt>
                <c:pt idx="463">
                  <c:v>5.037758313064522E-6</c:v>
                </c:pt>
                <c:pt idx="464">
                  <c:v>-1.6943776432465363E-5</c:v>
                </c:pt>
                <c:pt idx="465">
                  <c:v>-1.6277622190141727E-5</c:v>
                </c:pt>
                <c:pt idx="466">
                  <c:v>-6.6453462369553407E-6</c:v>
                </c:pt>
                <c:pt idx="467">
                  <c:v>1.2099637381024486E-5</c:v>
                </c:pt>
                <c:pt idx="468">
                  <c:v>-9.3213241165734928E-6</c:v>
                </c:pt>
                <c:pt idx="469">
                  <c:v>-1.1541145522153684E-5</c:v>
                </c:pt>
                <c:pt idx="470">
                  <c:v>1.1902304999589219E-5</c:v>
                </c:pt>
                <c:pt idx="471">
                  <c:v>-1.4648370754932749E-5</c:v>
                </c:pt>
                <c:pt idx="472">
                  <c:v>-1.0649154090769386E-5</c:v>
                </c:pt>
                <c:pt idx="473">
                  <c:v>-1.4681574004526965E-5</c:v>
                </c:pt>
                <c:pt idx="474">
                  <c:v>-1.5587113370907346E-5</c:v>
                </c:pt>
                <c:pt idx="475">
                  <c:v>5.0202909475105528E-6</c:v>
                </c:pt>
                <c:pt idx="476">
                  <c:v>-2.625811183154525E-6</c:v>
                </c:pt>
                <c:pt idx="477">
                  <c:v>-1.3463872561292334E-5</c:v>
                </c:pt>
                <c:pt idx="478">
                  <c:v>-7.5148288070092661E-6</c:v>
                </c:pt>
                <c:pt idx="479">
                  <c:v>-3.5183603056543333E-5</c:v>
                </c:pt>
                <c:pt idx="480">
                  <c:v>2.2326135829975335E-5</c:v>
                </c:pt>
                <c:pt idx="481">
                  <c:v>1.4769706987549647E-5</c:v>
                </c:pt>
                <c:pt idx="482">
                  <c:v>-9.5420848764682376E-6</c:v>
                </c:pt>
                <c:pt idx="483">
                  <c:v>-1.8504733692026321E-6</c:v>
                </c:pt>
                <c:pt idx="484">
                  <c:v>-5.9874083284672253E-6</c:v>
                </c:pt>
                <c:pt idx="485">
                  <c:v>-4.5906224410252605E-5</c:v>
                </c:pt>
                <c:pt idx="486">
                  <c:v>-2.8213201088034268E-5</c:v>
                </c:pt>
                <c:pt idx="487">
                  <c:v>-1.7964882225984802E-4</c:v>
                </c:pt>
                <c:pt idx="488">
                  <c:v>1.9203468016870673E-5</c:v>
                </c:pt>
                <c:pt idx="489">
                  <c:v>3.1689328494621805E-7</c:v>
                </c:pt>
                <c:pt idx="490">
                  <c:v>-4.801989118785599E-6</c:v>
                </c:pt>
                <c:pt idx="491">
                  <c:v>1.6955025898601761E-5</c:v>
                </c:pt>
                <c:pt idx="492">
                  <c:v>1.6307326549114265E-6</c:v>
                </c:pt>
                <c:pt idx="493">
                  <c:v>-9.4360411928562371E-7</c:v>
                </c:pt>
                <c:pt idx="494">
                  <c:v>-8.2418892024538337E-6</c:v>
                </c:pt>
                <c:pt idx="495">
                  <c:v>9.7555396574300346E-6</c:v>
                </c:pt>
                <c:pt idx="496">
                  <c:v>-3.877368871485487E-5</c:v>
                </c:pt>
                <c:pt idx="497">
                  <c:v>1.7985160328026772E-5</c:v>
                </c:pt>
                <c:pt idx="498">
                  <c:v>-2.251021475774273E-6</c:v>
                </c:pt>
                <c:pt idx="499">
                  <c:v>-3.0081941381210342E-5</c:v>
                </c:pt>
                <c:pt idx="500">
                  <c:v>-3.6018478983823599E-6</c:v>
                </c:pt>
                <c:pt idx="501">
                  <c:v>-3.0066169159459477E-5</c:v>
                </c:pt>
                <c:pt idx="502">
                  <c:v>-2.7988285433711013E-5</c:v>
                </c:pt>
                <c:pt idx="503">
                  <c:v>-1.9553903674474071E-5</c:v>
                </c:pt>
                <c:pt idx="504">
                  <c:v>-1.0272427754198787E-5</c:v>
                </c:pt>
                <c:pt idx="505">
                  <c:v>4.117196361996811E-5</c:v>
                </c:pt>
                <c:pt idx="506">
                  <c:v>-2.2319564509265533E-5</c:v>
                </c:pt>
                <c:pt idx="507">
                  <c:v>-2.4543680862021411E-5</c:v>
                </c:pt>
                <c:pt idx="508">
                  <c:v>-2.3139490077372926E-6</c:v>
                </c:pt>
                <c:pt idx="509">
                  <c:v>#N/A</c:v>
                </c:pt>
                <c:pt idx="510">
                  <c:v>1.5004948139252239E-4</c:v>
                </c:pt>
                <c:pt idx="511">
                  <c:v>-1.1655470417148983E-5</c:v>
                </c:pt>
                <c:pt idx="512">
                  <c:v>5.3364842815373237E-5</c:v>
                </c:pt>
                <c:pt idx="513">
                  <c:v>2.1043906610618279E-6</c:v>
                </c:pt>
                <c:pt idx="514">
                  <c:v>-2.4083949660580473E-5</c:v>
                </c:pt>
                <c:pt idx="515">
                  <c:v>1.0283243708220091E-5</c:v>
                </c:pt>
                <c:pt idx="516">
                  <c:v>4.9305093695051205E-5</c:v>
                </c:pt>
                <c:pt idx="517">
                  <c:v>-3.8280538433910216E-5</c:v>
                </c:pt>
                <c:pt idx="518">
                  <c:v>-1.0070970793307765E-5</c:v>
                </c:pt>
                <c:pt idx="519">
                  <c:v>-1.0343599981643692E-5</c:v>
                </c:pt>
                <c:pt idx="520">
                  <c:v>-1.883512458866754E-5</c:v>
                </c:pt>
                <c:pt idx="521">
                  <c:v>4.888895370702695E-5</c:v>
                </c:pt>
                <c:pt idx="522">
                  <c:v>-5.9805939012225195E-6</c:v>
                </c:pt>
                <c:pt idx="523">
                  <c:v>6.873083883729425E-5</c:v>
                </c:pt>
                <c:pt idx="524">
                  <c:v>-3.2142365392617833E-5</c:v>
                </c:pt>
                <c:pt idx="525">
                  <c:v>-1.9279758864287899E-5</c:v>
                </c:pt>
                <c:pt idx="526">
                  <c:v>-1.2620307208166537E-5</c:v>
                </c:pt>
                <c:pt idx="527">
                  <c:v>-1.9511842881403396E-6</c:v>
                </c:pt>
                <c:pt idx="528">
                  <c:v>9.3174780497751186E-6</c:v>
                </c:pt>
                <c:pt idx="529">
                  <c:v>-6.9934204274257894E-6</c:v>
                </c:pt>
                <c:pt idx="530">
                  <c:v>-1.4328973288346702E-5</c:v>
                </c:pt>
                <c:pt idx="531">
                  <c:v>5.5376166678833272E-6</c:v>
                </c:pt>
                <c:pt idx="532">
                  <c:v>-2.0548350380122926E-6</c:v>
                </c:pt>
                <c:pt idx="533">
                  <c:v>2.2839882868219696E-5</c:v>
                </c:pt>
                <c:pt idx="534">
                  <c:v>-1.0323062164863117E-5</c:v>
                </c:pt>
                <c:pt idx="535">
                  <c:v>-3.8429873056911035E-5</c:v>
                </c:pt>
                <c:pt idx="536">
                  <c:v>3.9001384157799635E-6</c:v>
                </c:pt>
                <c:pt idx="537">
                  <c:v>-7.3851111013212289E-6</c:v>
                </c:pt>
                <c:pt idx="538">
                  <c:v>1.5406837908016335E-5</c:v>
                </c:pt>
                <c:pt idx="539">
                  <c:v>1.8150201172240088E-5</c:v>
                </c:pt>
                <c:pt idx="540">
                  <c:v>3.3012231828166705E-6</c:v>
                </c:pt>
                <c:pt idx="541">
                  <c:v>8.6442398032904322E-6</c:v>
                </c:pt>
                <c:pt idx="542">
                  <c:v>-1.3506564946919042E-5</c:v>
                </c:pt>
                <c:pt idx="543">
                  <c:v>-1.5992556996913265E-5</c:v>
                </c:pt>
                <c:pt idx="544">
                  <c:v>1.1446225053224346E-5</c:v>
                </c:pt>
                <c:pt idx="545">
                  <c:v>1.9651244023366488E-5</c:v>
                </c:pt>
                <c:pt idx="546">
                  <c:v>-7.4699072165618219E-6</c:v>
                </c:pt>
                <c:pt idx="547">
                  <c:v>-1.8275756108465657E-5</c:v>
                </c:pt>
                <c:pt idx="548">
                  <c:v>1.251692075432409E-6</c:v>
                </c:pt>
                <c:pt idx="549">
                  <c:v>4.4286562127515694E-5</c:v>
                </c:pt>
                <c:pt idx="550">
                  <c:v>-2.7692201588713772E-5</c:v>
                </c:pt>
                <c:pt idx="551">
                  <c:v>4.6507934408412943E-5</c:v>
                </c:pt>
                <c:pt idx="552">
                  <c:v>8.8622070090194072E-6</c:v>
                </c:pt>
                <c:pt idx="553">
                  <c:v>1.5946626655161111E-5</c:v>
                </c:pt>
                <c:pt idx="554">
                  <c:v>-1.7428065228752843E-6</c:v>
                </c:pt>
                <c:pt idx="555">
                  <c:v>1.7627143225507069E-5</c:v>
                </c:pt>
                <c:pt idx="556">
                  <c:v>8.596723292786379E-6</c:v>
                </c:pt>
                <c:pt idx="557">
                  <c:v>-3.6786326705673389E-5</c:v>
                </c:pt>
                <c:pt idx="558">
                  <c:v>1.980181940186565E-5</c:v>
                </c:pt>
                <c:pt idx="559">
                  <c:v>-3.3335626645092375E-5</c:v>
                </c:pt>
                <c:pt idx="560">
                  <c:v>2.7794190509022876E-5</c:v>
                </c:pt>
                <c:pt idx="561">
                  <c:v>4.9922540658275949E-5</c:v>
                </c:pt>
                <c:pt idx="562">
                  <c:v>-4.2482397899501478E-7</c:v>
                </c:pt>
                <c:pt idx="563">
                  <c:v>-1.7780872334505204E-6</c:v>
                </c:pt>
                <c:pt idx="564">
                  <c:v>-1.0714034302861108E-5</c:v>
                </c:pt>
                <c:pt idx="565">
                  <c:v>2.9456734201849244E-6</c:v>
                </c:pt>
                <c:pt idx="566">
                  <c:v>2.6228440154874022E-5</c:v>
                </c:pt>
                <c:pt idx="567">
                  <c:v>-2.4822875659302746E-5</c:v>
                </c:pt>
                <c:pt idx="568">
                  <c:v>-4.5340443372676731E-5</c:v>
                </c:pt>
                <c:pt idx="569">
                  <c:v>-1.5035463761581269E-5</c:v>
                </c:pt>
                <c:pt idx="570">
                  <c:v>-2.6098437859500834E-5</c:v>
                </c:pt>
                <c:pt idx="571">
                  <c:v>-2.9739808731221729E-6</c:v>
                </c:pt>
                <c:pt idx="572">
                  <c:v>5.241005232470286E-6</c:v>
                </c:pt>
                <c:pt idx="573">
                  <c:v>-2.5486187904544266E-6</c:v>
                </c:pt>
                <c:pt idx="574">
                  <c:v>1.1556768370502013E-5</c:v>
                </c:pt>
                <c:pt idx="575">
                  <c:v>-1.1474351786944226E-5</c:v>
                </c:pt>
                <c:pt idx="576">
                  <c:v>-5.4595385488021009E-6</c:v>
                </c:pt>
                <c:pt idx="577">
                  <c:v>2.8151629760664321E-6</c:v>
                </c:pt>
                <c:pt idx="578">
                  <c:v>5.0916207566809035E-6</c:v>
                </c:pt>
                <c:pt idx="579">
                  <c:v>-3.0482843880186294E-6</c:v>
                </c:pt>
                <c:pt idx="580">
                  <c:v>-6.9713002016857928E-5</c:v>
                </c:pt>
                <c:pt idx="581">
                  <c:v>-2.7650452829375283E-5</c:v>
                </c:pt>
                <c:pt idx="582">
                  <c:v>-2.5585363614410994E-6</c:v>
                </c:pt>
                <c:pt idx="583">
                  <c:v>-2.0566275655387045E-5</c:v>
                </c:pt>
                <c:pt idx="584">
                  <c:v>1.5041213455524449E-5</c:v>
                </c:pt>
                <c:pt idx="585">
                  <c:v>1.0129249949364372E-5</c:v>
                </c:pt>
                <c:pt idx="586">
                  <c:v>-9.2534145381684141E-6</c:v>
                </c:pt>
                <c:pt idx="587">
                  <c:v>-1.022449817161819E-4</c:v>
                </c:pt>
                <c:pt idx="588">
                  <c:v>3.870578564546534E-6</c:v>
                </c:pt>
                <c:pt idx="589">
                  <c:v>2.1064053401520511E-7</c:v>
                </c:pt>
                <c:pt idx="590">
                  <c:v>-1.7584968535988565E-5</c:v>
                </c:pt>
                <c:pt idx="591">
                  <c:v>5.4483542588634748E-6</c:v>
                </c:pt>
                <c:pt idx="592">
                  <c:v>-2.4593901556624331E-5</c:v>
                </c:pt>
                <c:pt idx="593">
                  <c:v>-1.7533888494458694E-5</c:v>
                </c:pt>
                <c:pt idx="594">
                  <c:v>1.362214331346312E-5</c:v>
                </c:pt>
                <c:pt idx="595">
                  <c:v>6.0079309066596309E-6</c:v>
                </c:pt>
                <c:pt idx="596">
                  <c:v>-1.3811991305345828E-5</c:v>
                </c:pt>
                <c:pt idx="597">
                  <c:v>1.6951852552793412E-6</c:v>
                </c:pt>
                <c:pt idx="598">
                  <c:v>-2.6871560445673737E-6</c:v>
                </c:pt>
                <c:pt idx="599">
                  <c:v>-1.4718078034325899E-5</c:v>
                </c:pt>
                <c:pt idx="600">
                  <c:v>-1.0151489398202429E-5</c:v>
                </c:pt>
                <c:pt idx="601">
                  <c:v>-6.800497335479605E-6</c:v>
                </c:pt>
                <c:pt idx="602">
                  <c:v>-1.1771557269391053E-5</c:v>
                </c:pt>
                <c:pt idx="603">
                  <c:v>1.1857472661858104E-5</c:v>
                </c:pt>
                <c:pt idx="604">
                  <c:v>-9.0832575636579094E-6</c:v>
                </c:pt>
                <c:pt idx="605">
                  <c:v>1.2052207270407678E-5</c:v>
                </c:pt>
                <c:pt idx="606">
                  <c:v>-2.27789159001901E-6</c:v>
                </c:pt>
                <c:pt idx="607">
                  <c:v>-4.7239943130605866E-6</c:v>
                </c:pt>
                <c:pt idx="608">
                  <c:v>-1.0863591450194221E-5</c:v>
                </c:pt>
                <c:pt idx="609">
                  <c:v>-1.4868409924595483E-5</c:v>
                </c:pt>
                <c:pt idx="610">
                  <c:v>-3.2605781641326104E-7</c:v>
                </c:pt>
                <c:pt idx="611">
                  <c:v>-1.7131247717738773E-5</c:v>
                </c:pt>
                <c:pt idx="612">
                  <c:v>1.31073253923919E-5</c:v>
                </c:pt>
                <c:pt idx="613">
                  <c:v>1.0062830739343553E-5</c:v>
                </c:pt>
                <c:pt idx="614">
                  <c:v>2.6300377384269602E-5</c:v>
                </c:pt>
                <c:pt idx="615">
                  <c:v>-5.1937470768592675E-6</c:v>
                </c:pt>
                <c:pt idx="616">
                  <c:v>-2.4324541634257457E-5</c:v>
                </c:pt>
                <c:pt idx="617">
                  <c:v>1.1069250721140733E-5</c:v>
                </c:pt>
                <c:pt idx="618">
                  <c:v>-1.1352976877487819E-6</c:v>
                </c:pt>
                <c:pt idx="619">
                  <c:v>-6.3294101415589665E-7</c:v>
                </c:pt>
                <c:pt idx="620">
                  <c:v>1.8149159328961773E-5</c:v>
                </c:pt>
                <c:pt idx="621">
                  <c:v>-1.1148937499871892E-5</c:v>
                </c:pt>
                <c:pt idx="622">
                  <c:v>1.1271275980329065E-6</c:v>
                </c:pt>
                <c:pt idx="623">
                  <c:v>5.5799532245881522E-6</c:v>
                </c:pt>
                <c:pt idx="624">
                  <c:v>-1.7145959532838262E-5</c:v>
                </c:pt>
                <c:pt idx="625">
                  <c:v>-2.5533664609334039E-6</c:v>
                </c:pt>
                <c:pt idx="626">
                  <c:v>-1.5685902157613896E-5</c:v>
                </c:pt>
                <c:pt idx="627">
                  <c:v>5.6909347980749203E-6</c:v>
                </c:pt>
                <c:pt idx="628">
                  <c:v>-2.0676039588662931E-5</c:v>
                </c:pt>
                <c:pt idx="629">
                  <c:v>-1.9329228612141591E-5</c:v>
                </c:pt>
                <c:pt idx="630">
                  <c:v>-1.3923829224049555E-6</c:v>
                </c:pt>
                <c:pt idx="631">
                  <c:v>-5.8148932651214125E-6</c:v>
                </c:pt>
                <c:pt idx="632">
                  <c:v>-1.2168063568962495E-5</c:v>
                </c:pt>
                <c:pt idx="633">
                  <c:v>-3.7553043017224397E-5</c:v>
                </c:pt>
                <c:pt idx="634">
                  <c:v>1.2312937558434101E-8</c:v>
                </c:pt>
                <c:pt idx="635">
                  <c:v>-1.1688931597086949E-5</c:v>
                </c:pt>
                <c:pt idx="636">
                  <c:v>1.6787440877630289E-5</c:v>
                </c:pt>
                <c:pt idx="637">
                  <c:v>-1.0497462476166675E-5</c:v>
                </c:pt>
                <c:pt idx="638">
                  <c:v>1.7890072815052172E-5</c:v>
                </c:pt>
                <c:pt idx="639">
                  <c:v>-1.9962005131768379E-5</c:v>
                </c:pt>
                <c:pt idx="640">
                  <c:v>-5.3557721341190856E-6</c:v>
                </c:pt>
                <c:pt idx="641">
                  <c:v>5.1839242763973559E-6</c:v>
                </c:pt>
                <c:pt idx="642">
                  <c:v>-5.7070260928160366E-6</c:v>
                </c:pt>
                <c:pt idx="643">
                  <c:v>-2.34804236409758E-5</c:v>
                </c:pt>
                <c:pt idx="644">
                  <c:v>6.6470604367374619E-6</c:v>
                </c:pt>
                <c:pt idx="645">
                  <c:v>-2.0759356771815618E-5</c:v>
                </c:pt>
                <c:pt idx="646">
                  <c:v>-1.0235208190323419E-5</c:v>
                </c:pt>
                <c:pt idx="647">
                  <c:v>-4.5412998292970741E-6</c:v>
                </c:pt>
                <c:pt idx="648">
                  <c:v>6.4729320330414453E-6</c:v>
                </c:pt>
                <c:pt idx="649">
                  <c:v>-2.6890523225686636E-5</c:v>
                </c:pt>
                <c:pt idx="650">
                  <c:v>2.253266143337207E-5</c:v>
                </c:pt>
                <c:pt idx="651">
                  <c:v>-3.601368398831184E-6</c:v>
                </c:pt>
                <c:pt idx="652">
                  <c:v>-1.4781557142073964E-5</c:v>
                </c:pt>
                <c:pt idx="653">
                  <c:v>-8.4320624211819961E-6</c:v>
                </c:pt>
                <c:pt idx="654">
                  <c:v>-1.2111808472825558E-5</c:v>
                </c:pt>
                <c:pt idx="655">
                  <c:v>1.5875456608083205E-5</c:v>
                </c:pt>
                <c:pt idx="656">
                  <c:v>-1.8375576894547052E-6</c:v>
                </c:pt>
                <c:pt idx="657">
                  <c:v>8.4540408662459043E-6</c:v>
                </c:pt>
                <c:pt idx="658">
                  <c:v>-1.0409528374832888E-5</c:v>
                </c:pt>
                <c:pt idx="659">
                  <c:v>-3.302100965107968E-6</c:v>
                </c:pt>
                <c:pt idx="660">
                  <c:v>-2.9701076480259658E-5</c:v>
                </c:pt>
                <c:pt idx="661">
                  <c:v>-1.3758470618685514E-5</c:v>
                </c:pt>
                <c:pt idx="662">
                  <c:v>9.2879348767560543E-6</c:v>
                </c:pt>
                <c:pt idx="663">
                  <c:v>-6.1869892142851768E-6</c:v>
                </c:pt>
                <c:pt idx="664">
                  <c:v>1.8426858959030845E-5</c:v>
                </c:pt>
                <c:pt idx="665">
                  <c:v>-5.8366876640736365E-6</c:v>
                </c:pt>
                <c:pt idx="666">
                  <c:v>1.3219024546984315E-5</c:v>
                </c:pt>
                <c:pt idx="667">
                  <c:v>-2.9038698004857366E-5</c:v>
                </c:pt>
                <c:pt idx="668">
                  <c:v>-2.6370974382405876E-5</c:v>
                </c:pt>
                <c:pt idx="669">
                  <c:v>4.6448798917131384E-6</c:v>
                </c:pt>
                <c:pt idx="670">
                  <c:v>-3.0203003127837746E-5</c:v>
                </c:pt>
                <c:pt idx="671">
                  <c:v>-2.2582256308467663E-5</c:v>
                </c:pt>
                <c:pt idx="672">
                  <c:v>5.4855346194315757E-6</c:v>
                </c:pt>
                <c:pt idx="673">
                  <c:v>1.7372678653426732E-5</c:v>
                </c:pt>
                <c:pt idx="674">
                  <c:v>-1.1573393027264345E-5</c:v>
                </c:pt>
                <c:pt idx="675">
                  <c:v>2.7250159946312635E-6</c:v>
                </c:pt>
                <c:pt idx="676">
                  <c:v>1.1056875861559234E-6</c:v>
                </c:pt>
                <c:pt idx="677">
                  <c:v>-1.7129344892063969E-5</c:v>
                </c:pt>
                <c:pt idx="678">
                  <c:v>8.1564989480309436E-6</c:v>
                </c:pt>
                <c:pt idx="679">
                  <c:v>2.8312581712652829E-5</c:v>
                </c:pt>
                <c:pt idx="680">
                  <c:v>1.4514214390359825E-6</c:v>
                </c:pt>
                <c:pt idx="681">
                  <c:v>1.7533245466827552E-5</c:v>
                </c:pt>
                <c:pt idx="682">
                  <c:v>1.9235524496896694E-5</c:v>
                </c:pt>
                <c:pt idx="683">
                  <c:v>1.4745968536900023E-5</c:v>
                </c:pt>
                <c:pt idx="684">
                  <c:v>-3.3388500400244325E-5</c:v>
                </c:pt>
                <c:pt idx="685">
                  <c:v>-6.4206554761803147E-7</c:v>
                </c:pt>
                <c:pt idx="686">
                  <c:v>-1.4422929179414012E-5</c:v>
                </c:pt>
                <c:pt idx="687">
                  <c:v>7.1452360015378247E-6</c:v>
                </c:pt>
                <c:pt idx="688">
                  <c:v>7.7786007133262558E-6</c:v>
                </c:pt>
                <c:pt idx="689">
                  <c:v>-2.1016251595673552E-5</c:v>
                </c:pt>
                <c:pt idx="690">
                  <c:v>-1.4178618757965111E-5</c:v>
                </c:pt>
                <c:pt idx="691">
                  <c:v>1.8682000225589412E-5</c:v>
                </c:pt>
                <c:pt idx="692">
                  <c:v>-1.123850842410512E-5</c:v>
                </c:pt>
                <c:pt idx="693">
                  <c:v>1.9329440705817547E-6</c:v>
                </c:pt>
                <c:pt idx="694">
                  <c:v>3.78401945244633E-6</c:v>
                </c:pt>
                <c:pt idx="695">
                  <c:v>#N/A</c:v>
                </c:pt>
                <c:pt idx="696">
                  <c:v>-2.9093242443822831E-5</c:v>
                </c:pt>
                <c:pt idx="697">
                  <c:v>2.1467756429194296E-6</c:v>
                </c:pt>
                <c:pt idx="698">
                  <c:v>-6.4910121040373525E-6</c:v>
                </c:pt>
                <c:pt idx="699">
                  <c:v>-2.1969509193864312E-5</c:v>
                </c:pt>
                <c:pt idx="700">
                  <c:v>1.348584634397465E-5</c:v>
                </c:pt>
                <c:pt idx="701">
                  <c:v>1.8324111844103541E-5</c:v>
                </c:pt>
                <c:pt idx="702">
                  <c:v>1.2836536227300854E-6</c:v>
                </c:pt>
                <c:pt idx="703">
                  <c:v>-6.6219573104930873E-6</c:v>
                </c:pt>
                <c:pt idx="704">
                  <c:v>6.7573272547916119E-5</c:v>
                </c:pt>
                <c:pt idx="705">
                  <c:v>-1.4441385255414829E-5</c:v>
                </c:pt>
                <c:pt idx="706">
                  <c:v>5.5955810307484199E-7</c:v>
                </c:pt>
                <c:pt idx="707">
                  <c:v>2.0307084706350231E-5</c:v>
                </c:pt>
                <c:pt idx="708">
                  <c:v>2.1467129234231663E-6</c:v>
                </c:pt>
                <c:pt idx="709">
                  <c:v>-1.1927946060863448E-5</c:v>
                </c:pt>
                <c:pt idx="710">
                  <c:v>-1.8669917159153115E-5</c:v>
                </c:pt>
                <c:pt idx="711">
                  <c:v>-2.9212161284375426E-5</c:v>
                </c:pt>
                <c:pt idx="712">
                  <c:v>-6.9185929225668019E-6</c:v>
                </c:pt>
                <c:pt idx="713">
                  <c:v>-9.4313416498792435E-7</c:v>
                </c:pt>
                <c:pt idx="714">
                  <c:v>-3.2925047968035415E-5</c:v>
                </c:pt>
                <c:pt idx="715">
                  <c:v>-1.2734565039806967E-5</c:v>
                </c:pt>
                <c:pt idx="716">
                  <c:v>1.8240797093227457E-5</c:v>
                </c:pt>
                <c:pt idx="717">
                  <c:v>1.460533851782575E-5</c:v>
                </c:pt>
                <c:pt idx="718">
                  <c:v>1.5510010084818227E-5</c:v>
                </c:pt>
                <c:pt idx="719">
                  <c:v>-2.646939202621823E-5</c:v>
                </c:pt>
                <c:pt idx="720">
                  <c:v>-3.0551808144929637E-5</c:v>
                </c:pt>
                <c:pt idx="721">
                  <c:v>4.3576846264770097E-6</c:v>
                </c:pt>
                <c:pt idx="722">
                  <c:v>1.4810160264833172E-6</c:v>
                </c:pt>
                <c:pt idx="723">
                  <c:v>-1.2270219293397666E-5</c:v>
                </c:pt>
                <c:pt idx="724">
                  <c:v>-1.1959218380042103E-5</c:v>
                </c:pt>
                <c:pt idx="725">
                  <c:v>-1.0024736792679789E-5</c:v>
                </c:pt>
                <c:pt idx="726">
                  <c:v>-1.6279716913869535E-5</c:v>
                </c:pt>
                <c:pt idx="727">
                  <c:v>-8.8145590824151299E-6</c:v>
                </c:pt>
                <c:pt idx="728">
                  <c:v>-5.451086776742109E-5</c:v>
                </c:pt>
                <c:pt idx="729">
                  <c:v>-5.2135087699634042E-5</c:v>
                </c:pt>
                <c:pt idx="730">
                  <c:v>7.9630535960717452E-5</c:v>
                </c:pt>
                <c:pt idx="731">
                  <c:v>1.6835562318240349E-5</c:v>
                </c:pt>
                <c:pt idx="732">
                  <c:v>1.1939022722451398E-5</c:v>
                </c:pt>
                <c:pt idx="733">
                  <c:v>2.8836671144505388E-5</c:v>
                </c:pt>
                <c:pt idx="734">
                  <c:v>2.1087538301434172E-5</c:v>
                </c:pt>
                <c:pt idx="735">
                  <c:v>1.3444568202292118E-5</c:v>
                </c:pt>
                <c:pt idx="736">
                  <c:v>-2.4781171042098649E-5</c:v>
                </c:pt>
                <c:pt idx="737">
                  <c:v>3.6607985663961173E-6</c:v>
                </c:pt>
                <c:pt idx="738">
                  <c:v>2.1104663403548329E-6</c:v>
                </c:pt>
                <c:pt idx="739">
                  <c:v>-3.2883123908256096E-6</c:v>
                </c:pt>
                <c:pt idx="740">
                  <c:v>-1.252270466922667E-5</c:v>
                </c:pt>
                <c:pt idx="741">
                  <c:v>8.2891104480342648E-7</c:v>
                </c:pt>
                <c:pt idx="742">
                  <c:v>-1.7682460591084137E-5</c:v>
                </c:pt>
                <c:pt idx="743">
                  <c:v>-1.3536176549200363E-5</c:v>
                </c:pt>
                <c:pt idx="744">
                  <c:v>6.8281314671292392E-6</c:v>
                </c:pt>
                <c:pt idx="745">
                  <c:v>8.1785439235426693E-6</c:v>
                </c:pt>
                <c:pt idx="746">
                  <c:v>-1.5257344424757235E-5</c:v>
                </c:pt>
                <c:pt idx="747">
                  <c:v>-1.0196349085611622E-5</c:v>
                </c:pt>
                <c:pt idx="748">
                  <c:v>1.9726412634701873E-5</c:v>
                </c:pt>
                <c:pt idx="749">
                  <c:v>5.3986152765972406E-6</c:v>
                </c:pt>
                <c:pt idx="750">
                  <c:v>1.1332519445961253E-5</c:v>
                </c:pt>
                <c:pt idx="751">
                  <c:v>-2.1534133480827222E-6</c:v>
                </c:pt>
                <c:pt idx="752">
                  <c:v>-9.8298008768260559E-6</c:v>
                </c:pt>
                <c:pt idx="753">
                  <c:v>-7.0376675176397896E-6</c:v>
                </c:pt>
                <c:pt idx="754">
                  <c:v>-6.3727299894900113E-6</c:v>
                </c:pt>
                <c:pt idx="755">
                  <c:v>-2.7167925292115314E-5</c:v>
                </c:pt>
                <c:pt idx="756">
                  <c:v>-2.6978686292533638E-5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1-497C-A8D3-FB9F6C9EBCCD}"/>
            </c:ext>
          </c:extLst>
        </c:ser>
        <c:ser>
          <c:idx val="2"/>
          <c:order val="3"/>
          <c:tx>
            <c:strRef>
              <c:f>Analysis!$AX$9</c:f>
              <c:strCache>
                <c:ptCount val="1"/>
                <c:pt idx="0">
                  <c:v>iShares Core S&amp;P 500 UCITS ETF Acc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Analysis!$AX$10:$AX$766</c:f>
              <c:numCache>
                <c:formatCode>0.000%</c:formatCode>
                <c:ptCount val="757"/>
                <c:pt idx="0">
                  <c:v>-6.939631041147365E-6</c:v>
                </c:pt>
                <c:pt idx="1">
                  <c:v>-1.8753836525942091E-6</c:v>
                </c:pt>
                <c:pt idx="2">
                  <c:v>-1.5635320067541869E-6</c:v>
                </c:pt>
                <c:pt idx="3">
                  <c:v>-8.995013207391267E-6</c:v>
                </c:pt>
                <c:pt idx="4">
                  <c:v>#N/A</c:v>
                </c:pt>
                <c:pt idx="5">
                  <c:v>-2.2271178052868379E-6</c:v>
                </c:pt>
                <c:pt idx="6">
                  <c:v>-4.7144951209610042E-7</c:v>
                </c:pt>
                <c:pt idx="7">
                  <c:v>-6.3040510317469156E-6</c:v>
                </c:pt>
                <c:pt idx="8">
                  <c:v>2.7747357201013401E-5</c:v>
                </c:pt>
                <c:pt idx="9">
                  <c:v>4.5316340505641151E-6</c:v>
                </c:pt>
                <c:pt idx="10">
                  <c:v>7.8808176300348975E-6</c:v>
                </c:pt>
                <c:pt idx="11">
                  <c:v>-1.6332563428367308E-6</c:v>
                </c:pt>
                <c:pt idx="12">
                  <c:v>-1.5815284590825485E-6</c:v>
                </c:pt>
                <c:pt idx="13">
                  <c:v>-3.4458571307460772E-6</c:v>
                </c:pt>
                <c:pt idx="14">
                  <c:v>-4.0325846362154749E-6</c:v>
                </c:pt>
                <c:pt idx="15">
                  <c:v>-1.5591406613557623E-6</c:v>
                </c:pt>
                <c:pt idx="16">
                  <c:v>-1.1008736635620409E-6</c:v>
                </c:pt>
                <c:pt idx="17">
                  <c:v>-1.6190230380797033E-6</c:v>
                </c:pt>
                <c:pt idx="18">
                  <c:v>-5.6657177629482192E-6</c:v>
                </c:pt>
                <c:pt idx="19">
                  <c:v>-1.1368621142260338E-6</c:v>
                </c:pt>
                <c:pt idx="20">
                  <c:v>-1.6167479066631074E-6</c:v>
                </c:pt>
                <c:pt idx="21">
                  <c:v>2.6901730246775557E-5</c:v>
                </c:pt>
                <c:pt idx="22">
                  <c:v>-2.7907075640154488E-5</c:v>
                </c:pt>
                <c:pt idx="23">
                  <c:v>-4.5057762239064658E-6</c:v>
                </c:pt>
                <c:pt idx="24">
                  <c:v>-2.600509204198076E-6</c:v>
                </c:pt>
                <c:pt idx="25">
                  <c:v>-2.5067396167699485E-6</c:v>
                </c:pt>
                <c:pt idx="26">
                  <c:v>-1.8995840573854395E-6</c:v>
                </c:pt>
                <c:pt idx="27">
                  <c:v>-2.2971787068115646E-6</c:v>
                </c:pt>
                <c:pt idx="28">
                  <c:v>-2.7676365059736696E-6</c:v>
                </c:pt>
                <c:pt idx="29">
                  <c:v>-5.750407581217587E-7</c:v>
                </c:pt>
                <c:pt idx="30">
                  <c:v>-1.8381494102825968E-5</c:v>
                </c:pt>
                <c:pt idx="31">
                  <c:v>-9.9142965427345686E-6</c:v>
                </c:pt>
                <c:pt idx="32">
                  <c:v>-8.2459147665581156E-6</c:v>
                </c:pt>
                <c:pt idx="33">
                  <c:v>-7.5790354836513529E-7</c:v>
                </c:pt>
                <c:pt idx="34">
                  <c:v>-3.1532685366153501E-6</c:v>
                </c:pt>
                <c:pt idx="35">
                  <c:v>-3.2366074138590051E-6</c:v>
                </c:pt>
                <c:pt idx="36">
                  <c:v>3.4979911543997488E-6</c:v>
                </c:pt>
                <c:pt idx="37">
                  <c:v>4.5600429448011681E-6</c:v>
                </c:pt>
                <c:pt idx="38">
                  <c:v>-6.3659022093709439E-6</c:v>
                </c:pt>
                <c:pt idx="39">
                  <c:v>1.3812912589283854E-6</c:v>
                </c:pt>
                <c:pt idx="40">
                  <c:v>-7.0074516151930055E-6</c:v>
                </c:pt>
                <c:pt idx="41">
                  <c:v>-5.920089759747782E-6</c:v>
                </c:pt>
                <c:pt idx="42">
                  <c:v>-4.9386284286523363E-6</c:v>
                </c:pt>
                <c:pt idx="43">
                  <c:v>2.7277831651240092E-6</c:v>
                </c:pt>
                <c:pt idx="44">
                  <c:v>-1.7192946495381278E-6</c:v>
                </c:pt>
                <c:pt idx="45">
                  <c:v>-6.7605744069609841E-7</c:v>
                </c:pt>
                <c:pt idx="46">
                  <c:v>-3.4608515793177475E-6</c:v>
                </c:pt>
                <c:pt idx="47">
                  <c:v>-1.7679427042338602E-6</c:v>
                </c:pt>
                <c:pt idx="48">
                  <c:v>-8.6312028806379004E-6</c:v>
                </c:pt>
                <c:pt idx="49">
                  <c:v>-1.9189361548654915E-6</c:v>
                </c:pt>
                <c:pt idx="50">
                  <c:v>3.7941837746080509E-6</c:v>
                </c:pt>
                <c:pt idx="51">
                  <c:v>-5.713185016631428E-6</c:v>
                </c:pt>
                <c:pt idx="52">
                  <c:v>1.3770623541353721E-5</c:v>
                </c:pt>
                <c:pt idx="53">
                  <c:v>-1.1675794090004743E-5</c:v>
                </c:pt>
                <c:pt idx="54">
                  <c:v>1.565627908428624E-7</c:v>
                </c:pt>
                <c:pt idx="55">
                  <c:v>-1.770109036791645E-6</c:v>
                </c:pt>
                <c:pt idx="56">
                  <c:v>-6.7346024021919249E-6</c:v>
                </c:pt>
                <c:pt idx="57">
                  <c:v>-4.8735871687188848E-6</c:v>
                </c:pt>
                <c:pt idx="58">
                  <c:v>2.4899163044711514E-6</c:v>
                </c:pt>
                <c:pt idx="59">
                  <c:v>5.810098699932098E-7</c:v>
                </c:pt>
                <c:pt idx="60">
                  <c:v>-5.5889979202472517E-6</c:v>
                </c:pt>
                <c:pt idx="61">
                  <c:v>7.2935033189613918E-6</c:v>
                </c:pt>
                <c:pt idx="62">
                  <c:v>-7.9180238539144909E-6</c:v>
                </c:pt>
                <c:pt idx="63">
                  <c:v>-2.8948116772564703E-6</c:v>
                </c:pt>
                <c:pt idx="64">
                  <c:v>-5.8813134640178788E-6</c:v>
                </c:pt>
                <c:pt idx="65">
                  <c:v>-7.1152259493167946E-6</c:v>
                </c:pt>
                <c:pt idx="66">
                  <c:v>-2.8389076067725227E-7</c:v>
                </c:pt>
                <c:pt idx="67">
                  <c:v>-1.8402214423396401E-6</c:v>
                </c:pt>
                <c:pt idx="68">
                  <c:v>-4.591939315012894E-6</c:v>
                </c:pt>
                <c:pt idx="69">
                  <c:v>6.5890867295692601E-7</c:v>
                </c:pt>
                <c:pt idx="70">
                  <c:v>2.8896154694590948E-6</c:v>
                </c:pt>
                <c:pt idx="71">
                  <c:v>-8.4681629197724817E-6</c:v>
                </c:pt>
                <c:pt idx="72">
                  <c:v>-1.1415022623251225E-5</c:v>
                </c:pt>
                <c:pt idx="73">
                  <c:v>-1.0942415736847622E-6</c:v>
                </c:pt>
                <c:pt idx="74">
                  <c:v>8.9285784654613565E-8</c:v>
                </c:pt>
                <c:pt idx="75">
                  <c:v>-1.091225497962256E-6</c:v>
                </c:pt>
                <c:pt idx="76">
                  <c:v>7.0450301392632753E-7</c:v>
                </c:pt>
                <c:pt idx="77">
                  <c:v>2.9396744838372513E-6</c:v>
                </c:pt>
                <c:pt idx="78">
                  <c:v>-1.0538067448440103E-5</c:v>
                </c:pt>
                <c:pt idx="79">
                  <c:v>-2.2917835357239014E-6</c:v>
                </c:pt>
                <c:pt idx="80">
                  <c:v>-4.7904534461462589E-6</c:v>
                </c:pt>
                <c:pt idx="81">
                  <c:v>3.4497809370259702E-6</c:v>
                </c:pt>
                <c:pt idx="82">
                  <c:v>-1.4115684815463325E-5</c:v>
                </c:pt>
                <c:pt idx="83">
                  <c:v>6.2161279914541012E-6</c:v>
                </c:pt>
                <c:pt idx="84">
                  <c:v>4.1080173707186418E-8</c:v>
                </c:pt>
                <c:pt idx="85">
                  <c:v>-4.4420641587272769E-7</c:v>
                </c:pt>
                <c:pt idx="86">
                  <c:v>-4.2266259827616892E-6</c:v>
                </c:pt>
                <c:pt idx="87">
                  <c:v>-4.4691855758394183E-6</c:v>
                </c:pt>
                <c:pt idx="88">
                  <c:v>-1.8453430099540924E-6</c:v>
                </c:pt>
                <c:pt idx="89">
                  <c:v>-4.0271039658534846E-7</c:v>
                </c:pt>
                <c:pt idx="90">
                  <c:v>6.6318862335101869E-7</c:v>
                </c:pt>
                <c:pt idx="91">
                  <c:v>-3.8258848471528495E-6</c:v>
                </c:pt>
                <c:pt idx="92">
                  <c:v>-2.1246936785512816E-6</c:v>
                </c:pt>
                <c:pt idx="93">
                  <c:v>-4.4924423436842886E-6</c:v>
                </c:pt>
                <c:pt idx="94">
                  <c:v>-8.5875273225788362E-7</c:v>
                </c:pt>
                <c:pt idx="95">
                  <c:v>-3.4734465981234308E-6</c:v>
                </c:pt>
                <c:pt idx="96">
                  <c:v>4.2596569094222048E-7</c:v>
                </c:pt>
                <c:pt idx="97">
                  <c:v>-9.1167243712053647E-6</c:v>
                </c:pt>
                <c:pt idx="98">
                  <c:v>3.4396642910605735E-6</c:v>
                </c:pt>
                <c:pt idx="99">
                  <c:v>-8.9648504733030876E-6</c:v>
                </c:pt>
                <c:pt idx="100">
                  <c:v>2.0248581431570045E-6</c:v>
                </c:pt>
                <c:pt idx="101">
                  <c:v>-3.986581114556742E-6</c:v>
                </c:pt>
                <c:pt idx="102">
                  <c:v>-2.52574110803927E-6</c:v>
                </c:pt>
                <c:pt idx="103">
                  <c:v>1.1095218814816121E-6</c:v>
                </c:pt>
                <c:pt idx="104">
                  <c:v>-4.0880911402751963E-6</c:v>
                </c:pt>
                <c:pt idx="105">
                  <c:v>-4.8266535241925368E-6</c:v>
                </c:pt>
                <c:pt idx="106">
                  <c:v>-4.6373020261558651E-6</c:v>
                </c:pt>
                <c:pt idx="107">
                  <c:v>-1.1835733600085163E-5</c:v>
                </c:pt>
                <c:pt idx="108">
                  <c:v>3.2829194338446221E-5</c:v>
                </c:pt>
                <c:pt idx="109">
                  <c:v>-2.1855966818584704E-6</c:v>
                </c:pt>
                <c:pt idx="110">
                  <c:v>-4.3266266280816978E-7</c:v>
                </c:pt>
                <c:pt idx="111">
                  <c:v>-2.6891260840322673E-6</c:v>
                </c:pt>
                <c:pt idx="112">
                  <c:v>-4.9482845974058165E-6</c:v>
                </c:pt>
                <c:pt idx="113">
                  <c:v>2.9708182082144319E-6</c:v>
                </c:pt>
                <c:pt idx="114">
                  <c:v>-5.288144230952696E-6</c:v>
                </c:pt>
                <c:pt idx="115">
                  <c:v>-1.7801162062180964E-6</c:v>
                </c:pt>
                <c:pt idx="116">
                  <c:v>-2.270037535501146E-6</c:v>
                </c:pt>
                <c:pt idx="117">
                  <c:v>2.4840593213504292E-6</c:v>
                </c:pt>
                <c:pt idx="118">
                  <c:v>-9.4224989822810912E-6</c:v>
                </c:pt>
                <c:pt idx="119">
                  <c:v>5.5535048411048393E-6</c:v>
                </c:pt>
                <c:pt idx="120">
                  <c:v>-8.0584979642583932E-6</c:v>
                </c:pt>
                <c:pt idx="121">
                  <c:v>4.6316169387550232E-6</c:v>
                </c:pt>
                <c:pt idx="122">
                  <c:v>1.4046435612424801E-6</c:v>
                </c:pt>
                <c:pt idx="123">
                  <c:v>-3.6062744834808313E-6</c:v>
                </c:pt>
                <c:pt idx="124">
                  <c:v>-4.6342480408689823E-7</c:v>
                </c:pt>
                <c:pt idx="125">
                  <c:v>-2.1966529013539571E-6</c:v>
                </c:pt>
                <c:pt idx="126">
                  <c:v>-8.7292663446536523E-6</c:v>
                </c:pt>
                <c:pt idx="127">
                  <c:v>3.7087448547801216E-6</c:v>
                </c:pt>
                <c:pt idx="128">
                  <c:v>-5.867487418154127E-6</c:v>
                </c:pt>
                <c:pt idx="129">
                  <c:v>-2.4353440770674695E-6</c:v>
                </c:pt>
                <c:pt idx="130">
                  <c:v>-8.725544961230014E-6</c:v>
                </c:pt>
                <c:pt idx="131">
                  <c:v>2.4077020756019252E-6</c:v>
                </c:pt>
                <c:pt idx="132">
                  <c:v>-4.4352312316142672E-6</c:v>
                </c:pt>
                <c:pt idx="133">
                  <c:v>1.0951726592156596E-5</c:v>
                </c:pt>
                <c:pt idx="134">
                  <c:v>-5.2665246108585251E-6</c:v>
                </c:pt>
                <c:pt idx="135">
                  <c:v>1.9776269234883515E-5</c:v>
                </c:pt>
                <c:pt idx="136">
                  <c:v>-2.0188944952037602E-5</c:v>
                </c:pt>
                <c:pt idx="137">
                  <c:v>-9.8219618358541538E-6</c:v>
                </c:pt>
                <c:pt idx="138">
                  <c:v>-1.0904530647337651E-6</c:v>
                </c:pt>
                <c:pt idx="139">
                  <c:v>-3.8981789771685982E-6</c:v>
                </c:pt>
                <c:pt idx="140">
                  <c:v>5.3586280699402522E-6</c:v>
                </c:pt>
                <c:pt idx="141">
                  <c:v>-1.5068700878195784E-5</c:v>
                </c:pt>
                <c:pt idx="142">
                  <c:v>8.4382458745979605E-6</c:v>
                </c:pt>
                <c:pt idx="143">
                  <c:v>-1.859090945077746E-6</c:v>
                </c:pt>
                <c:pt idx="144">
                  <c:v>2.008004560627441E-6</c:v>
                </c:pt>
                <c:pt idx="145">
                  <c:v>-4.7250138877075187E-6</c:v>
                </c:pt>
                <c:pt idx="146">
                  <c:v>-3.951244793132247E-6</c:v>
                </c:pt>
                <c:pt idx="147">
                  <c:v>-1.7483589798139576E-7</c:v>
                </c:pt>
                <c:pt idx="148">
                  <c:v>-3.7751402182095717E-6</c:v>
                </c:pt>
                <c:pt idx="149">
                  <c:v>1.8822831864273581E-6</c:v>
                </c:pt>
                <c:pt idx="150">
                  <c:v>-9.9227922767397558E-7</c:v>
                </c:pt>
                <c:pt idx="151">
                  <c:v>-9.9642113697839818E-6</c:v>
                </c:pt>
                <c:pt idx="152">
                  <c:v>6.7945165380667305E-6</c:v>
                </c:pt>
                <c:pt idx="153">
                  <c:v>-4.6909977686748761E-6</c:v>
                </c:pt>
                <c:pt idx="154">
                  <c:v>-1.8274816691032925E-6</c:v>
                </c:pt>
                <c:pt idx="155">
                  <c:v>6.7859974710593463E-6</c:v>
                </c:pt>
                <c:pt idx="156">
                  <c:v>-9.1632187518841945E-6</c:v>
                </c:pt>
                <c:pt idx="157">
                  <c:v>-4.1602025557807565E-7</c:v>
                </c:pt>
                <c:pt idx="158">
                  <c:v>6.0230283494000503E-7</c:v>
                </c:pt>
                <c:pt idx="159">
                  <c:v>4.1438957520956166E-6</c:v>
                </c:pt>
                <c:pt idx="160">
                  <c:v>-1.3220251638301761E-5</c:v>
                </c:pt>
                <c:pt idx="161">
                  <c:v>-3.3592348147593043E-7</c:v>
                </c:pt>
                <c:pt idx="162">
                  <c:v>1.0638914152982792E-5</c:v>
                </c:pt>
                <c:pt idx="163">
                  <c:v>-1.29606680285832E-5</c:v>
                </c:pt>
                <c:pt idx="164">
                  <c:v>-1.2289615125338216E-5</c:v>
                </c:pt>
                <c:pt idx="165">
                  <c:v>#N/A</c:v>
                </c:pt>
                <c:pt idx="166">
                  <c:v>1.0538040789542791E-5</c:v>
                </c:pt>
                <c:pt idx="167">
                  <c:v>-7.4375467764564718E-6</c:v>
                </c:pt>
                <c:pt idx="168">
                  <c:v>7.9525278315895065E-6</c:v>
                </c:pt>
                <c:pt idx="169">
                  <c:v>-1.7096961858031889E-5</c:v>
                </c:pt>
                <c:pt idx="170">
                  <c:v>5.6875102452114135E-6</c:v>
                </c:pt>
                <c:pt idx="171">
                  <c:v>-6.5283431442964002E-6</c:v>
                </c:pt>
                <c:pt idx="172">
                  <c:v>-5.7712075627325277E-6</c:v>
                </c:pt>
                <c:pt idx="173">
                  <c:v>6.3357799864327546E-6</c:v>
                </c:pt>
                <c:pt idx="174">
                  <c:v>-8.554472381794298E-6</c:v>
                </c:pt>
                <c:pt idx="175">
                  <c:v>5.4344700681774327E-6</c:v>
                </c:pt>
                <c:pt idx="176">
                  <c:v>-7.8134667473861441E-6</c:v>
                </c:pt>
                <c:pt idx="177">
                  <c:v>-5.7239007260623254E-6</c:v>
                </c:pt>
                <c:pt idx="178">
                  <c:v>6.160071981176074E-6</c:v>
                </c:pt>
                <c:pt idx="179">
                  <c:v>-1.6232954825112778E-5</c:v>
                </c:pt>
                <c:pt idx="180">
                  <c:v>7.0286533813135321E-6</c:v>
                </c:pt>
                <c:pt idx="181">
                  <c:v>-6.1281284420289239E-6</c:v>
                </c:pt>
                <c:pt idx="182">
                  <c:v>-2.8908948231931575E-6</c:v>
                </c:pt>
                <c:pt idx="183">
                  <c:v>1.0790331406607123E-5</c:v>
                </c:pt>
                <c:pt idx="184">
                  <c:v>#N/A</c:v>
                </c:pt>
                <c:pt idx="185">
                  <c:v>3.7318882566417244E-6</c:v>
                </c:pt>
                <c:pt idx="186">
                  <c:v>7.4815327177901736E-7</c:v>
                </c:pt>
                <c:pt idx="187">
                  <c:v>-6.0341097363192375E-7</c:v>
                </c:pt>
                <c:pt idx="188">
                  <c:v>-3.7012623502752362E-5</c:v>
                </c:pt>
                <c:pt idx="189">
                  <c:v>1.7322400045483022E-6</c:v>
                </c:pt>
                <c:pt idx="190">
                  <c:v>5.4785517626942948E-6</c:v>
                </c:pt>
                <c:pt idx="191">
                  <c:v>-6.8110936053411564E-6</c:v>
                </c:pt>
                <c:pt idx="192">
                  <c:v>-1.0051376283737312E-5</c:v>
                </c:pt>
                <c:pt idx="193">
                  <c:v>-5.2315762617549666E-6</c:v>
                </c:pt>
                <c:pt idx="194">
                  <c:v>4.7076721081396045E-6</c:v>
                </c:pt>
                <c:pt idx="195">
                  <c:v>2.2160050659802977E-5</c:v>
                </c:pt>
                <c:pt idx="196">
                  <c:v>-5.0785307159628701E-7</c:v>
                </c:pt>
                <c:pt idx="197">
                  <c:v>1.2403032328744956E-5</c:v>
                </c:pt>
                <c:pt idx="198">
                  <c:v>-7.5263329656349853E-6</c:v>
                </c:pt>
                <c:pt idx="199">
                  <c:v>1.33532528523439E-6</c:v>
                </c:pt>
                <c:pt idx="200">
                  <c:v>-2.9179411694668644E-5</c:v>
                </c:pt>
                <c:pt idx="201">
                  <c:v>4.6147155184805833E-5</c:v>
                </c:pt>
                <c:pt idx="202">
                  <c:v>-6.5130698344129101E-5</c:v>
                </c:pt>
                <c:pt idx="203">
                  <c:v>3.1759495385697001E-5</c:v>
                </c:pt>
                <c:pt idx="204">
                  <c:v>-5.917371150632178E-6</c:v>
                </c:pt>
                <c:pt idx="205">
                  <c:v>-6.0658858906936786E-6</c:v>
                </c:pt>
                <c:pt idx="206">
                  <c:v>1.0078690025117076E-5</c:v>
                </c:pt>
                <c:pt idx="207">
                  <c:v>-1.6825239950613025E-5</c:v>
                </c:pt>
                <c:pt idx="208">
                  <c:v>2.810176191636593E-6</c:v>
                </c:pt>
                <c:pt idx="209">
                  <c:v>-1.1814577394186898E-6</c:v>
                </c:pt>
                <c:pt idx="210">
                  <c:v>6.9582849726579354E-6</c:v>
                </c:pt>
                <c:pt idx="211">
                  <c:v>-8.0948835055050239E-6</c:v>
                </c:pt>
                <c:pt idx="212">
                  <c:v>1.2580027402564475E-5</c:v>
                </c:pt>
                <c:pt idx="213">
                  <c:v>-1.0291719741317706E-5</c:v>
                </c:pt>
                <c:pt idx="214">
                  <c:v>1.3408813141047027E-5</c:v>
                </c:pt>
                <c:pt idx="215">
                  <c:v>-1.3033502750614545E-5</c:v>
                </c:pt>
                <c:pt idx="216">
                  <c:v>-9.1349476937230278E-6</c:v>
                </c:pt>
                <c:pt idx="217">
                  <c:v>9.4385647320116561E-7</c:v>
                </c:pt>
                <c:pt idx="218">
                  <c:v>-5.1460027288285914E-6</c:v>
                </c:pt>
                <c:pt idx="219">
                  <c:v>2.0360704875432845E-6</c:v>
                </c:pt>
                <c:pt idx="220">
                  <c:v>-3.4847788925596035E-6</c:v>
                </c:pt>
                <c:pt idx="221">
                  <c:v>-6.9042462969015617E-7</c:v>
                </c:pt>
                <c:pt idx="222">
                  <c:v>-7.4292586239588232E-6</c:v>
                </c:pt>
                <c:pt idx="223">
                  <c:v>-4.4844348388028976E-6</c:v>
                </c:pt>
                <c:pt idx="224">
                  <c:v>2.204198372490751E-6</c:v>
                </c:pt>
                <c:pt idx="225">
                  <c:v>-9.0865913882076654E-7</c:v>
                </c:pt>
                <c:pt idx="226">
                  <c:v>1.6333105581356477E-6</c:v>
                </c:pt>
                <c:pt idx="227">
                  <c:v>-3.8603257204172792E-6</c:v>
                </c:pt>
                <c:pt idx="228">
                  <c:v>-2.6518177199674753E-6</c:v>
                </c:pt>
                <c:pt idx="229">
                  <c:v>-2.4647231984253892E-6</c:v>
                </c:pt>
                <c:pt idx="230">
                  <c:v>-1.9008439042789149E-6</c:v>
                </c:pt>
                <c:pt idx="231">
                  <c:v>-2.326738368640946E-7</c:v>
                </c:pt>
                <c:pt idx="232">
                  <c:v>-4.7100606337613371E-5</c:v>
                </c:pt>
                <c:pt idx="233">
                  <c:v>-3.4028253920181939E-6</c:v>
                </c:pt>
                <c:pt idx="234">
                  <c:v>1.7761593307241696E-7</c:v>
                </c:pt>
                <c:pt idx="235">
                  <c:v>-3.653203185405296E-6</c:v>
                </c:pt>
                <c:pt idx="236">
                  <c:v>5.6170256579335387E-7</c:v>
                </c:pt>
                <c:pt idx="237">
                  <c:v>-5.6578986418198696E-6</c:v>
                </c:pt>
                <c:pt idx="238">
                  <c:v>-2.5803872519825077E-6</c:v>
                </c:pt>
                <c:pt idx="239">
                  <c:v>9.0472102876049121E-7</c:v>
                </c:pt>
                <c:pt idx="240">
                  <c:v>-1.7213541907423746E-6</c:v>
                </c:pt>
                <c:pt idx="241">
                  <c:v>-4.4566794363820605E-6</c:v>
                </c:pt>
                <c:pt idx="242">
                  <c:v>-5.6175011127201913E-6</c:v>
                </c:pt>
                <c:pt idx="243">
                  <c:v>-5.7129573609593365E-6</c:v>
                </c:pt>
                <c:pt idx="244">
                  <c:v>4.0861402639258415E-7</c:v>
                </c:pt>
                <c:pt idx="245">
                  <c:v>9.2073414641458129E-6</c:v>
                </c:pt>
                <c:pt idx="246">
                  <c:v>-2.8318622409262417E-6</c:v>
                </c:pt>
                <c:pt idx="247">
                  <c:v>-2.4901973064705984E-6</c:v>
                </c:pt>
                <c:pt idx="248">
                  <c:v>-5.326945524242177E-6</c:v>
                </c:pt>
                <c:pt idx="249">
                  <c:v>4.857830653959283E-6</c:v>
                </c:pt>
                <c:pt idx="250">
                  <c:v>-2.1568122834381143E-6</c:v>
                </c:pt>
                <c:pt idx="251">
                  <c:v>-7.2715108612175783E-6</c:v>
                </c:pt>
                <c:pt idx="252">
                  <c:v>8.4965689139959721E-7</c:v>
                </c:pt>
                <c:pt idx="253">
                  <c:v>-1.0408316235110959E-5</c:v>
                </c:pt>
                <c:pt idx="254">
                  <c:v>-3.4051227990605781E-6</c:v>
                </c:pt>
                <c:pt idx="255">
                  <c:v>-2.7523327738032677E-6</c:v>
                </c:pt>
                <c:pt idx="256">
                  <c:v>-1.632300151666044E-5</c:v>
                </c:pt>
                <c:pt idx="257">
                  <c:v>#N/A</c:v>
                </c:pt>
                <c:pt idx="258">
                  <c:v>-1.6080727065492795E-6</c:v>
                </c:pt>
                <c:pt idx="259">
                  <c:v>-7.6506627344485878E-6</c:v>
                </c:pt>
                <c:pt idx="260">
                  <c:v>-3.0969510991241123E-6</c:v>
                </c:pt>
                <c:pt idx="261">
                  <c:v>-1.0148320652714204E-6</c:v>
                </c:pt>
                <c:pt idx="262">
                  <c:v>6.9239214636196422E-6</c:v>
                </c:pt>
                <c:pt idx="263">
                  <c:v>2.3639299717714835E-6</c:v>
                </c:pt>
                <c:pt idx="264">
                  <c:v>-5.4938318860831004E-6</c:v>
                </c:pt>
                <c:pt idx="265">
                  <c:v>1.7062979196236228E-6</c:v>
                </c:pt>
                <c:pt idx="266">
                  <c:v>-2.7644312345920241E-6</c:v>
                </c:pt>
                <c:pt idx="267">
                  <c:v>-3.1098752597547019E-6</c:v>
                </c:pt>
                <c:pt idx="268">
                  <c:v>5.971818638483839E-7</c:v>
                </c:pt>
                <c:pt idx="269">
                  <c:v>-4.0068786617553087E-6</c:v>
                </c:pt>
                <c:pt idx="270">
                  <c:v>-1.7950496877805477E-6</c:v>
                </c:pt>
                <c:pt idx="271">
                  <c:v>1.3043735902495968E-6</c:v>
                </c:pt>
                <c:pt idx="272">
                  <c:v>-2.1647102712574195E-6</c:v>
                </c:pt>
                <c:pt idx="273">
                  <c:v>8.1051343570059942E-7</c:v>
                </c:pt>
                <c:pt idx="274">
                  <c:v>-2.5478597457384566E-6</c:v>
                </c:pt>
                <c:pt idx="275">
                  <c:v>-6.359868671701463E-7</c:v>
                </c:pt>
                <c:pt idx="276">
                  <c:v>-3.8158406583388427E-6</c:v>
                </c:pt>
                <c:pt idx="277">
                  <c:v>7.4531843696767908E-7</c:v>
                </c:pt>
                <c:pt idx="278">
                  <c:v>-6.8603393099664345E-6</c:v>
                </c:pt>
                <c:pt idx="279">
                  <c:v>-6.4944519850840265E-7</c:v>
                </c:pt>
                <c:pt idx="280">
                  <c:v>5.6240987311717561E-8</c:v>
                </c:pt>
                <c:pt idx="281">
                  <c:v>-5.315562880969793E-7</c:v>
                </c:pt>
                <c:pt idx="282">
                  <c:v>-6.9279554429924062E-6</c:v>
                </c:pt>
                <c:pt idx="283">
                  <c:v>-2.6428957728974467E-6</c:v>
                </c:pt>
                <c:pt idx="284">
                  <c:v>-5.3640550619071803E-6</c:v>
                </c:pt>
                <c:pt idx="285">
                  <c:v>-2.8947673402779373E-6</c:v>
                </c:pt>
                <c:pt idx="286">
                  <c:v>-1.3693042109075293E-6</c:v>
                </c:pt>
                <c:pt idx="287">
                  <c:v>1.7514996892842305E-6</c:v>
                </c:pt>
                <c:pt idx="288">
                  <c:v>-3.6281147453021134E-6</c:v>
                </c:pt>
                <c:pt idx="289">
                  <c:v>-2.8908371265679023E-6</c:v>
                </c:pt>
                <c:pt idx="290">
                  <c:v>7.7809311771481759E-7</c:v>
                </c:pt>
                <c:pt idx="291">
                  <c:v>-1.3364897564205336E-6</c:v>
                </c:pt>
                <c:pt idx="292">
                  <c:v>-6.9662278123772126E-7</c:v>
                </c:pt>
                <c:pt idx="293">
                  <c:v>-2.297908921589098E-6</c:v>
                </c:pt>
                <c:pt idx="294">
                  <c:v>4.0733388373404011E-7</c:v>
                </c:pt>
                <c:pt idx="295">
                  <c:v>-1.6398494533387264E-6</c:v>
                </c:pt>
                <c:pt idx="296">
                  <c:v>-1.5377705304686629E-6</c:v>
                </c:pt>
                <c:pt idx="297">
                  <c:v>1.0784876787184317E-6</c:v>
                </c:pt>
                <c:pt idx="298">
                  <c:v>-6.4900842819959337E-6</c:v>
                </c:pt>
                <c:pt idx="299">
                  <c:v>3.0096075003260836E-6</c:v>
                </c:pt>
                <c:pt idx="300">
                  <c:v>-6.0749923844749532E-6</c:v>
                </c:pt>
                <c:pt idx="301">
                  <c:v>1.2246493776846279E-6</c:v>
                </c:pt>
                <c:pt idx="302">
                  <c:v>-2.4959739308716422E-6</c:v>
                </c:pt>
                <c:pt idx="303">
                  <c:v>-6.0380060895592891E-6</c:v>
                </c:pt>
                <c:pt idx="304">
                  <c:v>-3.4715731334067357E-7</c:v>
                </c:pt>
                <c:pt idx="305">
                  <c:v>-3.2614132103869764E-6</c:v>
                </c:pt>
                <c:pt idx="306">
                  <c:v>1.3881179327102089E-6</c:v>
                </c:pt>
                <c:pt idx="307">
                  <c:v>-1.8574783089420066E-7</c:v>
                </c:pt>
                <c:pt idx="308">
                  <c:v>-5.8154854114533805E-6</c:v>
                </c:pt>
                <c:pt idx="309">
                  <c:v>-4.1697110491067946E-6</c:v>
                </c:pt>
                <c:pt idx="310">
                  <c:v>1.0702218784963691E-5</c:v>
                </c:pt>
                <c:pt idx="311">
                  <c:v>-2.3644609199457989E-6</c:v>
                </c:pt>
                <c:pt idx="312">
                  <c:v>-1.0276225917982273E-6</c:v>
                </c:pt>
                <c:pt idx="313">
                  <c:v>-4.9547960564444438E-6</c:v>
                </c:pt>
                <c:pt idx="314">
                  <c:v>-2.3413073650946359E-6</c:v>
                </c:pt>
                <c:pt idx="315">
                  <c:v>2.4304918215811711E-6</c:v>
                </c:pt>
                <c:pt idx="316">
                  <c:v>-4.9297554424176937E-6</c:v>
                </c:pt>
                <c:pt idx="317">
                  <c:v>2.6963346890784834E-6</c:v>
                </c:pt>
                <c:pt idx="318">
                  <c:v>-6.5136785984964973E-6</c:v>
                </c:pt>
                <c:pt idx="319">
                  <c:v>-3.5545040688589324E-8</c:v>
                </c:pt>
                <c:pt idx="320">
                  <c:v>5.083898564017808E-6</c:v>
                </c:pt>
                <c:pt idx="321">
                  <c:v>-2.6445166416699806E-6</c:v>
                </c:pt>
                <c:pt idx="322">
                  <c:v>-3.2996273896523931E-6</c:v>
                </c:pt>
                <c:pt idx="323">
                  <c:v>1.2811078994312552E-6</c:v>
                </c:pt>
                <c:pt idx="324">
                  <c:v>-5.1430447388645106E-6</c:v>
                </c:pt>
                <c:pt idx="325">
                  <c:v>1.0928547866662086E-7</c:v>
                </c:pt>
                <c:pt idx="326">
                  <c:v>-2.0574444856702456E-6</c:v>
                </c:pt>
                <c:pt idx="327">
                  <c:v>-3.6876737532498538E-6</c:v>
                </c:pt>
                <c:pt idx="328">
                  <c:v>-2.7797623894931789E-6</c:v>
                </c:pt>
                <c:pt idx="329">
                  <c:v>-4.2324773840141106E-6</c:v>
                </c:pt>
                <c:pt idx="330">
                  <c:v>-3.5384327978782437E-7</c:v>
                </c:pt>
                <c:pt idx="331">
                  <c:v>-3.0308280440927149E-7</c:v>
                </c:pt>
                <c:pt idx="332">
                  <c:v>-1.5587729469412892E-6</c:v>
                </c:pt>
                <c:pt idx="333">
                  <c:v>-6.8282504273042832E-6</c:v>
                </c:pt>
                <c:pt idx="334">
                  <c:v>3.0485414139747036E-6</c:v>
                </c:pt>
                <c:pt idx="335">
                  <c:v>-6.0854641976693102E-6</c:v>
                </c:pt>
                <c:pt idx="336">
                  <c:v>1.0489443114103381E-7</c:v>
                </c:pt>
                <c:pt idx="337">
                  <c:v>1.4403278217889337E-6</c:v>
                </c:pt>
                <c:pt idx="338">
                  <c:v>-1.717553197444488E-6</c:v>
                </c:pt>
                <c:pt idx="339">
                  <c:v>-1.6887909117802025E-6</c:v>
                </c:pt>
                <c:pt idx="340">
                  <c:v>1.6143956989012054E-6</c:v>
                </c:pt>
                <c:pt idx="341">
                  <c:v>-1.6314980142206892E-5</c:v>
                </c:pt>
                <c:pt idx="342">
                  <c:v>#N/A</c:v>
                </c:pt>
                <c:pt idx="343">
                  <c:v>4.6964913497093974E-6</c:v>
                </c:pt>
                <c:pt idx="344">
                  <c:v>-3.8006492844022688E-6</c:v>
                </c:pt>
                <c:pt idx="345">
                  <c:v>3.3108771275713877E-6</c:v>
                </c:pt>
                <c:pt idx="346">
                  <c:v>-3.5806189871978589E-6</c:v>
                </c:pt>
                <c:pt idx="347">
                  <c:v>-6.7585446110740577E-6</c:v>
                </c:pt>
                <c:pt idx="348">
                  <c:v>4.0144275703646315E-7</c:v>
                </c:pt>
                <c:pt idx="349">
                  <c:v>-1.2537444979532353E-5</c:v>
                </c:pt>
                <c:pt idx="350">
                  <c:v>-4.1994338776385476E-6</c:v>
                </c:pt>
                <c:pt idx="351">
                  <c:v>4.0859273062743284E-6</c:v>
                </c:pt>
                <c:pt idx="352">
                  <c:v>-7.1941500778827105E-6</c:v>
                </c:pt>
                <c:pt idx="353">
                  <c:v>-3.2567388822402066E-6</c:v>
                </c:pt>
                <c:pt idx="354">
                  <c:v>-5.6171039086727603E-7</c:v>
                </c:pt>
                <c:pt idx="355">
                  <c:v>-8.671825006967282E-7</c:v>
                </c:pt>
                <c:pt idx="356">
                  <c:v>1.7200002209172283E-6</c:v>
                </c:pt>
                <c:pt idx="357">
                  <c:v>-1.0436564733540266E-5</c:v>
                </c:pt>
                <c:pt idx="358">
                  <c:v>-6.681089206317381E-7</c:v>
                </c:pt>
                <c:pt idx="359">
                  <c:v>3.9034019095884886E-6</c:v>
                </c:pt>
                <c:pt idx="360">
                  <c:v>1.9736757160826457E-6</c:v>
                </c:pt>
                <c:pt idx="361">
                  <c:v>-2.9650383969181959E-6</c:v>
                </c:pt>
                <c:pt idx="362">
                  <c:v>-4.0019058914486649E-6</c:v>
                </c:pt>
                <c:pt idx="363">
                  <c:v>-6.0982664307207557E-6</c:v>
                </c:pt>
                <c:pt idx="364">
                  <c:v>-2.852586289403547E-7</c:v>
                </c:pt>
                <c:pt idx="365">
                  <c:v>-1.2536127855788948E-6</c:v>
                </c:pt>
                <c:pt idx="366">
                  <c:v>-3.0713235257273652E-6</c:v>
                </c:pt>
                <c:pt idx="367">
                  <c:v>-1.1971106166352996E-6</c:v>
                </c:pt>
                <c:pt idx="368">
                  <c:v>-4.0515162971210827E-6</c:v>
                </c:pt>
                <c:pt idx="369">
                  <c:v>-2.3279574468126896E-7</c:v>
                </c:pt>
                <c:pt idx="370">
                  <c:v>7.0453075643461816E-6</c:v>
                </c:pt>
                <c:pt idx="371">
                  <c:v>-1.8066766555024927E-6</c:v>
                </c:pt>
                <c:pt idx="372">
                  <c:v>-4.129763175209078E-6</c:v>
                </c:pt>
                <c:pt idx="373">
                  <c:v>-3.5494257957235931E-6</c:v>
                </c:pt>
                <c:pt idx="374">
                  <c:v>-2.191309685262155E-6</c:v>
                </c:pt>
                <c:pt idx="375">
                  <c:v>3.2219795187415912E-7</c:v>
                </c:pt>
                <c:pt idx="376">
                  <c:v>1.4181966408122193E-5</c:v>
                </c:pt>
                <c:pt idx="377">
                  <c:v>-4.1726015140852724E-6</c:v>
                </c:pt>
                <c:pt idx="378">
                  <c:v>-1.0723466515871749E-6</c:v>
                </c:pt>
                <c:pt idx="379">
                  <c:v>-3.3159640013824543E-6</c:v>
                </c:pt>
                <c:pt idx="380">
                  <c:v>-1.0340857241608603E-6</c:v>
                </c:pt>
                <c:pt idx="381">
                  <c:v>-3.6246588130950386E-7</c:v>
                </c:pt>
                <c:pt idx="382">
                  <c:v>-4.2991942474923661E-6</c:v>
                </c:pt>
                <c:pt idx="383">
                  <c:v>-3.2743865263640259E-7</c:v>
                </c:pt>
                <c:pt idx="384">
                  <c:v>3.1721145188345901E-7</c:v>
                </c:pt>
                <c:pt idx="385">
                  <c:v>-2.3583628921963751E-6</c:v>
                </c:pt>
                <c:pt idx="386">
                  <c:v>6.7277174253810301E-6</c:v>
                </c:pt>
                <c:pt idx="387">
                  <c:v>-9.5963699013879022E-6</c:v>
                </c:pt>
                <c:pt idx="388">
                  <c:v>-1.5866858780189119E-6</c:v>
                </c:pt>
                <c:pt idx="389">
                  <c:v>-5.990520237864061E-6</c:v>
                </c:pt>
                <c:pt idx="390">
                  <c:v>3.4161055697534692E-6</c:v>
                </c:pt>
                <c:pt idx="391">
                  <c:v>-8.105638623634448E-6</c:v>
                </c:pt>
                <c:pt idx="392">
                  <c:v>1.8265590306931756E-7</c:v>
                </c:pt>
                <c:pt idx="393">
                  <c:v>-5.8826636850639602E-7</c:v>
                </c:pt>
                <c:pt idx="394">
                  <c:v>-2.3901898801304E-6</c:v>
                </c:pt>
                <c:pt idx="395">
                  <c:v>-3.8048457774442213E-6</c:v>
                </c:pt>
                <c:pt idx="396">
                  <c:v>-2.9763154503203992E-6</c:v>
                </c:pt>
                <c:pt idx="397">
                  <c:v>-1.4104408982973382E-6</c:v>
                </c:pt>
                <c:pt idx="398">
                  <c:v>-1.3468492405799282E-6</c:v>
                </c:pt>
                <c:pt idx="399">
                  <c:v>-4.1986785896952483E-6</c:v>
                </c:pt>
                <c:pt idx="400">
                  <c:v>-1.3255416950741505E-6</c:v>
                </c:pt>
                <c:pt idx="401">
                  <c:v>8.1141748708990491E-7</c:v>
                </c:pt>
                <c:pt idx="402">
                  <c:v>-1.7446802804688133E-6</c:v>
                </c:pt>
                <c:pt idx="403">
                  <c:v>6.8213885606738245E-6</c:v>
                </c:pt>
                <c:pt idx="404">
                  <c:v>-1.1663322961874556E-5</c:v>
                </c:pt>
                <c:pt idx="405">
                  <c:v>-1.4035779118293235E-5</c:v>
                </c:pt>
                <c:pt idx="406">
                  <c:v>1.0565191860045786E-5</c:v>
                </c:pt>
                <c:pt idx="407">
                  <c:v>-7.8954692585009312E-6</c:v>
                </c:pt>
                <c:pt idx="408">
                  <c:v>-1.684683340830162E-6</c:v>
                </c:pt>
                <c:pt idx="409">
                  <c:v>-5.0647716423046774E-6</c:v>
                </c:pt>
                <c:pt idx="410">
                  <c:v>-2.2459521439310848E-6</c:v>
                </c:pt>
                <c:pt idx="411">
                  <c:v>-1.8636039471608967E-6</c:v>
                </c:pt>
                <c:pt idx="412">
                  <c:v>-5.6955075020681534E-6</c:v>
                </c:pt>
                <c:pt idx="413">
                  <c:v>-1.140479521266613E-6</c:v>
                </c:pt>
                <c:pt idx="414">
                  <c:v>1.3259999594783523E-5</c:v>
                </c:pt>
                <c:pt idx="415">
                  <c:v>-2.1006973511261684E-5</c:v>
                </c:pt>
                <c:pt idx="416">
                  <c:v>3.4577487242337668E-6</c:v>
                </c:pt>
                <c:pt idx="417">
                  <c:v>-1.1343754104164994E-5</c:v>
                </c:pt>
                <c:pt idx="418">
                  <c:v>9.2795686690294588E-9</c:v>
                </c:pt>
                <c:pt idx="419">
                  <c:v>2.0638904150160897E-6</c:v>
                </c:pt>
                <c:pt idx="420">
                  <c:v>#N/A</c:v>
                </c:pt>
                <c:pt idx="421">
                  <c:v>1.3929959281622217E-6</c:v>
                </c:pt>
                <c:pt idx="422">
                  <c:v>-4.1700605535321955E-7</c:v>
                </c:pt>
                <c:pt idx="423">
                  <c:v>-1.3575811396160375E-6</c:v>
                </c:pt>
                <c:pt idx="424">
                  <c:v>3.8945612257368367E-6</c:v>
                </c:pt>
                <c:pt idx="425">
                  <c:v>-6.4150670717744163E-6</c:v>
                </c:pt>
                <c:pt idx="426">
                  <c:v>-8.1192896228543532E-7</c:v>
                </c:pt>
                <c:pt idx="427">
                  <c:v>-4.8337411908683237E-6</c:v>
                </c:pt>
                <c:pt idx="428">
                  <c:v>-2.7025982020090211E-6</c:v>
                </c:pt>
                <c:pt idx="429">
                  <c:v>-8.9321263878616719E-6</c:v>
                </c:pt>
                <c:pt idx="430">
                  <c:v>#N/A</c:v>
                </c:pt>
                <c:pt idx="431">
                  <c:v>-1.167198680529502E-5</c:v>
                </c:pt>
                <c:pt idx="432">
                  <c:v>-6.5348622972916104E-6</c:v>
                </c:pt>
                <c:pt idx="433">
                  <c:v>-6.7824362792734405E-7</c:v>
                </c:pt>
                <c:pt idx="434">
                  <c:v>-6.9830593405484365E-6</c:v>
                </c:pt>
                <c:pt idx="435">
                  <c:v>1.3780183290013071E-5</c:v>
                </c:pt>
                <c:pt idx="436">
                  <c:v>-5.1712444715246164E-6</c:v>
                </c:pt>
                <c:pt idx="437">
                  <c:v>6.2540942875610739E-6</c:v>
                </c:pt>
                <c:pt idx="438">
                  <c:v>-8.7995995379230862E-8</c:v>
                </c:pt>
                <c:pt idx="439">
                  <c:v>-5.3388387364350365E-6</c:v>
                </c:pt>
                <c:pt idx="440">
                  <c:v>-3.0278132983063699E-6</c:v>
                </c:pt>
                <c:pt idx="441">
                  <c:v>-4.4508056482595038E-6</c:v>
                </c:pt>
                <c:pt idx="442">
                  <c:v>9.5505232393655604E-6</c:v>
                </c:pt>
                <c:pt idx="443">
                  <c:v>-6.8377855648726893E-6</c:v>
                </c:pt>
                <c:pt idx="444">
                  <c:v>-9.1221374010075351E-8</c:v>
                </c:pt>
                <c:pt idx="445">
                  <c:v>-4.4095039337666009E-6</c:v>
                </c:pt>
                <c:pt idx="446">
                  <c:v>-2.1495788327108301E-6</c:v>
                </c:pt>
                <c:pt idx="447">
                  <c:v>-5.0496711706649045E-5</c:v>
                </c:pt>
                <c:pt idx="448">
                  <c:v>-9.2451171060936588E-6</c:v>
                </c:pt>
                <c:pt idx="449">
                  <c:v>-7.7516078017536572E-6</c:v>
                </c:pt>
                <c:pt idx="450">
                  <c:v>1.8692906318396041E-6</c:v>
                </c:pt>
                <c:pt idx="451">
                  <c:v>7.4522258288745036E-6</c:v>
                </c:pt>
                <c:pt idx="452">
                  <c:v>-3.334245601727126E-6</c:v>
                </c:pt>
                <c:pt idx="453">
                  <c:v>1.363550066968422E-5</c:v>
                </c:pt>
                <c:pt idx="454">
                  <c:v>-6.3089900912416397E-6</c:v>
                </c:pt>
                <c:pt idx="455">
                  <c:v>8.4189815918733757E-6</c:v>
                </c:pt>
                <c:pt idx="456">
                  <c:v>-1.5342327064682415E-5</c:v>
                </c:pt>
                <c:pt idx="457">
                  <c:v>1.6465134160537076E-5</c:v>
                </c:pt>
                <c:pt idx="458">
                  <c:v>-1.8801418621983146E-6</c:v>
                </c:pt>
                <c:pt idx="459">
                  <c:v>-1.1255758711081754E-5</c:v>
                </c:pt>
                <c:pt idx="460">
                  <c:v>1.5142804402623611E-6</c:v>
                </c:pt>
                <c:pt idx="461">
                  <c:v>5.0481388408352146E-6</c:v>
                </c:pt>
                <c:pt idx="462">
                  <c:v>-2.146579242134905E-6</c:v>
                </c:pt>
                <c:pt idx="463">
                  <c:v>2.1470262987488553E-6</c:v>
                </c:pt>
                <c:pt idx="464">
                  <c:v>-8.4862930586071528E-6</c:v>
                </c:pt>
                <c:pt idx="465">
                  <c:v>2.0043259183477602E-6</c:v>
                </c:pt>
                <c:pt idx="466">
                  <c:v>-3.7983015325204761E-6</c:v>
                </c:pt>
                <c:pt idx="467">
                  <c:v>3.1292264339732867E-6</c:v>
                </c:pt>
                <c:pt idx="468">
                  <c:v>-5.6299224985290053E-6</c:v>
                </c:pt>
                <c:pt idx="469">
                  <c:v>-3.877851984857017E-6</c:v>
                </c:pt>
                <c:pt idx="470">
                  <c:v>8.1753421252717118E-6</c:v>
                </c:pt>
                <c:pt idx="471">
                  <c:v>-1.4321317894805397E-5</c:v>
                </c:pt>
                <c:pt idx="472">
                  <c:v>-7.4435004382422676E-8</c:v>
                </c:pt>
                <c:pt idx="473">
                  <c:v>-9.3097328732749673E-6</c:v>
                </c:pt>
                <c:pt idx="474">
                  <c:v>2.6863032687174382E-8</c:v>
                </c:pt>
                <c:pt idx="475">
                  <c:v>-4.9702063608103586E-6</c:v>
                </c:pt>
                <c:pt idx="476">
                  <c:v>-1.0764271838770156E-5</c:v>
                </c:pt>
                <c:pt idx="477">
                  <c:v>2.9825450029719036E-6</c:v>
                </c:pt>
                <c:pt idx="478">
                  <c:v>-5.1480255152114296E-6</c:v>
                </c:pt>
                <c:pt idx="479">
                  <c:v>-3.5437912393465609E-6</c:v>
                </c:pt>
                <c:pt idx="480">
                  <c:v>-9.3298425074550551E-7</c:v>
                </c:pt>
                <c:pt idx="481">
                  <c:v>9.8369570089573699E-7</c:v>
                </c:pt>
                <c:pt idx="482">
                  <c:v>-4.0577292537147258E-6</c:v>
                </c:pt>
                <c:pt idx="483">
                  <c:v>-7.7016006927443925E-6</c:v>
                </c:pt>
                <c:pt idx="484">
                  <c:v>-1.7563468781567337E-6</c:v>
                </c:pt>
                <c:pt idx="485">
                  <c:v>-2.9093768538768217E-6</c:v>
                </c:pt>
                <c:pt idx="486">
                  <c:v>-4.5104980936905292E-6</c:v>
                </c:pt>
                <c:pt idx="487">
                  <c:v>-2.8197809187613387E-7</c:v>
                </c:pt>
                <c:pt idx="488">
                  <c:v>-4.9330075038156451E-6</c:v>
                </c:pt>
                <c:pt idx="489">
                  <c:v>1.388397512736006E-6</c:v>
                </c:pt>
                <c:pt idx="490">
                  <c:v>-4.00577161618898E-6</c:v>
                </c:pt>
                <c:pt idx="491">
                  <c:v>-3.2394133486768339E-6</c:v>
                </c:pt>
                <c:pt idx="492">
                  <c:v>-7.0266040085309456E-6</c:v>
                </c:pt>
                <c:pt idx="493">
                  <c:v>-2.7996433380472752E-6</c:v>
                </c:pt>
                <c:pt idx="494">
                  <c:v>1.0921212566961103E-5</c:v>
                </c:pt>
                <c:pt idx="495">
                  <c:v>1.3431583514300627E-6</c:v>
                </c:pt>
                <c:pt idx="496">
                  <c:v>-8.7590823780736571E-6</c:v>
                </c:pt>
                <c:pt idx="497">
                  <c:v>-4.2330166047932494E-6</c:v>
                </c:pt>
                <c:pt idx="498">
                  <c:v>-7.3891251939350866E-7</c:v>
                </c:pt>
                <c:pt idx="499">
                  <c:v>-2.6212265993308392E-6</c:v>
                </c:pt>
                <c:pt idx="500">
                  <c:v>-2.8847245441276925E-6</c:v>
                </c:pt>
                <c:pt idx="501">
                  <c:v>-5.9466340907032844E-6</c:v>
                </c:pt>
                <c:pt idx="502">
                  <c:v>-4.6580279793317914E-6</c:v>
                </c:pt>
                <c:pt idx="503">
                  <c:v>-1.2494044539845817E-5</c:v>
                </c:pt>
                <c:pt idx="504">
                  <c:v>-6.8724030499733857E-7</c:v>
                </c:pt>
                <c:pt idx="505">
                  <c:v>-2.8762001536009052E-7</c:v>
                </c:pt>
                <c:pt idx="506">
                  <c:v>-8.2538001902054958E-6</c:v>
                </c:pt>
                <c:pt idx="507">
                  <c:v>-4.4040786902899143E-6</c:v>
                </c:pt>
                <c:pt idx="508">
                  <c:v>-3.5336734434121553E-6</c:v>
                </c:pt>
                <c:pt idx="509">
                  <c:v>#N/A</c:v>
                </c:pt>
                <c:pt idx="510">
                  <c:v>5.014360706434573E-6</c:v>
                </c:pt>
                <c:pt idx="511">
                  <c:v>-4.1007403443704682E-5</c:v>
                </c:pt>
                <c:pt idx="512">
                  <c:v>5.3577040532104547E-5</c:v>
                </c:pt>
                <c:pt idx="513">
                  <c:v>1.3275894723219217E-5</c:v>
                </c:pt>
                <c:pt idx="514">
                  <c:v>-4.0679385423958436E-5</c:v>
                </c:pt>
                <c:pt idx="515">
                  <c:v>1.1618585976425067E-5</c:v>
                </c:pt>
                <c:pt idx="516">
                  <c:v>1.5169137496662266E-5</c:v>
                </c:pt>
                <c:pt idx="517">
                  <c:v>-1.4946588950182083E-5</c:v>
                </c:pt>
                <c:pt idx="518">
                  <c:v>-6.5950179348739368E-6</c:v>
                </c:pt>
                <c:pt idx="519">
                  <c:v>-4.0271787620227428E-6</c:v>
                </c:pt>
                <c:pt idx="520">
                  <c:v>-1.9275409457453208E-6</c:v>
                </c:pt>
                <c:pt idx="521">
                  <c:v>1.4431227676192648E-5</c:v>
                </c:pt>
                <c:pt idx="522">
                  <c:v>-1.8129954945100835E-5</c:v>
                </c:pt>
                <c:pt idx="523">
                  <c:v>3.9845053666498487E-6</c:v>
                </c:pt>
                <c:pt idx="524">
                  <c:v>2.9679223523260134E-7</c:v>
                </c:pt>
                <c:pt idx="525">
                  <c:v>-1.0612307592694492E-5</c:v>
                </c:pt>
                <c:pt idx="526">
                  <c:v>1.5579360523654273E-5</c:v>
                </c:pt>
                <c:pt idx="527">
                  <c:v>5.1603743944639291E-7</c:v>
                </c:pt>
                <c:pt idx="528">
                  <c:v>3.7361402955848888E-6</c:v>
                </c:pt>
                <c:pt idx="529">
                  <c:v>-5.3817841290104695E-6</c:v>
                </c:pt>
                <c:pt idx="530">
                  <c:v>-6.9866425943532207E-6</c:v>
                </c:pt>
                <c:pt idx="531">
                  <c:v>1.0092974389586118E-6</c:v>
                </c:pt>
                <c:pt idx="532">
                  <c:v>-1.107459064120242E-5</c:v>
                </c:pt>
                <c:pt idx="533">
                  <c:v>-4.969997432935358E-6</c:v>
                </c:pt>
                <c:pt idx="534">
                  <c:v>8.9662464208828396E-7</c:v>
                </c:pt>
                <c:pt idx="535">
                  <c:v>1.1300009512549281E-6</c:v>
                </c:pt>
                <c:pt idx="536">
                  <c:v>-7.1860951009750096E-6</c:v>
                </c:pt>
                <c:pt idx="537">
                  <c:v>1.8981226475034418E-6</c:v>
                </c:pt>
                <c:pt idx="538">
                  <c:v>-2.6147546926535981E-6</c:v>
                </c:pt>
                <c:pt idx="539">
                  <c:v>-2.9488101057628668E-6</c:v>
                </c:pt>
                <c:pt idx="540">
                  <c:v>-3.8614984093632287E-6</c:v>
                </c:pt>
                <c:pt idx="541">
                  <c:v>-1.6168111736103441E-6</c:v>
                </c:pt>
                <c:pt idx="542">
                  <c:v>-1.0622713122465655E-6</c:v>
                </c:pt>
                <c:pt idx="543">
                  <c:v>-5.7487416211809972E-6</c:v>
                </c:pt>
                <c:pt idx="544">
                  <c:v>-6.3390541960028912E-7</c:v>
                </c:pt>
                <c:pt idx="545">
                  <c:v>-5.3108349340469374E-7</c:v>
                </c:pt>
                <c:pt idx="546">
                  <c:v>-3.273852921203968E-6</c:v>
                </c:pt>
                <c:pt idx="547">
                  <c:v>-2.7668587510021325E-6</c:v>
                </c:pt>
                <c:pt idx="548">
                  <c:v>-1.0080654880839646E-5</c:v>
                </c:pt>
                <c:pt idx="549">
                  <c:v>2.1974656621903677E-5</c:v>
                </c:pt>
                <c:pt idx="550">
                  <c:v>-2.2827170929051732E-5</c:v>
                </c:pt>
                <c:pt idx="551">
                  <c:v>-9.210406171078489E-8</c:v>
                </c:pt>
                <c:pt idx="552">
                  <c:v>3.1787832172058827E-6</c:v>
                </c:pt>
                <c:pt idx="553">
                  <c:v>-5.1414007281591623E-6</c:v>
                </c:pt>
                <c:pt idx="554">
                  <c:v>-3.1243817960602271E-6</c:v>
                </c:pt>
                <c:pt idx="555">
                  <c:v>-4.0815586552778171E-6</c:v>
                </c:pt>
                <c:pt idx="556">
                  <c:v>4.0373809427896035E-6</c:v>
                </c:pt>
                <c:pt idx="557">
                  <c:v>4.3358803512028032E-6</c:v>
                </c:pt>
                <c:pt idx="558">
                  <c:v>-4.6133915696522365E-6</c:v>
                </c:pt>
                <c:pt idx="559">
                  <c:v>-1.4572945837176832E-5</c:v>
                </c:pt>
                <c:pt idx="560">
                  <c:v>2.3329575495778521E-5</c:v>
                </c:pt>
                <c:pt idx="561">
                  <c:v>-7.8050914591454301E-6</c:v>
                </c:pt>
                <c:pt idx="562">
                  <c:v>-3.0192768349923682E-6</c:v>
                </c:pt>
                <c:pt idx="563">
                  <c:v>-3.1870507746223353E-6</c:v>
                </c:pt>
                <c:pt idx="564">
                  <c:v>-1.0648436651328197E-6</c:v>
                </c:pt>
                <c:pt idx="565">
                  <c:v>-1.084853396449148E-6</c:v>
                </c:pt>
                <c:pt idx="566">
                  <c:v>-2.6599191043086279E-6</c:v>
                </c:pt>
                <c:pt idx="567">
                  <c:v>-5.3530053818473533E-6</c:v>
                </c:pt>
                <c:pt idx="568">
                  <c:v>-2.5962857368444503E-6</c:v>
                </c:pt>
                <c:pt idx="569">
                  <c:v>-5.6951110840586239E-6</c:v>
                </c:pt>
                <c:pt idx="570">
                  <c:v>-7.3419059613444304E-5</c:v>
                </c:pt>
                <c:pt idx="571">
                  <c:v>-2.5087433287440675E-6</c:v>
                </c:pt>
                <c:pt idx="572">
                  <c:v>-2.6463138342869286E-6</c:v>
                </c:pt>
                <c:pt idx="573">
                  <c:v>-3.3737165299196903E-6</c:v>
                </c:pt>
                <c:pt idx="574">
                  <c:v>-8.1530001672103225E-6</c:v>
                </c:pt>
                <c:pt idx="575">
                  <c:v>2.5866372490579437E-6</c:v>
                </c:pt>
                <c:pt idx="576">
                  <c:v>-2.313117088981187E-6</c:v>
                </c:pt>
                <c:pt idx="577">
                  <c:v>5.3123464294202449E-8</c:v>
                </c:pt>
                <c:pt idx="578">
                  <c:v>-4.8712087454827468E-6</c:v>
                </c:pt>
                <c:pt idx="579">
                  <c:v>-1.1335257770195284E-6</c:v>
                </c:pt>
                <c:pt idx="580">
                  <c:v>1.5500447996252831E-6</c:v>
                </c:pt>
                <c:pt idx="581">
                  <c:v>-6.680104867040626E-6</c:v>
                </c:pt>
                <c:pt idx="582">
                  <c:v>-2.2897806348787242E-6</c:v>
                </c:pt>
                <c:pt idx="583">
                  <c:v>-3.8593287940980048E-6</c:v>
                </c:pt>
                <c:pt idx="584">
                  <c:v>9.949783494889175E-7</c:v>
                </c:pt>
                <c:pt idx="585">
                  <c:v>-5.2710200337813262E-7</c:v>
                </c:pt>
                <c:pt idx="586">
                  <c:v>-6.3554669186283164E-6</c:v>
                </c:pt>
                <c:pt idx="587">
                  <c:v>3.1756098420876455E-6</c:v>
                </c:pt>
                <c:pt idx="588">
                  <c:v>-2.3986895485439419E-6</c:v>
                </c:pt>
                <c:pt idx="589">
                  <c:v>-5.0839366239063821E-7</c:v>
                </c:pt>
                <c:pt idx="590">
                  <c:v>-3.4498405225846795E-6</c:v>
                </c:pt>
                <c:pt idx="591">
                  <c:v>-7.4067266273569743E-6</c:v>
                </c:pt>
                <c:pt idx="592">
                  <c:v>#N/A</c:v>
                </c:pt>
                <c:pt idx="593">
                  <c:v>-1.1420571799369839E-7</c:v>
                </c:pt>
                <c:pt idx="594">
                  <c:v>1.8340960757923241E-6</c:v>
                </c:pt>
                <c:pt idx="595">
                  <c:v>-5.4131596149975536E-7</c:v>
                </c:pt>
                <c:pt idx="596">
                  <c:v>-5.3833895194976833E-6</c:v>
                </c:pt>
                <c:pt idx="597">
                  <c:v>-5.2278889790535743E-6</c:v>
                </c:pt>
                <c:pt idx="598">
                  <c:v>-5.2783636812492318E-6</c:v>
                </c:pt>
                <c:pt idx="599">
                  <c:v>-7.4023485008289924E-7</c:v>
                </c:pt>
                <c:pt idx="600">
                  <c:v>3.4825561190388044E-7</c:v>
                </c:pt>
                <c:pt idx="601">
                  <c:v>-5.5781297065848889E-6</c:v>
                </c:pt>
                <c:pt idx="602">
                  <c:v>-7.4194361454615887E-6</c:v>
                </c:pt>
                <c:pt idx="603">
                  <c:v>1.5060477325246069E-6</c:v>
                </c:pt>
                <c:pt idx="604">
                  <c:v>2.024441327908022E-7</c:v>
                </c:pt>
                <c:pt idx="605">
                  <c:v>-6.8223133393718882E-6</c:v>
                </c:pt>
                <c:pt idx="606">
                  <c:v>9.541741368135348E-7</c:v>
                </c:pt>
                <c:pt idx="607">
                  <c:v>-4.7404400063122409E-6</c:v>
                </c:pt>
                <c:pt idx="608">
                  <c:v>-4.6664340913604718E-6</c:v>
                </c:pt>
                <c:pt idx="609">
                  <c:v>1.8392256222465875E-6</c:v>
                </c:pt>
                <c:pt idx="610">
                  <c:v>-5.8878605581069721E-6</c:v>
                </c:pt>
                <c:pt idx="611">
                  <c:v>2.3302401563896069E-6</c:v>
                </c:pt>
                <c:pt idx="612">
                  <c:v>-3.7711574574217366E-6</c:v>
                </c:pt>
                <c:pt idx="613">
                  <c:v>-7.7543479813924066E-6</c:v>
                </c:pt>
                <c:pt idx="614">
                  <c:v>8.4685571651865743E-6</c:v>
                </c:pt>
                <c:pt idx="615">
                  <c:v>-6.3775444745228782E-6</c:v>
                </c:pt>
                <c:pt idx="616">
                  <c:v>-5.2266387000621251E-6</c:v>
                </c:pt>
                <c:pt idx="617">
                  <c:v>1.9936431958633705E-6</c:v>
                </c:pt>
                <c:pt idx="618">
                  <c:v>-3.0592577304755508E-6</c:v>
                </c:pt>
                <c:pt idx="619">
                  <c:v>-1.6403707966405889E-6</c:v>
                </c:pt>
                <c:pt idx="620">
                  <c:v>-3.1501074222450853E-6</c:v>
                </c:pt>
                <c:pt idx="621">
                  <c:v>2.7087357485910957E-6</c:v>
                </c:pt>
                <c:pt idx="622">
                  <c:v>-6.5004442506566562E-7</c:v>
                </c:pt>
                <c:pt idx="623">
                  <c:v>8.1269407248285574E-7</c:v>
                </c:pt>
                <c:pt idx="624">
                  <c:v>-2.9447673473015357E-6</c:v>
                </c:pt>
                <c:pt idx="625">
                  <c:v>-7.070613772364176E-6</c:v>
                </c:pt>
                <c:pt idx="626">
                  <c:v>-2.8235790310304765E-6</c:v>
                </c:pt>
                <c:pt idx="627">
                  <c:v>-4.9303867504235654E-6</c:v>
                </c:pt>
                <c:pt idx="628">
                  <c:v>-9.6465410992507827E-7</c:v>
                </c:pt>
                <c:pt idx="629">
                  <c:v>2.6775020445235498E-6</c:v>
                </c:pt>
                <c:pt idx="630">
                  <c:v>-2.2636368631756554E-6</c:v>
                </c:pt>
                <c:pt idx="631">
                  <c:v>-6.2663776623228529E-6</c:v>
                </c:pt>
                <c:pt idx="632">
                  <c:v>-6.980524032140778E-7</c:v>
                </c:pt>
                <c:pt idx="633">
                  <c:v>-5.3712871281863528E-6</c:v>
                </c:pt>
                <c:pt idx="634">
                  <c:v>-3.9044654128739253E-6</c:v>
                </c:pt>
                <c:pt idx="635">
                  <c:v>-2.0751199720780988E-6</c:v>
                </c:pt>
                <c:pt idx="636">
                  <c:v>-3.9614313751545893E-6</c:v>
                </c:pt>
                <c:pt idx="637">
                  <c:v>1.2080225195720828E-6</c:v>
                </c:pt>
                <c:pt idx="638">
                  <c:v>-2.2784868738412456E-6</c:v>
                </c:pt>
                <c:pt idx="639">
                  <c:v>-4.0115510069327343E-7</c:v>
                </c:pt>
                <c:pt idx="640">
                  <c:v>-2.093374775635759E-6</c:v>
                </c:pt>
                <c:pt idx="641">
                  <c:v>-4.5879279504390524E-6</c:v>
                </c:pt>
                <c:pt idx="642">
                  <c:v>-4.5085644205800079E-6</c:v>
                </c:pt>
                <c:pt idx="643">
                  <c:v>2.7265164563861077E-6</c:v>
                </c:pt>
                <c:pt idx="644">
                  <c:v>1.234440110353674E-6</c:v>
                </c:pt>
                <c:pt idx="645">
                  <c:v>-9.848479950447242E-6</c:v>
                </c:pt>
                <c:pt idx="646">
                  <c:v>-2.2165730955148177E-6</c:v>
                </c:pt>
                <c:pt idx="647">
                  <c:v>-3.0455567172626985E-6</c:v>
                </c:pt>
                <c:pt idx="648">
                  <c:v>3.6769608700026879E-6</c:v>
                </c:pt>
                <c:pt idx="649">
                  <c:v>-6.1117574770008787E-6</c:v>
                </c:pt>
                <c:pt idx="650">
                  <c:v>1.0244496578826201E-5</c:v>
                </c:pt>
                <c:pt idx="651">
                  <c:v>-9.6741565198676938E-6</c:v>
                </c:pt>
                <c:pt idx="652">
                  <c:v>-1.2127385193849705E-6</c:v>
                </c:pt>
                <c:pt idx="653">
                  <c:v>-2.0389965608158533E-6</c:v>
                </c:pt>
                <c:pt idx="654">
                  <c:v>-5.3217257243165506E-6</c:v>
                </c:pt>
                <c:pt idx="655">
                  <c:v>6.6678382726337304E-7</c:v>
                </c:pt>
                <c:pt idx="656">
                  <c:v>-5.351178732793116E-6</c:v>
                </c:pt>
                <c:pt idx="657">
                  <c:v>4.9545662899053156E-6</c:v>
                </c:pt>
                <c:pt idx="658">
                  <c:v>-8.5589071607827805E-6</c:v>
                </c:pt>
                <c:pt idx="659">
                  <c:v>9.4210581835785234E-7</c:v>
                </c:pt>
                <c:pt idx="660">
                  <c:v>-6.2546444499211873E-6</c:v>
                </c:pt>
                <c:pt idx="661">
                  <c:v>-3.3369475349598332E-7</c:v>
                </c:pt>
                <c:pt idx="662">
                  <c:v>-3.1218699788615467E-6</c:v>
                </c:pt>
                <c:pt idx="663">
                  <c:v>3.0316759109805247E-6</c:v>
                </c:pt>
                <c:pt idx="664">
                  <c:v>-6.1953796327562927E-6</c:v>
                </c:pt>
                <c:pt idx="665">
                  <c:v>-5.4004514076222421E-6</c:v>
                </c:pt>
                <c:pt idx="666">
                  <c:v>6.2320911791147182E-6</c:v>
                </c:pt>
                <c:pt idx="667">
                  <c:v>-6.2006787293622523E-6</c:v>
                </c:pt>
                <c:pt idx="668">
                  <c:v>-1.0611350003131292E-6</c:v>
                </c:pt>
                <c:pt idx="669">
                  <c:v>-7.1931374010514304E-6</c:v>
                </c:pt>
                <c:pt idx="670">
                  <c:v>#N/A</c:v>
                </c:pt>
                <c:pt idx="671">
                  <c:v>-4.7328288594883361E-6</c:v>
                </c:pt>
                <c:pt idx="672">
                  <c:v>9.842534597015451E-6</c:v>
                </c:pt>
                <c:pt idx="673">
                  <c:v>-5.862746904727878E-6</c:v>
                </c:pt>
                <c:pt idx="674">
                  <c:v>-2.0985091997438587E-6</c:v>
                </c:pt>
                <c:pt idx="675">
                  <c:v>-7.2921138396520035E-6</c:v>
                </c:pt>
                <c:pt idx="676">
                  <c:v>-8.2981245295155048E-6</c:v>
                </c:pt>
                <c:pt idx="677">
                  <c:v>2.6603109919420831E-6</c:v>
                </c:pt>
                <c:pt idx="678">
                  <c:v>1.57090080654676E-6</c:v>
                </c:pt>
                <c:pt idx="679">
                  <c:v>-3.1825223456571905E-8</c:v>
                </c:pt>
                <c:pt idx="680">
                  <c:v>-7.1526516356446024E-6</c:v>
                </c:pt>
                <c:pt idx="681">
                  <c:v>-6.5732643639293542E-7</c:v>
                </c:pt>
                <c:pt idx="682">
                  <c:v>-1.8138513531162914E-6</c:v>
                </c:pt>
                <c:pt idx="683">
                  <c:v>-1.4510507264642314E-6</c:v>
                </c:pt>
                <c:pt idx="684">
                  <c:v>-5.9922960615743648E-6</c:v>
                </c:pt>
                <c:pt idx="685">
                  <c:v>-1.2903604540426272E-6</c:v>
                </c:pt>
                <c:pt idx="686">
                  <c:v>-1.9345521078406591E-6</c:v>
                </c:pt>
                <c:pt idx="687">
                  <c:v>8.5895236834332422E-7</c:v>
                </c:pt>
                <c:pt idx="688">
                  <c:v>4.1738289791037886E-6</c:v>
                </c:pt>
                <c:pt idx="689">
                  <c:v>-8.8489948837366939E-6</c:v>
                </c:pt>
                <c:pt idx="690">
                  <c:v>-1.8182974914626726E-6</c:v>
                </c:pt>
                <c:pt idx="691">
                  <c:v>6.1345602153650702E-7</c:v>
                </c:pt>
                <c:pt idx="692">
                  <c:v>-5.6420317975369727E-6</c:v>
                </c:pt>
                <c:pt idx="693">
                  <c:v>2.6278941240853726E-6</c:v>
                </c:pt>
                <c:pt idx="694">
                  <c:v>-1.1031761285362762E-5</c:v>
                </c:pt>
                <c:pt idx="695">
                  <c:v>#N/A</c:v>
                </c:pt>
                <c:pt idx="696">
                  <c:v>-5.2125958560633734E-6</c:v>
                </c:pt>
                <c:pt idx="697">
                  <c:v>-6.2206344704218708E-6</c:v>
                </c:pt>
                <c:pt idx="698">
                  <c:v>-9.6286622164321045E-7</c:v>
                </c:pt>
                <c:pt idx="699">
                  <c:v>-1.2280132274611333E-5</c:v>
                </c:pt>
                <c:pt idx="700">
                  <c:v>5.2136014463410874E-6</c:v>
                </c:pt>
                <c:pt idx="701">
                  <c:v>-2.0777096910729043E-6</c:v>
                </c:pt>
                <c:pt idx="702">
                  <c:v>1.2648595256070649E-5</c:v>
                </c:pt>
                <c:pt idx="703">
                  <c:v>-3.3935743732893542E-6</c:v>
                </c:pt>
                <c:pt idx="704">
                  <c:v>-3.5900492743046186E-6</c:v>
                </c:pt>
                <c:pt idx="705">
                  <c:v>-8.2029690993135063E-6</c:v>
                </c:pt>
                <c:pt idx="706">
                  <c:v>5.5854148078848809E-6</c:v>
                </c:pt>
                <c:pt idx="707">
                  <c:v>-8.3331972929867604E-6</c:v>
                </c:pt>
                <c:pt idx="708">
                  <c:v>2.831881707021644E-6</c:v>
                </c:pt>
                <c:pt idx="709">
                  <c:v>1.6719970197254241E-6</c:v>
                </c:pt>
                <c:pt idx="710">
                  <c:v>-7.0416639883497112E-6</c:v>
                </c:pt>
                <c:pt idx="711">
                  <c:v>2.5905503069356683E-6</c:v>
                </c:pt>
                <c:pt idx="712">
                  <c:v>1.1069076396585942E-6</c:v>
                </c:pt>
                <c:pt idx="713">
                  <c:v>5.0734380252492883E-8</c:v>
                </c:pt>
                <c:pt idx="714">
                  <c:v>-7.1737098119584175E-6</c:v>
                </c:pt>
                <c:pt idx="715">
                  <c:v>-3.403008853375411E-6</c:v>
                </c:pt>
                <c:pt idx="716">
                  <c:v>-1.9156289654542746E-7</c:v>
                </c:pt>
                <c:pt idx="717">
                  <c:v>-7.2254425745876816E-6</c:v>
                </c:pt>
                <c:pt idx="718">
                  <c:v>-2.846422985980368E-6</c:v>
                </c:pt>
                <c:pt idx="719">
                  <c:v>-8.6646554642300089E-7</c:v>
                </c:pt>
                <c:pt idx="720">
                  <c:v>-1.2552141487987001E-5</c:v>
                </c:pt>
                <c:pt idx="721">
                  <c:v>1.6534781722254976E-5</c:v>
                </c:pt>
                <c:pt idx="722">
                  <c:v>-2.4999178162010693E-6</c:v>
                </c:pt>
                <c:pt idx="723">
                  <c:v>-1.570943224071808E-5</c:v>
                </c:pt>
                <c:pt idx="724">
                  <c:v>-1.3892502901402537E-6</c:v>
                </c:pt>
                <c:pt idx="725">
                  <c:v>4.3454828055899952E-6</c:v>
                </c:pt>
                <c:pt idx="726">
                  <c:v>-2.6010358573635983E-6</c:v>
                </c:pt>
                <c:pt idx="727">
                  <c:v>-6.8638852046554177E-7</c:v>
                </c:pt>
                <c:pt idx="728">
                  <c:v>-6.0851395204952752E-6</c:v>
                </c:pt>
                <c:pt idx="729">
                  <c:v>-2.2651566810250046E-5</c:v>
                </c:pt>
                <c:pt idx="730">
                  <c:v>3.1045108054073012E-5</c:v>
                </c:pt>
                <c:pt idx="731">
                  <c:v>-1.7563899946559935E-5</c:v>
                </c:pt>
                <c:pt idx="732">
                  <c:v>5.1766729021851532E-5</c:v>
                </c:pt>
                <c:pt idx="733">
                  <c:v>-4.5824719258735769E-5</c:v>
                </c:pt>
                <c:pt idx="734">
                  <c:v>-8.4846926637904829E-6</c:v>
                </c:pt>
                <c:pt idx="735">
                  <c:v>-4.6660456228808656E-6</c:v>
                </c:pt>
                <c:pt idx="736">
                  <c:v>1.0649896791115054E-6</c:v>
                </c:pt>
                <c:pt idx="737">
                  <c:v>2.5535683323418823E-7</c:v>
                </c:pt>
                <c:pt idx="738">
                  <c:v>-6.4549597642571399E-6</c:v>
                </c:pt>
                <c:pt idx="739">
                  <c:v>-3.0708143170521396E-6</c:v>
                </c:pt>
                <c:pt idx="740">
                  <c:v>-1.1872447898131355E-6</c:v>
                </c:pt>
                <c:pt idx="741">
                  <c:v>3.4135420636793867E-6</c:v>
                </c:pt>
                <c:pt idx="742">
                  <c:v>-2.6022957231308652E-6</c:v>
                </c:pt>
                <c:pt idx="743">
                  <c:v>-5.7505526778189875E-6</c:v>
                </c:pt>
                <c:pt idx="744">
                  <c:v>1.3460289631783695E-6</c:v>
                </c:pt>
                <c:pt idx="745">
                  <c:v>6.4645934043650044E-6</c:v>
                </c:pt>
                <c:pt idx="746">
                  <c:v>-7.135756129983406E-6</c:v>
                </c:pt>
                <c:pt idx="747">
                  <c:v>-3.9738736926642204E-6</c:v>
                </c:pt>
                <c:pt idx="748">
                  <c:v>-6.8417929455222293E-7</c:v>
                </c:pt>
                <c:pt idx="749">
                  <c:v>-2.1560636389583721E-6</c:v>
                </c:pt>
                <c:pt idx="750">
                  <c:v>-9.9526758390311443E-7</c:v>
                </c:pt>
                <c:pt idx="751">
                  <c:v>-4.9726665007909787E-9</c:v>
                </c:pt>
                <c:pt idx="752">
                  <c:v>-3.4091927936241717E-6</c:v>
                </c:pt>
                <c:pt idx="753">
                  <c:v>-3.7281461460203502E-6</c:v>
                </c:pt>
                <c:pt idx="754">
                  <c:v>7.7707737133891897E-8</c:v>
                </c:pt>
                <c:pt idx="755">
                  <c:v>-1.7135259451350748E-6</c:v>
                </c:pt>
                <c:pt idx="756">
                  <c:v>-1.0284613509714546E-5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81-497C-A8D3-FB9F6C9EB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40128"/>
        <c:axId val="411341440"/>
      </c:lineChart>
      <c:dateAx>
        <c:axId val="41134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1440"/>
        <c:crosses val="autoZero"/>
        <c:auto val="1"/>
        <c:lblOffset val="100"/>
        <c:baseTimeUnit val="days"/>
        <c:majorUnit val="3"/>
        <c:majorTimeUnit val="months"/>
      </c:dateAx>
      <c:valAx>
        <c:axId val="411341440"/>
        <c:scaling>
          <c:orientation val="minMax"/>
          <c:max val="6.0000000000000016E-4"/>
          <c:min val="-8.0000000000000026E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578124999999992E-2"/>
          <c:y val="0.89284586782657505"/>
          <c:w val="0.88971180555555551"/>
          <c:h val="4.7755600767036145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2000" b="1">
                <a:solidFill>
                  <a:sysClr val="windowText" lastClr="000000"/>
                </a:solidFill>
              </a:rPr>
              <a:t>Dzienne różnice</a:t>
            </a:r>
            <a:r>
              <a:rPr lang="pl-PL" sz="2000" b="1" baseline="0">
                <a:solidFill>
                  <a:sysClr val="windowText" lastClr="000000"/>
                </a:solidFill>
              </a:rPr>
              <a:t> odwzorowania względem S&amp;P 500 NTR 15%</a:t>
            </a:r>
          </a:p>
        </c:rich>
      </c:tx>
      <c:layout>
        <c:manualLayout>
          <c:xMode val="edge"/>
          <c:yMode val="edge"/>
          <c:x val="0.18187161458333334"/>
          <c:y val="1.73245716601967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4.4057812500000001E-2"/>
          <c:y val="0.10992450462248414"/>
          <c:w val="0.94381545138888889"/>
          <c:h val="0.84503589635657828"/>
        </c:manualLayout>
      </c:layout>
      <c:lineChart>
        <c:grouping val="standard"/>
        <c:varyColors val="0"/>
        <c:ser>
          <c:idx val="5"/>
          <c:order val="0"/>
          <c:tx>
            <c:strRef>
              <c:f>Analysis!$BC$9</c:f>
              <c:strCache>
                <c:ptCount val="1"/>
                <c:pt idx="0">
                  <c:v>Xtrackers S&amp;P500 SWAP UCITS ETF 1C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Analysis!$BC$10:$BC$766</c:f>
              <c:numCache>
                <c:formatCode>0.000%</c:formatCode>
                <c:ptCount val="757"/>
                <c:pt idx="0">
                  <c:v>-4.7491622284789869E-6</c:v>
                </c:pt>
                <c:pt idx="1">
                  <c:v>5.7076016897195103E-6</c:v>
                </c:pt>
                <c:pt idx="2">
                  <c:v>4.6386488358418632E-5</c:v>
                </c:pt>
                <c:pt idx="3">
                  <c:v>-2.1961393620317793E-5</c:v>
                </c:pt>
                <c:pt idx="4">
                  <c:v>#N/A</c:v>
                </c:pt>
                <c:pt idx="5">
                  <c:v>#N/A</c:v>
                </c:pt>
                <c:pt idx="6">
                  <c:v>1.0793681130216726E-5</c:v>
                </c:pt>
                <c:pt idx="7">
                  <c:v>9.5495912049603504E-5</c:v>
                </c:pt>
                <c:pt idx="8">
                  <c:v>1.4892711018843485E-6</c:v>
                </c:pt>
                <c:pt idx="9">
                  <c:v>2.2923638687277759E-6</c:v>
                </c:pt>
                <c:pt idx="10">
                  <c:v>4.2214109806426592E-5</c:v>
                </c:pt>
                <c:pt idx="11">
                  <c:v>1.3797791676317672E-5</c:v>
                </c:pt>
                <c:pt idx="12">
                  <c:v>1.130946304406244E-5</c:v>
                </c:pt>
                <c:pt idx="13">
                  <c:v>-2.0410533493664396E-5</c:v>
                </c:pt>
                <c:pt idx="14">
                  <c:v>1.0084318565528605E-5</c:v>
                </c:pt>
                <c:pt idx="15">
                  <c:v>3.9118971400076141E-5</c:v>
                </c:pt>
                <c:pt idx="16">
                  <c:v>8.9786033279359856E-6</c:v>
                </c:pt>
                <c:pt idx="17">
                  <c:v>7.3552804973342489E-6</c:v>
                </c:pt>
                <c:pt idx="18">
                  <c:v>5.76029975385417E-6</c:v>
                </c:pt>
                <c:pt idx="19">
                  <c:v>5.3124905028401059E-6</c:v>
                </c:pt>
                <c:pt idx="20">
                  <c:v>2.2336421673596618E-5</c:v>
                </c:pt>
                <c:pt idx="21">
                  <c:v>2.4896479500213786E-7</c:v>
                </c:pt>
                <c:pt idx="22">
                  <c:v>9.4374442167755035E-6</c:v>
                </c:pt>
                <c:pt idx="23">
                  <c:v>-1.8735060263619374E-5</c:v>
                </c:pt>
                <c:pt idx="24">
                  <c:v>5.0149070453420208E-5</c:v>
                </c:pt>
                <c:pt idx="25">
                  <c:v>8.4208453235978808E-6</c:v>
                </c:pt>
                <c:pt idx="26">
                  <c:v>1.0405155709714009E-5</c:v>
                </c:pt>
                <c:pt idx="27">
                  <c:v>-1.2129851329589769E-5</c:v>
                </c:pt>
                <c:pt idx="28">
                  <c:v>-5.5017959890157897E-6</c:v>
                </c:pt>
                <c:pt idx="29">
                  <c:v>5.9071752246397935E-5</c:v>
                </c:pt>
                <c:pt idx="30">
                  <c:v>-1.4747912290280496E-5</c:v>
                </c:pt>
                <c:pt idx="31">
                  <c:v>-7.1255842400974601E-6</c:v>
                </c:pt>
                <c:pt idx="32">
                  <c:v>3.0252263591989959E-6</c:v>
                </c:pt>
                <c:pt idx="33">
                  <c:v>-2.0199997432523986E-6</c:v>
                </c:pt>
                <c:pt idx="34">
                  <c:v>2.0107274670611019E-5</c:v>
                </c:pt>
                <c:pt idx="35">
                  <c:v>1.3256487979118603E-5</c:v>
                </c:pt>
                <c:pt idx="36">
                  <c:v>-1.0908069169035528E-5</c:v>
                </c:pt>
                <c:pt idx="37">
                  <c:v>-8.0286440347077104E-6</c:v>
                </c:pt>
                <c:pt idx="38">
                  <c:v>-4.9903090453273791E-6</c:v>
                </c:pt>
                <c:pt idx="39">
                  <c:v>1.7627219160321062E-5</c:v>
                </c:pt>
                <c:pt idx="40">
                  <c:v>5.2742480121548141E-5</c:v>
                </c:pt>
                <c:pt idx="41">
                  <c:v>-2.7711332058588667E-5</c:v>
                </c:pt>
                <c:pt idx="42">
                  <c:v>1.8175378839746514E-6</c:v>
                </c:pt>
                <c:pt idx="43">
                  <c:v>-1.0522634318332891E-6</c:v>
                </c:pt>
                <c:pt idx="44">
                  <c:v>4.0135093919868581E-5</c:v>
                </c:pt>
                <c:pt idx="45">
                  <c:v>1.348509798793085E-5</c:v>
                </c:pt>
                <c:pt idx="46">
                  <c:v>1.2402077567474912E-5</c:v>
                </c:pt>
                <c:pt idx="47">
                  <c:v>5.7012088878760636E-6</c:v>
                </c:pt>
                <c:pt idx="48">
                  <c:v>1.0928522202968693E-5</c:v>
                </c:pt>
                <c:pt idx="49">
                  <c:v>3.7151845486693702E-5</c:v>
                </c:pt>
                <c:pt idx="50">
                  <c:v>9.8899449570977183E-6</c:v>
                </c:pt>
                <c:pt idx="51">
                  <c:v>1.0058686017666574E-5</c:v>
                </c:pt>
                <c:pt idx="52">
                  <c:v>8.1392736068774951E-6</c:v>
                </c:pt>
                <c:pt idx="53">
                  <c:v>1.1290483360459902E-5</c:v>
                </c:pt>
                <c:pt idx="54">
                  <c:v>4.4314422808833243E-5</c:v>
                </c:pt>
                <c:pt idx="55">
                  <c:v>5.1951965063246064E-8</c:v>
                </c:pt>
                <c:pt idx="56">
                  <c:v>1.3896562190085504E-5</c:v>
                </c:pt>
                <c:pt idx="57">
                  <c:v>4.3393873325747734E-6</c:v>
                </c:pt>
                <c:pt idx="58">
                  <c:v>8.8426763720228507E-6</c:v>
                </c:pt>
                <c:pt idx="59">
                  <c:v>3.0999901452499756E-6</c:v>
                </c:pt>
                <c:pt idx="60">
                  <c:v>1.2268443397855933E-5</c:v>
                </c:pt>
                <c:pt idx="61">
                  <c:v>1.7373277456100844E-5</c:v>
                </c:pt>
                <c:pt idx="62">
                  <c:v>-1.3508966698605462E-5</c:v>
                </c:pt>
                <c:pt idx="63">
                  <c:v>1.460286100651853E-5</c:v>
                </c:pt>
                <c:pt idx="64">
                  <c:v>3.3860252915296485E-5</c:v>
                </c:pt>
                <c:pt idx="65">
                  <c:v>8.0523749992345017E-6</c:v>
                </c:pt>
                <c:pt idx="66">
                  <c:v>-4.7514366964263033E-6</c:v>
                </c:pt>
                <c:pt idx="67">
                  <c:v>3.5723857794156544E-6</c:v>
                </c:pt>
                <c:pt idx="68">
                  <c:v>7.6467804166480136E-6</c:v>
                </c:pt>
                <c:pt idx="69">
                  <c:v>4.4271711924004364E-5</c:v>
                </c:pt>
                <c:pt idx="70">
                  <c:v>3.3484836359232162E-6</c:v>
                </c:pt>
                <c:pt idx="71">
                  <c:v>1.3088569394081873E-5</c:v>
                </c:pt>
                <c:pt idx="72">
                  <c:v>-2.6106698524097638E-6</c:v>
                </c:pt>
                <c:pt idx="73">
                  <c:v>1.3961799931960783E-5</c:v>
                </c:pt>
                <c:pt idx="74">
                  <c:v>4.6987340492798957E-5</c:v>
                </c:pt>
                <c:pt idx="75">
                  <c:v>8.4628466655578549E-6</c:v>
                </c:pt>
                <c:pt idx="76">
                  <c:v>1.3304803797131726E-5</c:v>
                </c:pt>
                <c:pt idx="77">
                  <c:v>-4.4402628170736591E-5</c:v>
                </c:pt>
                <c:pt idx="78">
                  <c:v>7.4081626835198477E-6</c:v>
                </c:pt>
                <c:pt idx="79">
                  <c:v>4.2814980234506805E-5</c:v>
                </c:pt>
                <c:pt idx="80">
                  <c:v>5.0831455626898503E-6</c:v>
                </c:pt>
                <c:pt idx="81">
                  <c:v>1.7397484087355863E-5</c:v>
                </c:pt>
                <c:pt idx="82">
                  <c:v>1.4308470503432424E-5</c:v>
                </c:pt>
                <c:pt idx="83">
                  <c:v>2.3645750055423242E-5</c:v>
                </c:pt>
                <c:pt idx="84">
                  <c:v>-3.9973549381677742E-7</c:v>
                </c:pt>
                <c:pt idx="85">
                  <c:v>-1.8103495055710184E-5</c:v>
                </c:pt>
                <c:pt idx="86">
                  <c:v>#N/A</c:v>
                </c:pt>
                <c:pt idx="87">
                  <c:v>-4.4634436082713336E-6</c:v>
                </c:pt>
                <c:pt idx="88">
                  <c:v>5.7441362632637549E-5</c:v>
                </c:pt>
                <c:pt idx="89">
                  <c:v>9.8255545404324351E-6</c:v>
                </c:pt>
                <c:pt idx="90">
                  <c:v>1.2395853081548225E-5</c:v>
                </c:pt>
                <c:pt idx="91">
                  <c:v>-1.3752464673943976E-5</c:v>
                </c:pt>
                <c:pt idx="92">
                  <c:v>2.5368022096294851E-6</c:v>
                </c:pt>
                <c:pt idx="93">
                  <c:v>4.7065983357352792E-5</c:v>
                </c:pt>
                <c:pt idx="94">
                  <c:v>-1.1457824640181968E-5</c:v>
                </c:pt>
                <c:pt idx="95">
                  <c:v>-1.0722983355471172E-5</c:v>
                </c:pt>
                <c:pt idx="96">
                  <c:v>3.5473965409593688E-6</c:v>
                </c:pt>
                <c:pt idx="97">
                  <c:v>2.7250370144837888E-6</c:v>
                </c:pt>
                <c:pt idx="98">
                  <c:v>1.2266335645660931E-5</c:v>
                </c:pt>
                <c:pt idx="99">
                  <c:v>-8.5137006762270317E-6</c:v>
                </c:pt>
                <c:pt idx="100">
                  <c:v>1.2882614953357852E-5</c:v>
                </c:pt>
                <c:pt idx="101">
                  <c:v>3.6020181928275719E-6</c:v>
                </c:pt>
                <c:pt idx="102">
                  <c:v>-1.7539637238828121E-5</c:v>
                </c:pt>
                <c:pt idx="103">
                  <c:v>3.2933993460604327E-5</c:v>
                </c:pt>
                <c:pt idx="104">
                  <c:v>1.02177495027167E-5</c:v>
                </c:pt>
                <c:pt idx="105">
                  <c:v>1.3645367264558672E-5</c:v>
                </c:pt>
                <c:pt idx="106">
                  <c:v>6.8002675068790097E-7</c:v>
                </c:pt>
                <c:pt idx="107">
                  <c:v>-3.2222515529145568E-6</c:v>
                </c:pt>
                <c:pt idx="108">
                  <c:v>2.6348573555323718E-5</c:v>
                </c:pt>
                <c:pt idx="109">
                  <c:v>1.233669105560331E-5</c:v>
                </c:pt>
                <c:pt idx="110">
                  <c:v>1.4501442444858625E-5</c:v>
                </c:pt>
                <c:pt idx="111">
                  <c:v>5.9790775204238145E-6</c:v>
                </c:pt>
                <c:pt idx="112">
                  <c:v>1.3007853078228493E-5</c:v>
                </c:pt>
                <c:pt idx="113">
                  <c:v>3.8468897154753101E-5</c:v>
                </c:pt>
                <c:pt idx="114">
                  <c:v>9.3754502645815307E-6</c:v>
                </c:pt>
                <c:pt idx="115">
                  <c:v>1.0587834823549969E-5</c:v>
                </c:pt>
                <c:pt idx="116">
                  <c:v>4.832063335902248E-6</c:v>
                </c:pt>
                <c:pt idx="117">
                  <c:v>5.6679016156024886E-6</c:v>
                </c:pt>
                <c:pt idx="118">
                  <c:v>4.6035891567819398E-5</c:v>
                </c:pt>
                <c:pt idx="119">
                  <c:v>9.5743694141781077E-6</c:v>
                </c:pt>
                <c:pt idx="120">
                  <c:v>-7.1986224248199449E-6</c:v>
                </c:pt>
                <c:pt idx="121">
                  <c:v>6.6829249388833389E-6</c:v>
                </c:pt>
                <c:pt idx="122">
                  <c:v>1.2872830547516756E-5</c:v>
                </c:pt>
                <c:pt idx="123">
                  <c:v>7.2610918329107932E-6</c:v>
                </c:pt>
                <c:pt idx="124">
                  <c:v>1.1615137982978752E-5</c:v>
                </c:pt>
                <c:pt idx="125">
                  <c:v>1.42956700217578E-5</c:v>
                </c:pt>
                <c:pt idx="126">
                  <c:v>1.5835725351021068E-5</c:v>
                </c:pt>
                <c:pt idx="127">
                  <c:v>1.6635361927974657E-5</c:v>
                </c:pt>
                <c:pt idx="128">
                  <c:v>8.8670518330058457E-6</c:v>
                </c:pt>
                <c:pt idx="129">
                  <c:v>-7.1322756967084899E-7</c:v>
                </c:pt>
                <c:pt idx="130">
                  <c:v>-1.161960680629015E-5</c:v>
                </c:pt>
                <c:pt idx="131">
                  <c:v>1.3202506466303277E-5</c:v>
                </c:pt>
                <c:pt idx="132">
                  <c:v>4.1956304825285784E-5</c:v>
                </c:pt>
                <c:pt idx="133">
                  <c:v>1.0375844529786349E-5</c:v>
                </c:pt>
                <c:pt idx="134">
                  <c:v>#N/A</c:v>
                </c:pt>
                <c:pt idx="135">
                  <c:v>5.0023642392815759E-6</c:v>
                </c:pt>
                <c:pt idx="136">
                  <c:v>4.7619570887613705E-6</c:v>
                </c:pt>
                <c:pt idx="137">
                  <c:v>4.3780149588279471E-5</c:v>
                </c:pt>
                <c:pt idx="138">
                  <c:v>1.3818453649894202E-5</c:v>
                </c:pt>
                <c:pt idx="139">
                  <c:v>1.1962208455562617E-5</c:v>
                </c:pt>
                <c:pt idx="140">
                  <c:v>-5.9013847519828744E-7</c:v>
                </c:pt>
                <c:pt idx="141">
                  <c:v>-2.9739610432510943E-5</c:v>
                </c:pt>
                <c:pt idx="142">
                  <c:v>3.5541454438292597E-5</c:v>
                </c:pt>
                <c:pt idx="143">
                  <c:v>9.3729645562756758E-6</c:v>
                </c:pt>
                <c:pt idx="144">
                  <c:v>4.676821694471478E-6</c:v>
                </c:pt>
                <c:pt idx="145">
                  <c:v>4.1048184602487936E-6</c:v>
                </c:pt>
                <c:pt idx="146">
                  <c:v>1.0328109696366994E-5</c:v>
                </c:pt>
                <c:pt idx="147">
                  <c:v>1.6845559959732803E-5</c:v>
                </c:pt>
                <c:pt idx="148">
                  <c:v>6.2140340117977644E-7</c:v>
                </c:pt>
                <c:pt idx="149">
                  <c:v>-1.4999106799695738E-5</c:v>
                </c:pt>
                <c:pt idx="150">
                  <c:v>#N/A</c:v>
                </c:pt>
                <c:pt idx="151">
                  <c:v>-9.287333004648346E-6</c:v>
                </c:pt>
                <c:pt idx="152">
                  <c:v>5.0789190453981448E-5</c:v>
                </c:pt>
                <c:pt idx="153">
                  <c:v>1.053322881361396E-5</c:v>
                </c:pt>
                <c:pt idx="154">
                  <c:v>-3.2802880822746516E-6</c:v>
                </c:pt>
                <c:pt idx="155">
                  <c:v>-2.4725202402153812E-5</c:v>
                </c:pt>
                <c:pt idx="156">
                  <c:v>#N/A</c:v>
                </c:pt>
                <c:pt idx="157">
                  <c:v>3.6786005559008572E-5</c:v>
                </c:pt>
                <c:pt idx="158">
                  <c:v>1.8426516342651134E-5</c:v>
                </c:pt>
                <c:pt idx="159">
                  <c:v>-1.5096492056887456E-5</c:v>
                </c:pt>
                <c:pt idx="160">
                  <c:v>-1.1312139629460205E-6</c:v>
                </c:pt>
                <c:pt idx="161">
                  <c:v>1.9265901989529155E-5</c:v>
                </c:pt>
                <c:pt idx="162">
                  <c:v>3.0492997635800378E-6</c:v>
                </c:pt>
                <c:pt idx="163">
                  <c:v>-8.1569049790175541E-6</c:v>
                </c:pt>
                <c:pt idx="164">
                  <c:v>-3.1742697473191583E-5</c:v>
                </c:pt>
                <c:pt idx="165">
                  <c:v>#N/A</c:v>
                </c:pt>
                <c:pt idx="166">
                  <c:v>-2.9798728281127396E-5</c:v>
                </c:pt>
                <c:pt idx="167">
                  <c:v>5.714344679397243E-5</c:v>
                </c:pt>
                <c:pt idx="168">
                  <c:v>1.270125662466981E-5</c:v>
                </c:pt>
                <c:pt idx="169">
                  <c:v>-1.3145796276869959E-5</c:v>
                </c:pt>
                <c:pt idx="170">
                  <c:v>#N/A</c:v>
                </c:pt>
                <c:pt idx="171">
                  <c:v>9.3307550089738456E-6</c:v>
                </c:pt>
                <c:pt idx="172">
                  <c:v>5.9336122444797468E-5</c:v>
                </c:pt>
                <c:pt idx="173">
                  <c:v>1.2240563490806267E-5</c:v>
                </c:pt>
                <c:pt idx="174">
                  <c:v>-1.2320500353268926E-7</c:v>
                </c:pt>
                <c:pt idx="175">
                  <c:v>1.3102370262974006E-5</c:v>
                </c:pt>
                <c:pt idx="176">
                  <c:v>3.518507208544186E-5</c:v>
                </c:pt>
                <c:pt idx="177">
                  <c:v>7.5973399389361873E-6</c:v>
                </c:pt>
                <c:pt idx="178">
                  <c:v>1.3941111208004564E-5</c:v>
                </c:pt>
                <c:pt idx="179">
                  <c:v>4.0011028286102146E-6</c:v>
                </c:pt>
                <c:pt idx="180">
                  <c:v>6.3808313215396595E-6</c:v>
                </c:pt>
                <c:pt idx="181">
                  <c:v>4.8080160904850899E-5</c:v>
                </c:pt>
                <c:pt idx="182">
                  <c:v>7.0912641492171247E-6</c:v>
                </c:pt>
                <c:pt idx="183">
                  <c:v>-2.8144392547613251E-5</c:v>
                </c:pt>
                <c:pt idx="184">
                  <c:v>#N/A</c:v>
                </c:pt>
                <c:pt idx="185">
                  <c:v>-5.948605689809483E-6</c:v>
                </c:pt>
                <c:pt idx="186">
                  <c:v>4.6949124677064802E-5</c:v>
                </c:pt>
                <c:pt idx="187">
                  <c:v>1.2013572432634234E-5</c:v>
                </c:pt>
                <c:pt idx="188">
                  <c:v>-4.6090215641836352E-6</c:v>
                </c:pt>
                <c:pt idx="189">
                  <c:v>-4.3025781994998624E-6</c:v>
                </c:pt>
                <c:pt idx="190">
                  <c:v>2.155757756128196E-5</c:v>
                </c:pt>
                <c:pt idx="191">
                  <c:v>1.6924036571497325E-5</c:v>
                </c:pt>
                <c:pt idx="192">
                  <c:v>4.3506010354299463E-6</c:v>
                </c:pt>
                <c:pt idx="193">
                  <c:v>-2.3532975434559233E-5</c:v>
                </c:pt>
                <c:pt idx="194">
                  <c:v>1.5563350359681927E-5</c:v>
                </c:pt>
                <c:pt idx="195">
                  <c:v>3.6299523388017008E-5</c:v>
                </c:pt>
                <c:pt idx="196">
                  <c:v>3.1667972055782201E-6</c:v>
                </c:pt>
                <c:pt idx="197">
                  <c:v>-3.1733487321217169E-5</c:v>
                </c:pt>
                <c:pt idx="198">
                  <c:v>1.900529376475113E-5</c:v>
                </c:pt>
                <c:pt idx="199">
                  <c:v>6.539609011313452E-6</c:v>
                </c:pt>
                <c:pt idx="200">
                  <c:v>1.8554360611489074E-5</c:v>
                </c:pt>
                <c:pt idx="201">
                  <c:v>2.7008731311561895E-5</c:v>
                </c:pt>
                <c:pt idx="202">
                  <c:v>3.0626733227068215E-5</c:v>
                </c:pt>
                <c:pt idx="203">
                  <c:v>1.7444388578868875E-5</c:v>
                </c:pt>
                <c:pt idx="204">
                  <c:v>-6.0346315818859964E-5</c:v>
                </c:pt>
                <c:pt idx="205">
                  <c:v>4.6185026280287644E-5</c:v>
                </c:pt>
                <c:pt idx="206">
                  <c:v>1.5230668861221375E-5</c:v>
                </c:pt>
                <c:pt idx="207">
                  <c:v>4.7280194372945061E-6</c:v>
                </c:pt>
                <c:pt idx="208">
                  <c:v>4.9113360722774502E-7</c:v>
                </c:pt>
                <c:pt idx="209">
                  <c:v>1.3065942704892919E-5</c:v>
                </c:pt>
                <c:pt idx="210">
                  <c:v>2.2430637967252309E-5</c:v>
                </c:pt>
                <c:pt idx="211">
                  <c:v>5.7205404355720191E-6</c:v>
                </c:pt>
                <c:pt idx="212">
                  <c:v>1.1891768261440561E-5</c:v>
                </c:pt>
                <c:pt idx="213">
                  <c:v>-2.5044638756188675E-6</c:v>
                </c:pt>
                <c:pt idx="214">
                  <c:v>-7.3047854673990997E-6</c:v>
                </c:pt>
                <c:pt idx="215">
                  <c:v>2.7202449188634681E-5</c:v>
                </c:pt>
                <c:pt idx="216">
                  <c:v>1.4743909871883787E-5</c:v>
                </c:pt>
                <c:pt idx="217">
                  <c:v>1.1114586139115978E-5</c:v>
                </c:pt>
                <c:pt idx="218">
                  <c:v>-1.1342354742205352E-5</c:v>
                </c:pt>
                <c:pt idx="219">
                  <c:v>1.0484728641957375E-5</c:v>
                </c:pt>
                <c:pt idx="220">
                  <c:v>4.3394707859745196E-5</c:v>
                </c:pt>
                <c:pt idx="221">
                  <c:v>-1.1563861093799588E-5</c:v>
                </c:pt>
                <c:pt idx="222">
                  <c:v>1.1631563712422022E-5</c:v>
                </c:pt>
                <c:pt idx="223">
                  <c:v>-1.1430100226750284E-5</c:v>
                </c:pt>
                <c:pt idx="224">
                  <c:v>1.9387774766621568E-5</c:v>
                </c:pt>
                <c:pt idx="225">
                  <c:v>1.0512593127787184E-5</c:v>
                </c:pt>
                <c:pt idx="226">
                  <c:v>-8.9208535116735987E-6</c:v>
                </c:pt>
                <c:pt idx="227">
                  <c:v>-1.6573150262377823E-5</c:v>
                </c:pt>
                <c:pt idx="228">
                  <c:v>-1.6029304208187156E-5</c:v>
                </c:pt>
                <c:pt idx="229">
                  <c:v>2.4440203577835717E-5</c:v>
                </c:pt>
                <c:pt idx="230">
                  <c:v>1.2086177697101519E-5</c:v>
                </c:pt>
                <c:pt idx="231">
                  <c:v>1.336581700073225E-5</c:v>
                </c:pt>
                <c:pt idx="232">
                  <c:v>3.4194444447077643E-6</c:v>
                </c:pt>
                <c:pt idx="233">
                  <c:v>7.2928870148425418E-6</c:v>
                </c:pt>
                <c:pt idx="234">
                  <c:v>2.8146522803806917E-5</c:v>
                </c:pt>
                <c:pt idx="235">
                  <c:v>9.2024126161494024E-6</c:v>
                </c:pt>
                <c:pt idx="236">
                  <c:v>1.2175335044384283E-5</c:v>
                </c:pt>
                <c:pt idx="237">
                  <c:v>7.3076260442839214E-6</c:v>
                </c:pt>
                <c:pt idx="238">
                  <c:v>1.229294927529434E-5</c:v>
                </c:pt>
                <c:pt idx="239">
                  <c:v>3.9132884180892447E-5</c:v>
                </c:pt>
                <c:pt idx="240">
                  <c:v>7.7958193054339375E-6</c:v>
                </c:pt>
                <c:pt idx="241">
                  <c:v>1.6022209371469032E-5</c:v>
                </c:pt>
                <c:pt idx="242">
                  <c:v>1.1575192347734742E-5</c:v>
                </c:pt>
                <c:pt idx="243">
                  <c:v>4.4018275856094746E-5</c:v>
                </c:pt>
                <c:pt idx="244">
                  <c:v>8.9997169168132274E-6</c:v>
                </c:pt>
                <c:pt idx="245">
                  <c:v>1.971476722428811E-6</c:v>
                </c:pt>
                <c:pt idx="246">
                  <c:v>3.0817605165545103E-6</c:v>
                </c:pt>
                <c:pt idx="247">
                  <c:v>1.5510119494854813E-5</c:v>
                </c:pt>
                <c:pt idx="248">
                  <c:v>7.4410076229547428E-6</c:v>
                </c:pt>
                <c:pt idx="249">
                  <c:v>8.5658639721319929E-6</c:v>
                </c:pt>
                <c:pt idx="250">
                  <c:v>1.7195625923172031E-7</c:v>
                </c:pt>
                <c:pt idx="251">
                  <c:v>3.4218771403082826E-6</c:v>
                </c:pt>
                <c:pt idx="252">
                  <c:v>6.7650483759340574E-7</c:v>
                </c:pt>
                <c:pt idx="253">
                  <c:v>2.5437407778161614E-5</c:v>
                </c:pt>
                <c:pt idx="254">
                  <c:v>1.0404359842342004E-5</c:v>
                </c:pt>
                <c:pt idx="255">
                  <c:v>1.061249021216959E-6</c:v>
                </c:pt>
                <c:pt idx="256">
                  <c:v>-2.5572502190041035E-5</c:v>
                </c:pt>
                <c:pt idx="257">
                  <c:v>#N/A</c:v>
                </c:pt>
                <c:pt idx="258">
                  <c:v>#N/A</c:v>
                </c:pt>
                <c:pt idx="259">
                  <c:v>4.1475280095015776E-5</c:v>
                </c:pt>
                <c:pt idx="260">
                  <c:v>6.1722450138690377E-5</c:v>
                </c:pt>
                <c:pt idx="261">
                  <c:v>4.0543111291757583E-5</c:v>
                </c:pt>
                <c:pt idx="262">
                  <c:v>-4.5094641576426397E-8</c:v>
                </c:pt>
                <c:pt idx="263">
                  <c:v>1.360069735056868E-5</c:v>
                </c:pt>
                <c:pt idx="264">
                  <c:v>1.3379122563161872E-6</c:v>
                </c:pt>
                <c:pt idx="265">
                  <c:v>-1.3497978015308831E-5</c:v>
                </c:pt>
                <c:pt idx="266">
                  <c:v>2.92985035708071E-5</c:v>
                </c:pt>
                <c:pt idx="267">
                  <c:v>1.5585368950965517E-6</c:v>
                </c:pt>
                <c:pt idx="268">
                  <c:v>7.4164394134879075E-6</c:v>
                </c:pt>
                <c:pt idx="269">
                  <c:v>-4.8525764893003753E-6</c:v>
                </c:pt>
                <c:pt idx="270">
                  <c:v>5.9861525558702056E-6</c:v>
                </c:pt>
                <c:pt idx="271">
                  <c:v>1.0191059773845268E-5</c:v>
                </c:pt>
                <c:pt idx="272">
                  <c:v>-1.488154762752103E-6</c:v>
                </c:pt>
                <c:pt idx="273">
                  <c:v>8.2451509472170059E-6</c:v>
                </c:pt>
                <c:pt idx="274">
                  <c:v>1.9613451951450145E-7</c:v>
                </c:pt>
                <c:pt idx="275">
                  <c:v>3.3006561953152769E-5</c:v>
                </c:pt>
                <c:pt idx="276">
                  <c:v>-8.6015952183160493E-7</c:v>
                </c:pt>
                <c:pt idx="277">
                  <c:v>8.3598425184572278E-6</c:v>
                </c:pt>
                <c:pt idx="278">
                  <c:v>-1.2857288305800907E-5</c:v>
                </c:pt>
                <c:pt idx="279">
                  <c:v>1.3140030850067319E-5</c:v>
                </c:pt>
                <c:pt idx="280">
                  <c:v>4.2370770766408938E-5</c:v>
                </c:pt>
                <c:pt idx="281">
                  <c:v>-1.3601505981064577E-5</c:v>
                </c:pt>
                <c:pt idx="282">
                  <c:v>4.9557431911484429E-6</c:v>
                </c:pt>
                <c:pt idx="283">
                  <c:v>3.7565239954240326E-6</c:v>
                </c:pt>
                <c:pt idx="284">
                  <c:v>-1.3549375821986231E-5</c:v>
                </c:pt>
                <c:pt idx="285">
                  <c:v>1.239910298678204E-5</c:v>
                </c:pt>
                <c:pt idx="286">
                  <c:v>7.9495122355943693E-6</c:v>
                </c:pt>
                <c:pt idx="287">
                  <c:v>8.0506984079242727E-6</c:v>
                </c:pt>
                <c:pt idx="288">
                  <c:v>6.9308499408560209E-6</c:v>
                </c:pt>
                <c:pt idx="289">
                  <c:v>-1.3435502197012283E-5</c:v>
                </c:pt>
                <c:pt idx="290">
                  <c:v>-1.9728917398653678E-5</c:v>
                </c:pt>
                <c:pt idx="291">
                  <c:v>2.4682487711480405E-6</c:v>
                </c:pt>
                <c:pt idx="292">
                  <c:v>1.3454290690217974E-5</c:v>
                </c:pt>
                <c:pt idx="293">
                  <c:v>-1.7965569770295176E-5</c:v>
                </c:pt>
                <c:pt idx="294">
                  <c:v>#N/A</c:v>
                </c:pt>
                <c:pt idx="295">
                  <c:v>6.029576968047401E-6</c:v>
                </c:pt>
                <c:pt idx="296">
                  <c:v>5.7127087206509941E-5</c:v>
                </c:pt>
                <c:pt idx="297">
                  <c:v>1.2055296192525766E-5</c:v>
                </c:pt>
                <c:pt idx="298">
                  <c:v>3.6332070476596812E-6</c:v>
                </c:pt>
                <c:pt idx="299">
                  <c:v>1.1527591452509256E-5</c:v>
                </c:pt>
                <c:pt idx="300">
                  <c:v>4.9159586263947119E-5</c:v>
                </c:pt>
                <c:pt idx="301">
                  <c:v>9.7589961156607785E-6</c:v>
                </c:pt>
                <c:pt idx="302">
                  <c:v>1.0450691192764872E-5</c:v>
                </c:pt>
                <c:pt idx="303">
                  <c:v>-6.3094782665196192E-7</c:v>
                </c:pt>
                <c:pt idx="304">
                  <c:v>1.078218838757028E-5</c:v>
                </c:pt>
                <c:pt idx="305">
                  <c:v>4.0554399769909821E-5</c:v>
                </c:pt>
                <c:pt idx="306">
                  <c:v>5.1194154354616828E-6</c:v>
                </c:pt>
                <c:pt idx="307">
                  <c:v>1.2916647306182583E-5</c:v>
                </c:pt>
                <c:pt idx="308">
                  <c:v>7.0059298635793965E-6</c:v>
                </c:pt>
                <c:pt idx="309">
                  <c:v>-3.3415658411417581E-6</c:v>
                </c:pt>
                <c:pt idx="310">
                  <c:v>4.7966746439920271E-5</c:v>
                </c:pt>
                <c:pt idx="311">
                  <c:v>-3.4471624820842095E-5</c:v>
                </c:pt>
                <c:pt idx="312">
                  <c:v>1.4382160854142789E-5</c:v>
                </c:pt>
                <c:pt idx="313">
                  <c:v>4.1935528821701595E-6</c:v>
                </c:pt>
                <c:pt idx="314">
                  <c:v>1.3352047067538564E-5</c:v>
                </c:pt>
                <c:pt idx="315">
                  <c:v>1.6151370434203116E-5</c:v>
                </c:pt>
                <c:pt idx="316">
                  <c:v>1.5213317865692133E-5</c:v>
                </c:pt>
                <c:pt idx="317">
                  <c:v>8.9896197023042745E-6</c:v>
                </c:pt>
                <c:pt idx="318">
                  <c:v>-1.9155859589670143E-6</c:v>
                </c:pt>
                <c:pt idx="319">
                  <c:v>-6.0350309657453138E-6</c:v>
                </c:pt>
                <c:pt idx="320">
                  <c:v>4.2449781475828452E-5</c:v>
                </c:pt>
                <c:pt idx="321">
                  <c:v>1.4221960096039155E-5</c:v>
                </c:pt>
                <c:pt idx="322">
                  <c:v>3.3106158947582287E-6</c:v>
                </c:pt>
                <c:pt idx="323">
                  <c:v>6.9580269658198191E-6</c:v>
                </c:pt>
                <c:pt idx="324">
                  <c:v>7.7694497533364881E-6</c:v>
                </c:pt>
                <c:pt idx="325">
                  <c:v>4.3360707578932178E-5</c:v>
                </c:pt>
                <c:pt idx="326">
                  <c:v>1.4560780629890857E-5</c:v>
                </c:pt>
                <c:pt idx="327">
                  <c:v>1.3094443941152889E-5</c:v>
                </c:pt>
                <c:pt idx="328">
                  <c:v>1.8048898651201739E-6</c:v>
                </c:pt>
                <c:pt idx="329">
                  <c:v>-2.7362130293195897E-5</c:v>
                </c:pt>
                <c:pt idx="330">
                  <c:v>2.7915908392017741E-5</c:v>
                </c:pt>
                <c:pt idx="331">
                  <c:v>5.7205199273102636E-6</c:v>
                </c:pt>
                <c:pt idx="332">
                  <c:v>8.8013518897422927E-6</c:v>
                </c:pt>
                <c:pt idx="333">
                  <c:v>-6.0799883518924958E-6</c:v>
                </c:pt>
                <c:pt idx="334">
                  <c:v>1.4375809674671558E-5</c:v>
                </c:pt>
                <c:pt idx="335">
                  <c:v>7.2909902524287418E-6</c:v>
                </c:pt>
                <c:pt idx="336">
                  <c:v>2.2115661173494061E-6</c:v>
                </c:pt>
                <c:pt idx="337">
                  <c:v>1.0147382869085675E-5</c:v>
                </c:pt>
                <c:pt idx="338">
                  <c:v>-6.5270024569574758E-6</c:v>
                </c:pt>
                <c:pt idx="339">
                  <c:v>2.550419885882782E-5</c:v>
                </c:pt>
                <c:pt idx="340">
                  <c:v>9.270742730826953E-6</c:v>
                </c:pt>
                <c:pt idx="341">
                  <c:v>-1.9539384601863219E-5</c:v>
                </c:pt>
                <c:pt idx="342">
                  <c:v>#N/A</c:v>
                </c:pt>
                <c:pt idx="343">
                  <c:v>1.6585068440599926E-5</c:v>
                </c:pt>
                <c:pt idx="344">
                  <c:v>6.560992928361653E-5</c:v>
                </c:pt>
                <c:pt idx="345">
                  <c:v>8.6920892463648869E-6</c:v>
                </c:pt>
                <c:pt idx="346">
                  <c:v>4.1708322093825245E-6</c:v>
                </c:pt>
                <c:pt idx="347">
                  <c:v>-1.6671901377218745E-6</c:v>
                </c:pt>
                <c:pt idx="348">
                  <c:v>-4.4658435745859038E-5</c:v>
                </c:pt>
                <c:pt idx="349">
                  <c:v>#N/A</c:v>
                </c:pt>
                <c:pt idx="350">
                  <c:v>1.0366577360754192E-5</c:v>
                </c:pt>
                <c:pt idx="351">
                  <c:v>2.6210967281792286E-4</c:v>
                </c:pt>
                <c:pt idx="352">
                  <c:v>-2.4311114426933678E-4</c:v>
                </c:pt>
                <c:pt idx="353">
                  <c:v>-7.8055323844417046E-6</c:v>
                </c:pt>
                <c:pt idx="354">
                  <c:v>1.1233729945603343E-5</c:v>
                </c:pt>
                <c:pt idx="355">
                  <c:v>1.0588171840852922E-5</c:v>
                </c:pt>
                <c:pt idx="356">
                  <c:v>3.3059567114968047E-6</c:v>
                </c:pt>
                <c:pt idx="357">
                  <c:v>1.1050084669506077E-6</c:v>
                </c:pt>
                <c:pt idx="358">
                  <c:v>1.6823561961309963E-6</c:v>
                </c:pt>
                <c:pt idx="359">
                  <c:v>3.6255879524493828E-5</c:v>
                </c:pt>
                <c:pt idx="360">
                  <c:v>1.2041476856183841E-5</c:v>
                </c:pt>
                <c:pt idx="361">
                  <c:v>1.8938265471390991E-6</c:v>
                </c:pt>
                <c:pt idx="362">
                  <c:v>5.2484955869180894E-6</c:v>
                </c:pt>
                <c:pt idx="363">
                  <c:v>1.0294276347355691E-5</c:v>
                </c:pt>
                <c:pt idx="364">
                  <c:v>5.1935002736480662E-5</c:v>
                </c:pt>
                <c:pt idx="365">
                  <c:v>7.2368000147982059E-6</c:v>
                </c:pt>
                <c:pt idx="366">
                  <c:v>1.129694696611061E-5</c:v>
                </c:pt>
                <c:pt idx="367">
                  <c:v>3.0672709472323589E-6</c:v>
                </c:pt>
                <c:pt idx="368">
                  <c:v>7.4944252214104168E-6</c:v>
                </c:pt>
                <c:pt idx="369">
                  <c:v>3.6616868930083868E-5</c:v>
                </c:pt>
                <c:pt idx="370">
                  <c:v>1.3542434806446124E-5</c:v>
                </c:pt>
                <c:pt idx="371">
                  <c:v>1.0285224007366978E-5</c:v>
                </c:pt>
                <c:pt idx="372">
                  <c:v>6.9045218284990995E-6</c:v>
                </c:pt>
                <c:pt idx="373">
                  <c:v>-1.873623278747516E-6</c:v>
                </c:pt>
                <c:pt idx="374">
                  <c:v>5.1771328010152828E-5</c:v>
                </c:pt>
                <c:pt idx="375">
                  <c:v>1.1781616426453922E-5</c:v>
                </c:pt>
                <c:pt idx="376">
                  <c:v>-2.9146010002367717E-5</c:v>
                </c:pt>
                <c:pt idx="377">
                  <c:v>5.4311236902249149E-6</c:v>
                </c:pt>
                <c:pt idx="378">
                  <c:v>4.5368460874883887E-5</c:v>
                </c:pt>
                <c:pt idx="379">
                  <c:v>-2.1828776803900496E-5</c:v>
                </c:pt>
                <c:pt idx="380">
                  <c:v>7.9430991004603158E-6</c:v>
                </c:pt>
                <c:pt idx="381">
                  <c:v>5.91431063190484E-6</c:v>
                </c:pt>
                <c:pt idx="382">
                  <c:v>5.0338771222513401E-6</c:v>
                </c:pt>
                <c:pt idx="383">
                  <c:v>2.7354692033743078E-5</c:v>
                </c:pt>
                <c:pt idx="384">
                  <c:v>1.5593755662846043E-5</c:v>
                </c:pt>
                <c:pt idx="385">
                  <c:v>1.5398094721952305E-5</c:v>
                </c:pt>
                <c:pt idx="386">
                  <c:v>7.5037275784062274E-6</c:v>
                </c:pt>
                <c:pt idx="387">
                  <c:v>4.033323662167021E-6</c:v>
                </c:pt>
                <c:pt idx="388">
                  <c:v>3.6088112301602138E-5</c:v>
                </c:pt>
                <c:pt idx="389">
                  <c:v>1.3705037804401243E-5</c:v>
                </c:pt>
                <c:pt idx="390">
                  <c:v>8.5871442383478325E-6</c:v>
                </c:pt>
                <c:pt idx="391">
                  <c:v>4.4337706948116562E-6</c:v>
                </c:pt>
                <c:pt idx="392">
                  <c:v>-5.1706571897458531E-6</c:v>
                </c:pt>
                <c:pt idx="393">
                  <c:v>5.8363110073678115E-6</c:v>
                </c:pt>
                <c:pt idx="394">
                  <c:v>1.1907008249600892E-5</c:v>
                </c:pt>
                <c:pt idx="395">
                  <c:v>-7.4800917317929816E-6</c:v>
                </c:pt>
                <c:pt idx="396">
                  <c:v>#N/A</c:v>
                </c:pt>
                <c:pt idx="397">
                  <c:v>-5.7808098175016198E-7</c:v>
                </c:pt>
                <c:pt idx="398">
                  <c:v>3.0358221049020528E-5</c:v>
                </c:pt>
                <c:pt idx="399">
                  <c:v>-5.5755377816879559E-6</c:v>
                </c:pt>
                <c:pt idx="400">
                  <c:v>6.0403777473183595E-6</c:v>
                </c:pt>
                <c:pt idx="401">
                  <c:v>4.4212676026944564E-6</c:v>
                </c:pt>
                <c:pt idx="402">
                  <c:v>-3.8254971772122559E-5</c:v>
                </c:pt>
                <c:pt idx="403">
                  <c:v>#N/A</c:v>
                </c:pt>
                <c:pt idx="404">
                  <c:v>4.9480421273506714E-5</c:v>
                </c:pt>
                <c:pt idx="405">
                  <c:v>1.8019932615409573E-5</c:v>
                </c:pt>
                <c:pt idx="406">
                  <c:v>-7.6175299219549686E-6</c:v>
                </c:pt>
                <c:pt idx="407">
                  <c:v>5.6154396468111045E-5</c:v>
                </c:pt>
                <c:pt idx="408">
                  <c:v>1.1910632654266173E-5</c:v>
                </c:pt>
                <c:pt idx="409">
                  <c:v>8.6127456901952115E-6</c:v>
                </c:pt>
                <c:pt idx="410">
                  <c:v>4.0502312355084058E-6</c:v>
                </c:pt>
                <c:pt idx="411">
                  <c:v>1.504361538562371E-6</c:v>
                </c:pt>
                <c:pt idx="412">
                  <c:v>4.5041038003734712E-6</c:v>
                </c:pt>
                <c:pt idx="413">
                  <c:v>-1.4497346411124212E-5</c:v>
                </c:pt>
                <c:pt idx="414">
                  <c:v>-1.3886085792336189E-6</c:v>
                </c:pt>
                <c:pt idx="415">
                  <c:v>2.5109790121602416E-6</c:v>
                </c:pt>
                <c:pt idx="416">
                  <c:v>-9.3783141310144202E-5</c:v>
                </c:pt>
                <c:pt idx="417">
                  <c:v>#N/A</c:v>
                </c:pt>
                <c:pt idx="418">
                  <c:v>4.9165644258608587E-5</c:v>
                </c:pt>
                <c:pt idx="419">
                  <c:v>8.224859930683337E-6</c:v>
                </c:pt>
                <c:pt idx="420">
                  <c:v>#N/A</c:v>
                </c:pt>
                <c:pt idx="421">
                  <c:v>-7.2209292880653919E-6</c:v>
                </c:pt>
                <c:pt idx="422">
                  <c:v>5.7611906816079639E-5</c:v>
                </c:pt>
                <c:pt idx="423">
                  <c:v>#N/A</c:v>
                </c:pt>
                <c:pt idx="424">
                  <c:v>1.2773137079591379E-5</c:v>
                </c:pt>
                <c:pt idx="425">
                  <c:v>1.6400262353721828E-5</c:v>
                </c:pt>
                <c:pt idx="426">
                  <c:v>1.0214461015900511E-5</c:v>
                </c:pt>
                <c:pt idx="427">
                  <c:v>5.1767279711234515E-5</c:v>
                </c:pt>
                <c:pt idx="428">
                  <c:v>1.3877034290343815E-5</c:v>
                </c:pt>
                <c:pt idx="429">
                  <c:v>-1.4598446901326056E-5</c:v>
                </c:pt>
                <c:pt idx="430">
                  <c:v>#N/A</c:v>
                </c:pt>
                <c:pt idx="431">
                  <c:v>8.4428397593150351E-6</c:v>
                </c:pt>
                <c:pt idx="432">
                  <c:v>7.5792966642618254E-5</c:v>
                </c:pt>
                <c:pt idx="433">
                  <c:v>1.3838838317736801E-5</c:v>
                </c:pt>
                <c:pt idx="434">
                  <c:v>2.3208691247722513E-6</c:v>
                </c:pt>
                <c:pt idx="435">
                  <c:v>-5.8349868869989052E-7</c:v>
                </c:pt>
                <c:pt idx="436">
                  <c:v>5.0135422457797674E-5</c:v>
                </c:pt>
                <c:pt idx="437">
                  <c:v>-1.6997768712556649E-6</c:v>
                </c:pt>
                <c:pt idx="438">
                  <c:v>-2.8049451130662817E-5</c:v>
                </c:pt>
                <c:pt idx="439">
                  <c:v>1.6111620522174519E-6</c:v>
                </c:pt>
                <c:pt idx="440">
                  <c:v>1.2401616261703552E-5</c:v>
                </c:pt>
                <c:pt idx="441">
                  <c:v>1.6294769733971037E-5</c:v>
                </c:pt>
                <c:pt idx="442">
                  <c:v>1.5067224190756789E-5</c:v>
                </c:pt>
                <c:pt idx="443">
                  <c:v>8.4172447853969601E-6</c:v>
                </c:pt>
                <c:pt idx="444">
                  <c:v>3.516118149748948E-6</c:v>
                </c:pt>
                <c:pt idx="445">
                  <c:v>5.8610104594070123E-6</c:v>
                </c:pt>
                <c:pt idx="446">
                  <c:v>2.87978843696024E-5</c:v>
                </c:pt>
                <c:pt idx="447">
                  <c:v>1.137331990930246E-5</c:v>
                </c:pt>
                <c:pt idx="448">
                  <c:v>1.3043252441002906E-5</c:v>
                </c:pt>
                <c:pt idx="449">
                  <c:v>-3.9211853883891479E-6</c:v>
                </c:pt>
                <c:pt idx="450">
                  <c:v>8.8947169939457282E-6</c:v>
                </c:pt>
                <c:pt idx="451">
                  <c:v>3.8948902292501586E-5</c:v>
                </c:pt>
                <c:pt idx="452">
                  <c:v>1.0007195701988714E-5</c:v>
                </c:pt>
                <c:pt idx="453">
                  <c:v>9.2776475597577956E-6</c:v>
                </c:pt>
                <c:pt idx="454">
                  <c:v>7.806137025667681E-7</c:v>
                </c:pt>
                <c:pt idx="455">
                  <c:v>6.5688016419596096E-6</c:v>
                </c:pt>
                <c:pt idx="456">
                  <c:v>1.4603263571721925E-6</c:v>
                </c:pt>
                <c:pt idx="457">
                  <c:v>1.825509094777189E-6</c:v>
                </c:pt>
                <c:pt idx="458">
                  <c:v>9.160343154457351E-6</c:v>
                </c:pt>
                <c:pt idx="459">
                  <c:v>8.1710302657356237E-7</c:v>
                </c:pt>
                <c:pt idx="460">
                  <c:v>-1.0926715088288574E-7</c:v>
                </c:pt>
                <c:pt idx="461">
                  <c:v>2.0097192648838025E-5</c:v>
                </c:pt>
                <c:pt idx="462">
                  <c:v>1.4650977394836673E-5</c:v>
                </c:pt>
                <c:pt idx="463">
                  <c:v>9.7080751819689226E-6</c:v>
                </c:pt>
                <c:pt idx="464">
                  <c:v>2.0049378649522609E-6</c:v>
                </c:pt>
                <c:pt idx="465">
                  <c:v>8.2517634731882339E-6</c:v>
                </c:pt>
                <c:pt idx="466">
                  <c:v>6.9449616538763692E-6</c:v>
                </c:pt>
                <c:pt idx="467">
                  <c:v>-7.9324454091977969E-6</c:v>
                </c:pt>
                <c:pt idx="468">
                  <c:v>1.2559046828952702E-5</c:v>
                </c:pt>
                <c:pt idx="469">
                  <c:v>-1.5703830135604946E-5</c:v>
                </c:pt>
                <c:pt idx="470">
                  <c:v>8.9349564071916632E-6</c:v>
                </c:pt>
                <c:pt idx="471">
                  <c:v>4.0496407110346411E-5</c:v>
                </c:pt>
                <c:pt idx="472">
                  <c:v>-1.4083821394450524E-5</c:v>
                </c:pt>
                <c:pt idx="473">
                  <c:v>9.3565576961829322E-6</c:v>
                </c:pt>
                <c:pt idx="474">
                  <c:v>-1.1610694650165954E-7</c:v>
                </c:pt>
                <c:pt idx="475">
                  <c:v>-3.0358766855975716E-7</c:v>
                </c:pt>
                <c:pt idx="476">
                  <c:v>2.7228896328779228E-6</c:v>
                </c:pt>
                <c:pt idx="477">
                  <c:v>2.7850989514632829E-7</c:v>
                </c:pt>
                <c:pt idx="478">
                  <c:v>5.1732205184062963E-6</c:v>
                </c:pt>
                <c:pt idx="479">
                  <c:v>-3.3376027909426398E-5</c:v>
                </c:pt>
                <c:pt idx="480">
                  <c:v>2.8365589942902503E-5</c:v>
                </c:pt>
                <c:pt idx="481">
                  <c:v>4.9449286865232978E-7</c:v>
                </c:pt>
                <c:pt idx="482">
                  <c:v>1.2903500091754339E-5</c:v>
                </c:pt>
                <c:pt idx="483">
                  <c:v>4.6363876371469104E-6</c:v>
                </c:pt>
                <c:pt idx="484">
                  <c:v>-6.1499591261782172E-6</c:v>
                </c:pt>
                <c:pt idx="485">
                  <c:v>1.68864788936407E-5</c:v>
                </c:pt>
                <c:pt idx="486">
                  <c:v>-4.2982451358142271E-6</c:v>
                </c:pt>
                <c:pt idx="487">
                  <c:v>1.3099631248403298E-5</c:v>
                </c:pt>
                <c:pt idx="488">
                  <c:v>7.7322970084559017E-6</c:v>
                </c:pt>
                <c:pt idx="489">
                  <c:v>7.3944700524908313E-6</c:v>
                </c:pt>
                <c:pt idx="490">
                  <c:v>4.4183327128077821E-5</c:v>
                </c:pt>
                <c:pt idx="491">
                  <c:v>1.3941331085343123E-5</c:v>
                </c:pt>
                <c:pt idx="492">
                  <c:v>1.633613741292006E-5</c:v>
                </c:pt>
                <c:pt idx="493">
                  <c:v>6.2986534283826501E-6</c:v>
                </c:pt>
                <c:pt idx="494">
                  <c:v>3.5605529733029329E-5</c:v>
                </c:pt>
                <c:pt idx="495">
                  <c:v>9.9790848122616183E-6</c:v>
                </c:pt>
                <c:pt idx="496">
                  <c:v>5.3211445618650544E-6</c:v>
                </c:pt>
                <c:pt idx="497">
                  <c:v>-5.7566299528355458E-6</c:v>
                </c:pt>
                <c:pt idx="498">
                  <c:v>1.3496937700141487E-5</c:v>
                </c:pt>
                <c:pt idx="499">
                  <c:v>4.9648070985286452E-5</c:v>
                </c:pt>
                <c:pt idx="500">
                  <c:v>-3.4007907081967659E-5</c:v>
                </c:pt>
                <c:pt idx="501">
                  <c:v>1.0497162669320659E-5</c:v>
                </c:pt>
                <c:pt idx="502">
                  <c:v>2.1674990147158013E-6</c:v>
                </c:pt>
                <c:pt idx="503">
                  <c:v>5.2110042156883196E-6</c:v>
                </c:pt>
                <c:pt idx="504">
                  <c:v>3.6853723998864218E-5</c:v>
                </c:pt>
                <c:pt idx="505">
                  <c:v>-8.8132118023498407E-6</c:v>
                </c:pt>
                <c:pt idx="506">
                  <c:v>#N/A</c:v>
                </c:pt>
                <c:pt idx="507">
                  <c:v>-4.3695027599488512E-6</c:v>
                </c:pt>
                <c:pt idx="508">
                  <c:v>-2.4509235374559069E-7</c:v>
                </c:pt>
                <c:pt idx="509">
                  <c:v>#N/A</c:v>
                </c:pt>
                <c:pt idx="510">
                  <c:v>#N/A</c:v>
                </c:pt>
                <c:pt idx="511">
                  <c:v>7.7161597178521113E-5</c:v>
                </c:pt>
                <c:pt idx="512">
                  <c:v>4.954121320821514E-5</c:v>
                </c:pt>
                <c:pt idx="513">
                  <c:v>5.0796104023032029E-7</c:v>
                </c:pt>
                <c:pt idx="514">
                  <c:v>5.6628514810697084E-6</c:v>
                </c:pt>
                <c:pt idx="515">
                  <c:v>8.8515216178919331E-7</c:v>
                </c:pt>
                <c:pt idx="516">
                  <c:v>-1.6469410276664931E-6</c:v>
                </c:pt>
                <c:pt idx="517">
                  <c:v>2.7184976641447811E-5</c:v>
                </c:pt>
                <c:pt idx="518">
                  <c:v>1.194240410562486E-5</c:v>
                </c:pt>
                <c:pt idx="519">
                  <c:v>7.5794525333794383E-6</c:v>
                </c:pt>
                <c:pt idx="520">
                  <c:v>5.0357684984181361E-6</c:v>
                </c:pt>
                <c:pt idx="521">
                  <c:v>-5.9371760939841423E-6</c:v>
                </c:pt>
                <c:pt idx="522">
                  <c:v>2.076867579625663E-5</c:v>
                </c:pt>
                <c:pt idx="523">
                  <c:v>5.0883309421489997E-6</c:v>
                </c:pt>
                <c:pt idx="524">
                  <c:v>5.5272138879125521E-6</c:v>
                </c:pt>
                <c:pt idx="525">
                  <c:v>-1.2786375532813921E-5</c:v>
                </c:pt>
                <c:pt idx="526">
                  <c:v>1.4644801795360429E-5</c:v>
                </c:pt>
                <c:pt idx="527">
                  <c:v>3.3227623232878756E-6</c:v>
                </c:pt>
                <c:pt idx="528">
                  <c:v>1.2600313137323127E-5</c:v>
                </c:pt>
                <c:pt idx="529">
                  <c:v>-1.2733738450121379E-5</c:v>
                </c:pt>
                <c:pt idx="530">
                  <c:v>6.1688435516682461E-5</c:v>
                </c:pt>
                <c:pt idx="531">
                  <c:v>4.0159277141516014E-6</c:v>
                </c:pt>
                <c:pt idx="532">
                  <c:v>6.6746358289293539E-6</c:v>
                </c:pt>
                <c:pt idx="533">
                  <c:v>3.1992488476184633E-6</c:v>
                </c:pt>
                <c:pt idx="534">
                  <c:v>4.00978205150615E-6</c:v>
                </c:pt>
                <c:pt idx="535">
                  <c:v>3.4490986526858336E-6</c:v>
                </c:pt>
                <c:pt idx="536">
                  <c:v>-2.5289570542708084E-5</c:v>
                </c:pt>
                <c:pt idx="537">
                  <c:v>1.0444759558247974E-5</c:v>
                </c:pt>
                <c:pt idx="538">
                  <c:v>9.7298297646597476E-6</c:v>
                </c:pt>
                <c:pt idx="539">
                  <c:v>-1.1086232468260349E-5</c:v>
                </c:pt>
                <c:pt idx="540">
                  <c:v>-2.7198895591440397E-5</c:v>
                </c:pt>
                <c:pt idx="541">
                  <c:v>4.9547002431982179E-6</c:v>
                </c:pt>
                <c:pt idx="542">
                  <c:v>1.1407553035525098E-7</c:v>
                </c:pt>
                <c:pt idx="543">
                  <c:v>7.6855089381488995E-7</c:v>
                </c:pt>
                <c:pt idx="544">
                  <c:v>-4.1873199465580768E-6</c:v>
                </c:pt>
                <c:pt idx="545">
                  <c:v>#N/A</c:v>
                </c:pt>
                <c:pt idx="546">
                  <c:v>4.4667101121609321E-5</c:v>
                </c:pt>
                <c:pt idx="547">
                  <c:v>1.8187931683177894E-5</c:v>
                </c:pt>
                <c:pt idx="548">
                  <c:v>4.9534855594002281E-6</c:v>
                </c:pt>
                <c:pt idx="549">
                  <c:v>1.969266383805568E-5</c:v>
                </c:pt>
                <c:pt idx="550">
                  <c:v>4.9450243825299722E-5</c:v>
                </c:pt>
                <c:pt idx="551">
                  <c:v>2.2394878070763902E-5</c:v>
                </c:pt>
                <c:pt idx="552">
                  <c:v>1.0065645363210862E-5</c:v>
                </c:pt>
                <c:pt idx="553">
                  <c:v>2.5910554783958872E-6</c:v>
                </c:pt>
                <c:pt idx="554">
                  <c:v>1.0347421129708323E-5</c:v>
                </c:pt>
                <c:pt idx="555">
                  <c:v>4.1917904269439532E-5</c:v>
                </c:pt>
                <c:pt idx="556">
                  <c:v>9.0013821908430103E-6</c:v>
                </c:pt>
                <c:pt idx="557">
                  <c:v>6.4627298863584315E-6</c:v>
                </c:pt>
                <c:pt idx="558">
                  <c:v>4.2314647463737032E-6</c:v>
                </c:pt>
                <c:pt idx="559">
                  <c:v>-4.2646269937662851E-6</c:v>
                </c:pt>
                <c:pt idx="560">
                  <c:v>5.6614277081701303E-5</c:v>
                </c:pt>
                <c:pt idx="561">
                  <c:v>1.6960439391033866E-5</c:v>
                </c:pt>
                <c:pt idx="562">
                  <c:v>-2.7516761714418969E-5</c:v>
                </c:pt>
                <c:pt idx="563">
                  <c:v>6.9687353774217087E-6</c:v>
                </c:pt>
                <c:pt idx="564">
                  <c:v>1.2717415812990573E-5</c:v>
                </c:pt>
                <c:pt idx="565">
                  <c:v>1.556999758134392E-5</c:v>
                </c:pt>
                <c:pt idx="566">
                  <c:v>1.5347138924370896E-5</c:v>
                </c:pt>
                <c:pt idx="567">
                  <c:v>9.4678503370637657E-6</c:v>
                </c:pt>
                <c:pt idx="568">
                  <c:v>7.0311800999256491E-6</c:v>
                </c:pt>
                <c:pt idx="569">
                  <c:v>5.5014469353409368E-6</c:v>
                </c:pt>
                <c:pt idx="570">
                  <c:v>2.3501577492313075E-5</c:v>
                </c:pt>
                <c:pt idx="571">
                  <c:v>1.5477895121907004E-5</c:v>
                </c:pt>
                <c:pt idx="572">
                  <c:v>2.4020849679340373E-6</c:v>
                </c:pt>
                <c:pt idx="573">
                  <c:v>1.0452482006817476E-5</c:v>
                </c:pt>
                <c:pt idx="574">
                  <c:v>1.0485951722816189E-5</c:v>
                </c:pt>
                <c:pt idx="575">
                  <c:v>4.0761484120244162E-5</c:v>
                </c:pt>
                <c:pt idx="576">
                  <c:v>1.4155262253900958E-5</c:v>
                </c:pt>
                <c:pt idx="577">
                  <c:v>7.3705003635904376E-6</c:v>
                </c:pt>
                <c:pt idx="578">
                  <c:v>6.1014759605848568E-6</c:v>
                </c:pt>
                <c:pt idx="579">
                  <c:v>-1.0228814490087501E-5</c:v>
                </c:pt>
                <c:pt idx="580">
                  <c:v>1.1126089346946699E-5</c:v>
                </c:pt>
                <c:pt idx="581">
                  <c:v>1.1702490829712531E-5</c:v>
                </c:pt>
                <c:pt idx="582">
                  <c:v>3.8065041960688717E-6</c:v>
                </c:pt>
                <c:pt idx="583">
                  <c:v>4.4797316363087702E-6</c:v>
                </c:pt>
                <c:pt idx="584">
                  <c:v>4.2468240348814135E-6</c:v>
                </c:pt>
                <c:pt idx="585">
                  <c:v>8.3045494759792504E-6</c:v>
                </c:pt>
                <c:pt idx="586">
                  <c:v>1.2946586375850444E-5</c:v>
                </c:pt>
                <c:pt idx="587">
                  <c:v>9.2723560231044999E-6</c:v>
                </c:pt>
                <c:pt idx="588">
                  <c:v>-2.9086744042228219E-6</c:v>
                </c:pt>
                <c:pt idx="589">
                  <c:v>2.6176520147247473E-5</c:v>
                </c:pt>
                <c:pt idx="590">
                  <c:v>1.0819917826143666E-6</c:v>
                </c:pt>
                <c:pt idx="591">
                  <c:v>-1.6530550671856048E-5</c:v>
                </c:pt>
                <c:pt idx="592">
                  <c:v>#N/A</c:v>
                </c:pt>
                <c:pt idx="593">
                  <c:v>1.1906659351801352E-5</c:v>
                </c:pt>
                <c:pt idx="594">
                  <c:v>5.8709262254375005E-5</c:v>
                </c:pt>
                <c:pt idx="595">
                  <c:v>1.046734331922039E-5</c:v>
                </c:pt>
                <c:pt idx="596">
                  <c:v>8.1624260277468608E-6</c:v>
                </c:pt>
                <c:pt idx="597">
                  <c:v>8.5002669414357968E-7</c:v>
                </c:pt>
                <c:pt idx="598">
                  <c:v>1.4645175192562476E-6</c:v>
                </c:pt>
                <c:pt idx="599">
                  <c:v>-2.356178153539723E-5</c:v>
                </c:pt>
                <c:pt idx="600">
                  <c:v>#N/A</c:v>
                </c:pt>
                <c:pt idx="601">
                  <c:v>-1.3494956530024638E-7</c:v>
                </c:pt>
                <c:pt idx="602">
                  <c:v>2.348828040277251E-5</c:v>
                </c:pt>
                <c:pt idx="603">
                  <c:v>-2.954545667799291E-5</c:v>
                </c:pt>
                <c:pt idx="604">
                  <c:v>1.0576271521012259E-5</c:v>
                </c:pt>
                <c:pt idx="605">
                  <c:v>1.1170022137241276E-5</c:v>
                </c:pt>
                <c:pt idx="606">
                  <c:v>1.5542121631240136E-5</c:v>
                </c:pt>
                <c:pt idx="607">
                  <c:v>-1.0167184380627248E-5</c:v>
                </c:pt>
                <c:pt idx="608">
                  <c:v>-5.126126077392712E-6</c:v>
                </c:pt>
                <c:pt idx="609">
                  <c:v>3.3941289770966776E-5</c:v>
                </c:pt>
                <c:pt idx="610">
                  <c:v>1.4810352191196863E-5</c:v>
                </c:pt>
                <c:pt idx="611">
                  <c:v>1.851579384393176E-5</c:v>
                </c:pt>
                <c:pt idx="612">
                  <c:v>-4.9060220418395417E-6</c:v>
                </c:pt>
                <c:pt idx="613">
                  <c:v>1.6342578851524792E-5</c:v>
                </c:pt>
                <c:pt idx="614">
                  <c:v>5.0471435610432991E-5</c:v>
                </c:pt>
                <c:pt idx="615">
                  <c:v>1.3560083150787605E-5</c:v>
                </c:pt>
                <c:pt idx="616">
                  <c:v>5.8795722195359446E-6</c:v>
                </c:pt>
                <c:pt idx="617">
                  <c:v>4.3309342037112231E-6</c:v>
                </c:pt>
                <c:pt idx="618">
                  <c:v>8.4882346096382122E-6</c:v>
                </c:pt>
                <c:pt idx="619">
                  <c:v>3.7646721863349164E-5</c:v>
                </c:pt>
                <c:pt idx="620">
                  <c:v>1.4398482576005733E-5</c:v>
                </c:pt>
                <c:pt idx="621">
                  <c:v>1.1635369135065687E-5</c:v>
                </c:pt>
                <c:pt idx="622">
                  <c:v>-2.8859252796387125E-6</c:v>
                </c:pt>
                <c:pt idx="623">
                  <c:v>1.6048393778111958E-5</c:v>
                </c:pt>
                <c:pt idx="624">
                  <c:v>3.3783884781035667E-5</c:v>
                </c:pt>
                <c:pt idx="625">
                  <c:v>1.5428961492203186E-5</c:v>
                </c:pt>
                <c:pt idx="626">
                  <c:v>1.0484824395584624E-5</c:v>
                </c:pt>
                <c:pt idx="627">
                  <c:v>-3.986054618554391E-5</c:v>
                </c:pt>
                <c:pt idx="628">
                  <c:v>2.4774772935387546E-6</c:v>
                </c:pt>
                <c:pt idx="629">
                  <c:v>2.844840083393585E-5</c:v>
                </c:pt>
                <c:pt idx="630">
                  <c:v>1.4166849609198451E-5</c:v>
                </c:pt>
                <c:pt idx="631">
                  <c:v>5.5422540281568899E-6</c:v>
                </c:pt>
                <c:pt idx="632">
                  <c:v>2.0274034684408804E-6</c:v>
                </c:pt>
                <c:pt idx="633">
                  <c:v>3.0472203544684717E-5</c:v>
                </c:pt>
                <c:pt idx="634">
                  <c:v>1.6212058102760274E-5</c:v>
                </c:pt>
                <c:pt idx="635">
                  <c:v>1.5191858232288524E-5</c:v>
                </c:pt>
                <c:pt idx="636">
                  <c:v>1.0296851110869198E-5</c:v>
                </c:pt>
                <c:pt idx="637">
                  <c:v>9.8556015439843492E-6</c:v>
                </c:pt>
                <c:pt idx="638">
                  <c:v>3.6259717069664354E-5</c:v>
                </c:pt>
                <c:pt idx="639">
                  <c:v>1.4822316930729329E-5</c:v>
                </c:pt>
                <c:pt idx="640">
                  <c:v>9.2751457542172844E-6</c:v>
                </c:pt>
                <c:pt idx="641">
                  <c:v>2.4534680438392797E-6</c:v>
                </c:pt>
                <c:pt idx="642">
                  <c:v>-8.6027376268171807E-6</c:v>
                </c:pt>
                <c:pt idx="643">
                  <c:v>-1.0458370021115826E-6</c:v>
                </c:pt>
                <c:pt idx="644">
                  <c:v>1.3543042395647298E-5</c:v>
                </c:pt>
                <c:pt idx="645">
                  <c:v>1.0304800918792267E-5</c:v>
                </c:pt>
                <c:pt idx="646">
                  <c:v>5.9733075725709739E-6</c:v>
                </c:pt>
                <c:pt idx="647">
                  <c:v>8.1165963787821482E-6</c:v>
                </c:pt>
                <c:pt idx="648">
                  <c:v>2.3741303165736305E-5</c:v>
                </c:pt>
                <c:pt idx="649">
                  <c:v>8.9011391573023957E-6</c:v>
                </c:pt>
                <c:pt idx="650">
                  <c:v>3.4836755222755755E-6</c:v>
                </c:pt>
                <c:pt idx="651">
                  <c:v>3.8550057901431956E-6</c:v>
                </c:pt>
                <c:pt idx="652">
                  <c:v>-4.5668593326997353E-6</c:v>
                </c:pt>
                <c:pt idx="653">
                  <c:v>2.1074810278354228E-5</c:v>
                </c:pt>
                <c:pt idx="654">
                  <c:v>-1.4548888795484771E-5</c:v>
                </c:pt>
                <c:pt idx="655">
                  <c:v>-1.995207624783113E-6</c:v>
                </c:pt>
                <c:pt idx="656">
                  <c:v>-2.6578453337089414E-6</c:v>
                </c:pt>
                <c:pt idx="657">
                  <c:v>6.5195274436602446E-5</c:v>
                </c:pt>
                <c:pt idx="658">
                  <c:v>1.6913791836214997E-5</c:v>
                </c:pt>
                <c:pt idx="659">
                  <c:v>-1.419986682016372E-5</c:v>
                </c:pt>
                <c:pt idx="660">
                  <c:v>#N/A</c:v>
                </c:pt>
                <c:pt idx="661">
                  <c:v>4.7195845566117001E-6</c:v>
                </c:pt>
                <c:pt idx="662">
                  <c:v>2.6497430738126049E-5</c:v>
                </c:pt>
                <c:pt idx="663">
                  <c:v>-2.5405121340860148E-5</c:v>
                </c:pt>
                <c:pt idx="664">
                  <c:v>7.3393237276508927E-6</c:v>
                </c:pt>
                <c:pt idx="665">
                  <c:v>-3.5791433927734317E-7</c:v>
                </c:pt>
                <c:pt idx="666">
                  <c:v>-7.7978429676939243E-5</c:v>
                </c:pt>
                <c:pt idx="667">
                  <c:v>#N/A</c:v>
                </c:pt>
                <c:pt idx="668">
                  <c:v>3.0659430665380683E-5</c:v>
                </c:pt>
                <c:pt idx="669">
                  <c:v>1.6159856102593295E-5</c:v>
                </c:pt>
                <c:pt idx="670">
                  <c:v>#N/A</c:v>
                </c:pt>
                <c:pt idx="671">
                  <c:v>-1.4292242600744132E-5</c:v>
                </c:pt>
                <c:pt idx="672">
                  <c:v>5.251317149435053E-5</c:v>
                </c:pt>
                <c:pt idx="673">
                  <c:v>1.0719555287974636E-5</c:v>
                </c:pt>
                <c:pt idx="674">
                  <c:v>#N/A</c:v>
                </c:pt>
                <c:pt idx="675">
                  <c:v>2.6053451624985513E-6</c:v>
                </c:pt>
                <c:pt idx="676">
                  <c:v>2.4677550949370186E-5</c:v>
                </c:pt>
                <c:pt idx="677">
                  <c:v>5.2485239729227473E-5</c:v>
                </c:pt>
                <c:pt idx="678">
                  <c:v>1.4642868222392025E-5</c:v>
                </c:pt>
                <c:pt idx="679">
                  <c:v>1.1164770653437905E-5</c:v>
                </c:pt>
                <c:pt idx="680">
                  <c:v>7.0724194065618917E-6</c:v>
                </c:pt>
                <c:pt idx="681">
                  <c:v>1.0544283953084488E-5</c:v>
                </c:pt>
                <c:pt idx="682">
                  <c:v>3.0694863087821211E-5</c:v>
                </c:pt>
                <c:pt idx="683">
                  <c:v>1.4898359675941109E-5</c:v>
                </c:pt>
                <c:pt idx="684">
                  <c:v>1.3937876174097141E-5</c:v>
                </c:pt>
                <c:pt idx="685">
                  <c:v>2.4293640155104157E-6</c:v>
                </c:pt>
                <c:pt idx="686">
                  <c:v>9.5220697245990138E-6</c:v>
                </c:pt>
                <c:pt idx="687">
                  <c:v>3.2927292087814308E-5</c:v>
                </c:pt>
                <c:pt idx="688">
                  <c:v>9.398325778620098E-6</c:v>
                </c:pt>
                <c:pt idx="689">
                  <c:v>5.769757773999018E-6</c:v>
                </c:pt>
                <c:pt idx="690">
                  <c:v>-3.9188186296001959E-5</c:v>
                </c:pt>
                <c:pt idx="691">
                  <c:v>1.6969965984992008E-5</c:v>
                </c:pt>
                <c:pt idx="692">
                  <c:v>2.8567596136674922E-5</c:v>
                </c:pt>
                <c:pt idx="693">
                  <c:v>2.0633920367885139E-6</c:v>
                </c:pt>
                <c:pt idx="694">
                  <c:v>-2.7469139011193633E-6</c:v>
                </c:pt>
                <c:pt idx="695">
                  <c:v>#N/A</c:v>
                </c:pt>
                <c:pt idx="696">
                  <c:v>8.1298388086015194E-6</c:v>
                </c:pt>
                <c:pt idx="697">
                  <c:v>6.8665340732132485E-5</c:v>
                </c:pt>
                <c:pt idx="698">
                  <c:v>7.0521559090153119E-6</c:v>
                </c:pt>
                <c:pt idx="699">
                  <c:v>1.6303747794044199E-6</c:v>
                </c:pt>
                <c:pt idx="700">
                  <c:v>1.6400314251874271E-5</c:v>
                </c:pt>
                <c:pt idx="701">
                  <c:v>4.9060949391166453E-5</c:v>
                </c:pt>
                <c:pt idx="702">
                  <c:v>-1.6284569636093593E-6</c:v>
                </c:pt>
                <c:pt idx="703">
                  <c:v>1.2787184045848221E-5</c:v>
                </c:pt>
                <c:pt idx="704">
                  <c:v>6.2086003826955505E-6</c:v>
                </c:pt>
                <c:pt idx="705">
                  <c:v>9.6786857746167243E-6</c:v>
                </c:pt>
                <c:pt idx="706">
                  <c:v>4.0111007292398249E-5</c:v>
                </c:pt>
                <c:pt idx="707">
                  <c:v>-2.4601374629007466E-5</c:v>
                </c:pt>
                <c:pt idx="708">
                  <c:v>5.1631831223808433E-6</c:v>
                </c:pt>
                <c:pt idx="709">
                  <c:v>5.8542369568703734E-6</c:v>
                </c:pt>
                <c:pt idx="710">
                  <c:v>8.7208406718275455E-6</c:v>
                </c:pt>
                <c:pt idx="711">
                  <c:v>9.4409818032215043E-6</c:v>
                </c:pt>
                <c:pt idx="712">
                  <c:v>4.0656949883421944E-6</c:v>
                </c:pt>
                <c:pt idx="713">
                  <c:v>5.4561957880672196E-6</c:v>
                </c:pt>
                <c:pt idx="714">
                  <c:v>7.1613688528149311E-6</c:v>
                </c:pt>
                <c:pt idx="715">
                  <c:v>-2.5402038092980916E-6</c:v>
                </c:pt>
                <c:pt idx="716">
                  <c:v>2.8387663739026792E-5</c:v>
                </c:pt>
                <c:pt idx="717">
                  <c:v>7.9856626414853693E-6</c:v>
                </c:pt>
                <c:pt idx="718">
                  <c:v>-1.1843236034314586E-5</c:v>
                </c:pt>
                <c:pt idx="719">
                  <c:v>-1.3037131970872196E-5</c:v>
                </c:pt>
                <c:pt idx="720">
                  <c:v>1.8475211611690412E-6</c:v>
                </c:pt>
                <c:pt idx="721">
                  <c:v>4.117989926410992E-5</c:v>
                </c:pt>
                <c:pt idx="722">
                  <c:v>1.0517587252678595E-5</c:v>
                </c:pt>
                <c:pt idx="723">
                  <c:v>9.7879836971070944E-6</c:v>
                </c:pt>
                <c:pt idx="724">
                  <c:v>7.7568570788777436E-7</c:v>
                </c:pt>
                <c:pt idx="725">
                  <c:v>1.5631199118848471E-5</c:v>
                </c:pt>
                <c:pt idx="726">
                  <c:v>-2.9734800305325493E-5</c:v>
                </c:pt>
                <c:pt idx="727">
                  <c:v>6.931052430658724E-6</c:v>
                </c:pt>
                <c:pt idx="728">
                  <c:v>9.869769317383259E-7</c:v>
                </c:pt>
                <c:pt idx="729">
                  <c:v>-3.8392382522012269E-5</c:v>
                </c:pt>
                <c:pt idx="730">
                  <c:v>3.75495099866896E-5</c:v>
                </c:pt>
                <c:pt idx="731">
                  <c:v>8.6350071885066271E-6</c:v>
                </c:pt>
                <c:pt idx="732">
                  <c:v>-1.764827093575505E-6</c:v>
                </c:pt>
                <c:pt idx="733">
                  <c:v>1.031618678493107E-5</c:v>
                </c:pt>
                <c:pt idx="734">
                  <c:v>9.41612575711126E-6</c:v>
                </c:pt>
                <c:pt idx="735">
                  <c:v>2.1358311967034638E-5</c:v>
                </c:pt>
                <c:pt idx="736">
                  <c:v>9.3432849981311961E-6</c:v>
                </c:pt>
                <c:pt idx="737">
                  <c:v>7.1764958341491436E-6</c:v>
                </c:pt>
                <c:pt idx="738">
                  <c:v>-1.127350401142202E-6</c:v>
                </c:pt>
                <c:pt idx="739">
                  <c:v>8.8444439054757851E-6</c:v>
                </c:pt>
                <c:pt idx="740">
                  <c:v>4.8892172070935658E-5</c:v>
                </c:pt>
                <c:pt idx="741">
                  <c:v>1.4528086294429698E-5</c:v>
                </c:pt>
                <c:pt idx="742">
                  <c:v>8.0791346759312432E-6</c:v>
                </c:pt>
                <c:pt idx="743">
                  <c:v>1.5141970119980641E-6</c:v>
                </c:pt>
                <c:pt idx="744">
                  <c:v>1.0915101857023046E-5</c:v>
                </c:pt>
                <c:pt idx="745">
                  <c:v>3.8138406655341406E-5</c:v>
                </c:pt>
                <c:pt idx="746">
                  <c:v>1.277398784016448E-5</c:v>
                </c:pt>
                <c:pt idx="747">
                  <c:v>1.7292334395069275E-5</c:v>
                </c:pt>
                <c:pt idx="748">
                  <c:v>1.2089554573657679E-5</c:v>
                </c:pt>
                <c:pt idx="749">
                  <c:v>4.0436939170440667E-5</c:v>
                </c:pt>
                <c:pt idx="750">
                  <c:v>1.3067278532119531E-5</c:v>
                </c:pt>
                <c:pt idx="751">
                  <c:v>-3.2095124490760796E-5</c:v>
                </c:pt>
                <c:pt idx="752">
                  <c:v>3.1849393680172255E-6</c:v>
                </c:pt>
                <c:pt idx="753">
                  <c:v>1.1652294671149477E-5</c:v>
                </c:pt>
                <c:pt idx="754">
                  <c:v>2.1978423238255829E-5</c:v>
                </c:pt>
                <c:pt idx="755">
                  <c:v>1.3745449472413185E-5</c:v>
                </c:pt>
                <c:pt idx="756">
                  <c:v>-4.8382083437381596E-6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E-4831-89C3-EE95062C17DA}"/>
            </c:ext>
          </c:extLst>
        </c:ser>
        <c:ser>
          <c:idx val="9"/>
          <c:order val="1"/>
          <c:tx>
            <c:strRef>
              <c:f>Analysis!$BF$9</c:f>
              <c:strCache>
                <c:ptCount val="1"/>
                <c:pt idx="0">
                  <c:v>Lyxor S&amp;P 500 UCITS ETF - Dist (EUR)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Analysis!$BF$10:$BF$766</c:f>
              <c:numCache>
                <c:formatCode>0.000%</c:formatCode>
                <c:ptCount val="757"/>
                <c:pt idx="0">
                  <c:v>-7.6032457786423535E-6</c:v>
                </c:pt>
                <c:pt idx="1">
                  <c:v>9.7242012535581068E-6</c:v>
                </c:pt>
                <c:pt idx="2">
                  <c:v>1.4583681781532576E-5</c:v>
                </c:pt>
                <c:pt idx="3">
                  <c:v>-4.8607477368678431E-6</c:v>
                </c:pt>
                <c:pt idx="4">
                  <c:v>-9.8441361480183787E-6</c:v>
                </c:pt>
                <c:pt idx="5">
                  <c:v>1.3650066724268939E-5</c:v>
                </c:pt>
                <c:pt idx="6">
                  <c:v>-2.6558236192464335E-6</c:v>
                </c:pt>
                <c:pt idx="7">
                  <c:v>7.2000955551043688E-6</c:v>
                </c:pt>
                <c:pt idx="8">
                  <c:v>-3.4168617816243696E-6</c:v>
                </c:pt>
                <c:pt idx="9">
                  <c:v>4.9908795075603862E-6</c:v>
                </c:pt>
                <c:pt idx="10">
                  <c:v>3.8744247596866899E-6</c:v>
                </c:pt>
                <c:pt idx="11">
                  <c:v>1.0977859672411938E-6</c:v>
                </c:pt>
                <c:pt idx="12">
                  <c:v>-3.6484776597678348E-6</c:v>
                </c:pt>
                <c:pt idx="13">
                  <c:v>1.7063644028869618E-5</c:v>
                </c:pt>
                <c:pt idx="14">
                  <c:v>2.0571763512666763E-6</c:v>
                </c:pt>
                <c:pt idx="15">
                  <c:v>1.4589641196827152E-5</c:v>
                </c:pt>
                <c:pt idx="16">
                  <c:v>-1.1925238607712885E-6</c:v>
                </c:pt>
                <c:pt idx="17">
                  <c:v>1.3370209339669259E-6</c:v>
                </c:pt>
                <c:pt idx="18">
                  <c:v>-6.969797860523208E-6</c:v>
                </c:pt>
                <c:pt idx="19">
                  <c:v>6.0755186284122686E-6</c:v>
                </c:pt>
                <c:pt idx="20">
                  <c:v>2.757397424602015E-5</c:v>
                </c:pt>
                <c:pt idx="21">
                  <c:v>1.0339569427308959E-5</c:v>
                </c:pt>
                <c:pt idx="22">
                  <c:v>2.0378501037754404E-6</c:v>
                </c:pt>
                <c:pt idx="23">
                  <c:v>1.735165941263439E-5</c:v>
                </c:pt>
                <c:pt idx="24">
                  <c:v>1.3073973496480207E-5</c:v>
                </c:pt>
                <c:pt idx="25">
                  <c:v>1.4829891575862675E-6</c:v>
                </c:pt>
                <c:pt idx="26">
                  <c:v>-4.2941178102218203E-7</c:v>
                </c:pt>
                <c:pt idx="27">
                  <c:v>9.5359786542736913E-6</c:v>
                </c:pt>
                <c:pt idx="28">
                  <c:v>2.0213706385385777E-6</c:v>
                </c:pt>
                <c:pt idx="29">
                  <c:v>7.2537025372909625E-6</c:v>
                </c:pt>
                <c:pt idx="30">
                  <c:v>2.3203280299810558E-5</c:v>
                </c:pt>
                <c:pt idx="31">
                  <c:v>2.1428598132811061E-5</c:v>
                </c:pt>
                <c:pt idx="32">
                  <c:v>-5.2884297827571203E-6</c:v>
                </c:pt>
                <c:pt idx="33">
                  <c:v>1.2141583033420389E-5</c:v>
                </c:pt>
                <c:pt idx="34">
                  <c:v>2.9665017828639506E-5</c:v>
                </c:pt>
                <c:pt idx="35">
                  <c:v>-3.4090629161820374E-6</c:v>
                </c:pt>
                <c:pt idx="36">
                  <c:v>2.2544620240538826E-5</c:v>
                </c:pt>
                <c:pt idx="37">
                  <c:v>6.3387944118087347E-6</c:v>
                </c:pt>
                <c:pt idx="38">
                  <c:v>1.6246115641771475E-5</c:v>
                </c:pt>
                <c:pt idx="39">
                  <c:v>2.9501771161566381E-5</c:v>
                </c:pt>
                <c:pt idx="40">
                  <c:v>-2.8021188502869165E-6</c:v>
                </c:pt>
                <c:pt idx="41">
                  <c:v>-2.8962100397933455E-6</c:v>
                </c:pt>
                <c:pt idx="42">
                  <c:v>-3.6186550083083802E-6</c:v>
                </c:pt>
                <c:pt idx="43">
                  <c:v>1.3118151474755813E-5</c:v>
                </c:pt>
                <c:pt idx="44">
                  <c:v>1.3229123223990058E-5</c:v>
                </c:pt>
                <c:pt idx="45">
                  <c:v>-3.6304459600788874E-6</c:v>
                </c:pt>
                <c:pt idx="46">
                  <c:v>-1.9579337440234212E-7</c:v>
                </c:pt>
                <c:pt idx="47">
                  <c:v>-3.731402793971661E-6</c:v>
                </c:pt>
                <c:pt idx="48">
                  <c:v>1.7801707885567453E-7</c:v>
                </c:pt>
                <c:pt idx="49">
                  <c:v>1.0098519325651978E-5</c:v>
                </c:pt>
                <c:pt idx="50">
                  <c:v>2.4474278252917259E-6</c:v>
                </c:pt>
                <c:pt idx="51">
                  <c:v>-2.2585701531241398E-6</c:v>
                </c:pt>
                <c:pt idx="52">
                  <c:v>-5.8701154611595641E-6</c:v>
                </c:pt>
                <c:pt idx="53">
                  <c:v>1.8063925633082789E-6</c:v>
                </c:pt>
                <c:pt idx="54">
                  <c:v>2.1335819921919352E-6</c:v>
                </c:pt>
                <c:pt idx="55">
                  <c:v>1.0971357106037694E-5</c:v>
                </c:pt>
                <c:pt idx="56">
                  <c:v>-2.6671251044385613E-6</c:v>
                </c:pt>
                <c:pt idx="57">
                  <c:v>-5.1628500323808169E-6</c:v>
                </c:pt>
                <c:pt idx="58">
                  <c:v>7.0428326393034979E-7</c:v>
                </c:pt>
                <c:pt idx="59">
                  <c:v>4.4898566438078547E-5</c:v>
                </c:pt>
                <c:pt idx="60">
                  <c:v>-2.3143343308440478E-7</c:v>
                </c:pt>
                <c:pt idx="61">
                  <c:v>5.0473342835255508E-6</c:v>
                </c:pt>
                <c:pt idx="62">
                  <c:v>8.4684857799555147E-6</c:v>
                </c:pt>
                <c:pt idx="63">
                  <c:v>-2.5497460073298228E-6</c:v>
                </c:pt>
                <c:pt idx="64">
                  <c:v>1.3397417948590729E-5</c:v>
                </c:pt>
                <c:pt idx="65">
                  <c:v>5.3590986794915807E-6</c:v>
                </c:pt>
                <c:pt idx="66">
                  <c:v>1.5988095562025073E-5</c:v>
                </c:pt>
                <c:pt idx="67">
                  <c:v>-6.4904802259402317E-6</c:v>
                </c:pt>
                <c:pt idx="68">
                  <c:v>2.6272713955499682E-6</c:v>
                </c:pt>
                <c:pt idx="69">
                  <c:v>5.5307608086696547E-6</c:v>
                </c:pt>
                <c:pt idx="70">
                  <c:v>8.6705359814143179E-6</c:v>
                </c:pt>
                <c:pt idx="71">
                  <c:v>-3.5436412606504319E-6</c:v>
                </c:pt>
                <c:pt idx="72">
                  <c:v>1.8865726462147236E-6</c:v>
                </c:pt>
                <c:pt idx="73">
                  <c:v>1.2742837140367058E-5</c:v>
                </c:pt>
                <c:pt idx="74">
                  <c:v>9.7997938574012622E-6</c:v>
                </c:pt>
                <c:pt idx="75">
                  <c:v>9.5775775595940971E-6</c:v>
                </c:pt>
                <c:pt idx="76">
                  <c:v>1.3905912230383066E-5</c:v>
                </c:pt>
                <c:pt idx="77">
                  <c:v>-2.6930503809197148E-6</c:v>
                </c:pt>
                <c:pt idx="78">
                  <c:v>5.7777077000498167E-6</c:v>
                </c:pt>
                <c:pt idx="79">
                  <c:v>6.7439985157458082E-6</c:v>
                </c:pt>
                <c:pt idx="80">
                  <c:v>5.1792546815754292E-6</c:v>
                </c:pt>
                <c:pt idx="81">
                  <c:v>4.967382188203473E-5</c:v>
                </c:pt>
                <c:pt idx="82">
                  <c:v>1.5903568594599626E-5</c:v>
                </c:pt>
                <c:pt idx="83">
                  <c:v>-1.3627243873770567E-5</c:v>
                </c:pt>
                <c:pt idx="84">
                  <c:v>-4.4048438141430779E-7</c:v>
                </c:pt>
                <c:pt idx="85">
                  <c:v>1.2485686623042724E-5</c:v>
                </c:pt>
                <c:pt idx="86">
                  <c:v>2.6407482257906345E-5</c:v>
                </c:pt>
                <c:pt idx="87">
                  <c:v>-1.6410450485171424E-6</c:v>
                </c:pt>
                <c:pt idx="88">
                  <c:v>3.9657951782512413E-6</c:v>
                </c:pt>
                <c:pt idx="89">
                  <c:v>1.307080067203259E-5</c:v>
                </c:pt>
                <c:pt idx="90">
                  <c:v>1.4564640155256825E-5</c:v>
                </c:pt>
                <c:pt idx="91">
                  <c:v>2.6540133299501889E-5</c:v>
                </c:pt>
                <c:pt idx="92">
                  <c:v>5.3743285297613852E-6</c:v>
                </c:pt>
                <c:pt idx="93">
                  <c:v>1.0398180188886386E-5</c:v>
                </c:pt>
                <c:pt idx="94">
                  <c:v>-1.136575570048759E-5</c:v>
                </c:pt>
                <c:pt idx="95">
                  <c:v>-1.0956275169116125E-5</c:v>
                </c:pt>
                <c:pt idx="96">
                  <c:v>4.0500188899450507E-5</c:v>
                </c:pt>
                <c:pt idx="97">
                  <c:v>2.4922859654941121E-6</c:v>
                </c:pt>
                <c:pt idx="98">
                  <c:v>-2.1423661861752485E-5</c:v>
                </c:pt>
                <c:pt idx="99">
                  <c:v>-8.8037771626137129E-6</c:v>
                </c:pt>
                <c:pt idx="100">
                  <c:v>1.5417372809078955E-5</c:v>
                </c:pt>
                <c:pt idx="101">
                  <c:v>3.9791726577531605E-5</c:v>
                </c:pt>
                <c:pt idx="102">
                  <c:v>-1.5759162518946823E-5</c:v>
                </c:pt>
                <c:pt idx="103">
                  <c:v>-4.4141897659333296E-6</c:v>
                </c:pt>
                <c:pt idx="104">
                  <c:v>1.7987829752375006E-5</c:v>
                </c:pt>
                <c:pt idx="105">
                  <c:v>1.3798526583119752E-5</c:v>
                </c:pt>
                <c:pt idx="106">
                  <c:v>3.6267545003187962E-5</c:v>
                </c:pt>
                <c:pt idx="107">
                  <c:v>-6.8366148009424421E-7</c:v>
                </c:pt>
                <c:pt idx="108">
                  <c:v>-7.5898445951461113E-6</c:v>
                </c:pt>
                <c:pt idx="109">
                  <c:v>1.2872946612008107E-5</c:v>
                </c:pt>
                <c:pt idx="110">
                  <c:v>1.2902961578076244E-5</c:v>
                </c:pt>
                <c:pt idx="111">
                  <c:v>4.4238142734576158E-5</c:v>
                </c:pt>
                <c:pt idx="112">
                  <c:v>1.0722008935037941E-5</c:v>
                </c:pt>
                <c:pt idx="113">
                  <c:v>2.2002318231795215E-6</c:v>
                </c:pt>
                <c:pt idx="114">
                  <c:v>1.0728523008207702E-5</c:v>
                </c:pt>
                <c:pt idx="115">
                  <c:v>1.2757343688107881E-5</c:v>
                </c:pt>
                <c:pt idx="116">
                  <c:v>4.5269852685381196E-5</c:v>
                </c:pt>
                <c:pt idx="117">
                  <c:v>5.5400031078178813E-6</c:v>
                </c:pt>
                <c:pt idx="118">
                  <c:v>1.163272509396851E-5</c:v>
                </c:pt>
                <c:pt idx="119">
                  <c:v>9.4095548346384561E-6</c:v>
                </c:pt>
                <c:pt idx="120">
                  <c:v>-3.4997475464315642E-6</c:v>
                </c:pt>
                <c:pt idx="121">
                  <c:v>4.3372224531212922E-5</c:v>
                </c:pt>
                <c:pt idx="122">
                  <c:v>1.4067030295494831E-5</c:v>
                </c:pt>
                <c:pt idx="123">
                  <c:v>-2.8160495792350915E-5</c:v>
                </c:pt>
                <c:pt idx="124">
                  <c:v>1.7129253321979121E-5</c:v>
                </c:pt>
                <c:pt idx="125">
                  <c:v>1.416227968464856E-5</c:v>
                </c:pt>
                <c:pt idx="126">
                  <c:v>5.8319706558673801E-5</c:v>
                </c:pt>
                <c:pt idx="127">
                  <c:v>-1.7645355122386519E-5</c:v>
                </c:pt>
                <c:pt idx="128">
                  <c:v>1.0294598844717839E-5</c:v>
                </c:pt>
                <c:pt idx="129">
                  <c:v>1.2776354971766324E-6</c:v>
                </c:pt>
                <c:pt idx="130">
                  <c:v>2.5345430663348267E-5</c:v>
                </c:pt>
                <c:pt idx="131">
                  <c:v>1.4771889572329222E-5</c:v>
                </c:pt>
                <c:pt idx="132">
                  <c:v>6.0624765176875428E-6</c:v>
                </c:pt>
                <c:pt idx="133">
                  <c:v>1.2007504675337621E-5</c:v>
                </c:pt>
                <c:pt idx="134">
                  <c:v>1.56482555693227E-5</c:v>
                </c:pt>
                <c:pt idx="135">
                  <c:v>4.4204075437370705E-5</c:v>
                </c:pt>
                <c:pt idx="136">
                  <c:v>-1.4365512589264995E-5</c:v>
                </c:pt>
                <c:pt idx="137">
                  <c:v>8.4129802442323154E-6</c:v>
                </c:pt>
                <c:pt idx="138">
                  <c:v>1.6684778569420189E-5</c:v>
                </c:pt>
                <c:pt idx="139">
                  <c:v>1.0179437493151866E-5</c:v>
                </c:pt>
                <c:pt idx="140">
                  <c:v>3.8851440848919339E-5</c:v>
                </c:pt>
                <c:pt idx="141">
                  <c:v>-3.1403374687988261E-5</c:v>
                </c:pt>
                <c:pt idx="142">
                  <c:v>-1.492832739535821E-6</c:v>
                </c:pt>
                <c:pt idx="143">
                  <c:v>1.0410208144295829E-5</c:v>
                </c:pt>
                <c:pt idx="144">
                  <c:v>6.832966450653899E-6</c:v>
                </c:pt>
                <c:pt idx="145">
                  <c:v>4.1064790369471638E-5</c:v>
                </c:pt>
                <c:pt idx="146">
                  <c:v>1.2138514061454941E-5</c:v>
                </c:pt>
                <c:pt idx="147">
                  <c:v>-1.8543462111275666E-5</c:v>
                </c:pt>
                <c:pt idx="148">
                  <c:v>-1.8257525971066002E-6</c:v>
                </c:pt>
                <c:pt idx="149">
                  <c:v>1.1854245912212846E-5</c:v>
                </c:pt>
                <c:pt idx="150">
                  <c:v>3.7265744916581411E-5</c:v>
                </c:pt>
                <c:pt idx="151">
                  <c:v>-1.0426515391070978E-5</c:v>
                </c:pt>
                <c:pt idx="152">
                  <c:v>-1.3071068486469883E-6</c:v>
                </c:pt>
                <c:pt idx="153">
                  <c:v>9.0634886253937452E-6</c:v>
                </c:pt>
                <c:pt idx="154">
                  <c:v>5.6262533991935371E-5</c:v>
                </c:pt>
                <c:pt idx="155">
                  <c:v>-1.1183465533193271E-5</c:v>
                </c:pt>
                <c:pt idx="156">
                  <c:v>4.9603081945237548E-6</c:v>
                </c:pt>
                <c:pt idx="157">
                  <c:v>-1.1587344890928719E-5</c:v>
                </c:pt>
                <c:pt idx="158">
                  <c:v>-3.0672134720965971E-8</c:v>
                </c:pt>
                <c:pt idx="159">
                  <c:v>2.6282376118347273E-5</c:v>
                </c:pt>
                <c:pt idx="160">
                  <c:v>3.9020885655993709E-7</c:v>
                </c:pt>
                <c:pt idx="161">
                  <c:v>-1.796203608406266E-5</c:v>
                </c:pt>
                <c:pt idx="162">
                  <c:v>3.6680157201596231E-6</c:v>
                </c:pt>
                <c:pt idx="163">
                  <c:v>-9.6411968175669216E-6</c:v>
                </c:pt>
                <c:pt idx="164">
                  <c:v>3.8239689148511502E-5</c:v>
                </c:pt>
                <c:pt idx="165">
                  <c:v>-1.3670597401205242E-5</c:v>
                </c:pt>
                <c:pt idx="166">
                  <c:v>-3.808426372819973E-5</c:v>
                </c:pt>
                <c:pt idx="167">
                  <c:v>5.6470128445562651E-6</c:v>
                </c:pt>
                <c:pt idx="168">
                  <c:v>1.0861656396521369E-5</c:v>
                </c:pt>
                <c:pt idx="169">
                  <c:v>4.0908596422584154E-5</c:v>
                </c:pt>
                <c:pt idx="170">
                  <c:v>#N/A</c:v>
                </c:pt>
                <c:pt idx="171">
                  <c:v>7.9331954603301114E-6</c:v>
                </c:pt>
                <c:pt idx="172">
                  <c:v>9.7692640135260689E-6</c:v>
                </c:pt>
                <c:pt idx="173">
                  <c:v>1.3996754773537567E-5</c:v>
                </c:pt>
                <c:pt idx="174">
                  <c:v>4.2534678372563306E-5</c:v>
                </c:pt>
                <c:pt idx="175">
                  <c:v>1.1211837663838153E-5</c:v>
                </c:pt>
                <c:pt idx="176">
                  <c:v>2.6997087453350943E-6</c:v>
                </c:pt>
                <c:pt idx="177">
                  <c:v>7.6316833088618807E-6</c:v>
                </c:pt>
                <c:pt idx="178">
                  <c:v>1.0891419841008165E-5</c:v>
                </c:pt>
                <c:pt idx="179">
                  <c:v>4.232827026995345E-5</c:v>
                </c:pt>
                <c:pt idx="180">
                  <c:v>1.0203260777164047E-5</c:v>
                </c:pt>
                <c:pt idx="181">
                  <c:v>1.1855095835455742E-5</c:v>
                </c:pt>
                <c:pt idx="182">
                  <c:v>6.1705534728506706E-6</c:v>
                </c:pt>
                <c:pt idx="183">
                  <c:v>-2.3066786427605734E-6</c:v>
                </c:pt>
                <c:pt idx="184">
                  <c:v>5.063240065872332E-5</c:v>
                </c:pt>
                <c:pt idx="185">
                  <c:v>-2.1823996163572446E-6</c:v>
                </c:pt>
                <c:pt idx="186">
                  <c:v>-2.2409503279474663E-5</c:v>
                </c:pt>
                <c:pt idx="187">
                  <c:v>1.1343494112137087E-5</c:v>
                </c:pt>
                <c:pt idx="188">
                  <c:v>4.6992245490207196E-5</c:v>
                </c:pt>
                <c:pt idx="189">
                  <c:v>-5.3556190111603286E-6</c:v>
                </c:pt>
                <c:pt idx="190">
                  <c:v>-1.0725368842834371E-5</c:v>
                </c:pt>
                <c:pt idx="191">
                  <c:v>1.1434928264941746E-5</c:v>
                </c:pt>
                <c:pt idx="192">
                  <c:v>3.3901624685306331E-7</c:v>
                </c:pt>
                <c:pt idx="193">
                  <c:v>2.1101161869152563E-5</c:v>
                </c:pt>
                <c:pt idx="194">
                  <c:v>1.3090103119117735E-5</c:v>
                </c:pt>
                <c:pt idx="195">
                  <c:v>1.0891162962822776E-5</c:v>
                </c:pt>
                <c:pt idx="196">
                  <c:v>1.1781580186553953E-5</c:v>
                </c:pt>
                <c:pt idx="197">
                  <c:v>2.3440576848443584E-6</c:v>
                </c:pt>
                <c:pt idx="198">
                  <c:v>3.7278189841338794E-5</c:v>
                </c:pt>
                <c:pt idx="199">
                  <c:v>-9.7293520067154304E-6</c:v>
                </c:pt>
                <c:pt idx="200">
                  <c:v>1.9202878007718027E-6</c:v>
                </c:pt>
                <c:pt idx="201">
                  <c:v>1.5747923558739885E-5</c:v>
                </c:pt>
                <c:pt idx="202">
                  <c:v>7.1152595693124709E-6</c:v>
                </c:pt>
                <c:pt idx="203">
                  <c:v>3.2344967783370926E-5</c:v>
                </c:pt>
                <c:pt idx="204">
                  <c:v>-2.9653813182761724E-5</c:v>
                </c:pt>
                <c:pt idx="205">
                  <c:v>-1.8511462213210983E-5</c:v>
                </c:pt>
                <c:pt idx="206">
                  <c:v>1.1237312863565663E-6</c:v>
                </c:pt>
                <c:pt idx="207">
                  <c:v>1.3916709966421692E-5</c:v>
                </c:pt>
                <c:pt idx="208">
                  <c:v>2.5190141272002364E-5</c:v>
                </c:pt>
                <c:pt idx="209">
                  <c:v>6.6489121669510709E-6</c:v>
                </c:pt>
                <c:pt idx="210">
                  <c:v>-1.6674413439665692E-5</c:v>
                </c:pt>
                <c:pt idx="211">
                  <c:v>9.6183000994898293E-6</c:v>
                </c:pt>
                <c:pt idx="212">
                  <c:v>8.4220957065062052E-6</c:v>
                </c:pt>
                <c:pt idx="213">
                  <c:v>3.958951099125585E-5</c:v>
                </c:pt>
                <c:pt idx="214">
                  <c:v>-9.9344105820575734E-6</c:v>
                </c:pt>
                <c:pt idx="215">
                  <c:v>-1.345927269746916E-5</c:v>
                </c:pt>
                <c:pt idx="216">
                  <c:v>1.3137808660190764E-5</c:v>
                </c:pt>
                <c:pt idx="217">
                  <c:v>9.9579434397201183E-6</c:v>
                </c:pt>
                <c:pt idx="218">
                  <c:v>2.183265447097682E-5</c:v>
                </c:pt>
                <c:pt idx="219">
                  <c:v>9.7418799902548869E-6</c:v>
                </c:pt>
                <c:pt idx="220">
                  <c:v>7.2473445819065674E-6</c:v>
                </c:pt>
                <c:pt idx="221">
                  <c:v>-9.6487425849112185E-6</c:v>
                </c:pt>
                <c:pt idx="222">
                  <c:v>4.650885991874798E-5</c:v>
                </c:pt>
                <c:pt idx="223">
                  <c:v>-8.5165972179002125E-6</c:v>
                </c:pt>
                <c:pt idx="224">
                  <c:v>-3.3725250305982613E-5</c:v>
                </c:pt>
                <c:pt idx="225">
                  <c:v>9.319858758516375E-6</c:v>
                </c:pt>
                <c:pt idx="226">
                  <c:v>7.7753712692807397E-6</c:v>
                </c:pt>
                <c:pt idx="227">
                  <c:v>2.1570707580353954E-5</c:v>
                </c:pt>
                <c:pt idx="228">
                  <c:v>-1.4849393359495089E-5</c:v>
                </c:pt>
                <c:pt idx="229">
                  <c:v>-1.0957111282960952E-5</c:v>
                </c:pt>
                <c:pt idx="230">
                  <c:v>1.1686399510102419E-5</c:v>
                </c:pt>
                <c:pt idx="231">
                  <c:v>1.3249790740355039E-5</c:v>
                </c:pt>
                <c:pt idx="232">
                  <c:v>4.1989907488160227E-5</c:v>
                </c:pt>
                <c:pt idx="233">
                  <c:v>2.9104256046297294E-6</c:v>
                </c:pt>
                <c:pt idx="234">
                  <c:v>-6.8856416248763708E-6</c:v>
                </c:pt>
                <c:pt idx="235">
                  <c:v>7.8289177466439597E-6</c:v>
                </c:pt>
                <c:pt idx="236">
                  <c:v>1.4917607547459966E-5</c:v>
                </c:pt>
                <c:pt idx="237">
                  <c:v>4.1208342287712973E-5</c:v>
                </c:pt>
                <c:pt idx="238">
                  <c:v>1.3078905869101654E-5</c:v>
                </c:pt>
                <c:pt idx="239">
                  <c:v>3.1345671080984516E-6</c:v>
                </c:pt>
                <c:pt idx="240">
                  <c:v>7.2502116983397258E-6</c:v>
                </c:pt>
                <c:pt idx="241">
                  <c:v>5.3951629667259304E-5</c:v>
                </c:pt>
                <c:pt idx="242">
                  <c:v>1.3316422734055422E-5</c:v>
                </c:pt>
                <c:pt idx="243">
                  <c:v>9.5427545765414123E-6</c:v>
                </c:pt>
                <c:pt idx="244">
                  <c:v>8.8458328562079913E-6</c:v>
                </c:pt>
                <c:pt idx="245">
                  <c:v>2.3587901298860459E-6</c:v>
                </c:pt>
                <c:pt idx="246">
                  <c:v>4.1643181194706003E-5</c:v>
                </c:pt>
                <c:pt idx="247">
                  <c:v>1.4035923231348058E-5</c:v>
                </c:pt>
                <c:pt idx="248">
                  <c:v>-2.4389122847079392E-5</c:v>
                </c:pt>
                <c:pt idx="249">
                  <c:v>9.4063624125340084E-6</c:v>
                </c:pt>
                <c:pt idx="250">
                  <c:v>4.5522585201407395E-7</c:v>
                </c:pt>
                <c:pt idx="251">
                  <c:v>4.1861666184361823E-5</c:v>
                </c:pt>
                <c:pt idx="252">
                  <c:v>8.9724363305787591E-7</c:v>
                </c:pt>
                <c:pt idx="253">
                  <c:v>9.4766453015981966E-6</c:v>
                </c:pt>
                <c:pt idx="254">
                  <c:v>6.7010192541516744E-6</c:v>
                </c:pt>
                <c:pt idx="255">
                  <c:v>2.2825090182920782E-5</c:v>
                </c:pt>
                <c:pt idx="256">
                  <c:v>1.1940192125914351E-5</c:v>
                </c:pt>
                <c:pt idx="257">
                  <c:v>2.0436354913888621E-5</c:v>
                </c:pt>
                <c:pt idx="258">
                  <c:v>#N/A</c:v>
                </c:pt>
                <c:pt idx="259">
                  <c:v>3.9989527478523357E-5</c:v>
                </c:pt>
                <c:pt idx="260">
                  <c:v>8.1905503606094499E-6</c:v>
                </c:pt>
                <c:pt idx="261">
                  <c:v>5.4646969180893734E-6</c:v>
                </c:pt>
                <c:pt idx="262">
                  <c:v>1.8833124362238607E-6</c:v>
                </c:pt>
                <c:pt idx="263">
                  <c:v>1.4531469745282521E-5</c:v>
                </c:pt>
                <c:pt idx="264">
                  <c:v>3.7629661254534597E-5</c:v>
                </c:pt>
                <c:pt idx="265">
                  <c:v>-1.2837133273713164E-5</c:v>
                </c:pt>
                <c:pt idx="266">
                  <c:v>-5.6563657633290632E-6</c:v>
                </c:pt>
                <c:pt idx="267">
                  <c:v>1.475292420183294E-5</c:v>
                </c:pt>
                <c:pt idx="268">
                  <c:v>9.4413431569462247E-6</c:v>
                </c:pt>
                <c:pt idx="269">
                  <c:v>3.0503996016784107E-5</c:v>
                </c:pt>
                <c:pt idx="270">
                  <c:v>5.7619260160901575E-6</c:v>
                </c:pt>
                <c:pt idx="271">
                  <c:v>-2.5497329193102658E-5</c:v>
                </c:pt>
                <c:pt idx="272">
                  <c:v>-2.372710082632068E-6</c:v>
                </c:pt>
                <c:pt idx="273">
                  <c:v>9.6022250819505217E-6</c:v>
                </c:pt>
                <c:pt idx="274">
                  <c:v>3.8129522428764773E-5</c:v>
                </c:pt>
                <c:pt idx="275">
                  <c:v>-4.6187483702109233E-6</c:v>
                </c:pt>
                <c:pt idx="276">
                  <c:v>-2.0692280280343311E-6</c:v>
                </c:pt>
                <c:pt idx="277">
                  <c:v>9.5286750152467903E-6</c:v>
                </c:pt>
                <c:pt idx="278">
                  <c:v>2.5010011690085321E-5</c:v>
                </c:pt>
                <c:pt idx="279">
                  <c:v>1.5538045040397463E-5</c:v>
                </c:pt>
                <c:pt idx="280">
                  <c:v>3.3567685885360632E-6</c:v>
                </c:pt>
                <c:pt idx="281">
                  <c:v>-1.3074337028240457E-5</c:v>
                </c:pt>
                <c:pt idx="282">
                  <c:v>2.9451410618053231E-6</c:v>
                </c:pt>
                <c:pt idx="283">
                  <c:v>4.4678891716554148E-5</c:v>
                </c:pt>
                <c:pt idx="284">
                  <c:v>-1.3734805167864295E-5</c:v>
                </c:pt>
                <c:pt idx="285">
                  <c:v>-2.3525176238159418E-5</c:v>
                </c:pt>
                <c:pt idx="286">
                  <c:v>8.4486151892271266E-6</c:v>
                </c:pt>
                <c:pt idx="287">
                  <c:v>6.6950154464784362E-6</c:v>
                </c:pt>
                <c:pt idx="288">
                  <c:v>4.3550210260034916E-5</c:v>
                </c:pt>
                <c:pt idx="289">
                  <c:v>-1.0371046569979114E-5</c:v>
                </c:pt>
                <c:pt idx="290">
                  <c:v>-5.611633394519977E-5</c:v>
                </c:pt>
                <c:pt idx="291">
                  <c:v>3.8179285029027454E-6</c:v>
                </c:pt>
                <c:pt idx="292">
                  <c:v>1.1168966629893085E-5</c:v>
                </c:pt>
                <c:pt idx="293">
                  <c:v>4.5524869570323645E-5</c:v>
                </c:pt>
                <c:pt idx="294">
                  <c:v>-2.4497820458879715E-6</c:v>
                </c:pt>
                <c:pt idx="295">
                  <c:v>6.5240461355475787E-6</c:v>
                </c:pt>
                <c:pt idx="296">
                  <c:v>2.1817081714559095E-6</c:v>
                </c:pt>
                <c:pt idx="297">
                  <c:v>1.3360584864230418E-5</c:v>
                </c:pt>
                <c:pt idx="298">
                  <c:v>4.379412925570314E-5</c:v>
                </c:pt>
                <c:pt idx="299">
                  <c:v>1.0410495869583869E-5</c:v>
                </c:pt>
                <c:pt idx="300">
                  <c:v>1.3925261098002295E-5</c:v>
                </c:pt>
                <c:pt idx="301">
                  <c:v>1.226999970405096E-5</c:v>
                </c:pt>
                <c:pt idx="302">
                  <c:v>8.3358633813368499E-6</c:v>
                </c:pt>
                <c:pt idx="303">
                  <c:v>3.840219424700031E-5</c:v>
                </c:pt>
                <c:pt idx="304">
                  <c:v>8.2605361060306137E-6</c:v>
                </c:pt>
                <c:pt idx="305">
                  <c:v>4.5166384985417807E-6</c:v>
                </c:pt>
                <c:pt idx="306">
                  <c:v>6.9969902033450992E-6</c:v>
                </c:pt>
                <c:pt idx="307">
                  <c:v>1.5134453112963797E-5</c:v>
                </c:pt>
                <c:pt idx="308">
                  <c:v>4.3255072610048906E-5</c:v>
                </c:pt>
                <c:pt idx="309">
                  <c:v>-3.361526159206818E-6</c:v>
                </c:pt>
                <c:pt idx="310">
                  <c:v>1.5825353048226631E-5</c:v>
                </c:pt>
                <c:pt idx="311">
                  <c:v>-3.5657267336786092E-5</c:v>
                </c:pt>
                <c:pt idx="312">
                  <c:v>1.1073471520850475E-5</c:v>
                </c:pt>
                <c:pt idx="313">
                  <c:v>4.0444211939272279E-5</c:v>
                </c:pt>
                <c:pt idx="314">
                  <c:v>1.365334385949879E-5</c:v>
                </c:pt>
                <c:pt idx="315">
                  <c:v>-2.0083996911113289E-5</c:v>
                </c:pt>
                <c:pt idx="316">
                  <c:v>1.3129880707674069E-5</c:v>
                </c:pt>
                <c:pt idx="317">
                  <c:v>8.1489558528824446E-6</c:v>
                </c:pt>
                <c:pt idx="318">
                  <c:v>3.816070507722813E-5</c:v>
                </c:pt>
                <c:pt idx="319">
                  <c:v>-9.7251913130369516E-6</c:v>
                </c:pt>
                <c:pt idx="320">
                  <c:v>6.7936554122294268E-6</c:v>
                </c:pt>
                <c:pt idx="321">
                  <c:v>1.5661248123688409E-5</c:v>
                </c:pt>
                <c:pt idx="322">
                  <c:v>1.0436445206929434E-6</c:v>
                </c:pt>
                <c:pt idx="323">
                  <c:v>4.4667199863734908E-5</c:v>
                </c:pt>
                <c:pt idx="324">
                  <c:v>6.1723967063054275E-6</c:v>
                </c:pt>
                <c:pt idx="325">
                  <c:v>3.7822009932853007E-6</c:v>
                </c:pt>
                <c:pt idx="326">
                  <c:v>1.6931082895021987E-5</c:v>
                </c:pt>
                <c:pt idx="327">
                  <c:v>1.4033730663998156E-5</c:v>
                </c:pt>
                <c:pt idx="328">
                  <c:v>3.6234176349903002E-5</c:v>
                </c:pt>
                <c:pt idx="329">
                  <c:v>-2.4711557130019379E-5</c:v>
                </c:pt>
                <c:pt idx="330">
                  <c:v>-7.9257557965561887E-6</c:v>
                </c:pt>
                <c:pt idx="331">
                  <c:v>6.8041583300981756E-6</c:v>
                </c:pt>
                <c:pt idx="332">
                  <c:v>8.6286377307676076E-6</c:v>
                </c:pt>
                <c:pt idx="333">
                  <c:v>3.0118822868741013E-5</c:v>
                </c:pt>
                <c:pt idx="334">
                  <c:v>8.9004089296462752E-6</c:v>
                </c:pt>
                <c:pt idx="335">
                  <c:v>-1.9652080345045064E-5</c:v>
                </c:pt>
                <c:pt idx="336">
                  <c:v>7.4528360594072751E-7</c:v>
                </c:pt>
                <c:pt idx="337">
                  <c:v>4.8441083501993276E-5</c:v>
                </c:pt>
                <c:pt idx="338">
                  <c:v>-6.9583064952194462E-6</c:v>
                </c:pt>
                <c:pt idx="339">
                  <c:v>-8.1127040161277364E-6</c:v>
                </c:pt>
                <c:pt idx="340">
                  <c:v>9.6044758868263358E-6</c:v>
                </c:pt>
                <c:pt idx="341">
                  <c:v>9.826525739220493E-6</c:v>
                </c:pt>
                <c:pt idx="342">
                  <c:v>2.6517126338942987E-5</c:v>
                </c:pt>
                <c:pt idx="343">
                  <c:v>1.3447446024827947E-5</c:v>
                </c:pt>
                <c:pt idx="344">
                  <c:v>1.3567604565722924E-5</c:v>
                </c:pt>
                <c:pt idx="345">
                  <c:v>5.1606119633174075E-6</c:v>
                </c:pt>
                <c:pt idx="346">
                  <c:v>3.5098253836629567E-6</c:v>
                </c:pt>
                <c:pt idx="347">
                  <c:v>3.824897992465992E-5</c:v>
                </c:pt>
                <c:pt idx="348">
                  <c:v>-1.0474128615989287E-5</c:v>
                </c:pt>
                <c:pt idx="349">
                  <c:v>-1.6656156694327962E-5</c:v>
                </c:pt>
                <c:pt idx="350">
                  <c:v>-3.0280265427951036E-5</c:v>
                </c:pt>
                <c:pt idx="351">
                  <c:v>1.1466347579869307E-5</c:v>
                </c:pt>
                <c:pt idx="352">
                  <c:v>1.8420793341022978E-5</c:v>
                </c:pt>
                <c:pt idx="353">
                  <c:v>-1.0866633422423888E-5</c:v>
                </c:pt>
                <c:pt idx="354">
                  <c:v>-2.5268177591852847E-5</c:v>
                </c:pt>
                <c:pt idx="355">
                  <c:v>1.3360659995464985E-5</c:v>
                </c:pt>
                <c:pt idx="356">
                  <c:v>4.2821760821709631E-6</c:v>
                </c:pt>
                <c:pt idx="357">
                  <c:v>3.3493478821200462E-5</c:v>
                </c:pt>
                <c:pt idx="358">
                  <c:v>1.7670518474011132E-6</c:v>
                </c:pt>
                <c:pt idx="359">
                  <c:v>-2.9165298082167723E-6</c:v>
                </c:pt>
                <c:pt idx="360">
                  <c:v>1.2706702090525823E-5</c:v>
                </c:pt>
                <c:pt idx="361">
                  <c:v>-5.2528693927911263E-7</c:v>
                </c:pt>
                <c:pt idx="362">
                  <c:v>4.186332792077696E-5</c:v>
                </c:pt>
                <c:pt idx="363">
                  <c:v>1.5184206367591102E-5</c:v>
                </c:pt>
                <c:pt idx="364">
                  <c:v>1.1700351096211037E-5</c:v>
                </c:pt>
                <c:pt idx="365">
                  <c:v>9.1099355112866931E-6</c:v>
                </c:pt>
                <c:pt idx="366">
                  <c:v>1.0699869412267304E-5</c:v>
                </c:pt>
                <c:pt idx="367">
                  <c:v>4.0301072789183934E-5</c:v>
                </c:pt>
                <c:pt idx="368">
                  <c:v>7.5982488800807602E-6</c:v>
                </c:pt>
                <c:pt idx="369">
                  <c:v>6.3194993016324474E-8</c:v>
                </c:pt>
                <c:pt idx="370">
                  <c:v>1.2817614763682705E-5</c:v>
                </c:pt>
                <c:pt idx="371">
                  <c:v>9.5121691304766998E-6</c:v>
                </c:pt>
                <c:pt idx="372">
                  <c:v>4.5555383466622246E-5</c:v>
                </c:pt>
                <c:pt idx="373">
                  <c:v>-2.4247428471735333E-6</c:v>
                </c:pt>
                <c:pt idx="374">
                  <c:v>1.481811924541887E-5</c:v>
                </c:pt>
                <c:pt idx="375">
                  <c:v>9.3518612696019687E-6</c:v>
                </c:pt>
                <c:pt idx="376">
                  <c:v>-2.9383299911645011E-5</c:v>
                </c:pt>
                <c:pt idx="377">
                  <c:v>4.1080383005542842E-5</c:v>
                </c:pt>
                <c:pt idx="378">
                  <c:v>9.6993435710901466E-6</c:v>
                </c:pt>
                <c:pt idx="379">
                  <c:v>-1.9174260980303615E-5</c:v>
                </c:pt>
                <c:pt idx="380">
                  <c:v>7.7713329622586258E-6</c:v>
                </c:pt>
                <c:pt idx="381">
                  <c:v>4.3049001563488787E-5</c:v>
                </c:pt>
                <c:pt idx="382">
                  <c:v>9.1879789771986964E-6</c:v>
                </c:pt>
                <c:pt idx="383">
                  <c:v>-1.1263577599063268E-5</c:v>
                </c:pt>
                <c:pt idx="384">
                  <c:v>1.7100190750740651E-5</c:v>
                </c:pt>
                <c:pt idx="385">
                  <c:v>1.515603742630045E-5</c:v>
                </c:pt>
                <c:pt idx="386">
                  <c:v>4.1906456214602095E-5</c:v>
                </c:pt>
                <c:pt idx="387">
                  <c:v>6.3332391300185975E-6</c:v>
                </c:pt>
                <c:pt idx="388">
                  <c:v>1.5882618986662322E-6</c:v>
                </c:pt>
                <c:pt idx="389">
                  <c:v>1.3601131597651417E-5</c:v>
                </c:pt>
                <c:pt idx="390">
                  <c:v>7.7911316866963176E-6</c:v>
                </c:pt>
                <c:pt idx="391">
                  <c:v>4.2480602484129548E-5</c:v>
                </c:pt>
                <c:pt idx="392">
                  <c:v>-4.990021175599324E-6</c:v>
                </c:pt>
                <c:pt idx="393">
                  <c:v>-3.0585244471970086E-5</c:v>
                </c:pt>
                <c:pt idx="394">
                  <c:v>1.081650175216442E-5</c:v>
                </c:pt>
                <c:pt idx="395">
                  <c:v>6.3217092335365876E-6</c:v>
                </c:pt>
                <c:pt idx="396">
                  <c:v>4.6033350436180953E-5</c:v>
                </c:pt>
                <c:pt idx="397">
                  <c:v>1.474762332254187E-6</c:v>
                </c:pt>
                <c:pt idx="398">
                  <c:v>-2.7960571984175786E-5</c:v>
                </c:pt>
                <c:pt idx="399">
                  <c:v>-3.979769431339264E-6</c:v>
                </c:pt>
                <c:pt idx="400">
                  <c:v>7.3147559109809634E-6</c:v>
                </c:pt>
                <c:pt idx="401">
                  <c:v>4.0539636220859876E-5</c:v>
                </c:pt>
                <c:pt idx="402">
                  <c:v>-1.5061459625931306E-5</c:v>
                </c:pt>
                <c:pt idx="403">
                  <c:v>-3.4388116243455613E-6</c:v>
                </c:pt>
                <c:pt idx="404">
                  <c:v>1.1383224952754567E-5</c:v>
                </c:pt>
                <c:pt idx="405">
                  <c:v>5.3164313715825529E-5</c:v>
                </c:pt>
                <c:pt idx="406">
                  <c:v>-7.3336917754129871E-6</c:v>
                </c:pt>
                <c:pt idx="407">
                  <c:v>-2.760758618269854E-6</c:v>
                </c:pt>
                <c:pt idx="408">
                  <c:v>9.8417268543649072E-6</c:v>
                </c:pt>
                <c:pt idx="409">
                  <c:v>1.0682598552858025E-5</c:v>
                </c:pt>
                <c:pt idx="410">
                  <c:v>2.9789128710322466E-5</c:v>
                </c:pt>
                <c:pt idx="411">
                  <c:v>-3.4310119363389902E-6</c:v>
                </c:pt>
                <c:pt idx="412">
                  <c:v>-3.541415497032574E-5</c:v>
                </c:pt>
                <c:pt idx="413">
                  <c:v>-1.9077296340430649E-5</c:v>
                </c:pt>
                <c:pt idx="414">
                  <c:v>-3.9592572926849812E-6</c:v>
                </c:pt>
                <c:pt idx="415">
                  <c:v>2.3875040469856224E-5</c:v>
                </c:pt>
                <c:pt idx="416">
                  <c:v>-3.9483263724493511E-5</c:v>
                </c:pt>
                <c:pt idx="417">
                  <c:v>-4.3669574193216931E-5</c:v>
                </c:pt>
                <c:pt idx="418">
                  <c:v>9.6403137024303476E-6</c:v>
                </c:pt>
                <c:pt idx="419">
                  <c:v>8.8151832586813583E-6</c:v>
                </c:pt>
                <c:pt idx="420">
                  <c:v>1.8945268058900844E-5</c:v>
                </c:pt>
                <c:pt idx="421">
                  <c:v>-4.4715059110966848E-6</c:v>
                </c:pt>
                <c:pt idx="422">
                  <c:v>1.4776236712865654E-5</c:v>
                </c:pt>
                <c:pt idx="423">
                  <c:v>#N/A</c:v>
                </c:pt>
                <c:pt idx="424">
                  <c:v>6.0903885905627675E-6</c:v>
                </c:pt>
                <c:pt idx="425">
                  <c:v>2.3271376091038576E-5</c:v>
                </c:pt>
                <c:pt idx="426">
                  <c:v>1.0637437895644197E-5</c:v>
                </c:pt>
                <c:pt idx="427">
                  <c:v>9.7810390518038304E-6</c:v>
                </c:pt>
                <c:pt idx="428">
                  <c:v>1.0702188191880069E-5</c:v>
                </c:pt>
                <c:pt idx="429">
                  <c:v>-1.4181373320099055E-7</c:v>
                </c:pt>
                <c:pt idx="430">
                  <c:v>4.0990104271276806E-5</c:v>
                </c:pt>
                <c:pt idx="431">
                  <c:v>5.1812082579871799E-6</c:v>
                </c:pt>
                <c:pt idx="432">
                  <c:v>-4.4268323917684427E-7</c:v>
                </c:pt>
                <c:pt idx="433">
                  <c:v>9.9100137715968373E-6</c:v>
                </c:pt>
                <c:pt idx="434">
                  <c:v>2.9825173265884963E-5</c:v>
                </c:pt>
                <c:pt idx="435">
                  <c:v>-5.3616045576632132E-6</c:v>
                </c:pt>
                <c:pt idx="436">
                  <c:v>9.9441475349681951E-6</c:v>
                </c:pt>
                <c:pt idx="437">
                  <c:v>-3.7949802498271623E-6</c:v>
                </c:pt>
                <c:pt idx="438">
                  <c:v>-3.4171607867561349E-5</c:v>
                </c:pt>
                <c:pt idx="439">
                  <c:v>2.9285097213005429E-5</c:v>
                </c:pt>
                <c:pt idx="440">
                  <c:v>1.0944693256131899E-5</c:v>
                </c:pt>
                <c:pt idx="441">
                  <c:v>-2.2674531519273344E-5</c:v>
                </c:pt>
                <c:pt idx="442">
                  <c:v>1.0107483380039639E-5</c:v>
                </c:pt>
                <c:pt idx="443">
                  <c:v>5.0253573165015553E-6</c:v>
                </c:pt>
                <c:pt idx="444">
                  <c:v>3.0698094994674463E-5</c:v>
                </c:pt>
                <c:pt idx="445">
                  <c:v>3.9161969265233409E-6</c:v>
                </c:pt>
                <c:pt idx="446">
                  <c:v>-1.379388118860625E-5</c:v>
                </c:pt>
                <c:pt idx="447">
                  <c:v>8.1934563033181362E-6</c:v>
                </c:pt>
                <c:pt idx="448">
                  <c:v>1.0249921799321271E-5</c:v>
                </c:pt>
                <c:pt idx="449">
                  <c:v>2.2474584804310638E-5</c:v>
                </c:pt>
                <c:pt idx="450">
                  <c:v>-5.5965060075102713E-7</c:v>
                </c:pt>
                <c:pt idx="451">
                  <c:v>-1.3165494072708839E-7</c:v>
                </c:pt>
                <c:pt idx="452">
                  <c:v>5.6532820660315508E-6</c:v>
                </c:pt>
                <c:pt idx="453">
                  <c:v>6.2247408706417318E-6</c:v>
                </c:pt>
                <c:pt idx="454">
                  <c:v>2.8319522337394432E-5</c:v>
                </c:pt>
                <c:pt idx="455">
                  <c:v>6.3724294858680253E-6</c:v>
                </c:pt>
                <c:pt idx="456">
                  <c:v>-4.2941086509373783E-5</c:v>
                </c:pt>
                <c:pt idx="457">
                  <c:v>-7.1737043350061924E-7</c:v>
                </c:pt>
                <c:pt idx="458">
                  <c:v>6.7497996922849524E-6</c:v>
                </c:pt>
                <c:pt idx="459">
                  <c:v>2.9208565293759037E-5</c:v>
                </c:pt>
                <c:pt idx="460">
                  <c:v>-4.3595157050990707E-7</c:v>
                </c:pt>
                <c:pt idx="461">
                  <c:v>-2.5010843062500676E-5</c:v>
                </c:pt>
                <c:pt idx="462">
                  <c:v>3.3043039516789108E-6</c:v>
                </c:pt>
                <c:pt idx="463">
                  <c:v>8.5868615126161174E-6</c:v>
                </c:pt>
                <c:pt idx="464">
                  <c:v>2.6783329435842163E-5</c:v>
                </c:pt>
                <c:pt idx="465">
                  <c:v>6.2518256016552698E-7</c:v>
                </c:pt>
                <c:pt idx="466">
                  <c:v>-3.3517074103484035E-5</c:v>
                </c:pt>
                <c:pt idx="467">
                  <c:v>-8.9049394441653718E-6</c:v>
                </c:pt>
                <c:pt idx="468">
                  <c:v>5.624881815435856E-6</c:v>
                </c:pt>
                <c:pt idx="469">
                  <c:v>1.2950176980330852E-5</c:v>
                </c:pt>
                <c:pt idx="470">
                  <c:v>2.6467765272819577E-6</c:v>
                </c:pt>
                <c:pt idx="471">
                  <c:v>2.0609235512614177E-6</c:v>
                </c:pt>
                <c:pt idx="472">
                  <c:v>-1.9074181744738183E-5</c:v>
                </c:pt>
                <c:pt idx="473">
                  <c:v>2.9360824357338444E-5</c:v>
                </c:pt>
                <c:pt idx="474">
                  <c:v>1.4704847186575165E-6</c:v>
                </c:pt>
                <c:pt idx="475">
                  <c:v>-4.4834096581181093E-5</c:v>
                </c:pt>
                <c:pt idx="476">
                  <c:v>-4.3096168234058041E-7</c:v>
                </c:pt>
                <c:pt idx="477">
                  <c:v>-2.4338947748336892E-6</c:v>
                </c:pt>
                <c:pt idx="478">
                  <c:v>2.9730553761764256E-5</c:v>
                </c:pt>
                <c:pt idx="479">
                  <c:v>-3.8663201617383791E-5</c:v>
                </c:pt>
                <c:pt idx="480">
                  <c:v>-8.9594030633355359E-6</c:v>
                </c:pt>
                <c:pt idx="481">
                  <c:v>-2.7393588977187022E-6</c:v>
                </c:pt>
                <c:pt idx="482">
                  <c:v>5.1081041601008792E-6</c:v>
                </c:pt>
                <c:pt idx="483">
                  <c:v>3.1547186315927789E-5</c:v>
                </c:pt>
                <c:pt idx="484">
                  <c:v>-1.0049465188233242E-5</c:v>
                </c:pt>
                <c:pt idx="485">
                  <c:v>-2.1526879678157584E-5</c:v>
                </c:pt>
                <c:pt idx="486">
                  <c:v>-5.7236928070469872E-6</c:v>
                </c:pt>
                <c:pt idx="487">
                  <c:v>9.1099321368748321E-6</c:v>
                </c:pt>
                <c:pt idx="488">
                  <c:v>3.1649732442406986E-5</c:v>
                </c:pt>
                <c:pt idx="489">
                  <c:v>5.6500001457404636E-6</c:v>
                </c:pt>
                <c:pt idx="490">
                  <c:v>5.5693600389261633E-6</c:v>
                </c:pt>
                <c:pt idx="491">
                  <c:v>8.7792109868534141E-6</c:v>
                </c:pt>
                <c:pt idx="492">
                  <c:v>3.5864087087444929E-5</c:v>
                </c:pt>
                <c:pt idx="493">
                  <c:v>5.1349851533100122E-6</c:v>
                </c:pt>
                <c:pt idx="494">
                  <c:v>-3.4870704308520573E-6</c:v>
                </c:pt>
                <c:pt idx="495">
                  <c:v>7.4103821423587846E-6</c:v>
                </c:pt>
                <c:pt idx="496">
                  <c:v>7.6569849609686713E-6</c:v>
                </c:pt>
                <c:pt idx="497">
                  <c:v>1.5915463201232605E-5</c:v>
                </c:pt>
                <c:pt idx="498">
                  <c:v>8.1501471852485352E-6</c:v>
                </c:pt>
                <c:pt idx="499">
                  <c:v>9.7358686264037431E-6</c:v>
                </c:pt>
                <c:pt idx="500">
                  <c:v>-3.4788607154112583E-5</c:v>
                </c:pt>
                <c:pt idx="501">
                  <c:v>9.0987485570348525E-6</c:v>
                </c:pt>
                <c:pt idx="502">
                  <c:v>2.7224247741930441E-5</c:v>
                </c:pt>
                <c:pt idx="503">
                  <c:v>1.0610353728068844E-5</c:v>
                </c:pt>
                <c:pt idx="504">
                  <c:v>-2.5121633559499479E-5</c:v>
                </c:pt>
                <c:pt idx="505">
                  <c:v>1.9075730851580985E-5</c:v>
                </c:pt>
                <c:pt idx="506">
                  <c:v>1.7206280494619364E-5</c:v>
                </c:pt>
                <c:pt idx="507">
                  <c:v>-1.6055266141012936E-5</c:v>
                </c:pt>
                <c:pt idx="508">
                  <c:v>-2.9108738552885427E-6</c:v>
                </c:pt>
                <c:pt idx="509">
                  <c:v>2.3090242462275867E-5</c:v>
                </c:pt>
                <c:pt idx="510">
                  <c:v>2.1639930947170427E-5</c:v>
                </c:pt>
                <c:pt idx="511">
                  <c:v>1.1104763965374964E-5</c:v>
                </c:pt>
                <c:pt idx="512">
                  <c:v>1.140653311393347E-5</c:v>
                </c:pt>
                <c:pt idx="513">
                  <c:v>-3.8155840591524992E-6</c:v>
                </c:pt>
                <c:pt idx="514">
                  <c:v>1.2302666896335523E-6</c:v>
                </c:pt>
                <c:pt idx="515">
                  <c:v>2.6998756744500696E-5</c:v>
                </c:pt>
                <c:pt idx="516">
                  <c:v>-9.0905057043011439E-6</c:v>
                </c:pt>
                <c:pt idx="517">
                  <c:v>-1.5274090672257046E-5</c:v>
                </c:pt>
                <c:pt idx="518">
                  <c:v>-1.3314641160055984E-5</c:v>
                </c:pt>
                <c:pt idx="519">
                  <c:v>6.3038358434353015E-6</c:v>
                </c:pt>
                <c:pt idx="520">
                  <c:v>3.4031929994515764E-5</c:v>
                </c:pt>
                <c:pt idx="521">
                  <c:v>-1.2019763976467424E-5</c:v>
                </c:pt>
                <c:pt idx="522">
                  <c:v>-2.535249717183774E-5</c:v>
                </c:pt>
                <c:pt idx="523">
                  <c:v>3.4863309629207251E-6</c:v>
                </c:pt>
                <c:pt idx="524">
                  <c:v>3.481636042623748E-5</c:v>
                </c:pt>
                <c:pt idx="525">
                  <c:v>-1.4761569220533843E-5</c:v>
                </c:pt>
                <c:pt idx="526">
                  <c:v>-2.5548180969114931E-5</c:v>
                </c:pt>
                <c:pt idx="527">
                  <c:v>2.7110742504277141E-6</c:v>
                </c:pt>
                <c:pt idx="528">
                  <c:v>1.0423048836694093E-5</c:v>
                </c:pt>
                <c:pt idx="529">
                  <c:v>1.6185939337942656E-5</c:v>
                </c:pt>
                <c:pt idx="530">
                  <c:v>1.5972140886000297E-5</c:v>
                </c:pt>
                <c:pt idx="531">
                  <c:v>-1.109364510476496E-6</c:v>
                </c:pt>
                <c:pt idx="532">
                  <c:v>1.8529436552894296E-6</c:v>
                </c:pt>
                <c:pt idx="533">
                  <c:v>2.8054993299719833E-5</c:v>
                </c:pt>
                <c:pt idx="534">
                  <c:v>1.7830512073491178E-6</c:v>
                </c:pt>
                <c:pt idx="535">
                  <c:v>-3.7028032428887414E-5</c:v>
                </c:pt>
                <c:pt idx="536">
                  <c:v>-3.0714671232834334E-5</c:v>
                </c:pt>
                <c:pt idx="537">
                  <c:v>9.9255065969527934E-6</c:v>
                </c:pt>
                <c:pt idx="538">
                  <c:v>3.4544452157447836E-5</c:v>
                </c:pt>
                <c:pt idx="539">
                  <c:v>-1.548647405280601E-5</c:v>
                </c:pt>
                <c:pt idx="540">
                  <c:v>-6.5189746756177946E-5</c:v>
                </c:pt>
                <c:pt idx="541">
                  <c:v>6.0728215958150145E-6</c:v>
                </c:pt>
                <c:pt idx="542">
                  <c:v>8.6781399066815368E-7</c:v>
                </c:pt>
                <c:pt idx="543">
                  <c:v>3.1794145587848988E-5</c:v>
                </c:pt>
                <c:pt idx="544">
                  <c:v>-3.3791930632576239E-6</c:v>
                </c:pt>
                <c:pt idx="545">
                  <c:v>7.2561567936446636E-6</c:v>
                </c:pt>
                <c:pt idx="546">
                  <c:v>1.0320955600384707E-5</c:v>
                </c:pt>
                <c:pt idx="547">
                  <c:v>-1.5521963949716167E-6</c:v>
                </c:pt>
                <c:pt idx="548">
                  <c:v>3.1051016505356799E-5</c:v>
                </c:pt>
                <c:pt idx="549">
                  <c:v>1.2462896711196159E-5</c:v>
                </c:pt>
                <c:pt idx="550">
                  <c:v>8.3783905759915456E-6</c:v>
                </c:pt>
                <c:pt idx="551">
                  <c:v>1.1353966830274231E-5</c:v>
                </c:pt>
                <c:pt idx="552">
                  <c:v>7.2377908411080938E-6</c:v>
                </c:pt>
                <c:pt idx="553">
                  <c:v>2.9993249442417103E-5</c:v>
                </c:pt>
                <c:pt idx="554">
                  <c:v>3.6477456094585747E-6</c:v>
                </c:pt>
                <c:pt idx="555">
                  <c:v>-1.4887953484477023E-6</c:v>
                </c:pt>
                <c:pt idx="556">
                  <c:v>9.7404533423439688E-6</c:v>
                </c:pt>
                <c:pt idx="557">
                  <c:v>6.3172036430803047E-6</c:v>
                </c:pt>
                <c:pt idx="558">
                  <c:v>3.2954427053089042E-5</c:v>
                </c:pt>
                <c:pt idx="559">
                  <c:v>-5.383117029911233E-6</c:v>
                </c:pt>
                <c:pt idx="560">
                  <c:v>8.282079734245329E-6</c:v>
                </c:pt>
                <c:pt idx="561">
                  <c:v>1.1705651670079753E-5</c:v>
                </c:pt>
                <c:pt idx="562">
                  <c:v>-3.333662217208655E-5</c:v>
                </c:pt>
                <c:pt idx="563">
                  <c:v>3.8213015152277485E-5</c:v>
                </c:pt>
                <c:pt idx="564">
                  <c:v>7.1954749080171965E-6</c:v>
                </c:pt>
                <c:pt idx="565">
                  <c:v>-2.3152107142654366E-5</c:v>
                </c:pt>
                <c:pt idx="566">
                  <c:v>1.1778284161767516E-5</c:v>
                </c:pt>
                <c:pt idx="567">
                  <c:v>6.0527051207737159E-6</c:v>
                </c:pt>
                <c:pt idx="568">
                  <c:v>3.6782127153633937E-5</c:v>
                </c:pt>
                <c:pt idx="569">
                  <c:v>5.2550564928477428E-6</c:v>
                </c:pt>
                <c:pt idx="570">
                  <c:v>-1.6559633690516051E-5</c:v>
                </c:pt>
                <c:pt idx="571">
                  <c:v>1.0656573220302334E-5</c:v>
                </c:pt>
                <c:pt idx="572">
                  <c:v>-1.9102038184559689E-7</c:v>
                </c:pt>
                <c:pt idx="573">
                  <c:v>3.5943172433050563E-5</c:v>
                </c:pt>
                <c:pt idx="574">
                  <c:v>1.0715147718332041E-5</c:v>
                </c:pt>
                <c:pt idx="575">
                  <c:v>3.4349747917161721E-6</c:v>
                </c:pt>
                <c:pt idx="576">
                  <c:v>1.0975728516271488E-5</c:v>
                </c:pt>
                <c:pt idx="577">
                  <c:v>7.914764291072629E-6</c:v>
                </c:pt>
                <c:pt idx="578">
                  <c:v>3.304836238737785E-5</c:v>
                </c:pt>
                <c:pt idx="579">
                  <c:v>-1.2743337348686268E-5</c:v>
                </c:pt>
                <c:pt idx="580">
                  <c:v>-2.6064034526207536E-5</c:v>
                </c:pt>
                <c:pt idx="581">
                  <c:v>6.7657124278586167E-6</c:v>
                </c:pt>
                <c:pt idx="582">
                  <c:v>2.8655211092853961E-6</c:v>
                </c:pt>
                <c:pt idx="583">
                  <c:v>3.6135507381684917E-5</c:v>
                </c:pt>
                <c:pt idx="584">
                  <c:v>1.3139373745696403E-6</c:v>
                </c:pt>
                <c:pt idx="585">
                  <c:v>-3.3702015868053437E-5</c:v>
                </c:pt>
                <c:pt idx="586">
                  <c:v>9.5509737899623914E-6</c:v>
                </c:pt>
                <c:pt idx="587">
                  <c:v>3.3498209710436377E-5</c:v>
                </c:pt>
                <c:pt idx="588">
                  <c:v>-4.0596188217723039E-6</c:v>
                </c:pt>
                <c:pt idx="589">
                  <c:v>-1.2073341725926667E-5</c:v>
                </c:pt>
                <c:pt idx="590">
                  <c:v>-7.0105173155532441E-7</c:v>
                </c:pt>
                <c:pt idx="591">
                  <c:v>9.5241966568959668E-6</c:v>
                </c:pt>
                <c:pt idx="592">
                  <c:v>2.0047266617639892E-5</c:v>
                </c:pt>
                <c:pt idx="593">
                  <c:v>8.1869476300511224E-6</c:v>
                </c:pt>
                <c:pt idx="594">
                  <c:v>2.1397127220046386E-6</c:v>
                </c:pt>
                <c:pt idx="595">
                  <c:v>6.1429385436184702E-6</c:v>
                </c:pt>
                <c:pt idx="596">
                  <c:v>9.1447078591766484E-6</c:v>
                </c:pt>
                <c:pt idx="597">
                  <c:v>2.8576819101733264E-5</c:v>
                </c:pt>
                <c:pt idx="598">
                  <c:v>-1.139679497441648E-6</c:v>
                </c:pt>
                <c:pt idx="599">
                  <c:v>-3.289341958523373E-5</c:v>
                </c:pt>
                <c:pt idx="600">
                  <c:v>-1.5457748997915743E-5</c:v>
                </c:pt>
                <c:pt idx="601">
                  <c:v>-7.6727126874231999E-7</c:v>
                </c:pt>
                <c:pt idx="602">
                  <c:v>3.3450698728176853E-5</c:v>
                </c:pt>
                <c:pt idx="603">
                  <c:v>-3.4112644095474209E-5</c:v>
                </c:pt>
                <c:pt idx="604">
                  <c:v>-3.0290028389834411E-5</c:v>
                </c:pt>
                <c:pt idx="605">
                  <c:v>9.1106118895734056E-6</c:v>
                </c:pt>
                <c:pt idx="606">
                  <c:v>1.3363365860774579E-5</c:v>
                </c:pt>
                <c:pt idx="607">
                  <c:v>1.9108973327019996E-5</c:v>
                </c:pt>
                <c:pt idx="608">
                  <c:v>-8.9665294491503289E-6</c:v>
                </c:pt>
                <c:pt idx="609">
                  <c:v>-4.1731050739457487E-6</c:v>
                </c:pt>
                <c:pt idx="610">
                  <c:v>1.3568114866746583E-5</c:v>
                </c:pt>
                <c:pt idx="611">
                  <c:v>6.9412119114709014E-6</c:v>
                </c:pt>
                <c:pt idx="612">
                  <c:v>2.3743928596720032E-5</c:v>
                </c:pt>
                <c:pt idx="613">
                  <c:v>8.9719685120170922E-6</c:v>
                </c:pt>
                <c:pt idx="614">
                  <c:v>1.2663566029247342E-5</c:v>
                </c:pt>
                <c:pt idx="615">
                  <c:v>9.510432610992936E-6</c:v>
                </c:pt>
                <c:pt idx="616">
                  <c:v>6.965983851081603E-6</c:v>
                </c:pt>
                <c:pt idx="617">
                  <c:v>3.0523620459854683E-5</c:v>
                </c:pt>
                <c:pt idx="618">
                  <c:v>7.987480460269758E-6</c:v>
                </c:pt>
                <c:pt idx="619">
                  <c:v>-5.4515016357781221E-6</c:v>
                </c:pt>
                <c:pt idx="620">
                  <c:v>1.4186757969270047E-5</c:v>
                </c:pt>
                <c:pt idx="621">
                  <c:v>1.0357102164570975E-5</c:v>
                </c:pt>
                <c:pt idx="622">
                  <c:v>2.4245498475572447E-5</c:v>
                </c:pt>
                <c:pt idx="623">
                  <c:v>1.5791996584857415E-5</c:v>
                </c:pt>
                <c:pt idx="624">
                  <c:v>-3.2051449463388337E-6</c:v>
                </c:pt>
                <c:pt idx="625">
                  <c:v>4.7512675640515312E-6</c:v>
                </c:pt>
                <c:pt idx="626">
                  <c:v>9.8308714724382185E-6</c:v>
                </c:pt>
                <c:pt idx="627">
                  <c:v>-7.3825121302828478E-6</c:v>
                </c:pt>
                <c:pt idx="628">
                  <c:v>-1.3692855838076667E-6</c:v>
                </c:pt>
                <c:pt idx="629">
                  <c:v>-1.2080839483452621E-5</c:v>
                </c:pt>
                <c:pt idx="630">
                  <c:v>1.1884227438141437E-5</c:v>
                </c:pt>
                <c:pt idx="631">
                  <c:v>3.1231610252202557E-5</c:v>
                </c:pt>
                <c:pt idx="632">
                  <c:v>-7.0081928327248022E-7</c:v>
                </c:pt>
                <c:pt idx="633">
                  <c:v>-8.983302909770785E-6</c:v>
                </c:pt>
                <c:pt idx="634">
                  <c:v>1.1201135533100981E-5</c:v>
                </c:pt>
                <c:pt idx="635">
                  <c:v>1.3589677060332761E-5</c:v>
                </c:pt>
                <c:pt idx="636">
                  <c:v>3.1036544860363335E-5</c:v>
                </c:pt>
                <c:pt idx="637">
                  <c:v>5.7328061409123166E-6</c:v>
                </c:pt>
                <c:pt idx="638">
                  <c:v>-2.4487164814734896E-6</c:v>
                </c:pt>
                <c:pt idx="639">
                  <c:v>8.9470366397836898E-6</c:v>
                </c:pt>
                <c:pt idx="640">
                  <c:v>5.2139687738428364E-6</c:v>
                </c:pt>
                <c:pt idx="641">
                  <c:v>2.3561672037986092E-5</c:v>
                </c:pt>
                <c:pt idx="642">
                  <c:v>-6.9805473740247592E-6</c:v>
                </c:pt>
                <c:pt idx="643">
                  <c:v>-3.5456161861402435E-5</c:v>
                </c:pt>
                <c:pt idx="644">
                  <c:v>3.9394083086730092E-6</c:v>
                </c:pt>
                <c:pt idx="645">
                  <c:v>2.9488751907003063E-6</c:v>
                </c:pt>
                <c:pt idx="646">
                  <c:v>2.7766621758296139E-5</c:v>
                </c:pt>
                <c:pt idx="647">
                  <c:v>5.8021148123810207E-6</c:v>
                </c:pt>
                <c:pt idx="648">
                  <c:v>-2.187218708882277E-5</c:v>
                </c:pt>
                <c:pt idx="649">
                  <c:v>1.0330958528648182E-5</c:v>
                </c:pt>
                <c:pt idx="650">
                  <c:v>-2.0157450564273205E-6</c:v>
                </c:pt>
                <c:pt idx="651">
                  <c:v>2.5096899388232785E-5</c:v>
                </c:pt>
                <c:pt idx="652">
                  <c:v>-6.1658500873917887E-6</c:v>
                </c:pt>
                <c:pt idx="653">
                  <c:v>-2.3012157562729563E-5</c:v>
                </c:pt>
                <c:pt idx="654">
                  <c:v>-1.6166110534454603E-5</c:v>
                </c:pt>
                <c:pt idx="655">
                  <c:v>3.1130370748755354E-5</c:v>
                </c:pt>
                <c:pt idx="656">
                  <c:v>-8.3448402985464298E-6</c:v>
                </c:pt>
                <c:pt idx="657">
                  <c:v>4.0372071992145209E-6</c:v>
                </c:pt>
                <c:pt idx="658">
                  <c:v>6.2184675926335586E-6</c:v>
                </c:pt>
                <c:pt idx="659">
                  <c:v>7.746433717592538E-6</c:v>
                </c:pt>
                <c:pt idx="660">
                  <c:v>1.9646337897638588E-5</c:v>
                </c:pt>
                <c:pt idx="661">
                  <c:v>4.745556769769621E-8</c:v>
                </c:pt>
                <c:pt idx="662">
                  <c:v>-3.4270111224921074E-5</c:v>
                </c:pt>
                <c:pt idx="663">
                  <c:v>-2.8588068105905862E-5</c:v>
                </c:pt>
                <c:pt idx="664">
                  <c:v>1.1125295160674398E-6</c:v>
                </c:pt>
                <c:pt idx="665">
                  <c:v>2.3620819389114089E-5</c:v>
                </c:pt>
                <c:pt idx="666">
                  <c:v>-4.4300763503146712E-5</c:v>
                </c:pt>
                <c:pt idx="667">
                  <c:v>-2.4703337855092045E-5</c:v>
                </c:pt>
                <c:pt idx="668">
                  <c:v>-6.7732226469718881E-6</c:v>
                </c:pt>
                <c:pt idx="669">
                  <c:v>4.3448332702755721E-6</c:v>
                </c:pt>
                <c:pt idx="670">
                  <c:v>2.8136754310015277E-5</c:v>
                </c:pt>
                <c:pt idx="671">
                  <c:v>-1.4731889137253873E-5</c:v>
                </c:pt>
                <c:pt idx="672">
                  <c:v>-8.0082455651275808E-6</c:v>
                </c:pt>
                <c:pt idx="673">
                  <c:v>1.6609382351817636E-5</c:v>
                </c:pt>
                <c:pt idx="674">
                  <c:v>#N/A</c:v>
                </c:pt>
                <c:pt idx="675">
                  <c:v>2.3444429901431363E-5</c:v>
                </c:pt>
                <c:pt idx="676">
                  <c:v>-4.1743697387630618E-7</c:v>
                </c:pt>
                <c:pt idx="677">
                  <c:v>1.2633033567466256E-5</c:v>
                </c:pt>
                <c:pt idx="678">
                  <c:v>8.9668383032037724E-6</c:v>
                </c:pt>
                <c:pt idx="679">
                  <c:v>5.1228648142442879E-6</c:v>
                </c:pt>
                <c:pt idx="680">
                  <c:v>2.5532855387977449E-5</c:v>
                </c:pt>
                <c:pt idx="681">
                  <c:v>6.4391673338937139E-6</c:v>
                </c:pt>
                <c:pt idx="682">
                  <c:v>-1.1877121662617895E-5</c:v>
                </c:pt>
                <c:pt idx="683">
                  <c:v>1.1635941171261877E-5</c:v>
                </c:pt>
                <c:pt idx="684">
                  <c:v>9.7802766911847527E-6</c:v>
                </c:pt>
                <c:pt idx="685">
                  <c:v>2.5188913931328827E-5</c:v>
                </c:pt>
                <c:pt idx="686">
                  <c:v>3.5963292916996181E-6</c:v>
                </c:pt>
                <c:pt idx="687">
                  <c:v>-5.4744036226406223E-6</c:v>
                </c:pt>
                <c:pt idx="688">
                  <c:v>3.2062246985153919E-6</c:v>
                </c:pt>
                <c:pt idx="689">
                  <c:v>2.5142035846581479E-6</c:v>
                </c:pt>
                <c:pt idx="690">
                  <c:v>-1.4793478694041795E-5</c:v>
                </c:pt>
                <c:pt idx="691">
                  <c:v>4.5422001598849349E-6</c:v>
                </c:pt>
                <c:pt idx="692">
                  <c:v>-1.2369577227611117E-5</c:v>
                </c:pt>
                <c:pt idx="693">
                  <c:v>3.1996574478831974E-7</c:v>
                </c:pt>
                <c:pt idx="694">
                  <c:v>6.1089941136849291E-6</c:v>
                </c:pt>
                <c:pt idx="695">
                  <c:v>3.2290229612819132E-5</c:v>
                </c:pt>
                <c:pt idx="696">
                  <c:v>1.3513618697391649E-6</c:v>
                </c:pt>
                <c:pt idx="697">
                  <c:v>-1.2666908129066456E-5</c:v>
                </c:pt>
                <c:pt idx="698">
                  <c:v>5.2572740183443045E-6</c:v>
                </c:pt>
                <c:pt idx="699">
                  <c:v>3.4873297611870413E-5</c:v>
                </c:pt>
                <c:pt idx="700">
                  <c:v>3.5518266591205716E-6</c:v>
                </c:pt>
                <c:pt idx="701">
                  <c:v>3.9351771911055877E-6</c:v>
                </c:pt>
                <c:pt idx="702">
                  <c:v>-4.9682705781650682E-6</c:v>
                </c:pt>
                <c:pt idx="703">
                  <c:v>6.0059167408255121E-6</c:v>
                </c:pt>
                <c:pt idx="704">
                  <c:v>2.563419067536099E-5</c:v>
                </c:pt>
                <c:pt idx="705">
                  <c:v>8.3714026555270493E-6</c:v>
                </c:pt>
                <c:pt idx="706">
                  <c:v>-8.8456413982473947E-7</c:v>
                </c:pt>
                <c:pt idx="707">
                  <c:v>-3.4476045262632482E-5</c:v>
                </c:pt>
                <c:pt idx="708">
                  <c:v>2.5341112308563396E-6</c:v>
                </c:pt>
                <c:pt idx="709">
                  <c:v>2.9550345909234998E-5</c:v>
                </c:pt>
                <c:pt idx="710">
                  <c:v>3.5771056263733669E-6</c:v>
                </c:pt>
                <c:pt idx="711">
                  <c:v>-2.8509943363230761E-5</c:v>
                </c:pt>
                <c:pt idx="712">
                  <c:v>-9.3247929999762391E-7</c:v>
                </c:pt>
                <c:pt idx="713">
                  <c:v>2.3296478193213233E-6</c:v>
                </c:pt>
                <c:pt idx="714">
                  <c:v>3.9143795215634825E-5</c:v>
                </c:pt>
                <c:pt idx="715">
                  <c:v>-8.6033840651644766E-7</c:v>
                </c:pt>
                <c:pt idx="716">
                  <c:v>-9.3269182336319645E-6</c:v>
                </c:pt>
                <c:pt idx="717">
                  <c:v>-2.2152779634021513E-6</c:v>
                </c:pt>
                <c:pt idx="718">
                  <c:v>-8.8716187897075471E-6</c:v>
                </c:pt>
                <c:pt idx="719">
                  <c:v>2.0269983536991276E-5</c:v>
                </c:pt>
                <c:pt idx="720">
                  <c:v>2.1988264984340589E-6</c:v>
                </c:pt>
                <c:pt idx="721">
                  <c:v>1.4449666272398076E-6</c:v>
                </c:pt>
                <c:pt idx="722">
                  <c:v>1.2062371701926367E-5</c:v>
                </c:pt>
                <c:pt idx="723">
                  <c:v>4.2542773071474471E-5</c:v>
                </c:pt>
                <c:pt idx="724">
                  <c:v>-1.8469932394626909E-6</c:v>
                </c:pt>
                <c:pt idx="725">
                  <c:v>-2.4794885203460737E-5</c:v>
                </c:pt>
                <c:pt idx="726">
                  <c:v>-2.6424904331134869E-5</c:v>
                </c:pt>
                <c:pt idx="727">
                  <c:v>5.1710243360592045E-6</c:v>
                </c:pt>
                <c:pt idx="728">
                  <c:v>3.1967711945357635E-5</c:v>
                </c:pt>
                <c:pt idx="729">
                  <c:v>-3.5257047063863567E-5</c:v>
                </c:pt>
                <c:pt idx="730">
                  <c:v>-8.9594595517050735E-6</c:v>
                </c:pt>
                <c:pt idx="731">
                  <c:v>1.0339579267659715E-5</c:v>
                </c:pt>
                <c:pt idx="732">
                  <c:v>-4.926756023371226E-6</c:v>
                </c:pt>
                <c:pt idx="733">
                  <c:v>3.8943442938865758E-5</c:v>
                </c:pt>
                <c:pt idx="734">
                  <c:v>3.3201002606064733E-6</c:v>
                </c:pt>
                <c:pt idx="735">
                  <c:v>-1.4761012668174089E-5</c:v>
                </c:pt>
                <c:pt idx="736">
                  <c:v>7.479238202323657E-6</c:v>
                </c:pt>
                <c:pt idx="737">
                  <c:v>1.7355571994004393E-6</c:v>
                </c:pt>
                <c:pt idx="738">
                  <c:v>3.3383296126898721E-5</c:v>
                </c:pt>
                <c:pt idx="739">
                  <c:v>1.0892991547883923E-5</c:v>
                </c:pt>
                <c:pt idx="740">
                  <c:v>1.3366964756844624E-5</c:v>
                </c:pt>
                <c:pt idx="741">
                  <c:v>9.8424809947816883E-6</c:v>
                </c:pt>
                <c:pt idx="742">
                  <c:v>7.880901651269312E-6</c:v>
                </c:pt>
                <c:pt idx="743">
                  <c:v>4.0663844149024797E-5</c:v>
                </c:pt>
                <c:pt idx="744">
                  <c:v>9.923822727797571E-6</c:v>
                </c:pt>
                <c:pt idx="745">
                  <c:v>8.2787651622950875E-8</c:v>
                </c:pt>
                <c:pt idx="746">
                  <c:v>1.1786676723746226E-5</c:v>
                </c:pt>
                <c:pt idx="747">
                  <c:v>4.8366021187185027E-5</c:v>
                </c:pt>
                <c:pt idx="748">
                  <c:v>1.3947682705683917E-5</c:v>
                </c:pt>
                <c:pt idx="749">
                  <c:v>4.5927790142119562E-6</c:v>
                </c:pt>
                <c:pt idx="750">
                  <c:v>1.2225134113474923E-5</c:v>
                </c:pt>
                <c:pt idx="751">
                  <c:v>-3.4963534317755673E-5</c:v>
                </c:pt>
                <c:pt idx="752">
                  <c:v>3.7534112663939467E-5</c:v>
                </c:pt>
                <c:pt idx="753">
                  <c:v>1.4274540917291745E-5</c:v>
                </c:pt>
                <c:pt idx="754">
                  <c:v>-1.5759565245465623E-5</c:v>
                </c:pt>
                <c:pt idx="755">
                  <c:v>1.0908938813392055E-5</c:v>
                </c:pt>
                <c:pt idx="756">
                  <c:v>4.7613328988838077E-5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E-4831-89C3-EE95062C17DA}"/>
            </c:ext>
          </c:extLst>
        </c:ser>
        <c:ser>
          <c:idx val="2"/>
          <c:order val="2"/>
          <c:tx>
            <c:strRef>
              <c:f>Analysis!$BB$9</c:f>
              <c:strCache>
                <c:ptCount val="1"/>
                <c:pt idx="0">
                  <c:v>Invesco S&amp;P 500 UCITS ETF Acc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Analysis!$A$10:$A$766</c:f>
              <c:numCache>
                <c:formatCode>yyyy\-mm\-dd</c:formatCode>
                <c:ptCount val="757"/>
                <c:pt idx="0">
                  <c:v>44200</c:v>
                </c:pt>
                <c:pt idx="1">
                  <c:v>44196</c:v>
                </c:pt>
                <c:pt idx="2">
                  <c:v>44195</c:v>
                </c:pt>
                <c:pt idx="3">
                  <c:v>44194</c:v>
                </c:pt>
                <c:pt idx="4">
                  <c:v>44193</c:v>
                </c:pt>
                <c:pt idx="5">
                  <c:v>44189</c:v>
                </c:pt>
                <c:pt idx="6">
                  <c:v>44188</c:v>
                </c:pt>
                <c:pt idx="7">
                  <c:v>44187</c:v>
                </c:pt>
                <c:pt idx="8">
                  <c:v>44186</c:v>
                </c:pt>
                <c:pt idx="9">
                  <c:v>44183</c:v>
                </c:pt>
                <c:pt idx="10">
                  <c:v>44182</c:v>
                </c:pt>
                <c:pt idx="11">
                  <c:v>44181</c:v>
                </c:pt>
                <c:pt idx="12">
                  <c:v>44180</c:v>
                </c:pt>
                <c:pt idx="13">
                  <c:v>44179</c:v>
                </c:pt>
                <c:pt idx="14">
                  <c:v>44176</c:v>
                </c:pt>
                <c:pt idx="15">
                  <c:v>44175</c:v>
                </c:pt>
                <c:pt idx="16">
                  <c:v>44174</c:v>
                </c:pt>
                <c:pt idx="17">
                  <c:v>44173</c:v>
                </c:pt>
                <c:pt idx="18">
                  <c:v>44172</c:v>
                </c:pt>
                <c:pt idx="19">
                  <c:v>44169</c:v>
                </c:pt>
                <c:pt idx="20">
                  <c:v>44168</c:v>
                </c:pt>
                <c:pt idx="21">
                  <c:v>44167</c:v>
                </c:pt>
                <c:pt idx="22">
                  <c:v>44166</c:v>
                </c:pt>
                <c:pt idx="23">
                  <c:v>44165</c:v>
                </c:pt>
                <c:pt idx="24">
                  <c:v>44162</c:v>
                </c:pt>
                <c:pt idx="25">
                  <c:v>44160</c:v>
                </c:pt>
                <c:pt idx="26">
                  <c:v>44159</c:v>
                </c:pt>
                <c:pt idx="27">
                  <c:v>44158</c:v>
                </c:pt>
                <c:pt idx="28">
                  <c:v>44155</c:v>
                </c:pt>
                <c:pt idx="29">
                  <c:v>44154</c:v>
                </c:pt>
                <c:pt idx="30">
                  <c:v>44153</c:v>
                </c:pt>
                <c:pt idx="31">
                  <c:v>44152</c:v>
                </c:pt>
                <c:pt idx="32">
                  <c:v>44151</c:v>
                </c:pt>
                <c:pt idx="33">
                  <c:v>44148</c:v>
                </c:pt>
                <c:pt idx="34">
                  <c:v>44147</c:v>
                </c:pt>
                <c:pt idx="35">
                  <c:v>44146</c:v>
                </c:pt>
                <c:pt idx="36">
                  <c:v>44145</c:v>
                </c:pt>
                <c:pt idx="37">
                  <c:v>44144</c:v>
                </c:pt>
                <c:pt idx="38">
                  <c:v>44141</c:v>
                </c:pt>
                <c:pt idx="39">
                  <c:v>44140</c:v>
                </c:pt>
                <c:pt idx="40">
                  <c:v>44139</c:v>
                </c:pt>
                <c:pt idx="41">
                  <c:v>44138</c:v>
                </c:pt>
                <c:pt idx="42">
                  <c:v>44137</c:v>
                </c:pt>
                <c:pt idx="43">
                  <c:v>44134</c:v>
                </c:pt>
                <c:pt idx="44">
                  <c:v>44133</c:v>
                </c:pt>
                <c:pt idx="45">
                  <c:v>44132</c:v>
                </c:pt>
                <c:pt idx="46">
                  <c:v>44131</c:v>
                </c:pt>
                <c:pt idx="47">
                  <c:v>44130</c:v>
                </c:pt>
                <c:pt idx="48">
                  <c:v>44127</c:v>
                </c:pt>
                <c:pt idx="49">
                  <c:v>44126</c:v>
                </c:pt>
                <c:pt idx="50">
                  <c:v>44125</c:v>
                </c:pt>
                <c:pt idx="51">
                  <c:v>44124</c:v>
                </c:pt>
                <c:pt idx="52">
                  <c:v>44123</c:v>
                </c:pt>
                <c:pt idx="53">
                  <c:v>44120</c:v>
                </c:pt>
                <c:pt idx="54">
                  <c:v>44119</c:v>
                </c:pt>
                <c:pt idx="55">
                  <c:v>44118</c:v>
                </c:pt>
                <c:pt idx="56">
                  <c:v>44117</c:v>
                </c:pt>
                <c:pt idx="57">
                  <c:v>44116</c:v>
                </c:pt>
                <c:pt idx="58">
                  <c:v>44113</c:v>
                </c:pt>
                <c:pt idx="59">
                  <c:v>44112</c:v>
                </c:pt>
                <c:pt idx="60">
                  <c:v>44111</c:v>
                </c:pt>
                <c:pt idx="61">
                  <c:v>44110</c:v>
                </c:pt>
                <c:pt idx="62">
                  <c:v>44109</c:v>
                </c:pt>
                <c:pt idx="63">
                  <c:v>44106</c:v>
                </c:pt>
                <c:pt idx="64">
                  <c:v>44105</c:v>
                </c:pt>
                <c:pt idx="65">
                  <c:v>44104</c:v>
                </c:pt>
                <c:pt idx="66">
                  <c:v>44103</c:v>
                </c:pt>
                <c:pt idx="67">
                  <c:v>44102</c:v>
                </c:pt>
                <c:pt idx="68">
                  <c:v>44099</c:v>
                </c:pt>
                <c:pt idx="69">
                  <c:v>44098</c:v>
                </c:pt>
                <c:pt idx="70">
                  <c:v>44097</c:v>
                </c:pt>
                <c:pt idx="71">
                  <c:v>44096</c:v>
                </c:pt>
                <c:pt idx="72">
                  <c:v>44095</c:v>
                </c:pt>
                <c:pt idx="73">
                  <c:v>44092</c:v>
                </c:pt>
                <c:pt idx="74">
                  <c:v>44091</c:v>
                </c:pt>
                <c:pt idx="75">
                  <c:v>44090</c:v>
                </c:pt>
                <c:pt idx="76">
                  <c:v>44089</c:v>
                </c:pt>
                <c:pt idx="77">
                  <c:v>44088</c:v>
                </c:pt>
                <c:pt idx="78">
                  <c:v>44085</c:v>
                </c:pt>
                <c:pt idx="79">
                  <c:v>44084</c:v>
                </c:pt>
                <c:pt idx="80">
                  <c:v>44083</c:v>
                </c:pt>
                <c:pt idx="81">
                  <c:v>44082</c:v>
                </c:pt>
                <c:pt idx="82">
                  <c:v>44078</c:v>
                </c:pt>
                <c:pt idx="83">
                  <c:v>44077</c:v>
                </c:pt>
                <c:pt idx="84">
                  <c:v>44076</c:v>
                </c:pt>
                <c:pt idx="85">
                  <c:v>44075</c:v>
                </c:pt>
                <c:pt idx="86">
                  <c:v>44074</c:v>
                </c:pt>
                <c:pt idx="87">
                  <c:v>44071</c:v>
                </c:pt>
                <c:pt idx="88">
                  <c:v>44070</c:v>
                </c:pt>
                <c:pt idx="89">
                  <c:v>44069</c:v>
                </c:pt>
                <c:pt idx="90">
                  <c:v>44068</c:v>
                </c:pt>
                <c:pt idx="91">
                  <c:v>44067</c:v>
                </c:pt>
                <c:pt idx="92">
                  <c:v>44064</c:v>
                </c:pt>
                <c:pt idx="93">
                  <c:v>44063</c:v>
                </c:pt>
                <c:pt idx="94">
                  <c:v>44062</c:v>
                </c:pt>
                <c:pt idx="95">
                  <c:v>44061</c:v>
                </c:pt>
                <c:pt idx="96">
                  <c:v>44060</c:v>
                </c:pt>
                <c:pt idx="97">
                  <c:v>44057</c:v>
                </c:pt>
                <c:pt idx="98">
                  <c:v>44056</c:v>
                </c:pt>
                <c:pt idx="99">
                  <c:v>44055</c:v>
                </c:pt>
                <c:pt idx="100">
                  <c:v>44054</c:v>
                </c:pt>
                <c:pt idx="101">
                  <c:v>44053</c:v>
                </c:pt>
                <c:pt idx="102">
                  <c:v>44050</c:v>
                </c:pt>
                <c:pt idx="103">
                  <c:v>44049</c:v>
                </c:pt>
                <c:pt idx="104">
                  <c:v>44048</c:v>
                </c:pt>
                <c:pt idx="105">
                  <c:v>44047</c:v>
                </c:pt>
                <c:pt idx="106">
                  <c:v>44046</c:v>
                </c:pt>
                <c:pt idx="107">
                  <c:v>44043</c:v>
                </c:pt>
                <c:pt idx="108">
                  <c:v>44042</c:v>
                </c:pt>
                <c:pt idx="109">
                  <c:v>44041</c:v>
                </c:pt>
                <c:pt idx="110">
                  <c:v>44040</c:v>
                </c:pt>
                <c:pt idx="111">
                  <c:v>44039</c:v>
                </c:pt>
                <c:pt idx="112">
                  <c:v>44036</c:v>
                </c:pt>
                <c:pt idx="113">
                  <c:v>44035</c:v>
                </c:pt>
                <c:pt idx="114">
                  <c:v>44034</c:v>
                </c:pt>
                <c:pt idx="115">
                  <c:v>44033</c:v>
                </c:pt>
                <c:pt idx="116">
                  <c:v>44032</c:v>
                </c:pt>
                <c:pt idx="117">
                  <c:v>44029</c:v>
                </c:pt>
                <c:pt idx="118">
                  <c:v>44028</c:v>
                </c:pt>
                <c:pt idx="119">
                  <c:v>44027</c:v>
                </c:pt>
                <c:pt idx="120">
                  <c:v>44026</c:v>
                </c:pt>
                <c:pt idx="121">
                  <c:v>44025</c:v>
                </c:pt>
                <c:pt idx="122">
                  <c:v>44022</c:v>
                </c:pt>
                <c:pt idx="123">
                  <c:v>44021</c:v>
                </c:pt>
                <c:pt idx="124">
                  <c:v>44020</c:v>
                </c:pt>
                <c:pt idx="125">
                  <c:v>44019</c:v>
                </c:pt>
                <c:pt idx="126">
                  <c:v>44018</c:v>
                </c:pt>
                <c:pt idx="127">
                  <c:v>44014</c:v>
                </c:pt>
                <c:pt idx="128">
                  <c:v>44013</c:v>
                </c:pt>
                <c:pt idx="129">
                  <c:v>44012</c:v>
                </c:pt>
                <c:pt idx="130">
                  <c:v>44011</c:v>
                </c:pt>
                <c:pt idx="131">
                  <c:v>44008</c:v>
                </c:pt>
                <c:pt idx="132">
                  <c:v>44007</c:v>
                </c:pt>
                <c:pt idx="133">
                  <c:v>44006</c:v>
                </c:pt>
                <c:pt idx="134">
                  <c:v>44005</c:v>
                </c:pt>
                <c:pt idx="135">
                  <c:v>44004</c:v>
                </c:pt>
                <c:pt idx="136">
                  <c:v>44001</c:v>
                </c:pt>
                <c:pt idx="137">
                  <c:v>44000</c:v>
                </c:pt>
                <c:pt idx="138">
                  <c:v>43999</c:v>
                </c:pt>
                <c:pt idx="139">
                  <c:v>43998</c:v>
                </c:pt>
                <c:pt idx="140">
                  <c:v>43997</c:v>
                </c:pt>
                <c:pt idx="141">
                  <c:v>43994</c:v>
                </c:pt>
                <c:pt idx="142">
                  <c:v>43993</c:v>
                </c:pt>
                <c:pt idx="143">
                  <c:v>43992</c:v>
                </c:pt>
                <c:pt idx="144">
                  <c:v>43991</c:v>
                </c:pt>
                <c:pt idx="145">
                  <c:v>43990</c:v>
                </c:pt>
                <c:pt idx="146">
                  <c:v>43987</c:v>
                </c:pt>
                <c:pt idx="147">
                  <c:v>43986</c:v>
                </c:pt>
                <c:pt idx="148">
                  <c:v>43985</c:v>
                </c:pt>
                <c:pt idx="149">
                  <c:v>43984</c:v>
                </c:pt>
                <c:pt idx="150">
                  <c:v>43983</c:v>
                </c:pt>
                <c:pt idx="151">
                  <c:v>43980</c:v>
                </c:pt>
                <c:pt idx="152">
                  <c:v>43979</c:v>
                </c:pt>
                <c:pt idx="153">
                  <c:v>43978</c:v>
                </c:pt>
                <c:pt idx="154">
                  <c:v>43977</c:v>
                </c:pt>
                <c:pt idx="155">
                  <c:v>43973</c:v>
                </c:pt>
                <c:pt idx="156">
                  <c:v>43972</c:v>
                </c:pt>
                <c:pt idx="157">
                  <c:v>43971</c:v>
                </c:pt>
                <c:pt idx="158">
                  <c:v>43970</c:v>
                </c:pt>
                <c:pt idx="159">
                  <c:v>43969</c:v>
                </c:pt>
                <c:pt idx="160">
                  <c:v>43966</c:v>
                </c:pt>
                <c:pt idx="161">
                  <c:v>43965</c:v>
                </c:pt>
                <c:pt idx="162">
                  <c:v>43964</c:v>
                </c:pt>
                <c:pt idx="163">
                  <c:v>43963</c:v>
                </c:pt>
                <c:pt idx="164">
                  <c:v>43962</c:v>
                </c:pt>
                <c:pt idx="165">
                  <c:v>43959</c:v>
                </c:pt>
                <c:pt idx="166">
                  <c:v>43958</c:v>
                </c:pt>
                <c:pt idx="167">
                  <c:v>43957</c:v>
                </c:pt>
                <c:pt idx="168">
                  <c:v>43956</c:v>
                </c:pt>
                <c:pt idx="169">
                  <c:v>43955</c:v>
                </c:pt>
                <c:pt idx="170">
                  <c:v>43952</c:v>
                </c:pt>
                <c:pt idx="171">
                  <c:v>43951</c:v>
                </c:pt>
                <c:pt idx="172">
                  <c:v>43950</c:v>
                </c:pt>
                <c:pt idx="173">
                  <c:v>43949</c:v>
                </c:pt>
                <c:pt idx="174">
                  <c:v>43948</c:v>
                </c:pt>
                <c:pt idx="175">
                  <c:v>43945</c:v>
                </c:pt>
                <c:pt idx="176">
                  <c:v>43944</c:v>
                </c:pt>
                <c:pt idx="177">
                  <c:v>43943</c:v>
                </c:pt>
                <c:pt idx="178">
                  <c:v>43942</c:v>
                </c:pt>
                <c:pt idx="179">
                  <c:v>43941</c:v>
                </c:pt>
                <c:pt idx="180">
                  <c:v>43938</c:v>
                </c:pt>
                <c:pt idx="181">
                  <c:v>43937</c:v>
                </c:pt>
                <c:pt idx="182">
                  <c:v>43936</c:v>
                </c:pt>
                <c:pt idx="183">
                  <c:v>43935</c:v>
                </c:pt>
                <c:pt idx="184">
                  <c:v>43934</c:v>
                </c:pt>
                <c:pt idx="185">
                  <c:v>43930</c:v>
                </c:pt>
                <c:pt idx="186">
                  <c:v>43929</c:v>
                </c:pt>
                <c:pt idx="187">
                  <c:v>43928</c:v>
                </c:pt>
                <c:pt idx="188">
                  <c:v>43927</c:v>
                </c:pt>
                <c:pt idx="189">
                  <c:v>43924</c:v>
                </c:pt>
                <c:pt idx="190">
                  <c:v>43923</c:v>
                </c:pt>
                <c:pt idx="191">
                  <c:v>43922</c:v>
                </c:pt>
                <c:pt idx="192">
                  <c:v>43921</c:v>
                </c:pt>
                <c:pt idx="193">
                  <c:v>43920</c:v>
                </c:pt>
                <c:pt idx="194">
                  <c:v>43917</c:v>
                </c:pt>
                <c:pt idx="195">
                  <c:v>43916</c:v>
                </c:pt>
                <c:pt idx="196">
                  <c:v>43915</c:v>
                </c:pt>
                <c:pt idx="197">
                  <c:v>43914</c:v>
                </c:pt>
                <c:pt idx="198">
                  <c:v>43913</c:v>
                </c:pt>
                <c:pt idx="199">
                  <c:v>43910</c:v>
                </c:pt>
                <c:pt idx="200">
                  <c:v>43909</c:v>
                </c:pt>
                <c:pt idx="201">
                  <c:v>43908</c:v>
                </c:pt>
                <c:pt idx="202">
                  <c:v>43907</c:v>
                </c:pt>
                <c:pt idx="203">
                  <c:v>43906</c:v>
                </c:pt>
                <c:pt idx="204">
                  <c:v>43903</c:v>
                </c:pt>
                <c:pt idx="205">
                  <c:v>43902</c:v>
                </c:pt>
                <c:pt idx="206">
                  <c:v>43901</c:v>
                </c:pt>
                <c:pt idx="207">
                  <c:v>43900</c:v>
                </c:pt>
                <c:pt idx="208">
                  <c:v>43899</c:v>
                </c:pt>
                <c:pt idx="209">
                  <c:v>43896</c:v>
                </c:pt>
                <c:pt idx="210">
                  <c:v>43895</c:v>
                </c:pt>
                <c:pt idx="211">
                  <c:v>43894</c:v>
                </c:pt>
                <c:pt idx="212">
                  <c:v>43893</c:v>
                </c:pt>
                <c:pt idx="213">
                  <c:v>43892</c:v>
                </c:pt>
                <c:pt idx="214">
                  <c:v>43889</c:v>
                </c:pt>
                <c:pt idx="215">
                  <c:v>43888</c:v>
                </c:pt>
                <c:pt idx="216">
                  <c:v>43887</c:v>
                </c:pt>
                <c:pt idx="217">
                  <c:v>43886</c:v>
                </c:pt>
                <c:pt idx="218">
                  <c:v>43885</c:v>
                </c:pt>
                <c:pt idx="219">
                  <c:v>43882</c:v>
                </c:pt>
                <c:pt idx="220">
                  <c:v>43881</c:v>
                </c:pt>
                <c:pt idx="221">
                  <c:v>43880</c:v>
                </c:pt>
                <c:pt idx="222">
                  <c:v>43879</c:v>
                </c:pt>
                <c:pt idx="223">
                  <c:v>43875</c:v>
                </c:pt>
                <c:pt idx="224">
                  <c:v>43874</c:v>
                </c:pt>
                <c:pt idx="225">
                  <c:v>43873</c:v>
                </c:pt>
                <c:pt idx="226">
                  <c:v>43872</c:v>
                </c:pt>
                <c:pt idx="227">
                  <c:v>43871</c:v>
                </c:pt>
                <c:pt idx="228">
                  <c:v>43868</c:v>
                </c:pt>
                <c:pt idx="229">
                  <c:v>43867</c:v>
                </c:pt>
                <c:pt idx="230">
                  <c:v>43866</c:v>
                </c:pt>
                <c:pt idx="231">
                  <c:v>43865</c:v>
                </c:pt>
                <c:pt idx="232">
                  <c:v>43864</c:v>
                </c:pt>
                <c:pt idx="233">
                  <c:v>43861</c:v>
                </c:pt>
                <c:pt idx="234">
                  <c:v>43860</c:v>
                </c:pt>
                <c:pt idx="235">
                  <c:v>43859</c:v>
                </c:pt>
                <c:pt idx="236">
                  <c:v>43858</c:v>
                </c:pt>
                <c:pt idx="237">
                  <c:v>43857</c:v>
                </c:pt>
                <c:pt idx="238">
                  <c:v>43854</c:v>
                </c:pt>
                <c:pt idx="239">
                  <c:v>43853</c:v>
                </c:pt>
                <c:pt idx="240">
                  <c:v>43852</c:v>
                </c:pt>
                <c:pt idx="241">
                  <c:v>43851</c:v>
                </c:pt>
                <c:pt idx="242">
                  <c:v>43847</c:v>
                </c:pt>
                <c:pt idx="243">
                  <c:v>43846</c:v>
                </c:pt>
                <c:pt idx="244">
                  <c:v>43845</c:v>
                </c:pt>
                <c:pt idx="245">
                  <c:v>43844</c:v>
                </c:pt>
                <c:pt idx="246">
                  <c:v>43843</c:v>
                </c:pt>
                <c:pt idx="247">
                  <c:v>43840</c:v>
                </c:pt>
                <c:pt idx="248">
                  <c:v>43839</c:v>
                </c:pt>
                <c:pt idx="249">
                  <c:v>43838</c:v>
                </c:pt>
                <c:pt idx="250">
                  <c:v>43837</c:v>
                </c:pt>
                <c:pt idx="251">
                  <c:v>43836</c:v>
                </c:pt>
                <c:pt idx="252">
                  <c:v>43833</c:v>
                </c:pt>
                <c:pt idx="253">
                  <c:v>43832</c:v>
                </c:pt>
                <c:pt idx="254">
                  <c:v>43830</c:v>
                </c:pt>
                <c:pt idx="255">
                  <c:v>43829</c:v>
                </c:pt>
                <c:pt idx="256">
                  <c:v>43826</c:v>
                </c:pt>
                <c:pt idx="257">
                  <c:v>43825</c:v>
                </c:pt>
                <c:pt idx="258">
                  <c:v>43823</c:v>
                </c:pt>
                <c:pt idx="259">
                  <c:v>43822</c:v>
                </c:pt>
                <c:pt idx="260">
                  <c:v>43819</c:v>
                </c:pt>
                <c:pt idx="261">
                  <c:v>43818</c:v>
                </c:pt>
                <c:pt idx="262">
                  <c:v>43817</c:v>
                </c:pt>
                <c:pt idx="263">
                  <c:v>43816</c:v>
                </c:pt>
                <c:pt idx="264">
                  <c:v>43815</c:v>
                </c:pt>
                <c:pt idx="265">
                  <c:v>43812</c:v>
                </c:pt>
                <c:pt idx="266">
                  <c:v>43811</c:v>
                </c:pt>
                <c:pt idx="267">
                  <c:v>43810</c:v>
                </c:pt>
                <c:pt idx="268">
                  <c:v>43809</c:v>
                </c:pt>
                <c:pt idx="269">
                  <c:v>43808</c:v>
                </c:pt>
                <c:pt idx="270">
                  <c:v>43805</c:v>
                </c:pt>
                <c:pt idx="271">
                  <c:v>43804</c:v>
                </c:pt>
                <c:pt idx="272">
                  <c:v>43803</c:v>
                </c:pt>
                <c:pt idx="273">
                  <c:v>43802</c:v>
                </c:pt>
                <c:pt idx="274">
                  <c:v>43801</c:v>
                </c:pt>
                <c:pt idx="275">
                  <c:v>43798</c:v>
                </c:pt>
                <c:pt idx="276">
                  <c:v>43796</c:v>
                </c:pt>
                <c:pt idx="277">
                  <c:v>43795</c:v>
                </c:pt>
                <c:pt idx="278">
                  <c:v>43794</c:v>
                </c:pt>
                <c:pt idx="279">
                  <c:v>43791</c:v>
                </c:pt>
                <c:pt idx="280">
                  <c:v>43790</c:v>
                </c:pt>
                <c:pt idx="281">
                  <c:v>43789</c:v>
                </c:pt>
                <c:pt idx="282">
                  <c:v>43788</c:v>
                </c:pt>
                <c:pt idx="283">
                  <c:v>43787</c:v>
                </c:pt>
                <c:pt idx="284">
                  <c:v>43784</c:v>
                </c:pt>
                <c:pt idx="285">
                  <c:v>43783</c:v>
                </c:pt>
                <c:pt idx="286">
                  <c:v>43782</c:v>
                </c:pt>
                <c:pt idx="287">
                  <c:v>43781</c:v>
                </c:pt>
                <c:pt idx="288">
                  <c:v>43780</c:v>
                </c:pt>
                <c:pt idx="289">
                  <c:v>43777</c:v>
                </c:pt>
                <c:pt idx="290">
                  <c:v>43776</c:v>
                </c:pt>
                <c:pt idx="291">
                  <c:v>43775</c:v>
                </c:pt>
                <c:pt idx="292">
                  <c:v>43774</c:v>
                </c:pt>
                <c:pt idx="293">
                  <c:v>43773</c:v>
                </c:pt>
                <c:pt idx="294">
                  <c:v>43770</c:v>
                </c:pt>
                <c:pt idx="295">
                  <c:v>43769</c:v>
                </c:pt>
                <c:pt idx="296">
                  <c:v>43768</c:v>
                </c:pt>
                <c:pt idx="297">
                  <c:v>43767</c:v>
                </c:pt>
                <c:pt idx="298">
                  <c:v>43766</c:v>
                </c:pt>
                <c:pt idx="299">
                  <c:v>43763</c:v>
                </c:pt>
                <c:pt idx="300">
                  <c:v>43762</c:v>
                </c:pt>
                <c:pt idx="301">
                  <c:v>43761</c:v>
                </c:pt>
                <c:pt idx="302">
                  <c:v>43760</c:v>
                </c:pt>
                <c:pt idx="303">
                  <c:v>43759</c:v>
                </c:pt>
                <c:pt idx="304">
                  <c:v>43756</c:v>
                </c:pt>
                <c:pt idx="305">
                  <c:v>43755</c:v>
                </c:pt>
                <c:pt idx="306">
                  <c:v>43754</c:v>
                </c:pt>
                <c:pt idx="307">
                  <c:v>43753</c:v>
                </c:pt>
                <c:pt idx="308">
                  <c:v>43752</c:v>
                </c:pt>
                <c:pt idx="309">
                  <c:v>43749</c:v>
                </c:pt>
                <c:pt idx="310">
                  <c:v>43748</c:v>
                </c:pt>
                <c:pt idx="311">
                  <c:v>43747</c:v>
                </c:pt>
                <c:pt idx="312">
                  <c:v>43746</c:v>
                </c:pt>
                <c:pt idx="313">
                  <c:v>43745</c:v>
                </c:pt>
                <c:pt idx="314">
                  <c:v>43742</c:v>
                </c:pt>
                <c:pt idx="315">
                  <c:v>43741</c:v>
                </c:pt>
                <c:pt idx="316">
                  <c:v>43740</c:v>
                </c:pt>
                <c:pt idx="317">
                  <c:v>43739</c:v>
                </c:pt>
                <c:pt idx="318">
                  <c:v>43738</c:v>
                </c:pt>
                <c:pt idx="319">
                  <c:v>43735</c:v>
                </c:pt>
                <c:pt idx="320">
                  <c:v>43734</c:v>
                </c:pt>
                <c:pt idx="321">
                  <c:v>43733</c:v>
                </c:pt>
                <c:pt idx="322">
                  <c:v>43732</c:v>
                </c:pt>
                <c:pt idx="323">
                  <c:v>43731</c:v>
                </c:pt>
                <c:pt idx="324">
                  <c:v>43728</c:v>
                </c:pt>
                <c:pt idx="325">
                  <c:v>43727</c:v>
                </c:pt>
                <c:pt idx="326">
                  <c:v>43726</c:v>
                </c:pt>
                <c:pt idx="327">
                  <c:v>43725</c:v>
                </c:pt>
                <c:pt idx="328">
                  <c:v>43724</c:v>
                </c:pt>
                <c:pt idx="329">
                  <c:v>43721</c:v>
                </c:pt>
                <c:pt idx="330">
                  <c:v>43720</c:v>
                </c:pt>
                <c:pt idx="331">
                  <c:v>43719</c:v>
                </c:pt>
                <c:pt idx="332">
                  <c:v>43718</c:v>
                </c:pt>
                <c:pt idx="333">
                  <c:v>43717</c:v>
                </c:pt>
                <c:pt idx="334">
                  <c:v>43714</c:v>
                </c:pt>
                <c:pt idx="335">
                  <c:v>43713</c:v>
                </c:pt>
                <c:pt idx="336">
                  <c:v>43712</c:v>
                </c:pt>
                <c:pt idx="337">
                  <c:v>43711</c:v>
                </c:pt>
                <c:pt idx="338">
                  <c:v>43707</c:v>
                </c:pt>
                <c:pt idx="339">
                  <c:v>43706</c:v>
                </c:pt>
                <c:pt idx="340">
                  <c:v>43705</c:v>
                </c:pt>
                <c:pt idx="341">
                  <c:v>43704</c:v>
                </c:pt>
                <c:pt idx="342">
                  <c:v>43703</c:v>
                </c:pt>
                <c:pt idx="343">
                  <c:v>43700</c:v>
                </c:pt>
                <c:pt idx="344">
                  <c:v>43699</c:v>
                </c:pt>
                <c:pt idx="345">
                  <c:v>43698</c:v>
                </c:pt>
                <c:pt idx="346">
                  <c:v>43697</c:v>
                </c:pt>
                <c:pt idx="347">
                  <c:v>43696</c:v>
                </c:pt>
                <c:pt idx="348">
                  <c:v>43693</c:v>
                </c:pt>
                <c:pt idx="349">
                  <c:v>43692</c:v>
                </c:pt>
                <c:pt idx="350">
                  <c:v>43691</c:v>
                </c:pt>
                <c:pt idx="351">
                  <c:v>43690</c:v>
                </c:pt>
                <c:pt idx="352">
                  <c:v>43689</c:v>
                </c:pt>
                <c:pt idx="353">
                  <c:v>43686</c:v>
                </c:pt>
                <c:pt idx="354">
                  <c:v>43685</c:v>
                </c:pt>
                <c:pt idx="355">
                  <c:v>43684</c:v>
                </c:pt>
                <c:pt idx="356">
                  <c:v>43683</c:v>
                </c:pt>
                <c:pt idx="357">
                  <c:v>43682</c:v>
                </c:pt>
                <c:pt idx="358">
                  <c:v>43679</c:v>
                </c:pt>
                <c:pt idx="359">
                  <c:v>43678</c:v>
                </c:pt>
                <c:pt idx="360">
                  <c:v>43677</c:v>
                </c:pt>
                <c:pt idx="361">
                  <c:v>43676</c:v>
                </c:pt>
                <c:pt idx="362">
                  <c:v>43675</c:v>
                </c:pt>
                <c:pt idx="363">
                  <c:v>43672</c:v>
                </c:pt>
                <c:pt idx="364">
                  <c:v>43671</c:v>
                </c:pt>
                <c:pt idx="365">
                  <c:v>43670</c:v>
                </c:pt>
                <c:pt idx="366">
                  <c:v>43669</c:v>
                </c:pt>
                <c:pt idx="367">
                  <c:v>43668</c:v>
                </c:pt>
                <c:pt idx="368">
                  <c:v>43665</c:v>
                </c:pt>
                <c:pt idx="369">
                  <c:v>43664</c:v>
                </c:pt>
                <c:pt idx="370">
                  <c:v>43663</c:v>
                </c:pt>
                <c:pt idx="371">
                  <c:v>43662</c:v>
                </c:pt>
                <c:pt idx="372">
                  <c:v>43661</c:v>
                </c:pt>
                <c:pt idx="373">
                  <c:v>43658</c:v>
                </c:pt>
                <c:pt idx="374">
                  <c:v>43657</c:v>
                </c:pt>
                <c:pt idx="375">
                  <c:v>43656</c:v>
                </c:pt>
                <c:pt idx="376">
                  <c:v>43655</c:v>
                </c:pt>
                <c:pt idx="377">
                  <c:v>43654</c:v>
                </c:pt>
                <c:pt idx="378">
                  <c:v>43651</c:v>
                </c:pt>
                <c:pt idx="379">
                  <c:v>43649</c:v>
                </c:pt>
                <c:pt idx="380">
                  <c:v>43648</c:v>
                </c:pt>
                <c:pt idx="381">
                  <c:v>43647</c:v>
                </c:pt>
                <c:pt idx="382">
                  <c:v>43644</c:v>
                </c:pt>
                <c:pt idx="383">
                  <c:v>43643</c:v>
                </c:pt>
                <c:pt idx="384">
                  <c:v>43642</c:v>
                </c:pt>
                <c:pt idx="385">
                  <c:v>43641</c:v>
                </c:pt>
                <c:pt idx="386">
                  <c:v>43640</c:v>
                </c:pt>
                <c:pt idx="387">
                  <c:v>43637</c:v>
                </c:pt>
                <c:pt idx="388">
                  <c:v>43636</c:v>
                </c:pt>
                <c:pt idx="389">
                  <c:v>43635</c:v>
                </c:pt>
                <c:pt idx="390">
                  <c:v>43634</c:v>
                </c:pt>
                <c:pt idx="391">
                  <c:v>43633</c:v>
                </c:pt>
                <c:pt idx="392">
                  <c:v>43630</c:v>
                </c:pt>
                <c:pt idx="393">
                  <c:v>43629</c:v>
                </c:pt>
                <c:pt idx="394">
                  <c:v>43628</c:v>
                </c:pt>
                <c:pt idx="395">
                  <c:v>43627</c:v>
                </c:pt>
                <c:pt idx="396">
                  <c:v>43626</c:v>
                </c:pt>
                <c:pt idx="397">
                  <c:v>43623</c:v>
                </c:pt>
                <c:pt idx="398">
                  <c:v>43622</c:v>
                </c:pt>
                <c:pt idx="399">
                  <c:v>43621</c:v>
                </c:pt>
                <c:pt idx="400">
                  <c:v>43620</c:v>
                </c:pt>
                <c:pt idx="401">
                  <c:v>43619</c:v>
                </c:pt>
                <c:pt idx="402">
                  <c:v>43616</c:v>
                </c:pt>
                <c:pt idx="403">
                  <c:v>43615</c:v>
                </c:pt>
                <c:pt idx="404">
                  <c:v>43614</c:v>
                </c:pt>
                <c:pt idx="405">
                  <c:v>43613</c:v>
                </c:pt>
                <c:pt idx="406">
                  <c:v>43609</c:v>
                </c:pt>
                <c:pt idx="407">
                  <c:v>43608</c:v>
                </c:pt>
                <c:pt idx="408">
                  <c:v>43607</c:v>
                </c:pt>
                <c:pt idx="409">
                  <c:v>43606</c:v>
                </c:pt>
                <c:pt idx="410">
                  <c:v>43605</c:v>
                </c:pt>
                <c:pt idx="411">
                  <c:v>43602</c:v>
                </c:pt>
                <c:pt idx="412">
                  <c:v>43601</c:v>
                </c:pt>
                <c:pt idx="413">
                  <c:v>43600</c:v>
                </c:pt>
                <c:pt idx="414">
                  <c:v>43599</c:v>
                </c:pt>
                <c:pt idx="415">
                  <c:v>43598</c:v>
                </c:pt>
                <c:pt idx="416">
                  <c:v>43595</c:v>
                </c:pt>
                <c:pt idx="417">
                  <c:v>43594</c:v>
                </c:pt>
                <c:pt idx="418">
                  <c:v>43593</c:v>
                </c:pt>
                <c:pt idx="419">
                  <c:v>43592</c:v>
                </c:pt>
                <c:pt idx="420">
                  <c:v>43591</c:v>
                </c:pt>
                <c:pt idx="421">
                  <c:v>43588</c:v>
                </c:pt>
                <c:pt idx="422">
                  <c:v>43587</c:v>
                </c:pt>
                <c:pt idx="423">
                  <c:v>43586</c:v>
                </c:pt>
                <c:pt idx="424">
                  <c:v>43585</c:v>
                </c:pt>
                <c:pt idx="425">
                  <c:v>43584</c:v>
                </c:pt>
                <c:pt idx="426">
                  <c:v>43581</c:v>
                </c:pt>
                <c:pt idx="427">
                  <c:v>43580</c:v>
                </c:pt>
                <c:pt idx="428">
                  <c:v>43579</c:v>
                </c:pt>
                <c:pt idx="429">
                  <c:v>43578</c:v>
                </c:pt>
                <c:pt idx="430">
                  <c:v>43577</c:v>
                </c:pt>
                <c:pt idx="431">
                  <c:v>43573</c:v>
                </c:pt>
                <c:pt idx="432">
                  <c:v>43572</c:v>
                </c:pt>
                <c:pt idx="433">
                  <c:v>43571</c:v>
                </c:pt>
                <c:pt idx="434">
                  <c:v>43570</c:v>
                </c:pt>
                <c:pt idx="435">
                  <c:v>43567</c:v>
                </c:pt>
                <c:pt idx="436">
                  <c:v>43566</c:v>
                </c:pt>
                <c:pt idx="437">
                  <c:v>43565</c:v>
                </c:pt>
                <c:pt idx="438">
                  <c:v>43564</c:v>
                </c:pt>
                <c:pt idx="439">
                  <c:v>43563</c:v>
                </c:pt>
                <c:pt idx="440">
                  <c:v>43560</c:v>
                </c:pt>
                <c:pt idx="441">
                  <c:v>43559</c:v>
                </c:pt>
                <c:pt idx="442">
                  <c:v>43558</c:v>
                </c:pt>
                <c:pt idx="443">
                  <c:v>43557</c:v>
                </c:pt>
                <c:pt idx="444">
                  <c:v>43556</c:v>
                </c:pt>
                <c:pt idx="445">
                  <c:v>43553</c:v>
                </c:pt>
                <c:pt idx="446">
                  <c:v>43552</c:v>
                </c:pt>
                <c:pt idx="447">
                  <c:v>43551</c:v>
                </c:pt>
                <c:pt idx="448">
                  <c:v>43550</c:v>
                </c:pt>
                <c:pt idx="449">
                  <c:v>43549</c:v>
                </c:pt>
                <c:pt idx="450">
                  <c:v>43546</c:v>
                </c:pt>
                <c:pt idx="451">
                  <c:v>43545</c:v>
                </c:pt>
                <c:pt idx="452">
                  <c:v>43544</c:v>
                </c:pt>
                <c:pt idx="453">
                  <c:v>43543</c:v>
                </c:pt>
                <c:pt idx="454">
                  <c:v>43542</c:v>
                </c:pt>
                <c:pt idx="455">
                  <c:v>43539</c:v>
                </c:pt>
                <c:pt idx="456">
                  <c:v>43538</c:v>
                </c:pt>
                <c:pt idx="457">
                  <c:v>43537</c:v>
                </c:pt>
                <c:pt idx="458">
                  <c:v>43536</c:v>
                </c:pt>
                <c:pt idx="459">
                  <c:v>43535</c:v>
                </c:pt>
                <c:pt idx="460">
                  <c:v>43532</c:v>
                </c:pt>
                <c:pt idx="461">
                  <c:v>43531</c:v>
                </c:pt>
                <c:pt idx="462">
                  <c:v>43530</c:v>
                </c:pt>
                <c:pt idx="463">
                  <c:v>43529</c:v>
                </c:pt>
                <c:pt idx="464">
                  <c:v>43528</c:v>
                </c:pt>
                <c:pt idx="465">
                  <c:v>43525</c:v>
                </c:pt>
                <c:pt idx="466">
                  <c:v>43524</c:v>
                </c:pt>
                <c:pt idx="467">
                  <c:v>43523</c:v>
                </c:pt>
                <c:pt idx="468">
                  <c:v>43522</c:v>
                </c:pt>
                <c:pt idx="469">
                  <c:v>43521</c:v>
                </c:pt>
                <c:pt idx="470">
                  <c:v>43518</c:v>
                </c:pt>
                <c:pt idx="471">
                  <c:v>43517</c:v>
                </c:pt>
                <c:pt idx="472">
                  <c:v>43516</c:v>
                </c:pt>
                <c:pt idx="473">
                  <c:v>43515</c:v>
                </c:pt>
                <c:pt idx="474">
                  <c:v>43511</c:v>
                </c:pt>
                <c:pt idx="475">
                  <c:v>43510</c:v>
                </c:pt>
                <c:pt idx="476">
                  <c:v>43509</c:v>
                </c:pt>
                <c:pt idx="477">
                  <c:v>43508</c:v>
                </c:pt>
                <c:pt idx="478">
                  <c:v>43507</c:v>
                </c:pt>
                <c:pt idx="479">
                  <c:v>43504</c:v>
                </c:pt>
                <c:pt idx="480">
                  <c:v>43503</c:v>
                </c:pt>
                <c:pt idx="481">
                  <c:v>43502</c:v>
                </c:pt>
                <c:pt idx="482">
                  <c:v>43501</c:v>
                </c:pt>
                <c:pt idx="483">
                  <c:v>43500</c:v>
                </c:pt>
                <c:pt idx="484">
                  <c:v>43497</c:v>
                </c:pt>
                <c:pt idx="485">
                  <c:v>43496</c:v>
                </c:pt>
                <c:pt idx="486">
                  <c:v>43495</c:v>
                </c:pt>
                <c:pt idx="487">
                  <c:v>43494</c:v>
                </c:pt>
                <c:pt idx="488">
                  <c:v>43493</c:v>
                </c:pt>
                <c:pt idx="489">
                  <c:v>43490</c:v>
                </c:pt>
                <c:pt idx="490">
                  <c:v>43489</c:v>
                </c:pt>
                <c:pt idx="491">
                  <c:v>43488</c:v>
                </c:pt>
                <c:pt idx="492">
                  <c:v>43487</c:v>
                </c:pt>
                <c:pt idx="493">
                  <c:v>43483</c:v>
                </c:pt>
                <c:pt idx="494">
                  <c:v>43482</c:v>
                </c:pt>
                <c:pt idx="495">
                  <c:v>43481</c:v>
                </c:pt>
                <c:pt idx="496">
                  <c:v>43480</c:v>
                </c:pt>
                <c:pt idx="497">
                  <c:v>43479</c:v>
                </c:pt>
                <c:pt idx="498">
                  <c:v>43476</c:v>
                </c:pt>
                <c:pt idx="499">
                  <c:v>43475</c:v>
                </c:pt>
                <c:pt idx="500">
                  <c:v>43474</c:v>
                </c:pt>
                <c:pt idx="501">
                  <c:v>43473</c:v>
                </c:pt>
                <c:pt idx="502">
                  <c:v>43472</c:v>
                </c:pt>
                <c:pt idx="503">
                  <c:v>43469</c:v>
                </c:pt>
                <c:pt idx="504">
                  <c:v>43468</c:v>
                </c:pt>
                <c:pt idx="505">
                  <c:v>43467</c:v>
                </c:pt>
                <c:pt idx="506">
                  <c:v>43465</c:v>
                </c:pt>
                <c:pt idx="507">
                  <c:v>43462</c:v>
                </c:pt>
                <c:pt idx="508">
                  <c:v>43461</c:v>
                </c:pt>
                <c:pt idx="509">
                  <c:v>43460</c:v>
                </c:pt>
                <c:pt idx="510">
                  <c:v>43458</c:v>
                </c:pt>
                <c:pt idx="511">
                  <c:v>43455</c:v>
                </c:pt>
                <c:pt idx="512">
                  <c:v>43454</c:v>
                </c:pt>
                <c:pt idx="513">
                  <c:v>43453</c:v>
                </c:pt>
                <c:pt idx="514">
                  <c:v>43452</c:v>
                </c:pt>
                <c:pt idx="515">
                  <c:v>43451</c:v>
                </c:pt>
                <c:pt idx="516">
                  <c:v>43448</c:v>
                </c:pt>
                <c:pt idx="517">
                  <c:v>43447</c:v>
                </c:pt>
                <c:pt idx="518">
                  <c:v>43446</c:v>
                </c:pt>
                <c:pt idx="519">
                  <c:v>43445</c:v>
                </c:pt>
                <c:pt idx="520">
                  <c:v>43444</c:v>
                </c:pt>
                <c:pt idx="521">
                  <c:v>43441</c:v>
                </c:pt>
                <c:pt idx="522">
                  <c:v>43440</c:v>
                </c:pt>
                <c:pt idx="523">
                  <c:v>43438</c:v>
                </c:pt>
                <c:pt idx="524">
                  <c:v>43437</c:v>
                </c:pt>
                <c:pt idx="525">
                  <c:v>43434</c:v>
                </c:pt>
                <c:pt idx="526">
                  <c:v>43433</c:v>
                </c:pt>
                <c:pt idx="527">
                  <c:v>43432</c:v>
                </c:pt>
                <c:pt idx="528">
                  <c:v>43431</c:v>
                </c:pt>
                <c:pt idx="529">
                  <c:v>43430</c:v>
                </c:pt>
                <c:pt idx="530">
                  <c:v>43427</c:v>
                </c:pt>
                <c:pt idx="531">
                  <c:v>43425</c:v>
                </c:pt>
                <c:pt idx="532">
                  <c:v>43424</c:v>
                </c:pt>
                <c:pt idx="533">
                  <c:v>43423</c:v>
                </c:pt>
                <c:pt idx="534">
                  <c:v>43420</c:v>
                </c:pt>
                <c:pt idx="535">
                  <c:v>43419</c:v>
                </c:pt>
                <c:pt idx="536">
                  <c:v>43418</c:v>
                </c:pt>
                <c:pt idx="537">
                  <c:v>43417</c:v>
                </c:pt>
                <c:pt idx="538">
                  <c:v>43416</c:v>
                </c:pt>
                <c:pt idx="539">
                  <c:v>43413</c:v>
                </c:pt>
                <c:pt idx="540">
                  <c:v>43412</c:v>
                </c:pt>
                <c:pt idx="541">
                  <c:v>43411</c:v>
                </c:pt>
                <c:pt idx="542">
                  <c:v>43410</c:v>
                </c:pt>
                <c:pt idx="543">
                  <c:v>43409</c:v>
                </c:pt>
                <c:pt idx="544">
                  <c:v>43406</c:v>
                </c:pt>
                <c:pt idx="545">
                  <c:v>43405</c:v>
                </c:pt>
                <c:pt idx="546">
                  <c:v>43404</c:v>
                </c:pt>
                <c:pt idx="547">
                  <c:v>43403</c:v>
                </c:pt>
                <c:pt idx="548">
                  <c:v>43402</c:v>
                </c:pt>
                <c:pt idx="549">
                  <c:v>43399</c:v>
                </c:pt>
                <c:pt idx="550">
                  <c:v>43398</c:v>
                </c:pt>
                <c:pt idx="551">
                  <c:v>43397</c:v>
                </c:pt>
                <c:pt idx="552">
                  <c:v>43396</c:v>
                </c:pt>
                <c:pt idx="553">
                  <c:v>43395</c:v>
                </c:pt>
                <c:pt idx="554">
                  <c:v>43392</c:v>
                </c:pt>
                <c:pt idx="555">
                  <c:v>43391</c:v>
                </c:pt>
                <c:pt idx="556">
                  <c:v>43390</c:v>
                </c:pt>
                <c:pt idx="557">
                  <c:v>43389</c:v>
                </c:pt>
                <c:pt idx="558">
                  <c:v>43388</c:v>
                </c:pt>
                <c:pt idx="559">
                  <c:v>43385</c:v>
                </c:pt>
                <c:pt idx="560">
                  <c:v>43384</c:v>
                </c:pt>
                <c:pt idx="561">
                  <c:v>43383</c:v>
                </c:pt>
                <c:pt idx="562">
                  <c:v>43382</c:v>
                </c:pt>
                <c:pt idx="563">
                  <c:v>43381</c:v>
                </c:pt>
                <c:pt idx="564">
                  <c:v>43378</c:v>
                </c:pt>
                <c:pt idx="565">
                  <c:v>43377</c:v>
                </c:pt>
                <c:pt idx="566">
                  <c:v>43376</c:v>
                </c:pt>
                <c:pt idx="567">
                  <c:v>43375</c:v>
                </c:pt>
                <c:pt idx="568">
                  <c:v>43374</c:v>
                </c:pt>
                <c:pt idx="569">
                  <c:v>43371</c:v>
                </c:pt>
                <c:pt idx="570">
                  <c:v>43370</c:v>
                </c:pt>
                <c:pt idx="571">
                  <c:v>43369</c:v>
                </c:pt>
                <c:pt idx="572">
                  <c:v>43368</c:v>
                </c:pt>
                <c:pt idx="573">
                  <c:v>43367</c:v>
                </c:pt>
                <c:pt idx="574">
                  <c:v>43364</c:v>
                </c:pt>
                <c:pt idx="575">
                  <c:v>43363</c:v>
                </c:pt>
                <c:pt idx="576">
                  <c:v>43362</c:v>
                </c:pt>
                <c:pt idx="577">
                  <c:v>43361</c:v>
                </c:pt>
                <c:pt idx="578">
                  <c:v>43360</c:v>
                </c:pt>
                <c:pt idx="579">
                  <c:v>43357</c:v>
                </c:pt>
                <c:pt idx="580">
                  <c:v>43356</c:v>
                </c:pt>
                <c:pt idx="581">
                  <c:v>43355</c:v>
                </c:pt>
                <c:pt idx="582">
                  <c:v>43354</c:v>
                </c:pt>
                <c:pt idx="583">
                  <c:v>43353</c:v>
                </c:pt>
                <c:pt idx="584">
                  <c:v>43350</c:v>
                </c:pt>
                <c:pt idx="585">
                  <c:v>43349</c:v>
                </c:pt>
                <c:pt idx="586">
                  <c:v>43348</c:v>
                </c:pt>
                <c:pt idx="587">
                  <c:v>43347</c:v>
                </c:pt>
                <c:pt idx="588">
                  <c:v>43343</c:v>
                </c:pt>
                <c:pt idx="589">
                  <c:v>43342</c:v>
                </c:pt>
                <c:pt idx="590">
                  <c:v>43341</c:v>
                </c:pt>
                <c:pt idx="591">
                  <c:v>43340</c:v>
                </c:pt>
                <c:pt idx="592">
                  <c:v>43339</c:v>
                </c:pt>
                <c:pt idx="593">
                  <c:v>43336</c:v>
                </c:pt>
                <c:pt idx="594">
                  <c:v>43335</c:v>
                </c:pt>
                <c:pt idx="595">
                  <c:v>43334</c:v>
                </c:pt>
                <c:pt idx="596">
                  <c:v>43333</c:v>
                </c:pt>
                <c:pt idx="597">
                  <c:v>43332</c:v>
                </c:pt>
                <c:pt idx="598">
                  <c:v>43329</c:v>
                </c:pt>
                <c:pt idx="599">
                  <c:v>43328</c:v>
                </c:pt>
                <c:pt idx="600">
                  <c:v>43327</c:v>
                </c:pt>
                <c:pt idx="601">
                  <c:v>43326</c:v>
                </c:pt>
                <c:pt idx="602">
                  <c:v>43325</c:v>
                </c:pt>
                <c:pt idx="603">
                  <c:v>43322</c:v>
                </c:pt>
                <c:pt idx="604">
                  <c:v>43321</c:v>
                </c:pt>
                <c:pt idx="605">
                  <c:v>43320</c:v>
                </c:pt>
                <c:pt idx="606">
                  <c:v>43319</c:v>
                </c:pt>
                <c:pt idx="607">
                  <c:v>43318</c:v>
                </c:pt>
                <c:pt idx="608">
                  <c:v>43315</c:v>
                </c:pt>
                <c:pt idx="609">
                  <c:v>43314</c:v>
                </c:pt>
                <c:pt idx="610">
                  <c:v>43313</c:v>
                </c:pt>
                <c:pt idx="611">
                  <c:v>43312</c:v>
                </c:pt>
                <c:pt idx="612">
                  <c:v>43311</c:v>
                </c:pt>
                <c:pt idx="613">
                  <c:v>43308</c:v>
                </c:pt>
                <c:pt idx="614">
                  <c:v>43307</c:v>
                </c:pt>
                <c:pt idx="615">
                  <c:v>43306</c:v>
                </c:pt>
                <c:pt idx="616">
                  <c:v>43305</c:v>
                </c:pt>
                <c:pt idx="617">
                  <c:v>43304</c:v>
                </c:pt>
                <c:pt idx="618">
                  <c:v>43301</c:v>
                </c:pt>
                <c:pt idx="619">
                  <c:v>43300</c:v>
                </c:pt>
                <c:pt idx="620">
                  <c:v>43299</c:v>
                </c:pt>
                <c:pt idx="621">
                  <c:v>43298</c:v>
                </c:pt>
                <c:pt idx="622">
                  <c:v>43297</c:v>
                </c:pt>
                <c:pt idx="623">
                  <c:v>43294</c:v>
                </c:pt>
                <c:pt idx="624">
                  <c:v>43293</c:v>
                </c:pt>
                <c:pt idx="625">
                  <c:v>43292</c:v>
                </c:pt>
                <c:pt idx="626">
                  <c:v>43291</c:v>
                </c:pt>
                <c:pt idx="627">
                  <c:v>43290</c:v>
                </c:pt>
                <c:pt idx="628">
                  <c:v>43287</c:v>
                </c:pt>
                <c:pt idx="629">
                  <c:v>43286</c:v>
                </c:pt>
                <c:pt idx="630">
                  <c:v>43284</c:v>
                </c:pt>
                <c:pt idx="631">
                  <c:v>43283</c:v>
                </c:pt>
                <c:pt idx="632">
                  <c:v>43280</c:v>
                </c:pt>
                <c:pt idx="633">
                  <c:v>43279</c:v>
                </c:pt>
                <c:pt idx="634">
                  <c:v>43278</c:v>
                </c:pt>
                <c:pt idx="635">
                  <c:v>43277</c:v>
                </c:pt>
                <c:pt idx="636">
                  <c:v>43276</c:v>
                </c:pt>
                <c:pt idx="637">
                  <c:v>43273</c:v>
                </c:pt>
                <c:pt idx="638">
                  <c:v>43272</c:v>
                </c:pt>
                <c:pt idx="639">
                  <c:v>43271</c:v>
                </c:pt>
                <c:pt idx="640">
                  <c:v>43270</c:v>
                </c:pt>
                <c:pt idx="641">
                  <c:v>43269</c:v>
                </c:pt>
                <c:pt idx="642">
                  <c:v>43266</c:v>
                </c:pt>
                <c:pt idx="643">
                  <c:v>43265</c:v>
                </c:pt>
                <c:pt idx="644">
                  <c:v>43264</c:v>
                </c:pt>
                <c:pt idx="645">
                  <c:v>43263</c:v>
                </c:pt>
                <c:pt idx="646">
                  <c:v>43262</c:v>
                </c:pt>
                <c:pt idx="647">
                  <c:v>43259</c:v>
                </c:pt>
                <c:pt idx="648">
                  <c:v>43258</c:v>
                </c:pt>
                <c:pt idx="649">
                  <c:v>43257</c:v>
                </c:pt>
                <c:pt idx="650">
                  <c:v>43256</c:v>
                </c:pt>
                <c:pt idx="651">
                  <c:v>43255</c:v>
                </c:pt>
                <c:pt idx="652">
                  <c:v>43252</c:v>
                </c:pt>
                <c:pt idx="653">
                  <c:v>43251</c:v>
                </c:pt>
                <c:pt idx="654">
                  <c:v>43250</c:v>
                </c:pt>
                <c:pt idx="655">
                  <c:v>43249</c:v>
                </c:pt>
                <c:pt idx="656">
                  <c:v>43245</c:v>
                </c:pt>
                <c:pt idx="657">
                  <c:v>43244</c:v>
                </c:pt>
                <c:pt idx="658">
                  <c:v>43243</c:v>
                </c:pt>
                <c:pt idx="659">
                  <c:v>43242</c:v>
                </c:pt>
                <c:pt idx="660">
                  <c:v>43241</c:v>
                </c:pt>
                <c:pt idx="661">
                  <c:v>43238</c:v>
                </c:pt>
                <c:pt idx="662">
                  <c:v>43237</c:v>
                </c:pt>
                <c:pt idx="663">
                  <c:v>43236</c:v>
                </c:pt>
                <c:pt idx="664">
                  <c:v>43235</c:v>
                </c:pt>
                <c:pt idx="665">
                  <c:v>43234</c:v>
                </c:pt>
                <c:pt idx="666">
                  <c:v>43231</c:v>
                </c:pt>
                <c:pt idx="667">
                  <c:v>43230</c:v>
                </c:pt>
                <c:pt idx="668">
                  <c:v>43229</c:v>
                </c:pt>
                <c:pt idx="669">
                  <c:v>43228</c:v>
                </c:pt>
                <c:pt idx="670">
                  <c:v>43227</c:v>
                </c:pt>
                <c:pt idx="671">
                  <c:v>43224</c:v>
                </c:pt>
                <c:pt idx="672">
                  <c:v>43223</c:v>
                </c:pt>
                <c:pt idx="673">
                  <c:v>43222</c:v>
                </c:pt>
                <c:pt idx="674">
                  <c:v>43221</c:v>
                </c:pt>
                <c:pt idx="675">
                  <c:v>43220</c:v>
                </c:pt>
                <c:pt idx="676">
                  <c:v>43217</c:v>
                </c:pt>
                <c:pt idx="677">
                  <c:v>43216</c:v>
                </c:pt>
                <c:pt idx="678">
                  <c:v>43215</c:v>
                </c:pt>
                <c:pt idx="679">
                  <c:v>43214</c:v>
                </c:pt>
                <c:pt idx="680">
                  <c:v>43213</c:v>
                </c:pt>
                <c:pt idx="681">
                  <c:v>43210</c:v>
                </c:pt>
                <c:pt idx="682">
                  <c:v>43209</c:v>
                </c:pt>
                <c:pt idx="683">
                  <c:v>43208</c:v>
                </c:pt>
                <c:pt idx="684">
                  <c:v>43207</c:v>
                </c:pt>
                <c:pt idx="685">
                  <c:v>43206</c:v>
                </c:pt>
                <c:pt idx="686">
                  <c:v>43203</c:v>
                </c:pt>
                <c:pt idx="687">
                  <c:v>43202</c:v>
                </c:pt>
                <c:pt idx="688">
                  <c:v>43201</c:v>
                </c:pt>
                <c:pt idx="689">
                  <c:v>43200</c:v>
                </c:pt>
                <c:pt idx="690">
                  <c:v>43199</c:v>
                </c:pt>
                <c:pt idx="691">
                  <c:v>43196</c:v>
                </c:pt>
                <c:pt idx="692">
                  <c:v>43195</c:v>
                </c:pt>
                <c:pt idx="693">
                  <c:v>43194</c:v>
                </c:pt>
                <c:pt idx="694">
                  <c:v>43193</c:v>
                </c:pt>
                <c:pt idx="695">
                  <c:v>43192</c:v>
                </c:pt>
                <c:pt idx="696">
                  <c:v>43188</c:v>
                </c:pt>
                <c:pt idx="697">
                  <c:v>43187</c:v>
                </c:pt>
                <c:pt idx="698">
                  <c:v>43186</c:v>
                </c:pt>
                <c:pt idx="699">
                  <c:v>43185</c:v>
                </c:pt>
                <c:pt idx="700">
                  <c:v>43182</c:v>
                </c:pt>
                <c:pt idx="701">
                  <c:v>43181</c:v>
                </c:pt>
                <c:pt idx="702">
                  <c:v>43180</c:v>
                </c:pt>
                <c:pt idx="703">
                  <c:v>43179</c:v>
                </c:pt>
                <c:pt idx="704">
                  <c:v>43178</c:v>
                </c:pt>
                <c:pt idx="705">
                  <c:v>43175</c:v>
                </c:pt>
                <c:pt idx="706">
                  <c:v>43174</c:v>
                </c:pt>
                <c:pt idx="707">
                  <c:v>43173</c:v>
                </c:pt>
                <c:pt idx="708">
                  <c:v>43172</c:v>
                </c:pt>
                <c:pt idx="709">
                  <c:v>43171</c:v>
                </c:pt>
                <c:pt idx="710">
                  <c:v>43168</c:v>
                </c:pt>
                <c:pt idx="711">
                  <c:v>43167</c:v>
                </c:pt>
                <c:pt idx="712">
                  <c:v>43166</c:v>
                </c:pt>
                <c:pt idx="713">
                  <c:v>43165</c:v>
                </c:pt>
                <c:pt idx="714">
                  <c:v>43164</c:v>
                </c:pt>
                <c:pt idx="715">
                  <c:v>43161</c:v>
                </c:pt>
                <c:pt idx="716">
                  <c:v>43160</c:v>
                </c:pt>
                <c:pt idx="717">
                  <c:v>43159</c:v>
                </c:pt>
                <c:pt idx="718">
                  <c:v>43158</c:v>
                </c:pt>
                <c:pt idx="719">
                  <c:v>43157</c:v>
                </c:pt>
                <c:pt idx="720">
                  <c:v>43154</c:v>
                </c:pt>
                <c:pt idx="721">
                  <c:v>43153</c:v>
                </c:pt>
                <c:pt idx="722">
                  <c:v>43152</c:v>
                </c:pt>
                <c:pt idx="723">
                  <c:v>43151</c:v>
                </c:pt>
                <c:pt idx="724">
                  <c:v>43147</c:v>
                </c:pt>
                <c:pt idx="725">
                  <c:v>43146</c:v>
                </c:pt>
                <c:pt idx="726">
                  <c:v>43145</c:v>
                </c:pt>
                <c:pt idx="727">
                  <c:v>43144</c:v>
                </c:pt>
                <c:pt idx="728">
                  <c:v>43143</c:v>
                </c:pt>
                <c:pt idx="729">
                  <c:v>43140</c:v>
                </c:pt>
                <c:pt idx="730">
                  <c:v>43139</c:v>
                </c:pt>
                <c:pt idx="731">
                  <c:v>43138</c:v>
                </c:pt>
                <c:pt idx="732">
                  <c:v>43137</c:v>
                </c:pt>
                <c:pt idx="733">
                  <c:v>43136</c:v>
                </c:pt>
                <c:pt idx="734">
                  <c:v>43133</c:v>
                </c:pt>
                <c:pt idx="735">
                  <c:v>43132</c:v>
                </c:pt>
                <c:pt idx="736">
                  <c:v>43131</c:v>
                </c:pt>
                <c:pt idx="737">
                  <c:v>43130</c:v>
                </c:pt>
                <c:pt idx="738">
                  <c:v>43129</c:v>
                </c:pt>
                <c:pt idx="739">
                  <c:v>43126</c:v>
                </c:pt>
                <c:pt idx="740">
                  <c:v>43125</c:v>
                </c:pt>
                <c:pt idx="741">
                  <c:v>43124</c:v>
                </c:pt>
                <c:pt idx="742">
                  <c:v>43123</c:v>
                </c:pt>
                <c:pt idx="743">
                  <c:v>43122</c:v>
                </c:pt>
                <c:pt idx="744">
                  <c:v>43119</c:v>
                </c:pt>
                <c:pt idx="745">
                  <c:v>43118</c:v>
                </c:pt>
                <c:pt idx="746">
                  <c:v>43117</c:v>
                </c:pt>
                <c:pt idx="747">
                  <c:v>43116</c:v>
                </c:pt>
                <c:pt idx="748">
                  <c:v>43112</c:v>
                </c:pt>
                <c:pt idx="749">
                  <c:v>43111</c:v>
                </c:pt>
                <c:pt idx="750">
                  <c:v>43110</c:v>
                </c:pt>
                <c:pt idx="751">
                  <c:v>43109</c:v>
                </c:pt>
                <c:pt idx="752">
                  <c:v>43108</c:v>
                </c:pt>
                <c:pt idx="753">
                  <c:v>43105</c:v>
                </c:pt>
                <c:pt idx="754">
                  <c:v>43104</c:v>
                </c:pt>
                <c:pt idx="755">
                  <c:v>43103</c:v>
                </c:pt>
                <c:pt idx="756">
                  <c:v>43102</c:v>
                </c:pt>
              </c:numCache>
            </c:numRef>
          </c:cat>
          <c:val>
            <c:numRef>
              <c:f>Analysis!$BB$10:$BB$766</c:f>
              <c:numCache>
                <c:formatCode>0.000%</c:formatCode>
                <c:ptCount val="757"/>
                <c:pt idx="0">
                  <c:v>2.1947368470387474E-6</c:v>
                </c:pt>
                <c:pt idx="1">
                  <c:v>1.0592229702455214E-5</c:v>
                </c:pt>
                <c:pt idx="2">
                  <c:v>1.5111562125191824E-5</c:v>
                </c:pt>
                <c:pt idx="3">
                  <c:v>-1.2139669224309202E-6</c:v>
                </c:pt>
                <c:pt idx="4">
                  <c:v>-5.4855383222474075E-6</c:v>
                </c:pt>
                <c:pt idx="5">
                  <c:v>1.4498514407490504E-5</c:v>
                </c:pt>
                <c:pt idx="6">
                  <c:v>1.073489419356477E-6</c:v>
                </c:pt>
                <c:pt idx="7">
                  <c:v>9.8950890075055753E-6</c:v>
                </c:pt>
                <c:pt idx="8">
                  <c:v>5.9560087350973845E-7</c:v>
                </c:pt>
                <c:pt idx="9">
                  <c:v>9.4192511774782162E-6</c:v>
                </c:pt>
                <c:pt idx="10">
                  <c:v>5.9312706643943613E-6</c:v>
                </c:pt>
                <c:pt idx="11">
                  <c:v>-8.8907545281458056E-7</c:v>
                </c:pt>
                <c:pt idx="12">
                  <c:v>7.2922899563288013E-7</c:v>
                </c:pt>
                <c:pt idx="13">
                  <c:v>2.3045014034162037E-5</c:v>
                </c:pt>
                <c:pt idx="14">
                  <c:v>1.8391164893216683E-6</c:v>
                </c:pt>
                <c:pt idx="15">
                  <c:v>9.6461252824253663E-6</c:v>
                </c:pt>
                <c:pt idx="16">
                  <c:v>5.9456859244910731E-6</c:v>
                </c:pt>
                <c:pt idx="17">
                  <c:v>2.4959336595298254E-6</c:v>
                </c:pt>
                <c:pt idx="18">
                  <c:v>-3.8997613583946489E-6</c:v>
                </c:pt>
                <c:pt idx="19">
                  <c:v>7.857441682412869E-6</c:v>
                </c:pt>
                <c:pt idx="20">
                  <c:v>2.6444198499175897E-5</c:v>
                </c:pt>
                <c:pt idx="21">
                  <c:v>1.2732533614556729E-5</c:v>
                </c:pt>
                <c:pt idx="22">
                  <c:v>3.469922499332867E-6</c:v>
                </c:pt>
                <c:pt idx="23">
                  <c:v>1.9360112221367132E-5</c:v>
                </c:pt>
                <c:pt idx="24">
                  <c:v>1.2359060488797979E-5</c:v>
                </c:pt>
                <c:pt idx="25">
                  <c:v>4.0082705742294777E-6</c:v>
                </c:pt>
                <c:pt idx="26">
                  <c:v>8.3820803986611736E-7</c:v>
                </c:pt>
                <c:pt idx="27">
                  <c:v>1.2938751158486639E-5</c:v>
                </c:pt>
                <c:pt idx="28">
                  <c:v>1.5974725242617893E-7</c:v>
                </c:pt>
                <c:pt idx="29">
                  <c:v>8.595985540926776E-6</c:v>
                </c:pt>
                <c:pt idx="30">
                  <c:v>2.5745228987905655E-5</c:v>
                </c:pt>
                <c:pt idx="31">
                  <c:v>2.0269356375224312E-5</c:v>
                </c:pt>
                <c:pt idx="32">
                  <c:v>-2.0924256347587544E-6</c:v>
                </c:pt>
                <c:pt idx="33">
                  <c:v>1.2803532478455892E-5</c:v>
                </c:pt>
                <c:pt idx="34">
                  <c:v>2.9288540134952967E-5</c:v>
                </c:pt>
                <c:pt idx="35">
                  <c:v>-1.3217964660583448E-6</c:v>
                </c:pt>
                <c:pt idx="36">
                  <c:v>2.3732892095340574E-5</c:v>
                </c:pt>
                <c:pt idx="37">
                  <c:v>9.6260409885307041E-6</c:v>
                </c:pt>
                <c:pt idx="38">
                  <c:v>1.7861072715286141E-5</c:v>
                </c:pt>
                <c:pt idx="39">
                  <c:v>2.7315306514230642E-5</c:v>
                </c:pt>
                <c:pt idx="40">
                  <c:v>-9.6313504349687662E-7</c:v>
                </c:pt>
                <c:pt idx="41">
                  <c:v>5.8327133123370345E-8</c:v>
                </c:pt>
                <c:pt idx="42">
                  <c:v>-1.9817226484253325E-6</c:v>
                </c:pt>
                <c:pt idx="43">
                  <c:v>1.4515848752338911E-5</c:v>
                </c:pt>
                <c:pt idx="44">
                  <c:v>1.1443001324940028E-5</c:v>
                </c:pt>
                <c:pt idx="45">
                  <c:v>-1.9626566730712725E-6</c:v>
                </c:pt>
                <c:pt idx="46">
                  <c:v>1.0877631146932742E-6</c:v>
                </c:pt>
                <c:pt idx="47">
                  <c:v>-3.1181350668152419E-6</c:v>
                </c:pt>
                <c:pt idx="48">
                  <c:v>1.46193297356767E-6</c:v>
                </c:pt>
                <c:pt idx="49">
                  <c:v>1.134035799243982E-5</c:v>
                </c:pt>
                <c:pt idx="50">
                  <c:v>2.074457107759109E-6</c:v>
                </c:pt>
                <c:pt idx="51">
                  <c:v>1.2682377452666316E-6</c:v>
                </c:pt>
                <c:pt idx="52">
                  <c:v>-4.9916333758615039E-6</c:v>
                </c:pt>
                <c:pt idx="53">
                  <c:v>-1.82544675930707E-6</c:v>
                </c:pt>
                <c:pt idx="54">
                  <c:v>1.7597312956807443E-6</c:v>
                </c:pt>
                <c:pt idx="55">
                  <c:v>1.1613869414395239E-5</c:v>
                </c:pt>
                <c:pt idx="56">
                  <c:v>-2.6406492181774155E-6</c:v>
                </c:pt>
                <c:pt idx="57">
                  <c:v>-4.6461959788413054E-6</c:v>
                </c:pt>
                <c:pt idx="58">
                  <c:v>-8.644434073001861E-7</c:v>
                </c:pt>
                <c:pt idx="59">
                  <c:v>4.3580569710321981E-5</c:v>
                </c:pt>
                <c:pt idx="60">
                  <c:v>3.5034751100226913E-7</c:v>
                </c:pt>
                <c:pt idx="61">
                  <c:v>3.3264020388168447E-6</c:v>
                </c:pt>
                <c:pt idx="62">
                  <c:v>1.098427625945142E-5</c:v>
                </c:pt>
                <c:pt idx="63">
                  <c:v>-3.5985134227978222E-6</c:v>
                </c:pt>
                <c:pt idx="64">
                  <c:v>1.3612304471166681E-5</c:v>
                </c:pt>
                <c:pt idx="65">
                  <c:v>2.4696377607380526E-6</c:v>
                </c:pt>
                <c:pt idx="66">
                  <c:v>1.6261807677775408E-5</c:v>
                </c:pt>
                <c:pt idx="67">
                  <c:v>-4.4435471495685164E-6</c:v>
                </c:pt>
                <c:pt idx="68">
                  <c:v>1.3261183799961884E-6</c:v>
                </c:pt>
                <c:pt idx="69">
                  <c:v>5.1632286273139982E-6</c:v>
                </c:pt>
                <c:pt idx="70">
                  <c:v>7.0538007267417768E-6</c:v>
                </c:pt>
                <c:pt idx="71">
                  <c:v>-1.415327453235804E-6</c:v>
                </c:pt>
                <c:pt idx="72">
                  <c:v>2.0941211632541368E-6</c:v>
                </c:pt>
                <c:pt idx="73">
                  <c:v>-2.3681496225114174E-6</c:v>
                </c:pt>
                <c:pt idx="74">
                  <c:v>-4.348134796661185E-7</c:v>
                </c:pt>
                <c:pt idx="75">
                  <c:v>2.6799781023267855E-6</c:v>
                </c:pt>
                <c:pt idx="76">
                  <c:v>6.7880792986585448E-8</c:v>
                </c:pt>
                <c:pt idx="77">
                  <c:v>4.2675745854703351E-5</c:v>
                </c:pt>
                <c:pt idx="78">
                  <c:v>2.822553418102558E-6</c:v>
                </c:pt>
                <c:pt idx="79">
                  <c:v>4.2254921126527734E-6</c:v>
                </c:pt>
                <c:pt idx="80">
                  <c:v>5.8616536207090064E-6</c:v>
                </c:pt>
                <c:pt idx="81">
                  <c:v>-1.9836019398145055E-6</c:v>
                </c:pt>
                <c:pt idx="82">
                  <c:v>-4.5782981760167374E-6</c:v>
                </c:pt>
                <c:pt idx="83">
                  <c:v>2.4920002994477386E-5</c:v>
                </c:pt>
                <c:pt idx="84">
                  <c:v>1.325991846146124E-5</c:v>
                </c:pt>
                <c:pt idx="85">
                  <c:v>6.0204643514971679E-7</c:v>
                </c:pt>
                <c:pt idx="86">
                  <c:v>1.2153609892040507E-5</c:v>
                </c:pt>
                <c:pt idx="87">
                  <c:v>1.1056159747058203E-5</c:v>
                </c:pt>
                <c:pt idx="88">
                  <c:v>7.0741742599356172E-6</c:v>
                </c:pt>
                <c:pt idx="89">
                  <c:v>-1.3112795689274037E-6</c:v>
                </c:pt>
                <c:pt idx="90">
                  <c:v>-8.2884487406786889E-7</c:v>
                </c:pt>
                <c:pt idx="91">
                  <c:v>1.2820546213099249E-5</c:v>
                </c:pt>
                <c:pt idx="92">
                  <c:v>4.7996626828528122E-6</c:v>
                </c:pt>
                <c:pt idx="93">
                  <c:v>2.5401507366407117E-6</c:v>
                </c:pt>
                <c:pt idx="94">
                  <c:v>2.1980036356783472E-5</c:v>
                </c:pt>
                <c:pt idx="95">
                  <c:v>2.1037064576345799E-5</c:v>
                </c:pt>
                <c:pt idx="96">
                  <c:v>-1.2980562384967698E-6</c:v>
                </c:pt>
                <c:pt idx="97">
                  <c:v>6.8767265999358784E-6</c:v>
                </c:pt>
                <c:pt idx="98">
                  <c:v>3.4602444331843785E-5</c:v>
                </c:pt>
                <c:pt idx="99">
                  <c:v>2.0002296125420926E-5</c:v>
                </c:pt>
                <c:pt idx="100">
                  <c:v>-1.9668466945121921E-6</c:v>
                </c:pt>
                <c:pt idx="101">
                  <c:v>-3.2511001033519449E-6</c:v>
                </c:pt>
                <c:pt idx="102">
                  <c:v>2.70552829240156E-5</c:v>
                </c:pt>
                <c:pt idx="103">
                  <c:v>1.4442803956349337E-5</c:v>
                </c:pt>
                <c:pt idx="104">
                  <c:v>-2.6372642949468172E-6</c:v>
                </c:pt>
                <c:pt idx="105">
                  <c:v>-2.2740745946325802E-6</c:v>
                </c:pt>
                <c:pt idx="106">
                  <c:v>-4.6325633640265096E-7</c:v>
                </c:pt>
                <c:pt idx="107">
                  <c:v>1.2067866711262809E-5</c:v>
                </c:pt>
                <c:pt idx="108">
                  <c:v>2.1314420786455734E-5</c:v>
                </c:pt>
                <c:pt idx="109">
                  <c:v>-2.04909588363833E-6</c:v>
                </c:pt>
                <c:pt idx="110">
                  <c:v>-1.0181051259827711E-6</c:v>
                </c:pt>
                <c:pt idx="111">
                  <c:v>-4.4204371065781345E-6</c:v>
                </c:pt>
                <c:pt idx="112">
                  <c:v>-2.8707176579212401E-6</c:v>
                </c:pt>
                <c:pt idx="113">
                  <c:v>1.0265190237945809E-5</c:v>
                </c:pt>
                <c:pt idx="114">
                  <c:v>8.109459932459373E-7</c:v>
                </c:pt>
                <c:pt idx="115">
                  <c:v>-2.5911293022318205E-7</c:v>
                </c:pt>
                <c:pt idx="116">
                  <c:v>-4.8955355873570028E-6</c:v>
                </c:pt>
                <c:pt idx="117">
                  <c:v>3.3193724504609889E-6</c:v>
                </c:pt>
                <c:pt idx="118">
                  <c:v>2.3326881961605039E-6</c:v>
                </c:pt>
                <c:pt idx="119">
                  <c:v>3.03101131970962E-7</c:v>
                </c:pt>
                <c:pt idx="120">
                  <c:v>1.7888519800779434E-5</c:v>
                </c:pt>
                <c:pt idx="121">
                  <c:v>-5.3973582279098764E-6</c:v>
                </c:pt>
                <c:pt idx="122">
                  <c:v>-3.5378442531097676E-6</c:v>
                </c:pt>
                <c:pt idx="123">
                  <c:v>3.9709617505323536E-5</c:v>
                </c:pt>
                <c:pt idx="124">
                  <c:v>-3.8858538609076732E-7</c:v>
                </c:pt>
                <c:pt idx="125">
                  <c:v>-2.2279554606763341E-6</c:v>
                </c:pt>
                <c:pt idx="126">
                  <c:v>-8.3546147469082399E-6</c:v>
                </c:pt>
                <c:pt idx="127">
                  <c:v>3.0461355154942638E-5</c:v>
                </c:pt>
                <c:pt idx="128">
                  <c:v>2.011629143261473E-6</c:v>
                </c:pt>
                <c:pt idx="129">
                  <c:v>1.0014703560212723E-5</c:v>
                </c:pt>
                <c:pt idx="130">
                  <c:v>1.3606046172176534E-5</c:v>
                </c:pt>
                <c:pt idx="131">
                  <c:v>-2.6019542499478021E-6</c:v>
                </c:pt>
                <c:pt idx="132">
                  <c:v>5.3120381746651901E-6</c:v>
                </c:pt>
                <c:pt idx="133">
                  <c:v>-2.7674920162201744E-6</c:v>
                </c:pt>
                <c:pt idx="134">
                  <c:v>-1.7445758082601515E-6</c:v>
                </c:pt>
                <c:pt idx="135">
                  <c:v>-5.1452604856727646E-6</c:v>
                </c:pt>
                <c:pt idx="136">
                  <c:v>2.3652927980011285E-5</c:v>
                </c:pt>
                <c:pt idx="137">
                  <c:v>2.9172239079944262E-6</c:v>
                </c:pt>
                <c:pt idx="138">
                  <c:v>-2.9737156186371294E-6</c:v>
                </c:pt>
                <c:pt idx="139">
                  <c:v>4.7955809856503606E-7</c:v>
                </c:pt>
                <c:pt idx="140">
                  <c:v>1.4990204411091668E-7</c:v>
                </c:pt>
                <c:pt idx="141">
                  <c:v>4.1206708306873452E-5</c:v>
                </c:pt>
                <c:pt idx="142">
                  <c:v>1.2834965898544937E-5</c:v>
                </c:pt>
                <c:pt idx="143">
                  <c:v>-2.3623335502209741E-6</c:v>
                </c:pt>
                <c:pt idx="144">
                  <c:v>7.7630022137231691E-6</c:v>
                </c:pt>
                <c:pt idx="145">
                  <c:v>-2.3275286624713232E-6</c:v>
                </c:pt>
                <c:pt idx="146">
                  <c:v>-1.7517029902158754E-6</c:v>
                </c:pt>
                <c:pt idx="147">
                  <c:v>3.0127687398961989E-5</c:v>
                </c:pt>
                <c:pt idx="148">
                  <c:v>1.2503436930932921E-5</c:v>
                </c:pt>
                <c:pt idx="149">
                  <c:v>2.5230320930269556E-6</c:v>
                </c:pt>
                <c:pt idx="150">
                  <c:v>2.1041103324126453E-6</c:v>
                </c:pt>
                <c:pt idx="151">
                  <c:v>1.924080263449035E-5</c:v>
                </c:pt>
                <c:pt idx="152">
                  <c:v>1.4966162305007913E-5</c:v>
                </c:pt>
                <c:pt idx="153">
                  <c:v>4.7110675671646618E-7</c:v>
                </c:pt>
                <c:pt idx="154">
                  <c:v>-5.2097078935275931E-6</c:v>
                </c:pt>
                <c:pt idx="155">
                  <c:v>2.1515036880970229E-5</c:v>
                </c:pt>
                <c:pt idx="156">
                  <c:v>7.3492490479942774E-6</c:v>
                </c:pt>
                <c:pt idx="157">
                  <c:v>2.5623509867900296E-5</c:v>
                </c:pt>
                <c:pt idx="158">
                  <c:v>1.0990792391085691E-5</c:v>
                </c:pt>
                <c:pt idx="159">
                  <c:v>1.2881293471211919E-5</c:v>
                </c:pt>
                <c:pt idx="160">
                  <c:v>1.1710796633535026E-5</c:v>
                </c:pt>
                <c:pt idx="161">
                  <c:v>2.977972763540393E-5</c:v>
                </c:pt>
                <c:pt idx="162">
                  <c:v>7.5293505120699322E-6</c:v>
                </c:pt>
                <c:pt idx="163">
                  <c:v>2.1654294140915908E-5</c:v>
                </c:pt>
                <c:pt idx="164">
                  <c:v>-3.9421888842205988E-6</c:v>
                </c:pt>
                <c:pt idx="165">
                  <c:v>2.4997341286470132E-5</c:v>
                </c:pt>
                <c:pt idx="166">
                  <c:v>5.1096480110368603E-5</c:v>
                </c:pt>
                <c:pt idx="167">
                  <c:v>8.8259974325710644E-6</c:v>
                </c:pt>
                <c:pt idx="168">
                  <c:v>-2.2410768418801297E-6</c:v>
                </c:pt>
                <c:pt idx="169">
                  <c:v>1.0052692139161934E-5</c:v>
                </c:pt>
                <c:pt idx="170">
                  <c:v>#N/A</c:v>
                </c:pt>
                <c:pt idx="171">
                  <c:v>1.2376038172057235E-7</c:v>
                </c:pt>
                <c:pt idx="172">
                  <c:v>2.5992230312521514E-6</c:v>
                </c:pt>
                <c:pt idx="173">
                  <c:v>-1.4744843410685604E-6</c:v>
                </c:pt>
                <c:pt idx="174">
                  <c:v>-2.339859971334235E-6</c:v>
                </c:pt>
                <c:pt idx="175">
                  <c:v>-3.8549554282063525E-7</c:v>
                </c:pt>
                <c:pt idx="176">
                  <c:v>9.7818738867827548E-6</c:v>
                </c:pt>
                <c:pt idx="177">
                  <c:v>1.7498866033971439E-6</c:v>
                </c:pt>
                <c:pt idx="178">
                  <c:v>6.9034925143096615E-7</c:v>
                </c:pt>
                <c:pt idx="179">
                  <c:v>-5.478622701060587E-6</c:v>
                </c:pt>
                <c:pt idx="180">
                  <c:v>2.37311240613991E-6</c:v>
                </c:pt>
                <c:pt idx="181">
                  <c:v>-1.5021317942842671E-6</c:v>
                </c:pt>
                <c:pt idx="182">
                  <c:v>6.0652588680376596E-6</c:v>
                </c:pt>
                <c:pt idx="183">
                  <c:v>1.3571286852309683E-5</c:v>
                </c:pt>
                <c:pt idx="184">
                  <c:v>#N/A</c:v>
                </c:pt>
                <c:pt idx="185">
                  <c:v>1.3639018916267176E-5</c:v>
                </c:pt>
                <c:pt idx="186">
                  <c:v>3.3945864594153718E-5</c:v>
                </c:pt>
                <c:pt idx="187">
                  <c:v>-8.1015451613986045E-7</c:v>
                </c:pt>
                <c:pt idx="188">
                  <c:v>-8.5752386014270598E-7</c:v>
                </c:pt>
                <c:pt idx="189">
                  <c:v>1.536019981918102E-5</c:v>
                </c:pt>
                <c:pt idx="190">
                  <c:v>2.3099335935583554E-5</c:v>
                </c:pt>
                <c:pt idx="191">
                  <c:v>-2.8422764328794869E-6</c:v>
                </c:pt>
                <c:pt idx="192">
                  <c:v>1.2539391056387572E-5</c:v>
                </c:pt>
                <c:pt idx="193">
                  <c:v>2.0205849144083743E-5</c:v>
                </c:pt>
                <c:pt idx="194">
                  <c:v>-4.0504433703736353E-6</c:v>
                </c:pt>
                <c:pt idx="195">
                  <c:v>4.9997874873586312E-6</c:v>
                </c:pt>
                <c:pt idx="196">
                  <c:v>-2.1854858218706141E-6</c:v>
                </c:pt>
                <c:pt idx="197">
                  <c:v>1.5414456334017501E-5</c:v>
                </c:pt>
                <c:pt idx="198">
                  <c:v>-5.8149751810399053E-6</c:v>
                </c:pt>
                <c:pt idx="199">
                  <c:v>1.9575368417346084E-5</c:v>
                </c:pt>
                <c:pt idx="200">
                  <c:v>8.8426371085414956E-6</c:v>
                </c:pt>
                <c:pt idx="201">
                  <c:v>-3.2298637255845364E-6</c:v>
                </c:pt>
                <c:pt idx="202">
                  <c:v>3.575071838124444E-6</c:v>
                </c:pt>
                <c:pt idx="203">
                  <c:v>-9.280576012127284E-7</c:v>
                </c:pt>
                <c:pt idx="204">
                  <c:v>4.9688574952577724E-5</c:v>
                </c:pt>
                <c:pt idx="205">
                  <c:v>2.3797397967983969E-5</c:v>
                </c:pt>
                <c:pt idx="206">
                  <c:v>6.314196635437419E-6</c:v>
                </c:pt>
                <c:pt idx="207">
                  <c:v>3.1308643912986156E-6</c:v>
                </c:pt>
                <c:pt idx="208">
                  <c:v>7.5529113391370473E-6</c:v>
                </c:pt>
                <c:pt idx="209">
                  <c:v>-3.135036640289357E-7</c:v>
                </c:pt>
                <c:pt idx="210">
                  <c:v>2.7894197480393679E-5</c:v>
                </c:pt>
                <c:pt idx="211">
                  <c:v>6.3728920467465144E-6</c:v>
                </c:pt>
                <c:pt idx="212">
                  <c:v>1.4633267149122275E-6</c:v>
                </c:pt>
                <c:pt idx="213">
                  <c:v>5.8565735372440031E-8</c:v>
                </c:pt>
                <c:pt idx="214">
                  <c:v>1.9619723268915479E-5</c:v>
                </c:pt>
                <c:pt idx="215">
                  <c:v>2.5968971333223401E-5</c:v>
                </c:pt>
                <c:pt idx="216">
                  <c:v>-1.7922531280190057E-6</c:v>
                </c:pt>
                <c:pt idx="217">
                  <c:v>-1.1221859808063783E-7</c:v>
                </c:pt>
                <c:pt idx="218">
                  <c:v>1.245904683921939E-5</c:v>
                </c:pt>
                <c:pt idx="219">
                  <c:v>5.8439676298149834E-7</c:v>
                </c:pt>
                <c:pt idx="220">
                  <c:v>4.5492371789634944E-6</c:v>
                </c:pt>
                <c:pt idx="221">
                  <c:v>2.3269630609279446E-5</c:v>
                </c:pt>
                <c:pt idx="222">
                  <c:v>1.4909300537491177E-6</c:v>
                </c:pt>
                <c:pt idx="223">
                  <c:v>2.0294116131802653E-5</c:v>
                </c:pt>
                <c:pt idx="224">
                  <c:v>4.5230696281262084E-5</c:v>
                </c:pt>
                <c:pt idx="225">
                  <c:v>2.4267893250495831E-6</c:v>
                </c:pt>
                <c:pt idx="226">
                  <c:v>5.0382047014352338E-6</c:v>
                </c:pt>
                <c:pt idx="227">
                  <c:v>1.612433337250252E-5</c:v>
                </c:pt>
                <c:pt idx="228">
                  <c:v>2.493347322418682E-5</c:v>
                </c:pt>
                <c:pt idx="229">
                  <c:v>2.2644909306146488E-5</c:v>
                </c:pt>
                <c:pt idx="230">
                  <c:v>7.7337563797463815E-7</c:v>
                </c:pt>
                <c:pt idx="231">
                  <c:v>-1.8279138644938797E-6</c:v>
                </c:pt>
                <c:pt idx="232">
                  <c:v>-2.6995848720900995E-6</c:v>
                </c:pt>
                <c:pt idx="233">
                  <c:v>7.6153908472598175E-6</c:v>
                </c:pt>
                <c:pt idx="234">
                  <c:v>2.0317466088437541E-5</c:v>
                </c:pt>
                <c:pt idx="235">
                  <c:v>4.3774460467549403E-7</c:v>
                </c:pt>
                <c:pt idx="236">
                  <c:v>1.0097991460789046E-6</c:v>
                </c:pt>
                <c:pt idx="237">
                  <c:v>-5.7193003856204072E-6</c:v>
                </c:pt>
                <c:pt idx="238">
                  <c:v>-6.2634653463788936E-7</c:v>
                </c:pt>
                <c:pt idx="239">
                  <c:v>8.6736593623015779E-6</c:v>
                </c:pt>
                <c:pt idx="240">
                  <c:v>2.5346026344408301E-6</c:v>
                </c:pt>
                <c:pt idx="241">
                  <c:v>-5.0728248974785117E-6</c:v>
                </c:pt>
                <c:pt idx="242">
                  <c:v>-7.7720341096210177E-7</c:v>
                </c:pt>
                <c:pt idx="243">
                  <c:v>3.032881973785706E-6</c:v>
                </c:pt>
                <c:pt idx="244">
                  <c:v>7.8672921954847652E-8</c:v>
                </c:pt>
                <c:pt idx="245">
                  <c:v>1.171003736577525E-5</c:v>
                </c:pt>
                <c:pt idx="246">
                  <c:v>-4.502779430426429E-6</c:v>
                </c:pt>
                <c:pt idx="247">
                  <c:v>-4.2087355065500986E-6</c:v>
                </c:pt>
                <c:pt idx="248">
                  <c:v>3.7792023835026001E-5</c:v>
                </c:pt>
                <c:pt idx="249">
                  <c:v>2.1365684850227495E-6</c:v>
                </c:pt>
                <c:pt idx="250">
                  <c:v>1.2543636232931199E-5</c:v>
                </c:pt>
                <c:pt idx="251">
                  <c:v>-4.5311045797635785E-6</c:v>
                </c:pt>
                <c:pt idx="252">
                  <c:v>1.1334150623265593E-5</c:v>
                </c:pt>
                <c:pt idx="253">
                  <c:v>1.4748574221457034E-5</c:v>
                </c:pt>
                <c:pt idx="254">
                  <c:v>6.1763889973587283E-6</c:v>
                </c:pt>
                <c:pt idx="255">
                  <c:v>1.424820133688609E-5</c:v>
                </c:pt>
                <c:pt idx="256">
                  <c:v>8.7236626795661465E-6</c:v>
                </c:pt>
                <c:pt idx="257">
                  <c:v>#N/A</c:v>
                </c:pt>
                <c:pt idx="258">
                  <c:v>6.3540138586226647E-6</c:v>
                </c:pt>
                <c:pt idx="259">
                  <c:v>-5.0660699280058452E-6</c:v>
                </c:pt>
                <c:pt idx="260">
                  <c:v>3.8780315347874961E-6</c:v>
                </c:pt>
                <c:pt idx="261">
                  <c:v>7.370245825422117E-6</c:v>
                </c:pt>
                <c:pt idx="262">
                  <c:v>9.9202928942609958E-6</c:v>
                </c:pt>
                <c:pt idx="263">
                  <c:v>-1.4001801280638659E-6</c:v>
                </c:pt>
                <c:pt idx="264">
                  <c:v>-8.6406900834390399E-7</c:v>
                </c:pt>
                <c:pt idx="265">
                  <c:v>2.1836445027734186E-5</c:v>
                </c:pt>
                <c:pt idx="266">
                  <c:v>1.9088329290539718E-5</c:v>
                </c:pt>
                <c:pt idx="267">
                  <c:v>-1.3851959910216038E-6</c:v>
                </c:pt>
                <c:pt idx="268">
                  <c:v>2.6396198989919739E-6</c:v>
                </c:pt>
                <c:pt idx="269">
                  <c:v>7.0284201951764658E-6</c:v>
                </c:pt>
                <c:pt idx="270">
                  <c:v>3.2674464791604407E-6</c:v>
                </c:pt>
                <c:pt idx="271">
                  <c:v>3.9011074209893692E-5</c:v>
                </c:pt>
                <c:pt idx="272">
                  <c:v>1.3099032831975777E-5</c:v>
                </c:pt>
                <c:pt idx="273">
                  <c:v>2.0825241876520906E-6</c:v>
                </c:pt>
                <c:pt idx="274">
                  <c:v>-5.8121565005286868E-8</c:v>
                </c:pt>
                <c:pt idx="275">
                  <c:v>2.6353996628425413E-5</c:v>
                </c:pt>
                <c:pt idx="276">
                  <c:v>1.5343579552906661E-5</c:v>
                </c:pt>
                <c:pt idx="277">
                  <c:v>1.4197234190493901E-6</c:v>
                </c:pt>
                <c:pt idx="278">
                  <c:v>1.2993239236980259E-5</c:v>
                </c:pt>
                <c:pt idx="279">
                  <c:v>-2.3059648406320576E-6</c:v>
                </c:pt>
                <c:pt idx="280">
                  <c:v>6.7115434049247469E-6</c:v>
                </c:pt>
                <c:pt idx="281">
                  <c:v>2.6074859429625619E-5</c:v>
                </c:pt>
                <c:pt idx="282">
                  <c:v>6.7156149382574526E-6</c:v>
                </c:pt>
                <c:pt idx="283">
                  <c:v>-2.916114224538191E-6</c:v>
                </c:pt>
                <c:pt idx="284">
                  <c:v>2.2452705762399106E-5</c:v>
                </c:pt>
                <c:pt idx="285">
                  <c:v>3.5702111822244476E-5</c:v>
                </c:pt>
                <c:pt idx="286">
                  <c:v>2.5441051989538721E-6</c:v>
                </c:pt>
                <c:pt idx="287">
                  <c:v>5.5497930091519265E-6</c:v>
                </c:pt>
                <c:pt idx="288">
                  <c:v>-5.3469647095516493E-6</c:v>
                </c:pt>
                <c:pt idx="289">
                  <c:v>2.3471517904827266E-5</c:v>
                </c:pt>
                <c:pt idx="290">
                  <c:v>6.7792179495596017E-5</c:v>
                </c:pt>
                <c:pt idx="291">
                  <c:v>7.9596146382865385E-6</c:v>
                </c:pt>
                <c:pt idx="292">
                  <c:v>-1.6497587289610038E-6</c:v>
                </c:pt>
                <c:pt idx="293">
                  <c:v>-3.3711676465930651E-6</c:v>
                </c:pt>
                <c:pt idx="294">
                  <c:v>9.2095810690917546E-6</c:v>
                </c:pt>
                <c:pt idx="295">
                  <c:v>7.4403357236407786E-6</c:v>
                </c:pt>
                <c:pt idx="296">
                  <c:v>9.2935597812981996E-6</c:v>
                </c:pt>
                <c:pt idx="297">
                  <c:v>-5.0644240223718384E-7</c:v>
                </c:pt>
                <c:pt idx="298">
                  <c:v>-5.1329388481846649E-6</c:v>
                </c:pt>
                <c:pt idx="299">
                  <c:v>-1.4586648424685933E-6</c:v>
                </c:pt>
                <c:pt idx="300">
                  <c:v>-2.0884301843437925E-6</c:v>
                </c:pt>
                <c:pt idx="301">
                  <c:v>2.5718189042844841E-6</c:v>
                </c:pt>
                <c:pt idx="302">
                  <c:v>2.1728268605469836E-6</c:v>
                </c:pt>
                <c:pt idx="303">
                  <c:v>-5.6246896318334905E-7</c:v>
                </c:pt>
                <c:pt idx="304">
                  <c:v>-3.6589033380884928E-7</c:v>
                </c:pt>
                <c:pt idx="305">
                  <c:v>9.0564036496765254E-6</c:v>
                </c:pt>
                <c:pt idx="306">
                  <c:v>7.0075639332367601E-6</c:v>
                </c:pt>
                <c:pt idx="307">
                  <c:v>-1.86188449124991E-6</c:v>
                </c:pt>
                <c:pt idx="308">
                  <c:v>-5.1897531448963363E-6</c:v>
                </c:pt>
                <c:pt idx="309">
                  <c:v>1.0374768035337212E-5</c:v>
                </c:pt>
                <c:pt idx="310">
                  <c:v>8.8075544013577201E-7</c:v>
                </c:pt>
                <c:pt idx="311">
                  <c:v>4.471942629469261E-5</c:v>
                </c:pt>
                <c:pt idx="312">
                  <c:v>8.9317174178926706E-7</c:v>
                </c:pt>
                <c:pt idx="313">
                  <c:v>-4.8268953213304044E-6</c:v>
                </c:pt>
                <c:pt idx="314">
                  <c:v>-3.4397900094962353E-6</c:v>
                </c:pt>
                <c:pt idx="315">
                  <c:v>3.5226658011699996E-5</c:v>
                </c:pt>
                <c:pt idx="316">
                  <c:v>-3.1696121768343133E-6</c:v>
                </c:pt>
                <c:pt idx="317">
                  <c:v>3.6377064482895349E-6</c:v>
                </c:pt>
                <c:pt idx="318">
                  <c:v>2.6554802279310508E-6</c:v>
                </c:pt>
                <c:pt idx="319">
                  <c:v>1.7218745787861423E-5</c:v>
                </c:pt>
                <c:pt idx="320">
                  <c:v>6.4701337474382115E-6</c:v>
                </c:pt>
                <c:pt idx="321">
                  <c:v>-2.6054850046364209E-6</c:v>
                </c:pt>
                <c:pt idx="322">
                  <c:v>9.2799429174394987E-6</c:v>
                </c:pt>
                <c:pt idx="323">
                  <c:v>-5.1981575098780652E-6</c:v>
                </c:pt>
                <c:pt idx="324">
                  <c:v>3.0255504009923939E-6</c:v>
                </c:pt>
                <c:pt idx="325">
                  <c:v>6.3222638713167356E-6</c:v>
                </c:pt>
                <c:pt idx="326">
                  <c:v>-1.9949743441660672E-6</c:v>
                </c:pt>
                <c:pt idx="327">
                  <c:v>-1.8572561402141474E-6</c:v>
                </c:pt>
                <c:pt idx="328">
                  <c:v>-7.0255610162828219E-7</c:v>
                </c:pt>
                <c:pt idx="329">
                  <c:v>3.7435048546252681E-5</c:v>
                </c:pt>
                <c:pt idx="330">
                  <c:v>2.0835071687486106E-5</c:v>
                </c:pt>
                <c:pt idx="331">
                  <c:v>4.95572587655424E-6</c:v>
                </c:pt>
                <c:pt idx="332">
                  <c:v>2.3652560707798642E-6</c:v>
                </c:pt>
                <c:pt idx="333">
                  <c:v>6.8958022126919261E-6</c:v>
                </c:pt>
                <c:pt idx="334">
                  <c:v>1.3940505410037218E-6</c:v>
                </c:pt>
                <c:pt idx="335">
                  <c:v>3.2731147816766892E-5</c:v>
                </c:pt>
                <c:pt idx="336">
                  <c:v>9.7501622591256165E-6</c:v>
                </c:pt>
                <c:pt idx="337">
                  <c:v>2.5827548770784858E-6</c:v>
                </c:pt>
                <c:pt idx="338">
                  <c:v>1.5991429580974881E-5</c:v>
                </c:pt>
                <c:pt idx="339">
                  <c:v>2.3368462224837572E-5</c:v>
                </c:pt>
                <c:pt idx="340">
                  <c:v>2.7415510561734635E-6</c:v>
                </c:pt>
                <c:pt idx="341">
                  <c:v>-1.7492120694129198E-6</c:v>
                </c:pt>
                <c:pt idx="342">
                  <c:v>1.3556782509249743E-5</c:v>
                </c:pt>
                <c:pt idx="343">
                  <c:v>-3.5058808115495665E-6</c:v>
                </c:pt>
                <c:pt idx="344">
                  <c:v>1.5859737815260289E-6</c:v>
                </c:pt>
                <c:pt idx="345">
                  <c:v>3.3465180546699003E-6</c:v>
                </c:pt>
                <c:pt idx="346">
                  <c:v>8.4676875992117928E-6</c:v>
                </c:pt>
                <c:pt idx="347">
                  <c:v>3.7892329258770729E-6</c:v>
                </c:pt>
                <c:pt idx="348">
                  <c:v>2.1137618411826153E-5</c:v>
                </c:pt>
                <c:pt idx="349">
                  <c:v>2.6080751996726548E-5</c:v>
                </c:pt>
                <c:pt idx="350">
                  <c:v>3.9310628387800861E-5</c:v>
                </c:pt>
                <c:pt idx="351">
                  <c:v>3.5432144234182061E-6</c:v>
                </c:pt>
                <c:pt idx="352">
                  <c:v>2.0545839677588162E-5</c:v>
                </c:pt>
                <c:pt idx="353">
                  <c:v>1.9086165740866967E-5</c:v>
                </c:pt>
                <c:pt idx="354">
                  <c:v>3.6372975263043728E-5</c:v>
                </c:pt>
                <c:pt idx="355">
                  <c:v>1.2475915662779613E-6</c:v>
                </c:pt>
                <c:pt idx="356">
                  <c:v>9.507674205044836E-6</c:v>
                </c:pt>
                <c:pt idx="357">
                  <c:v>1.5178250432068552E-6</c:v>
                </c:pt>
                <c:pt idx="358">
                  <c:v>8.8069905647136792E-6</c:v>
                </c:pt>
                <c:pt idx="359">
                  <c:v>1.2038263655922421E-5</c:v>
                </c:pt>
                <c:pt idx="360">
                  <c:v>8.0942463664968045E-7</c:v>
                </c:pt>
                <c:pt idx="361">
                  <c:v>1.232123377126193E-5</c:v>
                </c:pt>
                <c:pt idx="362">
                  <c:v>-4.5775911234890998E-6</c:v>
                </c:pt>
                <c:pt idx="363">
                  <c:v>-2.2984303242878923E-6</c:v>
                </c:pt>
                <c:pt idx="364">
                  <c:v>-1.6474988928649736E-6</c:v>
                </c:pt>
                <c:pt idx="365">
                  <c:v>3.1177625894329708E-6</c:v>
                </c:pt>
                <c:pt idx="366">
                  <c:v>3.4868147658073667E-7</c:v>
                </c:pt>
                <c:pt idx="367">
                  <c:v>-1.4190611798969854E-6</c:v>
                </c:pt>
                <c:pt idx="368">
                  <c:v>1.6422847627373116E-6</c:v>
                </c:pt>
                <c:pt idx="369">
                  <c:v>1.2913628757660334E-5</c:v>
                </c:pt>
                <c:pt idx="370">
                  <c:v>-8.6487278616598218E-7</c:v>
                </c:pt>
                <c:pt idx="371">
                  <c:v>2.1985902777243993E-6</c:v>
                </c:pt>
                <c:pt idx="372">
                  <c:v>-5.3129898387460628E-6</c:v>
                </c:pt>
                <c:pt idx="373">
                  <c:v>1.0575314518534995E-5</c:v>
                </c:pt>
                <c:pt idx="374">
                  <c:v>-2.0291613598288905E-6</c:v>
                </c:pt>
                <c:pt idx="375">
                  <c:v>-1.050018963555388E-6</c:v>
                </c:pt>
                <c:pt idx="376">
                  <c:v>4.1277089972480141E-5</c:v>
                </c:pt>
                <c:pt idx="377">
                  <c:v>-3.2824673125153581E-6</c:v>
                </c:pt>
                <c:pt idx="378">
                  <c:v>9.2688826842657335E-6</c:v>
                </c:pt>
                <c:pt idx="379">
                  <c:v>3.3197717225874612E-5</c:v>
                </c:pt>
                <c:pt idx="380">
                  <c:v>3.4346681039298943E-6</c:v>
                </c:pt>
                <c:pt idx="381">
                  <c:v>-3.9355948810992913E-6</c:v>
                </c:pt>
                <c:pt idx="382">
                  <c:v>3.0318213566360441E-6</c:v>
                </c:pt>
                <c:pt idx="383">
                  <c:v>2.0346334139720312E-5</c:v>
                </c:pt>
                <c:pt idx="384">
                  <c:v>-2.9238510977913634E-6</c:v>
                </c:pt>
                <c:pt idx="385">
                  <c:v>-2.6291358278252019E-6</c:v>
                </c:pt>
                <c:pt idx="386">
                  <c:v>-5.2540592100358552E-6</c:v>
                </c:pt>
                <c:pt idx="387">
                  <c:v>4.6680693003287033E-6</c:v>
                </c:pt>
                <c:pt idx="388">
                  <c:v>1.2086821389756253E-5</c:v>
                </c:pt>
                <c:pt idx="389">
                  <c:v>-2.5464256923068973E-6</c:v>
                </c:pt>
                <c:pt idx="390">
                  <c:v>2.2507101855584466E-6</c:v>
                </c:pt>
                <c:pt idx="391">
                  <c:v>-4.2582403676494351E-6</c:v>
                </c:pt>
                <c:pt idx="392">
                  <c:v>1.6044967215855799E-5</c:v>
                </c:pt>
                <c:pt idx="393">
                  <c:v>4.2448872560996165E-5</c:v>
                </c:pt>
                <c:pt idx="394">
                  <c:v>-4.3786822467861697E-7</c:v>
                </c:pt>
                <c:pt idx="395">
                  <c:v>5.2966226624651114E-6</c:v>
                </c:pt>
                <c:pt idx="396">
                  <c:v>-4.4051526160160392E-6</c:v>
                </c:pt>
                <c:pt idx="397">
                  <c:v>1.0511547444247427E-5</c:v>
                </c:pt>
                <c:pt idx="398">
                  <c:v>3.8698785415736126E-5</c:v>
                </c:pt>
                <c:pt idx="399">
                  <c:v>1.5833937692333322E-5</c:v>
                </c:pt>
                <c:pt idx="400">
                  <c:v>5.8953515684745383E-6</c:v>
                </c:pt>
                <c:pt idx="401">
                  <c:v>-4.2437830145569677E-6</c:v>
                </c:pt>
                <c:pt idx="402">
                  <c:v>2.4859692793866017E-5</c:v>
                </c:pt>
                <c:pt idx="403">
                  <c:v>1.7941004877730649E-5</c:v>
                </c:pt>
                <c:pt idx="404">
                  <c:v>1.2528469974792955E-6</c:v>
                </c:pt>
                <c:pt idx="405">
                  <c:v>-6.9801456128448791E-6</c:v>
                </c:pt>
                <c:pt idx="406">
                  <c:v>1.8092135015912447E-5</c:v>
                </c:pt>
                <c:pt idx="407">
                  <c:v>1.2715359900661305E-5</c:v>
                </c:pt>
                <c:pt idx="408">
                  <c:v>-9.1971793514389333E-9</c:v>
                </c:pt>
                <c:pt idx="409">
                  <c:v>1.4761522657558146E-6</c:v>
                </c:pt>
                <c:pt idx="410">
                  <c:v>-2.786063208470857E-6</c:v>
                </c:pt>
                <c:pt idx="411">
                  <c:v>1.093420903419684E-5</c:v>
                </c:pt>
                <c:pt idx="412">
                  <c:v>4.1163775840180605E-5</c:v>
                </c:pt>
                <c:pt idx="413">
                  <c:v>2.7264181346353666E-5</c:v>
                </c:pt>
                <c:pt idx="414">
                  <c:v>1.4928057062935096E-5</c:v>
                </c:pt>
                <c:pt idx="415">
                  <c:v>-3.6765403033101052E-7</c:v>
                </c:pt>
                <c:pt idx="416">
                  <c:v>4.7446486459490345E-5</c:v>
                </c:pt>
                <c:pt idx="417">
                  <c:v>4.9674036549651746E-5</c:v>
                </c:pt>
                <c:pt idx="418">
                  <c:v>1.2500212620558671E-6</c:v>
                </c:pt>
                <c:pt idx="419">
                  <c:v>-1.9813615151909048E-6</c:v>
                </c:pt>
                <c:pt idx="420">
                  <c:v>7.4357244951306356E-6</c:v>
                </c:pt>
                <c:pt idx="421">
                  <c:v>1.0954693318687703E-5</c:v>
                </c:pt>
                <c:pt idx="422">
                  <c:v>2.3732933068787432E-6</c:v>
                </c:pt>
                <c:pt idx="423">
                  <c:v>#N/A</c:v>
                </c:pt>
                <c:pt idx="424">
                  <c:v>9.4392536054144216E-7</c:v>
                </c:pt>
                <c:pt idx="425">
                  <c:v>1.6575641736960023E-6</c:v>
                </c:pt>
                <c:pt idx="426">
                  <c:v>8.6209011418425519E-7</c:v>
                </c:pt>
                <c:pt idx="427">
                  <c:v>-2.6731806478386133E-6</c:v>
                </c:pt>
                <c:pt idx="428">
                  <c:v>-2.5676157781040487E-6</c:v>
                </c:pt>
                <c:pt idx="429">
                  <c:v>3.0579100116501223E-6</c:v>
                </c:pt>
                <c:pt idx="430">
                  <c:v>#N/A</c:v>
                </c:pt>
                <c:pt idx="431">
                  <c:v>-2.3033785325754508E-6</c:v>
                </c:pt>
                <c:pt idx="432">
                  <c:v>1.2117669091704641E-5</c:v>
                </c:pt>
                <c:pt idx="433">
                  <c:v>-2.5179971883115826E-6</c:v>
                </c:pt>
                <c:pt idx="434">
                  <c:v>-1.8716941729834957E-6</c:v>
                </c:pt>
                <c:pt idx="435">
                  <c:v>1.1182850510049747E-5</c:v>
                </c:pt>
                <c:pt idx="436">
                  <c:v>-6.8477703041303073E-7</c:v>
                </c:pt>
                <c:pt idx="437">
                  <c:v>9.67177959210197E-6</c:v>
                </c:pt>
                <c:pt idx="438">
                  <c:v>4.2883484736133681E-5</c:v>
                </c:pt>
                <c:pt idx="439">
                  <c:v>-2.4763851518283531E-6</c:v>
                </c:pt>
                <c:pt idx="440">
                  <c:v>-2.6764451084293484E-6</c:v>
                </c:pt>
                <c:pt idx="441">
                  <c:v>3.1839863849469907E-5</c:v>
                </c:pt>
                <c:pt idx="442">
                  <c:v>-2.9306509097271061E-6</c:v>
                </c:pt>
                <c:pt idx="443">
                  <c:v>3.2069963789016498E-6</c:v>
                </c:pt>
                <c:pt idx="444">
                  <c:v>-3.5841367616029629E-6</c:v>
                </c:pt>
                <c:pt idx="445">
                  <c:v>2.7454152315975477E-6</c:v>
                </c:pt>
                <c:pt idx="446">
                  <c:v>2.1131355439241162E-5</c:v>
                </c:pt>
                <c:pt idx="447">
                  <c:v>-1.1421960806057285E-6</c:v>
                </c:pt>
                <c:pt idx="448">
                  <c:v>-2.1311386440014957E-6</c:v>
                </c:pt>
                <c:pt idx="449">
                  <c:v>6.0683564379049315E-6</c:v>
                </c:pt>
                <c:pt idx="450">
                  <c:v>7.137887886532468E-6</c:v>
                </c:pt>
                <c:pt idx="451">
                  <c:v>5.7169250979871578E-6</c:v>
                </c:pt>
                <c:pt idx="452">
                  <c:v>3.5293505078470844E-6</c:v>
                </c:pt>
                <c:pt idx="453">
                  <c:v>1.8136801941404102E-6</c:v>
                </c:pt>
                <c:pt idx="454">
                  <c:v>-3.3101997110041026E-6</c:v>
                </c:pt>
                <c:pt idx="455">
                  <c:v>2.0473608779436603E-6</c:v>
                </c:pt>
                <c:pt idx="456">
                  <c:v>4.8238658054700068E-5</c:v>
                </c:pt>
                <c:pt idx="457">
                  <c:v>7.5653102382666759E-6</c:v>
                </c:pt>
                <c:pt idx="458">
                  <c:v>4.6270792679603545E-6</c:v>
                </c:pt>
                <c:pt idx="459">
                  <c:v>-3.2677599435260163E-6</c:v>
                </c:pt>
                <c:pt idx="460">
                  <c:v>1.0039478716916683E-5</c:v>
                </c:pt>
                <c:pt idx="461">
                  <c:v>2.8773949586113901E-5</c:v>
                </c:pt>
                <c:pt idx="462">
                  <c:v>4.0102018611376522E-6</c:v>
                </c:pt>
                <c:pt idx="463">
                  <c:v>2.1911407431796093E-6</c:v>
                </c:pt>
                <c:pt idx="464">
                  <c:v>-1.7230669817624999E-6</c:v>
                </c:pt>
                <c:pt idx="465">
                  <c:v>4.283915968406049E-6</c:v>
                </c:pt>
                <c:pt idx="466">
                  <c:v>4.2113232201712592E-5</c:v>
                </c:pt>
                <c:pt idx="467">
                  <c:v>2.0128758542958813E-5</c:v>
                </c:pt>
                <c:pt idx="468">
                  <c:v>-7.6062147258415536E-7</c:v>
                </c:pt>
                <c:pt idx="469">
                  <c:v>1.5680004484375232E-5</c:v>
                </c:pt>
                <c:pt idx="470">
                  <c:v>5.4252334025228777E-7</c:v>
                </c:pt>
                <c:pt idx="471">
                  <c:v>1.0349327790648566E-5</c:v>
                </c:pt>
                <c:pt idx="472">
                  <c:v>2.6371918098844205E-5</c:v>
                </c:pt>
                <c:pt idx="473">
                  <c:v>3.4308819585326944E-6</c:v>
                </c:pt>
                <c:pt idx="474">
                  <c:v>7.0647012790914232E-6</c:v>
                </c:pt>
                <c:pt idx="475">
                  <c:v>4.9663612846084781E-5</c:v>
                </c:pt>
                <c:pt idx="476">
                  <c:v>9.335992286141348E-6</c:v>
                </c:pt>
                <c:pt idx="477">
                  <c:v>8.4250961873699737E-6</c:v>
                </c:pt>
                <c:pt idx="478">
                  <c:v>-3.4946503233435067E-6</c:v>
                </c:pt>
                <c:pt idx="479">
                  <c:v>4.5482119695128276E-5</c:v>
                </c:pt>
                <c:pt idx="480">
                  <c:v>1.9144487771960428E-5</c:v>
                </c:pt>
                <c:pt idx="481">
                  <c:v>1.14965974394865E-5</c:v>
                </c:pt>
                <c:pt idx="482">
                  <c:v>-6.8677086528801112E-7</c:v>
                </c:pt>
                <c:pt idx="483">
                  <c:v>-2.7395204662550299E-6</c:v>
                </c:pt>
                <c:pt idx="484">
                  <c:v>1.619611475445204E-5</c:v>
                </c:pt>
                <c:pt idx="485">
                  <c:v>3.0110315846210156E-5</c:v>
                </c:pt>
                <c:pt idx="486">
                  <c:v>1.4308116522476766E-5</c:v>
                </c:pt>
                <c:pt idx="487">
                  <c:v>-7.7794131358999152E-8</c:v>
                </c:pt>
                <c:pt idx="488">
                  <c:v>-5.2932275508288384E-6</c:v>
                </c:pt>
                <c:pt idx="489">
                  <c:v>1.2656325283355585E-6</c:v>
                </c:pt>
                <c:pt idx="490">
                  <c:v>2.3675920097776526E-6</c:v>
                </c:pt>
                <c:pt idx="491">
                  <c:v>-3.0562450130666718E-6</c:v>
                </c:pt>
                <c:pt idx="492">
                  <c:v>-2.033265432355158E-6</c:v>
                </c:pt>
                <c:pt idx="493">
                  <c:v>8.7171365747984453E-7</c:v>
                </c:pt>
                <c:pt idx="494">
                  <c:v>1.2493757782117143E-5</c:v>
                </c:pt>
                <c:pt idx="495">
                  <c:v>5.6663054315286843E-7</c:v>
                </c:pt>
                <c:pt idx="496">
                  <c:v>9.1936252766267046E-7</c:v>
                </c:pt>
                <c:pt idx="497">
                  <c:v>1.1830544045410285E-5</c:v>
                </c:pt>
                <c:pt idx="498">
                  <c:v>-3.971285147175152E-6</c:v>
                </c:pt>
                <c:pt idx="499">
                  <c:v>-2.4051290989923757E-6</c:v>
                </c:pt>
                <c:pt idx="500">
                  <c:v>4.4820792076238902E-5</c:v>
                </c:pt>
                <c:pt idx="501">
                  <c:v>1.0807161359149831E-6</c:v>
                </c:pt>
                <c:pt idx="502">
                  <c:v>-4.6372226951696405E-6</c:v>
                </c:pt>
                <c:pt idx="503">
                  <c:v>-3.7747345051908354E-6</c:v>
                </c:pt>
                <c:pt idx="504">
                  <c:v>3.6066409436763536E-5</c:v>
                </c:pt>
                <c:pt idx="505">
                  <c:v>-4.2917338491932355E-6</c:v>
                </c:pt>
                <c:pt idx="506">
                  <c:v>1.3730337897088774E-5</c:v>
                </c:pt>
                <c:pt idx="507">
                  <c:v>2.058669809534841E-5</c:v>
                </c:pt>
                <c:pt idx="508">
                  <c:v>1.303115093231888E-5</c:v>
                </c:pt>
                <c:pt idx="509">
                  <c:v>#N/A</c:v>
                </c:pt>
                <c:pt idx="510">
                  <c:v>3.541240122917344E-6</c:v>
                </c:pt>
                <c:pt idx="511">
                  <c:v>-4.588926869608656E-6</c:v>
                </c:pt>
                <c:pt idx="512">
                  <c:v>8.9208363074355645E-7</c:v>
                </c:pt>
                <c:pt idx="513">
                  <c:v>1.0486835063994171E-5</c:v>
                </c:pt>
                <c:pt idx="514">
                  <c:v>7.1898222668842493E-6</c:v>
                </c:pt>
                <c:pt idx="515">
                  <c:v>2.6303083742185152E-6</c:v>
                </c:pt>
                <c:pt idx="516">
                  <c:v>1.3934243598967555E-5</c:v>
                </c:pt>
                <c:pt idx="517">
                  <c:v>2.5559900058036433E-5</c:v>
                </c:pt>
                <c:pt idx="518">
                  <c:v>-1.5950017331345379E-6</c:v>
                </c:pt>
                <c:pt idx="519">
                  <c:v>5.0486014995243522E-6</c:v>
                </c:pt>
                <c:pt idx="520">
                  <c:v>-3.9517182495174552E-6</c:v>
                </c:pt>
                <c:pt idx="521">
                  <c:v>1.9281955948580176E-5</c:v>
                </c:pt>
                <c:pt idx="522">
                  <c:v>4.165733240668601E-5</c:v>
                </c:pt>
                <c:pt idx="523">
                  <c:v>5.8013692602054689E-6</c:v>
                </c:pt>
                <c:pt idx="524">
                  <c:v>-5.0835122999970395E-6</c:v>
                </c:pt>
                <c:pt idx="525">
                  <c:v>2.22658478743476E-5</c:v>
                </c:pt>
                <c:pt idx="526">
                  <c:v>3.4151094908452251E-5</c:v>
                </c:pt>
                <c:pt idx="527">
                  <c:v>6.8774632615564713E-6</c:v>
                </c:pt>
                <c:pt idx="528">
                  <c:v>-1.039887858933497E-6</c:v>
                </c:pt>
                <c:pt idx="529">
                  <c:v>1.3396924036346292E-5</c:v>
                </c:pt>
                <c:pt idx="530">
                  <c:v>1.0083853020370626E-6</c:v>
                </c:pt>
                <c:pt idx="531">
                  <c:v>9.3436517871747782E-6</c:v>
                </c:pt>
                <c:pt idx="532">
                  <c:v>7.9385333046078088E-6</c:v>
                </c:pt>
                <c:pt idx="533">
                  <c:v>-1.1293866200023928E-6</c:v>
                </c:pt>
                <c:pt idx="534">
                  <c:v>7.3375573350631385E-6</c:v>
                </c:pt>
                <c:pt idx="535">
                  <c:v>4.6589238177796588E-5</c:v>
                </c:pt>
                <c:pt idx="536">
                  <c:v>3.5575350164629427E-5</c:v>
                </c:pt>
                <c:pt idx="537">
                  <c:v>2.7057382817607945E-6</c:v>
                </c:pt>
                <c:pt idx="538">
                  <c:v>-6.1042229047014729E-6</c:v>
                </c:pt>
                <c:pt idx="539">
                  <c:v>2.1407639252735144E-5</c:v>
                </c:pt>
                <c:pt idx="540">
                  <c:v>7.6129448677741962E-5</c:v>
                </c:pt>
                <c:pt idx="541">
                  <c:v>-8.7152761363284981E-7</c:v>
                </c:pt>
                <c:pt idx="542">
                  <c:v>9.6444115371685513E-6</c:v>
                </c:pt>
                <c:pt idx="543">
                  <c:v>-9.9162967726051932E-7</c:v>
                </c:pt>
                <c:pt idx="544">
                  <c:v>9.2717647121043356E-6</c:v>
                </c:pt>
                <c:pt idx="545">
                  <c:v>1.9081373130447332E-6</c:v>
                </c:pt>
                <c:pt idx="546">
                  <c:v>1.7272990804340083E-6</c:v>
                </c:pt>
                <c:pt idx="547">
                  <c:v>1.1353857763074515E-5</c:v>
                </c:pt>
                <c:pt idx="548">
                  <c:v>-3.3685588869403205E-6</c:v>
                </c:pt>
                <c:pt idx="549">
                  <c:v>-4.1356006101889164E-6</c:v>
                </c:pt>
                <c:pt idx="550">
                  <c:v>-2.0144561185819754E-6</c:v>
                </c:pt>
                <c:pt idx="551">
                  <c:v>-3.8863388595045123E-6</c:v>
                </c:pt>
                <c:pt idx="552">
                  <c:v>4.9504386623322461E-6</c:v>
                </c:pt>
                <c:pt idx="553">
                  <c:v>-1.4597644529823484E-6</c:v>
                </c:pt>
                <c:pt idx="554">
                  <c:v>4.1133654926639451E-8</c:v>
                </c:pt>
                <c:pt idx="555">
                  <c:v>1.166723228807065E-5</c:v>
                </c:pt>
                <c:pt idx="556">
                  <c:v>2.6388519389630716E-6</c:v>
                </c:pt>
                <c:pt idx="557">
                  <c:v>2.7059825393749293E-6</c:v>
                </c:pt>
                <c:pt idx="558">
                  <c:v>-2.0989386452230363E-6</c:v>
                </c:pt>
                <c:pt idx="559">
                  <c:v>1.2662491473358628E-5</c:v>
                </c:pt>
                <c:pt idx="560">
                  <c:v>-2.462325708441071E-6</c:v>
                </c:pt>
                <c:pt idx="561">
                  <c:v>-3.0437154993068205E-6</c:v>
                </c:pt>
                <c:pt idx="562">
                  <c:v>4.1211483126524229E-5</c:v>
                </c:pt>
                <c:pt idx="563">
                  <c:v>-4.8129942803454284E-6</c:v>
                </c:pt>
                <c:pt idx="564">
                  <c:v>-1.9352079988488313E-6</c:v>
                </c:pt>
                <c:pt idx="565">
                  <c:v>3.2466558688937219E-5</c:v>
                </c:pt>
                <c:pt idx="566">
                  <c:v>-3.3733170308192229E-6</c:v>
                </c:pt>
                <c:pt idx="567">
                  <c:v>3.0868071698719746E-6</c:v>
                </c:pt>
                <c:pt idx="568">
                  <c:v>-3.9513960119474945E-6</c:v>
                </c:pt>
                <c:pt idx="569">
                  <c:v>2.394437107477998E-6</c:v>
                </c:pt>
                <c:pt idx="570">
                  <c:v>2.5665768944582723E-5</c:v>
                </c:pt>
                <c:pt idx="571">
                  <c:v>-3.4118964440388311E-6</c:v>
                </c:pt>
                <c:pt idx="572">
                  <c:v>8.3788109457305637E-6</c:v>
                </c:pt>
                <c:pt idx="573">
                  <c:v>-5.0803871158855429E-6</c:v>
                </c:pt>
                <c:pt idx="574">
                  <c:v>-4.7146596582336997E-7</c:v>
                </c:pt>
                <c:pt idx="575">
                  <c:v>4.4088108381856728E-6</c:v>
                </c:pt>
                <c:pt idx="576">
                  <c:v>-3.1253885701687523E-6</c:v>
                </c:pt>
                <c:pt idx="577">
                  <c:v>3.5003089660090581E-6</c:v>
                </c:pt>
                <c:pt idx="578">
                  <c:v>-2.7459612671476563E-6</c:v>
                </c:pt>
                <c:pt idx="579">
                  <c:v>1.8513261384800472E-5</c:v>
                </c:pt>
                <c:pt idx="580">
                  <c:v>3.7541029709098339E-5</c:v>
                </c:pt>
                <c:pt idx="581">
                  <c:v>-1.8978207048103712E-6</c:v>
                </c:pt>
                <c:pt idx="582">
                  <c:v>7.6720187802692408E-6</c:v>
                </c:pt>
                <c:pt idx="583">
                  <c:v>-5.0682422492176471E-6</c:v>
                </c:pt>
                <c:pt idx="584">
                  <c:v>8.5352929715121206E-6</c:v>
                </c:pt>
                <c:pt idx="585">
                  <c:v>4.1633873356872186E-5</c:v>
                </c:pt>
                <c:pt idx="586">
                  <c:v>-2.3961755735157908E-6</c:v>
                </c:pt>
                <c:pt idx="587">
                  <c:v>6.2805965248546869E-6</c:v>
                </c:pt>
                <c:pt idx="588">
                  <c:v>1.1532099721378586E-5</c:v>
                </c:pt>
                <c:pt idx="589">
                  <c:v>2.1844914148916317E-5</c:v>
                </c:pt>
                <c:pt idx="590">
                  <c:v>9.5867053082621112E-6</c:v>
                </c:pt>
                <c:pt idx="591">
                  <c:v>-1.1115783264958878E-6</c:v>
                </c:pt>
                <c:pt idx="592">
                  <c:v>1.207635358957404E-5</c:v>
                </c:pt>
                <c:pt idx="593">
                  <c:v>-1.9791492598120186E-6</c:v>
                </c:pt>
                <c:pt idx="594">
                  <c:v>6.7387296556198351E-6</c:v>
                </c:pt>
                <c:pt idx="595">
                  <c:v>8.5240396963115472E-7</c:v>
                </c:pt>
                <c:pt idx="596">
                  <c:v>2.8827194598068928E-6</c:v>
                </c:pt>
                <c:pt idx="597">
                  <c:v>5.2189004184910459E-7</c:v>
                </c:pt>
                <c:pt idx="598">
                  <c:v>8.8897782597463504E-6</c:v>
                </c:pt>
                <c:pt idx="599">
                  <c:v>4.2850300280061759E-5</c:v>
                </c:pt>
                <c:pt idx="600">
                  <c:v>2.3875565240083496E-5</c:v>
                </c:pt>
                <c:pt idx="601">
                  <c:v>1.0829283296764913E-5</c:v>
                </c:pt>
                <c:pt idx="602">
                  <c:v>-2.9385881525900714E-6</c:v>
                </c:pt>
                <c:pt idx="603">
                  <c:v>4.1216232907426154E-5</c:v>
                </c:pt>
                <c:pt idx="604">
                  <c:v>3.6278149192048303E-5</c:v>
                </c:pt>
                <c:pt idx="605">
                  <c:v>9.4460677968477569E-7</c:v>
                </c:pt>
                <c:pt idx="606">
                  <c:v>-9.1432420545878301E-7</c:v>
                </c:pt>
                <c:pt idx="607">
                  <c:v>9.1215695730006985E-6</c:v>
                </c:pt>
                <c:pt idx="608">
                  <c:v>1.6593387428542883E-5</c:v>
                </c:pt>
                <c:pt idx="609">
                  <c:v>1.3125618203435607E-5</c:v>
                </c:pt>
                <c:pt idx="610">
                  <c:v>-3.0555776591167927E-6</c:v>
                </c:pt>
                <c:pt idx="611">
                  <c:v>2.2199605920203425E-6</c:v>
                </c:pt>
                <c:pt idx="612">
                  <c:v>6.8164099330525474E-6</c:v>
                </c:pt>
                <c:pt idx="613">
                  <c:v>-3.5854340821872555E-6</c:v>
                </c:pt>
                <c:pt idx="614">
                  <c:v>-2.3210013332386481E-6</c:v>
                </c:pt>
                <c:pt idx="615">
                  <c:v>-2.0484895382200108E-6</c:v>
                </c:pt>
                <c:pt idx="616">
                  <c:v>5.0946337606383452E-6</c:v>
                </c:pt>
                <c:pt idx="617">
                  <c:v>-4.9352071012087606E-6</c:v>
                </c:pt>
                <c:pt idx="618">
                  <c:v>2.5560311143202341E-6</c:v>
                </c:pt>
                <c:pt idx="619">
                  <c:v>1.3037354128053735E-5</c:v>
                </c:pt>
                <c:pt idx="620">
                  <c:v>-3.5041955328551921E-6</c:v>
                </c:pt>
                <c:pt idx="621">
                  <c:v>-2.0032802305891551E-7</c:v>
                </c:pt>
                <c:pt idx="622">
                  <c:v>2.0096026498439556E-6</c:v>
                </c:pt>
                <c:pt idx="623">
                  <c:v>-3.0491117695152781E-6</c:v>
                </c:pt>
                <c:pt idx="624">
                  <c:v>1.2537447605209806E-5</c:v>
                </c:pt>
                <c:pt idx="625">
                  <c:v>-3.4787137142000546E-6</c:v>
                </c:pt>
                <c:pt idx="626">
                  <c:v>7.2387033278609181E-7</c:v>
                </c:pt>
                <c:pt idx="627">
                  <c:v>3.869011374924014E-5</c:v>
                </c:pt>
                <c:pt idx="628">
                  <c:v>7.2500762819949216E-6</c:v>
                </c:pt>
                <c:pt idx="629">
                  <c:v>3.0732347959361306E-5</c:v>
                </c:pt>
                <c:pt idx="630">
                  <c:v>-2.6326504869444989E-6</c:v>
                </c:pt>
                <c:pt idx="631">
                  <c:v>1.6562433100553164E-6</c:v>
                </c:pt>
                <c:pt idx="632">
                  <c:v>5.8313684063726612E-6</c:v>
                </c:pt>
                <c:pt idx="633">
                  <c:v>1.794767206053649E-5</c:v>
                </c:pt>
                <c:pt idx="634">
                  <c:v>-3.6692605355215235E-6</c:v>
                </c:pt>
                <c:pt idx="635">
                  <c:v>-2.3532052997321529E-6</c:v>
                </c:pt>
                <c:pt idx="636">
                  <c:v>-5.1209085323300485E-6</c:v>
                </c:pt>
                <c:pt idx="637">
                  <c:v>3.0043413890012971E-7</c:v>
                </c:pt>
                <c:pt idx="638">
                  <c:v>1.201606570555569E-5</c:v>
                </c:pt>
                <c:pt idx="639">
                  <c:v>-3.5433067013812547E-6</c:v>
                </c:pt>
                <c:pt idx="640">
                  <c:v>4.696511676671733E-6</c:v>
                </c:pt>
                <c:pt idx="641">
                  <c:v>-2.9352182765451929E-6</c:v>
                </c:pt>
                <c:pt idx="642">
                  <c:v>1.1827781341899879E-5</c:v>
                </c:pt>
                <c:pt idx="643">
                  <c:v>4.3465895579686276E-5</c:v>
                </c:pt>
                <c:pt idx="644">
                  <c:v>2.0798007458466827E-6</c:v>
                </c:pt>
                <c:pt idx="645">
                  <c:v>4.0367939224683624E-6</c:v>
                </c:pt>
                <c:pt idx="646">
                  <c:v>-4.3268601630508385E-6</c:v>
                </c:pt>
                <c:pt idx="647">
                  <c:v>2.2944183719619815E-6</c:v>
                </c:pt>
                <c:pt idx="648">
                  <c:v>2.4577888941279546E-5</c:v>
                </c:pt>
                <c:pt idx="649">
                  <c:v>1.1941066597742633E-6</c:v>
                </c:pt>
                <c:pt idx="650">
                  <c:v>6.6726188838739375E-6</c:v>
                </c:pt>
                <c:pt idx="651">
                  <c:v>-1.5012784784218525E-6</c:v>
                </c:pt>
                <c:pt idx="652">
                  <c:v>1.0336046071257599E-5</c:v>
                </c:pt>
                <c:pt idx="653">
                  <c:v>3.0097913327975512E-5</c:v>
                </c:pt>
                <c:pt idx="654">
                  <c:v>2.4018661114233453E-5</c:v>
                </c:pt>
                <c:pt idx="655">
                  <c:v>-1.7673676790952442E-6</c:v>
                </c:pt>
                <c:pt idx="656">
                  <c:v>1.3466565326303304E-5</c:v>
                </c:pt>
                <c:pt idx="657">
                  <c:v>3.0822208659797568E-6</c:v>
                </c:pt>
                <c:pt idx="658">
                  <c:v>8.6025201984085697E-7</c:v>
                </c:pt>
                <c:pt idx="659">
                  <c:v>1.5966525890309669E-7</c:v>
                </c:pt>
                <c:pt idx="660">
                  <c:v>-5.9681512887266308E-7</c:v>
                </c:pt>
                <c:pt idx="661">
                  <c:v>8.5439803803044612E-6</c:v>
                </c:pt>
                <c:pt idx="662">
                  <c:v>4.0640899763189076E-5</c:v>
                </c:pt>
                <c:pt idx="663">
                  <c:v>3.8392332956549424E-5</c:v>
                </c:pt>
                <c:pt idx="664">
                  <c:v>4.0113657120421919E-6</c:v>
                </c:pt>
                <c:pt idx="665">
                  <c:v>1.6464397594173619E-6</c:v>
                </c:pt>
                <c:pt idx="666">
                  <c:v>4.8471198745403399E-5</c:v>
                </c:pt>
                <c:pt idx="667">
                  <c:v>3.2043188759933727E-5</c:v>
                </c:pt>
                <c:pt idx="668">
                  <c:v>1.4531096751646544E-5</c:v>
                </c:pt>
                <c:pt idx="669">
                  <c:v>-8.5552844508729464E-7</c:v>
                </c:pt>
                <c:pt idx="670">
                  <c:v>-2.2370893837386774E-6</c:v>
                </c:pt>
                <c:pt idx="671">
                  <c:v>2.3734250783613575E-5</c:v>
                </c:pt>
                <c:pt idx="672">
                  <c:v>1.3690238150010359E-5</c:v>
                </c:pt>
                <c:pt idx="673">
                  <c:v>-5.3572100505716591E-6</c:v>
                </c:pt>
                <c:pt idx="674">
                  <c:v>#N/A</c:v>
                </c:pt>
                <c:pt idx="675">
                  <c:v>-4.0987321481278371E-7</c:v>
                </c:pt>
                <c:pt idx="676">
                  <c:v>4.9566039004300677E-6</c:v>
                </c:pt>
                <c:pt idx="677">
                  <c:v>-1.6938382723097334E-6</c:v>
                </c:pt>
                <c:pt idx="678">
                  <c:v>-3.6702834671498152E-6</c:v>
                </c:pt>
                <c:pt idx="679">
                  <c:v>8.0073314079331936E-7</c:v>
                </c:pt>
                <c:pt idx="680">
                  <c:v>-5.192791740382674E-6</c:v>
                </c:pt>
                <c:pt idx="681">
                  <c:v>3.6357942220233141E-6</c:v>
                </c:pt>
                <c:pt idx="682">
                  <c:v>1.5902417298541138E-5</c:v>
                </c:pt>
                <c:pt idx="683">
                  <c:v>-3.3923607793973076E-6</c:v>
                </c:pt>
                <c:pt idx="684">
                  <c:v>-2.0578535839810286E-6</c:v>
                </c:pt>
                <c:pt idx="685">
                  <c:v>-9.0463942292728916E-7</c:v>
                </c:pt>
                <c:pt idx="686">
                  <c:v>-9.079502667486139E-7</c:v>
                </c:pt>
                <c:pt idx="687">
                  <c:v>1.6057673775993209E-5</c:v>
                </c:pt>
                <c:pt idx="688">
                  <c:v>2.9431711484617651E-6</c:v>
                </c:pt>
                <c:pt idx="689">
                  <c:v>2.7638497952509056E-6</c:v>
                </c:pt>
                <c:pt idx="690">
                  <c:v>3.9451792285483123E-5</c:v>
                </c:pt>
                <c:pt idx="691">
                  <c:v>-1.2950588909044214E-6</c:v>
                </c:pt>
                <c:pt idx="692">
                  <c:v>1.9489412175222043E-5</c:v>
                </c:pt>
                <c:pt idx="693">
                  <c:v>7.8092948276875518E-6</c:v>
                </c:pt>
                <c:pt idx="694">
                  <c:v>-3.9610975861581466E-6</c:v>
                </c:pt>
                <c:pt idx="695">
                  <c:v>#N/A</c:v>
                </c:pt>
                <c:pt idx="696">
                  <c:v>4.8910822638692508E-6</c:v>
                </c:pt>
                <c:pt idx="697">
                  <c:v>2.1500028217213973E-5</c:v>
                </c:pt>
                <c:pt idx="698">
                  <c:v>-2.5141367950842763E-6</c:v>
                </c:pt>
                <c:pt idx="699">
                  <c:v>-4.6137850671090774E-6</c:v>
                </c:pt>
                <c:pt idx="700">
                  <c:v>-2.4200372378269108E-6</c:v>
                </c:pt>
                <c:pt idx="701">
                  <c:v>3.0604864597050252E-6</c:v>
                </c:pt>
                <c:pt idx="702">
                  <c:v>1.2543335783488097E-5</c:v>
                </c:pt>
                <c:pt idx="703">
                  <c:v>3.937555925759284E-8</c:v>
                </c:pt>
                <c:pt idx="704">
                  <c:v>-4.5471371814542749E-6</c:v>
                </c:pt>
                <c:pt idx="705">
                  <c:v>1.4358576181372484E-6</c:v>
                </c:pt>
                <c:pt idx="706">
                  <c:v>6.8693233319372382E-6</c:v>
                </c:pt>
                <c:pt idx="707">
                  <c:v>3.7918753973742447E-5</c:v>
                </c:pt>
                <c:pt idx="708">
                  <c:v>6.0390365914653188E-6</c:v>
                </c:pt>
                <c:pt idx="709">
                  <c:v>-4.650251194782129E-6</c:v>
                </c:pt>
                <c:pt idx="710">
                  <c:v>1.5633209815568705E-7</c:v>
                </c:pt>
                <c:pt idx="711">
                  <c:v>3.8424260682790035E-5</c:v>
                </c:pt>
                <c:pt idx="712">
                  <c:v>6.6631190464017109E-6</c:v>
                </c:pt>
                <c:pt idx="713">
                  <c:v>5.5415635720201806E-6</c:v>
                </c:pt>
                <c:pt idx="714">
                  <c:v>-3.723193135574121E-6</c:v>
                </c:pt>
                <c:pt idx="715">
                  <c:v>1.0527194920006977E-5</c:v>
                </c:pt>
                <c:pt idx="716">
                  <c:v>2.0189783291102437E-5</c:v>
                </c:pt>
                <c:pt idx="717">
                  <c:v>1.1536582130711182E-5</c:v>
                </c:pt>
                <c:pt idx="718">
                  <c:v>1.8603180285570176E-5</c:v>
                </c:pt>
                <c:pt idx="719">
                  <c:v>1.3367806651398695E-5</c:v>
                </c:pt>
                <c:pt idx="720">
                  <c:v>6.3074699354626063E-6</c:v>
                </c:pt>
                <c:pt idx="721">
                  <c:v>1.0217898458231289E-5</c:v>
                </c:pt>
                <c:pt idx="722">
                  <c:v>-7.5941884847274821E-7</c:v>
                </c:pt>
                <c:pt idx="723">
                  <c:v>2.7003809295322867E-6</c:v>
                </c:pt>
                <c:pt idx="724">
                  <c:v>9.6834799461209542E-6</c:v>
                </c:pt>
                <c:pt idx="725">
                  <c:v>3.4061532603102407E-5</c:v>
                </c:pt>
                <c:pt idx="726">
                  <c:v>3.9508355178297094E-5</c:v>
                </c:pt>
                <c:pt idx="727">
                  <c:v>5.9512156960206397E-6</c:v>
                </c:pt>
                <c:pt idx="728">
                  <c:v>3.1614676876401404E-7</c:v>
                </c:pt>
                <c:pt idx="729">
                  <c:v>4.6008441202172179E-5</c:v>
                </c:pt>
                <c:pt idx="730">
                  <c:v>1.7712747722553601E-5</c:v>
                </c:pt>
                <c:pt idx="731">
                  <c:v>4.1306576370470083E-7</c:v>
                </c:pt>
                <c:pt idx="732">
                  <c:v>1.4173844810283498E-5</c:v>
                </c:pt>
                <c:pt idx="733">
                  <c:v>-5.5726527182775598E-6</c:v>
                </c:pt>
                <c:pt idx="734">
                  <c:v>5.4722788570549241E-6</c:v>
                </c:pt>
                <c:pt idx="735">
                  <c:v>2.625334952310876E-5</c:v>
                </c:pt>
                <c:pt idx="736">
                  <c:v>1.0315261025350964E-6</c:v>
                </c:pt>
                <c:pt idx="737">
                  <c:v>7.1873776978925719E-6</c:v>
                </c:pt>
                <c:pt idx="738">
                  <c:v>3.4832294947273468E-6</c:v>
                </c:pt>
                <c:pt idx="739">
                  <c:v>-8.2326235117946567E-7</c:v>
                </c:pt>
                <c:pt idx="740">
                  <c:v>-2.0676564298494071E-6</c:v>
                </c:pt>
                <c:pt idx="741">
                  <c:v>-3.4048028029198818E-6</c:v>
                </c:pt>
                <c:pt idx="742">
                  <c:v>3.5515725278489896E-6</c:v>
                </c:pt>
                <c:pt idx="743">
                  <c:v>-2.8323038152588964E-6</c:v>
                </c:pt>
                <c:pt idx="744">
                  <c:v>1.5399387587322622E-7</c:v>
                </c:pt>
                <c:pt idx="745">
                  <c:v>1.0978795676130915E-5</c:v>
                </c:pt>
                <c:pt idx="746">
                  <c:v>-3.4099684795840801E-6</c:v>
                </c:pt>
                <c:pt idx="747">
                  <c:v>-5.0850780480837798E-6</c:v>
                </c:pt>
                <c:pt idx="748">
                  <c:v>-3.102504466889755E-6</c:v>
                </c:pt>
                <c:pt idx="749">
                  <c:v>9.4311664999846556E-6</c:v>
                </c:pt>
                <c:pt idx="750">
                  <c:v>-2.4292483428167699E-6</c:v>
                </c:pt>
                <c:pt idx="751">
                  <c:v>4.2212547447739723E-5</c:v>
                </c:pt>
                <c:pt idx="752">
                  <c:v>-2.4218466170289332E-6</c:v>
                </c:pt>
                <c:pt idx="753">
                  <c:v>-3.4927484688918042E-6</c:v>
                </c:pt>
                <c:pt idx="754">
                  <c:v>2.8792139871169908E-5</c:v>
                </c:pt>
                <c:pt idx="755">
                  <c:v>-3.2521832229459591E-6</c:v>
                </c:pt>
                <c:pt idx="756">
                  <c:v>-5.4946027709945611E-6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E-4831-89C3-EE95062C1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340128"/>
        <c:axId val="411341440"/>
      </c:lineChart>
      <c:dateAx>
        <c:axId val="411340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1440"/>
        <c:crosses val="autoZero"/>
        <c:auto val="1"/>
        <c:lblOffset val="100"/>
        <c:baseTimeUnit val="days"/>
        <c:majorUnit val="3"/>
        <c:majorTimeUnit val="months"/>
      </c:dateAx>
      <c:valAx>
        <c:axId val="411341440"/>
        <c:scaling>
          <c:orientation val="minMax"/>
          <c:max val="6.0000000000000016E-4"/>
          <c:min val="-8.0000000000000026E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134012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3791380208333334"/>
          <c:y val="0.88047117378357731"/>
          <c:w val="0.7197625868055556"/>
          <c:h val="4.7755600767036152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103</xdr:col>
      <xdr:colOff>0</xdr:colOff>
      <xdr:row>25</xdr:row>
      <xdr:rowOff>0</xdr:rowOff>
    </xdr:from>
    <xdr:to>
      <xdr:col>118</xdr:col>
      <xdr:colOff>90000</xdr:colOff>
      <xdr:row>52</xdr:row>
      <xdr:rowOff>102240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4065A4B9-6101-48F0-9195-0414EF343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119</xdr:col>
      <xdr:colOff>0</xdr:colOff>
      <xdr:row>25</xdr:row>
      <xdr:rowOff>0</xdr:rowOff>
    </xdr:from>
    <xdr:to>
      <xdr:col>134</xdr:col>
      <xdr:colOff>547200</xdr:colOff>
      <xdr:row>52</xdr:row>
      <xdr:rowOff>102240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67A56DFA-3FF7-4306-94AA-4CCF590A3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103</xdr:col>
      <xdr:colOff>0</xdr:colOff>
      <xdr:row>83</xdr:row>
      <xdr:rowOff>0</xdr:rowOff>
    </xdr:from>
    <xdr:to>
      <xdr:col>118</xdr:col>
      <xdr:colOff>90000</xdr:colOff>
      <xdr:row>110</xdr:row>
      <xdr:rowOff>102240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55A83437-EA43-438B-8888-A561D5D6C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119</xdr:col>
      <xdr:colOff>0</xdr:colOff>
      <xdr:row>83</xdr:row>
      <xdr:rowOff>0</xdr:rowOff>
    </xdr:from>
    <xdr:to>
      <xdr:col>134</xdr:col>
      <xdr:colOff>547200</xdr:colOff>
      <xdr:row>110</xdr:row>
      <xdr:rowOff>102240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CB368FD4-A9B2-41A6-8471-5AE66072B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103</xdr:col>
      <xdr:colOff>0</xdr:colOff>
      <xdr:row>55</xdr:row>
      <xdr:rowOff>0</xdr:rowOff>
    </xdr:from>
    <xdr:to>
      <xdr:col>118</xdr:col>
      <xdr:colOff>90000</xdr:colOff>
      <xdr:row>82</xdr:row>
      <xdr:rowOff>102240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524C13A5-5978-4E0F-98E4-7073A862D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119</xdr:col>
      <xdr:colOff>0</xdr:colOff>
      <xdr:row>55</xdr:row>
      <xdr:rowOff>0</xdr:rowOff>
    </xdr:from>
    <xdr:to>
      <xdr:col>134</xdr:col>
      <xdr:colOff>547200</xdr:colOff>
      <xdr:row>82</xdr:row>
      <xdr:rowOff>102240</xdr:rowOff>
    </xdr:to>
    <xdr:graphicFrame macro="">
      <xdr:nvGraphicFramePr>
        <xdr:cNvPr id="10" name="Wykres 9">
          <a:extLst>
            <a:ext uri="{FF2B5EF4-FFF2-40B4-BE49-F238E27FC236}">
              <a16:creationId xmlns:a16="http://schemas.microsoft.com/office/drawing/2014/main" id="{BA050C2A-C735-461A-9CCD-D6292BFC4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D6BA3-D860-445C-8617-C823B8FD0DF8}">
  <dimension ref="A1:BC802"/>
  <sheetViews>
    <sheetView workbookViewId="0"/>
  </sheetViews>
  <sheetFormatPr defaultRowHeight="14.4" x14ac:dyDescent="0.3"/>
  <cols>
    <col min="1" max="1" width="10.33203125" bestFit="1" customWidth="1"/>
    <col min="2" max="2" width="8" bestFit="1" customWidth="1"/>
    <col min="4" max="4" width="14.33203125" bestFit="1" customWidth="1"/>
    <col min="5" max="5" width="8" bestFit="1" customWidth="1"/>
    <col min="7" max="7" width="10.33203125" bestFit="1" customWidth="1"/>
    <col min="8" max="8" width="8.44140625" bestFit="1" customWidth="1"/>
    <col min="11" max="11" width="13.6640625" bestFit="1" customWidth="1"/>
    <col min="12" max="12" width="9.77734375" bestFit="1" customWidth="1"/>
    <col min="13" max="13" width="13.33203125" bestFit="1" customWidth="1"/>
    <col min="14" max="14" width="12.77734375" bestFit="1" customWidth="1"/>
    <col min="16" max="16" width="13.88671875" bestFit="1" customWidth="1"/>
    <col min="17" max="17" width="9.77734375" bestFit="1" customWidth="1"/>
    <col min="19" max="19" width="13.21875" bestFit="1" customWidth="1"/>
    <col min="20" max="20" width="9.77734375" bestFit="1" customWidth="1"/>
    <col min="22" max="22" width="13.109375" bestFit="1" customWidth="1"/>
    <col min="23" max="23" width="10" bestFit="1" customWidth="1"/>
    <col min="24" max="24" width="13.33203125" bestFit="1" customWidth="1"/>
    <col min="25" max="25" width="12.77734375" bestFit="1" customWidth="1"/>
    <col min="27" max="27" width="12.88671875" bestFit="1" customWidth="1"/>
    <col min="28" max="28" width="9.77734375" bestFit="1" customWidth="1"/>
    <col min="30" max="30" width="14.21875" bestFit="1" customWidth="1"/>
    <col min="31" max="31" width="9.77734375" bestFit="1" customWidth="1"/>
    <col min="32" max="32" width="12.6640625" bestFit="1" customWidth="1"/>
    <col min="33" max="33" width="13.33203125" bestFit="1" customWidth="1"/>
    <col min="34" max="34" width="10" bestFit="1" customWidth="1"/>
    <col min="35" max="35" width="13.33203125" bestFit="1" customWidth="1"/>
    <col min="36" max="36" width="12.77734375" bestFit="1" customWidth="1"/>
    <col min="38" max="38" width="13.109375" bestFit="1" customWidth="1"/>
    <col min="39" max="39" width="9.77734375" bestFit="1" customWidth="1"/>
    <col min="40" max="40" width="13.33203125" bestFit="1" customWidth="1"/>
    <col min="41" max="41" width="12.77734375" bestFit="1" customWidth="1"/>
    <col min="43" max="43" width="12.88671875" bestFit="1" customWidth="1"/>
    <col min="44" max="44" width="9.77734375" bestFit="1" customWidth="1"/>
    <col min="45" max="45" width="13.33203125" bestFit="1" customWidth="1"/>
    <col min="46" max="46" width="8.6640625" bestFit="1" customWidth="1"/>
    <col min="47" max="47" width="12.77734375" bestFit="1" customWidth="1"/>
    <col min="48" max="49" width="12.77734375" customWidth="1"/>
    <col min="51" max="51" width="10.33203125" bestFit="1" customWidth="1"/>
    <col min="52" max="52" width="8" bestFit="1" customWidth="1"/>
    <col min="54" max="54" width="10.33203125" bestFit="1" customWidth="1"/>
    <col min="58" max="58" width="32.21875" bestFit="1" customWidth="1"/>
    <col min="59" max="59" width="13.6640625" bestFit="1" customWidth="1"/>
  </cols>
  <sheetData>
    <row r="1" spans="1:55" x14ac:dyDescent="0.3">
      <c r="A1" s="1">
        <f>MIN(A7:A800)</f>
        <v>43098</v>
      </c>
      <c r="B1">
        <f>VLOOKUP(A1,A$7:B$800,2,0)</f>
        <v>2673.61</v>
      </c>
      <c r="D1" s="1">
        <f>MIN(D7:D800)</f>
        <v>43098</v>
      </c>
      <c r="E1">
        <f>VLOOKUP(D1,D$7:E$800,2,0)</f>
        <v>4672.6499999999996</v>
      </c>
      <c r="G1" s="1">
        <f>MIN(G7:G800)</f>
        <v>43098</v>
      </c>
      <c r="H1">
        <f>VLOOKUP(G1,G$7:H$800,2,0)</f>
        <v>5212.7629999999999</v>
      </c>
      <c r="K1" s="1">
        <f>MIN(K7:K800)</f>
        <v>43098</v>
      </c>
      <c r="L1" s="2">
        <f>VLOOKUP(K1,K$7:N$800,4,0)</f>
        <v>48.347768964591502</v>
      </c>
      <c r="P1" s="1">
        <f>MIN(P7:P800)</f>
        <v>43599</v>
      </c>
      <c r="Q1">
        <f>VLOOKUP(P1,P$7:Q$800,2,0)</f>
        <v>50</v>
      </c>
      <c r="S1" s="1">
        <f>MIN(S7:S800)</f>
        <v>43098</v>
      </c>
      <c r="T1">
        <f>VLOOKUP(S1,S$7:T$800,2,0)</f>
        <v>257.26318500000002</v>
      </c>
      <c r="V1" s="1">
        <f>MIN(V7:V800)</f>
        <v>43098</v>
      </c>
      <c r="W1" s="2">
        <f>VLOOKUP(V1,V$7:Y$800,4,0)</f>
        <v>25.373276404387674</v>
      </c>
      <c r="AA1" s="1">
        <f>MIN(AA7:AA800)</f>
        <v>43098</v>
      </c>
      <c r="AB1">
        <f>VLOOKUP(AA1,AA$7:AB$800,2,0)</f>
        <v>470.59930000000003</v>
      </c>
      <c r="AD1" s="1">
        <f>MIN(AD7:AD800)</f>
        <v>43098</v>
      </c>
      <c r="AE1">
        <f>VLOOKUP(AD1,AD$7:AE$800,2,0)</f>
        <v>47.5336</v>
      </c>
      <c r="AG1" s="1">
        <f>MIN(AG7:AG800)</f>
        <v>43098</v>
      </c>
      <c r="AH1" s="2">
        <f>VLOOKUP(AG1,AG$7:AJ$800,4,0)</f>
        <v>25.71344365770058</v>
      </c>
      <c r="AL1" s="1">
        <f>MIN(AL7:AL800)</f>
        <v>43098</v>
      </c>
      <c r="AM1" s="2">
        <f>VLOOKUP(AL1,AL$7:AO$800,4,0)</f>
        <v>254.90413483819756</v>
      </c>
      <c r="AQ1" s="1">
        <f>MIN(AQ7:AQ800)</f>
        <v>43098</v>
      </c>
      <c r="AR1" s="2">
        <f>VLOOKUP(AQ1,AQ$7:AW$800,5,0)</f>
        <v>25.844836710617329</v>
      </c>
      <c r="AS1" s="2">
        <f>VLOOKUP(AQ1,AQ$7:AW$800,7,0)</f>
        <v>25.829124909485738</v>
      </c>
    </row>
    <row r="2" spans="1:55" x14ac:dyDescent="0.3">
      <c r="A2" s="1">
        <f>MAX(A7:A800)</f>
        <v>44200</v>
      </c>
      <c r="B2">
        <f>VLOOKUP(A2,A$7:B$800,2,0)</f>
        <v>3700.65</v>
      </c>
      <c r="D2" s="1">
        <f>MAX(D7:D800)</f>
        <v>44200</v>
      </c>
      <c r="E2">
        <f>VLOOKUP(D2,D$7:E$800,2,0)</f>
        <v>6735.12</v>
      </c>
      <c r="G2" s="1">
        <f>MAX(G7:G800)</f>
        <v>44200</v>
      </c>
      <c r="H2">
        <f>VLOOKUP(G2,G$7:H$800,2,0)</f>
        <v>7645.2690000000002</v>
      </c>
      <c r="K2" s="1">
        <f>MAX(K7:K800)</f>
        <v>44200</v>
      </c>
      <c r="L2" s="2">
        <f>VLOOKUP(K2,K$7:N$800,4,0)</f>
        <v>70.150000000000006</v>
      </c>
      <c r="P2" s="1">
        <f>MAX(P7:P800)</f>
        <v>44200</v>
      </c>
      <c r="Q2">
        <f>VLOOKUP(P2,P$7:Q$800,2,0)</f>
        <v>66.969800000000006</v>
      </c>
      <c r="S2" s="1">
        <f>MAX(S7:S800)</f>
        <v>44200</v>
      </c>
      <c r="T2">
        <f>VLOOKUP(S2,S$7:T$800,2,0)</f>
        <v>373.44044000000002</v>
      </c>
      <c r="V2" s="1">
        <f>MAX(V7:V800)</f>
        <v>44200</v>
      </c>
      <c r="W2" s="2">
        <f>VLOOKUP(V2,V$7:Y$800,4,0)</f>
        <v>36.837910000000001</v>
      </c>
      <c r="AA2" s="1">
        <f>MAX(AA7:AA800)</f>
        <v>44200</v>
      </c>
      <c r="AB2">
        <f>VLOOKUP(AA2,AA$7:AB$800,2,0)</f>
        <v>688.3809</v>
      </c>
      <c r="AD2" s="1">
        <f>MAX(AD7:AD800)</f>
        <v>44200</v>
      </c>
      <c r="AE2">
        <f>VLOOKUP(AD2,AD$7:AE$800,2,0)</f>
        <v>69.598600000000005</v>
      </c>
      <c r="AG2" s="1">
        <f>MAX(AG7:AG800)</f>
        <v>44200</v>
      </c>
      <c r="AH2" s="2">
        <f>VLOOKUP(AG2,AG$7:AJ$800,4,0)</f>
        <v>37.433799999999998</v>
      </c>
      <c r="AL2" s="1">
        <f>MAX(AL7:AL800)</f>
        <v>44200</v>
      </c>
      <c r="AM2" s="2">
        <f>VLOOKUP(AL2,AL$7:AO$800,4,0)</f>
        <v>369.6463</v>
      </c>
      <c r="AQ2" s="1">
        <f>MAX(AQ7:AQ800)</f>
        <v>44200</v>
      </c>
      <c r="AR2" s="2">
        <f>VLOOKUP(AQ2,AQ$7:AW$800,5,0)</f>
        <v>37.769288959999997</v>
      </c>
      <c r="AS2" s="2">
        <f>VLOOKUP(AQ2,AQ$7:AW$800,7,0)</f>
        <v>37.703426608000001</v>
      </c>
    </row>
    <row r="3" spans="1:55" x14ac:dyDescent="0.3">
      <c r="A3" t="s">
        <v>117</v>
      </c>
      <c r="B3" s="10">
        <f>B2/B1-1</f>
        <v>0.384139796006149</v>
      </c>
      <c r="D3" t="s">
        <v>117</v>
      </c>
      <c r="E3" s="10">
        <f>E2/E1-1</f>
        <v>0.44139192963307772</v>
      </c>
      <c r="G3" t="s">
        <v>117</v>
      </c>
      <c r="H3" s="10">
        <f>H2/H1-1</f>
        <v>0.46664427291246513</v>
      </c>
      <c r="K3" t="s">
        <v>117</v>
      </c>
      <c r="L3" s="10">
        <f>L2/L1-1</f>
        <v>0.45094595887921574</v>
      </c>
      <c r="P3" t="s">
        <v>117</v>
      </c>
      <c r="Q3" s="10">
        <f>Q2/Q1-1</f>
        <v>0.33939600000000003</v>
      </c>
      <c r="S3" t="s">
        <v>117</v>
      </c>
      <c r="T3" s="10">
        <f>T2/T1-1</f>
        <v>0.45158911874623642</v>
      </c>
      <c r="V3" t="s">
        <v>117</v>
      </c>
      <c r="W3" s="10">
        <f>W2/W1-1</f>
        <v>0.45183891165233225</v>
      </c>
      <c r="AA3" t="s">
        <v>117</v>
      </c>
      <c r="AB3" s="10">
        <f>AB2/AB1-1</f>
        <v>0.46277501900236562</v>
      </c>
      <c r="AD3" t="s">
        <v>117</v>
      </c>
      <c r="AE3" s="10">
        <f>AE2/AE1-1</f>
        <v>0.46419795681370668</v>
      </c>
      <c r="AG3" t="s">
        <v>117</v>
      </c>
      <c r="AH3" s="10">
        <f>AH2/AH1-1</f>
        <v>0.45580656166951972</v>
      </c>
      <c r="AL3" t="s">
        <v>117</v>
      </c>
      <c r="AM3" s="10">
        <f>AM2/AM1-1</f>
        <v>0.45013850102759578</v>
      </c>
      <c r="AQ3" t="s">
        <v>117</v>
      </c>
      <c r="AR3" s="10">
        <f>AR2/AR1-1</f>
        <v>0.46138624835977304</v>
      </c>
      <c r="AS3" s="10">
        <f>AS2/AS1-1</f>
        <v>0.45972528067156571</v>
      </c>
    </row>
    <row r="5" spans="1:55" x14ac:dyDescent="0.3">
      <c r="K5" t="s">
        <v>19</v>
      </c>
      <c r="L5" t="s">
        <v>20</v>
      </c>
      <c r="P5" t="s">
        <v>21</v>
      </c>
      <c r="Q5" t="s">
        <v>22</v>
      </c>
      <c r="S5" t="s">
        <v>23</v>
      </c>
      <c r="T5" t="s">
        <v>24</v>
      </c>
      <c r="V5" t="s">
        <v>25</v>
      </c>
      <c r="W5" t="s">
        <v>26</v>
      </c>
      <c r="AA5" t="s">
        <v>27</v>
      </c>
      <c r="AB5" t="s">
        <v>28</v>
      </c>
      <c r="AD5" t="s">
        <v>29</v>
      </c>
      <c r="AE5" t="s">
        <v>30</v>
      </c>
      <c r="AG5" t="s">
        <v>31</v>
      </c>
      <c r="AH5" t="s">
        <v>32</v>
      </c>
      <c r="AI5" t="s">
        <v>33</v>
      </c>
      <c r="AL5" t="s">
        <v>34</v>
      </c>
      <c r="AM5" t="s">
        <v>35</v>
      </c>
      <c r="AQ5" t="s">
        <v>36</v>
      </c>
      <c r="AR5" t="s">
        <v>37</v>
      </c>
      <c r="AY5" s="9" t="s">
        <v>114</v>
      </c>
    </row>
    <row r="6" spans="1:55" x14ac:dyDescent="0.3">
      <c r="A6" t="s">
        <v>0</v>
      </c>
      <c r="D6" t="s">
        <v>1</v>
      </c>
      <c r="G6" t="s">
        <v>2</v>
      </c>
      <c r="K6" t="s">
        <v>3</v>
      </c>
      <c r="L6" t="s">
        <v>4</v>
      </c>
      <c r="M6" t="s">
        <v>5</v>
      </c>
      <c r="N6" t="s">
        <v>6</v>
      </c>
      <c r="P6" t="s">
        <v>7</v>
      </c>
      <c r="Q6" t="s">
        <v>4</v>
      </c>
      <c r="S6" t="s">
        <v>8</v>
      </c>
      <c r="T6" t="s">
        <v>4</v>
      </c>
      <c r="V6" t="s">
        <v>9</v>
      </c>
      <c r="W6" t="s">
        <v>4</v>
      </c>
      <c r="X6" t="s">
        <v>5</v>
      </c>
      <c r="Y6" t="s">
        <v>6</v>
      </c>
      <c r="AA6" t="s">
        <v>10</v>
      </c>
      <c r="AB6" t="s">
        <v>4</v>
      </c>
      <c r="AD6" t="s">
        <v>11</v>
      </c>
      <c r="AE6" t="s">
        <v>4</v>
      </c>
      <c r="AG6" t="s">
        <v>12</v>
      </c>
      <c r="AH6" t="s">
        <v>4</v>
      </c>
      <c r="AI6" t="s">
        <v>5</v>
      </c>
      <c r="AJ6" t="s">
        <v>6</v>
      </c>
      <c r="AL6" t="s">
        <v>13</v>
      </c>
      <c r="AM6" t="s">
        <v>4</v>
      </c>
      <c r="AN6" t="s">
        <v>5</v>
      </c>
      <c r="AO6" t="s">
        <v>6</v>
      </c>
      <c r="AQ6" t="s">
        <v>14</v>
      </c>
      <c r="AR6" t="s">
        <v>15</v>
      </c>
      <c r="AS6" t="s">
        <v>16</v>
      </c>
      <c r="AT6" t="s">
        <v>115</v>
      </c>
      <c r="AU6" t="s">
        <v>116</v>
      </c>
      <c r="AV6" t="s">
        <v>17</v>
      </c>
      <c r="AW6" t="s">
        <v>6</v>
      </c>
      <c r="AY6" t="s">
        <v>115</v>
      </c>
      <c r="AZ6" t="s">
        <v>113</v>
      </c>
      <c r="BB6" t="s">
        <v>17</v>
      </c>
      <c r="BC6" t="s">
        <v>112</v>
      </c>
    </row>
    <row r="7" spans="1:55" x14ac:dyDescent="0.3">
      <c r="A7" s="1">
        <v>44200</v>
      </c>
      <c r="B7">
        <v>3700.65</v>
      </c>
      <c r="D7" s="1">
        <v>44200</v>
      </c>
      <c r="E7">
        <v>6735.12</v>
      </c>
      <c r="G7" s="1">
        <v>44200</v>
      </c>
      <c r="H7" s="2">
        <v>7645.2690000000002</v>
      </c>
      <c r="K7" s="1">
        <v>44200</v>
      </c>
      <c r="L7">
        <v>70.150000000000006</v>
      </c>
      <c r="N7">
        <f>L7</f>
        <v>70.150000000000006</v>
      </c>
      <c r="P7" s="1">
        <v>44200</v>
      </c>
      <c r="Q7">
        <v>66.969800000000006</v>
      </c>
      <c r="S7" s="3">
        <v>44200</v>
      </c>
      <c r="T7" s="4">
        <v>373.44044000000002</v>
      </c>
      <c r="V7" s="3">
        <v>44200</v>
      </c>
      <c r="W7">
        <v>36.837910000000001</v>
      </c>
      <c r="Y7">
        <f>W7</f>
        <v>36.837910000000001</v>
      </c>
      <c r="AA7" s="3">
        <v>44200</v>
      </c>
      <c r="AB7">
        <v>688.3809</v>
      </c>
      <c r="AD7" s="3">
        <v>44200</v>
      </c>
      <c r="AE7">
        <v>69.598600000000005</v>
      </c>
      <c r="AG7" s="1">
        <v>44200</v>
      </c>
      <c r="AH7">
        <v>37.433799999999998</v>
      </c>
      <c r="AJ7">
        <f>AH7</f>
        <v>37.433799999999998</v>
      </c>
      <c r="AL7" s="1">
        <v>44200</v>
      </c>
      <c r="AM7">
        <v>369.6463</v>
      </c>
      <c r="AO7">
        <f>AM7</f>
        <v>369.6463</v>
      </c>
      <c r="AQ7" s="1">
        <v>44200</v>
      </c>
      <c r="AR7">
        <v>30.776800000000001</v>
      </c>
      <c r="AT7">
        <f>VLOOKUP(AQ7,$AY$9:$AZ$768,2,0)</f>
        <v>1.2271999999999998</v>
      </c>
      <c r="AU7">
        <f>$AR7*AT7</f>
        <v>37.769288959999997</v>
      </c>
      <c r="AV7">
        <f>VLOOKUP(AQ7,$BB$7:$BC$803,2,0)</f>
        <v>1.22506</v>
      </c>
      <c r="AW7">
        <f>$AR7*AV7</f>
        <v>37.703426608000001</v>
      </c>
      <c r="AY7" s="3">
        <v>44203</v>
      </c>
      <c r="AZ7">
        <v>1.2259500000000003</v>
      </c>
      <c r="BB7" s="3">
        <v>44200</v>
      </c>
      <c r="BC7">
        <v>1.22506</v>
      </c>
    </row>
    <row r="8" spans="1:55" x14ac:dyDescent="0.3">
      <c r="A8" s="1">
        <v>44196</v>
      </c>
      <c r="B8">
        <v>3756.07</v>
      </c>
      <c r="D8" s="1">
        <v>44196</v>
      </c>
      <c r="E8">
        <v>6835.73</v>
      </c>
      <c r="G8" s="1">
        <v>44196</v>
      </c>
      <c r="H8" s="2">
        <v>7759.3450000000003</v>
      </c>
      <c r="K8" s="1">
        <v>44196</v>
      </c>
      <c r="L8">
        <v>71.2</v>
      </c>
      <c r="N8">
        <f>N7/(L7+M7*(1-Analysis!$G$1))*L8</f>
        <v>71.2</v>
      </c>
      <c r="P8" s="1">
        <v>44196</v>
      </c>
      <c r="Q8">
        <v>67.97</v>
      </c>
      <c r="S8" s="3">
        <v>44196</v>
      </c>
      <c r="T8" s="4">
        <v>379.01832000000002</v>
      </c>
      <c r="V8" s="3">
        <v>44196</v>
      </c>
      <c r="W8">
        <v>37.388129999999997</v>
      </c>
      <c r="Y8">
        <f>Y7/(W7+X7*(1-Analysis!$G$1))*W8</f>
        <v>37.388129999999997</v>
      </c>
      <c r="AA8" s="3">
        <v>44196</v>
      </c>
      <c r="AB8">
        <v>698.65639999999996</v>
      </c>
      <c r="AD8" s="3">
        <v>44196</v>
      </c>
      <c r="AE8">
        <v>70.638000000000005</v>
      </c>
      <c r="AG8" s="1">
        <v>44196</v>
      </c>
      <c r="AH8">
        <v>37.989199999999997</v>
      </c>
      <c r="AJ8">
        <f>AJ7/(AH7+AI7*(1-Analysis!$G$1))*AH8</f>
        <v>37.989199999999997</v>
      </c>
      <c r="AL8" s="1">
        <v>44196</v>
      </c>
      <c r="AM8">
        <v>375.15820000000002</v>
      </c>
      <c r="AO8">
        <f>AO7/(AM7+AN7*(1-Analysis!$G$1))*AM8</f>
        <v>375.15820000000002</v>
      </c>
      <c r="AQ8" s="1">
        <v>44196</v>
      </c>
      <c r="AR8">
        <v>31.329699999999999</v>
      </c>
      <c r="AT8">
        <f t="shared" ref="AT8:AT71" si="0">VLOOKUP(AQ8,$AY$9:$AZ$768,2,0)</f>
        <v>1.2235500000000001</v>
      </c>
      <c r="AU8">
        <f>AU7/(($AR7+$AS7*(1-Analysis!$G$1))*AT7)*$AR8*AT8</f>
        <v>38.333454435</v>
      </c>
      <c r="AV8">
        <f t="shared" ref="AV8:AV71" si="1">VLOOKUP(AQ8,$BB$7:$BC$803,2,0)</f>
        <v>1.2216</v>
      </c>
      <c r="AW8">
        <f>AW7/(($AR7+$AS7*(1-Analysis!$G$1))*AV7)*$AR8*AV8</f>
        <v>38.272361519999997</v>
      </c>
      <c r="AY8" s="3">
        <v>44202</v>
      </c>
      <c r="AZ8">
        <v>1.2281</v>
      </c>
      <c r="BB8" s="3">
        <v>44196</v>
      </c>
      <c r="BC8">
        <v>1.2216</v>
      </c>
    </row>
    <row r="9" spans="1:55" x14ac:dyDescent="0.3">
      <c r="A9" s="1">
        <v>44195</v>
      </c>
      <c r="B9">
        <v>3732.04</v>
      </c>
      <c r="D9" s="1">
        <v>44195</v>
      </c>
      <c r="E9">
        <v>6791.62</v>
      </c>
      <c r="G9" s="1">
        <v>44195</v>
      </c>
      <c r="H9" s="2">
        <v>7709.098</v>
      </c>
      <c r="K9" s="1">
        <v>44195</v>
      </c>
      <c r="L9">
        <v>70.739999999999995</v>
      </c>
      <c r="N9">
        <f>N8/(L8+M8*(1-Analysis!$G$1))*L9</f>
        <v>70.739999999999995</v>
      </c>
      <c r="P9" s="1">
        <v>44195</v>
      </c>
      <c r="Q9">
        <v>67.530799999999999</v>
      </c>
      <c r="S9" s="3">
        <v>44195</v>
      </c>
      <c r="T9" s="4">
        <v>376.56905799999998</v>
      </c>
      <c r="V9" s="3">
        <v>44195</v>
      </c>
      <c r="W9">
        <v>37.146492000000002</v>
      </c>
      <c r="Y9">
        <f>Y8/(W8+X8*(1-Analysis!$G$1))*W9</f>
        <v>37.146492000000002</v>
      </c>
      <c r="AA9" s="3">
        <v>44195</v>
      </c>
      <c r="AB9">
        <v>694.13300000000004</v>
      </c>
      <c r="AD9" s="3">
        <v>44195</v>
      </c>
      <c r="AE9">
        <v>70.180999999999997</v>
      </c>
      <c r="AG9" s="1">
        <v>44195</v>
      </c>
      <c r="AH9">
        <v>37.742600000000003</v>
      </c>
      <c r="AJ9">
        <f>AJ8/(AH8+AI8*(1-Analysis!$G$1))*AH9</f>
        <v>37.742600000000003</v>
      </c>
      <c r="AL9" s="1">
        <v>44195</v>
      </c>
      <c r="AM9">
        <v>372.73759999999999</v>
      </c>
      <c r="AO9">
        <f>AO8/(AM8+AN8*(1-Analysis!$G$1))*AM9</f>
        <v>372.73759999999999</v>
      </c>
      <c r="AQ9" s="1">
        <v>44195</v>
      </c>
      <c r="AR9">
        <v>30.962399999999999</v>
      </c>
      <c r="AT9">
        <f t="shared" si="0"/>
        <v>1.2300500000000001</v>
      </c>
      <c r="AU9">
        <f>AU8/((AR8+AS8*(1-Analysis!$G$1))*AT8)*AR9*AT9</f>
        <v>38.085300119999999</v>
      </c>
      <c r="AV9">
        <f t="shared" si="1"/>
        <v>1.2297400000000001</v>
      </c>
      <c r="AW9">
        <f>AW8/(($AR8+$AS8*(1-Analysis!$G$1))*AV8)*$AR9*AV9</f>
        <v>38.075701776000002</v>
      </c>
      <c r="AY9" s="3">
        <v>44201</v>
      </c>
      <c r="AZ9">
        <v>1.2276499999999999</v>
      </c>
      <c r="BB9" s="3">
        <v>44195</v>
      </c>
      <c r="BC9">
        <v>1.2297400000000001</v>
      </c>
    </row>
    <row r="10" spans="1:55" x14ac:dyDescent="0.3">
      <c r="A10" s="1">
        <v>44194</v>
      </c>
      <c r="B10">
        <v>3727.04</v>
      </c>
      <c r="D10" s="1">
        <v>44194</v>
      </c>
      <c r="E10">
        <v>6782</v>
      </c>
      <c r="G10" s="1">
        <v>44194</v>
      </c>
      <c r="H10" s="2">
        <v>7697.9260000000004</v>
      </c>
      <c r="K10" s="1">
        <v>44194</v>
      </c>
      <c r="L10">
        <v>70.64</v>
      </c>
      <c r="N10">
        <f>N9/(L9+M9*(1-Analysis!$G$1))*L10</f>
        <v>70.64</v>
      </c>
      <c r="P10" s="1">
        <v>44194</v>
      </c>
      <c r="Q10">
        <v>67.434200000000004</v>
      </c>
      <c r="S10" s="3">
        <v>44194</v>
      </c>
      <c r="T10" s="4">
        <v>376.03010399999999</v>
      </c>
      <c r="V10" s="3">
        <v>44194</v>
      </c>
      <c r="W10">
        <v>37.093311</v>
      </c>
      <c r="Y10">
        <f>Y9/(W9+X9*(1-Analysis!$G$1))*W10</f>
        <v>37.093311</v>
      </c>
      <c r="AA10" s="3">
        <v>44194</v>
      </c>
      <c r="AB10">
        <v>693.12800000000004</v>
      </c>
      <c r="AD10" s="3">
        <v>44194</v>
      </c>
      <c r="AE10">
        <v>70.077200000000005</v>
      </c>
      <c r="AG10" s="1">
        <v>44194</v>
      </c>
      <c r="AH10">
        <v>37.689599999999999</v>
      </c>
      <c r="AJ10">
        <f>AJ9/(AH9+AI9*(1-Analysis!$G$1))*AH10</f>
        <v>37.689599999999999</v>
      </c>
      <c r="AL10" s="1">
        <v>44194</v>
      </c>
      <c r="AM10">
        <v>372.2047</v>
      </c>
      <c r="AO10">
        <f>AO9/(AM9+AN9*(1-Analysis!$G$1))*AM10</f>
        <v>372.2047</v>
      </c>
      <c r="AQ10" s="1">
        <v>44194</v>
      </c>
      <c r="AR10">
        <v>31.066600000000001</v>
      </c>
      <c r="AT10">
        <f t="shared" si="0"/>
        <v>1.2241500000000001</v>
      </c>
      <c r="AU10">
        <f>AU9/((AR9+AS9*(1-Analysis!$G$1))*AT9)*AR10*AT10</f>
        <v>38.030178390000003</v>
      </c>
      <c r="AV10">
        <f t="shared" si="1"/>
        <v>1.2253400000000001</v>
      </c>
      <c r="AW10">
        <f>AW9/(($AR9+$AS9*(1-Analysis!$G$1))*AV9)*$AR10*AV10</f>
        <v>38.067147644000002</v>
      </c>
      <c r="AY10" s="3">
        <v>44200</v>
      </c>
      <c r="AZ10">
        <v>1.2271999999999998</v>
      </c>
      <c r="BB10" s="3">
        <v>44194</v>
      </c>
      <c r="BC10">
        <v>1.2253400000000001</v>
      </c>
    </row>
    <row r="11" spans="1:55" x14ac:dyDescent="0.3">
      <c r="A11" s="1">
        <v>44193</v>
      </c>
      <c r="B11">
        <v>3735.36</v>
      </c>
      <c r="D11" s="1">
        <v>44193</v>
      </c>
      <c r="E11">
        <v>6797.13</v>
      </c>
      <c r="G11" s="1">
        <v>44193</v>
      </c>
      <c r="H11" s="2">
        <v>7715.1019999999999</v>
      </c>
      <c r="K11" s="1">
        <v>44193</v>
      </c>
      <c r="L11">
        <v>70.8</v>
      </c>
      <c r="N11">
        <f>N10/(L10+M10*(1-Analysis!$G$1))*L11</f>
        <v>70.8</v>
      </c>
      <c r="P11" s="1">
        <v>44193</v>
      </c>
      <c r="Q11">
        <v>67.586600000000004</v>
      </c>
      <c r="S11" s="3">
        <v>44189</v>
      </c>
      <c r="T11" s="4">
        <v>373.61390399999999</v>
      </c>
      <c r="V11" s="3">
        <v>44189</v>
      </c>
      <c r="W11">
        <v>36.854978000000003</v>
      </c>
      <c r="Y11">
        <f>Y10/(W10+X10*(1-Analysis!$G$1))*W11</f>
        <v>36.854978000000003</v>
      </c>
      <c r="AA11" s="3">
        <v>44193</v>
      </c>
      <c r="AB11">
        <v>694.67550000000006</v>
      </c>
      <c r="AD11" s="3">
        <v>44188</v>
      </c>
      <c r="AE11">
        <v>69.376199999999997</v>
      </c>
      <c r="AG11" s="1">
        <v>44189</v>
      </c>
      <c r="AH11">
        <v>37.448999999999998</v>
      </c>
      <c r="AJ11">
        <f>AJ10/(AH10+AI10*(1-Analysis!$G$1))*AH11</f>
        <v>37.448999999999998</v>
      </c>
      <c r="AL11" s="1">
        <v>44189</v>
      </c>
      <c r="AM11">
        <v>369.8125</v>
      </c>
      <c r="AO11">
        <f>AO10/(AM10+AN10*(1-Analysis!$G$1))*AM11</f>
        <v>369.8125</v>
      </c>
      <c r="AQ11" s="1">
        <v>44193</v>
      </c>
      <c r="AR11">
        <v>31.204899999999999</v>
      </c>
      <c r="AT11">
        <f t="shared" si="0"/>
        <v>1.2214499999999999</v>
      </c>
      <c r="AU11">
        <f>AU10/((AR10+AS10*(1-Analysis!$G$1))*AT10)*AR11*AT11</f>
        <v>38.115225104999993</v>
      </c>
      <c r="AV11">
        <f t="shared" si="1"/>
        <v>1.22092</v>
      </c>
      <c r="AW11">
        <f>AW10/(($AR10+$AS10*(1-Analysis!$G$1))*AV10)*$AR11*AV11</f>
        <v>38.098686508</v>
      </c>
      <c r="AY11" s="3">
        <v>44196</v>
      </c>
      <c r="AZ11">
        <v>1.2235500000000001</v>
      </c>
      <c r="BB11" s="3">
        <v>44193</v>
      </c>
      <c r="BC11">
        <v>1.22092</v>
      </c>
    </row>
    <row r="12" spans="1:55" x14ac:dyDescent="0.3">
      <c r="A12" s="1">
        <v>44189</v>
      </c>
      <c r="B12">
        <v>3703.06</v>
      </c>
      <c r="D12" s="1">
        <v>44189</v>
      </c>
      <c r="E12">
        <v>6738.36</v>
      </c>
      <c r="G12" s="1">
        <v>44189</v>
      </c>
      <c r="H12" s="2">
        <v>7648.393</v>
      </c>
      <c r="K12" s="1">
        <v>44189</v>
      </c>
      <c r="L12">
        <v>70.19</v>
      </c>
      <c r="N12">
        <f>N11/(L11+M11*(1-Analysis!$G$1))*L12</f>
        <v>70.19</v>
      </c>
      <c r="P12" s="1">
        <v>44189</v>
      </c>
      <c r="Q12">
        <v>67.002700000000004</v>
      </c>
      <c r="S12" s="3">
        <v>44188</v>
      </c>
      <c r="T12" s="4">
        <v>372.26463899999999</v>
      </c>
      <c r="V12" s="3">
        <v>44188</v>
      </c>
      <c r="W12">
        <v>36.721879999999999</v>
      </c>
      <c r="Y12">
        <f>Y11/(W11+X11*(1-Analysis!$G$1))*W12</f>
        <v>36.721879999999999</v>
      </c>
      <c r="AA12" s="3">
        <v>44189</v>
      </c>
      <c r="AB12">
        <v>688.67269999999996</v>
      </c>
      <c r="AD12" s="3">
        <v>44187</v>
      </c>
      <c r="AE12">
        <v>69.322800000000001</v>
      </c>
      <c r="AG12" s="1">
        <v>44188</v>
      </c>
      <c r="AH12">
        <v>37.312100000000001</v>
      </c>
      <c r="AJ12">
        <f>AJ11/(AH11+AI11*(1-Analysis!$G$1))*AH12</f>
        <v>37.312100000000001</v>
      </c>
      <c r="AL12" s="1">
        <v>44188</v>
      </c>
      <c r="AM12">
        <v>368.47629999999998</v>
      </c>
      <c r="AO12">
        <f>AO11/(AM11+AN11*(1-Analysis!$G$1))*AM12</f>
        <v>368.47629999999998</v>
      </c>
      <c r="AQ12" s="1">
        <v>44189</v>
      </c>
      <c r="AR12">
        <v>31.014099999999999</v>
      </c>
      <c r="AT12">
        <f t="shared" si="0"/>
        <v>1.21835</v>
      </c>
      <c r="AU12">
        <f>AU11/((AR11+AS11*(1-Analysis!$G$1))*AT11)*AR12*AT12</f>
        <v>37.786028735000002</v>
      </c>
      <c r="AV12">
        <f t="shared" si="1"/>
        <v>1.21807</v>
      </c>
      <c r="AW12">
        <f>AW11/(($AR11+$AS11*(1-Analysis!$G$1))*AV11)*$AR12*AV12</f>
        <v>37.777344786999997</v>
      </c>
      <c r="AY12" s="3">
        <v>44195</v>
      </c>
      <c r="AZ12">
        <v>1.2300500000000001</v>
      </c>
      <c r="BB12" s="3">
        <v>44189</v>
      </c>
      <c r="BC12">
        <v>1.21807</v>
      </c>
    </row>
    <row r="13" spans="1:55" x14ac:dyDescent="0.3">
      <c r="A13" s="1">
        <v>44188</v>
      </c>
      <c r="B13">
        <v>3690.01</v>
      </c>
      <c r="D13" s="1">
        <v>44188</v>
      </c>
      <c r="E13">
        <v>6714.12</v>
      </c>
      <c r="G13" s="1">
        <v>44188</v>
      </c>
      <c r="H13" s="2">
        <v>7620.634</v>
      </c>
      <c r="K13" s="1">
        <v>44188</v>
      </c>
      <c r="L13">
        <v>69.930000000000007</v>
      </c>
      <c r="N13">
        <f>N12/(L12+M12*(1-Analysis!$G$1))*L13</f>
        <v>69.930000000000007</v>
      </c>
      <c r="P13" s="1">
        <v>44188</v>
      </c>
      <c r="Q13">
        <v>66.760499999999993</v>
      </c>
      <c r="S13" s="3">
        <v>44187</v>
      </c>
      <c r="T13" s="4">
        <v>371.98228799999998</v>
      </c>
      <c r="V13" s="3">
        <v>44187</v>
      </c>
      <c r="W13">
        <v>36.694031000000003</v>
      </c>
      <c r="Y13">
        <f>Y12/(W12+X12*(1-Analysis!$G$1))*W13</f>
        <v>36.694031000000003</v>
      </c>
      <c r="AA13" s="3">
        <v>44188</v>
      </c>
      <c r="AB13">
        <v>686.17420000000004</v>
      </c>
      <c r="AD13" s="3">
        <v>44186</v>
      </c>
      <c r="AE13">
        <v>69.455699999999993</v>
      </c>
      <c r="AG13" s="1">
        <v>44187</v>
      </c>
      <c r="AH13">
        <v>37.286499999999997</v>
      </c>
      <c r="AJ13">
        <f>AJ12/(AH12+AI12*(1-Analysis!$G$1))*AH13</f>
        <v>37.286499999999997</v>
      </c>
      <c r="AL13" s="1">
        <v>44187</v>
      </c>
      <c r="AM13">
        <v>368.19450000000001</v>
      </c>
      <c r="AO13">
        <f>AO12/(AM12+AN12*(1-Analysis!$G$1))*AM13</f>
        <v>368.19450000000001</v>
      </c>
      <c r="AQ13" s="1">
        <v>44188</v>
      </c>
      <c r="AR13">
        <v>30.893999999999998</v>
      </c>
      <c r="AT13">
        <f t="shared" si="0"/>
        <v>1.21865</v>
      </c>
      <c r="AU13">
        <f>AU12/((AR12+AS12*(1-Analysis!$G$1))*AT12)*AR13*AT13</f>
        <v>37.648973099999999</v>
      </c>
      <c r="AV13">
        <f t="shared" si="1"/>
        <v>1.2190399999999999</v>
      </c>
      <c r="AW13">
        <f>AW12/(($AR12+$AS12*(1-Analysis!$G$1))*AV12)*$AR13*AV13</f>
        <v>37.661021759999997</v>
      </c>
      <c r="AY13" s="3">
        <v>44194</v>
      </c>
      <c r="AZ13">
        <v>1.2241500000000001</v>
      </c>
      <c r="BB13" s="3">
        <v>44188</v>
      </c>
      <c r="BC13">
        <v>1.2190399999999999</v>
      </c>
    </row>
    <row r="14" spans="1:55" x14ac:dyDescent="0.3">
      <c r="A14" s="1">
        <v>44187</v>
      </c>
      <c r="B14">
        <v>3687.26</v>
      </c>
      <c r="D14" s="1">
        <v>44187</v>
      </c>
      <c r="E14">
        <v>6709.04</v>
      </c>
      <c r="G14" s="1">
        <v>44187</v>
      </c>
      <c r="H14" s="2">
        <v>7614.8320000000003</v>
      </c>
      <c r="K14" s="1">
        <v>44187</v>
      </c>
      <c r="L14">
        <v>69.88</v>
      </c>
      <c r="N14">
        <f>N13/(L13+M13*(1-Analysis!$G$1))*L14</f>
        <v>69.88</v>
      </c>
      <c r="P14" s="1">
        <v>44187</v>
      </c>
      <c r="Q14">
        <v>66.709800000000001</v>
      </c>
      <c r="S14" s="3">
        <v>44186</v>
      </c>
      <c r="T14" s="4">
        <v>372.73343899999998</v>
      </c>
      <c r="V14" s="3">
        <v>44186</v>
      </c>
      <c r="W14">
        <v>36.768410000000003</v>
      </c>
      <c r="Y14">
        <f>Y13/(W13+X13*(1-Analysis!$G$1))*W14</f>
        <v>36.768410000000003</v>
      </c>
      <c r="AA14" s="3">
        <v>44187</v>
      </c>
      <c r="AB14">
        <v>685.65269999999998</v>
      </c>
      <c r="AD14" s="3">
        <v>44183</v>
      </c>
      <c r="AE14">
        <v>69.726100000000002</v>
      </c>
      <c r="AG14" s="1">
        <v>44186</v>
      </c>
      <c r="AH14">
        <v>37.363599999999998</v>
      </c>
      <c r="AJ14">
        <f>AJ13/(AH13+AI13*(1-Analysis!$G$1))*AH14</f>
        <v>37.363599999999998</v>
      </c>
      <c r="AL14" s="1">
        <v>44186</v>
      </c>
      <c r="AM14">
        <v>368.94060000000002</v>
      </c>
      <c r="AN14">
        <v>1.1426000000000001</v>
      </c>
      <c r="AO14">
        <f>AO13/(AM13+AN13*(1-Analysis!$G$1))*AM14</f>
        <v>368.94060000000002</v>
      </c>
      <c r="AQ14" s="1">
        <v>44187</v>
      </c>
      <c r="AR14">
        <v>30.9163</v>
      </c>
      <c r="AT14">
        <f t="shared" si="0"/>
        <v>1.21685</v>
      </c>
      <c r="AU14">
        <f>AU13/((AR13+AS13*(1-Analysis!$G$1))*AT13)*AR14*AT14</f>
        <v>37.620499654999996</v>
      </c>
      <c r="AV14">
        <f t="shared" si="1"/>
        <v>1.2164299999999999</v>
      </c>
      <c r="AW14">
        <f>AW13/(($AR13+$AS13*(1-Analysis!$G$1))*AV13)*$AR14*AV14</f>
        <v>37.607514808999994</v>
      </c>
      <c r="AY14" s="3">
        <v>44193</v>
      </c>
      <c r="AZ14">
        <v>1.2214499999999999</v>
      </c>
      <c r="BB14" s="3">
        <v>44187</v>
      </c>
      <c r="BC14">
        <v>1.2164299999999999</v>
      </c>
    </row>
    <row r="15" spans="1:55" x14ac:dyDescent="0.3">
      <c r="A15" s="1">
        <v>44186</v>
      </c>
      <c r="B15">
        <v>3694.92</v>
      </c>
      <c r="D15" s="1">
        <v>44186</v>
      </c>
      <c r="E15">
        <v>6722.62</v>
      </c>
      <c r="G15" s="1">
        <v>44186</v>
      </c>
      <c r="H15" s="2">
        <v>7630.0739999999996</v>
      </c>
      <c r="K15" s="1">
        <v>44186</v>
      </c>
      <c r="L15">
        <v>70.02</v>
      </c>
      <c r="N15">
        <f>N14/(L14+M14*(1-Analysis!$G$1))*L15</f>
        <v>70.02</v>
      </c>
      <c r="P15" s="1">
        <v>44186</v>
      </c>
      <c r="Q15">
        <v>66.843699999999998</v>
      </c>
      <c r="S15" s="3">
        <v>44183</v>
      </c>
      <c r="T15" s="4">
        <v>374.17467499999998</v>
      </c>
      <c r="V15" s="3">
        <v>44183</v>
      </c>
      <c r="W15">
        <v>36.910294999999998</v>
      </c>
      <c r="Y15">
        <f>Y14/(W14+X14*(1-Analysis!$G$1))*W15</f>
        <v>36.910294999999998</v>
      </c>
      <c r="AA15" s="3">
        <v>44186</v>
      </c>
      <c r="AB15">
        <v>687.02610000000004</v>
      </c>
      <c r="AD15" s="3">
        <v>44182</v>
      </c>
      <c r="AE15">
        <v>69.967299999999994</v>
      </c>
      <c r="AG15" s="1">
        <v>44183</v>
      </c>
      <c r="AH15">
        <v>37.506399999999999</v>
      </c>
      <c r="AJ15">
        <f>AJ14/(AH14+AI14*(1-Analysis!$G$1))*AH15</f>
        <v>37.506399999999999</v>
      </c>
      <c r="AL15" s="1">
        <v>44183</v>
      </c>
      <c r="AM15">
        <v>371.5213</v>
      </c>
      <c r="AO15">
        <f>AO14/(AM14+AN14*(1-Analysis!$G$1))*AM15</f>
        <v>370.37425999013192</v>
      </c>
      <c r="AQ15" s="1">
        <v>44186</v>
      </c>
      <c r="AR15">
        <v>30.866700000000002</v>
      </c>
      <c r="AT15">
        <f t="shared" si="0"/>
        <v>1.2212499999999999</v>
      </c>
      <c r="AU15">
        <f>AU14/((AR14+AS14*(1-Analysis!$G$1))*AT14)*AR15*AT15</f>
        <v>37.695957374999999</v>
      </c>
      <c r="AV15">
        <f t="shared" si="1"/>
        <v>1.2238599999999999</v>
      </c>
      <c r="AW15">
        <f>AW14/(($AR14+$AS14*(1-Analysis!$G$1))*AV14)*$AR15*AV15</f>
        <v>37.776519462000003</v>
      </c>
      <c r="AY15" s="3">
        <v>44189</v>
      </c>
      <c r="AZ15">
        <v>1.21835</v>
      </c>
      <c r="BB15" s="3">
        <v>44186</v>
      </c>
      <c r="BC15">
        <v>1.2238599999999999</v>
      </c>
    </row>
    <row r="16" spans="1:55" x14ac:dyDescent="0.3">
      <c r="A16" s="1">
        <v>44183</v>
      </c>
      <c r="B16">
        <v>3709.41</v>
      </c>
      <c r="D16" s="1">
        <v>44183</v>
      </c>
      <c r="E16">
        <v>6748.83</v>
      </c>
      <c r="G16" s="1">
        <v>44183</v>
      </c>
      <c r="H16" s="2">
        <v>7659.7539999999999</v>
      </c>
      <c r="K16" s="1">
        <v>44183</v>
      </c>
      <c r="L16">
        <v>70.290000000000006</v>
      </c>
      <c r="N16">
        <f>N15/(L15+M15*(1-Analysis!$G$1))*L16</f>
        <v>70.290000000000006</v>
      </c>
      <c r="P16" s="1">
        <v>44183</v>
      </c>
      <c r="Q16">
        <v>67.100300000000004</v>
      </c>
      <c r="S16" s="3">
        <v>44182</v>
      </c>
      <c r="T16" s="4">
        <v>375.46819499999998</v>
      </c>
      <c r="V16" s="3">
        <v>44182</v>
      </c>
      <c r="W16">
        <v>37.037968999999997</v>
      </c>
      <c r="Y16">
        <f>Y15/(W15+X15*(1-Analysis!$G$1))*W16</f>
        <v>37.037968999999997</v>
      </c>
      <c r="AA16" s="3">
        <v>44183</v>
      </c>
      <c r="AB16">
        <v>689.70140000000004</v>
      </c>
      <c r="AD16" s="3">
        <v>44181</v>
      </c>
      <c r="AE16">
        <v>69.561000000000007</v>
      </c>
      <c r="AG16" s="1">
        <v>44182</v>
      </c>
      <c r="AH16">
        <v>37.637900000000002</v>
      </c>
      <c r="AJ16">
        <f>AJ15/(AH15+AI15*(1-Analysis!$G$1))*AH16</f>
        <v>37.637900000000002</v>
      </c>
      <c r="AL16" s="1">
        <v>44182</v>
      </c>
      <c r="AM16">
        <v>372.80029999999999</v>
      </c>
      <c r="AO16">
        <f>AO15/(AM15+AN15*(1-Analysis!$G$1))*AM16</f>
        <v>371.64931118780856</v>
      </c>
      <c r="AQ16" s="1">
        <v>44183</v>
      </c>
      <c r="AR16">
        <v>30.9313</v>
      </c>
      <c r="AT16">
        <f t="shared" si="0"/>
        <v>1.2234499999999999</v>
      </c>
      <c r="AU16">
        <f>AU15/((AR15+AS15*(1-Analysis!$G$1))*AT15)*AR16*AT16</f>
        <v>37.842898984999998</v>
      </c>
      <c r="AV16">
        <f t="shared" si="1"/>
        <v>1.2245200000000001</v>
      </c>
      <c r="AW16">
        <f>AW15/(($AR15+$AS15*(1-Analysis!$G$1))*AV15)*$AR16*AV16</f>
        <v>37.875995476</v>
      </c>
      <c r="AY16" s="3">
        <v>44188</v>
      </c>
      <c r="AZ16">
        <v>1.21865</v>
      </c>
      <c r="BB16" s="3">
        <v>44183</v>
      </c>
      <c r="BC16">
        <v>1.2245200000000001</v>
      </c>
    </row>
    <row r="17" spans="1:55" x14ac:dyDescent="0.3">
      <c r="A17" s="1">
        <v>44182</v>
      </c>
      <c r="B17">
        <v>3722.48</v>
      </c>
      <c r="D17" s="1">
        <v>44182</v>
      </c>
      <c r="E17">
        <v>6772.27</v>
      </c>
      <c r="G17" s="1">
        <v>44182</v>
      </c>
      <c r="H17" s="2">
        <v>7686.1850000000004</v>
      </c>
      <c r="K17" s="1">
        <v>44182</v>
      </c>
      <c r="L17">
        <v>70.53</v>
      </c>
      <c r="M17">
        <v>0.21418999999999999</v>
      </c>
      <c r="N17">
        <f>N16/(L16+M16*(1-Analysis!$G$1))*L17</f>
        <v>70.53</v>
      </c>
      <c r="P17" s="1">
        <v>44182</v>
      </c>
      <c r="Q17">
        <v>67.332300000000004</v>
      </c>
      <c r="S17" s="3">
        <v>44181</v>
      </c>
      <c r="T17" s="4">
        <v>373.30059399999999</v>
      </c>
      <c r="V17" s="3">
        <v>44181</v>
      </c>
      <c r="W17">
        <v>36.824489999999997</v>
      </c>
      <c r="Y17">
        <f>Y16/(W16+X16*(1-Analysis!$G$1))*W17</f>
        <v>36.824489999999997</v>
      </c>
      <c r="AA17" s="3">
        <v>44182</v>
      </c>
      <c r="AB17">
        <v>692.08230000000003</v>
      </c>
      <c r="AD17" s="3">
        <v>44180</v>
      </c>
      <c r="AE17">
        <v>69.436800000000005</v>
      </c>
      <c r="AG17" s="1">
        <v>44181</v>
      </c>
      <c r="AH17">
        <v>37.4193</v>
      </c>
      <c r="AJ17">
        <f>AJ16/(AH16+AI16*(1-Analysis!$G$1))*AH17</f>
        <v>37.4193</v>
      </c>
      <c r="AL17" s="1">
        <v>44181</v>
      </c>
      <c r="AM17">
        <v>370.66219999999998</v>
      </c>
      <c r="AO17">
        <f>AO16/(AM16+AN16*(1-Analysis!$G$1))*AM17</f>
        <v>369.51781238737664</v>
      </c>
      <c r="AQ17" s="1">
        <v>44182</v>
      </c>
      <c r="AR17">
        <v>31.011600000000001</v>
      </c>
      <c r="AT17">
        <f t="shared" si="0"/>
        <v>1.2244999999999999</v>
      </c>
      <c r="AU17">
        <f>AU16/((AR16+AS16*(1-Analysis!$G$1))*AT16)*AR17*AT17</f>
        <v>37.9737042</v>
      </c>
      <c r="AV17">
        <f t="shared" si="1"/>
        <v>1.22671</v>
      </c>
      <c r="AW17">
        <f>AW16/(($AR16+$AS16*(1-Analysis!$G$1))*AV16)*$AR17*AV17</f>
        <v>38.042239836</v>
      </c>
      <c r="AY17" s="3">
        <v>44187</v>
      </c>
      <c r="AZ17">
        <v>1.21685</v>
      </c>
      <c r="BB17" s="3">
        <v>44182</v>
      </c>
      <c r="BC17">
        <v>1.22671</v>
      </c>
    </row>
    <row r="18" spans="1:55" x14ac:dyDescent="0.3">
      <c r="A18" s="1">
        <v>44181</v>
      </c>
      <c r="B18">
        <v>3701.17</v>
      </c>
      <c r="D18" s="1">
        <v>44181</v>
      </c>
      <c r="E18">
        <v>6733.28</v>
      </c>
      <c r="G18" s="1">
        <v>44181</v>
      </c>
      <c r="H18" s="2">
        <v>7641.817</v>
      </c>
      <c r="K18" s="1">
        <v>44181</v>
      </c>
      <c r="L18">
        <v>70.34</v>
      </c>
      <c r="N18">
        <f>N17/(L17+M17*(1-Analysis!$G$1))*L18</f>
        <v>70.12703375358457</v>
      </c>
      <c r="P18" s="1">
        <v>44181</v>
      </c>
      <c r="Q18">
        <v>66.944299999999998</v>
      </c>
      <c r="S18" s="3">
        <v>44180</v>
      </c>
      <c r="T18" s="4">
        <v>372.63981200000001</v>
      </c>
      <c r="V18" s="3">
        <v>44180</v>
      </c>
      <c r="W18">
        <v>36.759326999999999</v>
      </c>
      <c r="Y18">
        <f>Y17/(W17+X17*(1-Analysis!$G$1))*W18</f>
        <v>36.759326999999999</v>
      </c>
      <c r="AA18" s="3">
        <v>44181</v>
      </c>
      <c r="AB18">
        <v>688.08820000000003</v>
      </c>
      <c r="AD18" s="3">
        <v>44179</v>
      </c>
      <c r="AE18">
        <v>68.549499999999995</v>
      </c>
      <c r="AG18" s="1">
        <v>44180</v>
      </c>
      <c r="AH18">
        <v>37.356099999999998</v>
      </c>
      <c r="AJ18">
        <f>AJ17/(AH17+AI17*(1-Analysis!$G$1))*AH18</f>
        <v>37.356099999999998</v>
      </c>
      <c r="AL18" s="1">
        <v>44180</v>
      </c>
      <c r="AM18">
        <v>370.01560000000001</v>
      </c>
      <c r="AO18">
        <f>AO17/(AM17+AN17*(1-Analysis!$G$1))*AM18</f>
        <v>368.87320870917677</v>
      </c>
      <c r="AQ18" s="1">
        <v>44181</v>
      </c>
      <c r="AR18">
        <v>30.980699999999999</v>
      </c>
      <c r="AT18">
        <f t="shared" si="0"/>
        <v>1.21865</v>
      </c>
      <c r="AU18">
        <f>AU17/((AR17+AS17*(1-Analysis!$G$1))*AT17)*AR18*AT18</f>
        <v>37.754630055</v>
      </c>
      <c r="AV18">
        <f t="shared" si="1"/>
        <v>1.2197800000000001</v>
      </c>
      <c r="AW18">
        <f>AW17/(($AR17+$AS17*(1-Analysis!$G$1))*AV17)*$AR18*AV18</f>
        <v>37.789638246000003</v>
      </c>
      <c r="AY18" s="3">
        <v>44186</v>
      </c>
      <c r="AZ18">
        <v>1.2212499999999999</v>
      </c>
      <c r="BB18" s="3">
        <v>44181</v>
      </c>
      <c r="BC18">
        <v>1.2197800000000001</v>
      </c>
    </row>
    <row r="19" spans="1:55" x14ac:dyDescent="0.3">
      <c r="A19" s="1">
        <v>44180</v>
      </c>
      <c r="B19">
        <v>3694.62</v>
      </c>
      <c r="D19" s="1">
        <v>44180</v>
      </c>
      <c r="E19">
        <v>6721.35</v>
      </c>
      <c r="G19" s="1">
        <v>44180</v>
      </c>
      <c r="H19" s="2">
        <v>7628.2749999999996</v>
      </c>
      <c r="K19" s="1">
        <v>44180</v>
      </c>
      <c r="L19">
        <v>70.22</v>
      </c>
      <c r="N19">
        <f>N18/(L18+M18*(1-Analysis!$G$1))*L19</f>
        <v>70.007397073879844</v>
      </c>
      <c r="P19" s="1">
        <v>44180</v>
      </c>
      <c r="Q19">
        <v>66.825900000000004</v>
      </c>
      <c r="S19" s="3">
        <v>44179</v>
      </c>
      <c r="T19" s="4">
        <v>367.88270599999998</v>
      </c>
      <c r="V19" s="3">
        <v>44179</v>
      </c>
      <c r="W19">
        <v>36.289709000000002</v>
      </c>
      <c r="Y19">
        <f>Y18/(W18+X18*(1-Analysis!$G$1))*W19</f>
        <v>36.289709000000002</v>
      </c>
      <c r="AA19" s="3">
        <v>44180</v>
      </c>
      <c r="AB19">
        <v>686.86969999999997</v>
      </c>
      <c r="AD19" s="3">
        <v>44176</v>
      </c>
      <c r="AE19">
        <v>68.840400000000002</v>
      </c>
      <c r="AG19" s="1">
        <v>44179</v>
      </c>
      <c r="AH19">
        <v>36.875100000000003</v>
      </c>
      <c r="AJ19">
        <f>AJ18/(AH18+AI18*(1-Analysis!$G$1))*AH19</f>
        <v>36.875100000000003</v>
      </c>
      <c r="AL19" s="1">
        <v>44179</v>
      </c>
      <c r="AM19">
        <v>365.30290000000002</v>
      </c>
      <c r="AO19">
        <f>AO18/(AM18+AN18*(1-Analysis!$G$1))*AM19</f>
        <v>364.17505876446165</v>
      </c>
      <c r="AQ19" s="1">
        <v>44180</v>
      </c>
      <c r="AR19">
        <v>31.0123</v>
      </c>
      <c r="AT19">
        <f t="shared" si="0"/>
        <v>1.2152499999999999</v>
      </c>
      <c r="AU19">
        <f>AU18/((AR18+AS18*(1-Analysis!$G$1))*AT18)*AR19*AT19</f>
        <v>37.687697575000001</v>
      </c>
      <c r="AV19">
        <f t="shared" si="1"/>
        <v>1.2151400000000001</v>
      </c>
      <c r="AW19">
        <f>AW18/(($AR18+$AS18*(1-Analysis!$G$1))*AV18)*$AR19*AV19</f>
        <v>37.684286222000004</v>
      </c>
      <c r="AY19" s="3">
        <v>44183</v>
      </c>
      <c r="AZ19">
        <v>1.2234499999999999</v>
      </c>
      <c r="BB19" s="3">
        <v>44180</v>
      </c>
      <c r="BC19">
        <v>1.2151400000000001</v>
      </c>
    </row>
    <row r="20" spans="1:55" x14ac:dyDescent="0.3">
      <c r="A20" s="1">
        <v>44179</v>
      </c>
      <c r="B20">
        <v>3647.49</v>
      </c>
      <c r="D20" s="1">
        <v>44179</v>
      </c>
      <c r="E20">
        <v>6635.55</v>
      </c>
      <c r="G20" s="1">
        <v>44179</v>
      </c>
      <c r="H20" s="2">
        <v>7530.866</v>
      </c>
      <c r="K20" s="1">
        <v>44179</v>
      </c>
      <c r="L20">
        <v>69.319999999999993</v>
      </c>
      <c r="N20">
        <f>N19/(L19+M19*(1-Analysis!$G$1))*L20</f>
        <v>69.110121976094419</v>
      </c>
      <c r="P20" s="1">
        <v>44179</v>
      </c>
      <c r="Q20">
        <v>65.973200000000006</v>
      </c>
      <c r="S20" s="3">
        <v>44176</v>
      </c>
      <c r="T20" s="4">
        <v>369.43757699999998</v>
      </c>
      <c r="V20" s="3">
        <v>44176</v>
      </c>
      <c r="W20">
        <v>36.443128000000002</v>
      </c>
      <c r="Y20">
        <f>Y19/(W19+X19*(1-Analysis!$G$1))*W20</f>
        <v>36.443128000000002</v>
      </c>
      <c r="AA20" s="3">
        <v>44179</v>
      </c>
      <c r="AB20">
        <v>678.09960000000001</v>
      </c>
      <c r="AD20" s="3">
        <v>44175</v>
      </c>
      <c r="AE20">
        <v>68.925600000000003</v>
      </c>
      <c r="AG20" s="1">
        <v>44176</v>
      </c>
      <c r="AH20">
        <v>37.030099999999997</v>
      </c>
      <c r="AJ20">
        <f>AJ19/(AH19+AI19*(1-Analysis!$G$1))*AH20</f>
        <v>37.030099999999997</v>
      </c>
      <c r="AL20" s="1">
        <v>44176</v>
      </c>
      <c r="AM20">
        <v>366.85340000000002</v>
      </c>
      <c r="AO20">
        <f>AO19/(AM19+AN19*(1-Analysis!$G$1))*AM20</f>
        <v>365.72077172927607</v>
      </c>
      <c r="AQ20" s="1">
        <v>44179</v>
      </c>
      <c r="AR20">
        <v>30.6859</v>
      </c>
      <c r="AT20">
        <f t="shared" si="0"/>
        <v>1.2124999999999999</v>
      </c>
      <c r="AU20">
        <f>AU19/((AR19+AS19*(1-Analysis!$G$1))*AT19)*AR20*AT20</f>
        <v>37.206653750000001</v>
      </c>
      <c r="AV20">
        <f t="shared" si="1"/>
        <v>1.2145699999999999</v>
      </c>
      <c r="AW20">
        <f>AW19/(($AR19+$AS19*(1-Analysis!$G$1))*AV19)*$AR20*AV20</f>
        <v>37.270173563</v>
      </c>
      <c r="AY20" s="3">
        <v>44182</v>
      </c>
      <c r="AZ20">
        <v>1.2244999999999999</v>
      </c>
      <c r="BB20" s="3">
        <v>44179</v>
      </c>
      <c r="BC20">
        <v>1.2145699999999999</v>
      </c>
    </row>
    <row r="21" spans="1:55" x14ac:dyDescent="0.3">
      <c r="A21" s="1">
        <v>44176</v>
      </c>
      <c r="B21">
        <v>3663.46</v>
      </c>
      <c r="D21" s="1">
        <v>44176</v>
      </c>
      <c r="E21">
        <v>6663.75</v>
      </c>
      <c r="G21" s="1">
        <v>44176</v>
      </c>
      <c r="H21" s="2">
        <v>7562.4629999999997</v>
      </c>
      <c r="K21" s="1">
        <v>44176</v>
      </c>
      <c r="L21">
        <v>69.61</v>
      </c>
      <c r="N21">
        <f>N20/(L20+M20*(1-Analysis!$G$1))*L21</f>
        <v>69.399243952047499</v>
      </c>
      <c r="P21" s="1">
        <v>44176</v>
      </c>
      <c r="Q21">
        <v>66.251900000000006</v>
      </c>
      <c r="S21" s="3">
        <v>44175</v>
      </c>
      <c r="T21" s="4">
        <v>369.900038</v>
      </c>
      <c r="V21" s="3">
        <v>44175</v>
      </c>
      <c r="W21">
        <v>36.488720999999998</v>
      </c>
      <c r="X21">
        <v>0.1172</v>
      </c>
      <c r="Y21">
        <f>Y20/(W20+X20*(1-Analysis!$G$1))*W21</f>
        <v>36.488720999999998</v>
      </c>
      <c r="AA21" s="3">
        <v>44176</v>
      </c>
      <c r="AB21">
        <v>680.94749999999999</v>
      </c>
      <c r="AD21" s="3">
        <v>44174</v>
      </c>
      <c r="AE21">
        <v>69.007300000000001</v>
      </c>
      <c r="AG21" s="1">
        <v>44175</v>
      </c>
      <c r="AH21">
        <v>37.079700000000003</v>
      </c>
      <c r="AJ21">
        <f>AJ20/(AH20+AI20*(1-Analysis!$G$1))*AH21</f>
        <v>37.079700000000003</v>
      </c>
      <c r="AL21" s="1">
        <v>44175</v>
      </c>
      <c r="AM21">
        <v>367.32</v>
      </c>
      <c r="AO21">
        <f>AO20/(AM20+AN20*(1-Analysis!$G$1))*AM21</f>
        <v>366.18593114197029</v>
      </c>
      <c r="AQ21" s="1">
        <v>44176</v>
      </c>
      <c r="AR21">
        <v>30.859500000000001</v>
      </c>
      <c r="AT21">
        <f t="shared" si="0"/>
        <v>1.2107499999999998</v>
      </c>
      <c r="AU21">
        <f>AU20/((AR20+AS20*(1-Analysis!$G$1))*AT20)*AR21*AT21</f>
        <v>37.363139624999995</v>
      </c>
      <c r="AV21">
        <f t="shared" si="1"/>
        <v>1.2115800000000001</v>
      </c>
      <c r="AW21">
        <f>AW20/(($AR20+$AS20*(1-Analysis!$G$1))*AV20)*$AR21*AV21</f>
        <v>37.388753010000002</v>
      </c>
      <c r="AY21" s="3">
        <v>44181</v>
      </c>
      <c r="AZ21">
        <v>1.21865</v>
      </c>
      <c r="BB21" s="3">
        <v>44176</v>
      </c>
      <c r="BC21">
        <v>1.2115800000000001</v>
      </c>
    </row>
    <row r="22" spans="1:55" x14ac:dyDescent="0.3">
      <c r="A22" s="1">
        <v>44175</v>
      </c>
      <c r="B22">
        <v>3668.1</v>
      </c>
      <c r="D22" s="1">
        <v>44175</v>
      </c>
      <c r="E22">
        <v>6672.09</v>
      </c>
      <c r="G22" s="1">
        <v>44175</v>
      </c>
      <c r="H22" s="2">
        <v>7571.8739999999998</v>
      </c>
      <c r="K22" s="1">
        <v>44175</v>
      </c>
      <c r="L22">
        <v>69.7</v>
      </c>
      <c r="N22">
        <f>N21/(L21+M21*(1-Analysis!$G$1))*L22</f>
        <v>69.48897146182604</v>
      </c>
      <c r="P22" s="1">
        <v>44175</v>
      </c>
      <c r="Q22">
        <v>66.334900000000005</v>
      </c>
      <c r="S22" s="3">
        <v>44174</v>
      </c>
      <c r="T22" s="4">
        <v>370.35357699999997</v>
      </c>
      <c r="V22" s="3">
        <v>44174</v>
      </c>
      <c r="W22">
        <v>36.650711999999999</v>
      </c>
      <c r="Y22">
        <f>Y21/(W21+X21*(1-Analysis!$G$1))*W22</f>
        <v>36.533368594095805</v>
      </c>
      <c r="AA22" s="3">
        <v>44175</v>
      </c>
      <c r="AB22">
        <v>681.79589999999996</v>
      </c>
      <c r="AD22" s="3">
        <v>44173</v>
      </c>
      <c r="AE22">
        <v>69.556700000000006</v>
      </c>
      <c r="AG22" s="1">
        <v>44174</v>
      </c>
      <c r="AH22">
        <v>37.122799999999998</v>
      </c>
      <c r="AJ22">
        <f>AJ21/(AH21+AI21*(1-Analysis!$G$1))*AH22</f>
        <v>37.122799999999998</v>
      </c>
      <c r="AL22" s="1">
        <v>44174</v>
      </c>
      <c r="AM22">
        <v>367.7672</v>
      </c>
      <c r="AO22">
        <f>AO21/(AM21+AN21*(1-Analysis!$G$1))*AM22</f>
        <v>366.63175045049337</v>
      </c>
      <c r="AQ22" s="1">
        <v>44175</v>
      </c>
      <c r="AR22">
        <v>30.841899999999999</v>
      </c>
      <c r="AT22">
        <f t="shared" si="0"/>
        <v>1.21295</v>
      </c>
      <c r="AU22">
        <f>AU21/((AR21+AS21*(1-Analysis!$G$1))*AT21)*AR22*AT22</f>
        <v>37.409682605</v>
      </c>
      <c r="AV22">
        <f t="shared" si="1"/>
        <v>1.2141599999999999</v>
      </c>
      <c r="AW22">
        <f>AW21/(($AR21+$AS21*(1-Analysis!$G$1))*AV21)*$AR22*AV22</f>
        <v>37.447001303999997</v>
      </c>
      <c r="AY22" s="3">
        <v>44180</v>
      </c>
      <c r="AZ22">
        <v>1.2152499999999999</v>
      </c>
      <c r="BB22" s="3">
        <v>44175</v>
      </c>
      <c r="BC22">
        <v>1.2141599999999999</v>
      </c>
    </row>
    <row r="23" spans="1:55" x14ac:dyDescent="0.3">
      <c r="A23" s="1">
        <v>44174</v>
      </c>
      <c r="B23">
        <v>3672.82</v>
      </c>
      <c r="D23" s="1">
        <v>44174</v>
      </c>
      <c r="E23">
        <v>6680.33</v>
      </c>
      <c r="G23" s="1">
        <v>44174</v>
      </c>
      <c r="H23" s="2">
        <v>7581.0630000000001</v>
      </c>
      <c r="K23" s="1">
        <v>44174</v>
      </c>
      <c r="L23">
        <v>69.790000000000006</v>
      </c>
      <c r="N23">
        <f>N22/(L22+M22*(1-Analysis!$G$1))*L23</f>
        <v>69.578698971604581</v>
      </c>
      <c r="P23" s="1">
        <v>44174</v>
      </c>
      <c r="Q23">
        <v>66.4161</v>
      </c>
      <c r="S23" s="3">
        <v>44173</v>
      </c>
      <c r="T23" s="4">
        <v>373.30593099999999</v>
      </c>
      <c r="V23" s="3">
        <v>44173</v>
      </c>
      <c r="W23">
        <v>36.942822</v>
      </c>
      <c r="Y23">
        <f>Y22/(W22+X22*(1-Analysis!$G$1))*W23</f>
        <v>36.82454335490322</v>
      </c>
      <c r="AA23" s="3">
        <v>44174</v>
      </c>
      <c r="AB23">
        <v>682.62419999999997</v>
      </c>
      <c r="AD23" s="3">
        <v>44172</v>
      </c>
      <c r="AE23">
        <v>69.361400000000003</v>
      </c>
      <c r="AG23" s="1">
        <v>44173</v>
      </c>
      <c r="AH23">
        <v>37.414400000000001</v>
      </c>
      <c r="AJ23">
        <f>AJ22/(AH22+AI22*(1-Analysis!$G$1))*AH23</f>
        <v>37.414400000000001</v>
      </c>
      <c r="AL23" s="1">
        <v>44173</v>
      </c>
      <c r="AM23">
        <v>370.68369999999999</v>
      </c>
      <c r="AO23">
        <f>AO22/(AM22+AN22*(1-Analysis!$G$1))*AM23</f>
        <v>369.53924600797882</v>
      </c>
      <c r="AQ23" s="1">
        <v>44174</v>
      </c>
      <c r="AR23">
        <v>31.001899999999999</v>
      </c>
      <c r="AS23">
        <v>0.19</v>
      </c>
      <c r="AT23">
        <f t="shared" si="0"/>
        <v>1.2081499999999998</v>
      </c>
      <c r="AU23">
        <f>AU22/((AR22+AS22*(1-Analysis!$G$1))*AT22)*AR23*AT23</f>
        <v>37.454945484999996</v>
      </c>
      <c r="AV23">
        <f t="shared" si="1"/>
        <v>1.20807</v>
      </c>
      <c r="AW23">
        <f>AW22/(($AR22+$AS22*(1-Analysis!$G$1))*AV22)*$AR23*AV23</f>
        <v>37.452465332999999</v>
      </c>
      <c r="AY23" s="3">
        <v>44179</v>
      </c>
      <c r="AZ23">
        <v>1.2124999999999999</v>
      </c>
      <c r="BB23" s="3">
        <v>44174</v>
      </c>
      <c r="BC23">
        <v>1.20807</v>
      </c>
    </row>
    <row r="24" spans="1:55" x14ac:dyDescent="0.3">
      <c r="A24" s="1">
        <v>44173</v>
      </c>
      <c r="B24">
        <v>3702.25</v>
      </c>
      <c r="D24" s="1">
        <v>44173</v>
      </c>
      <c r="E24">
        <v>6733.62</v>
      </c>
      <c r="G24" s="1">
        <v>44173</v>
      </c>
      <c r="H24" s="2">
        <v>7641.4319999999998</v>
      </c>
      <c r="K24" s="1">
        <v>44173</v>
      </c>
      <c r="L24">
        <v>70.34</v>
      </c>
      <c r="N24">
        <f>N23/(L23+M23*(1-Analysis!$G$1))*L24</f>
        <v>70.127033753584556</v>
      </c>
      <c r="P24" s="1">
        <v>44173</v>
      </c>
      <c r="Q24">
        <v>66.942999999999998</v>
      </c>
      <c r="S24" s="3">
        <v>44172</v>
      </c>
      <c r="T24" s="4">
        <v>372.261101</v>
      </c>
      <c r="V24" s="3">
        <v>44172</v>
      </c>
      <c r="W24">
        <v>36.839433</v>
      </c>
      <c r="Y24">
        <f>Y23/(W23+X23*(1-Analysis!$G$1))*W24</f>
        <v>36.721485372139476</v>
      </c>
      <c r="AA24" s="3">
        <v>44173</v>
      </c>
      <c r="AB24">
        <v>688.06100000000004</v>
      </c>
      <c r="AD24" s="3">
        <v>44169</v>
      </c>
      <c r="AE24">
        <v>69.495400000000004</v>
      </c>
      <c r="AG24" s="1">
        <v>44172</v>
      </c>
      <c r="AH24">
        <v>37.311</v>
      </c>
      <c r="AJ24">
        <f>AJ23/(AH23+AI23*(1-Analysis!$G$1))*AH24</f>
        <v>37.311</v>
      </c>
      <c r="AL24" s="1">
        <v>44172</v>
      </c>
      <c r="AM24">
        <v>369.6533</v>
      </c>
      <c r="AO24">
        <f>AO23/(AM23+AN23*(1-Analysis!$G$1))*AM24</f>
        <v>368.51202727921731</v>
      </c>
      <c r="AQ24" s="1">
        <v>44173</v>
      </c>
      <c r="AR24">
        <v>31.357500000000002</v>
      </c>
      <c r="AT24">
        <f t="shared" si="0"/>
        <v>1.2113499999999999</v>
      </c>
      <c r="AU24">
        <f>AU23/((AR23+AS23*(1-Analysis!$G$1))*AT23)*AR24*AT24</f>
        <v>37.753529207886899</v>
      </c>
      <c r="AV24">
        <f t="shared" si="1"/>
        <v>1.21061</v>
      </c>
      <c r="AW24">
        <f>AW23/(($AR23+$AS23*(1-Analysis!$G$1))*AV23)*$AR24*AV24</f>
        <v>37.730466004342233</v>
      </c>
      <c r="AY24" s="3">
        <v>44176</v>
      </c>
      <c r="AZ24">
        <v>1.2107499999999998</v>
      </c>
      <c r="BB24" s="3">
        <v>44173</v>
      </c>
      <c r="BC24">
        <v>1.21061</v>
      </c>
    </row>
    <row r="25" spans="1:55" x14ac:dyDescent="0.3">
      <c r="A25" s="1">
        <v>44172</v>
      </c>
      <c r="B25">
        <v>3691.96</v>
      </c>
      <c r="D25" s="1">
        <v>44172</v>
      </c>
      <c r="E25">
        <v>6714.8</v>
      </c>
      <c r="G25" s="1">
        <v>44172</v>
      </c>
      <c r="H25" s="2">
        <v>7620.0039999999999</v>
      </c>
      <c r="K25" s="1">
        <v>44172</v>
      </c>
      <c r="L25">
        <v>70.14</v>
      </c>
      <c r="N25">
        <f>N24/(L24+M24*(1-Analysis!$G$1))*L25</f>
        <v>69.927639287410017</v>
      </c>
      <c r="P25" s="1">
        <v>44172</v>
      </c>
      <c r="Q25">
        <v>66.755600000000001</v>
      </c>
      <c r="S25" s="3">
        <v>44169</v>
      </c>
      <c r="T25" s="4">
        <v>372.98454600000002</v>
      </c>
      <c r="V25" s="3">
        <v>44169</v>
      </c>
      <c r="W25">
        <v>36.911054999999998</v>
      </c>
      <c r="Y25">
        <f>Y24/(W24+X24*(1-Analysis!$G$1))*W25</f>
        <v>36.792878062285475</v>
      </c>
      <c r="AA25" s="3">
        <v>44172</v>
      </c>
      <c r="AB25">
        <v>686.13239999999996</v>
      </c>
      <c r="AD25" s="3">
        <v>44168</v>
      </c>
      <c r="AE25">
        <v>68.882800000000003</v>
      </c>
      <c r="AG25" s="1">
        <v>44169</v>
      </c>
      <c r="AH25">
        <v>37.381900000000002</v>
      </c>
      <c r="AJ25">
        <f>AJ24/(AH24+AI24*(1-Analysis!$G$1))*AH25</f>
        <v>37.381900000000002</v>
      </c>
      <c r="AL25" s="1">
        <v>44169</v>
      </c>
      <c r="AM25">
        <v>370.38229999999999</v>
      </c>
      <c r="AO25">
        <f>AO24/(AM24+AN24*(1-Analysis!$G$1))*AM25</f>
        <v>369.23877655451537</v>
      </c>
      <c r="AQ25" s="1">
        <v>44172</v>
      </c>
      <c r="AR25">
        <v>31.2181</v>
      </c>
      <c r="AT25">
        <f t="shared" si="0"/>
        <v>1.2133499999999999</v>
      </c>
      <c r="AU25">
        <f>AU24/((AR24+AS24*(1-Analysis!$G$1))*AT24)*AR25*AT25</f>
        <v>37.647751493179527</v>
      </c>
      <c r="AV25">
        <f t="shared" si="1"/>
        <v>1.2110399999999999</v>
      </c>
      <c r="AW25">
        <f>AW24/(($AR24+$AS24*(1-Analysis!$G$1))*AV24)*$AR25*AV25</f>
        <v>37.57607695083869</v>
      </c>
      <c r="AY25" s="3">
        <v>44175</v>
      </c>
      <c r="AZ25">
        <v>1.21295</v>
      </c>
      <c r="BB25" s="3">
        <v>44172</v>
      </c>
      <c r="BC25">
        <v>1.2110399999999999</v>
      </c>
    </row>
    <row r="26" spans="1:55" x14ac:dyDescent="0.3">
      <c r="A26" s="1">
        <v>44169</v>
      </c>
      <c r="B26">
        <v>3699.12</v>
      </c>
      <c r="D26" s="1">
        <v>44169</v>
      </c>
      <c r="E26">
        <v>6727.81</v>
      </c>
      <c r="G26" s="1">
        <v>44169</v>
      </c>
      <c r="H26" s="2">
        <v>7634.7669999999998</v>
      </c>
      <c r="K26" s="1">
        <v>44169</v>
      </c>
      <c r="L26">
        <v>70.28</v>
      </c>
      <c r="N26">
        <f>N25/(L25+M25*(1-Analysis!$G$1))*L26</f>
        <v>70.0672154137322</v>
      </c>
      <c r="P26" s="1">
        <v>44169</v>
      </c>
      <c r="Q26">
        <v>66.885300000000001</v>
      </c>
      <c r="S26" s="3">
        <v>44168</v>
      </c>
      <c r="T26" s="4">
        <v>369.69906099999997</v>
      </c>
      <c r="V26" s="3">
        <v>44168</v>
      </c>
      <c r="W26">
        <v>36.585901999999997</v>
      </c>
      <c r="Y26">
        <f>Y25/(W25+X25*(1-Analysis!$G$1))*W26</f>
        <v>36.468766094188481</v>
      </c>
      <c r="AA26" s="3">
        <v>44169</v>
      </c>
      <c r="AB26">
        <v>687.46460000000002</v>
      </c>
      <c r="AD26" s="3">
        <v>44167</v>
      </c>
      <c r="AE26">
        <v>68.913399999999996</v>
      </c>
      <c r="AG26" s="1">
        <v>44168</v>
      </c>
      <c r="AH26">
        <v>37.052599999999998</v>
      </c>
      <c r="AJ26">
        <f>AJ25/(AH25+AI25*(1-Analysis!$G$1))*AH26</f>
        <v>37.052599999999998</v>
      </c>
      <c r="AL26" s="1">
        <v>44168</v>
      </c>
      <c r="AM26">
        <v>367.11509999999998</v>
      </c>
      <c r="AO26">
        <f>AO25/(AM25+AN25*(1-Analysis!$G$1))*AM26</f>
        <v>365.98166375306965</v>
      </c>
      <c r="AQ26" s="1">
        <v>44169</v>
      </c>
      <c r="AR26">
        <v>31.258199999999999</v>
      </c>
      <c r="AT26">
        <f t="shared" si="0"/>
        <v>1.2141499999999998</v>
      </c>
      <c r="AU26">
        <f>AU25/((AR25+AS25*(1-Analysis!$G$1))*AT25)*AR26*AT26</f>
        <v>37.72096468963759</v>
      </c>
      <c r="AV26">
        <f t="shared" si="1"/>
        <v>1.21268</v>
      </c>
      <c r="AW26">
        <f>AW25/(($AR25+$AS25*(1-Analysis!$G$1))*AV25)*$AR26*AV26</f>
        <v>37.675295029304216</v>
      </c>
      <c r="AY26" s="3">
        <v>44174</v>
      </c>
      <c r="AZ26">
        <v>1.2081499999999998</v>
      </c>
      <c r="BB26" s="3">
        <v>44169</v>
      </c>
      <c r="BC26">
        <v>1.21268</v>
      </c>
    </row>
    <row r="27" spans="1:55" x14ac:dyDescent="0.3">
      <c r="A27" s="1">
        <v>44168</v>
      </c>
      <c r="B27">
        <v>3666.72</v>
      </c>
      <c r="D27" s="1">
        <v>44168</v>
      </c>
      <c r="E27">
        <v>6668.59</v>
      </c>
      <c r="G27" s="1">
        <v>44168</v>
      </c>
      <c r="H27" s="2">
        <v>7567.4380000000001</v>
      </c>
      <c r="K27" s="1">
        <v>44168</v>
      </c>
      <c r="L27">
        <v>69.66</v>
      </c>
      <c r="N27">
        <f>N26/(L26+M26*(1-Analysis!$G$1))*L27</f>
        <v>69.449092568591126</v>
      </c>
      <c r="P27" s="1">
        <v>44168</v>
      </c>
      <c r="Q27">
        <v>66.296199999999999</v>
      </c>
      <c r="S27" s="3">
        <v>44167</v>
      </c>
      <c r="T27" s="4">
        <v>369.87215700000002</v>
      </c>
      <c r="V27" s="3">
        <v>44167</v>
      </c>
      <c r="W27">
        <v>36.603065999999998</v>
      </c>
      <c r="Y27">
        <f>Y26/(W26+X26*(1-Analysis!$G$1))*W27</f>
        <v>36.485875140761685</v>
      </c>
      <c r="AA27" s="3">
        <v>44168</v>
      </c>
      <c r="AB27">
        <v>681.40290000000005</v>
      </c>
      <c r="AD27" s="3">
        <v>44166</v>
      </c>
      <c r="AE27">
        <v>68.784700000000001</v>
      </c>
      <c r="AG27" s="1">
        <v>44167</v>
      </c>
      <c r="AH27">
        <v>37.0745</v>
      </c>
      <c r="AJ27">
        <f>AJ26/(AH26+AI26*(1-Analysis!$G$1))*AH27</f>
        <v>37.0745</v>
      </c>
      <c r="AL27" s="1">
        <v>44167</v>
      </c>
      <c r="AM27">
        <v>367.28809999999999</v>
      </c>
      <c r="AO27">
        <f>AO26/(AM26+AN26*(1-Analysis!$G$1))*AM27</f>
        <v>366.15412963047237</v>
      </c>
      <c r="AQ27" s="1">
        <v>44168</v>
      </c>
      <c r="AR27">
        <v>30.935500000000001</v>
      </c>
      <c r="AT27">
        <f t="shared" si="0"/>
        <v>1.2160000000000002</v>
      </c>
      <c r="AU27">
        <f>AU26/((AR26+AS26*(1-Analysis!$G$1))*AT26)*AR27*AT27</f>
        <v>37.388427167925009</v>
      </c>
      <c r="AV27">
        <f t="shared" si="1"/>
        <v>1.21448</v>
      </c>
      <c r="AW27">
        <f>AW26/(($AR26+$AS26*(1-Analysis!$G$1))*AV26)*$AR27*AV27</f>
        <v>37.341691633965098</v>
      </c>
      <c r="AY27" s="3">
        <v>44173</v>
      </c>
      <c r="AZ27">
        <v>1.2113499999999999</v>
      </c>
      <c r="BB27" s="3">
        <v>44168</v>
      </c>
      <c r="BC27">
        <v>1.21448</v>
      </c>
    </row>
    <row r="28" spans="1:55" x14ac:dyDescent="0.3">
      <c r="A28" s="1">
        <v>44167</v>
      </c>
      <c r="B28">
        <v>3669.01</v>
      </c>
      <c r="D28" s="1">
        <v>44167</v>
      </c>
      <c r="E28">
        <v>6671.89</v>
      </c>
      <c r="G28" s="1">
        <v>44167</v>
      </c>
      <c r="H28" s="2">
        <v>7570.7579999999998</v>
      </c>
      <c r="K28" s="1">
        <v>44167</v>
      </c>
      <c r="L28">
        <v>69.69</v>
      </c>
      <c r="N28">
        <f>N27/(L27+M27*(1-Analysis!$G$1))*L28</f>
        <v>69.479001738517312</v>
      </c>
      <c r="P28" s="1">
        <v>44167</v>
      </c>
      <c r="Q28">
        <v>66.327299999999994</v>
      </c>
      <c r="S28" s="3">
        <v>44166</v>
      </c>
      <c r="T28" s="4">
        <v>369.17157700000001</v>
      </c>
      <c r="V28" s="3">
        <v>44166</v>
      </c>
      <c r="W28">
        <v>36.533873</v>
      </c>
      <c r="Y28">
        <f>Y27/(W27+X27*(1-Analysis!$G$1))*W28</f>
        <v>36.416903673764502</v>
      </c>
      <c r="AA28" s="3">
        <v>44167</v>
      </c>
      <c r="AB28">
        <v>681.70280000000002</v>
      </c>
      <c r="AD28" s="3">
        <v>44165</v>
      </c>
      <c r="AE28">
        <v>68.015600000000006</v>
      </c>
      <c r="AG28" s="1">
        <v>44166</v>
      </c>
      <c r="AH28">
        <v>37.006300000000003</v>
      </c>
      <c r="AJ28">
        <f>AJ27/(AH27+AI27*(1-Analysis!$G$1))*AH28</f>
        <v>37.006300000000003</v>
      </c>
      <c r="AL28" s="1">
        <v>44166</v>
      </c>
      <c r="AM28">
        <v>366.5951</v>
      </c>
      <c r="AO28">
        <f>AO27/(AM27+AN27*(1-Analysis!$G$1))*AM28</f>
        <v>365.46326920827545</v>
      </c>
      <c r="AQ28" s="1">
        <v>44167</v>
      </c>
      <c r="AR28">
        <v>31.159199999999998</v>
      </c>
      <c r="AT28">
        <f t="shared" si="0"/>
        <v>1.2078</v>
      </c>
      <c r="AU28">
        <f>AU27/((AR27+AS27*(1-Analysis!$G$1))*AT27)*AR28*AT28</f>
        <v>37.404840337246014</v>
      </c>
      <c r="AV28">
        <f t="shared" si="1"/>
        <v>1.2112799999999999</v>
      </c>
      <c r="AW28">
        <f>AW27/(($AR27+$AS27*(1-Analysis!$G$1))*AV27)*$AR28*AV28</f>
        <v>37.512613846414425</v>
      </c>
      <c r="AY28" s="3">
        <v>44172</v>
      </c>
      <c r="AZ28">
        <v>1.2133499999999999</v>
      </c>
      <c r="BB28" s="3">
        <v>44167</v>
      </c>
      <c r="BC28">
        <v>1.2112799999999999</v>
      </c>
    </row>
    <row r="29" spans="1:55" x14ac:dyDescent="0.3">
      <c r="A29" s="1">
        <v>44166</v>
      </c>
      <c r="B29">
        <v>3662.45</v>
      </c>
      <c r="D29" s="1">
        <v>44166</v>
      </c>
      <c r="E29">
        <v>6659.53</v>
      </c>
      <c r="G29" s="1">
        <v>44166</v>
      </c>
      <c r="H29" s="2">
        <v>7556.5150000000003</v>
      </c>
      <c r="K29" s="1">
        <v>44166</v>
      </c>
      <c r="L29">
        <v>69.56</v>
      </c>
      <c r="N29">
        <f>N28/(L28+M28*(1-Analysis!$G$1))*L29</f>
        <v>69.349395335503871</v>
      </c>
      <c r="P29" s="1">
        <v>44166</v>
      </c>
      <c r="Q29">
        <v>66.206100000000006</v>
      </c>
      <c r="S29" s="3">
        <v>44165</v>
      </c>
      <c r="T29" s="4">
        <v>365.05725200000001</v>
      </c>
      <c r="V29" s="3">
        <v>44165</v>
      </c>
      <c r="W29">
        <v>36.126739999999998</v>
      </c>
      <c r="Y29">
        <f>Y28/(W28+X28*(1-Analysis!$G$1))*W29</f>
        <v>36.011074178396989</v>
      </c>
      <c r="AA29" s="3">
        <v>44166</v>
      </c>
      <c r="AB29">
        <v>680.4212</v>
      </c>
      <c r="AD29" s="3">
        <v>44162</v>
      </c>
      <c r="AE29">
        <v>68.321799999999996</v>
      </c>
      <c r="AG29" s="1">
        <v>44165</v>
      </c>
      <c r="AH29">
        <v>36.595300000000002</v>
      </c>
      <c r="AJ29">
        <f>AJ28/(AH28+AI28*(1-Analysis!$G$1))*AH29</f>
        <v>36.595300000000002</v>
      </c>
      <c r="AL29" s="1">
        <v>44165</v>
      </c>
      <c r="AM29">
        <v>362.51280000000003</v>
      </c>
      <c r="AO29">
        <f>AO28/(AM28+AN28*(1-Analysis!$G$1))*AM29</f>
        <v>361.39357295786476</v>
      </c>
      <c r="AQ29" s="1">
        <v>44166</v>
      </c>
      <c r="AR29">
        <v>31.218299999999999</v>
      </c>
      <c r="AT29">
        <f t="shared" si="0"/>
        <v>1.2032500000000002</v>
      </c>
      <c r="AU29">
        <f>AU28/((AR28+AS28*(1-Analysis!$G$1))*AT28)*AR29*AT29</f>
        <v>37.334608479188596</v>
      </c>
      <c r="AV29">
        <f t="shared" si="1"/>
        <v>1.20722</v>
      </c>
      <c r="AW29">
        <f>AW28/(($AR28+$AS28*(1-Analysis!$G$1))*AV28)*$AR29*AV29</f>
        <v>37.457790191768986</v>
      </c>
      <c r="AY29" s="3">
        <v>44169</v>
      </c>
      <c r="AZ29">
        <v>1.2141499999999998</v>
      </c>
      <c r="BB29" s="3">
        <v>44166</v>
      </c>
      <c r="BC29">
        <v>1.20722</v>
      </c>
    </row>
    <row r="30" spans="1:55" x14ac:dyDescent="0.3">
      <c r="A30" s="1">
        <v>44165</v>
      </c>
      <c r="B30">
        <v>3621.63</v>
      </c>
      <c r="D30" s="1">
        <v>44165</v>
      </c>
      <c r="E30">
        <v>6585.16</v>
      </c>
      <c r="G30" s="1">
        <v>44165</v>
      </c>
      <c r="H30" s="2">
        <v>7472.058</v>
      </c>
      <c r="K30" s="1">
        <v>44165</v>
      </c>
      <c r="L30">
        <v>68.790000000000006</v>
      </c>
      <c r="N30">
        <f>N29/(L29+M29*(1-Analysis!$G$1))*L30</f>
        <v>68.581726640731901</v>
      </c>
      <c r="P30" s="1">
        <v>44165</v>
      </c>
      <c r="Q30">
        <v>65.468699999999998</v>
      </c>
      <c r="S30" s="3">
        <v>44162</v>
      </c>
      <c r="T30" s="4">
        <v>366.69546500000001</v>
      </c>
      <c r="V30" s="3">
        <v>44162</v>
      </c>
      <c r="W30">
        <v>36.288854999999998</v>
      </c>
      <c r="Y30">
        <f>Y29/(W29+X29*(1-Analysis!$G$1))*W30</f>
        <v>36.172670140015192</v>
      </c>
      <c r="AA30" s="3">
        <v>44165</v>
      </c>
      <c r="AB30">
        <v>672.81719999999996</v>
      </c>
      <c r="AD30" s="3">
        <v>44161</v>
      </c>
      <c r="AE30">
        <v>68.152600000000007</v>
      </c>
      <c r="AG30" s="1">
        <v>44162</v>
      </c>
      <c r="AH30">
        <v>36.755200000000002</v>
      </c>
      <c r="AJ30">
        <f>AJ29/(AH29+AI29*(1-Analysis!$G$1))*AH30</f>
        <v>36.755200000000002</v>
      </c>
      <c r="AL30" s="1">
        <v>44162</v>
      </c>
      <c r="AM30">
        <v>364.1431</v>
      </c>
      <c r="AO30">
        <f>AO29/(AM29+AN29*(1-Analysis!$G$1))*AM30</f>
        <v>363.01883954705335</v>
      </c>
      <c r="AQ30" s="1">
        <v>44165</v>
      </c>
      <c r="AR30">
        <v>31.051400000000001</v>
      </c>
      <c r="AT30">
        <f t="shared" si="0"/>
        <v>1.1961999999999999</v>
      </c>
      <c r="AU30">
        <f>AU29/((AR29+AS29*(1-Analysis!$G$1))*AT29)*AR30*AT30</f>
        <v>36.917430425235146</v>
      </c>
      <c r="AV30">
        <f t="shared" si="1"/>
        <v>1.1930799999999999</v>
      </c>
      <c r="AW30">
        <f>AW29/(($AR29+$AS29*(1-Analysis!$G$1))*AV29)*$AR30*AV30</f>
        <v>36.821140187041905</v>
      </c>
      <c r="AY30" s="3">
        <v>44168</v>
      </c>
      <c r="AZ30">
        <v>1.2160000000000002</v>
      </c>
      <c r="BB30" s="3">
        <v>44165</v>
      </c>
      <c r="BC30">
        <v>1.1930799999999999</v>
      </c>
    </row>
    <row r="31" spans="1:55" x14ac:dyDescent="0.3">
      <c r="A31" s="1">
        <v>44162</v>
      </c>
      <c r="B31">
        <v>3638.35</v>
      </c>
      <c r="D31" s="1">
        <v>44162</v>
      </c>
      <c r="E31">
        <v>6614.84</v>
      </c>
      <c r="G31" s="1">
        <v>44162</v>
      </c>
      <c r="H31" s="2">
        <v>7505.3789999999999</v>
      </c>
      <c r="K31" s="1">
        <v>44162</v>
      </c>
      <c r="L31">
        <v>69.099999999999994</v>
      </c>
      <c r="N31">
        <f>N30/(L30+M30*(1-Analysis!$G$1))*L31</f>
        <v>68.890788063302423</v>
      </c>
      <c r="P31" s="1">
        <v>44162</v>
      </c>
      <c r="Q31">
        <v>65.7624</v>
      </c>
      <c r="S31" s="3">
        <v>44161</v>
      </c>
      <c r="T31" s="4">
        <v>365.78764999999999</v>
      </c>
      <c r="V31" s="3">
        <v>44161</v>
      </c>
      <c r="W31">
        <v>36.199047</v>
      </c>
      <c r="Y31">
        <f>Y30/(W30+X30*(1-Analysis!$G$1))*W31</f>
        <v>36.08314967540052</v>
      </c>
      <c r="AA31" s="3">
        <v>44162</v>
      </c>
      <c r="AB31">
        <v>675.82029999999997</v>
      </c>
      <c r="AD31" s="3">
        <v>44160</v>
      </c>
      <c r="AE31">
        <v>68.149199999999993</v>
      </c>
      <c r="AG31" s="1">
        <v>44160</v>
      </c>
      <c r="AH31">
        <v>36.663499999999999</v>
      </c>
      <c r="AJ31">
        <f>AJ30/(AH30+AI30*(1-Analysis!$G$1))*AH31</f>
        <v>36.663499999999999</v>
      </c>
      <c r="AL31" s="1">
        <v>44161</v>
      </c>
      <c r="AM31">
        <v>363.2473</v>
      </c>
      <c r="AO31">
        <f>AO30/(AM30+AN30*(1-Analysis!$G$1))*AM31</f>
        <v>362.12580525238661</v>
      </c>
      <c r="AQ31" s="1">
        <v>44162</v>
      </c>
      <c r="AR31">
        <v>31.225300000000001</v>
      </c>
      <c r="AT31">
        <f t="shared" si="0"/>
        <v>1.1948500000000002</v>
      </c>
      <c r="AU31">
        <f>AU30/((AR30+AS30*(1-Analysis!$G$1))*AT30)*AR31*AT31</f>
        <v>37.082285112463168</v>
      </c>
      <c r="AV31">
        <f t="shared" si="1"/>
        <v>1.19607</v>
      </c>
      <c r="AW31">
        <f>AW30/(($AR30+$AS30*(1-Analysis!$G$1))*AV30)*$AR31*AV31</f>
        <v>37.120147930253829</v>
      </c>
      <c r="AY31" s="3">
        <v>44167</v>
      </c>
      <c r="AZ31">
        <v>1.2078</v>
      </c>
      <c r="BB31" s="3">
        <v>44162</v>
      </c>
      <c r="BC31">
        <v>1.19607</v>
      </c>
    </row>
    <row r="32" spans="1:55" x14ac:dyDescent="0.3">
      <c r="A32" s="1">
        <v>44160</v>
      </c>
      <c r="B32">
        <v>3629.65</v>
      </c>
      <c r="D32" s="1">
        <v>44160</v>
      </c>
      <c r="E32">
        <v>6598.55</v>
      </c>
      <c r="G32" s="1">
        <v>44160</v>
      </c>
      <c r="H32" s="2">
        <v>7486.68</v>
      </c>
      <c r="K32" s="1">
        <v>44161</v>
      </c>
      <c r="L32">
        <v>68.930000000000007</v>
      </c>
      <c r="N32">
        <f>N31/(L31+M31*(1-Analysis!$G$1))*L32</f>
        <v>68.72130276705407</v>
      </c>
      <c r="P32" s="1">
        <v>44161</v>
      </c>
      <c r="Q32">
        <v>65.599599999999995</v>
      </c>
      <c r="S32" s="3">
        <v>44160</v>
      </c>
      <c r="T32" s="4">
        <v>365.78833600000002</v>
      </c>
      <c r="V32" s="3">
        <v>44160</v>
      </c>
      <c r="W32">
        <v>36.199112</v>
      </c>
      <c r="Y32">
        <f>Y31/(W31+X31*(1-Analysis!$G$1))*W32</f>
        <v>36.083214467292109</v>
      </c>
      <c r="AA32" s="3">
        <v>44160</v>
      </c>
      <c r="AB32">
        <v>674.13840000000005</v>
      </c>
      <c r="AD32" s="3">
        <v>44159</v>
      </c>
      <c r="AE32">
        <v>68.2547</v>
      </c>
      <c r="AG32" s="1">
        <v>44159</v>
      </c>
      <c r="AH32">
        <v>36.725000000000001</v>
      </c>
      <c r="AJ32">
        <f>AJ31/(AH31+AI31*(1-Analysis!$G$1))*AH32</f>
        <v>36.725000000000001</v>
      </c>
      <c r="AL32" s="1">
        <v>44160</v>
      </c>
      <c r="AM32">
        <v>363.2482</v>
      </c>
      <c r="AO32">
        <f>AO31/(AM31+AN31*(1-Analysis!$G$1))*AM32</f>
        <v>362.12670247371415</v>
      </c>
      <c r="AQ32" s="1">
        <v>44160</v>
      </c>
      <c r="AR32">
        <v>31.273199999999999</v>
      </c>
      <c r="AT32">
        <f t="shared" si="0"/>
        <v>1.1900500000000001</v>
      </c>
      <c r="AU32">
        <f>AU31/((AR31+AS31*(1-Analysis!$G$1))*AT31)*AR32*AT32</f>
        <v>36.989972817819819</v>
      </c>
      <c r="AV32">
        <f t="shared" si="1"/>
        <v>1.19154</v>
      </c>
      <c r="AW32">
        <f>AW31/(($AR31+$AS31*(1-Analysis!$G$1))*AV31)*$AR32*AV32</f>
        <v>37.036286047934972</v>
      </c>
      <c r="AY32" s="3">
        <v>44166</v>
      </c>
      <c r="AZ32">
        <v>1.2032500000000002</v>
      </c>
      <c r="BB32" s="3">
        <v>44161</v>
      </c>
      <c r="BC32">
        <v>1.1910400000000001</v>
      </c>
    </row>
    <row r="33" spans="1:55" x14ac:dyDescent="0.3">
      <c r="A33" s="1">
        <v>44159</v>
      </c>
      <c r="B33">
        <v>3635.41</v>
      </c>
      <c r="D33" s="1">
        <v>44159</v>
      </c>
      <c r="E33">
        <v>6608.86</v>
      </c>
      <c r="G33" s="1">
        <v>44159</v>
      </c>
      <c r="H33" s="2">
        <v>7498.2929999999997</v>
      </c>
      <c r="K33" s="1">
        <v>44160</v>
      </c>
      <c r="L33">
        <v>68.930000000000007</v>
      </c>
      <c r="N33">
        <f>N32/(L32+M32*(1-Analysis!$G$1))*L33</f>
        <v>68.72130276705407</v>
      </c>
      <c r="P33" s="1">
        <v>44160</v>
      </c>
      <c r="Q33">
        <v>65.599699999999999</v>
      </c>
      <c r="S33" s="3">
        <v>44159</v>
      </c>
      <c r="T33" s="4">
        <v>366.35861299999999</v>
      </c>
      <c r="V33" s="3">
        <v>44159</v>
      </c>
      <c r="W33">
        <v>36.255540000000003</v>
      </c>
      <c r="Y33">
        <f>Y32/(W32+X32*(1-Analysis!$G$1))*W33</f>
        <v>36.139461803579266</v>
      </c>
      <c r="AA33" s="3">
        <v>44159</v>
      </c>
      <c r="AB33">
        <v>675.18499999999995</v>
      </c>
      <c r="AD33" s="3">
        <v>44158</v>
      </c>
      <c r="AE33">
        <v>67.167699999999996</v>
      </c>
      <c r="AG33" s="1">
        <v>44158</v>
      </c>
      <c r="AH33">
        <v>36.139800000000001</v>
      </c>
      <c r="AJ33">
        <f>AJ32/(AH32+AI32*(1-Analysis!$G$1))*AH33</f>
        <v>36.139800000000001</v>
      </c>
      <c r="AL33" s="1">
        <v>44159</v>
      </c>
      <c r="AM33">
        <v>363.82400000000001</v>
      </c>
      <c r="AO33">
        <f>AO32/(AM32+AN32*(1-Analysis!$G$1))*AM33</f>
        <v>362.70072474081519</v>
      </c>
      <c r="AQ33" s="1">
        <v>44159</v>
      </c>
      <c r="AR33">
        <v>31.395700000000001</v>
      </c>
      <c r="AT33">
        <f t="shared" si="0"/>
        <v>1.1872499999999999</v>
      </c>
      <c r="AU33">
        <f>AU32/((AR32+AS32*(1-Analysis!$G$1))*AT32)*AR33*AT33</f>
        <v>37.047493458563515</v>
      </c>
      <c r="AV33">
        <f t="shared" si="1"/>
        <v>1.1892199999999999</v>
      </c>
      <c r="AW33">
        <f>AW32/(($AR32+$AS32*(1-Analysis!$G$1))*AV32)*$AR33*AV33</f>
        <v>37.108966241981804</v>
      </c>
      <c r="AY33" s="3">
        <v>44165</v>
      </c>
      <c r="AZ33">
        <v>1.1961999999999999</v>
      </c>
      <c r="BB33" s="3">
        <v>44160</v>
      </c>
      <c r="BC33">
        <v>1.19154</v>
      </c>
    </row>
    <row r="34" spans="1:55" x14ac:dyDescent="0.3">
      <c r="A34" s="1">
        <v>44158</v>
      </c>
      <c r="B34">
        <v>3577.59</v>
      </c>
      <c r="D34" s="1">
        <v>44158</v>
      </c>
      <c r="E34">
        <v>6503.69</v>
      </c>
      <c r="G34" s="1">
        <v>44158</v>
      </c>
      <c r="H34" s="2">
        <v>7378.9390000000003</v>
      </c>
      <c r="K34" s="1">
        <v>44159</v>
      </c>
      <c r="L34">
        <v>69.03</v>
      </c>
      <c r="N34">
        <f>N33/(L33+M33*(1-Analysis!$G$1))*L34</f>
        <v>68.821000000141325</v>
      </c>
      <c r="P34" s="1">
        <v>44159</v>
      </c>
      <c r="Q34">
        <v>65.701899999999995</v>
      </c>
      <c r="S34" s="3">
        <v>44158</v>
      </c>
      <c r="T34" s="4">
        <v>360.528482</v>
      </c>
      <c r="V34" s="3">
        <v>44158</v>
      </c>
      <c r="W34">
        <v>35.678581000000001</v>
      </c>
      <c r="Y34">
        <f>Y33/(W33+X33*(1-Analysis!$G$1))*W34</f>
        <v>35.564350034654261</v>
      </c>
      <c r="AA34" s="3">
        <v>44158</v>
      </c>
      <c r="AB34">
        <v>664.43849999999998</v>
      </c>
      <c r="AD34" s="3">
        <v>44155</v>
      </c>
      <c r="AE34">
        <v>66.785700000000006</v>
      </c>
      <c r="AG34" s="1">
        <v>44155</v>
      </c>
      <c r="AH34">
        <v>35.935000000000002</v>
      </c>
      <c r="AJ34">
        <f>AJ33/(AH33+AI33*(1-Analysis!$G$1))*AH34</f>
        <v>35.935000000000002</v>
      </c>
      <c r="AL34" s="1">
        <v>44158</v>
      </c>
      <c r="AM34">
        <v>358.03449999999998</v>
      </c>
      <c r="AO34">
        <f>AO33/(AM33+AN33*(1-Analysis!$G$1))*AM34</f>
        <v>356.92909932334146</v>
      </c>
      <c r="AQ34" s="1">
        <v>44158</v>
      </c>
      <c r="AR34">
        <v>31.037199999999999</v>
      </c>
      <c r="AT34">
        <f t="shared" si="0"/>
        <v>1.1818500000000001</v>
      </c>
      <c r="AU34">
        <f>AU33/((AR33+AS33*(1-Analysis!$G$1))*AT33)*AR34*AT34</f>
        <v>36.45787701031864</v>
      </c>
      <c r="AV34">
        <f t="shared" si="1"/>
        <v>1.1839500000000001</v>
      </c>
      <c r="AW34">
        <f>AW33/(($AR33+$AS33*(1-Analysis!$G$1))*AV33)*$AR34*AV34</f>
        <v>36.522658109207377</v>
      </c>
      <c r="AY34" s="3">
        <v>44162</v>
      </c>
      <c r="AZ34">
        <v>1.1948500000000002</v>
      </c>
      <c r="BB34" s="3">
        <v>44159</v>
      </c>
      <c r="BC34">
        <v>1.1892199999999999</v>
      </c>
    </row>
    <row r="35" spans="1:55" x14ac:dyDescent="0.3">
      <c r="A35" s="1">
        <v>44155</v>
      </c>
      <c r="B35">
        <v>3557.54</v>
      </c>
      <c r="D35" s="1">
        <v>44155</v>
      </c>
      <c r="E35">
        <v>6466.73</v>
      </c>
      <c r="G35" s="1">
        <v>44155</v>
      </c>
      <c r="H35" s="2">
        <v>7336.7610000000004</v>
      </c>
      <c r="K35" s="1">
        <v>44158</v>
      </c>
      <c r="L35">
        <v>67.94</v>
      </c>
      <c r="N35">
        <f>N34/(L34+M34*(1-Analysis!$G$1))*L35</f>
        <v>67.73430015949009</v>
      </c>
      <c r="P35" s="1">
        <v>44158</v>
      </c>
      <c r="Q35">
        <v>64.656599999999997</v>
      </c>
      <c r="S35" s="3">
        <v>44155</v>
      </c>
      <c r="T35" s="4">
        <v>358.474559</v>
      </c>
      <c r="V35" s="3">
        <v>44155</v>
      </c>
      <c r="W35">
        <v>35.475304999999999</v>
      </c>
      <c r="Y35">
        <f>Y34/(W34+X34*(1-Analysis!$G$1))*W35</f>
        <v>35.361724856885999</v>
      </c>
      <c r="AA35" s="3">
        <v>44155</v>
      </c>
      <c r="AB35">
        <v>660.64319999999998</v>
      </c>
      <c r="AD35" s="3">
        <v>44154</v>
      </c>
      <c r="AE35">
        <v>67.242199999999997</v>
      </c>
      <c r="AG35" s="1">
        <v>44154</v>
      </c>
      <c r="AH35">
        <v>36.177599999999998</v>
      </c>
      <c r="AJ35">
        <f>AJ34/(AH34+AI34*(1-Analysis!$G$1))*AH35</f>
        <v>36.177599999999998</v>
      </c>
      <c r="AL35" s="1">
        <v>44155</v>
      </c>
      <c r="AM35">
        <v>355.9905</v>
      </c>
      <c r="AO35">
        <f>AO34/(AM34+AN34*(1-Analysis!$G$1))*AM35</f>
        <v>354.89140999726561</v>
      </c>
      <c r="AQ35" s="1">
        <v>44155</v>
      </c>
      <c r="AR35">
        <v>30.767600000000002</v>
      </c>
      <c r="AT35">
        <f t="shared" si="0"/>
        <v>1.1854000000000002</v>
      </c>
      <c r="AU35">
        <f>AU34/((AR34+AS34*(1-Analysis!$G$1))*AT34)*AR35*AT35</f>
        <v>36.249750764614419</v>
      </c>
      <c r="AV35">
        <f t="shared" si="1"/>
        <v>1.1859</v>
      </c>
      <c r="AW35">
        <f>AW34/(($AR34+$AS34*(1-Analysis!$G$1))*AV34)*$AR35*AV35</f>
        <v>36.265040856888987</v>
      </c>
      <c r="AY35" s="3">
        <v>44160</v>
      </c>
      <c r="AZ35">
        <v>1.1900500000000001</v>
      </c>
      <c r="BB35" s="3">
        <v>44158</v>
      </c>
      <c r="BC35">
        <v>1.1839500000000001</v>
      </c>
    </row>
    <row r="36" spans="1:55" x14ac:dyDescent="0.3">
      <c r="A36" s="1">
        <v>44154</v>
      </c>
      <c r="B36">
        <v>3581.87</v>
      </c>
      <c r="D36" s="1">
        <v>44154</v>
      </c>
      <c r="E36">
        <v>6510.91</v>
      </c>
      <c r="G36" s="1">
        <v>44154</v>
      </c>
      <c r="H36" s="2">
        <v>7386.857</v>
      </c>
      <c r="K36" s="1">
        <v>44155</v>
      </c>
      <c r="L36">
        <v>67.55</v>
      </c>
      <c r="N36">
        <f>N35/(L35+M35*(1-Analysis!$G$1))*L36</f>
        <v>67.34548095044974</v>
      </c>
      <c r="P36" s="1">
        <v>44155</v>
      </c>
      <c r="Q36">
        <v>64.288399999999996</v>
      </c>
      <c r="S36" s="3">
        <v>44154</v>
      </c>
      <c r="T36" s="4">
        <v>360.92384499999997</v>
      </c>
      <c r="V36" s="3">
        <v>44154</v>
      </c>
      <c r="W36">
        <v>35.717672999999998</v>
      </c>
      <c r="Y36">
        <f>Y35/(W35+X35*(1-Analysis!$G$1))*W36</f>
        <v>35.603316875055086</v>
      </c>
      <c r="AA36" s="3">
        <v>44154</v>
      </c>
      <c r="AB36">
        <v>665.15509999999995</v>
      </c>
      <c r="AD36" s="3">
        <v>44153</v>
      </c>
      <c r="AE36">
        <v>66.970200000000006</v>
      </c>
      <c r="AG36" s="1">
        <v>44153</v>
      </c>
      <c r="AH36">
        <v>36.034700000000001</v>
      </c>
      <c r="AJ36">
        <f>AJ35/(AH35+AI35*(1-Analysis!$G$1))*AH36</f>
        <v>36.034700000000001</v>
      </c>
      <c r="AL36" s="1">
        <v>44154</v>
      </c>
      <c r="AM36">
        <v>358.4196</v>
      </c>
      <c r="AO36">
        <f>AO35/(AM35+AN35*(1-Analysis!$G$1))*AM36</f>
        <v>357.31301036026508</v>
      </c>
      <c r="AQ36" s="1">
        <v>44154</v>
      </c>
      <c r="AR36">
        <v>31.014299999999999</v>
      </c>
      <c r="AT36">
        <f t="shared" si="0"/>
        <v>1.1839999999999999</v>
      </c>
      <c r="AU36">
        <f>AU35/((AR35+AS35*(1-Analysis!$G$1))*AT35)*AR36*AT36</f>
        <v>36.497252074073081</v>
      </c>
      <c r="AV36">
        <f t="shared" si="1"/>
        <v>1.1870499999999999</v>
      </c>
      <c r="AW36">
        <f>AW35/(($AR35+$AS35*(1-Analysis!$G$1))*AV35)*$AR36*AV36</f>
        <v>36.591269488621982</v>
      </c>
      <c r="AY36" s="3">
        <v>44159</v>
      </c>
      <c r="AZ36">
        <v>1.1872499999999999</v>
      </c>
      <c r="BB36" s="3">
        <v>44155</v>
      </c>
      <c r="BC36">
        <v>1.1859</v>
      </c>
    </row>
    <row r="37" spans="1:55" x14ac:dyDescent="0.3">
      <c r="A37" s="1">
        <v>44153</v>
      </c>
      <c r="B37">
        <v>3567.79</v>
      </c>
      <c r="D37" s="1">
        <v>44153</v>
      </c>
      <c r="E37">
        <v>6485.02</v>
      </c>
      <c r="G37" s="1">
        <v>44153</v>
      </c>
      <c r="H37" s="2">
        <v>7357.3370000000004</v>
      </c>
      <c r="K37" s="1">
        <v>44154</v>
      </c>
      <c r="L37">
        <v>68.010000000000005</v>
      </c>
      <c r="N37">
        <f>N36/(L36+M36*(1-Analysis!$G$1))*L37</f>
        <v>67.804088222651188</v>
      </c>
      <c r="P37" s="1">
        <v>44154</v>
      </c>
      <c r="Q37">
        <v>64.727400000000003</v>
      </c>
      <c r="S37" s="3">
        <v>44153</v>
      </c>
      <c r="T37" s="4">
        <v>359.48523499999999</v>
      </c>
      <c r="V37" s="3">
        <v>44153</v>
      </c>
      <c r="W37">
        <v>35.575336</v>
      </c>
      <c r="Y37">
        <f>Y36/(W36+X36*(1-Analysis!$G$1))*W37</f>
        <v>35.461435590850357</v>
      </c>
      <c r="AA37" s="3">
        <v>44153</v>
      </c>
      <c r="AB37">
        <v>662.49779999999998</v>
      </c>
      <c r="AD37" s="3">
        <v>44152</v>
      </c>
      <c r="AE37">
        <v>67.744100000000003</v>
      </c>
      <c r="AG37" s="1">
        <v>44152</v>
      </c>
      <c r="AH37">
        <v>36.451999999999998</v>
      </c>
      <c r="AJ37">
        <f>AJ36/(AH36+AI36*(1-Analysis!$G$1))*AH37</f>
        <v>36.451999999999998</v>
      </c>
      <c r="AL37" s="1">
        <v>44153</v>
      </c>
      <c r="AM37">
        <v>356.99489999999997</v>
      </c>
      <c r="AO37">
        <f>AO36/(AM36+AN36*(1-Analysis!$G$1))*AM37</f>
        <v>355.89270899878744</v>
      </c>
      <c r="AQ37" s="1">
        <v>44153</v>
      </c>
      <c r="AR37">
        <v>30.796800000000001</v>
      </c>
      <c r="AT37">
        <f t="shared" si="0"/>
        <v>1.1876</v>
      </c>
      <c r="AU37">
        <f>AU36/((AR36+AS36*(1-Analysis!$G$1))*AT36)*AR37*AT37</f>
        <v>36.351493856141893</v>
      </c>
      <c r="AV37">
        <f t="shared" si="1"/>
        <v>1.1851700000000001</v>
      </c>
      <c r="AW37">
        <f>AW36/(($AR36+$AS36*(1-Analysis!$G$1))*AV36)*$AR37*AV37</f>
        <v>36.277113483903385</v>
      </c>
      <c r="AY37" s="3">
        <v>44158</v>
      </c>
      <c r="AZ37">
        <v>1.1818500000000001</v>
      </c>
      <c r="BB37" s="3">
        <v>44154</v>
      </c>
      <c r="BC37">
        <v>1.1870499999999999</v>
      </c>
    </row>
    <row r="38" spans="1:55" x14ac:dyDescent="0.3">
      <c r="A38" s="1">
        <v>44152</v>
      </c>
      <c r="B38">
        <v>3609.53</v>
      </c>
      <c r="D38" s="1">
        <v>44152</v>
      </c>
      <c r="E38">
        <v>6560.04</v>
      </c>
      <c r="G38" s="1">
        <v>44152</v>
      </c>
      <c r="H38" s="2">
        <v>7442.0410000000002</v>
      </c>
      <c r="K38" s="1">
        <v>44153</v>
      </c>
      <c r="L38">
        <v>67.739999999999995</v>
      </c>
      <c r="N38">
        <f>N37/(L37+M37*(1-Analysis!$G$1))*L38</f>
        <v>67.534905693315551</v>
      </c>
      <c r="P38" s="1">
        <v>44153</v>
      </c>
      <c r="Q38">
        <v>64.469499999999996</v>
      </c>
      <c r="S38" s="3">
        <v>44152</v>
      </c>
      <c r="T38" s="4">
        <v>363.64074199999999</v>
      </c>
      <c r="V38" s="3">
        <v>44152</v>
      </c>
      <c r="W38">
        <v>35.986583000000003</v>
      </c>
      <c r="Y38">
        <f>Y37/(W37+X37*(1-Analysis!$G$1))*W38</f>
        <v>35.871365914556378</v>
      </c>
      <c r="AA38" s="3">
        <v>44152</v>
      </c>
      <c r="AB38">
        <v>670.12609999999995</v>
      </c>
      <c r="AD38" s="3">
        <v>44151</v>
      </c>
      <c r="AE38">
        <v>68.062399999999997</v>
      </c>
      <c r="AG38" s="1">
        <v>44151</v>
      </c>
      <c r="AH38">
        <v>36.625999999999998</v>
      </c>
      <c r="AJ38">
        <f>AJ37/(AH37+AI37*(1-Analysis!$G$1))*AH38</f>
        <v>36.625999999999998</v>
      </c>
      <c r="AL38" s="1">
        <v>44152</v>
      </c>
      <c r="AM38">
        <v>361.11270000000002</v>
      </c>
      <c r="AO38">
        <f>AO37/(AM37+AN37*(1-Analysis!$G$1))*AM38</f>
        <v>359.99779564600624</v>
      </c>
      <c r="AQ38" s="1">
        <v>44152</v>
      </c>
      <c r="AR38">
        <v>31.152799999999999</v>
      </c>
      <c r="AT38">
        <f t="shared" si="0"/>
        <v>1.1875500000000001</v>
      </c>
      <c r="AU38">
        <f>AU37/((AR37+AS37*(1-Analysis!$G$1))*AT37)*AR38*AT38</f>
        <v>36.770155979742057</v>
      </c>
      <c r="AV38">
        <f t="shared" si="1"/>
        <v>1.18632</v>
      </c>
      <c r="AW38">
        <f>AW37/(($AR37+$AS37*(1-Analysis!$G$1))*AV37)*$AR38*AV38</f>
        <v>36.732071442791941</v>
      </c>
      <c r="AY38" s="3">
        <v>44155</v>
      </c>
      <c r="AZ38">
        <v>1.1854000000000002</v>
      </c>
      <c r="BB38" s="3">
        <v>44153</v>
      </c>
      <c r="BC38">
        <v>1.1851700000000001</v>
      </c>
    </row>
    <row r="39" spans="1:55" x14ac:dyDescent="0.3">
      <c r="A39" s="1">
        <v>44151</v>
      </c>
      <c r="B39">
        <v>3626.91</v>
      </c>
      <c r="D39" s="1">
        <v>44151</v>
      </c>
      <c r="E39">
        <v>6590.96</v>
      </c>
      <c r="G39" s="1">
        <v>44151</v>
      </c>
      <c r="H39" s="2">
        <v>7476.7920000000004</v>
      </c>
      <c r="K39" s="1">
        <v>44152</v>
      </c>
      <c r="L39">
        <v>68.52</v>
      </c>
      <c r="N39">
        <f>N38/(L38+M38*(1-Analysis!$G$1))*L39</f>
        <v>68.312544111396249</v>
      </c>
      <c r="P39" s="1">
        <v>44152</v>
      </c>
      <c r="Q39">
        <v>65.212900000000005</v>
      </c>
      <c r="S39" s="3">
        <v>44151</v>
      </c>
      <c r="T39" s="4">
        <v>365.35035499999998</v>
      </c>
      <c r="V39" s="3">
        <v>44151</v>
      </c>
      <c r="W39">
        <v>36.155830999999999</v>
      </c>
      <c r="Y39">
        <f>Y38/(W38+X38*(1-Analysis!$G$1))*W39</f>
        <v>36.040072038677877</v>
      </c>
      <c r="AA39" s="3">
        <v>44151</v>
      </c>
      <c r="AB39">
        <v>673.25620000000004</v>
      </c>
      <c r="AD39" s="3">
        <v>44148</v>
      </c>
      <c r="AE39">
        <v>67.277799999999999</v>
      </c>
      <c r="AG39" s="1">
        <v>44148</v>
      </c>
      <c r="AH39">
        <v>36.203000000000003</v>
      </c>
      <c r="AJ39">
        <f>AJ38/(AH38+AI38*(1-Analysis!$G$1))*AH39</f>
        <v>36.203000000000003</v>
      </c>
      <c r="AL39" s="1">
        <v>44151</v>
      </c>
      <c r="AM39">
        <v>362.80669999999998</v>
      </c>
      <c r="AO39">
        <f>AO38/(AM38+AN38*(1-Analysis!$G$1))*AM39</f>
        <v>361.68656556693207</v>
      </c>
      <c r="AQ39" s="1">
        <v>44151</v>
      </c>
      <c r="AR39">
        <v>31.401399999999999</v>
      </c>
      <c r="AT39">
        <f t="shared" si="0"/>
        <v>1.1836500000000001</v>
      </c>
      <c r="AU39">
        <f>AU38/((AR38+AS38*(1-Analysis!$G$1))*AT38)*AR39*AT39</f>
        <v>36.941863115664944</v>
      </c>
      <c r="AV39">
        <f t="shared" si="1"/>
        <v>1.1856</v>
      </c>
      <c r="AW39">
        <f>AW38/(($AR38+$AS38*(1-Analysis!$G$1))*AV38)*$AR39*AV39</f>
        <v>37.002722857206372</v>
      </c>
      <c r="AY39" s="3">
        <v>44154</v>
      </c>
      <c r="AZ39">
        <v>1.1839999999999999</v>
      </c>
      <c r="BB39" s="3">
        <v>44152</v>
      </c>
      <c r="BC39">
        <v>1.18632</v>
      </c>
    </row>
    <row r="40" spans="1:55" x14ac:dyDescent="0.3">
      <c r="A40" s="1">
        <v>44148</v>
      </c>
      <c r="B40">
        <v>3585.15</v>
      </c>
      <c r="D40" s="1">
        <v>44148</v>
      </c>
      <c r="E40">
        <v>6515.01</v>
      </c>
      <c r="G40" s="1">
        <v>44148</v>
      </c>
      <c r="H40" s="2">
        <v>7390.61</v>
      </c>
      <c r="K40" s="1">
        <v>44151</v>
      </c>
      <c r="L40">
        <v>68.84</v>
      </c>
      <c r="N40">
        <f>N39/(L39+M39*(1-Analysis!$G$1))*L40</f>
        <v>68.631575257275514</v>
      </c>
      <c r="P40" s="1">
        <v>44151</v>
      </c>
      <c r="Q40">
        <v>65.519400000000005</v>
      </c>
      <c r="S40" s="3">
        <v>44148</v>
      </c>
      <c r="T40" s="4">
        <v>361.14274499999999</v>
      </c>
      <c r="V40" s="3">
        <v>44148</v>
      </c>
      <c r="W40">
        <v>35.739317</v>
      </c>
      <c r="Y40">
        <f>Y39/(W39+X39*(1-Analysis!$G$1))*W40</f>
        <v>35.624891578156365</v>
      </c>
      <c r="AA40" s="3">
        <v>44148</v>
      </c>
      <c r="AB40">
        <v>665.49850000000004</v>
      </c>
      <c r="AD40" s="3">
        <v>44147</v>
      </c>
      <c r="AE40">
        <v>66.369299999999996</v>
      </c>
      <c r="AG40" s="1">
        <v>44147</v>
      </c>
      <c r="AH40">
        <v>35.7151</v>
      </c>
      <c r="AJ40">
        <f>AJ39/(AH39+AI39*(1-Analysis!$G$1))*AH40</f>
        <v>35.7151</v>
      </c>
      <c r="AL40" s="1">
        <v>44148</v>
      </c>
      <c r="AM40">
        <v>358.69290000000001</v>
      </c>
      <c r="AO40">
        <f>AO39/(AM39+AN39*(1-Analysis!$G$1))*AM40</f>
        <v>357.58546657005786</v>
      </c>
      <c r="AQ40" s="1">
        <v>44148</v>
      </c>
      <c r="AR40">
        <v>31.082999999999998</v>
      </c>
      <c r="AT40">
        <f t="shared" si="0"/>
        <v>1.1819999999999999</v>
      </c>
      <c r="AU40">
        <f>AU39/((AR39+AS39*(1-Analysis!$G$1))*AT39)*AR40*AT40</f>
        <v>36.516310074134637</v>
      </c>
      <c r="AV40">
        <f t="shared" si="1"/>
        <v>1.1833800000000001</v>
      </c>
      <c r="AW40">
        <f>AW39/(($AR39+$AS39*(1-Analysis!$G$1))*AV39)*$AR40*AV40</f>
        <v>36.55894332955112</v>
      </c>
      <c r="AY40" s="3">
        <v>44153</v>
      </c>
      <c r="AZ40">
        <v>1.1876</v>
      </c>
      <c r="BB40" s="3">
        <v>44151</v>
      </c>
      <c r="BC40">
        <v>1.1856</v>
      </c>
    </row>
    <row r="41" spans="1:55" x14ac:dyDescent="0.3">
      <c r="A41" s="1">
        <v>44147</v>
      </c>
      <c r="B41">
        <v>3537.01</v>
      </c>
      <c r="D41" s="1">
        <v>44147</v>
      </c>
      <c r="E41">
        <v>6427.11</v>
      </c>
      <c r="G41" s="1">
        <v>44147</v>
      </c>
      <c r="H41" s="2">
        <v>7290.6930000000002</v>
      </c>
      <c r="K41" s="1">
        <v>44148</v>
      </c>
      <c r="L41">
        <v>68.05</v>
      </c>
      <c r="N41">
        <f>N40/(L40+M40*(1-Analysis!$G$1))*L41</f>
        <v>67.843967115886088</v>
      </c>
      <c r="P41" s="1">
        <v>44148</v>
      </c>
      <c r="Q41">
        <v>64.764799999999994</v>
      </c>
      <c r="S41" s="3">
        <v>44147</v>
      </c>
      <c r="T41" s="4">
        <v>356.265534</v>
      </c>
      <c r="V41" s="3">
        <v>44147</v>
      </c>
      <c r="W41">
        <v>35.256656999999997</v>
      </c>
      <c r="Y41">
        <f>Y40/(W40+X40*(1-Analysis!$G$1))*W41</f>
        <v>35.143776895155767</v>
      </c>
      <c r="AA41" s="3">
        <v>44147</v>
      </c>
      <c r="AB41">
        <v>656.50220000000002</v>
      </c>
      <c r="AD41" s="3">
        <v>44146</v>
      </c>
      <c r="AE41">
        <v>67.025099999999995</v>
      </c>
      <c r="AG41" s="1">
        <v>44146</v>
      </c>
      <c r="AH41">
        <v>36.067399999999999</v>
      </c>
      <c r="AJ41">
        <f>AJ40/(AH40+AI40*(1-Analysis!$G$1))*AH41</f>
        <v>36.067399999999999</v>
      </c>
      <c r="AL41" s="1">
        <v>44147</v>
      </c>
      <c r="AM41">
        <v>353.84739999999999</v>
      </c>
      <c r="AO41">
        <f>AO40/(AM40+AN40*(1-Analysis!$G$1))*AM41</f>
        <v>352.75492663390293</v>
      </c>
      <c r="AQ41" s="1">
        <v>44147</v>
      </c>
      <c r="AR41">
        <v>30.6875</v>
      </c>
      <c r="AT41">
        <f t="shared" si="0"/>
        <v>1.1810499999999999</v>
      </c>
      <c r="AU41">
        <f>AU40/((AR40+AS40*(1-Analysis!$G$1))*AT40)*AR41*AT41</f>
        <v>36.022701108991846</v>
      </c>
      <c r="AV41">
        <f t="shared" si="1"/>
        <v>1.18069</v>
      </c>
      <c r="AW41">
        <f>AW40/(($AR40+$AS40*(1-Analysis!$G$1))*AV40)*$AR41*AV41</f>
        <v>36.011720902904663</v>
      </c>
      <c r="AY41" s="3">
        <v>44152</v>
      </c>
      <c r="AZ41">
        <v>1.1875500000000001</v>
      </c>
      <c r="BB41" s="3">
        <v>44148</v>
      </c>
      <c r="BC41">
        <v>1.1833800000000001</v>
      </c>
    </row>
    <row r="42" spans="1:55" x14ac:dyDescent="0.3">
      <c r="A42" s="1">
        <v>44146</v>
      </c>
      <c r="B42">
        <v>3572.66</v>
      </c>
      <c r="D42" s="1">
        <v>44146</v>
      </c>
      <c r="E42">
        <v>6490.95</v>
      </c>
      <c r="G42" s="1">
        <v>44146</v>
      </c>
      <c r="H42" s="2">
        <v>7362.6540000000005</v>
      </c>
      <c r="K42" s="1">
        <v>44147</v>
      </c>
      <c r="L42">
        <v>67.13</v>
      </c>
      <c r="N42">
        <f>N41/(L41+M41*(1-Analysis!$G$1))*L42</f>
        <v>66.92675257148322</v>
      </c>
      <c r="P42" s="1">
        <v>44147</v>
      </c>
      <c r="Q42">
        <v>63.890799999999999</v>
      </c>
      <c r="S42" s="3">
        <v>44146</v>
      </c>
      <c r="T42" s="4">
        <v>359.79427199999998</v>
      </c>
      <c r="V42" s="3">
        <v>44146</v>
      </c>
      <c r="W42">
        <v>35.605851999999999</v>
      </c>
      <c r="Y42">
        <f>Y41/(W41+X41*(1-Analysis!$G$1))*W42</f>
        <v>35.491853888754562</v>
      </c>
      <c r="AA42" s="3">
        <v>44146</v>
      </c>
      <c r="AB42">
        <v>662.98299999999995</v>
      </c>
      <c r="AD42" s="3">
        <v>44145</v>
      </c>
      <c r="AE42">
        <v>66.515299999999996</v>
      </c>
      <c r="AG42" s="1">
        <v>44145</v>
      </c>
      <c r="AH42">
        <v>35.790999999999997</v>
      </c>
      <c r="AJ42">
        <f>AJ41/(AH41+AI41*(1-Analysis!$G$1))*AH42</f>
        <v>35.790999999999997</v>
      </c>
      <c r="AL42" s="1">
        <v>44146</v>
      </c>
      <c r="AM42">
        <v>357.35129999999998</v>
      </c>
      <c r="AO42">
        <f>AO41/(AM41+AN41*(1-Analysis!$G$1))*AM42</f>
        <v>356.24800864448866</v>
      </c>
      <c r="AQ42" s="1">
        <v>44146</v>
      </c>
      <c r="AR42">
        <v>31.128799999999998</v>
      </c>
      <c r="AT42">
        <f t="shared" si="0"/>
        <v>1.1758</v>
      </c>
      <c r="AU42">
        <f>AU41/((AR41+AS41*(1-Analysis!$G$1))*AT41)*AR42*AT42</f>
        <v>36.378292973553272</v>
      </c>
      <c r="AV42">
        <f t="shared" si="1"/>
        <v>1.17778</v>
      </c>
      <c r="AW42">
        <f>AW41/(($AR41+$AS41*(1-Analysis!$G$1))*AV41)*$AR42*AV42</f>
        <v>36.43955255859121</v>
      </c>
      <c r="AY42" s="3">
        <v>44151</v>
      </c>
      <c r="AZ42">
        <v>1.1836500000000001</v>
      </c>
      <c r="BB42" s="3">
        <v>44147</v>
      </c>
      <c r="BC42">
        <v>1.18069</v>
      </c>
    </row>
    <row r="43" spans="1:55" x14ac:dyDescent="0.3">
      <c r="A43" s="1">
        <v>44145</v>
      </c>
      <c r="B43">
        <v>3545.53</v>
      </c>
      <c r="D43" s="1">
        <v>44145</v>
      </c>
      <c r="E43">
        <v>6441.67</v>
      </c>
      <c r="G43" s="1">
        <v>44145</v>
      </c>
      <c r="H43" s="2">
        <v>7306.7489999999998</v>
      </c>
      <c r="K43" s="1">
        <v>44146</v>
      </c>
      <c r="L43">
        <v>67.8</v>
      </c>
      <c r="N43">
        <f>N42/(L42+M42*(1-Analysis!$G$1))*L43</f>
        <v>67.594724033167921</v>
      </c>
      <c r="P43" s="1">
        <v>44146</v>
      </c>
      <c r="Q43">
        <v>64.523300000000006</v>
      </c>
      <c r="S43" s="3">
        <v>44145</v>
      </c>
      <c r="T43" s="4">
        <v>357.06348300000002</v>
      </c>
      <c r="V43" s="3">
        <v>44145</v>
      </c>
      <c r="W43">
        <v>35.335656</v>
      </c>
      <c r="Y43">
        <f>Y42/(W42+X42*(1-Analysis!$G$1))*W43</f>
        <v>35.222522966598113</v>
      </c>
      <c r="AA43" s="3">
        <v>44145</v>
      </c>
      <c r="AB43">
        <v>657.94979999999998</v>
      </c>
      <c r="AD43" s="3">
        <v>44144</v>
      </c>
      <c r="AE43">
        <v>66.599800000000002</v>
      </c>
      <c r="AG43" s="1">
        <v>44144</v>
      </c>
      <c r="AH43">
        <v>35.839199999999998</v>
      </c>
      <c r="AJ43">
        <f>AJ42/(AH42+AI42*(1-Analysis!$G$1))*AH43</f>
        <v>35.839199999999998</v>
      </c>
      <c r="AL43" s="1">
        <v>44145</v>
      </c>
      <c r="AM43">
        <v>354.65690000000001</v>
      </c>
      <c r="AO43">
        <f>AO42/(AM42+AN42*(1-Analysis!$G$1))*AM43</f>
        <v>353.56192737238553</v>
      </c>
      <c r="AQ43" s="1">
        <v>44145</v>
      </c>
      <c r="AR43">
        <v>30.729199999999999</v>
      </c>
      <c r="AT43">
        <f t="shared" si="0"/>
        <v>1.1820499999999998</v>
      </c>
      <c r="AU43">
        <f>AU42/((AR42+AS42*(1-Analysis!$G$1))*AT42)*AR43*AT43</f>
        <v>36.102192916001719</v>
      </c>
      <c r="AV43">
        <f t="shared" si="1"/>
        <v>1.18188</v>
      </c>
      <c r="AW43">
        <f>AW42/(($AR42+$AS42*(1-Analysis!$G$1))*AV42)*$AR43*AV43</f>
        <v>36.097000772864178</v>
      </c>
      <c r="AY43" s="3">
        <v>44148</v>
      </c>
      <c r="AZ43">
        <v>1.1819999999999999</v>
      </c>
      <c r="BB43" s="3">
        <v>44146</v>
      </c>
      <c r="BC43">
        <v>1.17778</v>
      </c>
    </row>
    <row r="44" spans="1:55" x14ac:dyDescent="0.3">
      <c r="A44" s="1">
        <v>44144</v>
      </c>
      <c r="B44">
        <v>3550.5</v>
      </c>
      <c r="D44" s="1">
        <v>44144</v>
      </c>
      <c r="E44">
        <v>6449.94</v>
      </c>
      <c r="G44" s="1">
        <v>44144</v>
      </c>
      <c r="H44" s="2">
        <v>7315.768</v>
      </c>
      <c r="K44" s="1">
        <v>44145</v>
      </c>
      <c r="L44">
        <v>67.28</v>
      </c>
      <c r="N44">
        <f>N43/(L43+M43*(1-Analysis!$G$1))*L44</f>
        <v>67.076298421114132</v>
      </c>
      <c r="P44" s="1">
        <v>44145</v>
      </c>
      <c r="Q44">
        <v>64.033799999999999</v>
      </c>
      <c r="S44" s="3">
        <v>44144</v>
      </c>
      <c r="T44" s="4">
        <v>357.511934</v>
      </c>
      <c r="V44" s="3">
        <v>44144</v>
      </c>
      <c r="W44">
        <v>35.380087000000003</v>
      </c>
      <c r="Y44">
        <f>Y43/(W43+X43*(1-Analysis!$G$1))*W44</f>
        <v>35.266811713294338</v>
      </c>
      <c r="AA44" s="3">
        <v>44144</v>
      </c>
      <c r="AB44">
        <v>658.76279999999997</v>
      </c>
      <c r="AD44" s="3">
        <v>44141</v>
      </c>
      <c r="AE44">
        <v>65.825100000000006</v>
      </c>
      <c r="AG44" s="1">
        <v>44141</v>
      </c>
      <c r="AH44">
        <v>35.427199999999999</v>
      </c>
      <c r="AJ44">
        <f>AJ43/(AH43+AI43*(1-Analysis!$G$1))*AH44</f>
        <v>35.427199999999999</v>
      </c>
      <c r="AL44" s="1">
        <v>44144</v>
      </c>
      <c r="AM44">
        <v>355.09359999999998</v>
      </c>
      <c r="AO44">
        <f>AO43/(AM43+AN43*(1-Analysis!$G$1))*AM44</f>
        <v>353.99727909875406</v>
      </c>
      <c r="AQ44" s="1">
        <v>44144</v>
      </c>
      <c r="AR44">
        <v>30.758099999999999</v>
      </c>
      <c r="AT44">
        <f t="shared" si="0"/>
        <v>1.1823999999999999</v>
      </c>
      <c r="AU44">
        <f>AU43/((AR43+AS43*(1-Analysis!$G$1))*AT43)*AR44*AT44</f>
        <v>36.146845833602192</v>
      </c>
      <c r="AV44">
        <f t="shared" si="1"/>
        <v>1.18171</v>
      </c>
      <c r="AW44">
        <f>AW43/(($AR43+$AS43*(1-Analysis!$G$1))*AV43)*$AR44*AV44</f>
        <v>36.125752021334598</v>
      </c>
      <c r="AY44" s="3">
        <v>44147</v>
      </c>
      <c r="AZ44">
        <v>1.1810499999999999</v>
      </c>
      <c r="BB44" s="3">
        <v>44145</v>
      </c>
      <c r="BC44">
        <v>1.18188</v>
      </c>
    </row>
    <row r="45" spans="1:55" x14ac:dyDescent="0.3">
      <c r="A45" s="1">
        <v>44141</v>
      </c>
      <c r="B45">
        <v>3509.44</v>
      </c>
      <c r="D45" s="1">
        <v>44141</v>
      </c>
      <c r="E45">
        <v>6374.95</v>
      </c>
      <c r="G45" s="1">
        <v>44141</v>
      </c>
      <c r="H45" s="2">
        <v>7230.5150000000003</v>
      </c>
      <c r="K45" s="1">
        <v>44144</v>
      </c>
      <c r="L45">
        <v>67.37</v>
      </c>
      <c r="N45">
        <f>N44/(L44+M44*(1-Analysis!$G$1))*L45</f>
        <v>67.166025930892673</v>
      </c>
      <c r="P45" s="1">
        <v>44144</v>
      </c>
      <c r="Q45">
        <v>64.114400000000003</v>
      </c>
      <c r="S45" s="3">
        <v>44141</v>
      </c>
      <c r="T45" s="4">
        <v>353.34889900000002</v>
      </c>
      <c r="V45" s="3">
        <v>44141</v>
      </c>
      <c r="W45">
        <v>34.968207999999997</v>
      </c>
      <c r="Y45">
        <f>Y44/(W44+X44*(1-Analysis!$G$1))*W45</f>
        <v>34.856251413042386</v>
      </c>
      <c r="AA45" s="3">
        <v>44141</v>
      </c>
      <c r="AB45">
        <v>651.08860000000004</v>
      </c>
      <c r="AD45" s="3">
        <v>44140</v>
      </c>
      <c r="AE45">
        <v>65.837199999999996</v>
      </c>
      <c r="AG45" s="1">
        <v>44140</v>
      </c>
      <c r="AH45">
        <v>35.430900000000001</v>
      </c>
      <c r="AJ45">
        <f>AJ44/(AH44+AI44*(1-Analysis!$G$1))*AH45</f>
        <v>35.430900000000001</v>
      </c>
      <c r="AL45" s="1">
        <v>44141</v>
      </c>
      <c r="AM45">
        <v>350.93340000000001</v>
      </c>
      <c r="AO45">
        <f>AO44/(AM44+AN44*(1-Analysis!$G$1))*AM45</f>
        <v>349.84992335788286</v>
      </c>
      <c r="AQ45" s="1">
        <v>44141</v>
      </c>
      <c r="AR45">
        <v>30.270600000000002</v>
      </c>
      <c r="AT45">
        <f t="shared" si="0"/>
        <v>1.1874499999999999</v>
      </c>
      <c r="AU45">
        <f>AU44/((AR44+AS44*(1-Analysis!$G$1))*AT44)*AR45*AT45</f>
        <v>35.725872365439216</v>
      </c>
      <c r="AV45">
        <f t="shared" si="1"/>
        <v>1.18797</v>
      </c>
      <c r="AW45">
        <f>AW44/(($AR44+$AS44*(1-Analysis!$G$1))*AV44)*$AR45*AV45</f>
        <v>35.741517195646807</v>
      </c>
      <c r="AY45" s="3">
        <v>44146</v>
      </c>
      <c r="AZ45">
        <v>1.1758</v>
      </c>
      <c r="BB45" s="3">
        <v>44144</v>
      </c>
      <c r="BC45">
        <v>1.18171</v>
      </c>
    </row>
    <row r="46" spans="1:55" x14ac:dyDescent="0.3">
      <c r="A46" s="1">
        <v>44140</v>
      </c>
      <c r="B46">
        <v>3510.45</v>
      </c>
      <c r="D46" s="1">
        <v>44140</v>
      </c>
      <c r="E46">
        <v>6376.21</v>
      </c>
      <c r="G46" s="1">
        <v>44140</v>
      </c>
      <c r="H46" s="2">
        <v>7231.6689999999999</v>
      </c>
      <c r="K46" s="1">
        <v>44141</v>
      </c>
      <c r="L46">
        <v>66.569999999999993</v>
      </c>
      <c r="N46">
        <f>N45/(L45+M45*(1-Analysis!$G$1))*L46</f>
        <v>66.368448066194517</v>
      </c>
      <c r="P46" s="1">
        <v>44141</v>
      </c>
      <c r="Q46">
        <v>63.353999999999999</v>
      </c>
      <c r="S46" s="3">
        <v>44140</v>
      </c>
      <c r="T46" s="4">
        <v>353.41433799999999</v>
      </c>
      <c r="V46" s="3">
        <v>44140</v>
      </c>
      <c r="W46">
        <v>34.974657000000001</v>
      </c>
      <c r="Y46">
        <f>Y45/(W45+X45*(1-Analysis!$G$1))*W46</f>
        <v>34.86267976548649</v>
      </c>
      <c r="AA46" s="3">
        <v>44140</v>
      </c>
      <c r="AB46">
        <v>651.1934</v>
      </c>
      <c r="AD46" s="3">
        <v>44139</v>
      </c>
      <c r="AE46">
        <v>64.569100000000006</v>
      </c>
      <c r="AG46" s="1">
        <v>44139</v>
      </c>
      <c r="AH46">
        <v>34.741500000000002</v>
      </c>
      <c r="AJ46">
        <f>AJ45/(AH45+AI45*(1-Analysis!$G$1))*AH46</f>
        <v>34.741500000000002</v>
      </c>
      <c r="AL46" s="1">
        <v>44140</v>
      </c>
      <c r="AM46">
        <v>351.00639999999999</v>
      </c>
      <c r="AO46">
        <f>AO45/(AM45+AN45*(1-Analysis!$G$1))*AM46</f>
        <v>349.92269797667126</v>
      </c>
      <c r="AQ46" s="1">
        <v>44140</v>
      </c>
      <c r="AR46">
        <v>30.398399999999999</v>
      </c>
      <c r="AT46">
        <f t="shared" si="0"/>
        <v>1.1826499999999998</v>
      </c>
      <c r="AU46">
        <f>AU45/((AR45+AS45*(1-Analysis!$G$1))*AT45)*AR46*AT46</f>
        <v>35.731680559015132</v>
      </c>
      <c r="AV46">
        <f t="shared" si="1"/>
        <v>1.18232</v>
      </c>
      <c r="AW46">
        <f>AW45/(($AR45+$AS45*(1-Analysis!$G$1))*AV45)*$AR46*AV46</f>
        <v>35.721710191971212</v>
      </c>
      <c r="AY46" s="3">
        <v>44145</v>
      </c>
      <c r="AZ46">
        <v>1.1820499999999998</v>
      </c>
      <c r="BB46" s="3">
        <v>44141</v>
      </c>
      <c r="BC46">
        <v>1.18797</v>
      </c>
    </row>
    <row r="47" spans="1:55" x14ac:dyDescent="0.3">
      <c r="A47" s="1">
        <v>44139</v>
      </c>
      <c r="B47">
        <v>3443.44</v>
      </c>
      <c r="D47" s="1">
        <v>44139</v>
      </c>
      <c r="E47">
        <v>6253.68</v>
      </c>
      <c r="G47" s="1">
        <v>44139</v>
      </c>
      <c r="H47" s="2">
        <v>7092.3029999999999</v>
      </c>
      <c r="K47" s="1">
        <v>44140</v>
      </c>
      <c r="L47">
        <v>66.599999999999994</v>
      </c>
      <c r="N47">
        <f>N46/(L46+M46*(1-Analysis!$G$1))*L47</f>
        <v>66.398357236120702</v>
      </c>
      <c r="P47" s="1">
        <v>44140</v>
      </c>
      <c r="Q47">
        <v>63.380299999999998</v>
      </c>
      <c r="S47" s="3">
        <v>44139</v>
      </c>
      <c r="T47" s="4">
        <v>346.61269499999997</v>
      </c>
      <c r="V47" s="3">
        <v>44139</v>
      </c>
      <c r="W47">
        <v>34.301591999999999</v>
      </c>
      <c r="Y47">
        <f>Y46/(W46+X46*(1-Analysis!$G$1))*W47</f>
        <v>34.191769696050862</v>
      </c>
      <c r="AA47" s="3">
        <v>44139</v>
      </c>
      <c r="AB47">
        <v>638.64459999999997</v>
      </c>
      <c r="AD47" s="3">
        <v>44138</v>
      </c>
      <c r="AE47">
        <v>63.172899999999998</v>
      </c>
      <c r="AG47" s="1">
        <v>44138</v>
      </c>
      <c r="AH47">
        <v>33.999600000000001</v>
      </c>
      <c r="AJ47">
        <f>AJ46/(AH46+AI46*(1-Analysis!$G$1))*AH47</f>
        <v>33.999600000000001</v>
      </c>
      <c r="AL47" s="1">
        <v>44139</v>
      </c>
      <c r="AM47">
        <v>344.24630000000002</v>
      </c>
      <c r="AO47">
        <f>AO46/(AM46+AN46*(1-Analysis!$G$1))*AM47</f>
        <v>343.18346920308738</v>
      </c>
      <c r="AQ47" s="1">
        <v>44139</v>
      </c>
      <c r="AR47">
        <v>30.113</v>
      </c>
      <c r="AT47">
        <f t="shared" si="0"/>
        <v>1.1708499999999999</v>
      </c>
      <c r="AU47">
        <f>AU46/((AR46+AS46*(1-Analysis!$G$1))*AT46)*AR47*AT47</f>
        <v>35.043039294864855</v>
      </c>
      <c r="AV47">
        <f t="shared" si="1"/>
        <v>1.1721299999999999</v>
      </c>
      <c r="AW47">
        <f>AW46/(($AR46+$AS46*(1-Analysis!$G$1))*AV46)*$AR47*AV47</f>
        <v>35.081349146935921</v>
      </c>
      <c r="AY47" s="3">
        <v>44144</v>
      </c>
      <c r="AZ47">
        <v>1.1823999999999999</v>
      </c>
      <c r="BB47" s="3">
        <v>44140</v>
      </c>
      <c r="BC47">
        <v>1.18232</v>
      </c>
    </row>
    <row r="48" spans="1:55" x14ac:dyDescent="0.3">
      <c r="A48" s="1">
        <v>44138</v>
      </c>
      <c r="B48">
        <v>3369.16</v>
      </c>
      <c r="D48" s="1">
        <v>44138</v>
      </c>
      <c r="E48">
        <v>6118.77</v>
      </c>
      <c r="G48" s="1">
        <v>44138</v>
      </c>
      <c r="H48" s="2">
        <v>6939.3</v>
      </c>
      <c r="K48" s="1">
        <v>44139</v>
      </c>
      <c r="L48">
        <v>65.31</v>
      </c>
      <c r="N48">
        <f>N47/(L47+M47*(1-Analysis!$G$1))*L48</f>
        <v>65.112262929294957</v>
      </c>
      <c r="P48" s="1">
        <v>44139</v>
      </c>
      <c r="Q48">
        <v>62.160600000000002</v>
      </c>
      <c r="S48" s="3">
        <v>44138</v>
      </c>
      <c r="T48" s="4">
        <v>339.13759399999998</v>
      </c>
      <c r="V48" s="3">
        <v>44138</v>
      </c>
      <c r="W48">
        <v>33.561799999999998</v>
      </c>
      <c r="Y48">
        <f>Y47/(W47+X47*(1-Analysis!$G$1))*W48</f>
        <v>33.454346264305158</v>
      </c>
      <c r="AA48" s="3">
        <v>44138</v>
      </c>
      <c r="AB48">
        <v>624.86779999999999</v>
      </c>
      <c r="AD48" s="3">
        <v>44137</v>
      </c>
      <c r="AE48">
        <v>62.069400000000002</v>
      </c>
      <c r="AG48" s="1">
        <v>44137</v>
      </c>
      <c r="AH48">
        <v>33.404000000000003</v>
      </c>
      <c r="AJ48">
        <f>AJ47/(AH47+AI47*(1-Analysis!$G$1))*AH48</f>
        <v>33.404000000000003</v>
      </c>
      <c r="AL48" s="1">
        <v>44138</v>
      </c>
      <c r="AM48">
        <v>336.8313</v>
      </c>
      <c r="AO48">
        <f>AO47/(AM47+AN47*(1-Analysis!$G$1))*AM48</f>
        <v>335.79136237683855</v>
      </c>
      <c r="AQ48" s="1">
        <v>44138</v>
      </c>
      <c r="AR48">
        <v>29.408200000000001</v>
      </c>
      <c r="AT48">
        <f t="shared" si="0"/>
        <v>1.1730499999999999</v>
      </c>
      <c r="AU48">
        <f>AU47/((AR47+AS47*(1-Analysis!$G$1))*AT47)*AR48*AT48</f>
        <v>34.287154811317009</v>
      </c>
      <c r="AV48">
        <f t="shared" si="1"/>
        <v>1.17283</v>
      </c>
      <c r="AW48">
        <f>AW47/(($AR47+$AS47*(1-Analysis!$G$1))*AV47)*$AR48*AV48</f>
        <v>34.280724416995795</v>
      </c>
      <c r="AY48" s="3">
        <v>44141</v>
      </c>
      <c r="AZ48">
        <v>1.1874499999999999</v>
      </c>
      <c r="BB48" s="3">
        <v>44139</v>
      </c>
      <c r="BC48">
        <v>1.1721299999999999</v>
      </c>
    </row>
    <row r="49" spans="1:55" x14ac:dyDescent="0.3">
      <c r="A49" s="1">
        <v>44137</v>
      </c>
      <c r="B49">
        <v>3310.24</v>
      </c>
      <c r="D49" s="1">
        <v>44137</v>
      </c>
      <c r="E49">
        <v>6011.73</v>
      </c>
      <c r="G49" s="1">
        <v>44137</v>
      </c>
      <c r="H49" s="2">
        <v>6817.8909999999996</v>
      </c>
      <c r="K49" s="1">
        <v>44138</v>
      </c>
      <c r="L49">
        <v>63.9</v>
      </c>
      <c r="N49">
        <f>N48/(L48+M48*(1-Analysis!$G$1))*L49</f>
        <v>63.706531942764471</v>
      </c>
      <c r="P49" s="1">
        <v>44138</v>
      </c>
      <c r="Q49">
        <v>60.817599999999999</v>
      </c>
      <c r="S49" s="3">
        <v>44137</v>
      </c>
      <c r="T49" s="4">
        <v>333.20642700000002</v>
      </c>
      <c r="V49" s="3">
        <v>44137</v>
      </c>
      <c r="W49">
        <v>32.974907999999999</v>
      </c>
      <c r="Y49">
        <f>Y48/(W48+X48*(1-Analysis!$G$1))*W49</f>
        <v>32.869333297546802</v>
      </c>
      <c r="AA49" s="3">
        <v>44137</v>
      </c>
      <c r="AB49">
        <v>613.93589999999995</v>
      </c>
      <c r="AD49" s="3">
        <v>44134</v>
      </c>
      <c r="AE49">
        <v>61.313299999999998</v>
      </c>
      <c r="AG49" s="1">
        <v>44134</v>
      </c>
      <c r="AH49">
        <v>32.9923</v>
      </c>
      <c r="AJ49">
        <f>AJ48/(AH48+AI48*(1-Analysis!$G$1))*AH49</f>
        <v>32.9923</v>
      </c>
      <c r="AL49" s="1">
        <v>44137</v>
      </c>
      <c r="AM49">
        <v>330.94729999999998</v>
      </c>
      <c r="AO49">
        <f>AO48/(AM48+AN48*(1-Analysis!$G$1))*AM49</f>
        <v>329.92552871997435</v>
      </c>
      <c r="AQ49" s="1">
        <v>44137</v>
      </c>
      <c r="AR49">
        <v>29.127199999999998</v>
      </c>
      <c r="AT49">
        <f t="shared" si="0"/>
        <v>1.1636500000000001</v>
      </c>
      <c r="AU49">
        <f>AU48/((AR48+AS48*(1-Analysis!$G$1))*AT48)*AR49*AT49</f>
        <v>33.687407725272656</v>
      </c>
      <c r="AV49">
        <f t="shared" si="1"/>
        <v>1.16404</v>
      </c>
      <c r="AW49">
        <f>AW48/(($AR48+$AS48*(1-Analysis!$G$1))*AV48)*$AR49*AV49</f>
        <v>33.698698138208535</v>
      </c>
      <c r="AY49" s="3">
        <v>44140</v>
      </c>
      <c r="AZ49">
        <v>1.1826499999999998</v>
      </c>
      <c r="BB49" s="3">
        <v>44138</v>
      </c>
      <c r="BC49">
        <v>1.17283</v>
      </c>
    </row>
    <row r="50" spans="1:55" x14ac:dyDescent="0.3">
      <c r="A50" s="1">
        <v>44134</v>
      </c>
      <c r="B50">
        <v>3269.96</v>
      </c>
      <c r="D50" s="1">
        <v>44134</v>
      </c>
      <c r="E50">
        <v>5938.52</v>
      </c>
      <c r="G50" s="1">
        <v>44134</v>
      </c>
      <c r="H50" s="2">
        <v>6734.8370000000004</v>
      </c>
      <c r="K50" s="1">
        <v>44137</v>
      </c>
      <c r="L50">
        <v>62.79</v>
      </c>
      <c r="N50">
        <f>N49/(L49+M49*(1-Analysis!$G$1))*L50</f>
        <v>62.599892655495793</v>
      </c>
      <c r="P50" s="1">
        <v>44137</v>
      </c>
      <c r="Q50">
        <v>59.756300000000003</v>
      </c>
      <c r="S50" s="3">
        <v>44134</v>
      </c>
      <c r="T50" s="4">
        <v>329.14966099999998</v>
      </c>
      <c r="V50" s="3">
        <v>44134</v>
      </c>
      <c r="W50">
        <v>32.573444000000002</v>
      </c>
      <c r="Y50">
        <f>Y49/(W49+X49*(1-Analysis!$G$1))*W50</f>
        <v>32.469154651924313</v>
      </c>
      <c r="AA50" s="3">
        <v>44134</v>
      </c>
      <c r="AB50">
        <v>606.45950000000005</v>
      </c>
      <c r="AD50" s="3">
        <v>44133</v>
      </c>
      <c r="AE50">
        <v>62.060499999999998</v>
      </c>
      <c r="AG50" s="1">
        <v>44133</v>
      </c>
      <c r="AH50">
        <v>33.390700000000002</v>
      </c>
      <c r="AJ50">
        <f>AJ49/(AH49+AI49*(1-Analysis!$G$1))*AH50</f>
        <v>33.390700000000002</v>
      </c>
      <c r="AL50" s="1">
        <v>44134</v>
      </c>
      <c r="AM50">
        <v>326.91079999999999</v>
      </c>
      <c r="AO50">
        <f>AO49/(AM49+AN49*(1-Analysis!$G$1))*AM50</f>
        <v>325.90149106600899</v>
      </c>
      <c r="AQ50" s="1">
        <v>44134</v>
      </c>
      <c r="AR50">
        <v>28.742899999999999</v>
      </c>
      <c r="AT50">
        <f t="shared" si="0"/>
        <v>1.1648499999999999</v>
      </c>
      <c r="AU50">
        <f>AU49/((AR49+AS49*(1-Analysis!$G$1))*AT49)*AR50*AT50</f>
        <v>33.277222395314922</v>
      </c>
      <c r="AV50">
        <f t="shared" si="1"/>
        <v>1.16466</v>
      </c>
      <c r="AW50">
        <f>AW49/(($AR49+$AS49*(1-Analysis!$G$1))*AV49)*$AR50*AV50</f>
        <v>33.271794509960479</v>
      </c>
      <c r="AY50" s="3">
        <v>44139</v>
      </c>
      <c r="AZ50">
        <v>1.1708499999999999</v>
      </c>
      <c r="BB50" s="3">
        <v>44137</v>
      </c>
      <c r="BC50">
        <v>1.16404</v>
      </c>
    </row>
    <row r="51" spans="1:55" x14ac:dyDescent="0.3">
      <c r="A51" s="1">
        <v>44133</v>
      </c>
      <c r="B51">
        <v>3310.11</v>
      </c>
      <c r="D51" s="1">
        <v>44133</v>
      </c>
      <c r="E51">
        <v>6010.99</v>
      </c>
      <c r="G51" s="1">
        <v>44133</v>
      </c>
      <c r="H51" s="2">
        <v>6816.7939999999999</v>
      </c>
      <c r="K51" s="1">
        <v>44134</v>
      </c>
      <c r="L51">
        <v>62.02</v>
      </c>
      <c r="N51">
        <f>N50/(L50+M50*(1-Analysis!$G$1))*L51</f>
        <v>61.83222396072383</v>
      </c>
      <c r="P51" s="1">
        <v>44134</v>
      </c>
      <c r="Q51">
        <v>59.029200000000003</v>
      </c>
      <c r="S51" s="3">
        <v>44133</v>
      </c>
      <c r="T51" s="4">
        <v>333.15959800000002</v>
      </c>
      <c r="V51" s="3">
        <v>44133</v>
      </c>
      <c r="W51">
        <v>32.970267999999997</v>
      </c>
      <c r="Y51">
        <f>Y50/(W50+X50*(1-Analysis!$G$1))*W51</f>
        <v>32.864708153285576</v>
      </c>
      <c r="AA51" s="3">
        <v>44133</v>
      </c>
      <c r="AB51">
        <v>613.84050000000002</v>
      </c>
      <c r="AD51" s="3">
        <v>44132</v>
      </c>
      <c r="AE51">
        <v>61.320999999999998</v>
      </c>
      <c r="AG51" s="1">
        <v>44131</v>
      </c>
      <c r="AH51">
        <v>34.192500000000003</v>
      </c>
      <c r="AJ51">
        <f>AJ50/(AH50+AI50*(1-Analysis!$G$1))*AH51</f>
        <v>34.192500000000003</v>
      </c>
      <c r="AL51" s="1">
        <v>44133</v>
      </c>
      <c r="AM51">
        <v>330.88260000000002</v>
      </c>
      <c r="AO51">
        <f>AO50/(AM50+AN50*(1-Analysis!$G$1))*AM51</f>
        <v>329.86102847565098</v>
      </c>
      <c r="AQ51" s="1">
        <v>44133</v>
      </c>
      <c r="AR51">
        <v>29.0703</v>
      </c>
      <c r="AT51">
        <f t="shared" si="0"/>
        <v>1.1657500000000001</v>
      </c>
      <c r="AU51">
        <f>AU50/((AR50+AS50*(1-Analysis!$G$1))*AT50)*AR51*AT51</f>
        <v>33.682275126209937</v>
      </c>
      <c r="AV51">
        <f t="shared" si="1"/>
        <v>1.1669799999999999</v>
      </c>
      <c r="AW51">
        <f>AW50/(($AR50+$AS50*(1-Analysis!$G$1))*AV50)*$AR51*AV51</f>
        <v>33.717813790936688</v>
      </c>
      <c r="AY51" s="3">
        <v>44138</v>
      </c>
      <c r="AZ51">
        <v>1.1730499999999999</v>
      </c>
      <c r="BB51" s="3">
        <v>44134</v>
      </c>
      <c r="BC51">
        <v>1.16466</v>
      </c>
    </row>
    <row r="52" spans="1:55" x14ac:dyDescent="0.3">
      <c r="A52" s="1">
        <v>44132</v>
      </c>
      <c r="B52">
        <v>3271.03</v>
      </c>
      <c r="D52" s="1">
        <v>44132</v>
      </c>
      <c r="E52">
        <v>5939.67</v>
      </c>
      <c r="G52" s="1">
        <v>44132</v>
      </c>
      <c r="H52" s="2">
        <v>6735.7489999999998</v>
      </c>
      <c r="K52" s="1">
        <v>44133</v>
      </c>
      <c r="L52">
        <v>62.78</v>
      </c>
      <c r="N52">
        <f>N51/(L51+M51*(1-Analysis!$G$1))*L52</f>
        <v>62.589922932187065</v>
      </c>
      <c r="P52" s="1">
        <v>44133</v>
      </c>
      <c r="Q52">
        <v>59.748399999999997</v>
      </c>
      <c r="S52" s="3">
        <v>44132</v>
      </c>
      <c r="T52" s="4">
        <v>329.203352</v>
      </c>
      <c r="V52" s="3">
        <v>44132</v>
      </c>
      <c r="W52">
        <v>32.578738000000001</v>
      </c>
      <c r="Y52">
        <f>Y51/(W51+X51*(1-Analysis!$G$1))*W52</f>
        <v>32.474431702294773</v>
      </c>
      <c r="AA52" s="3">
        <v>44132</v>
      </c>
      <c r="AB52">
        <v>606.54330000000004</v>
      </c>
      <c r="AD52" s="3">
        <v>44131</v>
      </c>
      <c r="AE52">
        <v>63.563200000000002</v>
      </c>
      <c r="AG52" s="1">
        <v>44130</v>
      </c>
      <c r="AH52">
        <v>34.291600000000003</v>
      </c>
      <c r="AJ52">
        <f>AJ51/(AH51+AI51*(1-Analysis!$G$1))*AH52</f>
        <v>34.291600000000003</v>
      </c>
      <c r="AL52" s="1">
        <v>44132</v>
      </c>
      <c r="AM52">
        <v>326.95330000000001</v>
      </c>
      <c r="AO52">
        <f>AO51/(AM51+AN51*(1-Analysis!$G$1))*AM52</f>
        <v>325.94385985092009</v>
      </c>
      <c r="AQ52" s="1">
        <v>44132</v>
      </c>
      <c r="AR52">
        <v>28.494900000000001</v>
      </c>
      <c r="AT52">
        <f t="shared" si="0"/>
        <v>1.1751500000000001</v>
      </c>
      <c r="AU52">
        <f>AU51/((AR51+AS51*(1-Analysis!$G$1))*AT51)*AR52*AT52</f>
        <v>33.281808955860235</v>
      </c>
      <c r="AV52">
        <f t="shared" si="1"/>
        <v>1.1748499999999999</v>
      </c>
      <c r="AW52">
        <f>AW51/(($AR51+$AS51*(1-Analysis!$G$1))*AV51)*$AR52*AV52</f>
        <v>33.273312557369159</v>
      </c>
      <c r="AY52" s="3">
        <v>44137</v>
      </c>
      <c r="AZ52">
        <v>1.1636500000000001</v>
      </c>
      <c r="BB52" s="3">
        <v>44133</v>
      </c>
      <c r="BC52">
        <v>1.1669799999999999</v>
      </c>
    </row>
    <row r="53" spans="1:55" x14ac:dyDescent="0.3">
      <c r="A53" s="1">
        <v>44131</v>
      </c>
      <c r="B53">
        <v>3390.68</v>
      </c>
      <c r="D53" s="1">
        <v>44131</v>
      </c>
      <c r="E53">
        <v>6156.94</v>
      </c>
      <c r="G53" s="1">
        <v>44131</v>
      </c>
      <c r="H53" s="2">
        <v>6982.1390000000001</v>
      </c>
      <c r="K53" s="1">
        <v>44132</v>
      </c>
      <c r="L53">
        <v>62.03</v>
      </c>
      <c r="N53">
        <f>N52/(L52+M52*(1-Analysis!$G$1))*L53</f>
        <v>61.842193684032559</v>
      </c>
      <c r="P53" s="1">
        <v>44132</v>
      </c>
      <c r="Q53">
        <v>59.039000000000001</v>
      </c>
      <c r="S53" s="3">
        <v>44131</v>
      </c>
      <c r="T53" s="4">
        <v>341.24566900000002</v>
      </c>
      <c r="V53" s="3">
        <v>44131</v>
      </c>
      <c r="W53">
        <v>33.770466999999996</v>
      </c>
      <c r="Y53">
        <f>Y52/(W52+X52*(1-Analysis!$G$1))*W53</f>
        <v>33.662345181882095</v>
      </c>
      <c r="AA53" s="3">
        <v>44131</v>
      </c>
      <c r="AB53">
        <v>628.73159999999996</v>
      </c>
      <c r="AD53" s="3">
        <v>44130</v>
      </c>
      <c r="AE53">
        <v>63.754399999999997</v>
      </c>
      <c r="AG53" s="1">
        <v>44127</v>
      </c>
      <c r="AH53">
        <v>34.944499999999998</v>
      </c>
      <c r="AJ53">
        <f>AJ52/(AH52+AI52*(1-Analysis!$G$1))*AH53</f>
        <v>34.944499999999998</v>
      </c>
      <c r="AL53" s="1">
        <v>44131</v>
      </c>
      <c r="AM53">
        <v>338.9085</v>
      </c>
      <c r="AO53">
        <f>AO52/(AM52+AN52*(1-Analysis!$G$1))*AM53</f>
        <v>337.86214920077441</v>
      </c>
      <c r="AQ53" s="1">
        <v>44131</v>
      </c>
      <c r="AR53">
        <v>29.3339</v>
      </c>
      <c r="AT53">
        <f t="shared" si="0"/>
        <v>1.1833</v>
      </c>
      <c r="AU53">
        <f>AU52/((AR52+AS52*(1-Analysis!$G$1))*AT52)*AR53*AT53</f>
        <v>34.499369082914257</v>
      </c>
      <c r="AV53">
        <f t="shared" si="1"/>
        <v>1.1780200000000001</v>
      </c>
      <c r="AW53">
        <f>AW52/(($AR52+$AS52*(1-Analysis!$G$1))*AV52)*$AR53*AV53</f>
        <v>34.345429533554153</v>
      </c>
      <c r="AY53" s="3">
        <v>44134</v>
      </c>
      <c r="AZ53">
        <v>1.1648499999999999</v>
      </c>
      <c r="BB53" s="3">
        <v>44132</v>
      </c>
      <c r="BC53">
        <v>1.1748499999999999</v>
      </c>
    </row>
    <row r="54" spans="1:55" x14ac:dyDescent="0.3">
      <c r="A54" s="1">
        <v>44130</v>
      </c>
      <c r="B54">
        <v>3400.97</v>
      </c>
      <c r="D54" s="1">
        <v>44130</v>
      </c>
      <c r="E54">
        <v>6175.55</v>
      </c>
      <c r="G54" s="1">
        <v>44130</v>
      </c>
      <c r="H54" s="2">
        <v>7003.2110000000002</v>
      </c>
      <c r="K54" s="1">
        <v>44131</v>
      </c>
      <c r="L54">
        <v>64.3</v>
      </c>
      <c r="N54">
        <f>N53/(L53+M53*(1-Analysis!$G$1))*L54</f>
        <v>64.105320875113549</v>
      </c>
      <c r="P54" s="1">
        <v>44131</v>
      </c>
      <c r="Q54">
        <v>61.1982</v>
      </c>
      <c r="S54" s="3">
        <v>44130</v>
      </c>
      <c r="T54" s="4">
        <v>342.27759200000003</v>
      </c>
      <c r="V54" s="3">
        <v>44130</v>
      </c>
      <c r="W54">
        <v>33.872591999999997</v>
      </c>
      <c r="Y54">
        <f>Y53/(W53+X53*(1-Analysis!$G$1))*W54</f>
        <v>33.764143211553993</v>
      </c>
      <c r="AA54" s="3">
        <v>44130</v>
      </c>
      <c r="AB54">
        <v>630.63</v>
      </c>
      <c r="AD54" s="3">
        <v>44127</v>
      </c>
      <c r="AE54">
        <v>64.961200000000005</v>
      </c>
      <c r="AG54" s="1">
        <v>44126</v>
      </c>
      <c r="AH54">
        <v>34.825899999999997</v>
      </c>
      <c r="AJ54">
        <f>AJ53/(AH53+AI53*(1-Analysis!$G$1))*AH54</f>
        <v>34.825899999999997</v>
      </c>
      <c r="AL54" s="1">
        <v>44130</v>
      </c>
      <c r="AM54">
        <v>339.93950000000001</v>
      </c>
      <c r="AO54">
        <f>AO53/(AM53+AN53*(1-Analysis!$G$1))*AM54</f>
        <v>338.88996607708765</v>
      </c>
      <c r="AQ54" s="1">
        <v>44130</v>
      </c>
      <c r="AR54">
        <v>29.461099999999998</v>
      </c>
      <c r="AT54">
        <f t="shared" si="0"/>
        <v>1.1817500000000001</v>
      </c>
      <c r="AU54">
        <f>AU53/((AR53+AS53*(1-Analysis!$G$1))*AT53)*AR54*AT54</f>
        <v>34.603581456062557</v>
      </c>
      <c r="AV54">
        <f t="shared" si="1"/>
        <v>1.1807099999999999</v>
      </c>
      <c r="AW54">
        <f>AW53/(($AR53+$AS53*(1-Analysis!$G$1))*AV53)*$AR54*AV54</f>
        <v>34.573128547482625</v>
      </c>
      <c r="AY54" s="3">
        <v>44133</v>
      </c>
      <c r="AZ54">
        <v>1.1657500000000001</v>
      </c>
      <c r="BB54" s="3">
        <v>44131</v>
      </c>
      <c r="BC54">
        <v>1.1780200000000001</v>
      </c>
    </row>
    <row r="55" spans="1:55" x14ac:dyDescent="0.3">
      <c r="A55" s="1">
        <v>44127</v>
      </c>
      <c r="B55">
        <v>3465.39</v>
      </c>
      <c r="D55" s="1">
        <v>44127</v>
      </c>
      <c r="E55">
        <v>6292.49</v>
      </c>
      <c r="G55" s="1">
        <v>44127</v>
      </c>
      <c r="H55" s="2">
        <v>7135.8069999999998</v>
      </c>
      <c r="K55" s="1">
        <v>44130</v>
      </c>
      <c r="L55">
        <v>64.5</v>
      </c>
      <c r="N55">
        <f>N54/(L54+M54*(1-Analysis!$G$1))*L55</f>
        <v>64.304715341288087</v>
      </c>
      <c r="P55" s="1">
        <v>44130</v>
      </c>
      <c r="Q55">
        <v>61.383099999999999</v>
      </c>
      <c r="S55" s="3">
        <v>44127</v>
      </c>
      <c r="T55" s="4">
        <v>348.75918100000001</v>
      </c>
      <c r="V55" s="3">
        <v>44127</v>
      </c>
      <c r="W55">
        <v>34.514057999999999</v>
      </c>
      <c r="Y55">
        <f>Y54/(W54+X54*(1-Analysis!$G$1))*W55</f>
        <v>34.40355545049168</v>
      </c>
      <c r="AA55" s="3">
        <v>44127</v>
      </c>
      <c r="AB55">
        <v>642.5729</v>
      </c>
      <c r="AD55" s="3">
        <v>44126</v>
      </c>
      <c r="AE55">
        <v>64.736400000000003</v>
      </c>
      <c r="AG55" s="1">
        <v>44125</v>
      </c>
      <c r="AH55">
        <v>34.642600000000002</v>
      </c>
      <c r="AJ55">
        <f>AJ54/(AH54+AI54*(1-Analysis!$G$1))*AH55</f>
        <v>34.642600000000002</v>
      </c>
      <c r="AL55" s="1">
        <v>44127</v>
      </c>
      <c r="AM55">
        <v>346.3809</v>
      </c>
      <c r="AO55">
        <f>AO54/(AM54+AN54*(1-Analysis!$G$1))*AM55</f>
        <v>345.31147880946781</v>
      </c>
      <c r="AQ55" s="1">
        <v>44127</v>
      </c>
      <c r="AR55">
        <v>29.973400000000002</v>
      </c>
      <c r="AT55">
        <f t="shared" si="0"/>
        <v>1.1835500000000001</v>
      </c>
      <c r="AU55">
        <f>AU54/((AR54+AS54*(1-Analysis!$G$1))*AT54)*AR55*AT55</f>
        <v>35.258927708904665</v>
      </c>
      <c r="AV55">
        <f t="shared" si="1"/>
        <v>1.18625</v>
      </c>
      <c r="AW55">
        <f>AW54/(($AR54+$AS54*(1-Analysis!$G$1))*AV54)*$AR55*AV55</f>
        <v>35.339362929059298</v>
      </c>
      <c r="AY55" s="3">
        <v>44132</v>
      </c>
      <c r="AZ55">
        <v>1.1751500000000001</v>
      </c>
      <c r="BB55" s="3">
        <v>44130</v>
      </c>
      <c r="BC55">
        <v>1.1807099999999999</v>
      </c>
    </row>
    <row r="56" spans="1:55" x14ac:dyDescent="0.3">
      <c r="A56" s="1">
        <v>44126</v>
      </c>
      <c r="B56">
        <v>3453.49</v>
      </c>
      <c r="D56" s="1">
        <v>44126</v>
      </c>
      <c r="E56">
        <v>6270.8</v>
      </c>
      <c r="G56" s="1">
        <v>44126</v>
      </c>
      <c r="H56" s="2">
        <v>7111.1710000000003</v>
      </c>
      <c r="K56" s="1">
        <v>44127</v>
      </c>
      <c r="L56">
        <v>65.72</v>
      </c>
      <c r="N56">
        <f>N55/(L55+M55*(1-Analysis!$G$1))*L56</f>
        <v>65.521021584952763</v>
      </c>
      <c r="P56" s="1">
        <v>44127</v>
      </c>
      <c r="Q56">
        <v>62.545299999999997</v>
      </c>
      <c r="S56" s="3">
        <v>44126</v>
      </c>
      <c r="T56" s="4">
        <v>347.55906499999998</v>
      </c>
      <c r="V56" s="3">
        <v>44126</v>
      </c>
      <c r="W56">
        <v>34.395201</v>
      </c>
      <c r="Y56">
        <f>Y55/(W55+X55*(1-Analysis!$G$1))*W56</f>
        <v>34.285078991126078</v>
      </c>
      <c r="AA56" s="3">
        <v>44126</v>
      </c>
      <c r="AB56">
        <v>640.35530000000006</v>
      </c>
      <c r="AD56" s="3">
        <v>44125</v>
      </c>
      <c r="AE56">
        <v>64.393299999999996</v>
      </c>
      <c r="AG56" s="1">
        <v>44124</v>
      </c>
      <c r="AH56">
        <v>34.717199999999998</v>
      </c>
      <c r="AJ56">
        <f>AJ55/(AH55+AI55*(1-Analysis!$G$1))*AH56</f>
        <v>34.717199999999998</v>
      </c>
      <c r="AL56" s="1">
        <v>44126</v>
      </c>
      <c r="AM56">
        <v>345.18799999999999</v>
      </c>
      <c r="AO56">
        <f>AO55/(AM55+AN55*(1-Analysis!$G$1))*AM56</f>
        <v>344.12226178545808</v>
      </c>
      <c r="AQ56" s="1">
        <v>44126</v>
      </c>
      <c r="AR56">
        <v>29.8902</v>
      </c>
      <c r="AT56">
        <f t="shared" si="0"/>
        <v>1.18275</v>
      </c>
      <c r="AU56">
        <f>AU55/((AR55+AS55*(1-Analysis!$G$1))*AT55)*AR56*AT56</f>
        <v>35.137289666698571</v>
      </c>
      <c r="AV56">
        <f t="shared" si="1"/>
        <v>1.1820999999999999</v>
      </c>
      <c r="AW56">
        <f>AW55/(($AR55+$AS55*(1-Analysis!$G$1))*AV55)*$AR56*AV56</f>
        <v>35.117979382798026</v>
      </c>
      <c r="AY56" s="3">
        <v>44131</v>
      </c>
      <c r="AZ56">
        <v>1.1833</v>
      </c>
      <c r="BB56" s="3">
        <v>44127</v>
      </c>
      <c r="BC56">
        <v>1.18625</v>
      </c>
    </row>
    <row r="57" spans="1:55" x14ac:dyDescent="0.3">
      <c r="A57" s="1">
        <v>44125</v>
      </c>
      <c r="B57">
        <v>3435.56</v>
      </c>
      <c r="D57" s="1">
        <v>44125</v>
      </c>
      <c r="E57">
        <v>6237.87</v>
      </c>
      <c r="G57" s="1">
        <v>44125</v>
      </c>
      <c r="H57" s="2">
        <v>7073.6540000000005</v>
      </c>
      <c r="K57" s="1">
        <v>44126</v>
      </c>
      <c r="L57">
        <v>65.489999999999995</v>
      </c>
      <c r="N57">
        <f>N56/(L56+M56*(1-Analysis!$G$1))*L57</f>
        <v>65.291717948852039</v>
      </c>
      <c r="P57" s="1">
        <v>44126</v>
      </c>
      <c r="Q57">
        <v>62.33</v>
      </c>
      <c r="S57" s="3">
        <v>44125</v>
      </c>
      <c r="T57" s="4">
        <v>345.73045400000001</v>
      </c>
      <c r="V57" s="3">
        <v>44125</v>
      </c>
      <c r="W57">
        <v>34.214198000000003</v>
      </c>
      <c r="Y57">
        <f>Y56/(W56+X56*(1-Analysis!$G$1))*W57</f>
        <v>34.104655502610029</v>
      </c>
      <c r="AA57" s="3">
        <v>44125</v>
      </c>
      <c r="AB57">
        <v>636.9778</v>
      </c>
      <c r="AD57" s="3">
        <v>44124</v>
      </c>
      <c r="AE57">
        <v>64.533100000000005</v>
      </c>
      <c r="AG57" s="1">
        <v>44123</v>
      </c>
      <c r="AH57">
        <v>34.548400000000001</v>
      </c>
      <c r="AJ57">
        <f>AJ56/(AH56+AI56*(1-Analysis!$G$1))*AH57</f>
        <v>34.548400000000001</v>
      </c>
      <c r="AL57" s="1">
        <v>44125</v>
      </c>
      <c r="AM57">
        <v>343.3623</v>
      </c>
      <c r="AO57">
        <f>AO56/(AM56+AN56*(1-Analysis!$G$1))*AM57</f>
        <v>342.30219847693718</v>
      </c>
      <c r="AQ57" s="1">
        <v>44125</v>
      </c>
      <c r="AR57">
        <v>29.614899999999999</v>
      </c>
      <c r="AT57">
        <f t="shared" si="0"/>
        <v>1.1874499999999999</v>
      </c>
      <c r="AU57">
        <f>AU56/((AR56+AS56*(1-Analysis!$G$1))*AT56)*AR57*AT57</f>
        <v>34.952004172868904</v>
      </c>
      <c r="AV57">
        <f t="shared" si="1"/>
        <v>1.18598</v>
      </c>
      <c r="AW57">
        <f>AW56/(($AR56+$AS56*(1-Analysis!$G$1))*AV56)*$AR57*AV57</f>
        <v>34.908735449020213</v>
      </c>
      <c r="AY57" s="3">
        <v>44130</v>
      </c>
      <c r="AZ57">
        <v>1.1817500000000001</v>
      </c>
      <c r="BB57" s="3">
        <v>44126</v>
      </c>
      <c r="BC57">
        <v>1.1820999999999999</v>
      </c>
    </row>
    <row r="58" spans="1:55" x14ac:dyDescent="0.3">
      <c r="A58" s="1">
        <v>44124</v>
      </c>
      <c r="B58">
        <v>3443.12</v>
      </c>
      <c r="D58" s="1">
        <v>44124</v>
      </c>
      <c r="E58">
        <v>6251.5</v>
      </c>
      <c r="G58" s="1">
        <v>44124</v>
      </c>
      <c r="H58" s="2">
        <v>7089.0569999999998</v>
      </c>
      <c r="K58" s="1">
        <v>44125</v>
      </c>
      <c r="L58">
        <v>65.150000000000006</v>
      </c>
      <c r="N58">
        <f>N57/(L57+M57*(1-Analysis!$G$1))*L58</f>
        <v>64.952747356355346</v>
      </c>
      <c r="P58" s="1">
        <v>44125</v>
      </c>
      <c r="Q58">
        <v>62.002099999999999</v>
      </c>
      <c r="S58" s="3">
        <v>44124</v>
      </c>
      <c r="T58" s="4">
        <v>346.48316299999999</v>
      </c>
      <c r="V58" s="3">
        <v>44124</v>
      </c>
      <c r="W58">
        <v>34.288758999999999</v>
      </c>
      <c r="Y58">
        <f>Y57/(W57+X57*(1-Analysis!$G$1))*W58</f>
        <v>34.178977783054243</v>
      </c>
      <c r="AA58" s="3">
        <v>44124</v>
      </c>
      <c r="AB58">
        <v>638.36569999999995</v>
      </c>
      <c r="AD58" s="3">
        <v>44123</v>
      </c>
      <c r="AE58">
        <v>64.227900000000005</v>
      </c>
      <c r="AG58" s="1">
        <v>44120</v>
      </c>
      <c r="AH58">
        <v>35.122900000000001</v>
      </c>
      <c r="AJ58">
        <f>AJ57/(AH57+AI57*(1-Analysis!$G$1))*AH58</f>
        <v>35.122900000000001</v>
      </c>
      <c r="AL58" s="1">
        <v>44124</v>
      </c>
      <c r="AM58">
        <v>344.10989999999998</v>
      </c>
      <c r="AO58">
        <f>AO57/(AM57+AN57*(1-Analysis!$G$1))*AM58</f>
        <v>343.04749032633754</v>
      </c>
      <c r="AQ58" s="1">
        <v>44124</v>
      </c>
      <c r="AR58">
        <v>29.7898</v>
      </c>
      <c r="AT58">
        <f t="shared" si="0"/>
        <v>1.1830499999999999</v>
      </c>
      <c r="AU58">
        <f>AU57/((AR57+AS57*(1-Analysis!$G$1))*AT57)*AR58*AT58</f>
        <v>35.028147402161821</v>
      </c>
      <c r="AV58">
        <f t="shared" si="1"/>
        <v>1.1823999999999999</v>
      </c>
      <c r="AW58">
        <f>AW57/(($AR57+$AS57*(1-Analysis!$G$1))*AV57)*$AR58*AV58</f>
        <v>35.008901980741399</v>
      </c>
      <c r="AY58" s="3">
        <v>44127</v>
      </c>
      <c r="AZ58">
        <v>1.1835500000000001</v>
      </c>
      <c r="BB58" s="3">
        <v>44125</v>
      </c>
      <c r="BC58">
        <v>1.18598</v>
      </c>
    </row>
    <row r="59" spans="1:55" x14ac:dyDescent="0.3">
      <c r="A59" s="1">
        <v>44123</v>
      </c>
      <c r="B59">
        <v>3426.92</v>
      </c>
      <c r="D59" s="1">
        <v>44123</v>
      </c>
      <c r="E59">
        <v>6222.02</v>
      </c>
      <c r="G59" s="1">
        <v>44123</v>
      </c>
      <c r="H59" s="2">
        <v>7055.5829999999996</v>
      </c>
      <c r="K59" s="1">
        <v>44124</v>
      </c>
      <c r="L59">
        <v>65.290000000000006</v>
      </c>
      <c r="N59">
        <f>N58/(L58+M58*(1-Analysis!$G$1))*L59</f>
        <v>65.092323482677529</v>
      </c>
      <c r="P59" s="1">
        <v>44124</v>
      </c>
      <c r="Q59">
        <v>62.1372</v>
      </c>
      <c r="S59" s="3">
        <v>44123</v>
      </c>
      <c r="T59" s="4">
        <v>344.84993400000002</v>
      </c>
      <c r="V59" s="3">
        <v>44123</v>
      </c>
      <c r="W59">
        <v>34.127057999999998</v>
      </c>
      <c r="Y59">
        <f>Y58/(W58+X58*(1-Analysis!$G$1))*W59</f>
        <v>34.017794495945552</v>
      </c>
      <c r="AA59" s="3">
        <v>44123</v>
      </c>
      <c r="AB59">
        <v>635.35220000000004</v>
      </c>
      <c r="AD59" s="3">
        <v>44120</v>
      </c>
      <c r="AE59">
        <v>65.293499999999995</v>
      </c>
      <c r="AG59" s="1">
        <v>44119</v>
      </c>
      <c r="AH59">
        <v>35.116700000000002</v>
      </c>
      <c r="AJ59">
        <f>AJ58/(AH58+AI58*(1-Analysis!$G$1))*AH59</f>
        <v>35.116700000000002</v>
      </c>
      <c r="AL59" s="1">
        <v>44123</v>
      </c>
      <c r="AM59">
        <v>342.48590000000002</v>
      </c>
      <c r="AO59">
        <f>AO58/(AM58+AN58*(1-Analysis!$G$1))*AM59</f>
        <v>341.42850428644164</v>
      </c>
      <c r="AQ59" s="1">
        <v>44123</v>
      </c>
      <c r="AR59">
        <v>29.768799999999999</v>
      </c>
      <c r="AT59">
        <f t="shared" si="0"/>
        <v>1.1782999999999999</v>
      </c>
      <c r="AU59">
        <f>AU58/((AR58+AS58*(1-Analysis!$G$1))*AT58)*AR59*AT59</f>
        <v>34.862914209662648</v>
      </c>
      <c r="AV59">
        <f t="shared" si="1"/>
        <v>1.1767700000000001</v>
      </c>
      <c r="AW59">
        <f>AW58/(($AR58+$AS58*(1-Analysis!$G$1))*AV58)*$AR59*AV59</f>
        <v>34.817645382758798</v>
      </c>
      <c r="AY59" s="3">
        <v>44126</v>
      </c>
      <c r="AZ59">
        <v>1.18275</v>
      </c>
      <c r="BB59" s="3">
        <v>44124</v>
      </c>
      <c r="BC59">
        <v>1.1823999999999999</v>
      </c>
    </row>
    <row r="60" spans="1:55" x14ac:dyDescent="0.3">
      <c r="A60" s="1">
        <v>44120</v>
      </c>
      <c r="B60">
        <v>3483.81</v>
      </c>
      <c r="D60" s="1">
        <v>44120</v>
      </c>
      <c r="E60">
        <v>6325.3</v>
      </c>
      <c r="G60" s="1">
        <v>44120</v>
      </c>
      <c r="H60" s="2">
        <v>7172.6989999999996</v>
      </c>
      <c r="K60" s="1">
        <v>44123</v>
      </c>
      <c r="L60">
        <v>64.98</v>
      </c>
      <c r="N60">
        <f>N59/(L59+M59*(1-Analysis!$G$1))*L60</f>
        <v>64.783262060106992</v>
      </c>
      <c r="P60" s="1">
        <v>44123</v>
      </c>
      <c r="Q60">
        <v>61.844299999999997</v>
      </c>
      <c r="S60" s="3">
        <v>44120</v>
      </c>
      <c r="T60" s="4">
        <v>350.56930499999999</v>
      </c>
      <c r="V60" s="3">
        <v>44120</v>
      </c>
      <c r="W60">
        <v>34.693184000000002</v>
      </c>
      <c r="Y60">
        <f>Y59/(W59+X59*(1-Analysis!$G$1))*W60</f>
        <v>34.582107948538265</v>
      </c>
      <c r="AA60" s="3">
        <v>44120</v>
      </c>
      <c r="AB60">
        <v>645.90189999999996</v>
      </c>
      <c r="AD60" s="3">
        <v>44119</v>
      </c>
      <c r="AE60">
        <v>65.283000000000001</v>
      </c>
      <c r="AG60" s="1">
        <v>44118</v>
      </c>
      <c r="AH60">
        <v>35.1691</v>
      </c>
      <c r="AJ60">
        <f>AJ59/(AH59+AI59*(1-Analysis!$G$1))*AH60</f>
        <v>35.1691</v>
      </c>
      <c r="AL60" s="1">
        <v>44120</v>
      </c>
      <c r="AM60">
        <v>348.17450000000002</v>
      </c>
      <c r="AO60">
        <f>AO59/(AM59+AN59*(1-Analysis!$G$1))*AM60</f>
        <v>347.09954122397352</v>
      </c>
      <c r="AQ60" s="1">
        <v>44120</v>
      </c>
      <c r="AR60">
        <v>30.425799999999999</v>
      </c>
      <c r="AT60">
        <f t="shared" si="0"/>
        <v>1.1719999999999999</v>
      </c>
      <c r="AU60">
        <f>AU59/((AR59+AS59*(1-Analysis!$G$1))*AT59)*AR60*AT60</f>
        <v>35.441826813097002</v>
      </c>
      <c r="AV60">
        <f t="shared" si="1"/>
        <v>1.17177</v>
      </c>
      <c r="AW60">
        <f>AW59/(($AR59+$AS59*(1-Analysis!$G$1))*AV59)*$AR60*AV60</f>
        <v>35.434871505787243</v>
      </c>
      <c r="AY60" s="3">
        <v>44125</v>
      </c>
      <c r="AZ60">
        <v>1.1874499999999999</v>
      </c>
      <c r="BB60" s="3">
        <v>44123</v>
      </c>
      <c r="BC60">
        <v>1.1767700000000001</v>
      </c>
    </row>
    <row r="61" spans="1:55" x14ac:dyDescent="0.3">
      <c r="A61" s="1">
        <v>44119</v>
      </c>
      <c r="B61">
        <v>3483.34</v>
      </c>
      <c r="D61" s="1">
        <v>44119</v>
      </c>
      <c r="E61">
        <v>6324.37</v>
      </c>
      <c r="G61" s="1">
        <v>44119</v>
      </c>
      <c r="H61" s="2">
        <v>7171.6080000000002</v>
      </c>
      <c r="K61" s="1">
        <v>44120</v>
      </c>
      <c r="L61">
        <v>66.06</v>
      </c>
      <c r="N61">
        <f>N60/(L60+M60*(1-Analysis!$G$1))*L61</f>
        <v>65.859992177449485</v>
      </c>
      <c r="P61" s="1">
        <v>44120</v>
      </c>
      <c r="Q61">
        <v>62.870699999999999</v>
      </c>
      <c r="S61" s="3">
        <v>44119</v>
      </c>
      <c r="T61" s="4">
        <v>350.52097800000001</v>
      </c>
      <c r="V61" s="3">
        <v>44119</v>
      </c>
      <c r="W61">
        <v>34.688262999999999</v>
      </c>
      <c r="Y61">
        <f>Y60/(W60+X60*(1-Analysis!$G$1))*W61</f>
        <v>34.577202703945702</v>
      </c>
      <c r="AA61" s="3">
        <v>44119</v>
      </c>
      <c r="AB61">
        <v>645.80650000000003</v>
      </c>
      <c r="AD61" s="3">
        <v>44118</v>
      </c>
      <c r="AE61">
        <v>65.378399999999999</v>
      </c>
      <c r="AG61" s="1">
        <v>44117</v>
      </c>
      <c r="AH61">
        <v>35.401000000000003</v>
      </c>
      <c r="AJ61">
        <f>AJ60/(AH60+AI60*(1-Analysis!$G$1))*AH61</f>
        <v>35.401000000000003</v>
      </c>
      <c r="AL61" s="1">
        <v>44119</v>
      </c>
      <c r="AM61">
        <v>348.1275</v>
      </c>
      <c r="AO61">
        <f>AO60/(AM60+AN60*(1-Analysis!$G$1))*AM61</f>
        <v>347.0526863324248</v>
      </c>
      <c r="AQ61" s="1">
        <v>44119</v>
      </c>
      <c r="AR61">
        <v>30.474499999999999</v>
      </c>
      <c r="AT61">
        <f t="shared" si="0"/>
        <v>1.16995</v>
      </c>
      <c r="AU61">
        <f>AU60/((AR60+AS60*(1-Analysis!$G$1))*AT60)*AR61*AT61</f>
        <v>35.436463358866341</v>
      </c>
      <c r="AV61">
        <f t="shared" si="1"/>
        <v>1.1710199999999999</v>
      </c>
      <c r="AW61">
        <f>AW60/(($AR60+$AS60*(1-Analysis!$G$1))*AV60)*$AR61*AV61</f>
        <v>35.468872449677015</v>
      </c>
      <c r="AY61" s="3">
        <v>44124</v>
      </c>
      <c r="AZ61">
        <v>1.1830499999999999</v>
      </c>
      <c r="BB61" s="3">
        <v>44120</v>
      </c>
      <c r="BC61">
        <v>1.17177</v>
      </c>
    </row>
    <row r="62" spans="1:55" x14ac:dyDescent="0.3">
      <c r="A62" s="1">
        <v>44118</v>
      </c>
      <c r="B62">
        <v>3488.67</v>
      </c>
      <c r="D62" s="1">
        <v>44118</v>
      </c>
      <c r="E62">
        <v>6333.92</v>
      </c>
      <c r="G62" s="1">
        <v>44118</v>
      </c>
      <c r="H62" s="2">
        <v>7182.3760000000002</v>
      </c>
      <c r="K62" s="1">
        <v>44119</v>
      </c>
      <c r="L62">
        <v>66.05</v>
      </c>
      <c r="N62">
        <f>N61/(L61+M61*(1-Analysis!$G$1))*L62</f>
        <v>65.850022454140756</v>
      </c>
      <c r="P62" s="1">
        <v>44119</v>
      </c>
      <c r="Q62">
        <v>62.861699999999999</v>
      </c>
      <c r="S62" s="3">
        <v>44118</v>
      </c>
      <c r="T62" s="4">
        <v>351.04872899999998</v>
      </c>
      <c r="V62" s="3">
        <v>44118</v>
      </c>
      <c r="W62">
        <v>34.740479999999998</v>
      </c>
      <c r="Y62">
        <f>Y61/(W61+X61*(1-Analysis!$G$1))*W62</f>
        <v>34.629252522456127</v>
      </c>
      <c r="AA62" s="3">
        <v>44118</v>
      </c>
      <c r="AB62">
        <v>646.77779999999996</v>
      </c>
      <c r="AD62" s="3">
        <v>44117</v>
      </c>
      <c r="AE62">
        <v>65.808800000000005</v>
      </c>
      <c r="AG62" s="1">
        <v>44116</v>
      </c>
      <c r="AH62">
        <v>35.626800000000003</v>
      </c>
      <c r="AJ62">
        <f>AJ61/(AH61+AI61*(1-Analysis!$G$1))*AH62</f>
        <v>35.626800000000003</v>
      </c>
      <c r="AL62" s="1">
        <v>44118</v>
      </c>
      <c r="AM62">
        <v>348.64170000000001</v>
      </c>
      <c r="AO62">
        <f>AO61/(AM61+AN61*(1-Analysis!$G$1))*AM62</f>
        <v>347.56529878421946</v>
      </c>
      <c r="AQ62" s="1">
        <v>44118</v>
      </c>
      <c r="AR62">
        <v>30.364599999999999</v>
      </c>
      <c r="AT62">
        <f t="shared" si="0"/>
        <v>1.1759500000000001</v>
      </c>
      <c r="AU62">
        <f>AU61/((AR61+AS61*(1-Analysis!$G$1))*AT61)*AR62*AT62</f>
        <v>35.489746897354877</v>
      </c>
      <c r="AV62">
        <f t="shared" si="1"/>
        <v>1.17486</v>
      </c>
      <c r="AW62">
        <f>AW61/(($AR61+$AS61*(1-Analysis!$G$1))*AV61)*$AR62*AV62</f>
        <v>35.456851090459899</v>
      </c>
      <c r="AY62" s="3">
        <v>44123</v>
      </c>
      <c r="AZ62">
        <v>1.1782999999999999</v>
      </c>
      <c r="BB62" s="3">
        <v>44119</v>
      </c>
      <c r="BC62">
        <v>1.1710199999999999</v>
      </c>
    </row>
    <row r="63" spans="1:55" x14ac:dyDescent="0.3">
      <c r="A63" s="1">
        <v>44117</v>
      </c>
      <c r="B63">
        <v>3511.93</v>
      </c>
      <c r="D63" s="1">
        <v>44117</v>
      </c>
      <c r="E63">
        <v>6375.71</v>
      </c>
      <c r="G63" s="1">
        <v>44117</v>
      </c>
      <c r="H63" s="2">
        <v>7229.5529999999999</v>
      </c>
      <c r="K63" s="1">
        <v>44118</v>
      </c>
      <c r="L63">
        <v>66.150000000000006</v>
      </c>
      <c r="N63">
        <f>N62/(L62+M62*(1-Analysis!$G$1))*L63</f>
        <v>65.949719687228026</v>
      </c>
      <c r="P63" s="1">
        <v>44118</v>
      </c>
      <c r="Q63">
        <v>62.953699999999998</v>
      </c>
      <c r="S63" s="3">
        <v>44117</v>
      </c>
      <c r="T63" s="4">
        <v>353.36040600000001</v>
      </c>
      <c r="V63" s="3">
        <v>44117</v>
      </c>
      <c r="W63">
        <v>34.969245999999998</v>
      </c>
      <c r="Y63">
        <f>Y62/(W62+X62*(1-Analysis!$G$1))*W63</f>
        <v>34.857286089711167</v>
      </c>
      <c r="AA63" s="3">
        <v>44117</v>
      </c>
      <c r="AB63">
        <v>651.02809999999999</v>
      </c>
      <c r="AD63" s="3">
        <v>44116</v>
      </c>
      <c r="AE63">
        <v>66.225499999999997</v>
      </c>
      <c r="AG63" s="1">
        <v>44113</v>
      </c>
      <c r="AH63">
        <v>35.054000000000002</v>
      </c>
      <c r="AJ63">
        <f>AJ62/(AH62+AI62*(1-Analysis!$G$1))*AH63</f>
        <v>35.054000000000002</v>
      </c>
      <c r="AL63" s="1">
        <v>44117</v>
      </c>
      <c r="AM63">
        <v>350.93490000000003</v>
      </c>
      <c r="AO63">
        <f>AO62/(AM62+AN62*(1-Analysis!$G$1))*AM63</f>
        <v>349.85141872676212</v>
      </c>
      <c r="AQ63" s="1">
        <v>44117</v>
      </c>
      <c r="AR63">
        <v>30.604500000000002</v>
      </c>
      <c r="AT63">
        <f t="shared" si="0"/>
        <v>1.1744000000000001</v>
      </c>
      <c r="AU63">
        <f>AU62/((AR62+AS62*(1-Analysis!$G$1))*AT62)*AR63*AT63</f>
        <v>35.722990855225895</v>
      </c>
      <c r="AV63">
        <f t="shared" si="1"/>
        <v>1.1745099999999999</v>
      </c>
      <c r="AW63">
        <f>AW62/(($AR62+$AS62*(1-Analysis!$G$1))*AV62)*$AR63*AV63</f>
        <v>35.726336843810742</v>
      </c>
      <c r="AY63" s="3">
        <v>44120</v>
      </c>
      <c r="AZ63">
        <v>1.1719999999999999</v>
      </c>
      <c r="BB63" s="3">
        <v>44118</v>
      </c>
      <c r="BC63">
        <v>1.17486</v>
      </c>
    </row>
    <row r="64" spans="1:55" x14ac:dyDescent="0.3">
      <c r="A64" s="1">
        <v>44116</v>
      </c>
      <c r="B64">
        <v>3534.22</v>
      </c>
      <c r="D64" s="1">
        <v>44116</v>
      </c>
      <c r="E64">
        <v>6416.17</v>
      </c>
      <c r="G64" s="1">
        <v>44116</v>
      </c>
      <c r="H64" s="2">
        <v>7275.4309999999996</v>
      </c>
      <c r="K64" s="1">
        <v>44117</v>
      </c>
      <c r="L64">
        <v>66.58</v>
      </c>
      <c r="N64">
        <f>N63/(L63+M63*(1-Analysis!$G$1))*L64</f>
        <v>66.378417789503274</v>
      </c>
      <c r="P64" s="1">
        <v>44117</v>
      </c>
      <c r="Q64">
        <v>63.368400000000001</v>
      </c>
      <c r="S64" s="3">
        <v>44116</v>
      </c>
      <c r="T64" s="4">
        <v>355.60525999999999</v>
      </c>
      <c r="V64" s="3">
        <v>44116</v>
      </c>
      <c r="W64">
        <v>35.191318000000003</v>
      </c>
      <c r="Y64">
        <f>Y63/(W63+X63*(1-Analysis!$G$1))*W64</f>
        <v>35.078647088930722</v>
      </c>
      <c r="AA64" s="3">
        <v>44116</v>
      </c>
      <c r="AB64">
        <v>655.16129999999998</v>
      </c>
      <c r="AD64" s="3">
        <v>44113</v>
      </c>
      <c r="AE64">
        <v>65.155600000000007</v>
      </c>
      <c r="AG64" s="1">
        <v>44112</v>
      </c>
      <c r="AH64">
        <v>34.744399999999999</v>
      </c>
      <c r="AJ64">
        <f>AJ63/(AH63+AI63*(1-Analysis!$G$1))*AH64</f>
        <v>34.744399999999999</v>
      </c>
      <c r="AL64" s="1">
        <v>44116</v>
      </c>
      <c r="AM64">
        <v>353.1644</v>
      </c>
      <c r="AO64">
        <f>AO63/(AM63+AN63*(1-Analysis!$G$1))*AM64</f>
        <v>352.07403533756747</v>
      </c>
      <c r="AQ64" s="1">
        <v>44116</v>
      </c>
      <c r="AR64">
        <v>30.620200000000001</v>
      </c>
      <c r="AT64">
        <f t="shared" si="0"/>
        <v>1.1812500000000001</v>
      </c>
      <c r="AU64">
        <f>AU63/((AR63+AS63*(1-Analysis!$G$1))*AT63)*AR64*AT64</f>
        <v>35.949787347400303</v>
      </c>
      <c r="AV64">
        <f t="shared" si="1"/>
        <v>1.18143</v>
      </c>
      <c r="AW64">
        <f>AW63/(($AR63+$AS63*(1-Analysis!$G$1))*AV63)*$AR64*AV64</f>
        <v>35.955265410234169</v>
      </c>
      <c r="AY64" s="3">
        <v>44119</v>
      </c>
      <c r="AZ64">
        <v>1.16995</v>
      </c>
      <c r="BB64" s="3">
        <v>44117</v>
      </c>
      <c r="BC64">
        <v>1.1745099999999999</v>
      </c>
    </row>
    <row r="65" spans="1:55" x14ac:dyDescent="0.3">
      <c r="A65" s="1">
        <v>44113</v>
      </c>
      <c r="B65">
        <v>3477.13</v>
      </c>
      <c r="D65" s="1">
        <v>44113</v>
      </c>
      <c r="E65">
        <v>6312.54</v>
      </c>
      <c r="G65" s="1">
        <v>44113</v>
      </c>
      <c r="H65" s="2">
        <v>7157.924</v>
      </c>
      <c r="K65" s="1">
        <v>44116</v>
      </c>
      <c r="L65">
        <v>67.010000000000005</v>
      </c>
      <c r="N65">
        <f>N64/(L64+M64*(1-Analysis!$G$1))*L65</f>
        <v>66.807115891778537</v>
      </c>
      <c r="P65" s="1">
        <v>44116</v>
      </c>
      <c r="Q65">
        <v>63.770699999999998</v>
      </c>
      <c r="S65" s="3">
        <v>44113</v>
      </c>
      <c r="T65" s="4">
        <v>349.86348299999997</v>
      </c>
      <c r="V65" s="3">
        <v>44113</v>
      </c>
      <c r="W65">
        <v>34.623106</v>
      </c>
      <c r="Y65">
        <f>Y64/(W64+X64*(1-Analysis!$G$1))*W65</f>
        <v>34.512254315017124</v>
      </c>
      <c r="AA65" s="3">
        <v>44113</v>
      </c>
      <c r="AB65">
        <v>644.58259999999996</v>
      </c>
      <c r="AD65" s="3">
        <v>44112</v>
      </c>
      <c r="AE65">
        <v>64.586100000000002</v>
      </c>
      <c r="AG65" s="1">
        <v>44111</v>
      </c>
      <c r="AH65">
        <v>34.461100000000002</v>
      </c>
      <c r="AJ65">
        <f>AJ64/(AH64+AI64*(1-Analysis!$G$1))*AH65</f>
        <v>34.461100000000002</v>
      </c>
      <c r="AL65" s="1">
        <v>44113</v>
      </c>
      <c r="AM65">
        <v>347.46600000000001</v>
      </c>
      <c r="AO65">
        <f>AO64/(AM64+AN64*(1-Analysis!$G$1))*AM65</f>
        <v>346.39322865669135</v>
      </c>
      <c r="AQ65" s="1">
        <v>44113</v>
      </c>
      <c r="AR65">
        <v>30.120699999999999</v>
      </c>
      <c r="AT65">
        <f t="shared" si="0"/>
        <v>1.1814499999999999</v>
      </c>
      <c r="AU65">
        <f>AU64/((AR64+AS64*(1-Analysis!$G$1))*AT64)*AR65*AT65</f>
        <v>35.369334508539993</v>
      </c>
      <c r="AV65">
        <f t="shared" si="1"/>
        <v>1.1823699999999999</v>
      </c>
      <c r="AW65">
        <f>AW64/(($AR64+$AS64*(1-Analysis!$G$1))*AV64)*$AR65*AV65</f>
        <v>35.396876755565124</v>
      </c>
      <c r="AY65" s="3">
        <v>44118</v>
      </c>
      <c r="AZ65">
        <v>1.1759500000000001</v>
      </c>
      <c r="BB65" s="3">
        <v>44116</v>
      </c>
      <c r="BC65">
        <v>1.18143</v>
      </c>
    </row>
    <row r="66" spans="1:55" x14ac:dyDescent="0.3">
      <c r="A66" s="1">
        <v>44112</v>
      </c>
      <c r="B66">
        <v>3446.83</v>
      </c>
      <c r="D66" s="1">
        <v>44112</v>
      </c>
      <c r="E66">
        <v>6257.44</v>
      </c>
      <c r="G66" s="1">
        <v>44112</v>
      </c>
      <c r="H66" s="2">
        <v>7095.3990000000003</v>
      </c>
      <c r="K66" s="1">
        <v>44113</v>
      </c>
      <c r="L66">
        <v>65.92</v>
      </c>
      <c r="N66">
        <f>N65/(L65+M65*(1-Analysis!$G$1))*L66</f>
        <v>65.720416051127316</v>
      </c>
      <c r="P66" s="1">
        <v>44113</v>
      </c>
      <c r="Q66">
        <v>62.741599999999998</v>
      </c>
      <c r="S66" s="3">
        <v>44112</v>
      </c>
      <c r="T66" s="4">
        <v>346.80764499999998</v>
      </c>
      <c r="V66" s="3">
        <v>44112</v>
      </c>
      <c r="W66">
        <v>34.320722000000004</v>
      </c>
      <c r="Y66">
        <f>Y65/(W65+X65*(1-Analysis!$G$1))*W66</f>
        <v>34.210838448145097</v>
      </c>
      <c r="AA66" s="3">
        <v>44112</v>
      </c>
      <c r="AB66">
        <v>638.9547</v>
      </c>
      <c r="AD66" s="3">
        <v>44111</v>
      </c>
      <c r="AE66">
        <v>64.056399999999996</v>
      </c>
      <c r="AG66" s="1">
        <v>44110</v>
      </c>
      <c r="AH66">
        <v>33.871899999999997</v>
      </c>
      <c r="AJ66">
        <f>AJ65/(AH65+AI65*(1-Analysis!$G$1))*AH66</f>
        <v>33.871899999999997</v>
      </c>
      <c r="AL66" s="1">
        <v>44112</v>
      </c>
      <c r="AM66">
        <v>344.44</v>
      </c>
      <c r="AO66">
        <f>AO65/(AM65+AN65*(1-Analysis!$G$1))*AM66</f>
        <v>343.37657117102322</v>
      </c>
      <c r="AQ66" s="1">
        <v>44112</v>
      </c>
      <c r="AR66">
        <v>30.025400000000001</v>
      </c>
      <c r="AT66">
        <f t="shared" si="0"/>
        <v>1.1748499999999997</v>
      </c>
      <c r="AU66">
        <f>AU65/((AR65+AS65*(1-Analysis!$G$1))*AT65)*AR66*AT66</f>
        <v>35.060467622628344</v>
      </c>
      <c r="AV66">
        <f t="shared" si="1"/>
        <v>1.17594</v>
      </c>
      <c r="AW66">
        <f>AW65/(($AR65+$AS65*(1-Analysis!$G$1))*AV65)*$AR66*AV66</f>
        <v>35.09299595365669</v>
      </c>
      <c r="AY66" s="3">
        <v>44117</v>
      </c>
      <c r="AZ66">
        <v>1.1744000000000001</v>
      </c>
      <c r="BB66" s="3">
        <v>44113</v>
      </c>
      <c r="BC66">
        <v>1.1823699999999999</v>
      </c>
    </row>
    <row r="67" spans="1:55" x14ac:dyDescent="0.3">
      <c r="A67" s="1">
        <v>44111</v>
      </c>
      <c r="B67">
        <v>3419.45</v>
      </c>
      <c r="D67" s="1">
        <v>44111</v>
      </c>
      <c r="E67">
        <v>6206.42</v>
      </c>
      <c r="G67" s="1">
        <v>44111</v>
      </c>
      <c r="H67" s="2">
        <v>7036.9089999999997</v>
      </c>
      <c r="K67" s="1">
        <v>44112</v>
      </c>
      <c r="L67">
        <v>65.349999999999994</v>
      </c>
      <c r="N67">
        <f>N66/(L66+M66*(1-Analysis!$G$1))*L67</f>
        <v>65.152141822529885</v>
      </c>
      <c r="P67" s="1">
        <v>44112</v>
      </c>
      <c r="Q67">
        <v>62.193899999999999</v>
      </c>
      <c r="S67" s="3">
        <v>44111</v>
      </c>
      <c r="T67" s="4">
        <v>343.96417700000001</v>
      </c>
      <c r="V67" s="3">
        <v>44111</v>
      </c>
      <c r="W67">
        <v>34.039363000000002</v>
      </c>
      <c r="Y67">
        <f>Y66/(W66+X66*(1-Analysis!$G$1))*W67</f>
        <v>33.93038026620674</v>
      </c>
      <c r="AA67" s="3">
        <v>44111</v>
      </c>
      <c r="AB67">
        <v>633.68889999999999</v>
      </c>
      <c r="AD67" s="3">
        <v>44110</v>
      </c>
      <c r="AE67">
        <v>62.958799999999997</v>
      </c>
      <c r="AG67" s="1">
        <v>44109</v>
      </c>
      <c r="AH67">
        <v>34.349699999999999</v>
      </c>
      <c r="AJ67">
        <f>AJ66/(AH66+AI66*(1-Analysis!$G$1))*AH67</f>
        <v>34.349699999999999</v>
      </c>
      <c r="AL67" s="1">
        <v>44111</v>
      </c>
      <c r="AM67">
        <v>341.61759999999998</v>
      </c>
      <c r="AO67">
        <f>AO66/(AM66+AN66*(1-Analysis!$G$1))*AM67</f>
        <v>340.56288508789379</v>
      </c>
      <c r="AQ67" s="1">
        <v>44111</v>
      </c>
      <c r="AR67">
        <v>29.745000000000001</v>
      </c>
      <c r="AT67">
        <f t="shared" si="0"/>
        <v>1.17615</v>
      </c>
      <c r="AU67">
        <f>AU66/((AR66+AS66*(1-Analysis!$G$1))*AT66)*AR67*AT67</f>
        <v>34.771479292871717</v>
      </c>
      <c r="AV67">
        <f t="shared" si="1"/>
        <v>1.1765699999999999</v>
      </c>
      <c r="AW67">
        <f>AW66/(($AR66+$AS66*(1-Analysis!$G$1))*AV66)*$AR67*AV67</f>
        <v>34.783896094557711</v>
      </c>
      <c r="AY67" s="3">
        <v>44116</v>
      </c>
      <c r="AZ67">
        <v>1.1812500000000001</v>
      </c>
      <c r="BB67" s="3">
        <v>44112</v>
      </c>
      <c r="BC67">
        <v>1.17594</v>
      </c>
    </row>
    <row r="68" spans="1:55" x14ac:dyDescent="0.3">
      <c r="A68" s="1">
        <v>44110</v>
      </c>
      <c r="B68">
        <v>3360.95</v>
      </c>
      <c r="D68" s="1">
        <v>44110</v>
      </c>
      <c r="E68">
        <v>6100.16</v>
      </c>
      <c r="G68" s="1">
        <v>44110</v>
      </c>
      <c r="H68" s="2">
        <v>6916.3969999999999</v>
      </c>
      <c r="K68" s="1">
        <v>44111</v>
      </c>
      <c r="L68">
        <v>64.81</v>
      </c>
      <c r="N68">
        <f>N67/(L67+M67*(1-Analysis!$G$1))*L68</f>
        <v>64.613776763858638</v>
      </c>
      <c r="P68" s="1">
        <v>44111</v>
      </c>
      <c r="Q68">
        <v>61.684199999999997</v>
      </c>
      <c r="S68" s="3">
        <v>44110</v>
      </c>
      <c r="T68" s="4">
        <v>338.07631900000001</v>
      </c>
      <c r="V68" s="3">
        <v>44110</v>
      </c>
      <c r="W68">
        <v>33.456665999999998</v>
      </c>
      <c r="Y68">
        <f>Y67/(W67+X67*(1-Analysis!$G$1))*W68</f>
        <v>33.349548868451798</v>
      </c>
      <c r="AA68" s="3">
        <v>44110</v>
      </c>
      <c r="AB68">
        <v>622.83799999999997</v>
      </c>
      <c r="AD68" s="3">
        <v>44109</v>
      </c>
      <c r="AE68">
        <v>63.848599999999998</v>
      </c>
      <c r="AG68" s="1">
        <v>44106</v>
      </c>
      <c r="AH68">
        <v>33.737699999999997</v>
      </c>
      <c r="AJ68">
        <f>AJ67/(AH67+AI67*(1-Analysis!$G$1))*AH68</f>
        <v>33.737699999999997</v>
      </c>
      <c r="AL68" s="1">
        <v>44110</v>
      </c>
      <c r="AM68">
        <v>335.76949999999999</v>
      </c>
      <c r="AO68">
        <f>AO67/(AM67+AN67*(1-Analysis!$G$1))*AM68</f>
        <v>334.73284059287215</v>
      </c>
      <c r="AQ68" s="1">
        <v>44110</v>
      </c>
      <c r="AR68">
        <v>29.161300000000001</v>
      </c>
      <c r="AT68">
        <f t="shared" si="0"/>
        <v>1.1791499999999999</v>
      </c>
      <c r="AU68">
        <f>AU67/((AR67+AS67*(1-Analysis!$G$1))*AT67)*AR68*AT68</f>
        <v>34.176093353854704</v>
      </c>
      <c r="AV68">
        <f t="shared" si="1"/>
        <v>1.1732800000000001</v>
      </c>
      <c r="AW68">
        <f>AW67/(($AR67+$AS67*(1-Analysis!$G$1))*AV67)*$AR68*AV68</f>
        <v>34.005959216563326</v>
      </c>
      <c r="AY68" s="3">
        <v>44113</v>
      </c>
      <c r="AZ68">
        <v>1.1814499999999999</v>
      </c>
      <c r="BB68" s="3">
        <v>44111</v>
      </c>
      <c r="BC68">
        <v>1.1765699999999999</v>
      </c>
    </row>
    <row r="69" spans="1:55" x14ac:dyDescent="0.3">
      <c r="A69" s="1">
        <v>44109</v>
      </c>
      <c r="B69">
        <v>3408.63</v>
      </c>
      <c r="D69" s="1">
        <v>44109</v>
      </c>
      <c r="E69">
        <v>6186.52</v>
      </c>
      <c r="G69" s="1">
        <v>44109</v>
      </c>
      <c r="H69" s="2">
        <v>7014.2269999999999</v>
      </c>
      <c r="K69" s="1">
        <v>44110</v>
      </c>
      <c r="L69">
        <v>63.7</v>
      </c>
      <c r="N69">
        <f>N68/(L68+M68*(1-Analysis!$G$1))*L69</f>
        <v>63.507137476589961</v>
      </c>
      <c r="P69" s="1">
        <v>44110</v>
      </c>
      <c r="Q69">
        <v>60.628500000000003</v>
      </c>
      <c r="S69" s="3">
        <v>44109</v>
      </c>
      <c r="T69" s="4">
        <v>342.85787399999998</v>
      </c>
      <c r="V69" s="3">
        <v>44109</v>
      </c>
      <c r="W69">
        <v>33.929879</v>
      </c>
      <c r="Y69">
        <f>Y68/(W68+X68*(1-Analysis!$G$1))*W69</f>
        <v>33.821246797608481</v>
      </c>
      <c r="AA69" s="3">
        <v>44109</v>
      </c>
      <c r="AB69">
        <v>631.64959999999996</v>
      </c>
      <c r="AD69" s="3">
        <v>44106</v>
      </c>
      <c r="AE69">
        <v>62.7164</v>
      </c>
      <c r="AG69" s="1">
        <v>44105</v>
      </c>
      <c r="AH69">
        <v>34.0623</v>
      </c>
      <c r="AJ69">
        <f>AJ68/(AH68+AI68*(1-Analysis!$G$1))*AH69</f>
        <v>34.0623</v>
      </c>
      <c r="AL69" s="1">
        <v>44109</v>
      </c>
      <c r="AM69">
        <v>340.52229999999997</v>
      </c>
      <c r="AO69">
        <f>AO68/(AM68+AN68*(1-Analysis!$G$1))*AM69</f>
        <v>339.47096673229157</v>
      </c>
      <c r="AQ69" s="1">
        <v>44109</v>
      </c>
      <c r="AR69">
        <v>29.571300000000001</v>
      </c>
      <c r="AT69">
        <f t="shared" si="0"/>
        <v>1.1792499999999997</v>
      </c>
      <c r="AU69">
        <f>AU68/((AR68+AS68*(1-Analysis!$G$1))*AT68)*AR69*AT69</f>
        <v>34.659539110810734</v>
      </c>
      <c r="AV69">
        <f t="shared" si="1"/>
        <v>1.17805</v>
      </c>
      <c r="AW69">
        <f>AW68/(($AR68+$AS68*(1-Analysis!$G$1))*AV68)*$AR69*AV69</f>
        <v>34.624269704889201</v>
      </c>
      <c r="AY69" s="3">
        <v>44112</v>
      </c>
      <c r="AZ69">
        <v>1.1748499999999997</v>
      </c>
      <c r="BB69" s="3">
        <v>44110</v>
      </c>
      <c r="BC69">
        <v>1.1732800000000001</v>
      </c>
    </row>
    <row r="70" spans="1:55" x14ac:dyDescent="0.3">
      <c r="A70" s="1">
        <v>44106</v>
      </c>
      <c r="B70">
        <v>3348.44</v>
      </c>
      <c r="D70" s="1">
        <v>44106</v>
      </c>
      <c r="E70">
        <v>6076.84</v>
      </c>
      <c r="G70" s="1">
        <v>44106</v>
      </c>
      <c r="H70" s="2">
        <v>6889.6469999999999</v>
      </c>
      <c r="K70" s="1">
        <v>44109</v>
      </c>
      <c r="L70">
        <v>64.61</v>
      </c>
      <c r="N70">
        <f>N69/(L69+M69*(1-Analysis!$G$1))*L70</f>
        <v>64.414382297684099</v>
      </c>
      <c r="P70" s="1">
        <v>44109</v>
      </c>
      <c r="Q70">
        <v>61.486499999999999</v>
      </c>
      <c r="S70" s="3">
        <v>44106</v>
      </c>
      <c r="T70" s="4">
        <v>336.77627200000001</v>
      </c>
      <c r="V70" s="3">
        <v>44106</v>
      </c>
      <c r="W70">
        <v>33.328009999999999</v>
      </c>
      <c r="Y70">
        <f>Y69/(W69+X69*(1-Analysis!$G$1))*W70</f>
        <v>33.221304782229353</v>
      </c>
      <c r="AA70" s="3">
        <v>44106</v>
      </c>
      <c r="AB70">
        <v>620.43389999999999</v>
      </c>
      <c r="AD70" s="3">
        <v>44105</v>
      </c>
      <c r="AE70">
        <v>63.321300000000001</v>
      </c>
      <c r="AG70" s="1">
        <v>44104</v>
      </c>
      <c r="AH70">
        <v>33.879899999999999</v>
      </c>
      <c r="AJ70">
        <f>AJ69/(AH69+AI69*(1-Analysis!$G$1))*AH70</f>
        <v>33.879899999999999</v>
      </c>
      <c r="AL70" s="1">
        <v>44106</v>
      </c>
      <c r="AM70">
        <v>334.47800000000001</v>
      </c>
      <c r="AO70">
        <f>AO69/(AM69+AN69*(1-Analysis!$G$1))*AM70</f>
        <v>333.44532798786872</v>
      </c>
      <c r="AQ70" s="1">
        <v>44106</v>
      </c>
      <c r="AR70">
        <v>29.239699999999999</v>
      </c>
      <c r="AT70">
        <f t="shared" si="0"/>
        <v>1.1714500000000001</v>
      </c>
      <c r="AU70">
        <f>AU69/((AR69+AS69*(1-Analysis!$G$1))*AT69)*AR70*AT70</f>
        <v>34.04420134469121</v>
      </c>
      <c r="AV70">
        <f t="shared" si="1"/>
        <v>1.1712400000000001</v>
      </c>
      <c r="AW70">
        <f>AW69/(($AR69+$AS69*(1-Analysis!$G$1))*AV69)*$AR70*AV70</f>
        <v>34.038098410479428</v>
      </c>
      <c r="AY70" s="3">
        <v>44111</v>
      </c>
      <c r="AZ70">
        <v>1.17615</v>
      </c>
      <c r="BB70" s="3">
        <v>44109</v>
      </c>
      <c r="BC70">
        <v>1.17805</v>
      </c>
    </row>
    <row r="71" spans="1:55" x14ac:dyDescent="0.3">
      <c r="A71" s="1">
        <v>44105</v>
      </c>
      <c r="B71">
        <v>3380.8</v>
      </c>
      <c r="D71" s="1">
        <v>44105</v>
      </c>
      <c r="E71">
        <v>6135.54</v>
      </c>
      <c r="G71" s="1">
        <v>44105</v>
      </c>
      <c r="H71" s="2">
        <v>6956.1949999999997</v>
      </c>
      <c r="K71" s="1">
        <v>44106</v>
      </c>
      <c r="L71">
        <v>63.46</v>
      </c>
      <c r="N71">
        <f>N70/(L70+M70*(1-Analysis!$G$1))*L71</f>
        <v>63.267864117180515</v>
      </c>
      <c r="P71" s="1">
        <v>44106</v>
      </c>
      <c r="Q71">
        <v>60.396099999999997</v>
      </c>
      <c r="S71" s="3">
        <v>44105</v>
      </c>
      <c r="T71" s="4">
        <v>340.03048799999999</v>
      </c>
      <c r="V71" s="3">
        <v>44105</v>
      </c>
      <c r="W71">
        <v>33.650081999999998</v>
      </c>
      <c r="Y71">
        <f>Y70/(W70+X70*(1-Analysis!$G$1))*W71</f>
        <v>33.54234561466496</v>
      </c>
      <c r="AA71" s="3">
        <v>44105</v>
      </c>
      <c r="AB71">
        <v>626.42949999999996</v>
      </c>
      <c r="AD71" s="3">
        <v>44104</v>
      </c>
      <c r="AE71">
        <v>62.9801</v>
      </c>
      <c r="AG71" s="1">
        <v>44103</v>
      </c>
      <c r="AH71">
        <v>33.597200000000001</v>
      </c>
      <c r="AJ71">
        <f>AJ70/(AH70+AI70*(1-Analysis!$G$1))*AH71</f>
        <v>33.597200000000001</v>
      </c>
      <c r="AL71" s="1">
        <v>44105</v>
      </c>
      <c r="AM71">
        <v>337.70170000000002</v>
      </c>
      <c r="AO71">
        <f>AO70/(AM70+AN70*(1-Analysis!$G$1))*AM71</f>
        <v>336.65907509181721</v>
      </c>
      <c r="AQ71" s="1">
        <v>44105</v>
      </c>
      <c r="AR71">
        <v>29.4694</v>
      </c>
      <c r="AT71">
        <f t="shared" si="0"/>
        <v>1.1735500000000003</v>
      </c>
      <c r="AU71">
        <f>AU70/((AR70+AS70*(1-Analysis!$G$1))*AT70)*AR71*AT71</f>
        <v>34.373153117229272</v>
      </c>
      <c r="AV71">
        <f t="shared" si="1"/>
        <v>1.17462</v>
      </c>
      <c r="AW71">
        <f>AW70/(($AR70+$AS70*(1-Analysis!$G$1))*AV70)*$AR71*AV71</f>
        <v>34.404493301998059</v>
      </c>
      <c r="AY71" s="3">
        <v>44110</v>
      </c>
      <c r="AZ71">
        <v>1.1791499999999999</v>
      </c>
      <c r="BB71" s="3">
        <v>44106</v>
      </c>
      <c r="BC71">
        <v>1.1712400000000001</v>
      </c>
    </row>
    <row r="72" spans="1:55" x14ac:dyDescent="0.3">
      <c r="A72" s="1">
        <v>44104</v>
      </c>
      <c r="B72">
        <v>3363</v>
      </c>
      <c r="D72" s="1">
        <v>44104</v>
      </c>
      <c r="E72">
        <v>6102.78</v>
      </c>
      <c r="G72" s="1">
        <v>44104</v>
      </c>
      <c r="H72" s="2">
        <v>6918.835</v>
      </c>
      <c r="K72" s="1">
        <v>44105</v>
      </c>
      <c r="L72">
        <v>64.069999999999993</v>
      </c>
      <c r="N72">
        <f>N71/(L71+M71*(1-Analysis!$G$1))*L72</f>
        <v>63.876017239012846</v>
      </c>
      <c r="P72" s="1">
        <v>44105</v>
      </c>
      <c r="Q72">
        <v>60.979399999999998</v>
      </c>
      <c r="S72" s="3">
        <v>44104</v>
      </c>
      <c r="T72" s="4">
        <v>338.21163899999999</v>
      </c>
      <c r="V72" s="3">
        <v>44104</v>
      </c>
      <c r="W72">
        <v>33.470053</v>
      </c>
      <c r="Y72">
        <f>Y71/(W71+X71*(1-Analysis!$G$1))*W72</f>
        <v>33.362893007724431</v>
      </c>
      <c r="AA72" s="3">
        <v>44104</v>
      </c>
      <c r="AB72">
        <v>623.06659999999999</v>
      </c>
      <c r="AD72" s="3">
        <v>44103</v>
      </c>
      <c r="AE72">
        <v>62.462200000000003</v>
      </c>
      <c r="AG72" s="1">
        <v>44102</v>
      </c>
      <c r="AH72">
        <v>33.7545</v>
      </c>
      <c r="AJ72">
        <f>AJ71/(AH71+AI71*(1-Analysis!$G$1))*AH72</f>
        <v>33.7545</v>
      </c>
      <c r="AL72" s="1">
        <v>44104</v>
      </c>
      <c r="AM72">
        <v>335.90159999999997</v>
      </c>
      <c r="AO72">
        <f>AO71/(AM71+AN71*(1-Analysis!$G$1))*AM72</f>
        <v>334.86453274550149</v>
      </c>
      <c r="AQ72" s="1">
        <v>44104</v>
      </c>
      <c r="AR72">
        <v>29.3337</v>
      </c>
      <c r="AT72">
        <f t="shared" ref="AT72:AT135" si="2">VLOOKUP(AQ72,$AY$9:$AZ$768,2,0)</f>
        <v>1.17265</v>
      </c>
      <c r="AU72">
        <f>AU71/((AR71+AS71*(1-Analysis!$G$1))*AT71)*AR72*AT72</f>
        <v>34.188632913201175</v>
      </c>
      <c r="AV72">
        <f t="shared" ref="AV72:AV135" si="3">VLOOKUP(AQ72,$BB$7:$BC$803,2,0)</f>
        <v>1.1724000000000001</v>
      </c>
      <c r="AW72">
        <f>AW71/(($AR71+$AS71*(1-Analysis!$G$1))*AV71)*$AR72*AV72</f>
        <v>34.181344158476151</v>
      </c>
      <c r="AY72" s="3">
        <v>44109</v>
      </c>
      <c r="AZ72">
        <v>1.1792499999999997</v>
      </c>
      <c r="BB72" s="3">
        <v>44105</v>
      </c>
      <c r="BC72">
        <v>1.17462</v>
      </c>
    </row>
    <row r="73" spans="1:55" x14ac:dyDescent="0.3">
      <c r="A73" s="1">
        <v>44103</v>
      </c>
      <c r="B73">
        <v>3335.47</v>
      </c>
      <c r="D73" s="1">
        <v>44103</v>
      </c>
      <c r="E73">
        <v>6052.68</v>
      </c>
      <c r="G73" s="1">
        <v>44103</v>
      </c>
      <c r="H73" s="2">
        <v>6861.9589999999998</v>
      </c>
      <c r="K73" s="1">
        <v>44104</v>
      </c>
      <c r="L73">
        <v>63.73</v>
      </c>
      <c r="N73">
        <f>N72/(L72+M72*(1-Analysis!$G$1))*L73</f>
        <v>63.537046646516131</v>
      </c>
      <c r="P73" s="1">
        <v>44104</v>
      </c>
      <c r="Q73">
        <v>60.653100000000002</v>
      </c>
      <c r="S73" s="3">
        <v>44103</v>
      </c>
      <c r="T73" s="4">
        <v>335.43549200000001</v>
      </c>
      <c r="V73" s="3">
        <v>44103</v>
      </c>
      <c r="W73">
        <v>33.195281999999999</v>
      </c>
      <c r="Y73">
        <f>Y72/(W72+X72*(1-Analysis!$G$1))*W73</f>
        <v>33.089001733198351</v>
      </c>
      <c r="AA73" s="3">
        <v>44103</v>
      </c>
      <c r="AB73">
        <v>617.94640000000004</v>
      </c>
      <c r="AD73" s="3">
        <v>44102</v>
      </c>
      <c r="AE73">
        <v>62.757800000000003</v>
      </c>
      <c r="AG73" s="1">
        <v>44099</v>
      </c>
      <c r="AH73">
        <v>33.218499999999999</v>
      </c>
      <c r="AJ73">
        <f>AJ72/(AH72+AI72*(1-Analysis!$G$1))*AH73</f>
        <v>33.218499999999999</v>
      </c>
      <c r="AL73" s="1">
        <v>44103</v>
      </c>
      <c r="AM73">
        <v>333.14510000000001</v>
      </c>
      <c r="AO73">
        <f>AO72/(AM72+AN72*(1-Analysis!$G$1))*AM73</f>
        <v>332.11654320179889</v>
      </c>
      <c r="AQ73" s="1">
        <v>44103</v>
      </c>
      <c r="AR73">
        <v>29.081399999999999</v>
      </c>
      <c r="AT73">
        <f t="shared" si="2"/>
        <v>1.1731</v>
      </c>
      <c r="AU73">
        <f>AU72/((AR72+AS72*(1-Analysis!$G$1))*AT72)*AR73*AT73</f>
        <v>33.907582410229779</v>
      </c>
      <c r="AV73">
        <f t="shared" si="3"/>
        <v>1.1740699999999999</v>
      </c>
      <c r="AW73">
        <f>AW72/(($AR72+$AS72*(1-Analysis!$G$1))*AV72)*$AR73*AV73</f>
        <v>33.935619538298923</v>
      </c>
      <c r="AY73" s="3">
        <v>44106</v>
      </c>
      <c r="AZ73">
        <v>1.1714500000000001</v>
      </c>
      <c r="BB73" s="3">
        <v>44104</v>
      </c>
      <c r="BC73">
        <v>1.1724000000000001</v>
      </c>
    </row>
    <row r="74" spans="1:55" x14ac:dyDescent="0.3">
      <c r="A74" s="1">
        <v>44102</v>
      </c>
      <c r="B74">
        <v>3351.6</v>
      </c>
      <c r="D74" s="1">
        <v>44102</v>
      </c>
      <c r="E74">
        <v>6081.41</v>
      </c>
      <c r="G74" s="1">
        <v>44102</v>
      </c>
      <c r="H74" s="2">
        <v>6894.2690000000002</v>
      </c>
      <c r="K74" s="1">
        <v>44103</v>
      </c>
      <c r="L74">
        <v>63.21</v>
      </c>
      <c r="N74">
        <f>N73/(L73+M73*(1-Analysis!$G$1))*L74</f>
        <v>63.018621034462342</v>
      </c>
      <c r="P74" s="1">
        <v>44103</v>
      </c>
      <c r="Q74">
        <v>60.155200000000001</v>
      </c>
      <c r="S74" s="3">
        <v>44102</v>
      </c>
      <c r="T74" s="4">
        <v>337.02141499999999</v>
      </c>
      <c r="V74" s="3">
        <v>44102</v>
      </c>
      <c r="W74">
        <v>33.352249</v>
      </c>
      <c r="Y74">
        <f>Y73/(W73+X73*(1-Analysis!$G$1))*W74</f>
        <v>33.245466177002598</v>
      </c>
      <c r="AA74" s="3">
        <v>44102</v>
      </c>
      <c r="AB74">
        <v>620.85770000000002</v>
      </c>
      <c r="AD74" s="3">
        <v>44099</v>
      </c>
      <c r="AE74">
        <v>61.762500000000003</v>
      </c>
      <c r="AG74" s="1">
        <v>44098</v>
      </c>
      <c r="AH74">
        <v>32.696599999999997</v>
      </c>
      <c r="AJ74">
        <f>AJ73/(AH73+AI73*(1-Analysis!$G$1))*AH74</f>
        <v>32.696599999999997</v>
      </c>
      <c r="AL74" s="1">
        <v>44102</v>
      </c>
      <c r="AM74">
        <v>334.72539999999998</v>
      </c>
      <c r="AO74">
        <f>AO73/(AM73+AN73*(1-Analysis!$G$1))*AM74</f>
        <v>333.69196416168029</v>
      </c>
      <c r="AQ74" s="1">
        <v>44102</v>
      </c>
      <c r="AR74">
        <v>29.434200000000001</v>
      </c>
      <c r="AT74">
        <f t="shared" si="2"/>
        <v>1.1644999999999999</v>
      </c>
      <c r="AU74">
        <f>AU73/((AR73+AS73*(1-Analysis!$G$1))*AT73)*AR74*AT74</f>
        <v>34.067338877696145</v>
      </c>
      <c r="AV74">
        <f t="shared" si="3"/>
        <v>1.16645</v>
      </c>
      <c r="AW74">
        <f>AW73/(($AR73+$AS73*(1-Analysis!$G$1))*AV73)*$AR74*AV74</f>
        <v>34.124385945803908</v>
      </c>
      <c r="AY74" s="3">
        <v>44105</v>
      </c>
      <c r="AZ74">
        <v>1.1735500000000003</v>
      </c>
      <c r="BB74" s="3">
        <v>44103</v>
      </c>
      <c r="BC74">
        <v>1.1740699999999999</v>
      </c>
    </row>
    <row r="75" spans="1:55" x14ac:dyDescent="0.3">
      <c r="A75" s="1">
        <v>44099</v>
      </c>
      <c r="B75">
        <v>3298.46</v>
      </c>
      <c r="D75" s="1">
        <v>44099</v>
      </c>
      <c r="E75">
        <v>5984.98</v>
      </c>
      <c r="G75" s="1">
        <v>44099</v>
      </c>
      <c r="H75" s="2">
        <v>6784.9539999999997</v>
      </c>
      <c r="K75" s="1">
        <v>44102</v>
      </c>
      <c r="L75">
        <v>63.51</v>
      </c>
      <c r="N75">
        <f>N74/(L74+M74*(1-Analysis!$G$1))*L75</f>
        <v>63.317712733724143</v>
      </c>
      <c r="P75" s="1">
        <v>44102</v>
      </c>
      <c r="Q75">
        <v>60.439599999999999</v>
      </c>
      <c r="S75" s="3">
        <v>44099</v>
      </c>
      <c r="T75" s="4">
        <v>331.67822999999999</v>
      </c>
      <c r="V75" s="3">
        <v>44099</v>
      </c>
      <c r="W75">
        <v>32.823521</v>
      </c>
      <c r="Y75">
        <f>Y74/(W74+X74*(1-Analysis!$G$1))*W75</f>
        <v>32.718430988436026</v>
      </c>
      <c r="AA75" s="3">
        <v>44099</v>
      </c>
      <c r="AB75">
        <v>611.01610000000005</v>
      </c>
      <c r="AD75" s="3">
        <v>44098</v>
      </c>
      <c r="AE75">
        <v>60.789099999999998</v>
      </c>
      <c r="AG75" s="1">
        <v>44097</v>
      </c>
      <c r="AH75">
        <v>32.592399999999998</v>
      </c>
      <c r="AJ75">
        <f>AJ74/(AH74+AI74*(1-Analysis!$G$1))*AH75</f>
        <v>32.592399999999998</v>
      </c>
      <c r="AL75" s="1">
        <v>44099</v>
      </c>
      <c r="AM75">
        <v>329.41989999999998</v>
      </c>
      <c r="AO75">
        <f>AO74/(AM74+AN74*(1-Analysis!$G$1))*AM75</f>
        <v>328.40284443589974</v>
      </c>
      <c r="AQ75" s="1">
        <v>44099</v>
      </c>
      <c r="AR75">
        <v>29.032499999999999</v>
      </c>
      <c r="AT75">
        <f t="shared" si="2"/>
        <v>1.1619000000000002</v>
      </c>
      <c r="AU75">
        <f>AU74/((AR74+AS74*(1-Analysis!$G$1))*AT74)*AR75*AT75</f>
        <v>33.527383926189991</v>
      </c>
      <c r="AV75">
        <f t="shared" si="3"/>
        <v>1.16262</v>
      </c>
      <c r="AW75">
        <f>AW74/(($AR74+$AS74*(1-Analysis!$G$1))*AV74)*$AR75*AV75</f>
        <v>33.548159996787142</v>
      </c>
      <c r="AY75" s="3">
        <v>44104</v>
      </c>
      <c r="AZ75">
        <v>1.17265</v>
      </c>
      <c r="BB75" s="3">
        <v>44102</v>
      </c>
      <c r="BC75">
        <v>1.16645</v>
      </c>
    </row>
    <row r="76" spans="1:55" x14ac:dyDescent="0.3">
      <c r="A76" s="1">
        <v>44098</v>
      </c>
      <c r="B76">
        <v>3246.59</v>
      </c>
      <c r="D76" s="1">
        <v>44098</v>
      </c>
      <c r="E76">
        <v>5890.73</v>
      </c>
      <c r="G76" s="1">
        <v>44098</v>
      </c>
      <c r="H76" s="2">
        <v>6678.0379999999996</v>
      </c>
      <c r="K76" s="1">
        <v>44099</v>
      </c>
      <c r="L76">
        <v>62.5</v>
      </c>
      <c r="N76">
        <f>N75/(L75+M75*(1-Analysis!$G$1))*L76</f>
        <v>62.310770679542735</v>
      </c>
      <c r="P76" s="1">
        <v>44099</v>
      </c>
      <c r="Q76">
        <v>59.4816</v>
      </c>
      <c r="S76" s="3">
        <v>44098</v>
      </c>
      <c r="T76" s="4">
        <v>326.45479</v>
      </c>
      <c r="V76" s="3">
        <v>44098</v>
      </c>
      <c r="W76">
        <v>32.306562</v>
      </c>
      <c r="Y76">
        <f>Y75/(W75+X75*(1-Analysis!$G$1))*W76</f>
        <v>32.203127119440651</v>
      </c>
      <c r="AA76" s="3">
        <v>44098</v>
      </c>
      <c r="AB76">
        <v>601.39</v>
      </c>
      <c r="AD76" s="3">
        <v>44097</v>
      </c>
      <c r="AE76">
        <v>60.602800000000002</v>
      </c>
      <c r="AG76" s="1">
        <v>44096</v>
      </c>
      <c r="AH76">
        <v>33.383099999999999</v>
      </c>
      <c r="AJ76">
        <f>AJ75/(AH75+AI75*(1-Analysis!$G$1))*AH76</f>
        <v>33.383099999999999</v>
      </c>
      <c r="AL76" s="1">
        <v>44098</v>
      </c>
      <c r="AM76">
        <v>324.24740000000003</v>
      </c>
      <c r="AO76">
        <f>AO75/(AM75+AN75*(1-Analysis!$G$1))*AM76</f>
        <v>323.24631408407618</v>
      </c>
      <c r="AQ76" s="1">
        <v>44098</v>
      </c>
      <c r="AR76">
        <v>28.522300000000001</v>
      </c>
      <c r="AT76">
        <f t="shared" si="2"/>
        <v>1.16405</v>
      </c>
      <c r="AU76">
        <f>AU75/((AR75+AS75*(1-Analysis!$G$1))*AT75)*AR76*AT76</f>
        <v>32.999142899063507</v>
      </c>
      <c r="AV76">
        <f t="shared" si="3"/>
        <v>1.1671899999999999</v>
      </c>
      <c r="AW76">
        <f>AW75/(($AR75+$AS75*(1-Analysis!$G$1))*AV75)*$AR76*AV76</f>
        <v>33.088157381863248</v>
      </c>
      <c r="AY76" s="3">
        <v>44103</v>
      </c>
      <c r="AZ76">
        <v>1.1731</v>
      </c>
      <c r="BB76" s="3">
        <v>44099</v>
      </c>
      <c r="BC76">
        <v>1.16262</v>
      </c>
    </row>
    <row r="77" spans="1:55" x14ac:dyDescent="0.3">
      <c r="A77" s="1">
        <v>44097</v>
      </c>
      <c r="B77">
        <v>3236.92</v>
      </c>
      <c r="D77" s="1">
        <v>44097</v>
      </c>
      <c r="E77">
        <v>5872.98</v>
      </c>
      <c r="G77" s="1">
        <v>44097</v>
      </c>
      <c r="H77" s="2">
        <v>6657.8159999999998</v>
      </c>
      <c r="K77" s="1">
        <v>44098</v>
      </c>
      <c r="L77">
        <v>61.51</v>
      </c>
      <c r="M77">
        <v>0.25076999999999999</v>
      </c>
      <c r="N77">
        <f>N76/(L76+M76*(1-Analysis!$G$1))*L77</f>
        <v>61.323768071978776</v>
      </c>
      <c r="P77" s="1">
        <v>44098</v>
      </c>
      <c r="Q77">
        <v>58.544899999999998</v>
      </c>
      <c r="S77" s="3">
        <v>44097</v>
      </c>
      <c r="T77" s="4">
        <v>325.468457</v>
      </c>
      <c r="V77" s="3">
        <v>44097</v>
      </c>
      <c r="W77">
        <v>32.208914999999998</v>
      </c>
      <c r="Y77">
        <f>Y76/(W76+X76*(1-Analysis!$G$1))*W77</f>
        <v>32.105792752700168</v>
      </c>
      <c r="AA77" s="3">
        <v>44097</v>
      </c>
      <c r="AB77">
        <v>599.57029999999997</v>
      </c>
      <c r="AD77" s="3">
        <v>44096</v>
      </c>
      <c r="AE77">
        <v>62.071199999999997</v>
      </c>
      <c r="AG77" s="1">
        <v>44095</v>
      </c>
      <c r="AH77">
        <v>33.037100000000002</v>
      </c>
      <c r="AJ77">
        <f>AJ76/(AH76+AI76*(1-Analysis!$G$1))*AH77</f>
        <v>33.037100000000002</v>
      </c>
      <c r="AL77" s="1">
        <v>44097</v>
      </c>
      <c r="AM77">
        <v>323.26990000000001</v>
      </c>
      <c r="AO77">
        <f>AO76/(AM76+AN76*(1-Analysis!$G$1))*AM77</f>
        <v>322.27183203112156</v>
      </c>
      <c r="AQ77" s="1">
        <v>44097</v>
      </c>
      <c r="AR77">
        <v>28.355599999999999</v>
      </c>
      <c r="AT77">
        <f t="shared" si="2"/>
        <v>1.1673500000000003</v>
      </c>
      <c r="AU77">
        <f>AU76/((AR76+AS76*(1-Analysis!$G$1))*AT76)*AR77*AT77</f>
        <v>32.899281261749195</v>
      </c>
      <c r="AV77">
        <f t="shared" si="3"/>
        <v>1.16612</v>
      </c>
      <c r="AW77">
        <f>AW76/(($AR76+$AS76*(1-Analysis!$G$1))*AV76)*$AR77*AV77</f>
        <v>32.864616323254332</v>
      </c>
      <c r="AY77" s="3">
        <v>44102</v>
      </c>
      <c r="AZ77">
        <v>1.1644999999999999</v>
      </c>
      <c r="BB77" s="3">
        <v>44098</v>
      </c>
      <c r="BC77">
        <v>1.1671899999999999</v>
      </c>
    </row>
    <row r="78" spans="1:55" x14ac:dyDescent="0.3">
      <c r="A78" s="1">
        <v>44096</v>
      </c>
      <c r="B78">
        <v>3315.57</v>
      </c>
      <c r="D78" s="1">
        <v>44096</v>
      </c>
      <c r="E78">
        <v>6015.37</v>
      </c>
      <c r="G78" s="1">
        <v>44096</v>
      </c>
      <c r="H78" s="2">
        <v>6819.0820000000003</v>
      </c>
      <c r="K78" s="1">
        <v>44097</v>
      </c>
      <c r="L78">
        <v>61.58</v>
      </c>
      <c r="N78">
        <f>N77/(L77+M77*(1-Analysis!$G$1))*L78</f>
        <v>61.144277149919809</v>
      </c>
      <c r="P78" s="1">
        <v>44097</v>
      </c>
      <c r="Q78">
        <v>58.368200000000002</v>
      </c>
      <c r="S78" s="3">
        <v>44096</v>
      </c>
      <c r="T78" s="4">
        <v>333.35468300000002</v>
      </c>
      <c r="V78" s="3">
        <v>44096</v>
      </c>
      <c r="W78">
        <v>32.989396999999997</v>
      </c>
      <c r="Y78">
        <f>Y77/(W77+X77*(1-Analysis!$G$1))*W78</f>
        <v>32.883775908581477</v>
      </c>
      <c r="AA78" s="3">
        <v>44096</v>
      </c>
      <c r="AB78">
        <v>614.09550000000002</v>
      </c>
      <c r="AD78" s="3">
        <v>44095</v>
      </c>
      <c r="AE78">
        <v>61.424100000000003</v>
      </c>
      <c r="AG78" s="1">
        <v>44092</v>
      </c>
      <c r="AH78">
        <v>33.4223</v>
      </c>
      <c r="AJ78">
        <f>AJ77/(AH77+AI77*(1-Analysis!$G$1))*AH78</f>
        <v>33.4223</v>
      </c>
      <c r="AL78" s="1">
        <v>44096</v>
      </c>
      <c r="AM78">
        <v>331.1</v>
      </c>
      <c r="AO78">
        <f>AO77/(AM77+AN77*(1-Analysis!$G$1))*AM78</f>
        <v>330.07775727187828</v>
      </c>
      <c r="AQ78" s="1">
        <v>44096</v>
      </c>
      <c r="AR78">
        <v>28.963100000000001</v>
      </c>
      <c r="AT78">
        <f t="shared" si="2"/>
        <v>1.17055</v>
      </c>
      <c r="AU78">
        <f>AU77/((AR77+AS77*(1-Analysis!$G$1))*AT77)*AR78*AT78</f>
        <v>33.696243995804686</v>
      </c>
      <c r="AV78">
        <f t="shared" si="3"/>
        <v>1.1707000000000001</v>
      </c>
      <c r="AW78">
        <f>AW77/(($AR77+$AS77*(1-Analysis!$G$1))*AV77)*$AR78*AV78</f>
        <v>33.700561997256436</v>
      </c>
      <c r="AY78" s="3">
        <v>44099</v>
      </c>
      <c r="AZ78">
        <v>1.1619000000000002</v>
      </c>
      <c r="BB78" s="3">
        <v>44097</v>
      </c>
      <c r="BC78">
        <v>1.16612</v>
      </c>
    </row>
    <row r="79" spans="1:55" x14ac:dyDescent="0.3">
      <c r="A79" s="1">
        <v>44095</v>
      </c>
      <c r="B79">
        <v>3281.06</v>
      </c>
      <c r="D79" s="1">
        <v>44095</v>
      </c>
      <c r="E79">
        <v>5952.74</v>
      </c>
      <c r="G79" s="1">
        <v>44095</v>
      </c>
      <c r="H79" s="2">
        <v>6748.0749999999998</v>
      </c>
      <c r="K79" s="1">
        <v>44096</v>
      </c>
      <c r="L79">
        <v>63.07</v>
      </c>
      <c r="N79">
        <f>N78/(L78+M78*(1-Analysis!$G$1))*L79</f>
        <v>62.623734326817839</v>
      </c>
      <c r="P79" s="1">
        <v>44096</v>
      </c>
      <c r="Q79">
        <v>59.781199999999998</v>
      </c>
      <c r="S79" s="3">
        <v>44095</v>
      </c>
      <c r="T79" s="4">
        <v>329.88645600000001</v>
      </c>
      <c r="V79" s="3">
        <v>44095</v>
      </c>
      <c r="W79">
        <v>32.646143000000002</v>
      </c>
      <c r="Y79">
        <f>Y78/(W78+X78*(1-Analysis!$G$1))*W79</f>
        <v>32.541620893874054</v>
      </c>
      <c r="AA79" s="3">
        <v>44095</v>
      </c>
      <c r="AB79">
        <v>607.70219999999995</v>
      </c>
      <c r="AD79" s="3">
        <v>44092</v>
      </c>
      <c r="AE79">
        <v>62.140599999999999</v>
      </c>
      <c r="AG79" s="1">
        <v>44091</v>
      </c>
      <c r="AH79">
        <v>33.802</v>
      </c>
      <c r="AJ79">
        <f>AJ78/(AH78+AI78*(1-Analysis!$G$1))*AH79</f>
        <v>33.802</v>
      </c>
      <c r="AL79" s="1">
        <v>44095</v>
      </c>
      <c r="AM79">
        <v>327.66390000000001</v>
      </c>
      <c r="AN79">
        <v>1.1171</v>
      </c>
      <c r="AO79">
        <f>AO78/(AM78+AN78*(1-Analysis!$G$1))*AM79</f>
        <v>326.65226593463302</v>
      </c>
      <c r="AQ79" s="1">
        <v>44095</v>
      </c>
      <c r="AR79">
        <v>28.5701</v>
      </c>
      <c r="AT79">
        <f t="shared" si="2"/>
        <v>1.1742999999999999</v>
      </c>
      <c r="AU79">
        <f>AU78/((AR78+AS78*(1-Analysis!$G$1))*AT78)*AR79*AT79</f>
        <v>33.345505277973366</v>
      </c>
      <c r="AV79">
        <f t="shared" si="3"/>
        <v>1.17699</v>
      </c>
      <c r="AW79">
        <f>AW78/(($AR78+$AS78*(1-Analysis!$G$1))*AV78)*$AR79*AV79</f>
        <v>33.421890706907817</v>
      </c>
      <c r="AY79" s="3">
        <v>44098</v>
      </c>
      <c r="AZ79">
        <v>1.16405</v>
      </c>
      <c r="BB79" s="3">
        <v>44096</v>
      </c>
      <c r="BC79">
        <v>1.1707000000000001</v>
      </c>
    </row>
    <row r="80" spans="1:55" x14ac:dyDescent="0.3">
      <c r="A80" s="1">
        <v>44092</v>
      </c>
      <c r="B80">
        <v>3319.47</v>
      </c>
      <c r="D80" s="1">
        <v>44092</v>
      </c>
      <c r="E80">
        <v>6022.21</v>
      </c>
      <c r="G80" s="1">
        <v>44092</v>
      </c>
      <c r="H80" s="2">
        <v>6826.7190000000001</v>
      </c>
      <c r="K80" s="1">
        <v>44095</v>
      </c>
      <c r="L80">
        <v>62.41</v>
      </c>
      <c r="N80">
        <f>N79/(L79+M79*(1-Analysis!$G$1))*L80</f>
        <v>61.968404302151598</v>
      </c>
      <c r="P80" s="1">
        <v>44095</v>
      </c>
      <c r="Q80">
        <v>59.159700000000001</v>
      </c>
      <c r="S80" s="3">
        <v>44092</v>
      </c>
      <c r="T80" s="4">
        <v>333.73748899999998</v>
      </c>
      <c r="V80" s="3">
        <v>44092</v>
      </c>
      <c r="W80">
        <v>33.027174000000002</v>
      </c>
      <c r="Y80">
        <f>Y79/(W79+X79*(1-Analysis!$G$1))*W80</f>
        <v>32.921431959175507</v>
      </c>
      <c r="AA80" s="3">
        <v>44092</v>
      </c>
      <c r="AB80">
        <v>614.78800000000001</v>
      </c>
      <c r="AD80" s="3">
        <v>44091</v>
      </c>
      <c r="AE80">
        <v>62.841700000000003</v>
      </c>
      <c r="AG80" s="1">
        <v>44090</v>
      </c>
      <c r="AH80">
        <v>34.0871</v>
      </c>
      <c r="AJ80">
        <f>AJ79/(AH79+AI79*(1-Analysis!$G$1))*AH80</f>
        <v>34.0871</v>
      </c>
      <c r="AL80" s="1">
        <v>44092</v>
      </c>
      <c r="AM80">
        <v>332.61849999999998</v>
      </c>
      <c r="AO80">
        <f>AO79/(AM79+AN79*(1-Analysis!$G$1))*AM80</f>
        <v>330.46491955672235</v>
      </c>
      <c r="AQ80" s="1">
        <v>44092</v>
      </c>
      <c r="AR80">
        <v>28.618099999999998</v>
      </c>
      <c r="AT80">
        <f t="shared" si="2"/>
        <v>1.1859999999999999</v>
      </c>
      <c r="AU80">
        <f>AU79/((AR79+AS79*(1-Analysis!$G$1))*AT79)*AR80*AT80</f>
        <v>33.734320532783848</v>
      </c>
      <c r="AV80">
        <f t="shared" si="3"/>
        <v>1.1848799999999999</v>
      </c>
      <c r="AW80">
        <f>AW79/(($AR79+$AS79*(1-Analysis!$G$1))*AV79)*$AR80*AV80</f>
        <v>33.702463501589293</v>
      </c>
      <c r="AY80" s="3">
        <v>44097</v>
      </c>
      <c r="AZ80">
        <v>1.1673500000000003</v>
      </c>
      <c r="BB80" s="3">
        <v>44095</v>
      </c>
      <c r="BC80">
        <v>1.17699</v>
      </c>
    </row>
    <row r="81" spans="1:55" x14ac:dyDescent="0.3">
      <c r="A81" s="1">
        <v>44091</v>
      </c>
      <c r="B81">
        <v>3357.01</v>
      </c>
      <c r="D81" s="1">
        <v>44091</v>
      </c>
      <c r="E81">
        <v>6090.25</v>
      </c>
      <c r="G81" s="1">
        <v>44091</v>
      </c>
      <c r="H81" s="2">
        <v>6903.8239999999996</v>
      </c>
      <c r="K81" s="1">
        <v>44092</v>
      </c>
      <c r="L81">
        <v>63.14</v>
      </c>
      <c r="N81">
        <f>N80/(L80+M80*(1-Analysis!$G$1))*L81</f>
        <v>62.693239026403653</v>
      </c>
      <c r="P81" s="1">
        <v>44092</v>
      </c>
      <c r="Q81">
        <v>59.850099999999998</v>
      </c>
      <c r="S81" s="3">
        <v>44091</v>
      </c>
      <c r="T81" s="4">
        <v>337.508014</v>
      </c>
      <c r="V81" s="3">
        <v>44091</v>
      </c>
      <c r="W81">
        <v>33.400289000000001</v>
      </c>
      <c r="X81">
        <v>0.1157</v>
      </c>
      <c r="Y81">
        <f>Y80/(W80+X80*(1-Analysis!$G$1))*W81</f>
        <v>33.293352368879582</v>
      </c>
      <c r="AA81" s="3">
        <v>44091</v>
      </c>
      <c r="AB81">
        <v>621.7346</v>
      </c>
      <c r="AD81" s="3">
        <v>44090</v>
      </c>
      <c r="AE81">
        <v>63.371000000000002</v>
      </c>
      <c r="AG81" s="1">
        <v>44089</v>
      </c>
      <c r="AH81">
        <v>34.244700000000002</v>
      </c>
      <c r="AJ81">
        <f>AJ80/(AH80+AI80*(1-Analysis!$G$1))*AH81</f>
        <v>34.244700000000002</v>
      </c>
      <c r="AL81" s="1">
        <v>44091</v>
      </c>
      <c r="AM81">
        <v>336.36750000000001</v>
      </c>
      <c r="AO81">
        <f>AO80/(AM80+AN80*(1-Analysis!$G$1))*AM81</f>
        <v>334.18964618322735</v>
      </c>
      <c r="AQ81" s="1">
        <v>44091</v>
      </c>
      <c r="AR81">
        <v>29.069700000000001</v>
      </c>
      <c r="AT81">
        <f t="shared" si="2"/>
        <v>1.18075</v>
      </c>
      <c r="AU81">
        <f>AU80/((AR80+AS80*(1-Analysis!$G$1))*AT80)*AR81*AT81</f>
        <v>34.114969341935662</v>
      </c>
      <c r="AV81">
        <f t="shared" si="3"/>
        <v>1.1844699999999999</v>
      </c>
      <c r="AW81">
        <f>AW80/(($AR80+$AS80*(1-Analysis!$G$1))*AV80)*$AR81*AV81</f>
        <v>34.222449914412458</v>
      </c>
      <c r="AY81" s="3">
        <v>44096</v>
      </c>
      <c r="AZ81">
        <v>1.17055</v>
      </c>
      <c r="BB81" s="3">
        <v>44092</v>
      </c>
      <c r="BC81">
        <v>1.1848799999999999</v>
      </c>
    </row>
    <row r="82" spans="1:55" x14ac:dyDescent="0.3">
      <c r="A82" s="1">
        <v>44090</v>
      </c>
      <c r="B82">
        <v>3385.49</v>
      </c>
      <c r="D82" s="1">
        <v>44090</v>
      </c>
      <c r="E82">
        <v>6141.86</v>
      </c>
      <c r="G82" s="1">
        <v>44090</v>
      </c>
      <c r="H82" s="2">
        <v>6962.2870000000003</v>
      </c>
      <c r="K82" s="1">
        <v>44091</v>
      </c>
      <c r="L82">
        <v>63.86</v>
      </c>
      <c r="N82">
        <f>N81/(L81+M81*(1-Analysis!$G$1))*L82</f>
        <v>63.408144507857735</v>
      </c>
      <c r="P82" s="1">
        <v>44091</v>
      </c>
      <c r="Q82">
        <v>60.5261</v>
      </c>
      <c r="S82" s="3">
        <v>44090</v>
      </c>
      <c r="T82" s="4">
        <v>340.36685699999998</v>
      </c>
      <c r="V82" s="3">
        <v>44090</v>
      </c>
      <c r="W82">
        <v>33.798983999999997</v>
      </c>
      <c r="Y82">
        <f>Y81/(W81+X81*(1-Analysis!$G$1))*W82</f>
        <v>33.574467518238031</v>
      </c>
      <c r="AA82" s="3">
        <v>44090</v>
      </c>
      <c r="AB82">
        <v>627.00130000000001</v>
      </c>
      <c r="AD82" s="3">
        <v>44089</v>
      </c>
      <c r="AE82">
        <v>63.662500000000001</v>
      </c>
      <c r="AG82" s="1">
        <v>44088</v>
      </c>
      <c r="AH82">
        <v>34.065300000000001</v>
      </c>
      <c r="AJ82">
        <f>AJ81/(AH81+AI81*(1-Analysis!$G$1))*AH82</f>
        <v>34.065300000000001</v>
      </c>
      <c r="AL82" s="1">
        <v>44090</v>
      </c>
      <c r="AM82">
        <v>339.20679999999999</v>
      </c>
      <c r="AO82">
        <f>AO81/(AM81+AN81*(1-Analysis!$G$1))*AM82</f>
        <v>337.0105627771552</v>
      </c>
      <c r="AQ82" s="1">
        <v>44090</v>
      </c>
      <c r="AR82">
        <v>29.2636</v>
      </c>
      <c r="AT82">
        <f t="shared" si="2"/>
        <v>1.18285</v>
      </c>
      <c r="AU82">
        <f>AU81/((AR81+AS81*(1-Analysis!$G$1))*AT81)*AR82*AT82</f>
        <v>34.403601400158195</v>
      </c>
      <c r="AV82">
        <f t="shared" si="3"/>
        <v>1.18143</v>
      </c>
      <c r="AW82">
        <f>AW81/(($AR81+$AS81*(1-Analysis!$G$1))*AV81)*$AR82*AV82</f>
        <v>34.362300208977366</v>
      </c>
      <c r="AY82" s="3">
        <v>44095</v>
      </c>
      <c r="AZ82">
        <v>1.1742999999999999</v>
      </c>
      <c r="BB82" s="3">
        <v>44091</v>
      </c>
      <c r="BC82">
        <v>1.1844699999999999</v>
      </c>
    </row>
    <row r="83" spans="1:55" x14ac:dyDescent="0.3">
      <c r="A83" s="1">
        <v>44089</v>
      </c>
      <c r="B83">
        <v>3401.2</v>
      </c>
      <c r="D83" s="1">
        <v>44089</v>
      </c>
      <c r="E83">
        <v>6170.2</v>
      </c>
      <c r="G83" s="1">
        <v>44089</v>
      </c>
      <c r="H83" s="2">
        <v>6994.3329999999996</v>
      </c>
      <c r="K83" s="1">
        <v>44090</v>
      </c>
      <c r="L83">
        <v>64.400000000000006</v>
      </c>
      <c r="N83">
        <f>N82/(L82+M82*(1-Analysis!$G$1))*L83</f>
        <v>63.944323618948303</v>
      </c>
      <c r="P83" s="1">
        <v>44090</v>
      </c>
      <c r="Q83">
        <v>61.038800000000002</v>
      </c>
      <c r="S83" s="3">
        <v>44089</v>
      </c>
      <c r="T83" s="4">
        <v>341.93579099999999</v>
      </c>
      <c r="V83" s="3">
        <v>44089</v>
      </c>
      <c r="W83">
        <v>33.954807000000002</v>
      </c>
      <c r="Y83">
        <f>Y82/(W82+X82*(1-Analysis!$G$1))*W83</f>
        <v>33.729255432930806</v>
      </c>
      <c r="AA83" s="3">
        <v>44089</v>
      </c>
      <c r="AB83">
        <v>629.88909999999998</v>
      </c>
      <c r="AD83" s="3">
        <v>44088</v>
      </c>
      <c r="AE83">
        <v>63.330300000000001</v>
      </c>
      <c r="AG83" s="1">
        <v>44085</v>
      </c>
      <c r="AH83">
        <v>33.629300000000001</v>
      </c>
      <c r="AJ83">
        <f>AJ82/(AH82+AI82*(1-Analysis!$G$1))*AH83</f>
        <v>33.629300000000001</v>
      </c>
      <c r="AL83" s="1">
        <v>44089</v>
      </c>
      <c r="AM83">
        <v>340.76729999999998</v>
      </c>
      <c r="AO83">
        <f>AO82/(AM82+AN82*(1-Analysis!$G$1))*AM83</f>
        <v>338.56095912302374</v>
      </c>
      <c r="AQ83" s="1">
        <v>44089</v>
      </c>
      <c r="AR83">
        <v>29.343599999999999</v>
      </c>
      <c r="AT83">
        <f t="shared" si="2"/>
        <v>1.1850499999999999</v>
      </c>
      <c r="AU83">
        <f>AU82/((AR82+AS82*(1-Analysis!$G$1))*AT82)*AR83*AT83</f>
        <v>34.561815679168056</v>
      </c>
      <c r="AV83">
        <f t="shared" si="3"/>
        <v>1.18486</v>
      </c>
      <c r="AW83">
        <f>AW82/(($AR82+$AS82*(1-Analysis!$G$1))*AV82)*$AR83*AV83</f>
        <v>34.55627435603482</v>
      </c>
      <c r="AY83" s="3">
        <v>44092</v>
      </c>
      <c r="AZ83">
        <v>1.1859999999999999</v>
      </c>
      <c r="BB83" s="3">
        <v>44090</v>
      </c>
      <c r="BC83">
        <v>1.18143</v>
      </c>
    </row>
    <row r="84" spans="1:55" x14ac:dyDescent="0.3">
      <c r="A84" s="1">
        <v>44088</v>
      </c>
      <c r="B84">
        <v>3383.54</v>
      </c>
      <c r="D84" s="1">
        <v>44088</v>
      </c>
      <c r="E84">
        <v>6138.09</v>
      </c>
      <c r="G84" s="1">
        <v>44088</v>
      </c>
      <c r="H84" s="2">
        <v>6957.9120000000003</v>
      </c>
      <c r="K84" s="1">
        <v>44089</v>
      </c>
      <c r="L84">
        <v>64.69</v>
      </c>
      <c r="N84">
        <f>N83/(L83+M83*(1-Analysis!$G$1))*L84</f>
        <v>64.232271660089523</v>
      </c>
      <c r="P84" s="1">
        <v>44089</v>
      </c>
      <c r="Q84">
        <v>61.32</v>
      </c>
      <c r="S84" s="3">
        <v>44088</v>
      </c>
      <c r="T84" s="4">
        <v>340.15578499999998</v>
      </c>
      <c r="V84" s="3">
        <v>44088</v>
      </c>
      <c r="W84">
        <v>33.777954999999999</v>
      </c>
      <c r="Y84">
        <f>Y83/(W83+X83*(1-Analysis!$G$1))*W84</f>
        <v>33.553578207558125</v>
      </c>
      <c r="AA84" s="3">
        <v>44088</v>
      </c>
      <c r="AB84">
        <v>626.6105</v>
      </c>
      <c r="AD84" s="3">
        <v>44085</v>
      </c>
      <c r="AE84">
        <v>62.519599999999997</v>
      </c>
      <c r="AG84" s="1">
        <v>44084</v>
      </c>
      <c r="AH84">
        <v>33.612400000000001</v>
      </c>
      <c r="AJ84">
        <f>AJ83/(AH83+AI83*(1-Analysis!$G$1))*AH84</f>
        <v>33.612400000000001</v>
      </c>
      <c r="AL84" s="1">
        <v>44088</v>
      </c>
      <c r="AM84">
        <v>338.99470000000002</v>
      </c>
      <c r="AO84">
        <f>AO83/(AM83+AN83*(1-Analysis!$G$1))*AM84</f>
        <v>336.799836045365</v>
      </c>
      <c r="AQ84" s="1">
        <v>44088</v>
      </c>
      <c r="AR84">
        <v>29.137599999999999</v>
      </c>
      <c r="AT84">
        <f t="shared" si="2"/>
        <v>1.1872</v>
      </c>
      <c r="AU84">
        <f>AU83/((AR83+AS83*(1-Analysis!$G$1))*AT83)*AR84*AT84</f>
        <v>34.381446639081567</v>
      </c>
      <c r="AV84">
        <f t="shared" si="3"/>
        <v>1.18666</v>
      </c>
      <c r="AW84">
        <f>AW83/(($AR83+$AS83*(1-Analysis!$G$1))*AV83)*$AR84*AV84</f>
        <v>34.365808177840734</v>
      </c>
      <c r="AY84" s="3">
        <v>44091</v>
      </c>
      <c r="AZ84">
        <v>1.18075</v>
      </c>
      <c r="BB84" s="3">
        <v>44089</v>
      </c>
      <c r="BC84">
        <v>1.18486</v>
      </c>
    </row>
    <row r="85" spans="1:55" x14ac:dyDescent="0.3">
      <c r="A85" s="1">
        <v>44085</v>
      </c>
      <c r="B85">
        <v>3340.97</v>
      </c>
      <c r="D85" s="1">
        <v>44085</v>
      </c>
      <c r="E85">
        <v>6059.54</v>
      </c>
      <c r="G85" s="1">
        <v>44085</v>
      </c>
      <c r="H85" s="2">
        <v>6868.2190000000001</v>
      </c>
      <c r="K85" s="1">
        <v>44088</v>
      </c>
      <c r="L85">
        <v>64.36</v>
      </c>
      <c r="N85">
        <f>N84/(L84+M84*(1-Analysis!$G$1))*L85</f>
        <v>63.90460664775641</v>
      </c>
      <c r="P85" s="1">
        <v>44088</v>
      </c>
      <c r="Q85">
        <v>61.000700000000002</v>
      </c>
      <c r="S85" s="3">
        <v>44085</v>
      </c>
      <c r="T85" s="4">
        <v>335.78570999999999</v>
      </c>
      <c r="V85" s="3">
        <v>44085</v>
      </c>
      <c r="W85">
        <v>33.344104999999999</v>
      </c>
      <c r="Y85">
        <f>Y84/(W84+X84*(1-Analysis!$G$1))*W85</f>
        <v>33.122610142577606</v>
      </c>
      <c r="AA85" s="3">
        <v>44085</v>
      </c>
      <c r="AB85">
        <v>618.53599999999994</v>
      </c>
      <c r="AD85" s="3">
        <v>44084</v>
      </c>
      <c r="AE85">
        <v>62.4833</v>
      </c>
      <c r="AG85" s="1">
        <v>44083</v>
      </c>
      <c r="AH85">
        <v>34.212400000000002</v>
      </c>
      <c r="AJ85">
        <f>AJ84/(AH84+AI84*(1-Analysis!$G$1))*AH85</f>
        <v>34.212400000000002</v>
      </c>
      <c r="AL85" s="1">
        <v>44085</v>
      </c>
      <c r="AM85">
        <v>334.65300000000002</v>
      </c>
      <c r="AO85">
        <f>AO84/(AM84+AN84*(1-Analysis!$G$1))*AM85</f>
        <v>332.48624692978836</v>
      </c>
      <c r="AQ85" s="1">
        <v>44085</v>
      </c>
      <c r="AR85">
        <v>28.863099999999999</v>
      </c>
      <c r="AT85">
        <f t="shared" si="2"/>
        <v>1.1831</v>
      </c>
      <c r="AU85">
        <f>AU84/((AR84+AS84*(1-Analysis!$G$1))*AT84)*AR85*AT85</f>
        <v>33.939927448595931</v>
      </c>
      <c r="AV85">
        <f t="shared" si="3"/>
        <v>1.18408</v>
      </c>
      <c r="AW85">
        <f>AW84/(($AR84+$AS84*(1-Analysis!$G$1))*AV84)*$AR85*AV85</f>
        <v>33.968040988364002</v>
      </c>
      <c r="AY85" s="3">
        <v>44090</v>
      </c>
      <c r="AZ85">
        <v>1.18285</v>
      </c>
      <c r="BB85" s="3">
        <v>44088</v>
      </c>
      <c r="BC85">
        <v>1.18666</v>
      </c>
    </row>
    <row r="86" spans="1:55" x14ac:dyDescent="0.3">
      <c r="A86" s="1">
        <v>44084</v>
      </c>
      <c r="B86">
        <v>3339.19</v>
      </c>
      <c r="D86" s="1">
        <v>44084</v>
      </c>
      <c r="E86">
        <v>6056.11</v>
      </c>
      <c r="G86" s="1">
        <v>44084</v>
      </c>
      <c r="H86" s="2">
        <v>6864.2330000000002</v>
      </c>
      <c r="K86" s="1">
        <v>44085</v>
      </c>
      <c r="L86">
        <v>63.53</v>
      </c>
      <c r="N86">
        <f>N85/(L85+M85*(1-Analysis!$G$1))*L86</f>
        <v>63.080479495524621</v>
      </c>
      <c r="P86" s="1">
        <v>44085</v>
      </c>
      <c r="Q86">
        <v>60.217399999999998</v>
      </c>
      <c r="S86" s="3">
        <v>44084</v>
      </c>
      <c r="T86" s="4">
        <v>335.596766</v>
      </c>
      <c r="V86" s="3">
        <v>44084</v>
      </c>
      <c r="W86">
        <v>33.325324000000002</v>
      </c>
      <c r="Y86">
        <f>Y85/(W85+X85*(1-Analysis!$G$1))*W86</f>
        <v>33.103953899110053</v>
      </c>
      <c r="AA86" s="3">
        <v>44084</v>
      </c>
      <c r="AB86">
        <v>618.17970000000003</v>
      </c>
      <c r="AD86" s="3">
        <v>44083</v>
      </c>
      <c r="AE86">
        <v>63.596299999999999</v>
      </c>
      <c r="AG86" s="1">
        <v>44082</v>
      </c>
      <c r="AH86">
        <v>33.5336</v>
      </c>
      <c r="AJ86">
        <f>AJ85/(AH85+AI85*(1-Analysis!$G$1))*AH86</f>
        <v>33.5336</v>
      </c>
      <c r="AL86" s="1">
        <v>44084</v>
      </c>
      <c r="AM86">
        <v>334.46</v>
      </c>
      <c r="AO86">
        <f>AO85/(AM85+AN85*(1-Analysis!$G$1))*AM86</f>
        <v>332.29449653263828</v>
      </c>
      <c r="AQ86" s="1">
        <v>44084</v>
      </c>
      <c r="AR86">
        <v>28.750399999999999</v>
      </c>
      <c r="AT86">
        <f t="shared" si="2"/>
        <v>1.1870499999999999</v>
      </c>
      <c r="AU86">
        <f>AU85/((AR85+AS85*(1-Analysis!$G$1))*AT85)*AR86*AT86</f>
        <v>33.92027659194882</v>
      </c>
      <c r="AV86">
        <f t="shared" si="3"/>
        <v>1.18214</v>
      </c>
      <c r="AW86">
        <f>AW85/(($AR85+$AS85*(1-Analysis!$G$1))*AV85)*$AR86*AV86</f>
        <v>33.779972006576273</v>
      </c>
      <c r="AY86" s="3">
        <v>44089</v>
      </c>
      <c r="AZ86">
        <v>1.1850499999999999</v>
      </c>
      <c r="BB86" s="3">
        <v>44085</v>
      </c>
      <c r="BC86">
        <v>1.18408</v>
      </c>
    </row>
    <row r="87" spans="1:55" x14ac:dyDescent="0.3">
      <c r="A87" s="1">
        <v>44083</v>
      </c>
      <c r="B87">
        <v>3398.96</v>
      </c>
      <c r="D87" s="1">
        <v>44083</v>
      </c>
      <c r="E87">
        <v>6164.3</v>
      </c>
      <c r="G87" s="1">
        <v>44083</v>
      </c>
      <c r="H87" s="2">
        <v>6986.7569999999996</v>
      </c>
      <c r="K87" s="1">
        <v>44084</v>
      </c>
      <c r="L87">
        <v>63.49</v>
      </c>
      <c r="N87">
        <f>N86/(L86+M86*(1-Analysis!$G$1))*L87</f>
        <v>63.040762524332727</v>
      </c>
      <c r="P87" s="1">
        <v>44084</v>
      </c>
      <c r="Q87">
        <v>60.183500000000002</v>
      </c>
      <c r="S87" s="3">
        <v>44083</v>
      </c>
      <c r="T87" s="4">
        <v>341.59035299999999</v>
      </c>
      <c r="V87" s="3">
        <v>44083</v>
      </c>
      <c r="W87">
        <v>33.920476999999998</v>
      </c>
      <c r="Y87">
        <f>Y86/(W86+X86*(1-Analysis!$G$1))*W87</f>
        <v>33.695153476792086</v>
      </c>
      <c r="AA87" s="3">
        <v>44083</v>
      </c>
      <c r="AB87">
        <v>629.21590000000003</v>
      </c>
      <c r="AD87" s="3">
        <v>44082</v>
      </c>
      <c r="AE87">
        <v>62.337299999999999</v>
      </c>
      <c r="AG87" s="1">
        <v>44078</v>
      </c>
      <c r="AH87">
        <v>34.487400000000001</v>
      </c>
      <c r="AJ87">
        <f>AJ86/(AH86+AI86*(1-Analysis!$G$1))*AH87</f>
        <v>34.487400000000001</v>
      </c>
      <c r="AL87" s="1">
        <v>44083</v>
      </c>
      <c r="AM87">
        <v>340.42270000000002</v>
      </c>
      <c r="AO87">
        <f>AO86/(AM86+AN86*(1-Analysis!$G$1))*AM87</f>
        <v>338.21859027920044</v>
      </c>
      <c r="AQ87" s="1">
        <v>44083</v>
      </c>
      <c r="AR87">
        <v>29.416</v>
      </c>
      <c r="AT87">
        <f t="shared" si="2"/>
        <v>1.1809000000000001</v>
      </c>
      <c r="AU87">
        <f>AU86/((AR86+AS86*(1-Analysis!$G$1))*AT86)*AR87*AT87</f>
        <v>34.525757885007344</v>
      </c>
      <c r="AV87">
        <f t="shared" si="3"/>
        <v>1.1803300000000001</v>
      </c>
      <c r="AW87">
        <f>AW86/(($AR86+$AS86*(1-Analysis!$G$1))*AV86)*$AR87*AV87</f>
        <v>34.509092898984427</v>
      </c>
      <c r="AY87" s="3">
        <v>44088</v>
      </c>
      <c r="AZ87">
        <v>1.1872</v>
      </c>
      <c r="BB87" s="3">
        <v>44084</v>
      </c>
      <c r="BC87">
        <v>1.18214</v>
      </c>
    </row>
    <row r="88" spans="1:55" x14ac:dyDescent="0.3">
      <c r="A88" s="1">
        <v>44082</v>
      </c>
      <c r="B88">
        <v>3331.84</v>
      </c>
      <c r="D88" s="1">
        <v>44082</v>
      </c>
      <c r="E88">
        <v>6042.35</v>
      </c>
      <c r="G88" s="1">
        <v>44082</v>
      </c>
      <c r="H88" s="2">
        <v>6848.4210000000003</v>
      </c>
      <c r="K88" s="1">
        <v>44083</v>
      </c>
      <c r="L88">
        <v>64.63</v>
      </c>
      <c r="N88">
        <f>N87/(L87+M87*(1-Analysis!$G$1))*L88</f>
        <v>64.172696203301683</v>
      </c>
      <c r="P88" s="1">
        <v>44083</v>
      </c>
      <c r="Q88">
        <v>61.258099999999999</v>
      </c>
      <c r="S88" s="3">
        <v>44082</v>
      </c>
      <c r="T88" s="4">
        <v>334.83121499999999</v>
      </c>
      <c r="V88" s="3">
        <v>44082</v>
      </c>
      <c r="W88">
        <v>33.249276999999999</v>
      </c>
      <c r="Y88">
        <f>Y87/(W87+X87*(1-Analysis!$G$1))*W88</f>
        <v>33.028412056451131</v>
      </c>
      <c r="AA88" s="3">
        <v>44082</v>
      </c>
      <c r="AB88">
        <v>616.75900000000001</v>
      </c>
      <c r="AD88" s="3">
        <v>44081</v>
      </c>
      <c r="AE88">
        <v>64.113799999999998</v>
      </c>
      <c r="AG88" s="1">
        <v>44077</v>
      </c>
      <c r="AH88">
        <v>34.768900000000002</v>
      </c>
      <c r="AJ88">
        <f>AJ87/(AH87+AI87*(1-Analysis!$G$1))*AH88</f>
        <v>34.768900000000002</v>
      </c>
      <c r="AL88" s="1">
        <v>44082</v>
      </c>
      <c r="AM88">
        <v>333.6918</v>
      </c>
      <c r="AO88">
        <f>AO87/(AM87+AN87*(1-Analysis!$G$1))*AM88</f>
        <v>331.53127034045878</v>
      </c>
      <c r="AQ88" s="1">
        <v>44082</v>
      </c>
      <c r="AR88">
        <v>28.873999999999999</v>
      </c>
      <c r="AT88">
        <f t="shared" si="2"/>
        <v>1.1792499999999999</v>
      </c>
      <c r="AU88">
        <f>AU87/((AR87+AS87*(1-Analysis!$G$1))*AT87)*AR88*AT88</f>
        <v>33.842256927681561</v>
      </c>
      <c r="AV88">
        <f t="shared" si="3"/>
        <v>1.1773800000000001</v>
      </c>
      <c r="AW88">
        <f>AW87/(($AR87+$AS87*(1-Analysis!$G$1))*AV87)*$AR88*AV88</f>
        <v>33.788591444997849</v>
      </c>
      <c r="AY88" s="3">
        <v>44085</v>
      </c>
      <c r="AZ88">
        <v>1.1831</v>
      </c>
      <c r="BB88" s="3">
        <v>44083</v>
      </c>
      <c r="BC88">
        <v>1.1803300000000001</v>
      </c>
    </row>
    <row r="89" spans="1:55" x14ac:dyDescent="0.3">
      <c r="A89" s="1">
        <v>44078</v>
      </c>
      <c r="B89">
        <v>3426.96</v>
      </c>
      <c r="D89" s="1">
        <v>44078</v>
      </c>
      <c r="E89">
        <v>6214.66</v>
      </c>
      <c r="G89" s="1">
        <v>44078</v>
      </c>
      <c r="H89" s="2">
        <v>7043.6239999999998</v>
      </c>
      <c r="K89" s="1">
        <v>44082</v>
      </c>
      <c r="L89">
        <v>63.35</v>
      </c>
      <c r="N89">
        <f>N88/(L88+M88*(1-Analysis!$G$1))*L89</f>
        <v>62.9017531251611</v>
      </c>
      <c r="P89" s="1">
        <v>44082</v>
      </c>
      <c r="Q89">
        <v>60.046100000000003</v>
      </c>
      <c r="S89" s="3">
        <v>44081</v>
      </c>
      <c r="T89" s="4">
        <v>344.37414100000001</v>
      </c>
      <c r="V89" s="3">
        <v>44081</v>
      </c>
      <c r="W89">
        <v>34.196872999999997</v>
      </c>
      <c r="Y89">
        <f>Y88/(W88+X88*(1-Analysis!$G$1))*W89</f>
        <v>33.969713461322122</v>
      </c>
      <c r="AA89" s="3">
        <v>44078</v>
      </c>
      <c r="AB89">
        <v>634.3442</v>
      </c>
      <c r="AD89" s="3">
        <v>44078</v>
      </c>
      <c r="AE89">
        <v>64.113399999999999</v>
      </c>
      <c r="AG89" s="1">
        <v>44076</v>
      </c>
      <c r="AH89">
        <v>36.029899999999998</v>
      </c>
      <c r="AJ89">
        <f>AJ88/(AH88+AI88*(1-Analysis!$G$1))*AH89</f>
        <v>36.029899999999998</v>
      </c>
      <c r="AL89" s="1">
        <v>44081</v>
      </c>
      <c r="AM89">
        <v>343.18779999999998</v>
      </c>
      <c r="AO89">
        <f>AO88/(AM88+AN88*(1-Analysis!$G$1))*AM89</f>
        <v>340.96578729038981</v>
      </c>
      <c r="AQ89" s="1">
        <v>44078</v>
      </c>
      <c r="AR89">
        <v>29.6831</v>
      </c>
      <c r="AT89">
        <f t="shared" si="2"/>
        <v>1.1797500000000001</v>
      </c>
      <c r="AU89">
        <f>AU88/((AR88+AS88*(1-Analysis!$G$1))*AT88)*AR89*AT89</f>
        <v>34.805327324905761</v>
      </c>
      <c r="AV89">
        <f t="shared" si="3"/>
        <v>1.1842299999999999</v>
      </c>
      <c r="AW89">
        <f>AW88/(($AR88+$AS88*(1-Analysis!$G$1))*AV88)*$AR89*AV89</f>
        <v>34.937497586754091</v>
      </c>
      <c r="AY89" s="3">
        <v>44084</v>
      </c>
      <c r="AZ89">
        <v>1.1870499999999999</v>
      </c>
      <c r="BB89" s="3">
        <v>44082</v>
      </c>
      <c r="BC89">
        <v>1.1773800000000001</v>
      </c>
    </row>
    <row r="90" spans="1:55" x14ac:dyDescent="0.3">
      <c r="A90" s="1">
        <v>44077</v>
      </c>
      <c r="B90">
        <v>3455.06</v>
      </c>
      <c r="D90" s="1">
        <v>44077</v>
      </c>
      <c r="E90">
        <v>6265.62</v>
      </c>
      <c r="G90" s="1">
        <v>44077</v>
      </c>
      <c r="H90" s="2">
        <v>7101.3819999999996</v>
      </c>
      <c r="K90" s="1">
        <v>44081</v>
      </c>
      <c r="L90">
        <v>65.150000000000006</v>
      </c>
      <c r="N90">
        <f>N89/(L89+M89*(1-Analysis!$G$1))*L90</f>
        <v>64.689016828796312</v>
      </c>
      <c r="P90" s="1">
        <v>44081</v>
      </c>
      <c r="Q90">
        <v>61.756999999999998</v>
      </c>
      <c r="S90" s="3">
        <v>44078</v>
      </c>
      <c r="T90" s="4">
        <v>344.37608899999998</v>
      </c>
      <c r="V90" s="3">
        <v>44078</v>
      </c>
      <c r="W90">
        <v>34.197063</v>
      </c>
      <c r="Y90">
        <f>Y89/(W89+X89*(1-Analysis!$G$1))*W90</f>
        <v>33.969902199209294</v>
      </c>
      <c r="AA90" s="3">
        <v>44077</v>
      </c>
      <c r="AB90">
        <v>639.54880000000003</v>
      </c>
      <c r="AD90" s="3">
        <v>44077</v>
      </c>
      <c r="AE90">
        <v>64.638199999999998</v>
      </c>
      <c r="AG90" s="1">
        <v>44075</v>
      </c>
      <c r="AH90">
        <v>35.483600000000003</v>
      </c>
      <c r="AJ90">
        <f>AJ89/(AH89+AI89*(1-Analysis!$G$1))*AH90</f>
        <v>35.483600000000003</v>
      </c>
      <c r="AL90" s="1">
        <v>44078</v>
      </c>
      <c r="AM90">
        <v>343.19009999999997</v>
      </c>
      <c r="AO90">
        <f>AO89/(AM89+AN89*(1-Analysis!$G$1))*AM90</f>
        <v>340.9680723987496</v>
      </c>
      <c r="AQ90" s="1">
        <v>44077</v>
      </c>
      <c r="AR90">
        <v>29.8249</v>
      </c>
      <c r="AT90">
        <f t="shared" si="2"/>
        <v>1.1837500000000001</v>
      </c>
      <c r="AU90">
        <f>AU89/((AR89+AS89*(1-Analysis!$G$1))*AT89)*AR90*AT90</f>
        <v>35.090169773345423</v>
      </c>
      <c r="AV90">
        <f t="shared" si="3"/>
        <v>1.18509</v>
      </c>
      <c r="AW90">
        <f>AW89/(($AR89+$AS89*(1-Analysis!$G$1))*AV89)*$AR90*AV90</f>
        <v>35.129891697312708</v>
      </c>
      <c r="AY90" s="3">
        <v>44083</v>
      </c>
      <c r="AZ90">
        <v>1.1809000000000001</v>
      </c>
      <c r="BB90" s="3">
        <v>44081</v>
      </c>
      <c r="BC90">
        <v>1.18154</v>
      </c>
    </row>
    <row r="91" spans="1:55" x14ac:dyDescent="0.3">
      <c r="A91" s="1">
        <v>44076</v>
      </c>
      <c r="B91">
        <v>3580.84</v>
      </c>
      <c r="D91" s="1">
        <v>44076</v>
      </c>
      <c r="E91">
        <v>6492.84</v>
      </c>
      <c r="G91" s="1">
        <v>44076</v>
      </c>
      <c r="H91" s="2">
        <v>7358.4849999999997</v>
      </c>
      <c r="K91" s="1">
        <v>44078</v>
      </c>
      <c r="L91">
        <v>65.150000000000006</v>
      </c>
      <c r="N91">
        <f>N90/(L90+M90*(1-Analysis!$G$1))*L91</f>
        <v>64.689016828796312</v>
      </c>
      <c r="P91" s="1">
        <v>44078</v>
      </c>
      <c r="Q91">
        <v>61.757300000000001</v>
      </c>
      <c r="S91" s="3">
        <v>44077</v>
      </c>
      <c r="T91" s="4">
        <v>347.204928</v>
      </c>
      <c r="V91" s="3">
        <v>44077</v>
      </c>
      <c r="W91">
        <v>34.477989999999998</v>
      </c>
      <c r="Y91">
        <f>Y90/(W90+X90*(1-Analysis!$G$1))*W91</f>
        <v>34.248963085669544</v>
      </c>
      <c r="AA91" s="3">
        <v>44076</v>
      </c>
      <c r="AB91">
        <v>662.70550000000003</v>
      </c>
      <c r="AD91" s="3">
        <v>44076</v>
      </c>
      <c r="AE91">
        <v>66.978700000000003</v>
      </c>
      <c r="AG91" s="1">
        <v>44071</v>
      </c>
      <c r="AH91">
        <v>35.287300000000002</v>
      </c>
      <c r="AJ91">
        <f>AJ90/(AH90+AI90*(1-Analysis!$G$1))*AH91</f>
        <v>35.287300000000002</v>
      </c>
      <c r="AL91" s="1">
        <v>44077</v>
      </c>
      <c r="AM91">
        <v>346.00619999999998</v>
      </c>
      <c r="AO91">
        <f>AO90/(AM90+AN90*(1-Analysis!$G$1))*AM91</f>
        <v>343.76593920400455</v>
      </c>
      <c r="AQ91" s="1">
        <v>44076</v>
      </c>
      <c r="AR91">
        <v>30.898199999999999</v>
      </c>
      <c r="AT91">
        <f t="shared" si="2"/>
        <v>1.18405</v>
      </c>
      <c r="AU91">
        <f>AU90/((AR90+AS90*(1-Analysis!$G$1))*AT90)*AR91*AT91</f>
        <v>36.362162501676707</v>
      </c>
      <c r="AV91">
        <f t="shared" si="3"/>
        <v>1.18553</v>
      </c>
      <c r="AW91">
        <f>AW90/(($AR90+$AS90*(1-Analysis!$G$1))*AV90)*$AR91*AV91</f>
        <v>36.407613285429484</v>
      </c>
      <c r="AY91" s="3">
        <v>44082</v>
      </c>
      <c r="AZ91">
        <v>1.1792499999999999</v>
      </c>
      <c r="BB91" s="3">
        <v>44078</v>
      </c>
      <c r="BC91">
        <v>1.1842299999999999</v>
      </c>
    </row>
    <row r="92" spans="1:55" x14ac:dyDescent="0.3">
      <c r="A92" s="1">
        <v>44075</v>
      </c>
      <c r="B92">
        <v>3526.65</v>
      </c>
      <c r="D92" s="1">
        <v>44075</v>
      </c>
      <c r="E92">
        <v>6394.11</v>
      </c>
      <c r="G92" s="1">
        <v>44075</v>
      </c>
      <c r="H92" s="2">
        <v>7246.375</v>
      </c>
      <c r="K92" s="1">
        <v>44077</v>
      </c>
      <c r="L92">
        <v>65.69</v>
      </c>
      <c r="N92">
        <f>N91/(L91+M91*(1-Analysis!$G$1))*L92</f>
        <v>65.225195939886873</v>
      </c>
      <c r="P92" s="1">
        <v>44077</v>
      </c>
      <c r="Q92">
        <v>62.264899999999997</v>
      </c>
      <c r="S92" s="3">
        <v>44076</v>
      </c>
      <c r="T92" s="4">
        <v>359.78345200000001</v>
      </c>
      <c r="V92" s="3">
        <v>44076</v>
      </c>
      <c r="W92">
        <v>35.727106999999997</v>
      </c>
      <c r="Y92">
        <f>Y91/(W91+X91*(1-Analysis!$G$1))*W92</f>
        <v>35.489782577254822</v>
      </c>
      <c r="AA92" s="3">
        <v>44075</v>
      </c>
      <c r="AB92">
        <v>652.6105</v>
      </c>
      <c r="AD92" s="3">
        <v>44075</v>
      </c>
      <c r="AE92">
        <v>65.959299999999999</v>
      </c>
      <c r="AG92" s="1">
        <v>44070</v>
      </c>
      <c r="AH92">
        <v>35.048099999999998</v>
      </c>
      <c r="AJ92">
        <f>AJ91/(AH91+AI91*(1-Analysis!$G$1))*AH92</f>
        <v>35.048099999999998</v>
      </c>
      <c r="AL92" s="1">
        <v>44076</v>
      </c>
      <c r="AM92">
        <v>358.52859999999998</v>
      </c>
      <c r="AO92">
        <f>AO91/(AM91+AN91*(1-Analysis!$G$1))*AM92</f>
        <v>356.20726134530787</v>
      </c>
      <c r="AQ92" s="1">
        <v>44075</v>
      </c>
      <c r="AR92">
        <v>30.115100000000002</v>
      </c>
      <c r="AT92">
        <f t="shared" si="2"/>
        <v>1.1963499999999998</v>
      </c>
      <c r="AU92">
        <f>AU91/((AR91+AS91*(1-Analysis!$G$1))*AT91)*AR92*AT92</f>
        <v>35.808740410644496</v>
      </c>
      <c r="AV92">
        <f t="shared" si="3"/>
        <v>1.1916599999999999</v>
      </c>
      <c r="AW92">
        <f>AW91/(($AR91+$AS91*(1-Analysis!$G$1))*AV91)*$AR92*AV92</f>
        <v>35.668360929283757</v>
      </c>
      <c r="AY92" s="3">
        <v>44078</v>
      </c>
      <c r="AZ92">
        <v>1.1797500000000001</v>
      </c>
      <c r="BB92" s="3">
        <v>44077</v>
      </c>
      <c r="BC92">
        <v>1.18509</v>
      </c>
    </row>
    <row r="93" spans="1:55" x14ac:dyDescent="0.3">
      <c r="A93" s="1">
        <v>44074</v>
      </c>
      <c r="B93">
        <v>3500.31</v>
      </c>
      <c r="D93" s="1">
        <v>44074</v>
      </c>
      <c r="E93">
        <v>6346.27</v>
      </c>
      <c r="G93" s="1">
        <v>44074</v>
      </c>
      <c r="H93" s="2">
        <v>7192.1109999999999</v>
      </c>
      <c r="K93" s="1">
        <v>44076</v>
      </c>
      <c r="L93">
        <v>68.069999999999993</v>
      </c>
      <c r="N93">
        <f>N92/(L92+M92*(1-Analysis!$G$1))*L93</f>
        <v>67.588355725804533</v>
      </c>
      <c r="P93" s="1">
        <v>44076</v>
      </c>
      <c r="Q93">
        <v>64.520700000000005</v>
      </c>
      <c r="S93" s="3">
        <v>44075</v>
      </c>
      <c r="T93" s="4">
        <v>354.307479</v>
      </c>
      <c r="V93" s="3">
        <v>44075</v>
      </c>
      <c r="W93">
        <v>35.183377999999998</v>
      </c>
      <c r="Y93">
        <f>Y92/(W92+X92*(1-Analysis!$G$1))*W93</f>
        <v>34.949665405412496</v>
      </c>
      <c r="AA93" s="3">
        <v>44074</v>
      </c>
      <c r="AB93">
        <v>647.72500000000002</v>
      </c>
      <c r="AD93" s="3">
        <v>44071</v>
      </c>
      <c r="AE93">
        <v>65.604299999999995</v>
      </c>
      <c r="AG93" s="1">
        <v>44069</v>
      </c>
      <c r="AH93">
        <v>34.988199999999999</v>
      </c>
      <c r="AJ93">
        <f>AJ92/(AH92+AI92*(1-Analysis!$G$1))*AH93</f>
        <v>34.988199999999999</v>
      </c>
      <c r="AL93" s="1">
        <v>44075</v>
      </c>
      <c r="AM93">
        <v>353.08510000000001</v>
      </c>
      <c r="AO93">
        <f>AO92/(AM92+AN92*(1-Analysis!$G$1))*AM93</f>
        <v>350.79900597284058</v>
      </c>
      <c r="AQ93" s="1">
        <v>44074</v>
      </c>
      <c r="AR93">
        <v>29.8993</v>
      </c>
      <c r="AT93">
        <f t="shared" si="2"/>
        <v>1.1959500000000003</v>
      </c>
      <c r="AU93">
        <f>AU92/((AR92+AS92*(1-Analysis!$G$1))*AT92)*AR93*AT93</f>
        <v>35.540253822751659</v>
      </c>
      <c r="AV93">
        <f t="shared" si="3"/>
        <v>1.1939299999999999</v>
      </c>
      <c r="AW93">
        <f>AW92/(($AR92+$AS92*(1-Analysis!$G$1))*AV92)*$AR93*AV93</f>
        <v>35.480225131985343</v>
      </c>
      <c r="AY93" s="3">
        <v>44077</v>
      </c>
      <c r="AZ93">
        <v>1.1837500000000001</v>
      </c>
      <c r="BB93" s="3">
        <v>44076</v>
      </c>
      <c r="BC93">
        <v>1.18553</v>
      </c>
    </row>
    <row r="94" spans="1:55" x14ac:dyDescent="0.3">
      <c r="A94" s="1">
        <v>44071</v>
      </c>
      <c r="B94">
        <v>3508.01</v>
      </c>
      <c r="D94" s="1">
        <v>44071</v>
      </c>
      <c r="E94">
        <v>6359.71</v>
      </c>
      <c r="G94" s="1">
        <v>44071</v>
      </c>
      <c r="H94" s="2">
        <v>7207.098</v>
      </c>
      <c r="K94" s="1">
        <v>44075</v>
      </c>
      <c r="L94">
        <v>67.03</v>
      </c>
      <c r="N94">
        <f>N93/(L93+M93*(1-Analysis!$G$1))*L94</f>
        <v>66.555714474815318</v>
      </c>
      <c r="P94" s="1">
        <v>44075</v>
      </c>
      <c r="Q94">
        <v>63.538699999999999</v>
      </c>
      <c r="S94" s="3">
        <v>44074</v>
      </c>
      <c r="T94" s="4">
        <v>351.65546699999999</v>
      </c>
      <c r="V94" s="3">
        <v>44074</v>
      </c>
      <c r="W94">
        <v>34.919991000000003</v>
      </c>
      <c r="Y94">
        <f>Y93/(W93+X93*(1-Analysis!$G$1))*W94</f>
        <v>34.688028006009425</v>
      </c>
      <c r="AA94" s="3">
        <v>44071</v>
      </c>
      <c r="AB94">
        <v>649.07809999999995</v>
      </c>
      <c r="AD94" s="3">
        <v>44070</v>
      </c>
      <c r="AE94">
        <v>65.160300000000007</v>
      </c>
      <c r="AG94" s="1">
        <v>44068</v>
      </c>
      <c r="AH94">
        <v>34.634500000000003</v>
      </c>
      <c r="AJ94">
        <f>AJ93/(AH93+AI93*(1-Analysis!$G$1))*AH94</f>
        <v>34.634500000000003</v>
      </c>
      <c r="AL94" s="1">
        <v>44074</v>
      </c>
      <c r="AM94">
        <v>350.43970000000002</v>
      </c>
      <c r="AO94">
        <f>AO93/(AM93+AN93*(1-Analysis!$G$1))*AM94</f>
        <v>348.17073394889917</v>
      </c>
      <c r="AQ94" s="1">
        <v>44071</v>
      </c>
      <c r="AR94">
        <v>30.116199999999999</v>
      </c>
      <c r="AT94">
        <f t="shared" si="2"/>
        <v>1.1898</v>
      </c>
      <c r="AU94">
        <f>AU93/((AR93+AS93*(1-Analysis!$G$1))*AT93)*AR94*AT94</f>
        <v>35.613988851081359</v>
      </c>
      <c r="AV94">
        <f t="shared" si="3"/>
        <v>1.1898500000000001</v>
      </c>
      <c r="AW94">
        <f>AW93/(($AR93+$AS93*(1-Analysis!$G$1))*AV93)*$AR94*AV94</f>
        <v>35.615485488703278</v>
      </c>
      <c r="AY94" s="3">
        <v>44076</v>
      </c>
      <c r="AZ94">
        <v>1.18405</v>
      </c>
      <c r="BB94" s="3">
        <v>44075</v>
      </c>
      <c r="BC94">
        <v>1.1916599999999999</v>
      </c>
    </row>
    <row r="95" spans="1:55" x14ac:dyDescent="0.3">
      <c r="A95" s="1">
        <v>44070</v>
      </c>
      <c r="B95">
        <v>3484.55</v>
      </c>
      <c r="D95" s="1">
        <v>44070</v>
      </c>
      <c r="E95">
        <v>6316.74</v>
      </c>
      <c r="G95" s="1">
        <v>44070</v>
      </c>
      <c r="H95" s="2">
        <v>7158.1819999999998</v>
      </c>
      <c r="K95" s="1">
        <v>44074</v>
      </c>
      <c r="L95">
        <v>66.53</v>
      </c>
      <c r="N95">
        <f>N94/(L94+M94*(1-Analysis!$G$1))*L95</f>
        <v>66.05925233491665</v>
      </c>
      <c r="P95" s="1">
        <v>44074</v>
      </c>
      <c r="Q95">
        <v>63.063099999999999</v>
      </c>
      <c r="S95" s="3">
        <v>44071</v>
      </c>
      <c r="T95" s="4">
        <v>352.39586100000002</v>
      </c>
      <c r="V95" s="3">
        <v>44071</v>
      </c>
      <c r="W95">
        <v>34.993476999999999</v>
      </c>
      <c r="Y95">
        <f>Y94/(W94+X94*(1-Analysis!$G$1))*W95</f>
        <v>34.761025860620826</v>
      </c>
      <c r="AA95" s="3">
        <v>44070</v>
      </c>
      <c r="AB95">
        <v>644.67529999999999</v>
      </c>
      <c r="AD95" s="3">
        <v>44069</v>
      </c>
      <c r="AE95">
        <v>65.044200000000004</v>
      </c>
      <c r="AG95" s="1">
        <v>44067</v>
      </c>
      <c r="AH95">
        <v>34.507199999999997</v>
      </c>
      <c r="AJ95">
        <f>AJ94/(AH94+AI94*(1-Analysis!$G$1))*AH95</f>
        <v>34.507199999999997</v>
      </c>
      <c r="AL95" s="1">
        <v>44071</v>
      </c>
      <c r="AM95">
        <v>351.1823</v>
      </c>
      <c r="AO95">
        <f>AO94/(AM94+AN94*(1-Analysis!$G$1))*AM95</f>
        <v>348.90852589150853</v>
      </c>
      <c r="AQ95" s="1">
        <v>44070</v>
      </c>
      <c r="AR95">
        <v>30.186299999999999</v>
      </c>
      <c r="AT95">
        <f t="shared" si="2"/>
        <v>1.179</v>
      </c>
      <c r="AU95">
        <f>AU94/((AR94+AS94*(1-Analysis!$G$1))*AT94)*AR95*AT95</f>
        <v>35.372859589529035</v>
      </c>
      <c r="AV95">
        <f t="shared" si="3"/>
        <v>1.1820200000000001</v>
      </c>
      <c r="AW95">
        <f>AW94/(($AR94+$AS94*(1-Analysis!$G$1))*AV94)*$AR95*AV95</f>
        <v>35.463466914347002</v>
      </c>
      <c r="AY95" s="3">
        <v>44075</v>
      </c>
      <c r="AZ95">
        <v>1.1963499999999998</v>
      </c>
      <c r="BB95" s="3">
        <v>44074</v>
      </c>
      <c r="BC95">
        <v>1.1939299999999999</v>
      </c>
    </row>
    <row r="96" spans="1:55" x14ac:dyDescent="0.3">
      <c r="A96" s="1">
        <v>44069</v>
      </c>
      <c r="B96">
        <v>3478.73</v>
      </c>
      <c r="D96" s="1">
        <v>44069</v>
      </c>
      <c r="E96">
        <v>6305.91</v>
      </c>
      <c r="G96" s="1">
        <v>44069</v>
      </c>
      <c r="H96" s="2">
        <v>7145.7690000000002</v>
      </c>
      <c r="K96" s="1">
        <v>44071</v>
      </c>
      <c r="L96">
        <v>66.67</v>
      </c>
      <c r="N96">
        <f>N95/(L95+M95*(1-Analysis!$G$1))*L96</f>
        <v>66.198261734088277</v>
      </c>
      <c r="P96" s="1">
        <v>44071</v>
      </c>
      <c r="Q96">
        <v>63.195900000000002</v>
      </c>
      <c r="S96" s="3">
        <v>44070</v>
      </c>
      <c r="T96" s="4">
        <v>350.01090099999999</v>
      </c>
      <c r="V96" s="3">
        <v>44070</v>
      </c>
      <c r="W96">
        <v>34.756628999999997</v>
      </c>
      <c r="Y96">
        <f>Y95/(W95+X95*(1-Analysis!$G$1))*W96</f>
        <v>34.525751170625419</v>
      </c>
      <c r="AA96" s="3">
        <v>44069</v>
      </c>
      <c r="AB96">
        <v>643.55899999999997</v>
      </c>
      <c r="AD96" s="3">
        <v>44068</v>
      </c>
      <c r="AE96">
        <v>64.386700000000005</v>
      </c>
      <c r="AG96" s="1">
        <v>44064</v>
      </c>
      <c r="AH96">
        <v>34.163499999999999</v>
      </c>
      <c r="AJ96">
        <f>AJ95/(AH95+AI95*(1-Analysis!$G$1))*AH96</f>
        <v>34.163499999999999</v>
      </c>
      <c r="AL96" s="1">
        <v>44070</v>
      </c>
      <c r="AM96">
        <v>348.81009999999998</v>
      </c>
      <c r="AO96">
        <f>AO95/(AM95+AN95*(1-Analysis!$G$1))*AM96</f>
        <v>346.55168499969864</v>
      </c>
      <c r="AQ96" s="1">
        <v>44069</v>
      </c>
      <c r="AR96">
        <v>30.064</v>
      </c>
      <c r="AT96">
        <f t="shared" si="2"/>
        <v>1.1817500000000001</v>
      </c>
      <c r="AU96">
        <f>AU95/((AR95+AS95*(1-Analysis!$G$1))*AT95)*AR96*AT96</f>
        <v>35.311718601649815</v>
      </c>
      <c r="AV96">
        <f t="shared" si="3"/>
        <v>1.1830499999999999</v>
      </c>
      <c r="AW96">
        <f>AW95/(($AR95+$AS95*(1-Analysis!$G$1))*AV95)*$AR96*AV96</f>
        <v>35.350563733176912</v>
      </c>
      <c r="AY96" s="3">
        <v>44074</v>
      </c>
      <c r="AZ96">
        <v>1.1959500000000003</v>
      </c>
      <c r="BB96" s="3">
        <v>44071</v>
      </c>
      <c r="BC96">
        <v>1.1898500000000001</v>
      </c>
    </row>
    <row r="97" spans="1:55" x14ac:dyDescent="0.3">
      <c r="A97" s="1">
        <v>44068</v>
      </c>
      <c r="B97">
        <v>3443.62</v>
      </c>
      <c r="D97" s="1">
        <v>44068</v>
      </c>
      <c r="E97">
        <v>6242.23</v>
      </c>
      <c r="G97" s="1">
        <v>44068</v>
      </c>
      <c r="H97" s="2">
        <v>7073.5969999999998</v>
      </c>
      <c r="K97" s="1">
        <v>44070</v>
      </c>
      <c r="L97">
        <v>66.22</v>
      </c>
      <c r="N97">
        <f>N96/(L96+M96*(1-Analysis!$G$1))*L97</f>
        <v>65.751445808179469</v>
      </c>
      <c r="P97" s="1">
        <v>44070</v>
      </c>
      <c r="Q97">
        <v>62.7682</v>
      </c>
      <c r="S97" s="3">
        <v>44069</v>
      </c>
      <c r="T97" s="4">
        <v>349.40794399999999</v>
      </c>
      <c r="V97" s="3">
        <v>44069</v>
      </c>
      <c r="W97">
        <v>34.696784999999998</v>
      </c>
      <c r="Y97">
        <f>Y96/(W96+X96*(1-Analysis!$G$1))*W97</f>
        <v>34.46630469631242</v>
      </c>
      <c r="AA97" s="3">
        <v>44068</v>
      </c>
      <c r="AB97">
        <v>637.06060000000002</v>
      </c>
      <c r="AD97" s="3">
        <v>44067</v>
      </c>
      <c r="AE97">
        <v>64.154600000000002</v>
      </c>
      <c r="AG97" s="1">
        <v>44063</v>
      </c>
      <c r="AH97">
        <v>34.042900000000003</v>
      </c>
      <c r="AJ97">
        <f>AJ96/(AH96+AI96*(1-Analysis!$G$1))*AH97</f>
        <v>34.042900000000003</v>
      </c>
      <c r="AL97" s="1">
        <v>44069</v>
      </c>
      <c r="AM97">
        <v>348.21690000000001</v>
      </c>
      <c r="AO97">
        <f>AO96/(AM96+AN96*(1-Analysis!$G$1))*AM97</f>
        <v>345.9623257479401</v>
      </c>
      <c r="AQ97" s="1">
        <v>44068</v>
      </c>
      <c r="AR97">
        <v>29.744900000000001</v>
      </c>
      <c r="AT97">
        <f t="shared" si="2"/>
        <v>1.18235</v>
      </c>
      <c r="AU97">
        <f>AU96/((AR96+AS96*(1-Analysis!$G$1))*AT96)*AR97*AT97</f>
        <v>34.954657422015956</v>
      </c>
      <c r="AV97">
        <f t="shared" si="3"/>
        <v>1.1834199999999999</v>
      </c>
      <c r="AW97">
        <f>AW96/(($AR96+$AS96*(1-Analysis!$G$1))*AV96)*$AR97*AV97</f>
        <v>34.986290596153523</v>
      </c>
      <c r="AY97" s="3">
        <v>44071</v>
      </c>
      <c r="AZ97">
        <v>1.1898</v>
      </c>
      <c r="BB97" s="3">
        <v>44070</v>
      </c>
      <c r="BC97">
        <v>1.1820200000000001</v>
      </c>
    </row>
    <row r="98" spans="1:55" x14ac:dyDescent="0.3">
      <c r="A98" s="1">
        <v>44067</v>
      </c>
      <c r="B98">
        <v>3431.28</v>
      </c>
      <c r="D98" s="1">
        <v>44067</v>
      </c>
      <c r="E98">
        <v>6219.81</v>
      </c>
      <c r="G98" s="1">
        <v>44067</v>
      </c>
      <c r="H98" s="2">
        <v>7048.174</v>
      </c>
      <c r="K98" s="1">
        <v>44069</v>
      </c>
      <c r="L98">
        <v>66.11</v>
      </c>
      <c r="N98">
        <f>N97/(L97+M97*(1-Analysis!$G$1))*L98</f>
        <v>65.642224137401769</v>
      </c>
      <c r="P98" s="1">
        <v>44069</v>
      </c>
      <c r="Q98">
        <v>62.660400000000003</v>
      </c>
      <c r="S98" s="3">
        <v>44068</v>
      </c>
      <c r="T98" s="4">
        <v>345.87945200000001</v>
      </c>
      <c r="V98" s="3">
        <v>44068</v>
      </c>
      <c r="W98">
        <v>34.346389000000002</v>
      </c>
      <c r="Y98">
        <f>Y97/(W97+X97*(1-Analysis!$G$1))*W98</f>
        <v>34.118236271518334</v>
      </c>
      <c r="AA98" s="3">
        <v>44067</v>
      </c>
      <c r="AB98">
        <v>634.77250000000004</v>
      </c>
      <c r="AD98" s="3">
        <v>44064</v>
      </c>
      <c r="AE98">
        <v>63.511200000000002</v>
      </c>
      <c r="AG98" s="1">
        <v>44062</v>
      </c>
      <c r="AH98">
        <v>33.933900000000001</v>
      </c>
      <c r="AJ98">
        <f>AJ97/(AH97+AI97*(1-Analysis!$G$1))*AH98</f>
        <v>33.933900000000001</v>
      </c>
      <c r="AL98" s="1">
        <v>44068</v>
      </c>
      <c r="AM98">
        <v>344.69740000000002</v>
      </c>
      <c r="AO98">
        <f>AO97/(AM97+AN97*(1-Analysis!$G$1))*AM98</f>
        <v>342.46561319473011</v>
      </c>
      <c r="AQ98" s="1">
        <v>44067</v>
      </c>
      <c r="AR98">
        <v>29.662700000000001</v>
      </c>
      <c r="AT98">
        <f t="shared" si="2"/>
        <v>1.1813499999999997</v>
      </c>
      <c r="AU98">
        <f>AU97/((AR97+AS97*(1-Analysis!$G$1))*AT97)*AR98*AT98</f>
        <v>34.828578247981888</v>
      </c>
      <c r="AV98">
        <f t="shared" si="3"/>
        <v>1.1790099999999999</v>
      </c>
      <c r="AW98">
        <f>AW97/(($AR97+$AS97*(1-Analysis!$G$1))*AV97)*$AR98*AV98</f>
        <v>34.759590333223116</v>
      </c>
      <c r="AY98" s="3">
        <v>44070</v>
      </c>
      <c r="AZ98">
        <v>1.179</v>
      </c>
      <c r="BB98" s="3">
        <v>44069</v>
      </c>
      <c r="BC98">
        <v>1.1830499999999999</v>
      </c>
    </row>
    <row r="99" spans="1:55" x14ac:dyDescent="0.3">
      <c r="A99" s="1">
        <v>44064</v>
      </c>
      <c r="B99">
        <v>3397.16</v>
      </c>
      <c r="D99" s="1">
        <v>44064</v>
      </c>
      <c r="E99">
        <v>6157.46</v>
      </c>
      <c r="G99" s="1">
        <v>44064</v>
      </c>
      <c r="H99" s="2">
        <v>6977.2709999999997</v>
      </c>
      <c r="K99" s="1">
        <v>44068</v>
      </c>
      <c r="L99">
        <v>65.44</v>
      </c>
      <c r="N99">
        <f>N98/(L98+M98*(1-Analysis!$G$1))*L99</f>
        <v>64.976964869937561</v>
      </c>
      <c r="P99" s="1">
        <v>44068</v>
      </c>
      <c r="Q99">
        <v>62.027799999999999</v>
      </c>
      <c r="S99" s="3">
        <v>44067</v>
      </c>
      <c r="T99" s="4">
        <v>344.636661</v>
      </c>
      <c r="V99" s="3">
        <v>44067</v>
      </c>
      <c r="W99">
        <v>34.222987000000003</v>
      </c>
      <c r="Y99">
        <f>Y98/(W98+X98*(1-Analysis!$G$1))*W99</f>
        <v>33.995653993876928</v>
      </c>
      <c r="AA99" s="3">
        <v>44064</v>
      </c>
      <c r="AB99">
        <v>628.38990000000001</v>
      </c>
      <c r="AD99" s="3">
        <v>44063</v>
      </c>
      <c r="AE99">
        <v>63.29</v>
      </c>
      <c r="AG99" s="1">
        <v>44061</v>
      </c>
      <c r="AH99">
        <v>34.078499999999998</v>
      </c>
      <c r="AJ99">
        <f>AJ98/(AH98+AI98*(1-Analysis!$G$1))*AH99</f>
        <v>34.078499999999998</v>
      </c>
      <c r="AL99" s="1">
        <v>44067</v>
      </c>
      <c r="AM99">
        <v>343.4563</v>
      </c>
      <c r="AO99">
        <f>AO98/(AM98+AN98*(1-Analysis!$G$1))*AM99</f>
        <v>341.23254885326429</v>
      </c>
      <c r="AQ99" s="1">
        <v>44064</v>
      </c>
      <c r="AR99">
        <v>29.448799999999999</v>
      </c>
      <c r="AT99">
        <f t="shared" si="2"/>
        <v>1.1779500000000003</v>
      </c>
      <c r="AU99">
        <f>AU98/((AR98+AS98*(1-Analysis!$G$1))*AT98)*AR99*AT99</f>
        <v>34.47791068407264</v>
      </c>
      <c r="AV99">
        <f t="shared" si="3"/>
        <v>1.1795199999999999</v>
      </c>
      <c r="AW99">
        <f>AW98/(($AR98+$AS98*(1-Analysis!$G$1))*AV98)*$AR99*AV99</f>
        <v>34.523863670000715</v>
      </c>
      <c r="AY99" s="3">
        <v>44069</v>
      </c>
      <c r="AZ99">
        <v>1.1817500000000001</v>
      </c>
      <c r="BB99" s="3">
        <v>44068</v>
      </c>
      <c r="BC99">
        <v>1.1834199999999999</v>
      </c>
    </row>
    <row r="100" spans="1:55" x14ac:dyDescent="0.3">
      <c r="A100" s="1">
        <v>44063</v>
      </c>
      <c r="B100">
        <v>3385.51</v>
      </c>
      <c r="D100" s="1">
        <v>44063</v>
      </c>
      <c r="E100">
        <v>6136.09</v>
      </c>
      <c r="G100" s="1">
        <v>44063</v>
      </c>
      <c r="H100" s="2">
        <v>6952.9250000000002</v>
      </c>
      <c r="K100" s="1">
        <v>44067</v>
      </c>
      <c r="L100">
        <v>65.2</v>
      </c>
      <c r="N100">
        <f>N99/(L99+M99*(1-Analysis!$G$1))*L100</f>
        <v>64.738663042786214</v>
      </c>
      <c r="P100" s="1">
        <v>44067</v>
      </c>
      <c r="Q100">
        <v>61.8048</v>
      </c>
      <c r="S100" s="3">
        <v>44064</v>
      </c>
      <c r="T100" s="4">
        <v>341.17698200000001</v>
      </c>
      <c r="V100" s="3">
        <v>44064</v>
      </c>
      <c r="W100">
        <v>33.879497000000001</v>
      </c>
      <c r="Y100">
        <f>Y99/(W99+X99*(1-Analysis!$G$1))*W100</f>
        <v>33.654445694602622</v>
      </c>
      <c r="AA100" s="3">
        <v>44063</v>
      </c>
      <c r="AB100">
        <v>626.19989999999996</v>
      </c>
      <c r="AD100" s="3">
        <v>44062</v>
      </c>
      <c r="AE100">
        <v>63.085999999999999</v>
      </c>
      <c r="AG100" s="1">
        <v>44060</v>
      </c>
      <c r="AH100">
        <v>33.995899999999999</v>
      </c>
      <c r="AJ100">
        <f>AJ99/(AH99+AI99*(1-Analysis!$G$1))*AH100</f>
        <v>33.995899999999999</v>
      </c>
      <c r="AL100" s="1">
        <v>44064</v>
      </c>
      <c r="AM100">
        <v>340.01150000000001</v>
      </c>
      <c r="AO100">
        <f>AO99/(AM99+AN99*(1-Analysis!$G$1))*AM100</f>
        <v>337.81005264547969</v>
      </c>
      <c r="AQ100" s="1">
        <v>44063</v>
      </c>
      <c r="AR100">
        <v>29.192499999999999</v>
      </c>
      <c r="AT100">
        <f t="shared" si="2"/>
        <v>1.1841499999999998</v>
      </c>
      <c r="AU100">
        <f>AU99/((AR99+AS99*(1-Analysis!$G$1))*AT99)*AR100*AT100</f>
        <v>34.357732132151732</v>
      </c>
      <c r="AV100">
        <f t="shared" si="3"/>
        <v>1.1860900000000001</v>
      </c>
      <c r="AW100">
        <f>AW99/(($AR99+$AS99*(1-Analysis!$G$1))*AV99)*$AR100*AV100</f>
        <v>34.414020609402399</v>
      </c>
      <c r="AY100" s="3">
        <v>44068</v>
      </c>
      <c r="AZ100">
        <v>1.18235</v>
      </c>
      <c r="BB100" s="3">
        <v>44067</v>
      </c>
      <c r="BC100">
        <v>1.1790099999999999</v>
      </c>
    </row>
    <row r="101" spans="1:55" x14ac:dyDescent="0.3">
      <c r="A101" s="1">
        <v>44062</v>
      </c>
      <c r="B101">
        <v>3374.85</v>
      </c>
      <c r="D101" s="1">
        <v>44062</v>
      </c>
      <c r="E101">
        <v>6116.62</v>
      </c>
      <c r="G101" s="1">
        <v>44062</v>
      </c>
      <c r="H101" s="2">
        <v>6930.8050000000003</v>
      </c>
      <c r="K101" s="1">
        <v>44064</v>
      </c>
      <c r="L101">
        <v>64.55</v>
      </c>
      <c r="N101">
        <f>N100/(L100+M100*(1-Analysis!$G$1))*L101</f>
        <v>64.093262260917939</v>
      </c>
      <c r="P101" s="1">
        <v>44064</v>
      </c>
      <c r="Q101">
        <v>61.184600000000003</v>
      </c>
      <c r="S101" s="3">
        <v>44063</v>
      </c>
      <c r="T101" s="4">
        <v>339.99029300000001</v>
      </c>
      <c r="V101" s="3">
        <v>44063</v>
      </c>
      <c r="W101">
        <v>33.761656000000002</v>
      </c>
      <c r="Y101">
        <f>Y100/(W100+X100*(1-Analysis!$G$1))*W101</f>
        <v>33.537387476911327</v>
      </c>
      <c r="AA101" s="3">
        <v>44062</v>
      </c>
      <c r="AB101">
        <v>624.20920000000001</v>
      </c>
      <c r="AD101" s="3">
        <v>44061</v>
      </c>
      <c r="AE101">
        <v>63.3568</v>
      </c>
      <c r="AG101" s="1">
        <v>44057</v>
      </c>
      <c r="AH101">
        <v>33.902500000000003</v>
      </c>
      <c r="AJ101">
        <f>AJ100/(AH100+AI100*(1-Analysis!$G$1))*AH101</f>
        <v>33.902500000000003</v>
      </c>
      <c r="AL101" s="1">
        <v>44063</v>
      </c>
      <c r="AM101">
        <v>338.82799999999997</v>
      </c>
      <c r="AO101">
        <f>AO100/(AM100+AN100*(1-Analysis!$G$1))*AM101</f>
        <v>336.63421536554671</v>
      </c>
      <c r="AQ101" s="1">
        <v>44062</v>
      </c>
      <c r="AR101">
        <v>28.955200000000001</v>
      </c>
      <c r="AT101">
        <f t="shared" si="2"/>
        <v>1.1900500000000003</v>
      </c>
      <c r="AU101">
        <f>AU100/((AR100+AS100*(1-Analysis!$G$1))*AT100)*AR101*AT101</f>
        <v>34.248240056487276</v>
      </c>
      <c r="AV101">
        <f t="shared" si="3"/>
        <v>1.1842999999999999</v>
      </c>
      <c r="AW101">
        <f>AW100/(($AR100+$AS100*(1-Analysis!$G$1))*AV100)*$AR101*AV101</f>
        <v>34.082761815804261</v>
      </c>
      <c r="AY101" s="3">
        <v>44067</v>
      </c>
      <c r="AZ101">
        <v>1.1813499999999997</v>
      </c>
      <c r="BB101" s="3">
        <v>44064</v>
      </c>
      <c r="BC101">
        <v>1.1795199999999999</v>
      </c>
    </row>
    <row r="102" spans="1:55" x14ac:dyDescent="0.3">
      <c r="A102" s="1">
        <v>44061</v>
      </c>
      <c r="B102">
        <v>3389.78</v>
      </c>
      <c r="D102" s="1">
        <v>44061</v>
      </c>
      <c r="E102">
        <v>6142.96</v>
      </c>
      <c r="G102" s="1">
        <v>44061</v>
      </c>
      <c r="H102" s="2">
        <v>6960.3010000000004</v>
      </c>
      <c r="K102" s="1">
        <v>44063</v>
      </c>
      <c r="L102">
        <v>64.33</v>
      </c>
      <c r="N102">
        <f>N101/(L101+M101*(1-Analysis!$G$1))*L102</f>
        <v>63.874818919362532</v>
      </c>
      <c r="P102" s="1">
        <v>44063</v>
      </c>
      <c r="Q102">
        <v>60.971899999999998</v>
      </c>
      <c r="S102" s="3">
        <v>44062</v>
      </c>
      <c r="T102" s="4">
        <v>338.911834</v>
      </c>
      <c r="V102" s="3">
        <v>44062</v>
      </c>
      <c r="W102">
        <v>33.654508999999997</v>
      </c>
      <c r="Y102">
        <f>Y101/(W101+X101*(1-Analysis!$G$1))*W102</f>
        <v>33.430952222195479</v>
      </c>
      <c r="AA102" s="3">
        <v>44061</v>
      </c>
      <c r="AB102">
        <v>626.86760000000004</v>
      </c>
      <c r="AD102" s="3">
        <v>44060</v>
      </c>
      <c r="AE102">
        <v>63.203499999999998</v>
      </c>
      <c r="AG102" s="1">
        <v>44056</v>
      </c>
      <c r="AH102">
        <v>33.9084</v>
      </c>
      <c r="AJ102">
        <f>AJ101/(AH101+AI101*(1-Analysis!$G$1))*AH102</f>
        <v>33.9084</v>
      </c>
      <c r="AL102" s="1">
        <v>44062</v>
      </c>
      <c r="AM102">
        <v>337.75749999999999</v>
      </c>
      <c r="AO102">
        <f>AO101/(AM101+AN101*(1-Analysis!$G$1))*AM102</f>
        <v>335.57064645285703</v>
      </c>
      <c r="AQ102" s="1">
        <v>44061</v>
      </c>
      <c r="AR102">
        <v>29.0307</v>
      </c>
      <c r="AT102">
        <f t="shared" si="2"/>
        <v>1.1920500000000001</v>
      </c>
      <c r="AU102">
        <f>AU101/((AR101+AS101*(1-Analysis!$G$1))*AT101)*AR102*AT102</f>
        <v>34.395249262541803</v>
      </c>
      <c r="AV102">
        <f t="shared" si="3"/>
        <v>1.1932199999999999</v>
      </c>
      <c r="AW102">
        <f>AW101/(($AR101+$AS101*(1-Analysis!$G$1))*AV101)*$AR102*AV102</f>
        <v>34.429008284090528</v>
      </c>
      <c r="AY102" s="3">
        <v>44064</v>
      </c>
      <c r="AZ102">
        <v>1.1779500000000003</v>
      </c>
      <c r="BB102" s="3">
        <v>44063</v>
      </c>
      <c r="BC102">
        <v>1.1860900000000001</v>
      </c>
    </row>
    <row r="103" spans="1:55" x14ac:dyDescent="0.3">
      <c r="A103" s="1">
        <v>44060</v>
      </c>
      <c r="B103">
        <v>3381.99</v>
      </c>
      <c r="D103" s="1">
        <v>44060</v>
      </c>
      <c r="E103">
        <v>6128.18</v>
      </c>
      <c r="G103" s="1">
        <v>44060</v>
      </c>
      <c r="H103" s="2">
        <v>6943.223</v>
      </c>
      <c r="K103" s="1">
        <v>44062</v>
      </c>
      <c r="L103">
        <v>64.12</v>
      </c>
      <c r="N103">
        <f>N102/(L102+M102*(1-Analysis!$G$1))*L103</f>
        <v>63.666304820605099</v>
      </c>
      <c r="P103" s="1">
        <v>44062</v>
      </c>
      <c r="Q103">
        <v>60.778300000000002</v>
      </c>
      <c r="S103" s="3">
        <v>44061</v>
      </c>
      <c r="T103" s="4">
        <v>340.36300799999998</v>
      </c>
      <c r="V103" s="3">
        <v>44061</v>
      </c>
      <c r="W103">
        <v>33.798636000000002</v>
      </c>
      <c r="Y103">
        <f>Y102/(W102+X102*(1-Analysis!$G$1))*W103</f>
        <v>33.574121829897337</v>
      </c>
      <c r="AA103" s="3">
        <v>44060</v>
      </c>
      <c r="AB103">
        <v>625.33100000000002</v>
      </c>
      <c r="AD103" s="3">
        <v>44057</v>
      </c>
      <c r="AE103">
        <v>63.031100000000002</v>
      </c>
      <c r="AG103" s="1">
        <v>44055</v>
      </c>
      <c r="AH103">
        <v>33.970500000000001</v>
      </c>
      <c r="AJ103">
        <f>AJ102/(AH102+AI102*(1-Analysis!$G$1))*AH103</f>
        <v>33.970500000000001</v>
      </c>
      <c r="AL103" s="1">
        <v>44061</v>
      </c>
      <c r="AM103">
        <v>339.20150000000001</v>
      </c>
      <c r="AO103">
        <f>AO102/(AM102+AN102*(1-Analysis!$G$1))*AM103</f>
        <v>337.00529709267386</v>
      </c>
      <c r="AQ103" s="1">
        <v>44060</v>
      </c>
      <c r="AR103">
        <v>29.0898</v>
      </c>
      <c r="AT103">
        <f t="shared" si="2"/>
        <v>1.1867500000000002</v>
      </c>
      <c r="AU103">
        <f>AU102/((AR102+AS102*(1-Analysis!$G$1))*AT102)*AR103*AT103</f>
        <v>34.312033478508404</v>
      </c>
      <c r="AV103">
        <f t="shared" si="3"/>
        <v>1.18743</v>
      </c>
      <c r="AW103">
        <f>AW102/(($AR102+$AS102*(1-Analysis!$G$1))*AV102)*$AR103*AV103</f>
        <v>34.331694049618882</v>
      </c>
      <c r="AY103" s="3">
        <v>44063</v>
      </c>
      <c r="AZ103">
        <v>1.1841499999999998</v>
      </c>
      <c r="BB103" s="3">
        <v>44062</v>
      </c>
      <c r="BC103">
        <v>1.1842999999999999</v>
      </c>
    </row>
    <row r="104" spans="1:55" x14ac:dyDescent="0.3">
      <c r="A104" s="1">
        <v>44057</v>
      </c>
      <c r="B104">
        <v>3372.85</v>
      </c>
      <c r="D104" s="1">
        <v>44057</v>
      </c>
      <c r="E104">
        <v>6111.5</v>
      </c>
      <c r="G104" s="1">
        <v>44057</v>
      </c>
      <c r="H104" s="2">
        <v>6924.2820000000002</v>
      </c>
      <c r="K104" s="1">
        <v>44061</v>
      </c>
      <c r="L104">
        <v>64.400000000000006</v>
      </c>
      <c r="N104">
        <f>N103/(L103+M103*(1-Analysis!$G$1))*L104</f>
        <v>63.944323618948353</v>
      </c>
      <c r="P104" s="1">
        <v>44061</v>
      </c>
      <c r="Q104">
        <v>61.038800000000002</v>
      </c>
      <c r="S104" s="3">
        <v>44060</v>
      </c>
      <c r="T104" s="4">
        <v>339.53699999999998</v>
      </c>
      <c r="V104" s="3">
        <v>44060</v>
      </c>
      <c r="W104">
        <v>33.716577999999998</v>
      </c>
      <c r="Y104">
        <f>Y103/(W103+X103*(1-Analysis!$G$1))*W104</f>
        <v>33.49260891650291</v>
      </c>
      <c r="AA104" s="3">
        <v>44057</v>
      </c>
      <c r="AB104">
        <v>623.62829999999997</v>
      </c>
      <c r="AD104" s="3">
        <v>44056</v>
      </c>
      <c r="AE104">
        <v>63.037799999999997</v>
      </c>
      <c r="AG104" s="1">
        <v>44054</v>
      </c>
      <c r="AH104">
        <v>33.496000000000002</v>
      </c>
      <c r="AJ104">
        <f>AJ103/(AH103+AI103*(1-Analysis!$G$1))*AH104</f>
        <v>33.496000000000002</v>
      </c>
      <c r="AL104" s="1">
        <v>44060</v>
      </c>
      <c r="AM104">
        <v>338.38299999999998</v>
      </c>
      <c r="AO104">
        <f>AO103/(AM103+AN103*(1-Analysis!$G$1))*AM104</f>
        <v>336.19209657419043</v>
      </c>
      <c r="AQ104" s="1">
        <v>44057</v>
      </c>
      <c r="AR104">
        <v>29.1038</v>
      </c>
      <c r="AT104">
        <f t="shared" si="2"/>
        <v>1.1829000000000001</v>
      </c>
      <c r="AU104">
        <f>AU103/((AR103+AS103*(1-Analysis!$G$1))*AT103)*AR104*AT104</f>
        <v>34.217179674900827</v>
      </c>
      <c r="AV104">
        <f t="shared" si="3"/>
        <v>1.1837299999999999</v>
      </c>
      <c r="AW104">
        <f>AW103/(($AR103+$AS103*(1-Analysis!$G$1))*AV103)*$AR104*AV104</f>
        <v>34.241188685916249</v>
      </c>
      <c r="AY104" s="3">
        <v>44062</v>
      </c>
      <c r="AZ104">
        <v>1.1900500000000003</v>
      </c>
      <c r="BB104" s="3">
        <v>44061</v>
      </c>
      <c r="BC104">
        <v>1.1932199999999999</v>
      </c>
    </row>
    <row r="105" spans="1:55" x14ac:dyDescent="0.3">
      <c r="A105" s="1">
        <v>44056</v>
      </c>
      <c r="B105">
        <v>3373.43</v>
      </c>
      <c r="D105" s="1">
        <v>44056</v>
      </c>
      <c r="E105">
        <v>6112.24</v>
      </c>
      <c r="G105" s="1">
        <v>44056</v>
      </c>
      <c r="H105" s="2">
        <v>6924.96</v>
      </c>
      <c r="K105" s="1">
        <v>44060</v>
      </c>
      <c r="L105">
        <v>64.239999999999995</v>
      </c>
      <c r="N105">
        <f>N104/(L104+M104*(1-Analysis!$G$1))*L105</f>
        <v>63.785455734180765</v>
      </c>
      <c r="P105" s="1">
        <v>44060</v>
      </c>
      <c r="Q105">
        <v>60.890700000000002</v>
      </c>
      <c r="S105" s="3">
        <v>44057</v>
      </c>
      <c r="T105" s="4">
        <v>338.61189999999999</v>
      </c>
      <c r="V105" s="3">
        <v>44057</v>
      </c>
      <c r="W105">
        <v>33.624602000000003</v>
      </c>
      <c r="Y105">
        <f>Y104/(W104+X104*(1-Analysis!$G$1))*W105</f>
        <v>33.4012438853985</v>
      </c>
      <c r="AA105" s="3">
        <v>44056</v>
      </c>
      <c r="AB105">
        <v>623.69200000000001</v>
      </c>
      <c r="AD105" s="3">
        <v>44055</v>
      </c>
      <c r="AE105">
        <v>63.152999999999999</v>
      </c>
      <c r="AG105" s="1">
        <v>44053</v>
      </c>
      <c r="AH105">
        <v>33.763599999999997</v>
      </c>
      <c r="AJ105">
        <f>AJ104/(AH104+AI104*(1-Analysis!$G$1))*AH105</f>
        <v>33.763599999999997</v>
      </c>
      <c r="AL105" s="1">
        <v>44057</v>
      </c>
      <c r="AM105">
        <v>337.46300000000002</v>
      </c>
      <c r="AO105">
        <f>AO104/(AM104+AN104*(1-Analysis!$G$1))*AM105</f>
        <v>335.27805323026286</v>
      </c>
      <c r="AQ105" s="1">
        <v>44056</v>
      </c>
      <c r="AR105">
        <v>29.085999999999999</v>
      </c>
      <c r="AT105">
        <f t="shared" si="2"/>
        <v>1.1837499999999999</v>
      </c>
      <c r="AU105">
        <f>AU104/((AR104+AS104*(1-Analysis!$G$1))*AT104)*AR105*AT105</f>
        <v>34.220824815088243</v>
      </c>
      <c r="AV105">
        <f t="shared" si="3"/>
        <v>1.18147</v>
      </c>
      <c r="AW105">
        <f>AW104/(($AR104+$AS104*(1-Analysis!$G$1))*AV104)*$AR105*AV105</f>
        <v>34.154912687883666</v>
      </c>
      <c r="AY105" s="3">
        <v>44061</v>
      </c>
      <c r="AZ105">
        <v>1.1920500000000001</v>
      </c>
      <c r="BB105" s="3">
        <v>44060</v>
      </c>
      <c r="BC105">
        <v>1.18743</v>
      </c>
    </row>
    <row r="106" spans="1:55" x14ac:dyDescent="0.3">
      <c r="A106" s="1">
        <v>44055</v>
      </c>
      <c r="B106">
        <v>3380.35</v>
      </c>
      <c r="D106" s="1">
        <v>44055</v>
      </c>
      <c r="E106">
        <v>6123.71</v>
      </c>
      <c r="G106" s="1">
        <v>44055</v>
      </c>
      <c r="H106" s="2">
        <v>6937.442</v>
      </c>
      <c r="K106" s="1">
        <v>44057</v>
      </c>
      <c r="L106">
        <v>64.06</v>
      </c>
      <c r="N106">
        <f>N105/(L105+M105*(1-Analysis!$G$1))*L106</f>
        <v>63.606729363817252</v>
      </c>
      <c r="P106" s="1">
        <v>44057</v>
      </c>
      <c r="Q106">
        <v>60.724400000000003</v>
      </c>
      <c r="S106" s="3">
        <v>44056</v>
      </c>
      <c r="T106" s="4">
        <v>338.651904</v>
      </c>
      <c r="V106" s="3">
        <v>44056</v>
      </c>
      <c r="W106">
        <v>33.628557000000001</v>
      </c>
      <c r="Y106">
        <f>Y105/(W105+X105*(1-Analysis!$G$1))*W106</f>
        <v>33.405172613523419</v>
      </c>
      <c r="AA106" s="3">
        <v>44055</v>
      </c>
      <c r="AB106">
        <v>624.81780000000003</v>
      </c>
      <c r="AD106" s="3">
        <v>44054</v>
      </c>
      <c r="AE106">
        <v>62.274000000000001</v>
      </c>
      <c r="AG106" s="1">
        <v>44050</v>
      </c>
      <c r="AH106">
        <v>33.671900000000001</v>
      </c>
      <c r="AJ106">
        <f>AJ105/(AH105+AI105*(1-Analysis!$G$1))*AH106</f>
        <v>33.671900000000001</v>
      </c>
      <c r="AL106" s="1">
        <v>44056</v>
      </c>
      <c r="AM106">
        <v>337.50170000000003</v>
      </c>
      <c r="AO106">
        <f>AO105/(AM105+AN105*(1-Analysis!$G$1))*AM106</f>
        <v>335.31650266223028</v>
      </c>
      <c r="AQ106" s="1">
        <v>44055</v>
      </c>
      <c r="AR106">
        <v>29.221599999999999</v>
      </c>
      <c r="AT106">
        <f t="shared" si="2"/>
        <v>1.1804500000000002</v>
      </c>
      <c r="AU106">
        <f>AU105/((AR105+AS105*(1-Analysis!$G$1))*AT105)*AR106*AT106</f>
        <v>34.284519671186082</v>
      </c>
      <c r="AV106">
        <f t="shared" si="3"/>
        <v>1.1784399999999999</v>
      </c>
      <c r="AW106">
        <f>AW105/(($AR105+$AS105*(1-Analysis!$G$1))*AV105)*$AR106*AV106</f>
        <v>34.226142031693421</v>
      </c>
      <c r="AY106" s="3">
        <v>44060</v>
      </c>
      <c r="AZ106">
        <v>1.1867500000000002</v>
      </c>
      <c r="BB106" s="3">
        <v>44057</v>
      </c>
      <c r="BC106">
        <v>1.1837299999999999</v>
      </c>
    </row>
    <row r="107" spans="1:55" x14ac:dyDescent="0.3">
      <c r="A107" s="1">
        <v>44054</v>
      </c>
      <c r="B107">
        <v>3333.69</v>
      </c>
      <c r="D107" s="1">
        <v>44054</v>
      </c>
      <c r="E107">
        <v>6038.56</v>
      </c>
      <c r="G107" s="1">
        <v>44054</v>
      </c>
      <c r="H107" s="2">
        <v>6840.674</v>
      </c>
      <c r="K107" s="1">
        <v>44056</v>
      </c>
      <c r="L107">
        <v>64.069999999999993</v>
      </c>
      <c r="N107">
        <f>N106/(L106+M106*(1-Analysis!$G$1))*L107</f>
        <v>63.616658606615218</v>
      </c>
      <c r="P107" s="1">
        <v>44056</v>
      </c>
      <c r="Q107">
        <v>60.731400000000001</v>
      </c>
      <c r="S107" s="3">
        <v>44055</v>
      </c>
      <c r="T107" s="4">
        <v>339.27378199999998</v>
      </c>
      <c r="V107" s="3">
        <v>44055</v>
      </c>
      <c r="W107">
        <v>33.690342999999999</v>
      </c>
      <c r="Y107">
        <f>Y106/(W106+X106*(1-Analysis!$G$1))*W107</f>
        <v>33.4665481877147</v>
      </c>
      <c r="AA107" s="3">
        <v>44054</v>
      </c>
      <c r="AB107">
        <v>616.10389999999995</v>
      </c>
      <c r="AD107" s="3">
        <v>44053</v>
      </c>
      <c r="AE107">
        <v>62.773200000000003</v>
      </c>
      <c r="AG107" s="1">
        <v>44049</v>
      </c>
      <c r="AH107">
        <v>33.645499999999998</v>
      </c>
      <c r="AJ107">
        <f>AJ106/(AH106+AI106*(1-Analysis!$G$1))*AH107</f>
        <v>33.645499999999998</v>
      </c>
      <c r="AL107" s="1">
        <v>44055</v>
      </c>
      <c r="AM107">
        <v>338.1232</v>
      </c>
      <c r="AO107">
        <f>AO106/(AM106+AN106*(1-Analysis!$G$1))*AM107</f>
        <v>335.9339786820683</v>
      </c>
      <c r="AQ107" s="1">
        <v>44054</v>
      </c>
      <c r="AR107">
        <v>28.910399999999999</v>
      </c>
      <c r="AT107">
        <f t="shared" si="2"/>
        <v>1.17655</v>
      </c>
      <c r="AU107">
        <f>AU106/((AR106+AS106*(1-Analysis!$G$1))*AT106)*AR107*AT107</f>
        <v>33.807337556517197</v>
      </c>
      <c r="AV107">
        <f t="shared" si="3"/>
        <v>1.1743399999999999</v>
      </c>
      <c r="AW107">
        <f>AW106/(($AR106+$AS106*(1-Analysis!$G$1))*AV106)*$AR107*AV107</f>
        <v>33.743834759356083</v>
      </c>
      <c r="AY107" s="3">
        <v>44057</v>
      </c>
      <c r="AZ107">
        <v>1.1829000000000001</v>
      </c>
      <c r="BB107" s="3">
        <v>44056</v>
      </c>
      <c r="BC107">
        <v>1.18147</v>
      </c>
    </row>
    <row r="108" spans="1:55" x14ac:dyDescent="0.3">
      <c r="A108" s="1">
        <v>44053</v>
      </c>
      <c r="B108">
        <v>3360.47</v>
      </c>
      <c r="D108" s="1">
        <v>44053</v>
      </c>
      <c r="E108">
        <v>6087.05</v>
      </c>
      <c r="G108" s="1">
        <v>44053</v>
      </c>
      <c r="H108" s="2">
        <v>6895.5950000000003</v>
      </c>
      <c r="K108" s="1">
        <v>44055</v>
      </c>
      <c r="L108">
        <v>64.19</v>
      </c>
      <c r="N108">
        <f>N107/(L107+M107*(1-Analysis!$G$1))*L108</f>
        <v>63.735809520190905</v>
      </c>
      <c r="P108" s="1">
        <v>44055</v>
      </c>
      <c r="Q108">
        <v>60.8429</v>
      </c>
      <c r="S108" s="3">
        <v>44054</v>
      </c>
      <c r="T108" s="4">
        <v>334.55172199999998</v>
      </c>
      <c r="V108" s="3">
        <v>44054</v>
      </c>
      <c r="W108">
        <v>33.221344000000002</v>
      </c>
      <c r="Y108">
        <f>Y107/(W107+X107*(1-Analysis!$G$1))*W108</f>
        <v>33.000664606966062</v>
      </c>
      <c r="AA108" s="3">
        <v>44053</v>
      </c>
      <c r="AB108">
        <v>621.05200000000002</v>
      </c>
      <c r="AD108" s="3">
        <v>44050</v>
      </c>
      <c r="AE108">
        <v>62.6006</v>
      </c>
      <c r="AG108" s="1">
        <v>44048</v>
      </c>
      <c r="AH108">
        <v>33.424199999999999</v>
      </c>
      <c r="AJ108">
        <f>AJ107/(AH107+AI107*(1-Analysis!$G$1))*AH108</f>
        <v>33.424199999999999</v>
      </c>
      <c r="AL108" s="1">
        <v>44054</v>
      </c>
      <c r="AM108">
        <v>333.42259999999999</v>
      </c>
      <c r="AO108">
        <f>AO107/(AM107+AN107*(1-Analysis!$G$1))*AM108</f>
        <v>331.26381330982252</v>
      </c>
      <c r="AQ108" s="1">
        <v>44053</v>
      </c>
      <c r="AR108">
        <v>29.139600000000002</v>
      </c>
      <c r="AT108">
        <f t="shared" si="2"/>
        <v>1.17665</v>
      </c>
      <c r="AU108">
        <f>AU107/((AR107+AS107*(1-Analysis!$G$1))*AT107)*AR108*AT108</f>
        <v>34.078256407902266</v>
      </c>
      <c r="AV108">
        <f t="shared" si="3"/>
        <v>1.17394</v>
      </c>
      <c r="AW108">
        <f>AW107/(($AR107+$AS107*(1-Analysis!$G$1))*AV107)*$AR108*AV108</f>
        <v>33.999769113579042</v>
      </c>
      <c r="AY108" s="3">
        <v>44056</v>
      </c>
      <c r="AZ108">
        <v>1.1837499999999999</v>
      </c>
      <c r="BB108" s="3">
        <v>44055</v>
      </c>
      <c r="BC108">
        <v>1.1784399999999999</v>
      </c>
    </row>
    <row r="109" spans="1:55" x14ac:dyDescent="0.3">
      <c r="A109" s="1">
        <v>44050</v>
      </c>
      <c r="B109">
        <v>3351.28</v>
      </c>
      <c r="D109" s="1">
        <v>44050</v>
      </c>
      <c r="E109">
        <v>6070.35</v>
      </c>
      <c r="G109" s="1">
        <v>44050</v>
      </c>
      <c r="H109" s="2">
        <v>6876.6459999999997</v>
      </c>
      <c r="K109" s="1">
        <v>44054</v>
      </c>
      <c r="L109">
        <v>63.3</v>
      </c>
      <c r="N109">
        <f>N108/(L108+M108*(1-Analysis!$G$1))*L109</f>
        <v>62.852106911171276</v>
      </c>
      <c r="P109" s="1">
        <v>44054</v>
      </c>
      <c r="Q109">
        <v>59.995899999999999</v>
      </c>
      <c r="S109" s="3">
        <v>44053</v>
      </c>
      <c r="T109" s="4">
        <v>337.23724199999998</v>
      </c>
      <c r="V109" s="3">
        <v>44053</v>
      </c>
      <c r="W109">
        <v>33.488104999999997</v>
      </c>
      <c r="Y109">
        <f>Y108/(W108+X108*(1-Analysis!$G$1))*W109</f>
        <v>33.26565359390225</v>
      </c>
      <c r="AA109" s="3">
        <v>44050</v>
      </c>
      <c r="AB109">
        <v>619.34860000000003</v>
      </c>
      <c r="AD109" s="3">
        <v>44049</v>
      </c>
      <c r="AE109">
        <v>62.551000000000002</v>
      </c>
      <c r="AG109" s="1">
        <v>44047</v>
      </c>
      <c r="AH109">
        <v>33.2104</v>
      </c>
      <c r="AJ109">
        <f>AJ108/(AH108+AI108*(1-Analysis!$G$1))*AH109</f>
        <v>33.2104</v>
      </c>
      <c r="AL109" s="1">
        <v>44053</v>
      </c>
      <c r="AM109">
        <v>336.09050000000002</v>
      </c>
      <c r="AO109">
        <f>AO108/(AM108+AN108*(1-Analysis!$G$1))*AM109</f>
        <v>333.91443965467522</v>
      </c>
      <c r="AQ109" s="1">
        <v>44050</v>
      </c>
      <c r="AR109">
        <v>29.004200000000001</v>
      </c>
      <c r="AT109">
        <f t="shared" si="2"/>
        <v>1.17885</v>
      </c>
      <c r="AU109">
        <f>AU108/((AR108+AS108*(1-Analysis!$G$1))*AT108)*AR109*AT109</f>
        <v>33.983329015296398</v>
      </c>
      <c r="AV109">
        <f t="shared" si="3"/>
        <v>1.1786799999999999</v>
      </c>
      <c r="AW109">
        <f>AW108/(($AR108+$AS108*(1-Analysis!$G$1))*AV108)*$AR109*AV109</f>
        <v>33.978428335877801</v>
      </c>
      <c r="AY109" s="3">
        <v>44055</v>
      </c>
      <c r="AZ109">
        <v>1.1804500000000002</v>
      </c>
      <c r="BB109" s="3">
        <v>44054</v>
      </c>
      <c r="BC109">
        <v>1.1743399999999999</v>
      </c>
    </row>
    <row r="110" spans="1:55" x14ac:dyDescent="0.3">
      <c r="A110" s="1">
        <v>44049</v>
      </c>
      <c r="B110">
        <v>3349.16</v>
      </c>
      <c r="D110" s="1">
        <v>44049</v>
      </c>
      <c r="E110">
        <v>6065.62</v>
      </c>
      <c r="G110" s="1">
        <v>44049</v>
      </c>
      <c r="H110" s="2">
        <v>6870.8620000000001</v>
      </c>
      <c r="K110" s="1">
        <v>44053</v>
      </c>
      <c r="L110">
        <v>63.8</v>
      </c>
      <c r="N110">
        <f>N109/(L109+M109*(1-Analysis!$G$1))*L110</f>
        <v>63.348569051069944</v>
      </c>
      <c r="P110" s="1">
        <v>44053</v>
      </c>
      <c r="Q110">
        <v>60.477499999999999</v>
      </c>
      <c r="S110" s="3">
        <v>44050</v>
      </c>
      <c r="T110" s="4">
        <v>336.31252599999999</v>
      </c>
      <c r="V110" s="3">
        <v>44050</v>
      </c>
      <c r="W110">
        <v>33.396408999999998</v>
      </c>
      <c r="Y110">
        <f>Y109/(W109+X109*(1-Analysis!$G$1))*W110</f>
        <v>33.174566702842085</v>
      </c>
      <c r="AA110" s="3">
        <v>44049</v>
      </c>
      <c r="AB110">
        <v>618.83029999999997</v>
      </c>
      <c r="AD110" s="3">
        <v>44048</v>
      </c>
      <c r="AE110">
        <v>62.143599999999999</v>
      </c>
      <c r="AG110" s="1">
        <v>44046</v>
      </c>
      <c r="AH110">
        <v>33.092599999999997</v>
      </c>
      <c r="AJ110">
        <f>AJ109/(AH109+AI109*(1-Analysis!$G$1))*AH110</f>
        <v>33.092599999999997</v>
      </c>
      <c r="AL110" s="1">
        <v>44050</v>
      </c>
      <c r="AM110">
        <v>335.173</v>
      </c>
      <c r="AO110">
        <f>AO109/(AM109+AN109*(1-Analysis!$G$1))*AM110</f>
        <v>333.00288012418218</v>
      </c>
      <c r="AQ110" s="1">
        <v>44049</v>
      </c>
      <c r="AR110">
        <v>28.847799999999999</v>
      </c>
      <c r="AT110">
        <f t="shared" si="2"/>
        <v>1.1842999999999999</v>
      </c>
      <c r="AU110">
        <f>AU109/((AR109+AS109*(1-Analysis!$G$1))*AT109)*AR110*AT110</f>
        <v>33.956342774698776</v>
      </c>
      <c r="AV110">
        <f t="shared" si="3"/>
        <v>1.18767</v>
      </c>
      <c r="AW110">
        <f>AW109/(($AR109+$AS109*(1-Analysis!$G$1))*AV109)*$AR110*AV110</f>
        <v>34.052967679833216</v>
      </c>
      <c r="AY110" s="3">
        <v>44054</v>
      </c>
      <c r="AZ110">
        <v>1.17655</v>
      </c>
      <c r="BB110" s="3">
        <v>44053</v>
      </c>
      <c r="BC110">
        <v>1.17394</v>
      </c>
    </row>
    <row r="111" spans="1:55" x14ac:dyDescent="0.3">
      <c r="A111" s="1">
        <v>44048</v>
      </c>
      <c r="B111">
        <v>3327.77</v>
      </c>
      <c r="D111" s="1">
        <v>44048</v>
      </c>
      <c r="E111">
        <v>6026.42</v>
      </c>
      <c r="G111" s="1">
        <v>44048</v>
      </c>
      <c r="H111" s="2">
        <v>6826.2209999999995</v>
      </c>
      <c r="K111" s="1">
        <v>44050</v>
      </c>
      <c r="L111">
        <v>63.63</v>
      </c>
      <c r="N111">
        <f>N110/(L110+M110*(1-Analysis!$G$1))*L111</f>
        <v>63.179771923504397</v>
      </c>
      <c r="P111" s="1">
        <v>44050</v>
      </c>
      <c r="Q111">
        <v>60.311799999999998</v>
      </c>
      <c r="S111" s="3">
        <v>44049</v>
      </c>
      <c r="T111" s="4">
        <v>336.04101600000001</v>
      </c>
      <c r="V111" s="3">
        <v>44049</v>
      </c>
      <c r="W111">
        <v>33.369489999999999</v>
      </c>
      <c r="Y111">
        <f>Y110/(W110+X110*(1-Analysis!$G$1))*W111</f>
        <v>33.147826517660086</v>
      </c>
      <c r="AA111" s="3">
        <v>44048</v>
      </c>
      <c r="AB111">
        <v>614.81110000000001</v>
      </c>
      <c r="AD111" s="3">
        <v>44047</v>
      </c>
      <c r="AE111">
        <v>61.745899999999999</v>
      </c>
      <c r="AG111" s="1">
        <v>44043</v>
      </c>
      <c r="AH111">
        <v>32.852800000000002</v>
      </c>
      <c r="AJ111">
        <f>AJ110/(AH110+AI110*(1-Analysis!$G$1))*AH111</f>
        <v>32.852800000000002</v>
      </c>
      <c r="AL111" s="1">
        <v>44049</v>
      </c>
      <c r="AM111">
        <v>334.9051</v>
      </c>
      <c r="AO111">
        <f>AO110/(AM110+AN110*(1-Analysis!$G$1))*AM111</f>
        <v>332.73671467653196</v>
      </c>
      <c r="AQ111" s="1">
        <v>44048</v>
      </c>
      <c r="AR111">
        <v>28.5657</v>
      </c>
      <c r="AT111">
        <f t="shared" si="2"/>
        <v>1.1882500000000003</v>
      </c>
      <c r="AU111">
        <f>AU110/((AR110+AS110*(1-Analysis!$G$1))*AT110)*AR111*AT111</f>
        <v>33.736434005038113</v>
      </c>
      <c r="AV111">
        <f t="shared" si="3"/>
        <v>1.1866000000000001</v>
      </c>
      <c r="AW111">
        <f>AW110/(($AR110+$AS110*(1-Analysis!$G$1))*AV110)*$AR111*AV111</f>
        <v>33.689587704925906</v>
      </c>
      <c r="AY111" s="3">
        <v>44053</v>
      </c>
      <c r="AZ111">
        <v>1.17665</v>
      </c>
      <c r="BB111" s="3">
        <v>44050</v>
      </c>
      <c r="BC111">
        <v>1.1786799999999999</v>
      </c>
    </row>
    <row r="112" spans="1:55" x14ac:dyDescent="0.3">
      <c r="A112" s="1">
        <v>44047</v>
      </c>
      <c r="B112">
        <v>3306.51</v>
      </c>
      <c r="D112" s="1">
        <v>44047</v>
      </c>
      <c r="E112">
        <v>5987.91</v>
      </c>
      <c r="G112" s="1">
        <v>44047</v>
      </c>
      <c r="H112" s="2">
        <v>6782.6030000000001</v>
      </c>
      <c r="K112" s="1">
        <v>44049</v>
      </c>
      <c r="L112">
        <v>63.58</v>
      </c>
      <c r="N112">
        <f>N111/(L111+M111*(1-Analysis!$G$1))*L112</f>
        <v>63.13012570951453</v>
      </c>
      <c r="P112" s="1">
        <v>44049</v>
      </c>
      <c r="Q112">
        <v>60.263100000000001</v>
      </c>
      <c r="S112" s="3">
        <v>44048</v>
      </c>
      <c r="T112" s="4">
        <v>333.862908</v>
      </c>
      <c r="V112" s="3">
        <v>44048</v>
      </c>
      <c r="W112">
        <v>33.153188999999998</v>
      </c>
      <c r="Y112">
        <f>Y111/(W111+X111*(1-Analysis!$G$1))*W112</f>
        <v>32.932962340125563</v>
      </c>
      <c r="AA112" s="3">
        <v>44047</v>
      </c>
      <c r="AB112">
        <v>610.88430000000005</v>
      </c>
      <c r="AD112" s="3">
        <v>44046</v>
      </c>
      <c r="AE112">
        <v>61.5229</v>
      </c>
      <c r="AG112" s="1">
        <v>44042</v>
      </c>
      <c r="AH112">
        <v>32.599899999999998</v>
      </c>
      <c r="AJ112">
        <f>AJ111/(AH111+AI111*(1-Analysis!$G$1))*AH112</f>
        <v>32.599899999999998</v>
      </c>
      <c r="AL112" s="1">
        <v>44048</v>
      </c>
      <c r="AM112">
        <v>332.73849999999999</v>
      </c>
      <c r="AO112">
        <f>AO111/(AM111+AN111*(1-Analysis!$G$1))*AM112</f>
        <v>330.58414260158241</v>
      </c>
      <c r="AQ112" s="1">
        <v>44047</v>
      </c>
      <c r="AR112">
        <v>28.689299999999999</v>
      </c>
      <c r="AT112">
        <f t="shared" si="2"/>
        <v>1.1755500000000001</v>
      </c>
      <c r="AU112">
        <f>AU111/((AR111+AS111*(1-Analysis!$G$1))*AT111)*AR112*AT112</f>
        <v>33.520272375442637</v>
      </c>
      <c r="AV112">
        <f t="shared" si="3"/>
        <v>1.1797200000000001</v>
      </c>
      <c r="AW112">
        <f>AW111/(($AR111+$AS111*(1-Analysis!$G$1))*AV111)*$AR112*AV112</f>
        <v>33.63917802454781</v>
      </c>
      <c r="AY112" s="3">
        <v>44050</v>
      </c>
      <c r="AZ112">
        <v>1.17885</v>
      </c>
      <c r="BB112" s="3">
        <v>44049</v>
      </c>
      <c r="BC112">
        <v>1.18767</v>
      </c>
    </row>
    <row r="113" spans="1:55" x14ac:dyDescent="0.3">
      <c r="A113" s="1">
        <v>44046</v>
      </c>
      <c r="B113">
        <v>3294.61</v>
      </c>
      <c r="D113" s="1">
        <v>44046</v>
      </c>
      <c r="E113">
        <v>5966.37</v>
      </c>
      <c r="G113" s="1">
        <v>44046</v>
      </c>
      <c r="H113" s="2">
        <v>6758.1989999999996</v>
      </c>
      <c r="K113" s="1">
        <v>44048</v>
      </c>
      <c r="L113">
        <v>63.16</v>
      </c>
      <c r="N113">
        <f>N112/(L112+M112*(1-Analysis!$G$1))*L113</f>
        <v>62.713097511999649</v>
      </c>
      <c r="P113" s="1">
        <v>44048</v>
      </c>
      <c r="Q113">
        <v>59.871099999999998</v>
      </c>
      <c r="S113" s="3">
        <v>44047</v>
      </c>
      <c r="T113" s="4">
        <v>331.73100299999999</v>
      </c>
      <c r="V113" s="3">
        <v>44047</v>
      </c>
      <c r="W113">
        <v>32.941552999999999</v>
      </c>
      <c r="Y113">
        <f>Y112/(W112+X112*(1-Analysis!$G$1))*W113</f>
        <v>32.722732174399582</v>
      </c>
      <c r="AA113" s="3">
        <v>44046</v>
      </c>
      <c r="AB113">
        <v>608.68769999999995</v>
      </c>
      <c r="AD113" s="3">
        <v>44043</v>
      </c>
      <c r="AE113">
        <v>61.082599999999999</v>
      </c>
      <c r="AG113" s="1">
        <v>44041</v>
      </c>
      <c r="AH113">
        <v>32.720700000000001</v>
      </c>
      <c r="AJ113">
        <f>AJ112/(AH112+AI112*(1-Analysis!$G$1))*AH113</f>
        <v>32.720700000000001</v>
      </c>
      <c r="AL113" s="1">
        <v>44047</v>
      </c>
      <c r="AM113">
        <v>330.60989999999998</v>
      </c>
      <c r="AO113">
        <f>AO112/(AM112+AN112*(1-Analysis!$G$1))*AM113</f>
        <v>328.46932449083857</v>
      </c>
      <c r="AQ113" s="1">
        <v>44046</v>
      </c>
      <c r="AR113">
        <v>28.628299999999999</v>
      </c>
      <c r="AT113">
        <f t="shared" si="2"/>
        <v>1.1738</v>
      </c>
      <c r="AU113">
        <f>AU112/((AR112+AS112*(1-Analysis!$G$1))*AT112)*AR113*AT113</f>
        <v>33.399206273014038</v>
      </c>
      <c r="AV113">
        <f t="shared" si="3"/>
        <v>1.1760600000000001</v>
      </c>
      <c r="AW113">
        <f>AW112/(($AR112+$AS112*(1-Analysis!$G$1))*AV112)*$AR113*AV113</f>
        <v>33.463512122542923</v>
      </c>
      <c r="AY113" s="3">
        <v>44049</v>
      </c>
      <c r="AZ113">
        <v>1.1842999999999999</v>
      </c>
      <c r="BB113" s="3">
        <v>44048</v>
      </c>
      <c r="BC113">
        <v>1.1866000000000001</v>
      </c>
    </row>
    <row r="114" spans="1:55" x14ac:dyDescent="0.3">
      <c r="A114" s="1">
        <v>44043</v>
      </c>
      <c r="B114">
        <v>3271.12</v>
      </c>
      <c r="D114" s="1">
        <v>44043</v>
      </c>
      <c r="E114">
        <v>5923.7</v>
      </c>
      <c r="G114" s="1">
        <v>44043</v>
      </c>
      <c r="H114" s="2">
        <v>6709.8059999999996</v>
      </c>
      <c r="K114" s="1">
        <v>44047</v>
      </c>
      <c r="L114">
        <v>62.76</v>
      </c>
      <c r="N114">
        <f>N113/(L113+M113*(1-Analysis!$G$1))*L114</f>
        <v>62.315927800080715</v>
      </c>
      <c r="P114" s="1">
        <v>44047</v>
      </c>
      <c r="Q114">
        <v>59.488900000000001</v>
      </c>
      <c r="S114" s="3">
        <v>44046</v>
      </c>
      <c r="T114" s="4">
        <v>330.53901500000001</v>
      </c>
      <c r="V114" s="3">
        <v>44046</v>
      </c>
      <c r="W114">
        <v>32.823180000000001</v>
      </c>
      <c r="Y114">
        <f>Y113/(W113+X113*(1-Analysis!$G$1))*W114</f>
        <v>32.605145490624224</v>
      </c>
      <c r="AA114" s="3">
        <v>44043</v>
      </c>
      <c r="AB114">
        <v>604.33219999999994</v>
      </c>
      <c r="AD114" s="3">
        <v>44042</v>
      </c>
      <c r="AE114">
        <v>60.612299999999998</v>
      </c>
      <c r="AG114" s="1">
        <v>44040</v>
      </c>
      <c r="AH114">
        <v>32.313200000000002</v>
      </c>
      <c r="AJ114">
        <f>AJ113/(AH113+AI113*(1-Analysis!$G$1))*AH114</f>
        <v>32.313200000000002</v>
      </c>
      <c r="AL114" s="1">
        <v>44046</v>
      </c>
      <c r="AM114">
        <v>329.43389999999999</v>
      </c>
      <c r="AO114">
        <f>AO113/(AM113+AN113*(1-Analysis!$G$1))*AM114</f>
        <v>327.30093865120938</v>
      </c>
      <c r="AQ114" s="1">
        <v>44043</v>
      </c>
      <c r="AR114">
        <v>28.2133</v>
      </c>
      <c r="AT114">
        <f t="shared" si="2"/>
        <v>1.1825000000000001</v>
      </c>
      <c r="AU114">
        <f>AU113/((AR113+AS113*(1-Analysis!$G$1))*AT113)*AR114*AT114</f>
        <v>33.159007081382533</v>
      </c>
      <c r="AV114">
        <f t="shared" si="3"/>
        <v>1.1782300000000001</v>
      </c>
      <c r="AW114">
        <f>AW113/(($AR113+$AS113*(1-Analysis!$G$1))*AV113)*$AR114*AV114</f>
        <v>33.039270117122477</v>
      </c>
      <c r="AY114" s="3">
        <v>44048</v>
      </c>
      <c r="AZ114">
        <v>1.1882500000000003</v>
      </c>
      <c r="BB114" s="3">
        <v>44047</v>
      </c>
      <c r="BC114">
        <v>1.1797200000000001</v>
      </c>
    </row>
    <row r="115" spans="1:55" x14ac:dyDescent="0.3">
      <c r="A115" s="1">
        <v>44042</v>
      </c>
      <c r="B115">
        <v>3246.22</v>
      </c>
      <c r="D115" s="1">
        <v>44042</v>
      </c>
      <c r="E115">
        <v>5878.17</v>
      </c>
      <c r="G115" s="1">
        <v>44042</v>
      </c>
      <c r="H115" s="2">
        <v>6658.0159999999996</v>
      </c>
      <c r="K115" s="1">
        <v>44046</v>
      </c>
      <c r="L115">
        <v>62.54</v>
      </c>
      <c r="N115">
        <f>N114/(L114+M114*(1-Analysis!$G$1))*L115</f>
        <v>62.097484458525301</v>
      </c>
      <c r="P115" s="1">
        <v>44046</v>
      </c>
      <c r="Q115">
        <v>59.275100000000002</v>
      </c>
      <c r="S115" s="3">
        <v>44043</v>
      </c>
      <c r="T115" s="4">
        <v>328.175184</v>
      </c>
      <c r="V115" s="3">
        <v>44043</v>
      </c>
      <c r="W115">
        <v>32.588501000000001</v>
      </c>
      <c r="Y115">
        <f>Y114/(W114+X114*(1-Analysis!$G$1))*W115</f>
        <v>32.372025392614397</v>
      </c>
      <c r="AA115" s="3">
        <v>44042</v>
      </c>
      <c r="AB115">
        <v>599.67010000000005</v>
      </c>
      <c r="AD115" s="3">
        <v>44041</v>
      </c>
      <c r="AE115">
        <v>60.830599999999997</v>
      </c>
      <c r="AG115" s="1">
        <v>44039</v>
      </c>
      <c r="AH115">
        <v>32.527099999999997</v>
      </c>
      <c r="AJ115">
        <f>AJ114/(AH114+AI114*(1-Analysis!$G$1))*AH115</f>
        <v>32.527099999999997</v>
      </c>
      <c r="AL115" s="1">
        <v>44043</v>
      </c>
      <c r="AM115">
        <v>327.08109999999999</v>
      </c>
      <c r="AO115">
        <f>AO114/(AM114+AN114*(1-Analysis!$G$1))*AM115</f>
        <v>324.96337215165192</v>
      </c>
      <c r="AQ115" s="1">
        <v>44042</v>
      </c>
      <c r="AR115">
        <v>28.0684</v>
      </c>
      <c r="AT115">
        <f t="shared" si="2"/>
        <v>1.1794499999999999</v>
      </c>
      <c r="AU115">
        <f>AU114/((AR114+AS114*(1-Analysis!$G$1))*AT114)*AR115*AT115</f>
        <v>32.903619394821177</v>
      </c>
      <c r="AV115">
        <f t="shared" si="3"/>
        <v>1.18424</v>
      </c>
      <c r="AW115">
        <f>AW114/(($AR114+$AS114*(1-Analysis!$G$1))*AV114)*$AR115*AV115</f>
        <v>33.037248066575962</v>
      </c>
      <c r="AY115" s="3">
        <v>44047</v>
      </c>
      <c r="AZ115">
        <v>1.1755500000000001</v>
      </c>
      <c r="BB115" s="3">
        <v>44046</v>
      </c>
      <c r="BC115">
        <v>1.1760600000000001</v>
      </c>
    </row>
    <row r="116" spans="1:55" x14ac:dyDescent="0.3">
      <c r="A116" s="1">
        <v>44041</v>
      </c>
      <c r="B116">
        <v>3258.44</v>
      </c>
      <c r="D116" s="1">
        <v>44041</v>
      </c>
      <c r="E116">
        <v>5899.63</v>
      </c>
      <c r="G116" s="1">
        <v>44041</v>
      </c>
      <c r="H116" s="2">
        <v>6682.0119999999997</v>
      </c>
      <c r="K116" s="1">
        <v>44043</v>
      </c>
      <c r="L116">
        <v>62.09</v>
      </c>
      <c r="N116">
        <f>N115/(L115+M115*(1-Analysis!$G$1))*L116</f>
        <v>61.650668532616507</v>
      </c>
      <c r="P116" s="1">
        <v>44043</v>
      </c>
      <c r="Q116">
        <v>58.852600000000002</v>
      </c>
      <c r="S116" s="3">
        <v>44042</v>
      </c>
      <c r="T116" s="4">
        <v>325.65121199999999</v>
      </c>
      <c r="V116" s="3">
        <v>44042</v>
      </c>
      <c r="W116">
        <v>32.337878000000003</v>
      </c>
      <c r="Y116">
        <f>Y115/(W115+X115*(1-Analysis!$G$1))*W116</f>
        <v>32.123067205799572</v>
      </c>
      <c r="AA116" s="3">
        <v>44041</v>
      </c>
      <c r="AB116">
        <v>601.8329</v>
      </c>
      <c r="AD116" s="3">
        <v>44040</v>
      </c>
      <c r="AE116">
        <v>60.082999999999998</v>
      </c>
      <c r="AG116" s="1">
        <v>44036</v>
      </c>
      <c r="AH116">
        <v>32.283200000000001</v>
      </c>
      <c r="AJ116">
        <f>AJ115/(AH115+AI115*(1-Analysis!$G$1))*AH116</f>
        <v>32.283200000000001</v>
      </c>
      <c r="AL116" s="1">
        <v>44042</v>
      </c>
      <c r="AM116">
        <v>324.56169999999997</v>
      </c>
      <c r="AO116">
        <f>AO115/(AM115+AN115*(1-Analysis!$G$1))*AM116</f>
        <v>322.46028432481364</v>
      </c>
      <c r="AQ116" s="1">
        <v>44041</v>
      </c>
      <c r="AR116">
        <v>28.218299999999999</v>
      </c>
      <c r="AT116">
        <f t="shared" si="2"/>
        <v>1.1774500000000001</v>
      </c>
      <c r="AU116">
        <f>AU115/((AR115+AS115*(1-Analysis!$G$1))*AT115)*AR116*AT116</f>
        <v>33.023249179945346</v>
      </c>
      <c r="AV116">
        <f t="shared" si="3"/>
        <v>1.1792800000000001</v>
      </c>
      <c r="AW116">
        <f>AW115/(($AR115+$AS115*(1-Analysis!$G$1))*AV115)*$AR116*AV116</f>
        <v>33.07457411603545</v>
      </c>
      <c r="AY116" s="3">
        <v>44046</v>
      </c>
      <c r="AZ116">
        <v>1.1738</v>
      </c>
      <c r="BB116" s="3">
        <v>44043</v>
      </c>
      <c r="BC116">
        <v>1.1782300000000001</v>
      </c>
    </row>
    <row r="117" spans="1:55" x14ac:dyDescent="0.3">
      <c r="A117" s="1">
        <v>44040</v>
      </c>
      <c r="B117">
        <v>3218.44</v>
      </c>
      <c r="D117" s="1">
        <v>44040</v>
      </c>
      <c r="E117">
        <v>5827.2</v>
      </c>
      <c r="G117" s="1">
        <v>44040</v>
      </c>
      <c r="H117" s="2">
        <v>6599.9690000000001</v>
      </c>
      <c r="K117" s="1">
        <v>44042</v>
      </c>
      <c r="L117">
        <v>61.61</v>
      </c>
      <c r="N117">
        <f>N116/(L116+M116*(1-Analysis!$G$1))*L117</f>
        <v>61.174064878313779</v>
      </c>
      <c r="P117" s="1">
        <v>44042</v>
      </c>
      <c r="Q117">
        <v>58.4</v>
      </c>
      <c r="S117" s="3">
        <v>44041</v>
      </c>
      <c r="T117" s="4">
        <v>326.82194500000003</v>
      </c>
      <c r="V117" s="3">
        <v>44041</v>
      </c>
      <c r="W117">
        <v>32.454115999999999</v>
      </c>
      <c r="Y117">
        <f>Y116/(W116+X116*(1-Analysis!$G$1))*W117</f>
        <v>32.238533071737578</v>
      </c>
      <c r="AA117" s="3">
        <v>44040</v>
      </c>
      <c r="AB117">
        <v>594.44489999999996</v>
      </c>
      <c r="AD117" s="3">
        <v>44039</v>
      </c>
      <c r="AE117">
        <v>60.472999999999999</v>
      </c>
      <c r="AG117" s="1">
        <v>44035</v>
      </c>
      <c r="AH117">
        <v>32.485100000000003</v>
      </c>
      <c r="AJ117">
        <f>AJ116/(AH116+AI116*(1-Analysis!$G$1))*AH117</f>
        <v>32.485100000000003</v>
      </c>
      <c r="AL117" s="1">
        <v>44041</v>
      </c>
      <c r="AM117">
        <v>325.73110000000003</v>
      </c>
      <c r="AO117">
        <f>AO116/(AM116+AN116*(1-Analysis!$G$1))*AM117</f>
        <v>323.62211289697558</v>
      </c>
      <c r="AQ117" s="1">
        <v>44040</v>
      </c>
      <c r="AR117">
        <v>27.980799999999999</v>
      </c>
      <c r="AT117">
        <f t="shared" si="2"/>
        <v>1.1728499999999999</v>
      </c>
      <c r="AU117">
        <f>AU116/((AR116+AS116*(1-Analysis!$G$1))*AT116)*AR117*AT117</f>
        <v>32.617380554388561</v>
      </c>
      <c r="AV117">
        <f t="shared" si="3"/>
        <v>1.17211</v>
      </c>
      <c r="AW117">
        <f>AW116/(($AR116+$AS116*(1-Analysis!$G$1))*AV116)*$AR117*AV117</f>
        <v>32.59680088809683</v>
      </c>
      <c r="AY117" s="3">
        <v>44043</v>
      </c>
      <c r="AZ117">
        <v>1.1825000000000001</v>
      </c>
      <c r="BB117" s="3">
        <v>44042</v>
      </c>
      <c r="BC117">
        <v>1.18424</v>
      </c>
    </row>
    <row r="118" spans="1:55" x14ac:dyDescent="0.3">
      <c r="A118" s="1">
        <v>44039</v>
      </c>
      <c r="B118">
        <v>3239.41</v>
      </c>
      <c r="D118" s="1">
        <v>44039</v>
      </c>
      <c r="E118">
        <v>5865.12</v>
      </c>
      <c r="G118" s="1">
        <v>44039</v>
      </c>
      <c r="H118" s="2">
        <v>6642.8950000000004</v>
      </c>
      <c r="K118" s="1">
        <v>44041</v>
      </c>
      <c r="L118">
        <v>61.83</v>
      </c>
      <c r="N118">
        <f>N117/(L117+M117*(1-Analysis!$G$1))*L118</f>
        <v>61.392508219869192</v>
      </c>
      <c r="P118" s="1">
        <v>44041</v>
      </c>
      <c r="Q118">
        <v>58.61</v>
      </c>
      <c r="S118" s="3">
        <v>44040</v>
      </c>
      <c r="T118" s="4">
        <v>322.809977</v>
      </c>
      <c r="V118" s="3">
        <v>44040</v>
      </c>
      <c r="W118">
        <v>32.055767000000003</v>
      </c>
      <c r="Y118">
        <f>Y117/(W117+X117*(1-Analysis!$G$1))*W118</f>
        <v>31.842830184295089</v>
      </c>
      <c r="AA118" s="3">
        <v>44039</v>
      </c>
      <c r="AB118">
        <v>598.31280000000004</v>
      </c>
      <c r="AD118" s="3">
        <v>44036</v>
      </c>
      <c r="AE118">
        <v>60.028500000000001</v>
      </c>
      <c r="AG118" s="1">
        <v>44034</v>
      </c>
      <c r="AH118">
        <v>32.886099999999999</v>
      </c>
      <c r="AJ118">
        <f>AJ117/(AH117+AI117*(1-Analysis!$G$1))*AH118</f>
        <v>32.886099999999999</v>
      </c>
      <c r="AL118" s="1">
        <v>44040</v>
      </c>
      <c r="AM118">
        <v>321.73110000000003</v>
      </c>
      <c r="AO118">
        <f>AO117/(AM117+AN117*(1-Analysis!$G$1))*AM118</f>
        <v>319.6480114016382</v>
      </c>
      <c r="AQ118" s="1">
        <v>44039</v>
      </c>
      <c r="AR118">
        <v>28.045300000000001</v>
      </c>
      <c r="AT118">
        <f t="shared" si="2"/>
        <v>1.1777500000000001</v>
      </c>
      <c r="AU118">
        <f>AU117/((AR117+AS117*(1-Analysis!$G$1))*AT117)*AR118*AT118</f>
        <v>32.829153465930041</v>
      </c>
      <c r="AV118">
        <f t="shared" si="3"/>
        <v>1.1750499999999999</v>
      </c>
      <c r="AW118">
        <f>AW117/(($AR117+$AS117*(1-Analysis!$G$1))*AV117)*$AR118*AV118</f>
        <v>32.753892405129342</v>
      </c>
      <c r="AY118" s="3">
        <v>44042</v>
      </c>
      <c r="AZ118">
        <v>1.1794499999999999</v>
      </c>
      <c r="BB118" s="3">
        <v>44041</v>
      </c>
      <c r="BC118">
        <v>1.1792800000000001</v>
      </c>
    </row>
    <row r="119" spans="1:55" x14ac:dyDescent="0.3">
      <c r="A119" s="1">
        <v>44036</v>
      </c>
      <c r="B119">
        <v>3215.63</v>
      </c>
      <c r="D119" s="1">
        <v>44036</v>
      </c>
      <c r="E119">
        <v>5822.05</v>
      </c>
      <c r="G119" s="1">
        <v>44036</v>
      </c>
      <c r="H119" s="2">
        <v>6594.1019999999999</v>
      </c>
      <c r="K119" s="1">
        <v>44040</v>
      </c>
      <c r="L119">
        <v>61.07</v>
      </c>
      <c r="N119">
        <f>N118/(L118+M118*(1-Analysis!$G$1))*L119</f>
        <v>60.637885767223224</v>
      </c>
      <c r="P119" s="1">
        <v>44040</v>
      </c>
      <c r="Q119">
        <v>57.8902</v>
      </c>
      <c r="S119" s="3">
        <v>44039</v>
      </c>
      <c r="T119" s="4">
        <v>324.91022700000002</v>
      </c>
      <c r="V119" s="3">
        <v>44039</v>
      </c>
      <c r="W119">
        <v>32.264316999999998</v>
      </c>
      <c r="Y119">
        <f>Y118/(W118+X118*(1-Analysis!$G$1))*W119</f>
        <v>32.049994849390593</v>
      </c>
      <c r="AA119" s="3">
        <v>44036</v>
      </c>
      <c r="AB119">
        <v>593.92110000000002</v>
      </c>
      <c r="AD119" s="3">
        <v>44035</v>
      </c>
      <c r="AE119">
        <v>60.400599999999997</v>
      </c>
      <c r="AG119" s="1">
        <v>44033</v>
      </c>
      <c r="AH119">
        <v>32.702199999999998</v>
      </c>
      <c r="AJ119">
        <f>AJ118/(AH118+AI118*(1-Analysis!$G$1))*AH119</f>
        <v>32.702199999999998</v>
      </c>
      <c r="AL119" s="1">
        <v>44039</v>
      </c>
      <c r="AM119">
        <v>323.83170000000001</v>
      </c>
      <c r="AO119">
        <f>AO118/(AM118+AN118*(1-Analysis!$G$1))*AM119</f>
        <v>321.73501080191465</v>
      </c>
      <c r="AQ119" s="1">
        <v>44036</v>
      </c>
      <c r="AR119">
        <v>28.204499999999999</v>
      </c>
      <c r="AT119">
        <f t="shared" si="2"/>
        <v>1.16245</v>
      </c>
      <c r="AU119">
        <f>AU118/((AR118+AS118*(1-Analysis!$G$1))*AT118)*AR119*AT119</f>
        <v>32.586608888363585</v>
      </c>
      <c r="AV119">
        <f t="shared" si="3"/>
        <v>1.16421</v>
      </c>
      <c r="AW119">
        <f>AW118/(($AR118+$AS118*(1-Analysis!$G$1))*AV118)*$AR119*AV119</f>
        <v>32.63594643547831</v>
      </c>
      <c r="AY119" s="3">
        <v>44041</v>
      </c>
      <c r="AZ119">
        <v>1.1774500000000001</v>
      </c>
      <c r="BB119" s="3">
        <v>44040</v>
      </c>
      <c r="BC119">
        <v>1.17211</v>
      </c>
    </row>
    <row r="120" spans="1:55" x14ac:dyDescent="0.3">
      <c r="A120" s="1">
        <v>44035</v>
      </c>
      <c r="B120">
        <v>3235.66</v>
      </c>
      <c r="D120" s="1">
        <v>44035</v>
      </c>
      <c r="E120">
        <v>5858.23</v>
      </c>
      <c r="G120" s="1">
        <v>44035</v>
      </c>
      <c r="H120" s="2">
        <v>6635.0439999999999</v>
      </c>
      <c r="K120" s="1">
        <v>44039</v>
      </c>
      <c r="L120">
        <v>61.47</v>
      </c>
      <c r="N120">
        <f>N119/(L119+M119*(1-Analysis!$G$1))*L120</f>
        <v>61.035055479142152</v>
      </c>
      <c r="P120" s="1">
        <v>44039</v>
      </c>
      <c r="Q120">
        <v>58.267000000000003</v>
      </c>
      <c r="S120" s="3">
        <v>44036</v>
      </c>
      <c r="T120" s="4">
        <v>322.52478600000001</v>
      </c>
      <c r="V120" s="3">
        <v>44036</v>
      </c>
      <c r="W120">
        <v>32.027447000000002</v>
      </c>
      <c r="Y120">
        <f>Y119/(W119+X119*(1-Analysis!$G$1))*W120</f>
        <v>31.814698305534574</v>
      </c>
      <c r="AA120" s="3">
        <v>44035</v>
      </c>
      <c r="AB120">
        <v>597.61220000000003</v>
      </c>
      <c r="AD120" s="3">
        <v>44034</v>
      </c>
      <c r="AE120">
        <v>61.147599999999997</v>
      </c>
      <c r="AG120" s="1">
        <v>44032</v>
      </c>
      <c r="AH120">
        <v>32.65</v>
      </c>
      <c r="AJ120">
        <f>AJ119/(AH119+AI119*(1-Analysis!$G$1))*AH120</f>
        <v>32.65</v>
      </c>
      <c r="AL120" s="1">
        <v>44036</v>
      </c>
      <c r="AM120">
        <v>321.45280000000002</v>
      </c>
      <c r="AO120">
        <f>AO119/(AM119+AN119*(1-Analysis!$G$1))*AM120</f>
        <v>319.3715132901001</v>
      </c>
      <c r="AQ120" s="1">
        <v>44035</v>
      </c>
      <c r="AR120">
        <v>28.451599999999999</v>
      </c>
      <c r="AT120">
        <f t="shared" si="2"/>
        <v>1.1595</v>
      </c>
      <c r="AU120">
        <f>AU119/((AR119+AS119*(1-Analysis!$G$1))*AT119)*AR120*AT120</f>
        <v>32.788679641104927</v>
      </c>
      <c r="AV120">
        <f t="shared" si="3"/>
        <v>1.1595800000000001</v>
      </c>
      <c r="AW120">
        <f>AW119/(($AR119+$AS119*(1-Analysis!$G$1))*AV119)*$AR120*AV120</f>
        <v>32.790941904469555</v>
      </c>
      <c r="AY120" s="3">
        <v>44040</v>
      </c>
      <c r="AZ120">
        <v>1.1728499999999999</v>
      </c>
      <c r="BB120" s="3">
        <v>44039</v>
      </c>
      <c r="BC120">
        <v>1.1750499999999999</v>
      </c>
    </row>
    <row r="121" spans="1:55" x14ac:dyDescent="0.3">
      <c r="A121" s="1">
        <v>44034</v>
      </c>
      <c r="B121">
        <v>3276.02</v>
      </c>
      <c r="D121" s="1">
        <v>44034</v>
      </c>
      <c r="E121">
        <v>5930.98</v>
      </c>
      <c r="G121" s="1">
        <v>44034</v>
      </c>
      <c r="H121" s="2">
        <v>6717.2860000000001</v>
      </c>
      <c r="K121" s="1">
        <v>44036</v>
      </c>
      <c r="L121">
        <v>61.02</v>
      </c>
      <c r="N121">
        <f>N120/(L120+M120*(1-Analysis!$G$1))*L121</f>
        <v>60.588239553233358</v>
      </c>
      <c r="P121" s="1">
        <v>44036</v>
      </c>
      <c r="Q121">
        <v>57.838999999999999</v>
      </c>
      <c r="S121" s="3">
        <v>44035</v>
      </c>
      <c r="T121" s="4">
        <v>324.52989100000002</v>
      </c>
      <c r="V121" s="3">
        <v>44035</v>
      </c>
      <c r="W121">
        <v>32.226517999999999</v>
      </c>
      <c r="Y121">
        <f>Y120/(W120+X120*(1-Analysis!$G$1))*W121</f>
        <v>32.012446936775177</v>
      </c>
      <c r="AA121" s="3">
        <v>44034</v>
      </c>
      <c r="AB121">
        <v>605.0204</v>
      </c>
      <c r="AD121" s="3">
        <v>44033</v>
      </c>
      <c r="AE121">
        <v>60.796399999999998</v>
      </c>
      <c r="AG121" s="1">
        <v>44029</v>
      </c>
      <c r="AH121">
        <v>32.378</v>
      </c>
      <c r="AJ121">
        <f>AJ120/(AH120+AI120*(1-Analysis!$G$1))*AH121</f>
        <v>32.378</v>
      </c>
      <c r="AL121" s="1">
        <v>44035</v>
      </c>
      <c r="AM121">
        <v>323.4486</v>
      </c>
      <c r="AO121">
        <f>AO120/(AM120+AN120*(1-Analysis!$G$1))*AM121</f>
        <v>321.35439123119869</v>
      </c>
      <c r="AQ121" s="1">
        <v>44034</v>
      </c>
      <c r="AR121">
        <v>28.8095</v>
      </c>
      <c r="AT121">
        <f t="shared" si="2"/>
        <v>1.1593</v>
      </c>
      <c r="AU121">
        <f>AU120/((AR120+AS120*(1-Analysis!$G$1))*AT120)*AR121*AT121</f>
        <v>33.195410079904264</v>
      </c>
      <c r="AV121">
        <f t="shared" si="3"/>
        <v>1.15726</v>
      </c>
      <c r="AW121">
        <f>AW120/(($AR120+$AS120*(1-Analysis!$G$1))*AV120)*$AR121*AV121</f>
        <v>33.136996695480036</v>
      </c>
      <c r="AY121" s="3">
        <v>44039</v>
      </c>
      <c r="AZ121">
        <v>1.1777500000000001</v>
      </c>
      <c r="BB121" s="3">
        <v>44036</v>
      </c>
      <c r="BC121">
        <v>1.16421</v>
      </c>
    </row>
    <row r="122" spans="1:55" x14ac:dyDescent="0.3">
      <c r="A122" s="1">
        <v>44033</v>
      </c>
      <c r="B122">
        <v>3257.3</v>
      </c>
      <c r="D122" s="1">
        <v>44033</v>
      </c>
      <c r="E122">
        <v>5896.99</v>
      </c>
      <c r="G122" s="1">
        <v>44033</v>
      </c>
      <c r="H122" s="2">
        <v>6678.7439999999997</v>
      </c>
      <c r="K122" s="1">
        <v>44035</v>
      </c>
      <c r="L122">
        <v>61.4</v>
      </c>
      <c r="N122">
        <f>N121/(L121+M121*(1-Analysis!$G$1))*L122</f>
        <v>60.965550779556338</v>
      </c>
      <c r="P122" s="1">
        <v>44035</v>
      </c>
      <c r="Q122">
        <v>58.198700000000002</v>
      </c>
      <c r="S122" s="3">
        <v>44034</v>
      </c>
      <c r="T122" s="4">
        <v>328.55529799999999</v>
      </c>
      <c r="V122" s="3">
        <v>44034</v>
      </c>
      <c r="W122">
        <v>32.626328999999998</v>
      </c>
      <c r="Y122">
        <f>Y121/(W121+X121*(1-Analysis!$G$1))*W122</f>
        <v>32.409602112591536</v>
      </c>
      <c r="AA122" s="3">
        <v>44033</v>
      </c>
      <c r="AB122">
        <v>601.55060000000003</v>
      </c>
      <c r="AD122" s="3">
        <v>44032</v>
      </c>
      <c r="AE122">
        <v>60.693100000000001</v>
      </c>
      <c r="AG122" s="1">
        <v>44028</v>
      </c>
      <c r="AH122">
        <v>32.284700000000001</v>
      </c>
      <c r="AI122">
        <v>0.249</v>
      </c>
      <c r="AJ122">
        <f>AJ121/(AH121+AI121*(1-Analysis!$G$1))*AH122</f>
        <v>32.284700000000001</v>
      </c>
      <c r="AL122" s="1">
        <v>44034</v>
      </c>
      <c r="AM122">
        <v>327.45769999999999</v>
      </c>
      <c r="AO122">
        <f>AO121/(AM121+AN121*(1-Analysis!$G$1))*AM122</f>
        <v>325.33753380743798</v>
      </c>
      <c r="AQ122" s="1">
        <v>44033</v>
      </c>
      <c r="AR122">
        <v>28.905799999999999</v>
      </c>
      <c r="AT122">
        <f t="shared" si="2"/>
        <v>1.1488</v>
      </c>
      <c r="AU122">
        <f>AU121/((AR121+AS121*(1-Analysis!$G$1))*AT121)*AR122*AT122</f>
        <v>33.004708514318672</v>
      </c>
      <c r="AV122">
        <f t="shared" si="3"/>
        <v>1.15327</v>
      </c>
      <c r="AW122">
        <f>AW121/(($AR121+$AS121*(1-Analysis!$G$1))*AV121)*$AR122*AV122</f>
        <v>33.133130386758616</v>
      </c>
      <c r="AY122" s="3">
        <v>44036</v>
      </c>
      <c r="AZ122">
        <v>1.16245</v>
      </c>
      <c r="BB122" s="3">
        <v>44035</v>
      </c>
      <c r="BC122">
        <v>1.1595800000000001</v>
      </c>
    </row>
    <row r="123" spans="1:55" x14ac:dyDescent="0.3">
      <c r="A123" s="1">
        <v>44032</v>
      </c>
      <c r="B123">
        <v>3251.84</v>
      </c>
      <c r="D123" s="1">
        <v>44032</v>
      </c>
      <c r="E123">
        <v>5887.05</v>
      </c>
      <c r="G123" s="1">
        <v>44032</v>
      </c>
      <c r="H123" s="2">
        <v>6667.4520000000002</v>
      </c>
      <c r="K123" s="1">
        <v>44034</v>
      </c>
      <c r="L123">
        <v>62.16</v>
      </c>
      <c r="N123">
        <f>N122/(L122+M122*(1-Analysis!$G$1))*L123</f>
        <v>61.720173232202313</v>
      </c>
      <c r="P123" s="1">
        <v>44034</v>
      </c>
      <c r="Q123">
        <v>58.920699999999997</v>
      </c>
      <c r="S123" s="3">
        <v>44033</v>
      </c>
      <c r="T123" s="4">
        <v>326.67300999999998</v>
      </c>
      <c r="V123" s="3">
        <v>44033</v>
      </c>
      <c r="W123">
        <v>32.439421000000003</v>
      </c>
      <c r="Y123">
        <f>Y122/(W122+X122*(1-Analysis!$G$1))*W123</f>
        <v>32.223935686201358</v>
      </c>
      <c r="AA123" s="3">
        <v>44032</v>
      </c>
      <c r="AB123">
        <v>600.53499999999997</v>
      </c>
      <c r="AD123" s="3">
        <v>44029</v>
      </c>
      <c r="AE123">
        <v>60.186799999999998</v>
      </c>
      <c r="AG123" s="1">
        <v>44027</v>
      </c>
      <c r="AH123">
        <v>32.643300000000004</v>
      </c>
      <c r="AJ123">
        <f>AJ122/(AH122+AI122*(1-Analysis!$G$1))*AH123</f>
        <v>32.393461165191788</v>
      </c>
      <c r="AL123" s="1">
        <v>44033</v>
      </c>
      <c r="AM123">
        <v>325.58479999999997</v>
      </c>
      <c r="AO123">
        <f>AO122/(AM122+AN122*(1-Analysis!$G$1))*AM123</f>
        <v>323.4767601347836</v>
      </c>
      <c r="AQ123" s="1">
        <v>44032</v>
      </c>
      <c r="AR123">
        <v>28.977699999999999</v>
      </c>
      <c r="AT123">
        <f t="shared" si="2"/>
        <v>1.1439999999999999</v>
      </c>
      <c r="AU123">
        <f>AU122/((AR122+AS122*(1-Analysis!$G$1))*AT122)*AR123*AT123</f>
        <v>32.948558399094651</v>
      </c>
      <c r="AV123">
        <f t="shared" si="3"/>
        <v>1.14439</v>
      </c>
      <c r="AW123">
        <f>AW122/(($AR122+$AS122*(1-Analysis!$G$1))*AV122)*$AR123*AV123</f>
        <v>32.959790862185258</v>
      </c>
      <c r="AY123" s="3">
        <v>44035</v>
      </c>
      <c r="AZ123">
        <v>1.1595</v>
      </c>
      <c r="BB123" s="3">
        <v>44034</v>
      </c>
      <c r="BC123">
        <v>1.15726</v>
      </c>
    </row>
    <row r="124" spans="1:55" x14ac:dyDescent="0.3">
      <c r="A124" s="1">
        <v>44029</v>
      </c>
      <c r="B124">
        <v>3224.73</v>
      </c>
      <c r="D124" s="1">
        <v>44029</v>
      </c>
      <c r="E124">
        <v>5837.97</v>
      </c>
      <c r="G124" s="1">
        <v>44029</v>
      </c>
      <c r="H124" s="2">
        <v>6611.8639999999996</v>
      </c>
      <c r="K124" s="1">
        <v>44033</v>
      </c>
      <c r="L124">
        <v>61.81</v>
      </c>
      <c r="N124">
        <f>N123/(L123+M123*(1-Analysis!$G$1))*L124</f>
        <v>61.372649734273253</v>
      </c>
      <c r="P124" s="1">
        <v>44033</v>
      </c>
      <c r="Q124">
        <v>58.583199999999998</v>
      </c>
      <c r="S124" s="3">
        <v>44032</v>
      </c>
      <c r="T124" s="4">
        <v>326.121982</v>
      </c>
      <c r="V124" s="3">
        <v>44032</v>
      </c>
      <c r="W124">
        <v>32.384720999999999</v>
      </c>
      <c r="Y124">
        <f>Y123/(W123+X123*(1-Analysis!$G$1))*W124</f>
        <v>32.169599041844009</v>
      </c>
      <c r="AA124" s="3">
        <v>44029</v>
      </c>
      <c r="AB124">
        <v>595.53110000000004</v>
      </c>
      <c r="AD124" s="3">
        <v>44028</v>
      </c>
      <c r="AE124">
        <v>60.012900000000002</v>
      </c>
      <c r="AF124">
        <f>AE124/AE125-1</f>
        <v>-3.3331340428075507E-3</v>
      </c>
      <c r="AG124" s="1">
        <v>44026</v>
      </c>
      <c r="AH124">
        <v>32.3523</v>
      </c>
      <c r="AJ124">
        <f>AJ123/(AH123+AI123*(1-Analysis!$G$1))*AH124</f>
        <v>32.104688363450819</v>
      </c>
      <c r="AL124" s="1">
        <v>44032</v>
      </c>
      <c r="AM124">
        <v>325.03199999999998</v>
      </c>
      <c r="AO124">
        <f>AO123/(AM123+AN123*(1-Analysis!$G$1))*AM124</f>
        <v>322.92753930812802</v>
      </c>
      <c r="AQ124" s="1">
        <v>44029</v>
      </c>
      <c r="AR124">
        <v>28.780100000000001</v>
      </c>
      <c r="AT124">
        <f t="shared" si="2"/>
        <v>1.1422000000000001</v>
      </c>
      <c r="AU124">
        <f>AU123/((AR123+AS123*(1-Analysis!$G$1))*AT123)*AR124*AT124</f>
        <v>32.672392346007094</v>
      </c>
      <c r="AV124">
        <f t="shared" si="3"/>
        <v>1.1437299999999999</v>
      </c>
      <c r="AW124">
        <f>AW123/(($AR123+$AS123*(1-Analysis!$G$1))*AV123)*$AR124*AV124</f>
        <v>32.716157676325238</v>
      </c>
      <c r="AY124" s="3">
        <v>44034</v>
      </c>
      <c r="AZ124">
        <v>1.1593</v>
      </c>
      <c r="BB124" s="3">
        <v>44033</v>
      </c>
      <c r="BC124">
        <v>1.15327</v>
      </c>
    </row>
    <row r="125" spans="1:55" x14ac:dyDescent="0.3">
      <c r="A125" s="1">
        <v>44028</v>
      </c>
      <c r="B125">
        <v>3215.57</v>
      </c>
      <c r="D125" s="1">
        <v>44028</v>
      </c>
      <c r="E125">
        <v>5821.18</v>
      </c>
      <c r="G125" s="1">
        <v>44028</v>
      </c>
      <c r="H125" s="2">
        <v>6592.7470000000003</v>
      </c>
      <c r="K125" s="1">
        <v>44032</v>
      </c>
      <c r="L125">
        <v>61.7</v>
      </c>
      <c r="N125">
        <f>N124/(L124+M124*(1-Analysis!$G$1))*L125</f>
        <v>61.263428063495546</v>
      </c>
      <c r="P125" s="1">
        <v>44032</v>
      </c>
      <c r="Q125">
        <v>58.484299999999998</v>
      </c>
      <c r="S125" s="3">
        <v>44029</v>
      </c>
      <c r="T125" s="4">
        <v>323.40375999999998</v>
      </c>
      <c r="V125" s="3">
        <v>44029</v>
      </c>
      <c r="W125">
        <v>32.114789999999999</v>
      </c>
      <c r="Y125">
        <f>Y124/(W124+X124*(1-Analysis!$G$1))*W125</f>
        <v>31.901461112264069</v>
      </c>
      <c r="AA125" s="3">
        <v>44028</v>
      </c>
      <c r="AB125">
        <v>593.81179999999995</v>
      </c>
      <c r="AD125" s="3">
        <v>44027</v>
      </c>
      <c r="AE125">
        <v>60.2136</v>
      </c>
      <c r="AG125" s="1">
        <v>44025</v>
      </c>
      <c r="AH125">
        <v>31.916</v>
      </c>
      <c r="AJ125">
        <f>AJ124/(AH124+AI124*(1-Analysis!$G$1))*AH125</f>
        <v>31.671727630118919</v>
      </c>
      <c r="AL125" s="1">
        <v>44029</v>
      </c>
      <c r="AM125">
        <v>322.32600000000002</v>
      </c>
      <c r="AO125">
        <f>AO124/(AM124+AN124*(1-Analysis!$G$1))*AM125</f>
        <v>320.23905964653233</v>
      </c>
      <c r="AQ125" s="1">
        <v>44028</v>
      </c>
      <c r="AR125">
        <v>28.673100000000002</v>
      </c>
      <c r="AT125">
        <f t="shared" si="2"/>
        <v>1.1431499999999999</v>
      </c>
      <c r="AU125">
        <f>AU124/((AR124+AS124*(1-Analysis!$G$1))*AT124)*AR125*AT125</f>
        <v>32.577994920415364</v>
      </c>
      <c r="AV125">
        <f t="shared" si="3"/>
        <v>1.13809</v>
      </c>
      <c r="AW125">
        <f>AW124/(($AR124+$AS124*(1-Analysis!$G$1))*AV124)*$AR125*AV125</f>
        <v>32.433792799698665</v>
      </c>
      <c r="AY125" s="3">
        <v>44033</v>
      </c>
      <c r="AZ125">
        <v>1.1488</v>
      </c>
      <c r="BB125" s="3">
        <v>44032</v>
      </c>
      <c r="BC125">
        <v>1.14439</v>
      </c>
    </row>
    <row r="126" spans="1:55" x14ac:dyDescent="0.3">
      <c r="A126" s="1">
        <v>44027</v>
      </c>
      <c r="B126">
        <v>3226.56</v>
      </c>
      <c r="D126" s="1">
        <v>44027</v>
      </c>
      <c r="E126">
        <v>5840.94</v>
      </c>
      <c r="G126" s="1">
        <v>44027</v>
      </c>
      <c r="H126" s="2">
        <v>6615.0690000000004</v>
      </c>
      <c r="K126" s="1">
        <v>44029</v>
      </c>
      <c r="L126">
        <v>61.19</v>
      </c>
      <c r="N126">
        <f>N125/(L125+M125*(1-Analysis!$G$1))*L126</f>
        <v>60.757036680798898</v>
      </c>
      <c r="P126" s="1">
        <v>44029</v>
      </c>
      <c r="Q126">
        <v>57.997</v>
      </c>
      <c r="S126" s="3">
        <v>44028</v>
      </c>
      <c r="T126" s="4">
        <v>322.47036100000003</v>
      </c>
      <c r="V126" s="3">
        <v>44028</v>
      </c>
      <c r="W126">
        <v>32.022036999999997</v>
      </c>
      <c r="Y126">
        <f>Y125/(W125+X125*(1-Analysis!$G$1))*W126</f>
        <v>31.809324242536885</v>
      </c>
      <c r="AA126" s="3">
        <v>44027</v>
      </c>
      <c r="AB126">
        <v>595.82380000000001</v>
      </c>
      <c r="AD126" s="3">
        <v>44026</v>
      </c>
      <c r="AE126">
        <v>59.670099999999998</v>
      </c>
      <c r="AG126" s="1">
        <v>44022</v>
      </c>
      <c r="AH126">
        <v>32.216200000000001</v>
      </c>
      <c r="AJ126">
        <f>AJ125/(AH125+AI125*(1-Analysis!$G$1))*AH126</f>
        <v>31.969630018719048</v>
      </c>
      <c r="AL126" s="1">
        <v>44028</v>
      </c>
      <c r="AM126">
        <v>321.40309999999999</v>
      </c>
      <c r="AO126">
        <f>AO125/(AM125+AN125*(1-Analysis!$G$1))*AM126</f>
        <v>319.3221350790206</v>
      </c>
      <c r="AQ126" s="1">
        <v>44027</v>
      </c>
      <c r="AR126">
        <v>28.803999999999998</v>
      </c>
      <c r="AT126">
        <f t="shared" si="2"/>
        <v>1.1417999999999999</v>
      </c>
      <c r="AU126">
        <f>AU125/((AR125+AS125*(1-Analysis!$G$1))*AT125)*AR126*AT126</f>
        <v>32.688073223294523</v>
      </c>
      <c r="AV126">
        <f t="shared" si="3"/>
        <v>1.1412599999999999</v>
      </c>
      <c r="AW126">
        <f>AW125/(($AR125+$AS125*(1-Analysis!$G$1))*AV125)*$AR126*AV126</f>
        <v>32.672613808738049</v>
      </c>
      <c r="AY126" s="3">
        <v>44032</v>
      </c>
      <c r="AZ126">
        <v>1.1439999999999999</v>
      </c>
      <c r="BB126" s="3">
        <v>44029</v>
      </c>
      <c r="BC126">
        <v>1.1437299999999999</v>
      </c>
    </row>
    <row r="127" spans="1:55" x14ac:dyDescent="0.3">
      <c r="A127" s="1">
        <v>44026</v>
      </c>
      <c r="B127">
        <v>3197.52</v>
      </c>
      <c r="D127" s="1">
        <v>44026</v>
      </c>
      <c r="E127">
        <v>5788.29</v>
      </c>
      <c r="G127" s="1">
        <v>44026</v>
      </c>
      <c r="H127" s="2">
        <v>6555.4030000000002</v>
      </c>
      <c r="K127" s="1">
        <v>44028</v>
      </c>
      <c r="L127">
        <v>61.01</v>
      </c>
      <c r="N127">
        <f>N126/(L126+M126*(1-Analysis!$G$1))*L127</f>
        <v>60.578310310435377</v>
      </c>
      <c r="P127" s="1">
        <v>44028</v>
      </c>
      <c r="Q127">
        <v>57.829599999999999</v>
      </c>
      <c r="S127" s="3">
        <v>44027</v>
      </c>
      <c r="T127" s="4">
        <v>323.56679700000001</v>
      </c>
      <c r="V127" s="3">
        <v>44027</v>
      </c>
      <c r="W127">
        <v>32.130920000000003</v>
      </c>
      <c r="Y127">
        <f>Y126/(W126+X126*(1-Analysis!$G$1))*W127</f>
        <v>31.917483965527033</v>
      </c>
      <c r="AA127" s="3">
        <v>44026</v>
      </c>
      <c r="AB127">
        <v>590.45119999999997</v>
      </c>
      <c r="AD127" s="3">
        <v>44025</v>
      </c>
      <c r="AE127">
        <v>58.874600000000001</v>
      </c>
      <c r="AG127" s="1">
        <v>44021</v>
      </c>
      <c r="AH127">
        <v>31.886900000000001</v>
      </c>
      <c r="AJ127">
        <f>AJ126/(AH126+AI126*(1-Analysis!$G$1))*AH127</f>
        <v>31.642850349944823</v>
      </c>
      <c r="AL127" s="1">
        <v>44027</v>
      </c>
      <c r="AM127">
        <v>322.48750000000001</v>
      </c>
      <c r="AO127">
        <f>AO126/(AM126+AN126*(1-Analysis!$G$1))*AM127</f>
        <v>320.39951399440656</v>
      </c>
      <c r="AQ127" s="1">
        <v>44026</v>
      </c>
      <c r="AR127">
        <v>28.594100000000001</v>
      </c>
      <c r="AT127">
        <f t="shared" si="2"/>
        <v>1.1398000000000001</v>
      </c>
      <c r="AU127">
        <f>AU126/((AR126+AS126*(1-Analysis!$G$1))*AT126)*AR127*AT127</f>
        <v>32.393029425422718</v>
      </c>
      <c r="AV127">
        <f t="shared" si="3"/>
        <v>1.1402399999999999</v>
      </c>
      <c r="AW127">
        <f>AW126/(($AR126+$AS126*(1-Analysis!$G$1))*AV126)*$AR127*AV127</f>
        <v>32.405534192002094</v>
      </c>
      <c r="AY127" s="3">
        <v>44029</v>
      </c>
      <c r="AZ127">
        <v>1.1422000000000001</v>
      </c>
      <c r="BB127" s="3">
        <v>44028</v>
      </c>
      <c r="BC127">
        <v>1.13809</v>
      </c>
    </row>
    <row r="128" spans="1:55" x14ac:dyDescent="0.3">
      <c r="A128" s="1">
        <v>44025</v>
      </c>
      <c r="B128">
        <v>3155.22</v>
      </c>
      <c r="D128" s="1">
        <v>44025</v>
      </c>
      <c r="E128">
        <v>5711.2</v>
      </c>
      <c r="G128" s="1">
        <v>44025</v>
      </c>
      <c r="H128" s="2">
        <v>6467.8360000000002</v>
      </c>
      <c r="K128" s="1">
        <v>44027</v>
      </c>
      <c r="L128">
        <v>61.22</v>
      </c>
      <c r="N128">
        <f>N127/(L127+M127*(1-Analysis!$G$1))*L128</f>
        <v>60.786824409192818</v>
      </c>
      <c r="P128" s="1">
        <v>44027</v>
      </c>
      <c r="Q128">
        <v>58.026000000000003</v>
      </c>
      <c r="S128" s="3">
        <v>44026</v>
      </c>
      <c r="T128" s="4">
        <v>320.64749599999999</v>
      </c>
      <c r="V128" s="3">
        <v>44026</v>
      </c>
      <c r="W128">
        <v>31.841113</v>
      </c>
      <c r="Y128">
        <f>Y127/(W127+X127*(1-Analysis!$G$1))*W128</f>
        <v>31.629602066235087</v>
      </c>
      <c r="AA128" s="3">
        <v>44025</v>
      </c>
      <c r="AB128">
        <v>582.56510000000003</v>
      </c>
      <c r="AD128" s="3">
        <v>44022</v>
      </c>
      <c r="AE128">
        <v>59.430599999999998</v>
      </c>
      <c r="AG128" s="1">
        <v>44020</v>
      </c>
      <c r="AH128">
        <v>32.053899999999999</v>
      </c>
      <c r="AJ128">
        <f>AJ127/(AH127+AI127*(1-Analysis!$G$1))*AH128</f>
        <v>31.808572198366612</v>
      </c>
      <c r="AL128" s="1">
        <v>44026</v>
      </c>
      <c r="AM128">
        <v>319.58409999999998</v>
      </c>
      <c r="AO128">
        <f>AO127/(AM127+AN127*(1-Analysis!$G$1))*AM128</f>
        <v>317.5149124240159</v>
      </c>
      <c r="AQ128" s="1">
        <v>44025</v>
      </c>
      <c r="AR128">
        <v>28.286000000000001</v>
      </c>
      <c r="AT128">
        <f t="shared" si="2"/>
        <v>1.1368499999999999</v>
      </c>
      <c r="AU128">
        <f>AU127/((AR127+AS127*(1-Analysis!$G$1))*AT127)*AR128*AT128</f>
        <v>31.961060733212491</v>
      </c>
      <c r="AV128">
        <f t="shared" si="3"/>
        <v>1.13462</v>
      </c>
      <c r="AW128">
        <f>AW127/(($AR127+$AS127*(1-Analysis!$G$1))*AV127)*$AR128*AV128</f>
        <v>31.89836718047021</v>
      </c>
      <c r="AY128" s="3">
        <v>44028</v>
      </c>
      <c r="AZ128">
        <v>1.1431499999999999</v>
      </c>
      <c r="BB128" s="3">
        <v>44027</v>
      </c>
      <c r="BC128">
        <v>1.1412599999999999</v>
      </c>
    </row>
    <row r="129" spans="1:55" x14ac:dyDescent="0.3">
      <c r="A129" s="1">
        <v>44022</v>
      </c>
      <c r="B129">
        <v>3185.04</v>
      </c>
      <c r="D129" s="1">
        <v>44022</v>
      </c>
      <c r="E129">
        <v>5765.17</v>
      </c>
      <c r="G129" s="1">
        <v>44022</v>
      </c>
      <c r="H129" s="2">
        <v>6528.9610000000002</v>
      </c>
      <c r="K129" s="1">
        <v>44026</v>
      </c>
      <c r="L129">
        <v>60.67</v>
      </c>
      <c r="N129">
        <f>N128/(L128+M128*(1-Analysis!$G$1))*L129</f>
        <v>60.24071605530429</v>
      </c>
      <c r="P129" s="1">
        <v>44026</v>
      </c>
      <c r="Q129">
        <v>57.502499999999998</v>
      </c>
      <c r="S129" s="3">
        <v>44025</v>
      </c>
      <c r="T129" s="4">
        <v>316.37300900000002</v>
      </c>
      <c r="V129" s="3">
        <v>44025</v>
      </c>
      <c r="W129">
        <v>31.416639</v>
      </c>
      <c r="Y129">
        <f>Y128/(W128+X128*(1-Analysis!$G$1))*W129</f>
        <v>31.207947719307484</v>
      </c>
      <c r="AA129" s="3">
        <v>44022</v>
      </c>
      <c r="AB129">
        <v>588.07389999999998</v>
      </c>
      <c r="AD129" s="3">
        <v>44021</v>
      </c>
      <c r="AE129">
        <v>58.814100000000003</v>
      </c>
      <c r="AG129" s="1">
        <v>44019</v>
      </c>
      <c r="AH129">
        <v>31.802800000000001</v>
      </c>
      <c r="AJ129">
        <f>AJ128/(AH128+AI128*(1-Analysis!$G$1))*AH129</f>
        <v>31.55939401789529</v>
      </c>
      <c r="AL129" s="1">
        <v>44025</v>
      </c>
      <c r="AM129">
        <v>315.32839999999999</v>
      </c>
      <c r="AO129">
        <f>AO128/(AM128+AN128*(1-Analysis!$G$1))*AM129</f>
        <v>313.28676649058906</v>
      </c>
      <c r="AQ129" s="1">
        <v>44022</v>
      </c>
      <c r="AR129">
        <v>28.6782</v>
      </c>
      <c r="AT129">
        <f t="shared" si="2"/>
        <v>1.13185</v>
      </c>
      <c r="AU129">
        <f>AU128/((AR128+AS128*(1-Analysis!$G$1))*AT128)*AR129*AT129</f>
        <v>32.261699789665705</v>
      </c>
      <c r="AV129">
        <f t="shared" si="3"/>
        <v>1.13002</v>
      </c>
      <c r="AW129">
        <f>AW128/(($AR128+$AS128*(1-Analysis!$G$1))*AV128)*$AR129*AV129</f>
        <v>32.209538363138257</v>
      </c>
      <c r="AY129" s="3">
        <v>44027</v>
      </c>
      <c r="AZ129">
        <v>1.1417999999999999</v>
      </c>
      <c r="BB129" s="3">
        <v>44026</v>
      </c>
      <c r="BC129">
        <v>1.1402399999999999</v>
      </c>
    </row>
    <row r="130" spans="1:55" x14ac:dyDescent="0.3">
      <c r="A130" s="1">
        <v>44021</v>
      </c>
      <c r="B130">
        <v>3152.05</v>
      </c>
      <c r="D130" s="1">
        <v>44021</v>
      </c>
      <c r="E130">
        <v>5705.44</v>
      </c>
      <c r="G130" s="1">
        <v>44021</v>
      </c>
      <c r="H130" s="2">
        <v>6461.3119999999999</v>
      </c>
      <c r="K130" s="1">
        <v>44025</v>
      </c>
      <c r="L130">
        <v>59.86</v>
      </c>
      <c r="N130">
        <f>N129/(L129+M129*(1-Analysis!$G$1))*L130</f>
        <v>59.436447388668448</v>
      </c>
      <c r="P130" s="1">
        <v>44025</v>
      </c>
      <c r="Q130">
        <v>56.735900000000001</v>
      </c>
      <c r="S130" s="3">
        <v>44022</v>
      </c>
      <c r="T130" s="4">
        <v>319.36143399999997</v>
      </c>
      <c r="V130" s="3">
        <v>44022</v>
      </c>
      <c r="W130">
        <v>31.713412000000002</v>
      </c>
      <c r="Y130">
        <f>Y129/(W129+X129*(1-Analysis!$G$1))*W130</f>
        <v>31.502749345557255</v>
      </c>
      <c r="AA130" s="3">
        <v>44021</v>
      </c>
      <c r="AB130">
        <v>581.98299999999995</v>
      </c>
      <c r="AD130" s="3">
        <v>44020</v>
      </c>
      <c r="AE130">
        <v>59.133200000000002</v>
      </c>
      <c r="AG130" s="1">
        <v>44018</v>
      </c>
      <c r="AH130">
        <v>32.1464</v>
      </c>
      <c r="AJ130">
        <f>AJ129/(AH129+AI129*(1-Analysis!$G$1))*AH130</f>
        <v>31.900364240157128</v>
      </c>
      <c r="AL130" s="1">
        <v>44022</v>
      </c>
      <c r="AM130">
        <v>318.29500000000002</v>
      </c>
      <c r="AO130">
        <f>AO129/(AM129+AN129*(1-Analysis!$G$1))*AM130</f>
        <v>316.23415886460606</v>
      </c>
      <c r="AQ130" s="1">
        <v>44021</v>
      </c>
      <c r="AR130">
        <v>28.4435</v>
      </c>
      <c r="AT130">
        <f t="shared" si="2"/>
        <v>1.1293500000000001</v>
      </c>
      <c r="AU130">
        <f>AU129/((AR129+AS129*(1-Analysis!$G$1))*AT129)*AR130*AT130</f>
        <v>31.926997122386844</v>
      </c>
      <c r="AV130">
        <f t="shared" si="3"/>
        <v>1.12842</v>
      </c>
      <c r="AW130">
        <f>AW129/(($AR129+$AS129*(1-Analysis!$G$1))*AV129)*$AR130*AV130</f>
        <v>31.900705797887067</v>
      </c>
      <c r="AY130" s="3">
        <v>44026</v>
      </c>
      <c r="AZ130">
        <v>1.1398000000000001</v>
      </c>
      <c r="BB130" s="3">
        <v>44025</v>
      </c>
      <c r="BC130">
        <v>1.13462</v>
      </c>
    </row>
    <row r="131" spans="1:55" x14ac:dyDescent="0.3">
      <c r="A131" s="1">
        <v>44020</v>
      </c>
      <c r="B131">
        <v>3169.94</v>
      </c>
      <c r="D131" s="1">
        <v>44020</v>
      </c>
      <c r="E131">
        <v>5736.68</v>
      </c>
      <c r="G131" s="1">
        <v>44020</v>
      </c>
      <c r="H131" s="2">
        <v>6496.1390000000001</v>
      </c>
      <c r="K131" s="1">
        <v>44022</v>
      </c>
      <c r="L131">
        <v>60.42</v>
      </c>
      <c r="N131">
        <f>N130/(L130+M130*(1-Analysis!$G$1))*L131</f>
        <v>59.992484985354956</v>
      </c>
      <c r="P131" s="1">
        <v>44022</v>
      </c>
      <c r="Q131">
        <v>57.272399999999998</v>
      </c>
      <c r="S131" s="3">
        <v>44021</v>
      </c>
      <c r="T131" s="4">
        <v>316.052143</v>
      </c>
      <c r="V131" s="3">
        <v>44021</v>
      </c>
      <c r="W131">
        <v>31.384847000000001</v>
      </c>
      <c r="Y131">
        <f>Y130/(W130+X130*(1-Analysis!$G$1))*W131</f>
        <v>31.176366903998364</v>
      </c>
      <c r="AA131" s="3">
        <v>44020</v>
      </c>
      <c r="AB131">
        <v>585.12149999999997</v>
      </c>
      <c r="AD131" s="3">
        <v>44019</v>
      </c>
      <c r="AE131">
        <v>58.672499999999999</v>
      </c>
      <c r="AG131" s="1">
        <v>44014</v>
      </c>
      <c r="AH131">
        <v>31.643799999999999</v>
      </c>
      <c r="AJ131">
        <f>AJ130/(AH130+AI130*(1-Analysis!$G$1))*AH131</f>
        <v>31.401610940655377</v>
      </c>
      <c r="AL131" s="1">
        <v>44021</v>
      </c>
      <c r="AM131">
        <v>314.99919999999997</v>
      </c>
      <c r="AO131">
        <f>AO130/(AM130+AN130*(1-Analysis!$G$1))*AM131</f>
        <v>312.95969793752272</v>
      </c>
      <c r="AQ131" s="1">
        <v>44020</v>
      </c>
      <c r="AR131">
        <v>28.513000000000002</v>
      </c>
      <c r="AS131">
        <v>0.28999999999999998</v>
      </c>
      <c r="AT131">
        <f t="shared" si="2"/>
        <v>1.1327500000000001</v>
      </c>
      <c r="AU131">
        <f>AU130/((AR130+AS130*(1-Analysis!$G$1))*AT130)*AR131*AT131</f>
        <v>32.101362521726024</v>
      </c>
      <c r="AV131">
        <f t="shared" si="3"/>
        <v>1.1332800000000001</v>
      </c>
      <c r="AW131">
        <f>AW130/(($AR130+$AS130*(1-Analysis!$G$1))*AV130)*$AR131*AV131</f>
        <v>32.116382360292796</v>
      </c>
      <c r="AY131" s="3">
        <v>44025</v>
      </c>
      <c r="AZ131">
        <v>1.1368499999999999</v>
      </c>
      <c r="BB131" s="3">
        <v>44022</v>
      </c>
      <c r="BC131">
        <v>1.13002</v>
      </c>
    </row>
    <row r="132" spans="1:55" x14ac:dyDescent="0.3">
      <c r="A132" s="1">
        <v>44019</v>
      </c>
      <c r="B132">
        <v>3145.32</v>
      </c>
      <c r="D132" s="1">
        <v>44019</v>
      </c>
      <c r="E132">
        <v>5692.07</v>
      </c>
      <c r="G132" s="1">
        <v>44019</v>
      </c>
      <c r="H132" s="2">
        <v>6445.5879999999997</v>
      </c>
      <c r="K132" s="1">
        <v>44021</v>
      </c>
      <c r="L132">
        <v>59.8</v>
      </c>
      <c r="N132">
        <f>N131/(L131+M131*(1-Analysis!$G$1))*L132</f>
        <v>59.376871931880601</v>
      </c>
      <c r="P132" s="1">
        <v>44021</v>
      </c>
      <c r="Q132">
        <v>56.678800000000003</v>
      </c>
      <c r="S132" s="3">
        <v>44020</v>
      </c>
      <c r="T132" s="4">
        <v>317.77037799999999</v>
      </c>
      <c r="V132" s="3">
        <v>44020</v>
      </c>
      <c r="W132">
        <v>31.555443</v>
      </c>
      <c r="Y132">
        <f>Y131/(W131+X131*(1-Analysis!$G$1))*W132</f>
        <v>31.345829686096824</v>
      </c>
      <c r="AA132" s="3">
        <v>44019</v>
      </c>
      <c r="AB132">
        <v>580.56979999999999</v>
      </c>
      <c r="AD132" s="3">
        <v>44018</v>
      </c>
      <c r="AE132">
        <v>59.313099999999999</v>
      </c>
      <c r="AG132" s="1">
        <v>44013</v>
      </c>
      <c r="AH132">
        <v>31.492599999999999</v>
      </c>
      <c r="AJ132">
        <f>AJ131/(AH131+AI131*(1-Analysis!$G$1))*AH132</f>
        <v>31.251568165317806</v>
      </c>
      <c r="AL132" s="1">
        <v>44020</v>
      </c>
      <c r="AM132">
        <v>316.71440000000001</v>
      </c>
      <c r="AO132">
        <f>AO131/(AM131+AN131*(1-Analysis!$G$1))*AM132</f>
        <v>314.66379265872342</v>
      </c>
      <c r="AQ132" s="1">
        <v>44019</v>
      </c>
      <c r="AR132">
        <v>28.684799999999999</v>
      </c>
      <c r="AT132">
        <f t="shared" si="2"/>
        <v>1.1285499999999999</v>
      </c>
      <c r="AU132">
        <f>AU131/((AR131+AS131*(1-Analysis!$G$1))*AT131)*AR132*AT132</f>
        <v>31.851090214472833</v>
      </c>
      <c r="AV132">
        <f t="shared" si="3"/>
        <v>1.12741</v>
      </c>
      <c r="AW132">
        <f>AW131/(($AR131+$AS131*(1-Analysis!$G$1))*AV131)*$AR132*AV132</f>
        <v>31.818915970669284</v>
      </c>
      <c r="AY132" s="3">
        <v>44022</v>
      </c>
      <c r="AZ132">
        <v>1.13185</v>
      </c>
      <c r="BB132" s="3">
        <v>44021</v>
      </c>
      <c r="BC132">
        <v>1.12842</v>
      </c>
    </row>
    <row r="133" spans="1:55" x14ac:dyDescent="0.3">
      <c r="A133" s="1">
        <v>44018</v>
      </c>
      <c r="B133">
        <v>3179.72</v>
      </c>
      <c r="D133" s="1">
        <v>44018</v>
      </c>
      <c r="E133">
        <v>5754.3</v>
      </c>
      <c r="G133" s="1">
        <v>44018</v>
      </c>
      <c r="H133" s="2">
        <v>6516.0519999999997</v>
      </c>
      <c r="K133" s="1">
        <v>44020</v>
      </c>
      <c r="L133">
        <v>60.12</v>
      </c>
      <c r="N133">
        <f>N132/(L132+M132*(1-Analysis!$G$1))*L133</f>
        <v>59.694607701415748</v>
      </c>
      <c r="P133" s="1">
        <v>44020</v>
      </c>
      <c r="Q133">
        <v>56.987099999999998</v>
      </c>
      <c r="S133" s="3">
        <v>44019</v>
      </c>
      <c r="T133" s="4">
        <v>315.29844400000002</v>
      </c>
      <c r="V133" s="3">
        <v>44019</v>
      </c>
      <c r="W133">
        <v>31.309940999999998</v>
      </c>
      <c r="Y133">
        <f>Y132/(W132+X132*(1-Analysis!$G$1))*W133</f>
        <v>31.101958482019729</v>
      </c>
      <c r="AA133" s="3">
        <v>44018</v>
      </c>
      <c r="AB133">
        <v>586.91840000000002</v>
      </c>
      <c r="AD133" s="3">
        <v>44015</v>
      </c>
      <c r="AE133">
        <v>58.3855</v>
      </c>
      <c r="AG133" s="1">
        <v>44012</v>
      </c>
      <c r="AH133">
        <v>31.334800000000001</v>
      </c>
      <c r="AJ133">
        <f>AJ132/(AH132+AI132*(1-Analysis!$G$1))*AH133</f>
        <v>31.094975903755181</v>
      </c>
      <c r="AL133" s="1">
        <v>44019</v>
      </c>
      <c r="AM133">
        <v>314.25299999999999</v>
      </c>
      <c r="AO133">
        <f>AO132/(AM132+AN132*(1-Analysis!$G$1))*AM133</f>
        <v>312.21832930356754</v>
      </c>
      <c r="AQ133" s="1">
        <v>44018</v>
      </c>
      <c r="AR133">
        <v>28.916</v>
      </c>
      <c r="AT133">
        <f t="shared" si="2"/>
        <v>1.1317499999999998</v>
      </c>
      <c r="AU133">
        <f>AU132/((AR132+AS132*(1-Analysis!$G$1))*AT132)*AR133*AT133</f>
        <v>32.198852166700703</v>
      </c>
      <c r="AV133">
        <f t="shared" si="3"/>
        <v>1.13107</v>
      </c>
      <c r="AW133">
        <f>AW132/(($AR132+$AS132*(1-Analysis!$G$1))*AV132)*$AR133*AV133</f>
        <v>32.179505827426709</v>
      </c>
      <c r="AY133" s="3">
        <v>44021</v>
      </c>
      <c r="AZ133">
        <v>1.1293500000000001</v>
      </c>
      <c r="BB133" s="3">
        <v>44020</v>
      </c>
      <c r="BC133">
        <v>1.1332800000000001</v>
      </c>
    </row>
    <row r="134" spans="1:55" x14ac:dyDescent="0.3">
      <c r="A134" s="1">
        <v>44014</v>
      </c>
      <c r="B134">
        <v>3130.01</v>
      </c>
      <c r="D134" s="1">
        <v>44014</v>
      </c>
      <c r="E134">
        <v>5664.33</v>
      </c>
      <c r="G134" s="1">
        <v>44014</v>
      </c>
      <c r="H134" s="2">
        <v>6414.1549999999997</v>
      </c>
      <c r="K134" s="1">
        <v>44019</v>
      </c>
      <c r="L134">
        <v>59.65</v>
      </c>
      <c r="N134">
        <f>N133/(L133+M133*(1-Analysis!$G$1))*L134</f>
        <v>59.227933289911007</v>
      </c>
      <c r="P134" s="1">
        <v>44019</v>
      </c>
      <c r="Q134">
        <v>56.543999999999997</v>
      </c>
      <c r="S134" s="3">
        <v>44018</v>
      </c>
      <c r="T134" s="4">
        <v>318.74626000000001</v>
      </c>
      <c r="V134" s="3">
        <v>44018</v>
      </c>
      <c r="W134">
        <v>31.652263999999999</v>
      </c>
      <c r="Y134">
        <f>Y133/(W133+X133*(1-Analysis!$G$1))*W134</f>
        <v>31.442007533323928</v>
      </c>
      <c r="AA134" s="3">
        <v>44014</v>
      </c>
      <c r="AB134">
        <v>577.74540000000002</v>
      </c>
      <c r="AD134" s="3">
        <v>44014</v>
      </c>
      <c r="AE134">
        <v>58.384700000000002</v>
      </c>
      <c r="AG134" s="1">
        <v>44011</v>
      </c>
      <c r="AH134">
        <v>30.8553</v>
      </c>
      <c r="AJ134">
        <f>AJ133/(AH133+AI133*(1-Analysis!$G$1))*AH134</f>
        <v>30.619145806041118</v>
      </c>
      <c r="AL134" s="1">
        <v>44018</v>
      </c>
      <c r="AM134">
        <v>317.69080000000002</v>
      </c>
      <c r="AO134">
        <f>AO133/(AM133+AN133*(1-Analysis!$G$1))*AM134</f>
        <v>315.63387083373533</v>
      </c>
      <c r="AQ134" s="1">
        <v>44014</v>
      </c>
      <c r="AR134">
        <v>28.687799999999999</v>
      </c>
      <c r="AT134">
        <f t="shared" si="2"/>
        <v>1.1228499999999999</v>
      </c>
      <c r="AU134">
        <f>AU133/((AR133+AS133*(1-Analysis!$G$1))*AT133)*AR134*AT134</f>
        <v>31.693533317220819</v>
      </c>
      <c r="AV134">
        <f t="shared" si="3"/>
        <v>1.12398</v>
      </c>
      <c r="AW134">
        <f>AW133/(($AR133+$AS133*(1-Analysis!$G$1))*AV133)*$AR134*AV134</f>
        <v>31.725428666242038</v>
      </c>
      <c r="AY134" s="3">
        <v>44020</v>
      </c>
      <c r="AZ134">
        <v>1.1327500000000001</v>
      </c>
      <c r="BB134" s="3">
        <v>44019</v>
      </c>
      <c r="BC134">
        <v>1.12741</v>
      </c>
    </row>
    <row r="135" spans="1:55" x14ac:dyDescent="0.3">
      <c r="A135" s="1">
        <v>44013</v>
      </c>
      <c r="B135">
        <v>3115.86</v>
      </c>
      <c r="D135" s="1">
        <v>44013</v>
      </c>
      <c r="E135">
        <v>5637.85</v>
      </c>
      <c r="G135" s="1">
        <v>44013</v>
      </c>
      <c r="H135" s="2">
        <v>6383.7629999999999</v>
      </c>
      <c r="K135" s="1">
        <v>44018</v>
      </c>
      <c r="L135">
        <v>60.31</v>
      </c>
      <c r="N135">
        <f>N134/(L134+M134*(1-Analysis!$G$1))*L135</f>
        <v>59.883263314577249</v>
      </c>
      <c r="P135" s="1">
        <v>44018</v>
      </c>
      <c r="Q135">
        <v>57.162300000000002</v>
      </c>
      <c r="S135" s="3">
        <v>44015</v>
      </c>
      <c r="T135" s="4">
        <v>313.76428299999998</v>
      </c>
      <c r="V135" s="3">
        <v>44015</v>
      </c>
      <c r="W135">
        <v>31.157586999999999</v>
      </c>
      <c r="Y135">
        <f>Y134/(W134+X134*(1-Analysis!$G$1))*W135</f>
        <v>30.95061652380366</v>
      </c>
      <c r="AA135" s="3">
        <v>44013</v>
      </c>
      <c r="AB135">
        <v>575.00930000000005</v>
      </c>
      <c r="AD135" s="3">
        <v>44013</v>
      </c>
      <c r="AE135">
        <v>58.109000000000002</v>
      </c>
      <c r="AG135" s="1">
        <v>44008</v>
      </c>
      <c r="AH135">
        <v>30.4068</v>
      </c>
      <c r="AJ135">
        <f>AJ134/(AH134+AI134*(1-Analysis!$G$1))*AH135</f>
        <v>30.17407844665685</v>
      </c>
      <c r="AL135" s="1">
        <v>44015</v>
      </c>
      <c r="AM135">
        <v>312.72109999999998</v>
      </c>
      <c r="AO135">
        <f>AO134/(AM134+AN134*(1-Analysis!$G$1))*AM135</f>
        <v>310.69634778339071</v>
      </c>
      <c r="AQ135" s="1">
        <v>44013</v>
      </c>
      <c r="AR135">
        <v>28.4709</v>
      </c>
      <c r="AT135">
        <f t="shared" si="2"/>
        <v>1.1261000000000001</v>
      </c>
      <c r="AU135">
        <f>AU134/((AR134+AS134*(1-Analysis!$G$1))*AT134)*AR135*AT135</f>
        <v>31.544948687616461</v>
      </c>
      <c r="AV135">
        <f t="shared" si="3"/>
        <v>1.1250500000000001</v>
      </c>
      <c r="AW135">
        <f>AW134/(($AR134+$AS134*(1-Analysis!$G$1))*AV134)*$AR135*AV135</f>
        <v>31.515535495074072</v>
      </c>
      <c r="AY135" s="3">
        <v>44019</v>
      </c>
      <c r="AZ135">
        <v>1.1285499999999999</v>
      </c>
      <c r="BB135" s="3">
        <v>44018</v>
      </c>
      <c r="BC135">
        <v>1.13107</v>
      </c>
    </row>
    <row r="136" spans="1:55" x14ac:dyDescent="0.3">
      <c r="A136" s="1">
        <v>44012</v>
      </c>
      <c r="B136">
        <v>3100.29</v>
      </c>
      <c r="D136" s="1">
        <v>44012</v>
      </c>
      <c r="E136">
        <v>5609.56</v>
      </c>
      <c r="G136" s="1">
        <v>44012</v>
      </c>
      <c r="H136" s="2">
        <v>6351.6670000000004</v>
      </c>
      <c r="K136" s="1">
        <v>44015</v>
      </c>
      <c r="L136">
        <v>59.36</v>
      </c>
      <c r="N136">
        <f>N135/(L135+M135*(1-Analysis!$G$1))*L136</f>
        <v>58.93998524876978</v>
      </c>
      <c r="P136" s="1">
        <v>44015</v>
      </c>
      <c r="Q136">
        <v>56.268999999999998</v>
      </c>
      <c r="S136" s="3">
        <v>44014</v>
      </c>
      <c r="T136" s="4">
        <v>313.76466199999999</v>
      </c>
      <c r="V136" s="3">
        <v>44014</v>
      </c>
      <c r="W136">
        <v>31.157624999999999</v>
      </c>
      <c r="Y136">
        <f>Y135/(W135+X135*(1-Analysis!$G$1))*W136</f>
        <v>30.95065427138109</v>
      </c>
      <c r="AA136" s="3">
        <v>44012</v>
      </c>
      <c r="AB136">
        <v>572.11980000000005</v>
      </c>
      <c r="AD136" s="3">
        <v>44012</v>
      </c>
      <c r="AE136">
        <v>57.816600000000001</v>
      </c>
      <c r="AG136" s="1">
        <v>44007</v>
      </c>
      <c r="AH136">
        <v>31.1599</v>
      </c>
      <c r="AJ136">
        <f>AJ135/(AH135+AI135*(1-Analysis!$G$1))*AH136</f>
        <v>30.921414518791281</v>
      </c>
      <c r="AL136" s="1">
        <v>44014</v>
      </c>
      <c r="AM136">
        <v>312.72179999999997</v>
      </c>
      <c r="AO136">
        <f>AO135/(AM135+AN135*(1-Analysis!$G$1))*AM136</f>
        <v>310.69704325115237</v>
      </c>
      <c r="AQ136" s="1">
        <v>44012</v>
      </c>
      <c r="AR136">
        <v>28.402000000000001</v>
      </c>
      <c r="AT136">
        <f t="shared" ref="AT136:AT199" si="4">VLOOKUP(AQ136,$AY$9:$AZ$768,2,0)</f>
        <v>1.1231500000000001</v>
      </c>
      <c r="AU136">
        <f>AU135/((AR135+AS135*(1-Analysis!$G$1))*AT135)*AR136*AT136</f>
        <v>31.386172362388017</v>
      </c>
      <c r="AV136">
        <f t="shared" ref="AV136:AV199" si="5">VLOOKUP(AQ136,$BB$7:$BC$803,2,0)</f>
        <v>1.12323</v>
      </c>
      <c r="AW136">
        <f>AW135/(($AR135+$AS135*(1-Analysis!$G$1))*AV135)*$AR136*AV136</f>
        <v>31.388407944268437</v>
      </c>
      <c r="AY136" s="3">
        <v>44018</v>
      </c>
      <c r="AZ136">
        <v>1.1317499999999998</v>
      </c>
      <c r="BB136" s="3">
        <v>44015</v>
      </c>
      <c r="BC136">
        <v>1.1244799999999999</v>
      </c>
    </row>
    <row r="137" spans="1:55" x14ac:dyDescent="0.3">
      <c r="A137" s="1">
        <v>44011</v>
      </c>
      <c r="B137">
        <v>3053.24</v>
      </c>
      <c r="D137" s="1">
        <v>44011</v>
      </c>
      <c r="E137">
        <v>5524.13</v>
      </c>
      <c r="G137" s="1">
        <v>44011</v>
      </c>
      <c r="H137" s="2">
        <v>6254.7809999999999</v>
      </c>
      <c r="K137" s="1">
        <v>44014</v>
      </c>
      <c r="L137">
        <v>59.36</v>
      </c>
      <c r="N137">
        <f>N136/(L136+M136*(1-Analysis!$G$1))*L137</f>
        <v>58.93998524876978</v>
      </c>
      <c r="P137" s="1">
        <v>44014</v>
      </c>
      <c r="Q137">
        <v>56.269100000000002</v>
      </c>
      <c r="S137" s="3">
        <v>44013</v>
      </c>
      <c r="T137" s="4">
        <v>312.28704299999998</v>
      </c>
      <c r="V137" s="3">
        <v>44013</v>
      </c>
      <c r="W137">
        <v>31.010892999999999</v>
      </c>
      <c r="Y137">
        <f>Y136/(W136+X136*(1-Analysis!$G$1))*W137</f>
        <v>30.804896967910487</v>
      </c>
      <c r="AA137" s="3">
        <v>44011</v>
      </c>
      <c r="AB137">
        <v>563.39400000000001</v>
      </c>
      <c r="AD137" s="3">
        <v>44011</v>
      </c>
      <c r="AE137">
        <v>56.935400000000001</v>
      </c>
      <c r="AG137" s="1">
        <v>44006</v>
      </c>
      <c r="AH137">
        <v>30.816299999999998</v>
      </c>
      <c r="AJ137">
        <f>AJ136/(AH136+AI136*(1-Analysis!$G$1))*AH137</f>
        <v>30.580444296529439</v>
      </c>
      <c r="AL137" s="1">
        <v>44013</v>
      </c>
      <c r="AM137">
        <v>311.2466</v>
      </c>
      <c r="AO137">
        <f>AO136/(AM136+AN136*(1-Analysis!$G$1))*AM137</f>
        <v>309.23139461967196</v>
      </c>
      <c r="AQ137" s="1">
        <v>44011</v>
      </c>
      <c r="AR137">
        <v>27.933</v>
      </c>
      <c r="AT137">
        <f t="shared" si="4"/>
        <v>1.1246</v>
      </c>
      <c r="AU137">
        <f>AU136/((AR136+AS136*(1-Analysis!$G$1))*AT136)*AR137*AT137</f>
        <v>30.907745777344914</v>
      </c>
      <c r="AV137">
        <f t="shared" si="5"/>
        <v>1.1241000000000001</v>
      </c>
      <c r="AW137">
        <f>AW136/(($AR136+$AS136*(1-Analysis!$G$1))*AV136)*$AR137*AV137</f>
        <v>30.894004115519678</v>
      </c>
      <c r="AY137" s="3">
        <v>44014</v>
      </c>
      <c r="AZ137">
        <v>1.1228499999999999</v>
      </c>
      <c r="BB137" s="3">
        <v>44014</v>
      </c>
      <c r="BC137">
        <v>1.12398</v>
      </c>
    </row>
    <row r="138" spans="1:55" x14ac:dyDescent="0.3">
      <c r="A138" s="1">
        <v>44008</v>
      </c>
      <c r="B138">
        <v>3009.05</v>
      </c>
      <c r="D138" s="1">
        <v>44008</v>
      </c>
      <c r="E138">
        <v>5443.71</v>
      </c>
      <c r="G138" s="1">
        <v>44008</v>
      </c>
      <c r="H138" s="2">
        <v>6163.5039999999999</v>
      </c>
      <c r="K138" s="1">
        <v>44013</v>
      </c>
      <c r="L138">
        <v>59.08</v>
      </c>
      <c r="N138">
        <f>N137/(L137+M137*(1-Analysis!$G$1))*L138</f>
        <v>58.661966450426526</v>
      </c>
      <c r="P138" s="1">
        <v>44013</v>
      </c>
      <c r="Q138">
        <v>56.003999999999998</v>
      </c>
      <c r="S138" s="3">
        <v>44012</v>
      </c>
      <c r="T138" s="4">
        <v>310.72019399999999</v>
      </c>
      <c r="V138" s="3">
        <v>44012</v>
      </c>
      <c r="W138">
        <v>30.855243999999999</v>
      </c>
      <c r="Y138">
        <f>Y137/(W137+X137*(1-Analysis!$G$1))*W138</f>
        <v>30.650281897388062</v>
      </c>
      <c r="AA138" s="3">
        <v>44008</v>
      </c>
      <c r="AB138">
        <v>555.17499999999995</v>
      </c>
      <c r="AD138" s="3">
        <v>44008</v>
      </c>
      <c r="AE138">
        <v>56.106200000000001</v>
      </c>
      <c r="AG138" s="1">
        <v>44005</v>
      </c>
      <c r="AH138">
        <v>31.633700000000001</v>
      </c>
      <c r="AJ138">
        <f>AJ137/(AH137+AI137*(1-Analysis!$G$1))*AH138</f>
        <v>31.391588242038253</v>
      </c>
      <c r="AL138" s="1">
        <v>44012</v>
      </c>
      <c r="AM138">
        <v>309.69549999999998</v>
      </c>
      <c r="AO138">
        <f>AO137/(AM137+AN137*(1-Analysis!$G$1))*AM138</f>
        <v>307.69033741231749</v>
      </c>
      <c r="AQ138" s="1">
        <v>44008</v>
      </c>
      <c r="AR138">
        <v>27.633299999999998</v>
      </c>
      <c r="AT138">
        <f t="shared" si="4"/>
        <v>1.1202000000000001</v>
      </c>
      <c r="AU138">
        <f>AU137/((AR137+AS137*(1-Analysis!$G$1))*AT137)*AR138*AT138</f>
        <v>30.456499828461247</v>
      </c>
      <c r="AV138">
        <f t="shared" si="5"/>
        <v>1.1228400000000001</v>
      </c>
      <c r="AW138">
        <f>AW137/(($AR137+$AS137*(1-Analysis!$G$1))*AV137)*$AR138*AV138</f>
        <v>30.528277332074129</v>
      </c>
      <c r="AY138" s="3">
        <v>44013</v>
      </c>
      <c r="AZ138">
        <v>1.1261000000000001</v>
      </c>
      <c r="BB138" s="3">
        <v>44013</v>
      </c>
      <c r="BC138">
        <v>1.1250500000000001</v>
      </c>
    </row>
    <row r="139" spans="1:55" x14ac:dyDescent="0.3">
      <c r="A139" s="1">
        <v>44007</v>
      </c>
      <c r="B139">
        <v>3083.76</v>
      </c>
      <c r="D139" s="1">
        <v>44007</v>
      </c>
      <c r="E139">
        <v>5578.82</v>
      </c>
      <c r="G139" s="1">
        <v>44007</v>
      </c>
      <c r="H139" s="2">
        <v>6316.45</v>
      </c>
      <c r="K139" s="1">
        <v>44012</v>
      </c>
      <c r="L139">
        <v>58.79</v>
      </c>
      <c r="N139">
        <f>N138/(L138+M138*(1-Analysis!$G$1))*L139</f>
        <v>58.374018409285299</v>
      </c>
      <c r="P139" s="1">
        <v>44012</v>
      </c>
      <c r="Q139">
        <v>55.723100000000002</v>
      </c>
      <c r="S139" s="3">
        <v>44011</v>
      </c>
      <c r="T139" s="4">
        <v>305.98493400000001</v>
      </c>
      <c r="V139" s="3">
        <v>44011</v>
      </c>
      <c r="W139">
        <v>30.385024000000001</v>
      </c>
      <c r="Y139">
        <f>Y138/(W138+X138*(1-Analysis!$G$1))*W139</f>
        <v>30.183185427375061</v>
      </c>
      <c r="AA139" s="3">
        <v>44007</v>
      </c>
      <c r="AB139">
        <v>568.95420000000001</v>
      </c>
      <c r="AD139" s="3">
        <v>44007</v>
      </c>
      <c r="AE139">
        <v>57.497799999999998</v>
      </c>
      <c r="AG139" s="1">
        <v>44004</v>
      </c>
      <c r="AH139">
        <v>31.495100000000001</v>
      </c>
      <c r="AJ139">
        <f>AJ138/(AH138+AI138*(1-Analysis!$G$1))*AH139</f>
        <v>31.254049031312146</v>
      </c>
      <c r="AL139" s="1">
        <v>44011</v>
      </c>
      <c r="AM139">
        <v>304.97449999999998</v>
      </c>
      <c r="AO139">
        <f>AO138/(AM138+AN138*(1-Analysis!$G$1))*AM139</f>
        <v>302.99990412244546</v>
      </c>
      <c r="AQ139" s="1">
        <v>44007</v>
      </c>
      <c r="AR139">
        <v>28.2896</v>
      </c>
      <c r="AT139">
        <f t="shared" si="4"/>
        <v>1.1213500000000001</v>
      </c>
      <c r="AU139">
        <f>AU138/((AR138+AS138*(1-Analysis!$G$1))*AT138)*AR139*AT139</f>
        <v>31.211861067066263</v>
      </c>
      <c r="AV139">
        <f t="shared" si="5"/>
        <v>1.1216299999999999</v>
      </c>
      <c r="AW139">
        <f>AW138/(($AR138+$AS138*(1-Analysis!$G$1))*AV138)*$AR139*AV139</f>
        <v>31.219654638296287</v>
      </c>
      <c r="AY139" s="3">
        <v>44012</v>
      </c>
      <c r="AZ139">
        <v>1.1231500000000001</v>
      </c>
      <c r="BB139" s="3">
        <v>44012</v>
      </c>
      <c r="BC139">
        <v>1.12323</v>
      </c>
    </row>
    <row r="140" spans="1:55" x14ac:dyDescent="0.3">
      <c r="A140" s="1">
        <v>44006</v>
      </c>
      <c r="B140">
        <v>3050.33</v>
      </c>
      <c r="D140" s="1">
        <v>44006</v>
      </c>
      <c r="E140">
        <v>5518.15</v>
      </c>
      <c r="G140" s="1">
        <v>44006</v>
      </c>
      <c r="H140" s="2">
        <v>6247.6620000000003</v>
      </c>
      <c r="K140" s="1">
        <v>44011</v>
      </c>
      <c r="L140">
        <v>57.89</v>
      </c>
      <c r="N140">
        <f>N139/(L139+M139*(1-Analysis!$G$1))*L140</f>
        <v>57.480386557467696</v>
      </c>
      <c r="P140" s="1">
        <v>44011</v>
      </c>
      <c r="Q140">
        <v>54.874299999999998</v>
      </c>
      <c r="S140" s="3">
        <v>44008</v>
      </c>
      <c r="T140" s="4">
        <v>301.52774799999997</v>
      </c>
      <c r="V140" s="3">
        <v>44008</v>
      </c>
      <c r="W140">
        <v>29.942422000000001</v>
      </c>
      <c r="Y140">
        <f>Y139/(W139+X139*(1-Analysis!$G$1))*W140</f>
        <v>29.743523499297368</v>
      </c>
      <c r="AA140" s="3">
        <v>44006</v>
      </c>
      <c r="AB140">
        <v>562.75940000000003</v>
      </c>
      <c r="AD140" s="3">
        <v>44006</v>
      </c>
      <c r="AE140">
        <v>56.869700000000002</v>
      </c>
      <c r="AG140" s="1">
        <v>44001</v>
      </c>
      <c r="AH140">
        <v>31.290500000000002</v>
      </c>
      <c r="AJ140">
        <f>AJ139/(AH139+AI139*(1-Analysis!$G$1))*AH140</f>
        <v>31.051014958335511</v>
      </c>
      <c r="AL140" s="1">
        <v>44008</v>
      </c>
      <c r="AM140">
        <v>300.53530000000001</v>
      </c>
      <c r="AO140">
        <f>AO139/(AM139+AN139*(1-Analysis!$G$1))*AM140</f>
        <v>298.58944628291999</v>
      </c>
      <c r="AQ140" s="1">
        <v>44006</v>
      </c>
      <c r="AR140">
        <v>27.8277</v>
      </c>
      <c r="AT140">
        <f t="shared" si="4"/>
        <v>1.1275500000000001</v>
      </c>
      <c r="AU140">
        <f>AU139/((AR139+AS139*(1-Analysis!$G$1))*AT139)*AR140*AT140</f>
        <v>30.872001945390405</v>
      </c>
      <c r="AV140">
        <f t="shared" si="5"/>
        <v>1.1254999999999999</v>
      </c>
      <c r="AW140">
        <f>AW139/(($AR139+$AS139*(1-Analysis!$G$1))*AV139)*$AR140*AV140</f>
        <v>30.815873521827776</v>
      </c>
      <c r="AY140" s="3">
        <v>44011</v>
      </c>
      <c r="AZ140">
        <v>1.1246</v>
      </c>
      <c r="BB140" s="3">
        <v>44011</v>
      </c>
      <c r="BC140">
        <v>1.1241000000000001</v>
      </c>
    </row>
    <row r="141" spans="1:55" x14ac:dyDescent="0.3">
      <c r="A141" s="1">
        <v>44005</v>
      </c>
      <c r="B141">
        <v>3131.29</v>
      </c>
      <c r="D141" s="1">
        <v>44005</v>
      </c>
      <c r="E141">
        <v>5664.58</v>
      </c>
      <c r="G141" s="1">
        <v>44005</v>
      </c>
      <c r="H141" s="2">
        <v>6413.4449999999997</v>
      </c>
      <c r="K141" s="1">
        <v>44008</v>
      </c>
      <c r="L141">
        <v>57.05</v>
      </c>
      <c r="N141">
        <f>N140/(L140+M140*(1-Analysis!$G$1))*L141</f>
        <v>56.646330162437934</v>
      </c>
      <c r="P141" s="1">
        <v>44008</v>
      </c>
      <c r="Q141">
        <v>54.073999999999998</v>
      </c>
      <c r="S141" s="3">
        <v>44007</v>
      </c>
      <c r="T141" s="4">
        <v>309.00994800000001</v>
      </c>
      <c r="V141" s="3">
        <v>44007</v>
      </c>
      <c r="W141">
        <v>30.685400999999999</v>
      </c>
      <c r="Y141">
        <f>Y140/(W140+X140*(1-Analysis!$G$1))*W141</f>
        <v>30.481567113337157</v>
      </c>
      <c r="AA141" s="3">
        <v>44005</v>
      </c>
      <c r="AB141">
        <v>577.69449999999995</v>
      </c>
      <c r="AD141" s="3">
        <v>44004</v>
      </c>
      <c r="AE141">
        <v>58.127600000000001</v>
      </c>
      <c r="AG141" s="1">
        <v>44000</v>
      </c>
      <c r="AH141">
        <v>31.460100000000001</v>
      </c>
      <c r="AJ141">
        <f>AJ140/(AH140+AI140*(1-Analysis!$G$1))*AH141</f>
        <v>31.219316907391409</v>
      </c>
      <c r="AL141" s="1">
        <v>44007</v>
      </c>
      <c r="AM141">
        <v>307.99489999999997</v>
      </c>
      <c r="AO141">
        <f>AO140/(AM140+AN140*(1-Analysis!$G$1))*AM141</f>
        <v>306.00074816157473</v>
      </c>
      <c r="AQ141" s="1">
        <v>44005</v>
      </c>
      <c r="AR141">
        <v>28.419599999999999</v>
      </c>
      <c r="AT141">
        <f t="shared" si="4"/>
        <v>1.1333499999999999</v>
      </c>
      <c r="AU141">
        <f>AU140/((AR140+AS140*(1-Analysis!$G$1))*AT140)*AR141*AT141</f>
        <v>31.690834898184409</v>
      </c>
      <c r="AV141">
        <f t="shared" si="5"/>
        <v>1.13089</v>
      </c>
      <c r="AW141">
        <f>AW140/(($AR140+$AS140*(1-Analysis!$G$1))*AV140)*$AR141*AV141</f>
        <v>31.622048156357508</v>
      </c>
      <c r="AY141" s="3">
        <v>44008</v>
      </c>
      <c r="AZ141">
        <v>1.1202000000000001</v>
      </c>
      <c r="BB141" s="3">
        <v>44008</v>
      </c>
      <c r="BC141">
        <v>1.1228400000000001</v>
      </c>
    </row>
    <row r="142" spans="1:55" x14ac:dyDescent="0.3">
      <c r="A142" s="1">
        <v>44004</v>
      </c>
      <c r="B142">
        <v>3117.86</v>
      </c>
      <c r="D142" s="1">
        <v>44004</v>
      </c>
      <c r="E142">
        <v>5640.27</v>
      </c>
      <c r="G142" s="1">
        <v>44004</v>
      </c>
      <c r="H142" s="2">
        <v>6385.9120000000003</v>
      </c>
      <c r="K142" s="1">
        <v>44007</v>
      </c>
      <c r="L142">
        <v>58.46</v>
      </c>
      <c r="N142">
        <f>N141/(L141+M141*(1-Analysis!$G$1))*L142</f>
        <v>58.046353396952178</v>
      </c>
      <c r="P142" s="1">
        <v>44007</v>
      </c>
      <c r="Q142">
        <v>55.415999999999997</v>
      </c>
      <c r="S142" s="3">
        <v>44006</v>
      </c>
      <c r="T142" s="4">
        <v>305.64837999999997</v>
      </c>
      <c r="V142" s="3">
        <v>44006</v>
      </c>
      <c r="W142">
        <v>30.351599</v>
      </c>
      <c r="Y142">
        <f>Y141/(W141+X141*(1-Analysis!$G$1))*W142</f>
        <v>30.149982459593634</v>
      </c>
      <c r="AA142" s="3">
        <v>44004</v>
      </c>
      <c r="AB142">
        <v>575.21579999999994</v>
      </c>
      <c r="AD142" s="3">
        <v>44001</v>
      </c>
      <c r="AE142">
        <v>57.752200000000002</v>
      </c>
      <c r="AG142" s="1">
        <v>43999</v>
      </c>
      <c r="AH142">
        <v>31.4407</v>
      </c>
      <c r="AJ142">
        <f>AJ141/(AH141+AI141*(1-Analysis!$G$1))*AH142</f>
        <v>31.200065387275345</v>
      </c>
      <c r="AL142" s="1">
        <v>44006</v>
      </c>
      <c r="AM142">
        <v>304.6422</v>
      </c>
      <c r="AO142">
        <f>AO141/(AM141+AN141*(1-Analysis!$G$1))*AM142</f>
        <v>302.66975564072033</v>
      </c>
      <c r="AQ142" s="1">
        <v>44004</v>
      </c>
      <c r="AR142">
        <v>28.510999999999999</v>
      </c>
      <c r="AT142">
        <f t="shared" si="4"/>
        <v>1.1248499999999999</v>
      </c>
      <c r="AU142">
        <f>AU141/((AR141+AS141*(1-Analysis!$G$1))*AT141)*AR142*AT142</f>
        <v>31.554313325386836</v>
      </c>
      <c r="AV142">
        <f t="shared" si="5"/>
        <v>1.1263300000000001</v>
      </c>
      <c r="AW142">
        <f>AW141/(($AR141+$AS141*(1-Analysis!$G$1))*AV141)*$AR142*AV142</f>
        <v>31.59583031318218</v>
      </c>
      <c r="AY142" s="3">
        <v>44007</v>
      </c>
      <c r="AZ142">
        <v>1.1213500000000001</v>
      </c>
      <c r="BB142" s="3">
        <v>44007</v>
      </c>
      <c r="BC142">
        <v>1.1216299999999999</v>
      </c>
    </row>
    <row r="143" spans="1:55" x14ac:dyDescent="0.3">
      <c r="A143" s="1">
        <v>44001</v>
      </c>
      <c r="B143">
        <v>3097.74</v>
      </c>
      <c r="D143" s="1">
        <v>44001</v>
      </c>
      <c r="E143">
        <v>5603.87</v>
      </c>
      <c r="G143" s="1">
        <v>44001</v>
      </c>
      <c r="H143" s="2">
        <v>6344.7020000000002</v>
      </c>
      <c r="K143" s="1">
        <v>44006</v>
      </c>
      <c r="L143">
        <v>57.83</v>
      </c>
      <c r="N143">
        <f>N142/(L142+M142*(1-Analysis!$G$1))*L143</f>
        <v>57.420811100679856</v>
      </c>
      <c r="P143" s="1">
        <v>44006</v>
      </c>
      <c r="Q143">
        <v>54.812600000000003</v>
      </c>
      <c r="S143" s="3">
        <v>44005</v>
      </c>
      <c r="T143" s="4">
        <v>313.75557900000001</v>
      </c>
      <c r="V143" s="3">
        <v>44005</v>
      </c>
      <c r="W143">
        <v>31.156649000000002</v>
      </c>
      <c r="Y143">
        <f>Y142/(W142+X142*(1-Analysis!$G$1))*W143</f>
        <v>30.949684754655447</v>
      </c>
      <c r="AA143" s="3">
        <v>44001</v>
      </c>
      <c r="AB143">
        <v>571.50670000000002</v>
      </c>
      <c r="AD143" s="3">
        <v>44000</v>
      </c>
      <c r="AE143">
        <v>58.070799999999998</v>
      </c>
      <c r="AG143" s="1">
        <v>43998</v>
      </c>
      <c r="AH143">
        <v>31.553699999999999</v>
      </c>
      <c r="AJ143">
        <f>AJ142/(AH142+AI142*(1-Analysis!$G$1))*AH143</f>
        <v>31.312200530219432</v>
      </c>
      <c r="AL143" s="1">
        <v>44005</v>
      </c>
      <c r="AM143">
        <v>312.72460000000001</v>
      </c>
      <c r="AO143">
        <f>AO142/(AM142+AN142*(1-Analysis!$G$1))*AM143</f>
        <v>310.69982512219912</v>
      </c>
      <c r="AQ143" s="1">
        <v>44001</v>
      </c>
      <c r="AR143">
        <v>28.490400000000001</v>
      </c>
      <c r="AT143">
        <f t="shared" si="4"/>
        <v>1.11835</v>
      </c>
      <c r="AU143">
        <f>AU142/((AR142+AS142*(1-Analysis!$G$1))*AT142)*AR143*AT143</f>
        <v>31.349308068200422</v>
      </c>
      <c r="AV143">
        <f t="shared" si="5"/>
        <v>1.1186499999999999</v>
      </c>
      <c r="AW143">
        <f>AW142/(($AR142+$AS142*(1-Analysis!$G$1))*AV142)*$AR143*AV143</f>
        <v>31.357717593322675</v>
      </c>
      <c r="AY143" s="3">
        <v>44006</v>
      </c>
      <c r="AZ143">
        <v>1.1275500000000001</v>
      </c>
      <c r="BB143" s="3">
        <v>44006</v>
      </c>
      <c r="BC143">
        <v>1.1254999999999999</v>
      </c>
    </row>
    <row r="144" spans="1:55" x14ac:dyDescent="0.3">
      <c r="A144" s="1">
        <v>44000</v>
      </c>
      <c r="B144">
        <v>3115.34</v>
      </c>
      <c r="D144" s="1">
        <v>44000</v>
      </c>
      <c r="E144">
        <v>5634.97</v>
      </c>
      <c r="G144" s="1">
        <v>44000</v>
      </c>
      <c r="H144" s="2">
        <v>6379.5550000000003</v>
      </c>
      <c r="K144" s="1">
        <v>44005</v>
      </c>
      <c r="L144">
        <v>59.36</v>
      </c>
      <c r="N144">
        <f>N143/(L143+M143*(1-Analysis!$G$1))*L144</f>
        <v>58.93998524876978</v>
      </c>
      <c r="P144" s="1">
        <v>44005</v>
      </c>
      <c r="Q144">
        <v>56.266199999999998</v>
      </c>
      <c r="S144" s="3">
        <v>44004</v>
      </c>
      <c r="T144" s="4">
        <v>312.41045100000002</v>
      </c>
      <c r="V144" s="3">
        <v>44004</v>
      </c>
      <c r="W144">
        <v>31.023045</v>
      </c>
      <c r="Y144">
        <f>Y143/(W143+X143*(1-Analysis!$G$1))*W144</f>
        <v>30.816968245830605</v>
      </c>
      <c r="AA144" s="3">
        <v>44000</v>
      </c>
      <c r="AB144">
        <v>574.64859999999999</v>
      </c>
      <c r="AD144" s="3">
        <v>43999</v>
      </c>
      <c r="AE144">
        <v>58.031999999999996</v>
      </c>
      <c r="AG144" s="1">
        <v>43997</v>
      </c>
      <c r="AH144">
        <v>30.9651</v>
      </c>
      <c r="AJ144">
        <f>AJ143/(AH143+AI143*(1-Analysis!$G$1))*AH144</f>
        <v>30.728105440512451</v>
      </c>
      <c r="AL144" s="1">
        <v>44004</v>
      </c>
      <c r="AM144">
        <v>311.38040000000001</v>
      </c>
      <c r="AN144">
        <v>1.212</v>
      </c>
      <c r="AO144">
        <f>AO143/(AM143+AN143*(1-Analysis!$G$1))*AM144</f>
        <v>309.36432831469097</v>
      </c>
      <c r="AQ144" s="1">
        <v>44000</v>
      </c>
      <c r="AR144">
        <v>28.5562</v>
      </c>
      <c r="AT144">
        <f t="shared" si="4"/>
        <v>1.12195</v>
      </c>
      <c r="AU144">
        <f>AU143/((AR143+AS143*(1-Analysis!$G$1))*AT143)*AR144*AT144</f>
        <v>31.522858227076291</v>
      </c>
      <c r="AV144">
        <f t="shared" si="5"/>
        <v>1.12049</v>
      </c>
      <c r="AW144">
        <f>AW143/(($AR143+$AS143*(1-Analysis!$G$1))*AV143)*$AR144*AV144</f>
        <v>31.481837350021593</v>
      </c>
      <c r="AY144" s="3">
        <v>44005</v>
      </c>
      <c r="AZ144">
        <v>1.1333499999999999</v>
      </c>
      <c r="BB144" s="3">
        <v>44005</v>
      </c>
      <c r="BC144">
        <v>1.13089</v>
      </c>
    </row>
    <row r="145" spans="1:55" x14ac:dyDescent="0.3">
      <c r="A145" s="1">
        <v>43999</v>
      </c>
      <c r="B145">
        <v>3113.49</v>
      </c>
      <c r="D145" s="1">
        <v>43999</v>
      </c>
      <c r="E145">
        <v>5631.48</v>
      </c>
      <c r="G145" s="1">
        <v>43999</v>
      </c>
      <c r="H145" s="2">
        <v>6375.5370000000003</v>
      </c>
      <c r="K145" s="1">
        <v>44004</v>
      </c>
      <c r="L145">
        <v>59.11</v>
      </c>
      <c r="N145">
        <f>N144/(L144+M144*(1-Analysis!$G$1))*L145</f>
        <v>58.691754178820446</v>
      </c>
      <c r="P145" s="1">
        <v>44004</v>
      </c>
      <c r="Q145">
        <v>56.024900000000002</v>
      </c>
      <c r="S145" s="3">
        <v>44001</v>
      </c>
      <c r="T145" s="4">
        <v>310.388284</v>
      </c>
      <c r="V145" s="3">
        <v>44001</v>
      </c>
      <c r="W145">
        <v>30.822436</v>
      </c>
      <c r="Y145">
        <f>Y144/(W144+X144*(1-Analysis!$G$1))*W145</f>
        <v>30.617691831061268</v>
      </c>
      <c r="AA145" s="3">
        <v>43999</v>
      </c>
      <c r="AB145">
        <v>574.28809999999999</v>
      </c>
      <c r="AD145" s="3">
        <v>43998</v>
      </c>
      <c r="AE145">
        <v>58.240900000000003</v>
      </c>
      <c r="AG145" s="1">
        <v>43994</v>
      </c>
      <c r="AH145">
        <v>30.705300000000001</v>
      </c>
      <c r="AJ145">
        <f>AJ144/(AH144+AI144*(1-Analysis!$G$1))*AH145</f>
        <v>30.470293846380827</v>
      </c>
      <c r="AL145" s="1">
        <v>44001</v>
      </c>
      <c r="AM145">
        <v>310.58429999999998</v>
      </c>
      <c r="AO145">
        <f>AO144/(AM144+AN144*(1-Analysis!$G$1))*AM145</f>
        <v>307.37696551352002</v>
      </c>
      <c r="AQ145" s="1">
        <v>43999</v>
      </c>
      <c r="AR145">
        <v>28.5305</v>
      </c>
      <c r="AT145">
        <f t="shared" si="4"/>
        <v>1.12225</v>
      </c>
      <c r="AU145">
        <f>AU144/((AR144+AS144*(1-Analysis!$G$1))*AT144)*AR145*AT145</f>
        <v>31.5029096563858</v>
      </c>
      <c r="AV145">
        <f t="shared" si="5"/>
        <v>1.1243300000000001</v>
      </c>
      <c r="AW145">
        <f>AW144/(($AR144+$AS144*(1-Analysis!$G$1))*AV144)*$AR145*AV145</f>
        <v>31.561297762498786</v>
      </c>
      <c r="AY145" s="3">
        <v>44004</v>
      </c>
      <c r="AZ145">
        <v>1.1248499999999999</v>
      </c>
      <c r="BB145" s="3">
        <v>44004</v>
      </c>
      <c r="BC145">
        <v>1.1263300000000001</v>
      </c>
    </row>
    <row r="146" spans="1:55" x14ac:dyDescent="0.3">
      <c r="A146" s="1">
        <v>43998</v>
      </c>
      <c r="B146">
        <v>3124.74</v>
      </c>
      <c r="D146" s="1">
        <v>43998</v>
      </c>
      <c r="E146">
        <v>5651.83</v>
      </c>
      <c r="G146" s="1">
        <v>43998</v>
      </c>
      <c r="H146" s="2">
        <v>6398.576</v>
      </c>
      <c r="K146" s="1">
        <v>44001</v>
      </c>
      <c r="L146">
        <v>58.72</v>
      </c>
      <c r="N146">
        <f>N145/(L145+M145*(1-Analysis!$G$1))*L146</f>
        <v>58.304513709699485</v>
      </c>
      <c r="P146" s="1">
        <v>44001</v>
      </c>
      <c r="Q146">
        <v>55.6629</v>
      </c>
      <c r="S146" s="3">
        <v>44000</v>
      </c>
      <c r="T146" s="4">
        <v>312.10842500000001</v>
      </c>
      <c r="V146" s="3">
        <v>44000</v>
      </c>
      <c r="W146">
        <v>30.993062999999999</v>
      </c>
      <c r="Y146">
        <f>Y145/(W145+X145*(1-Analysis!$G$1))*W146</f>
        <v>30.787185407236056</v>
      </c>
      <c r="AA146" s="3">
        <v>43998</v>
      </c>
      <c r="AB146">
        <v>576.36509999999998</v>
      </c>
      <c r="AD146" s="3">
        <v>43997</v>
      </c>
      <c r="AE146">
        <v>57.1556</v>
      </c>
      <c r="AG146" s="1">
        <v>43993</v>
      </c>
      <c r="AH146">
        <v>30.302099999999999</v>
      </c>
      <c r="AJ146">
        <f>AJ145/(AH145+AI145*(1-Analysis!$G$1))*AH146</f>
        <v>30.070179778813966</v>
      </c>
      <c r="AL146" s="1">
        <v>44000</v>
      </c>
      <c r="AM146">
        <v>312.29640000000001</v>
      </c>
      <c r="AO146">
        <f>AO145/(AM145+AN145*(1-Analysis!$G$1))*AM146</f>
        <v>309.07138504037857</v>
      </c>
      <c r="AQ146" s="1">
        <v>43998</v>
      </c>
      <c r="AR146">
        <v>28.594899999999999</v>
      </c>
      <c r="AT146">
        <f t="shared" si="4"/>
        <v>1.12375</v>
      </c>
      <c r="AU146">
        <f>AU145/((AR145+AS145*(1-Analysis!$G$1))*AT145)*AR146*AT146</f>
        <v>31.616220931187652</v>
      </c>
      <c r="AV146">
        <f t="shared" si="5"/>
        <v>1.12622</v>
      </c>
      <c r="AW146">
        <f>AW145/(($AR145+$AS145*(1-Analysis!$G$1))*AV145)*$AR146*AV146</f>
        <v>31.685713314457985</v>
      </c>
      <c r="AY146" s="3">
        <v>44001</v>
      </c>
      <c r="AZ146">
        <v>1.11835</v>
      </c>
      <c r="BB146" s="3">
        <v>44001</v>
      </c>
      <c r="BC146">
        <v>1.1186499999999999</v>
      </c>
    </row>
    <row r="147" spans="1:55" x14ac:dyDescent="0.3">
      <c r="A147" s="1">
        <v>43997</v>
      </c>
      <c r="B147">
        <v>3066.59</v>
      </c>
      <c r="D147" s="1">
        <v>43997</v>
      </c>
      <c r="E147">
        <v>5546.59</v>
      </c>
      <c r="G147" s="1">
        <v>43997</v>
      </c>
      <c r="H147" s="2">
        <v>6279.3990000000003</v>
      </c>
      <c r="K147" s="1">
        <v>44000</v>
      </c>
      <c r="L147">
        <v>59.05</v>
      </c>
      <c r="N147">
        <f>N146/(L146+M146*(1-Analysis!$G$1))*L147</f>
        <v>58.632178722032606</v>
      </c>
      <c r="P147" s="1">
        <v>44000</v>
      </c>
      <c r="Q147">
        <v>55.9711</v>
      </c>
      <c r="S147" s="3">
        <v>43999</v>
      </c>
      <c r="T147" s="4">
        <v>311.91659800000002</v>
      </c>
      <c r="V147" s="3">
        <v>43999</v>
      </c>
      <c r="W147">
        <v>30.973918000000001</v>
      </c>
      <c r="Y147">
        <f>Y146/(W146+X146*(1-Analysis!$G$1))*W147</f>
        <v>30.768167581710983</v>
      </c>
      <c r="AA147" s="3">
        <v>43997</v>
      </c>
      <c r="AB147">
        <v>565.63109999999995</v>
      </c>
      <c r="AD147" s="3">
        <v>43994</v>
      </c>
      <c r="AE147">
        <v>56.6828</v>
      </c>
      <c r="AG147" s="1">
        <v>43992</v>
      </c>
      <c r="AH147">
        <v>32.196199999999997</v>
      </c>
      <c r="AJ147">
        <f>AJ146/(AH146+AI146*(1-Analysis!$G$1))*AH147</f>
        <v>31.949783090764342</v>
      </c>
      <c r="AL147" s="1">
        <v>43999</v>
      </c>
      <c r="AM147">
        <v>312.1078</v>
      </c>
      <c r="AO147">
        <f>AO146/(AM146+AN146*(1-Analysis!$G$1))*AM147</f>
        <v>308.88473267032685</v>
      </c>
      <c r="AQ147" s="1">
        <v>43997</v>
      </c>
      <c r="AR147">
        <v>27.97</v>
      </c>
      <c r="AT147">
        <f t="shared" si="4"/>
        <v>1.1274500000000001</v>
      </c>
      <c r="AU147">
        <f>AU146/((AR146+AS146*(1-Analysis!$G$1))*AT146)*AR147*AT147</f>
        <v>31.027117344913705</v>
      </c>
      <c r="AV147">
        <f t="shared" si="5"/>
        <v>1.1325499999999999</v>
      </c>
      <c r="AW147">
        <f>AW146/(($AR146+$AS146*(1-Analysis!$G$1))*AV146)*$AR147*AV147</f>
        <v>31.167467957764885</v>
      </c>
      <c r="AY147" s="3">
        <v>44000</v>
      </c>
      <c r="AZ147">
        <v>1.12195</v>
      </c>
      <c r="BB147" s="3">
        <v>44000</v>
      </c>
      <c r="BC147">
        <v>1.12049</v>
      </c>
    </row>
    <row r="148" spans="1:55" x14ac:dyDescent="0.3">
      <c r="A148" s="1">
        <v>43994</v>
      </c>
      <c r="B148">
        <v>3041.31</v>
      </c>
      <c r="D148" s="1">
        <v>43994</v>
      </c>
      <c r="E148">
        <v>5500.74</v>
      </c>
      <c r="G148" s="1">
        <v>43994</v>
      </c>
      <c r="H148" s="2">
        <v>6227.4189999999999</v>
      </c>
      <c r="K148" s="1">
        <v>43999</v>
      </c>
      <c r="L148">
        <v>59.01</v>
      </c>
      <c r="N148">
        <f>N147/(L147+M147*(1-Analysis!$G$1))*L148</f>
        <v>58.59246175084072</v>
      </c>
      <c r="P148" s="1">
        <v>43999</v>
      </c>
      <c r="Q148">
        <v>55.936500000000002</v>
      </c>
      <c r="S148" s="3">
        <v>43998</v>
      </c>
      <c r="T148" s="4">
        <v>313.04410000000001</v>
      </c>
      <c r="V148" s="3">
        <v>43998</v>
      </c>
      <c r="W148">
        <v>31.085912</v>
      </c>
      <c r="Y148">
        <f>Y147/(W147+X147*(1-Analysis!$G$1))*W148</f>
        <v>30.879417639264123</v>
      </c>
      <c r="AA148" s="3">
        <v>43994</v>
      </c>
      <c r="AB148">
        <v>560.95169999999996</v>
      </c>
      <c r="AD148" s="3">
        <v>43993</v>
      </c>
      <c r="AE148">
        <v>55.939500000000002</v>
      </c>
      <c r="AG148" s="1">
        <v>43991</v>
      </c>
      <c r="AH148">
        <v>32.369700000000002</v>
      </c>
      <c r="AJ148">
        <f>AJ147/(AH147+AI147*(1-Analysis!$G$1))*AH148</f>
        <v>32.121955190771416</v>
      </c>
      <c r="AL148" s="1">
        <v>43998</v>
      </c>
      <c r="AM148">
        <v>313.23739999999998</v>
      </c>
      <c r="AO148">
        <f>AO147/(AM147+AN147*(1-Analysis!$G$1))*AM148</f>
        <v>310.00266754418902</v>
      </c>
      <c r="AQ148" s="1">
        <v>43994</v>
      </c>
      <c r="AR148">
        <v>27.8066</v>
      </c>
      <c r="AT148">
        <f t="shared" si="4"/>
        <v>1.1246499999999999</v>
      </c>
      <c r="AU148">
        <f>AU147/((AR147+AS147*(1-Analysis!$G$1))*AT147)*AR148*AT148</f>
        <v>30.769252662502776</v>
      </c>
      <c r="AV148">
        <f t="shared" si="5"/>
        <v>1.1255200000000001</v>
      </c>
      <c r="AW148">
        <f>AW147/(($AR147+$AS147*(1-Analysis!$G$1))*AV147)*$AR148*AV148</f>
        <v>30.793054956386552</v>
      </c>
      <c r="AY148" s="3">
        <v>43999</v>
      </c>
      <c r="AZ148">
        <v>1.12225</v>
      </c>
      <c r="BB148" s="3">
        <v>43999</v>
      </c>
      <c r="BC148">
        <v>1.1243300000000001</v>
      </c>
    </row>
    <row r="149" spans="1:55" x14ac:dyDescent="0.3">
      <c r="A149" s="1">
        <v>43993</v>
      </c>
      <c r="B149">
        <v>3002.1</v>
      </c>
      <c r="D149" s="1">
        <v>43993</v>
      </c>
      <c r="E149">
        <v>5428.68</v>
      </c>
      <c r="G149" s="1">
        <v>43993</v>
      </c>
      <c r="H149" s="2">
        <v>6145.3019999999997</v>
      </c>
      <c r="K149" s="1">
        <v>43998</v>
      </c>
      <c r="L149">
        <v>59.23</v>
      </c>
      <c r="N149">
        <f>N148/(L148+M148*(1-Analysis!$G$1))*L149</f>
        <v>58.810905092396126</v>
      </c>
      <c r="P149" s="1">
        <v>43998</v>
      </c>
      <c r="Q149">
        <v>56.1387</v>
      </c>
      <c r="S149" s="3">
        <v>43997</v>
      </c>
      <c r="T149" s="4">
        <v>307.21540800000002</v>
      </c>
      <c r="V149" s="3">
        <v>43997</v>
      </c>
      <c r="W149">
        <v>30.507097999999999</v>
      </c>
      <c r="Y149">
        <f>Y148/(W148+X148*(1-Analysis!$G$1))*W149</f>
        <v>30.304448526520929</v>
      </c>
      <c r="AA149" s="3">
        <v>43993</v>
      </c>
      <c r="AB149">
        <v>553.55700000000002</v>
      </c>
      <c r="AD149" s="3">
        <v>43992</v>
      </c>
      <c r="AE149">
        <v>59.434899999999999</v>
      </c>
      <c r="AG149" s="1">
        <v>43990</v>
      </c>
      <c r="AH149">
        <v>32.618899999999996</v>
      </c>
      <c r="AJ149">
        <f>AJ148/(AH148+AI148*(1-Analysis!$G$1))*AH149</f>
        <v>32.369247913087044</v>
      </c>
      <c r="AL149" s="1">
        <v>43997</v>
      </c>
      <c r="AM149">
        <v>307.41500000000002</v>
      </c>
      <c r="AO149">
        <f>AO148/(AM148+AN148*(1-Analysis!$G$1))*AM149</f>
        <v>304.24039416460772</v>
      </c>
      <c r="AQ149" s="1">
        <v>43993</v>
      </c>
      <c r="AR149">
        <v>27.117699999999999</v>
      </c>
      <c r="AT149">
        <f t="shared" si="4"/>
        <v>1.1380999999999997</v>
      </c>
      <c r="AU149">
        <f>AU148/((AR148+AS148*(1-Analysis!$G$1))*AT148)*AR149*AT149</f>
        <v>30.365815299610684</v>
      </c>
      <c r="AV149">
        <f t="shared" si="5"/>
        <v>1.1293299999999999</v>
      </c>
      <c r="AW149">
        <f>AW148/(($AR148+$AS148*(1-Analysis!$G$1))*AV148)*$AR149*AV149</f>
        <v>30.131821625788021</v>
      </c>
      <c r="AY149" s="3">
        <v>43998</v>
      </c>
      <c r="AZ149">
        <v>1.12375</v>
      </c>
      <c r="BB149" s="3">
        <v>43998</v>
      </c>
      <c r="BC149">
        <v>1.12622</v>
      </c>
    </row>
    <row r="150" spans="1:55" x14ac:dyDescent="0.3">
      <c r="A150" s="1">
        <v>43992</v>
      </c>
      <c r="B150">
        <v>3190.14</v>
      </c>
      <c r="D150" s="1">
        <v>43992</v>
      </c>
      <c r="E150">
        <v>5768.22</v>
      </c>
      <c r="G150" s="1">
        <v>43992</v>
      </c>
      <c r="H150" s="2">
        <v>6529.42</v>
      </c>
      <c r="K150" s="1">
        <v>43997</v>
      </c>
      <c r="L150">
        <v>58.12</v>
      </c>
      <c r="N150">
        <f>N149/(L149+M149*(1-Analysis!$G$1))*L150</f>
        <v>57.708759141821091</v>
      </c>
      <c r="P150" s="1">
        <v>43997</v>
      </c>
      <c r="Q150">
        <v>55.093499999999999</v>
      </c>
      <c r="S150" s="3">
        <v>43994</v>
      </c>
      <c r="T150" s="4">
        <v>304.67227700000001</v>
      </c>
      <c r="V150" s="3">
        <v>43994</v>
      </c>
      <c r="W150">
        <v>30.254660000000001</v>
      </c>
      <c r="Y150">
        <f>Y149/(W149+X149*(1-Analysis!$G$1))*W150</f>
        <v>30.053687396205031</v>
      </c>
      <c r="AA150" s="3">
        <v>43992</v>
      </c>
      <c r="AB150">
        <v>588.16039999999998</v>
      </c>
      <c r="AD150" s="3">
        <v>43991</v>
      </c>
      <c r="AE150">
        <v>59.751600000000003</v>
      </c>
      <c r="AG150" s="1">
        <v>43987</v>
      </c>
      <c r="AH150">
        <v>32.233699999999999</v>
      </c>
      <c r="AJ150">
        <f>AJ149/(AH149+AI149*(1-Analysis!$G$1))*AH150</f>
        <v>31.986996080679418</v>
      </c>
      <c r="AL150" s="1">
        <v>43994</v>
      </c>
      <c r="AM150">
        <v>304.8802</v>
      </c>
      <c r="AO150">
        <f>AO149/(AM149+AN149*(1-Analysis!$G$1))*AM150</f>
        <v>301.73177047634118</v>
      </c>
      <c r="AQ150" s="1">
        <v>43992</v>
      </c>
      <c r="AR150">
        <v>28.886900000000001</v>
      </c>
      <c r="AT150">
        <f t="shared" si="4"/>
        <v>1.1352</v>
      </c>
      <c r="AU150">
        <f>AU149/((AR149+AS149*(1-Analysis!$G$1))*AT149)*AR150*AT150</f>
        <v>32.264503867409694</v>
      </c>
      <c r="AV150">
        <f t="shared" si="5"/>
        <v>1.1375900000000001</v>
      </c>
      <c r="AW150">
        <f>AW149/(($AR149+$AS149*(1-Analysis!$G$1))*AV149)*$AR150*AV150</f>
        <v>32.332432130485024</v>
      </c>
      <c r="AY150" s="3">
        <v>43997</v>
      </c>
      <c r="AZ150">
        <v>1.1274500000000001</v>
      </c>
      <c r="BB150" s="3">
        <v>43997</v>
      </c>
      <c r="BC150">
        <v>1.1325499999999999</v>
      </c>
    </row>
    <row r="151" spans="1:55" x14ac:dyDescent="0.3">
      <c r="A151" s="1">
        <v>43991</v>
      </c>
      <c r="B151">
        <v>3207.18</v>
      </c>
      <c r="D151" s="1">
        <v>43991</v>
      </c>
      <c r="E151">
        <v>5799.02</v>
      </c>
      <c r="G151" s="1">
        <v>43991</v>
      </c>
      <c r="H151" s="2">
        <v>6564.27</v>
      </c>
      <c r="K151" s="1">
        <v>43994</v>
      </c>
      <c r="L151">
        <v>57.64</v>
      </c>
      <c r="N151">
        <f>N150/(L150+M150*(1-Analysis!$G$1))*L151</f>
        <v>57.232155487518369</v>
      </c>
      <c r="P151" s="1">
        <v>43994</v>
      </c>
      <c r="Q151">
        <v>54.6374</v>
      </c>
      <c r="S151" s="3">
        <v>43993</v>
      </c>
      <c r="T151" s="4">
        <v>300.67265700000002</v>
      </c>
      <c r="V151" s="3">
        <v>43993</v>
      </c>
      <c r="W151">
        <v>29.857337999999999</v>
      </c>
      <c r="X151" s="5">
        <v>0.1147</v>
      </c>
      <c r="Y151">
        <f>Y150/(W150+X150*(1-Analysis!$G$1))*W151</f>
        <v>29.659004686710524</v>
      </c>
      <c r="AA151" s="3">
        <v>43991</v>
      </c>
      <c r="AB151">
        <v>591.30139999999994</v>
      </c>
      <c r="AD151" s="3">
        <v>43990</v>
      </c>
      <c r="AE151">
        <v>60.217399999999998</v>
      </c>
      <c r="AG151" s="1">
        <v>43986</v>
      </c>
      <c r="AH151">
        <v>31.412400000000002</v>
      </c>
      <c r="AJ151">
        <f>AJ150/(AH150+AI150*(1-Analysis!$G$1))*AH151</f>
        <v>31.171981984219443</v>
      </c>
      <c r="AL151" s="1">
        <v>43993</v>
      </c>
      <c r="AM151">
        <v>300.88630000000001</v>
      </c>
      <c r="AO151">
        <f>AO150/(AM150+AN150*(1-Analysis!$G$1))*AM151</f>
        <v>297.77911458689522</v>
      </c>
      <c r="AQ151" s="1">
        <v>43991</v>
      </c>
      <c r="AR151">
        <v>29.034400000000002</v>
      </c>
      <c r="AT151">
        <f t="shared" si="4"/>
        <v>1.1354499999999998</v>
      </c>
      <c r="AU151">
        <f>AU150/((AR150+AS150*(1-Analysis!$G$1))*AT150)*AR151*AT151</f>
        <v>32.436392068882334</v>
      </c>
      <c r="AV151">
        <f t="shared" si="5"/>
        <v>1.1338299999999999</v>
      </c>
      <c r="AW151">
        <f>AW150/(($AR150+$AS150*(1-Analysis!$G$1))*AV150)*$AR151*AV151</f>
        <v>32.390113540412052</v>
      </c>
      <c r="AY151" s="3">
        <v>43994</v>
      </c>
      <c r="AZ151">
        <v>1.1246499999999999</v>
      </c>
      <c r="BB151" s="3">
        <v>43994</v>
      </c>
      <c r="BC151">
        <v>1.1255200000000001</v>
      </c>
    </row>
    <row r="152" spans="1:55" x14ac:dyDescent="0.3">
      <c r="A152" s="1">
        <v>43990</v>
      </c>
      <c r="B152">
        <v>3232.39</v>
      </c>
      <c r="D152" s="1">
        <v>43990</v>
      </c>
      <c r="E152">
        <v>5844.31</v>
      </c>
      <c r="G152" s="1">
        <v>43990</v>
      </c>
      <c r="H152" s="2">
        <v>6615.4040000000005</v>
      </c>
      <c r="K152" s="1">
        <v>43993</v>
      </c>
      <c r="L152">
        <v>56.89</v>
      </c>
      <c r="M152">
        <v>0.19528999999999999</v>
      </c>
      <c r="N152">
        <f>N151/(L151+M151*(1-Analysis!$G$1))*L152</f>
        <v>56.487462277670367</v>
      </c>
      <c r="P152" s="1">
        <v>43993</v>
      </c>
      <c r="Q152">
        <v>53.920400000000001</v>
      </c>
      <c r="S152" s="3">
        <v>43992</v>
      </c>
      <c r="T152" s="4">
        <v>319.46949699999999</v>
      </c>
      <c r="V152" s="3">
        <v>43992</v>
      </c>
      <c r="W152">
        <v>31.845748</v>
      </c>
      <c r="Y152">
        <f>Y151/(W151+X151*(1-Analysis!$G$1))*W152</f>
        <v>31.513145325112774</v>
      </c>
      <c r="AA152" s="3">
        <v>43990</v>
      </c>
      <c r="AB152">
        <v>595.90909999999997</v>
      </c>
      <c r="AD152" s="3">
        <v>43987</v>
      </c>
      <c r="AE152">
        <v>59.4998</v>
      </c>
      <c r="AG152" s="1">
        <v>43985</v>
      </c>
      <c r="AH152">
        <v>31.511800000000001</v>
      </c>
      <c r="AJ152">
        <f>AJ151/(AH151+AI151*(1-Analysis!$G$1))*AH152</f>
        <v>31.270621216154328</v>
      </c>
      <c r="AL152" s="1">
        <v>43992</v>
      </c>
      <c r="AM152">
        <v>319.66879999999998</v>
      </c>
      <c r="AO152">
        <f>AO151/(AM151+AN151*(1-Analysis!$G$1))*AM152</f>
        <v>316.36765191720355</v>
      </c>
      <c r="AQ152" s="1">
        <v>43990</v>
      </c>
      <c r="AR152">
        <v>29.3992</v>
      </c>
      <c r="AT152">
        <f t="shared" si="4"/>
        <v>1.1301000000000001</v>
      </c>
      <c r="AU152">
        <f>AU151/((AR151+AS151*(1-Analysis!$G$1))*AT151)*AR152*AT152</f>
        <v>32.6891824066509</v>
      </c>
      <c r="AV152">
        <f t="shared" si="5"/>
        <v>1.12913</v>
      </c>
      <c r="AW152">
        <f>AW151/(($AR151+$AS151*(1-Analysis!$G$1))*AV151)*$AR152*AV152</f>
        <v>32.661124264066657</v>
      </c>
      <c r="AY152" s="3">
        <v>43993</v>
      </c>
      <c r="AZ152">
        <v>1.1380999999999997</v>
      </c>
      <c r="BB152" s="3">
        <v>43993</v>
      </c>
      <c r="BC152">
        <v>1.1293299999999999</v>
      </c>
    </row>
    <row r="153" spans="1:55" x14ac:dyDescent="0.3">
      <c r="A153" s="1">
        <v>43987</v>
      </c>
      <c r="B153">
        <v>3193.93</v>
      </c>
      <c r="D153" s="1">
        <v>43987</v>
      </c>
      <c r="E153">
        <v>5774.7</v>
      </c>
      <c r="G153" s="1">
        <v>43987</v>
      </c>
      <c r="H153" s="2">
        <v>6536.5789999999997</v>
      </c>
      <c r="K153" s="1">
        <v>43992</v>
      </c>
      <c r="L153">
        <v>60.65</v>
      </c>
      <c r="N153">
        <f>N152/(L152+M152*(1-Analysis!$G$1))*L153</f>
        <v>60.014840725880653</v>
      </c>
      <c r="P153" s="1">
        <v>43992</v>
      </c>
      <c r="Q153">
        <v>57.291800000000002</v>
      </c>
      <c r="S153" s="3">
        <v>43991</v>
      </c>
      <c r="T153" s="4">
        <v>321.17542300000002</v>
      </c>
      <c r="V153" s="3">
        <v>43991</v>
      </c>
      <c r="W153">
        <v>32.015821000000003</v>
      </c>
      <c r="Y153">
        <f>Y152/(W152+X152*(1-Analysis!$G$1))*W153</f>
        <v>31.681442052351777</v>
      </c>
      <c r="AA153" s="3">
        <v>43987</v>
      </c>
      <c r="AB153">
        <v>588.81150000000002</v>
      </c>
      <c r="AD153" s="3">
        <v>43986</v>
      </c>
      <c r="AE153">
        <v>57.9788</v>
      </c>
      <c r="AG153" s="1">
        <v>43984</v>
      </c>
      <c r="AH153">
        <v>31.086600000000001</v>
      </c>
      <c r="AJ153">
        <f>AJ152/(AH152+AI152*(1-Analysis!$G$1))*AH153</f>
        <v>30.84867552783729</v>
      </c>
      <c r="AL153" s="1">
        <v>43991</v>
      </c>
      <c r="AM153">
        <v>321.3777</v>
      </c>
      <c r="AO153">
        <f>AO152/(AM152+AN152*(1-Analysis!$G$1))*AM153</f>
        <v>318.05890448974526</v>
      </c>
      <c r="AQ153" s="1">
        <v>43987</v>
      </c>
      <c r="AR153">
        <v>29.015699999999999</v>
      </c>
      <c r="AT153">
        <f t="shared" si="4"/>
        <v>1.1313500000000001</v>
      </c>
      <c r="AU153">
        <f>AU152/((AR152+AS152*(1-Analysis!$G$1))*AT152)*AR153*AT153</f>
        <v>32.298451734561809</v>
      </c>
      <c r="AV153">
        <f t="shared" si="5"/>
        <v>1.1289899999999999</v>
      </c>
      <c r="AW153">
        <f>AW152/(($AR152+$AS152*(1-Analysis!$G$1))*AV152)*$AR153*AV153</f>
        <v>32.231077052903991</v>
      </c>
      <c r="AY153" s="3">
        <v>43992</v>
      </c>
      <c r="AZ153">
        <v>1.1352</v>
      </c>
      <c r="BB153" s="3">
        <v>43992</v>
      </c>
      <c r="BC153">
        <v>1.1375900000000001</v>
      </c>
    </row>
    <row r="154" spans="1:55" x14ac:dyDescent="0.3">
      <c r="A154" s="1">
        <v>43986</v>
      </c>
      <c r="B154">
        <v>3112.35</v>
      </c>
      <c r="D154" s="1">
        <v>43986</v>
      </c>
      <c r="E154">
        <v>5627.15</v>
      </c>
      <c r="G154" s="1">
        <v>43986</v>
      </c>
      <c r="H154" s="2">
        <v>6369.5349999999999</v>
      </c>
      <c r="K154" s="1">
        <v>43991</v>
      </c>
      <c r="L154">
        <v>60.98</v>
      </c>
      <c r="N154">
        <f>N153/(L153+M153*(1-Analysis!$G$1))*L154</f>
        <v>60.341384789187174</v>
      </c>
      <c r="P154" s="1">
        <v>43991</v>
      </c>
      <c r="Q154">
        <v>57.598100000000002</v>
      </c>
      <c r="S154" s="3">
        <v>43990</v>
      </c>
      <c r="T154" s="4">
        <v>323.68005099999999</v>
      </c>
      <c r="V154" s="3">
        <v>43990</v>
      </c>
      <c r="W154">
        <v>32.265546000000001</v>
      </c>
      <c r="Y154">
        <f>Y153/(W153+X153*(1-Analysis!$G$1))*W154</f>
        <v>31.92855887988912</v>
      </c>
      <c r="AA154" s="3">
        <v>43986</v>
      </c>
      <c r="AB154">
        <v>573.76639999999998</v>
      </c>
      <c r="AD154" s="3">
        <v>43985</v>
      </c>
      <c r="AE154">
        <v>58.162999999999997</v>
      </c>
      <c r="AG154" s="1">
        <v>43983</v>
      </c>
      <c r="AH154">
        <v>30.825900000000001</v>
      </c>
      <c r="AJ154">
        <f>AJ153/(AH153+AI153*(1-Analysis!$G$1))*AH154</f>
        <v>30.589970821947706</v>
      </c>
      <c r="AL154" s="1">
        <v>43990</v>
      </c>
      <c r="AM154">
        <v>323.88220000000001</v>
      </c>
      <c r="AO154">
        <f>AO153/(AM153+AN153*(1-Analysis!$G$1))*AM154</f>
        <v>320.53754107932372</v>
      </c>
      <c r="AQ154" s="1">
        <v>43986</v>
      </c>
      <c r="AR154">
        <v>28.197900000000001</v>
      </c>
      <c r="AT154">
        <f t="shared" si="4"/>
        <v>1.1344000000000001</v>
      </c>
      <c r="AU154">
        <f>AU153/((AR153+AS153*(1-Analysis!$G$1))*AT153)*AR154*AT154</f>
        <v>31.472747301480119</v>
      </c>
      <c r="AV154">
        <f t="shared" si="5"/>
        <v>1.1336299999999999</v>
      </c>
      <c r="AW154">
        <f>AW153/(($AR153+$AS153*(1-Analysis!$G$1))*AV153)*$AR154*AV154</f>
        <v>31.451384452906286</v>
      </c>
      <c r="AY154" s="3">
        <v>43991</v>
      </c>
      <c r="AZ154">
        <v>1.1354499999999998</v>
      </c>
      <c r="BB154" s="3">
        <v>43991</v>
      </c>
      <c r="BC154">
        <v>1.1338299999999999</v>
      </c>
    </row>
    <row r="155" spans="1:55" x14ac:dyDescent="0.3">
      <c r="A155" s="1">
        <v>43985</v>
      </c>
      <c r="B155">
        <v>3122.87</v>
      </c>
      <c r="D155" s="1">
        <v>43985</v>
      </c>
      <c r="E155">
        <v>5645.31</v>
      </c>
      <c r="G155" s="1">
        <v>43985</v>
      </c>
      <c r="H155" s="2">
        <v>6389.67</v>
      </c>
      <c r="K155" s="1">
        <v>43990</v>
      </c>
      <c r="L155">
        <v>61.45</v>
      </c>
      <c r="N155">
        <f>N154/(L154+M154*(1-Analysis!$G$1))*L155</f>
        <v>60.806462697532837</v>
      </c>
      <c r="P155" s="1">
        <v>43990</v>
      </c>
      <c r="Q155">
        <v>58.047199999999997</v>
      </c>
      <c r="S155" s="3">
        <v>43987</v>
      </c>
      <c r="T155" s="4">
        <v>319.825604</v>
      </c>
      <c r="V155" s="3">
        <v>43987</v>
      </c>
      <c r="W155">
        <v>31.881291999999998</v>
      </c>
      <c r="Y155">
        <f>Y154/(W154+X154*(1-Analysis!$G$1))*W155</f>
        <v>31.548318097234056</v>
      </c>
      <c r="AA155" s="3">
        <v>43985</v>
      </c>
      <c r="AB155">
        <v>575.58159999999998</v>
      </c>
      <c r="AD155" s="3">
        <v>43984</v>
      </c>
      <c r="AE155">
        <v>57.374899999999997</v>
      </c>
      <c r="AG155" s="1">
        <v>43980</v>
      </c>
      <c r="AH155">
        <v>30.706099999999999</v>
      </c>
      <c r="AJ155">
        <f>AJ154/(AH154+AI154*(1-Analysis!$G$1))*AH155</f>
        <v>30.471087723499018</v>
      </c>
      <c r="AL155" s="1">
        <v>43987</v>
      </c>
      <c r="AM155">
        <v>320.02190000000002</v>
      </c>
      <c r="AO155">
        <f>AO154/(AM154+AN154*(1-Analysis!$G$1))*AM155</f>
        <v>316.71710553260795</v>
      </c>
      <c r="AQ155" s="1">
        <v>43985</v>
      </c>
      <c r="AR155">
        <v>28.602399999999999</v>
      </c>
      <c r="AT155">
        <f t="shared" si="4"/>
        <v>1.12195</v>
      </c>
      <c r="AU155">
        <f>AU154/((AR154+AS154*(1-Analysis!$G$1))*AT154)*AR155*AT155</f>
        <v>31.573857871640037</v>
      </c>
      <c r="AV155">
        <f t="shared" si="5"/>
        <v>1.12361</v>
      </c>
      <c r="AW155">
        <f>AW154/(($AR154+$AS154*(1-Analysis!$G$1))*AV154)*$AR155*AV155</f>
        <v>31.620573504303621</v>
      </c>
      <c r="AY155" s="3">
        <v>43990</v>
      </c>
      <c r="AZ155">
        <v>1.1301000000000001</v>
      </c>
      <c r="BB155" s="3">
        <v>43990</v>
      </c>
      <c r="BC155">
        <v>1.12913</v>
      </c>
    </row>
    <row r="156" spans="1:55" x14ac:dyDescent="0.3">
      <c r="A156" s="1">
        <v>43984</v>
      </c>
      <c r="B156">
        <v>3080.82</v>
      </c>
      <c r="D156" s="1">
        <v>43984</v>
      </c>
      <c r="E156">
        <v>5568.91</v>
      </c>
      <c r="G156" s="1">
        <v>43984</v>
      </c>
      <c r="H156" s="2">
        <v>6303</v>
      </c>
      <c r="K156" s="1">
        <v>43987</v>
      </c>
      <c r="L156">
        <v>60.72</v>
      </c>
      <c r="N156">
        <f>N155/(L155+M155*(1-Analysis!$G$1))*L156</f>
        <v>60.08410764840022</v>
      </c>
      <c r="P156" s="1">
        <v>43987</v>
      </c>
      <c r="Q156">
        <v>57.355699999999999</v>
      </c>
      <c r="S156" s="3">
        <v>43986</v>
      </c>
      <c r="T156" s="4">
        <v>311.654203</v>
      </c>
      <c r="V156" s="3">
        <v>43986</v>
      </c>
      <c r="W156">
        <v>31.066686000000001</v>
      </c>
      <c r="Y156">
        <f>Y155/(W155+X155*(1-Analysis!$G$1))*W156</f>
        <v>30.742219987661979</v>
      </c>
      <c r="AA156" s="3">
        <v>43984</v>
      </c>
      <c r="AB156">
        <v>567.77589999999998</v>
      </c>
      <c r="AD156" s="3">
        <v>43980</v>
      </c>
      <c r="AE156">
        <v>56.692</v>
      </c>
      <c r="AG156" s="1">
        <v>43979</v>
      </c>
      <c r="AH156">
        <v>30.548200000000001</v>
      </c>
      <c r="AJ156">
        <f>AJ155/(AH155+AI155*(1-Analysis!$G$1))*AH156</f>
        <v>30.314396227296619</v>
      </c>
      <c r="AL156" s="1">
        <v>43986</v>
      </c>
      <c r="AM156">
        <v>311.85469999999998</v>
      </c>
      <c r="AO156">
        <f>AO155/(AM155+AN155*(1-Analysis!$G$1))*AM156</f>
        <v>308.63424637732538</v>
      </c>
      <c r="AQ156" s="1">
        <v>43984</v>
      </c>
      <c r="AR156">
        <v>28.306999999999999</v>
      </c>
      <c r="AT156">
        <f t="shared" si="4"/>
        <v>1.1183000000000001</v>
      </c>
      <c r="AU156">
        <f>AU155/((AR155+AS155*(1-Analysis!$G$1))*AT155)*AR156*AT156</f>
        <v>31.146111979776009</v>
      </c>
      <c r="AV156">
        <f t="shared" si="5"/>
        <v>1.11703</v>
      </c>
      <c r="AW156">
        <f>AW155/(($AR155+$AS155*(1-Analysis!$G$1))*AV155)*$AR156*AV156</f>
        <v>31.11074082515352</v>
      </c>
      <c r="AY156" s="3">
        <v>43987</v>
      </c>
      <c r="AZ156">
        <v>1.1313500000000001</v>
      </c>
      <c r="BB156" s="3">
        <v>43987</v>
      </c>
      <c r="BC156">
        <v>1.1289899999999999</v>
      </c>
    </row>
    <row r="157" spans="1:55" x14ac:dyDescent="0.3">
      <c r="A157" s="1">
        <v>43983</v>
      </c>
      <c r="B157">
        <v>3055.73</v>
      </c>
      <c r="D157" s="1">
        <v>43983</v>
      </c>
      <c r="E157">
        <v>5523.44</v>
      </c>
      <c r="G157" s="1">
        <v>43983</v>
      </c>
      <c r="H157" s="2">
        <v>6251.4759999999997</v>
      </c>
      <c r="K157" s="1">
        <v>43986</v>
      </c>
      <c r="L157">
        <v>59.17</v>
      </c>
      <c r="N157">
        <f>N156/(L156+M156*(1-Analysis!$G$1))*L157</f>
        <v>58.550340078324126</v>
      </c>
      <c r="P157" s="1">
        <v>43986</v>
      </c>
      <c r="Q157">
        <v>55.890599999999999</v>
      </c>
      <c r="S157" s="3">
        <v>43985</v>
      </c>
      <c r="T157" s="4">
        <v>312.649674</v>
      </c>
      <c r="V157" s="3">
        <v>43985</v>
      </c>
      <c r="W157">
        <v>31.165903</v>
      </c>
      <c r="Y157">
        <f>Y156/(W156+X156*(1-Analysis!$G$1))*W157</f>
        <v>30.84040074760901</v>
      </c>
      <c r="AA157" s="3">
        <v>43983</v>
      </c>
      <c r="AB157">
        <v>563.13580000000002</v>
      </c>
      <c r="AD157" s="3">
        <v>43979</v>
      </c>
      <c r="AE157">
        <v>56.413499999999999</v>
      </c>
      <c r="AG157" s="1">
        <v>43978</v>
      </c>
      <c r="AH157">
        <v>30.6128</v>
      </c>
      <c r="AJ157">
        <f>AJ156/(AH156+AI156*(1-Analysis!$G$1))*AH157</f>
        <v>30.378501804590318</v>
      </c>
      <c r="AL157" s="1">
        <v>43985</v>
      </c>
      <c r="AM157">
        <v>312.84359999999998</v>
      </c>
      <c r="AO157">
        <f>AO156/(AM156+AN156*(1-Analysis!$G$1))*AM157</f>
        <v>309.61293422856681</v>
      </c>
      <c r="AQ157" s="1">
        <v>43983</v>
      </c>
      <c r="AR157">
        <v>28.190100000000001</v>
      </c>
      <c r="AT157">
        <f t="shared" si="4"/>
        <v>1.11375</v>
      </c>
      <c r="AU157">
        <f>AU156/((AR156+AS156*(1-Analysis!$G$1))*AT156)*AR157*AT157</f>
        <v>30.891287145018421</v>
      </c>
      <c r="AV157">
        <f t="shared" si="5"/>
        <v>1.1132200000000001</v>
      </c>
      <c r="AW157">
        <f>AW156/(($AR156+$AS156*(1-Analysis!$G$1))*AV156)*$AR157*AV157</f>
        <v>30.876586914098674</v>
      </c>
      <c r="AY157" s="3">
        <v>43986</v>
      </c>
      <c r="AZ157">
        <v>1.1344000000000001</v>
      </c>
      <c r="BB157" s="3">
        <v>43986</v>
      </c>
      <c r="BC157">
        <v>1.1336299999999999</v>
      </c>
    </row>
    <row r="158" spans="1:55" x14ac:dyDescent="0.3">
      <c r="A158" s="1">
        <v>43980</v>
      </c>
      <c r="B158">
        <v>3044.31</v>
      </c>
      <c r="D158" s="1">
        <v>43980</v>
      </c>
      <c r="E158">
        <v>5502.6</v>
      </c>
      <c r="G158" s="1">
        <v>43980</v>
      </c>
      <c r="H158" s="2">
        <v>6227.8130000000001</v>
      </c>
      <c r="K158" s="1">
        <v>43985</v>
      </c>
      <c r="L158">
        <v>59.36</v>
      </c>
      <c r="N158">
        <f>N157/(L157+M157*(1-Analysis!$G$1))*L158</f>
        <v>58.73835029659152</v>
      </c>
      <c r="P158" s="1">
        <v>43985</v>
      </c>
      <c r="Q158">
        <v>56.069000000000003</v>
      </c>
      <c r="S158" s="3">
        <v>43984</v>
      </c>
      <c r="T158" s="4">
        <v>308.41465499999998</v>
      </c>
      <c r="V158" s="3">
        <v>43984</v>
      </c>
      <c r="W158">
        <v>30.743731</v>
      </c>
      <c r="Y158">
        <f>Y157/(W157+X157*(1-Analysis!$G$1))*W158</f>
        <v>30.422637987312299</v>
      </c>
      <c r="AA158" s="3">
        <v>43980</v>
      </c>
      <c r="AB158">
        <v>561.00710000000004</v>
      </c>
      <c r="AD158" s="3">
        <v>43978</v>
      </c>
      <c r="AE158">
        <v>56.5242</v>
      </c>
      <c r="AG158" s="1">
        <v>43977</v>
      </c>
      <c r="AH158">
        <v>30.170999999999999</v>
      </c>
      <c r="AJ158">
        <f>AJ157/(AH157+AI157*(1-Analysis!$G$1))*AH158</f>
        <v>29.940083166070874</v>
      </c>
      <c r="AL158" s="1">
        <v>43984</v>
      </c>
      <c r="AM158">
        <v>308.60700000000003</v>
      </c>
      <c r="AO158">
        <f>AO157/(AM157+AN157*(1-Analysis!$G$1))*AM158</f>
        <v>305.42008464764928</v>
      </c>
      <c r="AQ158" s="1">
        <v>43980</v>
      </c>
      <c r="AR158">
        <v>28.117899999999999</v>
      </c>
      <c r="AT158">
        <f t="shared" si="4"/>
        <v>1.1123499999999999</v>
      </c>
      <c r="AU158">
        <f>AU157/((AR157+AS157*(1-Analysis!$G$1))*AT157)*AR158*AT158</f>
        <v>30.773437565009917</v>
      </c>
      <c r="AV158">
        <f t="shared" si="5"/>
        <v>1.1102000000000001</v>
      </c>
      <c r="AW158">
        <f>AW157/(($AR157+$AS157*(1-Analysis!$G$1))*AV157)*$AR158*AV158</f>
        <v>30.713957283835128</v>
      </c>
      <c r="AY158" s="3">
        <v>43985</v>
      </c>
      <c r="AZ158">
        <v>1.12195</v>
      </c>
      <c r="BB158" s="3">
        <v>43985</v>
      </c>
      <c r="BC158">
        <v>1.12361</v>
      </c>
    </row>
    <row r="159" spans="1:55" x14ac:dyDescent="0.3">
      <c r="A159" s="1">
        <v>43979</v>
      </c>
      <c r="B159">
        <v>3029.73</v>
      </c>
      <c r="D159" s="1">
        <v>43979</v>
      </c>
      <c r="E159">
        <v>5475.65</v>
      </c>
      <c r="G159" s="1">
        <v>43979</v>
      </c>
      <c r="H159" s="2">
        <v>6197.0159999999996</v>
      </c>
      <c r="K159" s="1">
        <v>43984</v>
      </c>
      <c r="L159">
        <v>58.55</v>
      </c>
      <c r="N159">
        <f>N158/(L158+M158*(1-Analysis!$G$1))*L159</f>
        <v>57.936833050293686</v>
      </c>
      <c r="P159" s="1">
        <v>43984</v>
      </c>
      <c r="Q159">
        <v>55.309199999999997</v>
      </c>
      <c r="S159" s="3">
        <v>43983</v>
      </c>
      <c r="T159" s="4">
        <v>305.89435700000001</v>
      </c>
      <c r="V159" s="3">
        <v>43983</v>
      </c>
      <c r="W159">
        <v>30.492536000000001</v>
      </c>
      <c r="Y159">
        <f>Y158/(W158+X158*(1-Analysis!$G$1))*W159</f>
        <v>30.174066512717271</v>
      </c>
      <c r="AA159" s="3">
        <v>43979</v>
      </c>
      <c r="AB159">
        <v>558.23530000000005</v>
      </c>
      <c r="AD159" s="3">
        <v>43977</v>
      </c>
      <c r="AE159">
        <v>55.696800000000003</v>
      </c>
      <c r="AG159" s="1">
        <v>43973</v>
      </c>
      <c r="AH159">
        <v>29.8032</v>
      </c>
      <c r="AJ159">
        <f>AJ158/(AH158+AI158*(1-Analysis!$G$1))*AH159</f>
        <v>29.575098160983842</v>
      </c>
      <c r="AL159" s="1">
        <v>43983</v>
      </c>
      <c r="AM159">
        <v>306.084</v>
      </c>
      <c r="AO159">
        <f>AO158/(AM158+AN158*(1-Analysis!$G$1))*AM159</f>
        <v>302.92313910342625</v>
      </c>
      <c r="AQ159" s="1">
        <v>43979</v>
      </c>
      <c r="AR159">
        <v>28.151900000000001</v>
      </c>
      <c r="AT159">
        <f t="shared" si="4"/>
        <v>1.10555</v>
      </c>
      <c r="AU159">
        <f>AU158/((AR158+AS158*(1-Analysis!$G$1))*AT158)*AR159*AT159</f>
        <v>30.622297467433949</v>
      </c>
      <c r="AV159">
        <f t="shared" si="5"/>
        <v>1.1079000000000001</v>
      </c>
      <c r="AW159">
        <f>AW158/(($AR158+$AS158*(1-Analysis!$G$1))*AV158)*$AR159*AV159</f>
        <v>30.687389411758911</v>
      </c>
      <c r="AY159" s="3">
        <v>43984</v>
      </c>
      <c r="AZ159">
        <v>1.1183000000000001</v>
      </c>
      <c r="BB159" s="3">
        <v>43984</v>
      </c>
      <c r="BC159">
        <v>1.11703</v>
      </c>
    </row>
    <row r="160" spans="1:55" x14ac:dyDescent="0.3">
      <c r="A160" s="1">
        <v>43978</v>
      </c>
      <c r="B160">
        <v>3036.13</v>
      </c>
      <c r="D160" s="1">
        <v>43978</v>
      </c>
      <c r="E160">
        <v>5486.77</v>
      </c>
      <c r="G160" s="1">
        <v>43978</v>
      </c>
      <c r="H160" s="2">
        <v>6209.384</v>
      </c>
      <c r="K160" s="1">
        <v>43983</v>
      </c>
      <c r="L160">
        <v>58.07</v>
      </c>
      <c r="N160">
        <f>N159/(L159+M159*(1-Analysis!$G$1))*L160</f>
        <v>57.461859867302387</v>
      </c>
      <c r="P160" s="1">
        <v>43983</v>
      </c>
      <c r="Q160">
        <v>54.857300000000002</v>
      </c>
      <c r="S160" s="3">
        <v>43980</v>
      </c>
      <c r="T160" s="4">
        <v>304.738991</v>
      </c>
      <c r="V160" s="3">
        <v>43980</v>
      </c>
      <c r="W160">
        <v>30.377451000000001</v>
      </c>
      <c r="Y160">
        <f>Y159/(W159+X159*(1-Analysis!$G$1))*W160</f>
        <v>30.060183480993832</v>
      </c>
      <c r="AA160" s="3">
        <v>43978</v>
      </c>
      <c r="AB160">
        <v>559.35080000000005</v>
      </c>
      <c r="AD160" s="3">
        <v>43973</v>
      </c>
      <c r="AE160">
        <v>55.020099999999999</v>
      </c>
      <c r="AG160" s="1">
        <v>43972</v>
      </c>
      <c r="AH160">
        <v>29.727599999999999</v>
      </c>
      <c r="AJ160">
        <f>AJ159/(AH159+AI159*(1-Analysis!$G$1))*AH160</f>
        <v>29.500076773315055</v>
      </c>
      <c r="AL160" s="1">
        <v>43980</v>
      </c>
      <c r="AM160">
        <v>304.93439999999998</v>
      </c>
      <c r="AO160">
        <f>AO159/(AM159+AN159*(1-Analysis!$G$1))*AM160</f>
        <v>301.7854107650835</v>
      </c>
      <c r="AQ160" s="1">
        <v>43978</v>
      </c>
      <c r="AR160">
        <v>28.4207</v>
      </c>
      <c r="AT160">
        <f t="shared" si="4"/>
        <v>1.0972999999999999</v>
      </c>
      <c r="AU160">
        <f>AU159/((AR159+AS159*(1-Analysis!$G$1))*AT159)*AR160*AT160</f>
        <v>30.683989146187592</v>
      </c>
      <c r="AV160">
        <f t="shared" si="5"/>
        <v>1.1007</v>
      </c>
      <c r="AW160">
        <f>AW159/(($AR159+$AS159*(1-Analysis!$G$1))*AV159)*$AR160*AV160</f>
        <v>30.779063932569649</v>
      </c>
      <c r="AY160" s="3">
        <v>43983</v>
      </c>
      <c r="AZ160">
        <v>1.11375</v>
      </c>
      <c r="BB160" s="3">
        <v>43983</v>
      </c>
      <c r="BC160">
        <v>1.1132200000000001</v>
      </c>
    </row>
    <row r="161" spans="1:55" x14ac:dyDescent="0.3">
      <c r="A161" s="1">
        <v>43977</v>
      </c>
      <c r="B161">
        <v>2991.77</v>
      </c>
      <c r="D161" s="1">
        <v>43977</v>
      </c>
      <c r="E161">
        <v>5406.53</v>
      </c>
      <c r="G161" s="1">
        <v>43977</v>
      </c>
      <c r="H161" s="2">
        <v>6118.5360000000001</v>
      </c>
      <c r="K161" s="1">
        <v>43980</v>
      </c>
      <c r="L161">
        <v>57.85</v>
      </c>
      <c r="N161">
        <f>N160/(L160+M160*(1-Analysis!$G$1))*L161</f>
        <v>57.244163825098035</v>
      </c>
      <c r="P161" s="1">
        <v>43980</v>
      </c>
      <c r="Q161">
        <v>54.650100000000002</v>
      </c>
      <c r="S161" s="3">
        <v>43979</v>
      </c>
      <c r="T161" s="4">
        <v>303.24216200000001</v>
      </c>
      <c r="V161" s="3">
        <v>43979</v>
      </c>
      <c r="W161">
        <v>30.228189</v>
      </c>
      <c r="Y161">
        <f>Y160/(W160+X160*(1-Analysis!$G$1))*W161</f>
        <v>29.912480399957175</v>
      </c>
      <c r="AA161" s="3">
        <v>43977</v>
      </c>
      <c r="AB161">
        <v>551.16849999999999</v>
      </c>
      <c r="AD161" s="3">
        <v>43971</v>
      </c>
      <c r="AE161">
        <v>55.311100000000003</v>
      </c>
      <c r="AG161" s="1">
        <v>43971</v>
      </c>
      <c r="AH161">
        <v>29.967500000000001</v>
      </c>
      <c r="AJ161">
        <f>AJ160/(AH160+AI160*(1-Analysis!$G$1))*AH161</f>
        <v>29.738140674131749</v>
      </c>
      <c r="AL161" s="1">
        <v>43979</v>
      </c>
      <c r="AM161">
        <v>303.4425</v>
      </c>
      <c r="AO161">
        <f>AO160/(AM160+AN160*(1-Analysis!$G$1))*AM161</f>
        <v>300.30891728215596</v>
      </c>
      <c r="AQ161" s="1">
        <v>43977</v>
      </c>
      <c r="AR161">
        <v>27.9754</v>
      </c>
      <c r="AT161">
        <f t="shared" si="4"/>
        <v>1.0984499999999997</v>
      </c>
      <c r="AU161">
        <f>AU160/((AR160+AS160*(1-Analysis!$G$1))*AT160)*AR161*AT161</f>
        <v>30.234881372925024</v>
      </c>
      <c r="AV161">
        <f t="shared" si="5"/>
        <v>1.0976999999999999</v>
      </c>
      <c r="AW161">
        <f>AW160/(($AR160+$AS160*(1-Analysis!$G$1))*AV160)*$AR161*AV161</f>
        <v>30.214237592115978</v>
      </c>
      <c r="AY161" s="3">
        <v>43980</v>
      </c>
      <c r="AZ161">
        <v>1.1123499999999999</v>
      </c>
      <c r="BB161" s="3">
        <v>43980</v>
      </c>
      <c r="BC161">
        <v>1.1102000000000001</v>
      </c>
    </row>
    <row r="162" spans="1:55" x14ac:dyDescent="0.3">
      <c r="A162" s="1">
        <v>43973</v>
      </c>
      <c r="B162">
        <v>2955.45</v>
      </c>
      <c r="D162" s="1">
        <v>43973</v>
      </c>
      <c r="E162">
        <v>5340.84</v>
      </c>
      <c r="G162" s="1">
        <v>43973</v>
      </c>
      <c r="H162" s="2">
        <v>6044.1639999999998</v>
      </c>
      <c r="K162" s="1">
        <v>43979</v>
      </c>
      <c r="L162">
        <v>57.57</v>
      </c>
      <c r="N162">
        <f>N161/(L161+M161*(1-Analysis!$G$1))*L162</f>
        <v>56.967096135019773</v>
      </c>
      <c r="P162" s="1">
        <v>43979</v>
      </c>
      <c r="Q162">
        <v>54.382199999999997</v>
      </c>
      <c r="S162" s="3">
        <v>43978</v>
      </c>
      <c r="T162" s="4">
        <v>303.85060700000002</v>
      </c>
      <c r="V162" s="3">
        <v>43978</v>
      </c>
      <c r="W162">
        <v>30.288896999999999</v>
      </c>
      <c r="Y162">
        <f>Y161/(W161+X161*(1-Analysis!$G$1))*W162</f>
        <v>29.972554354772019</v>
      </c>
      <c r="AA162" s="3">
        <v>43973</v>
      </c>
      <c r="AB162">
        <v>544.47299999999996</v>
      </c>
      <c r="AD162" s="3">
        <v>43970</v>
      </c>
      <c r="AE162">
        <v>54.3947</v>
      </c>
      <c r="AG162" s="1">
        <v>43970</v>
      </c>
      <c r="AH162">
        <v>29.463999999999999</v>
      </c>
      <c r="AJ162">
        <f>AJ161/(AH161+AI161*(1-Analysis!$G$1))*AH162</f>
        <v>29.238494262872038</v>
      </c>
      <c r="AL162" s="1">
        <v>43978</v>
      </c>
      <c r="AM162">
        <v>304.05590000000001</v>
      </c>
      <c r="AO162">
        <f>AO161/(AM161+AN161*(1-Analysis!$G$1))*AM162</f>
        <v>300.91598283777483</v>
      </c>
      <c r="AQ162" s="1">
        <v>43973</v>
      </c>
      <c r="AR162">
        <v>27.872399999999999</v>
      </c>
      <c r="AT162">
        <f t="shared" si="4"/>
        <v>1.0890500000000001</v>
      </c>
      <c r="AU162">
        <f>AU161/((AR161+AS161*(1-Analysis!$G$1))*AT161)*AR162*AT162</f>
        <v>29.865779627889747</v>
      </c>
      <c r="AV162">
        <f t="shared" si="5"/>
        <v>1.09032</v>
      </c>
      <c r="AW162">
        <f>AW161/(($AR161+$AS161*(1-Analysis!$G$1))*AV161)*$AR162*AV162</f>
        <v>29.900607725890215</v>
      </c>
      <c r="AY162" s="3">
        <v>43979</v>
      </c>
      <c r="AZ162">
        <v>1.10555</v>
      </c>
      <c r="BB162" s="3">
        <v>43979</v>
      </c>
      <c r="BC162">
        <v>1.1079000000000001</v>
      </c>
    </row>
    <row r="163" spans="1:55" x14ac:dyDescent="0.3">
      <c r="A163" s="1">
        <v>43972</v>
      </c>
      <c r="B163">
        <v>2948.51</v>
      </c>
      <c r="D163" s="1">
        <v>43972</v>
      </c>
      <c r="E163">
        <v>5327.65</v>
      </c>
      <c r="G163" s="1">
        <v>43972</v>
      </c>
      <c r="H163" s="2">
        <v>6028.9340000000002</v>
      </c>
      <c r="K163" s="1">
        <v>43978</v>
      </c>
      <c r="L163">
        <v>57.68</v>
      </c>
      <c r="N163">
        <f>N162/(L162+M162*(1-Analysis!$G$1))*L163</f>
        <v>57.075944156121949</v>
      </c>
      <c r="P163" s="1">
        <v>43978</v>
      </c>
      <c r="Q163">
        <v>54.489400000000003</v>
      </c>
      <c r="S163" s="3">
        <v>43977</v>
      </c>
      <c r="T163" s="4">
        <v>299.40733999999998</v>
      </c>
      <c r="V163" s="3">
        <v>43977</v>
      </c>
      <c r="W163">
        <v>29.845938</v>
      </c>
      <c r="Y163">
        <f>Y162/(W162+X162*(1-Analysis!$G$1))*W163</f>
        <v>29.534221697612683</v>
      </c>
      <c r="AA163" s="3">
        <v>43972</v>
      </c>
      <c r="AB163">
        <v>543.10339999999997</v>
      </c>
      <c r="AD163" s="3">
        <v>43969</v>
      </c>
      <c r="AE163">
        <v>54.965699999999998</v>
      </c>
      <c r="AG163" s="1">
        <v>43969</v>
      </c>
      <c r="AH163">
        <v>29.776199999999999</v>
      </c>
      <c r="AJ163">
        <f>AJ162/(AH162+AI162*(1-Analysis!$G$1))*AH163</f>
        <v>29.548304808244989</v>
      </c>
      <c r="AL163" s="1">
        <v>43977</v>
      </c>
      <c r="AM163">
        <v>299.60649999999998</v>
      </c>
      <c r="AO163">
        <f>AO162/(AM162+AN162*(1-Analysis!$G$1))*AM163</f>
        <v>296.51253079478403</v>
      </c>
      <c r="AQ163" s="1">
        <v>43972</v>
      </c>
      <c r="AR163">
        <v>27.6736</v>
      </c>
      <c r="AT163">
        <f t="shared" si="4"/>
        <v>1.09415</v>
      </c>
      <c r="AU163">
        <f>AU162/((AR162+AS162*(1-Analysis!$G$1))*AT162)*AR163*AT163</f>
        <v>29.791625147863996</v>
      </c>
      <c r="AV163">
        <f t="shared" si="5"/>
        <v>1.0947800000000001</v>
      </c>
      <c r="AW163">
        <f>AW162/(($AR162+$AS162*(1-Analysis!$G$1))*AV162)*$AR163*AV163</f>
        <v>29.808778850595022</v>
      </c>
      <c r="AY163" s="3">
        <v>43978</v>
      </c>
      <c r="AZ163">
        <v>1.0972999999999999</v>
      </c>
      <c r="BB163" s="3">
        <v>43978</v>
      </c>
      <c r="BC163">
        <v>1.1007</v>
      </c>
    </row>
    <row r="164" spans="1:55" x14ac:dyDescent="0.3">
      <c r="A164" s="1">
        <v>43971</v>
      </c>
      <c r="B164">
        <v>2971.61</v>
      </c>
      <c r="D164" s="1">
        <v>43971</v>
      </c>
      <c r="E164">
        <v>5369.14</v>
      </c>
      <c r="G164" s="1">
        <v>43971</v>
      </c>
      <c r="H164" s="2">
        <v>6075.7629999999999</v>
      </c>
      <c r="K164" s="1">
        <v>43977</v>
      </c>
      <c r="L164">
        <v>56.84</v>
      </c>
      <c r="N164">
        <f>N163/(L163+M163*(1-Analysis!$G$1))*L164</f>
        <v>56.244741085887163</v>
      </c>
      <c r="P164" s="1">
        <v>43977</v>
      </c>
      <c r="Q164">
        <v>53.692599999999999</v>
      </c>
      <c r="S164" s="3">
        <v>43973</v>
      </c>
      <c r="T164" s="4">
        <v>295.769203</v>
      </c>
      <c r="V164" s="3">
        <v>43973</v>
      </c>
      <c r="W164">
        <v>29.483302999999999</v>
      </c>
      <c r="Y164">
        <f>Y163/(W163+X163*(1-Analysis!$G$1))*W164</f>
        <v>29.175374122263776</v>
      </c>
      <c r="AA164" s="3">
        <v>43971</v>
      </c>
      <c r="AB164">
        <v>547.32330000000002</v>
      </c>
      <c r="AD164" s="3">
        <v>43966</v>
      </c>
      <c r="AE164">
        <v>53.282699999999998</v>
      </c>
      <c r="AG164" s="1">
        <v>43966</v>
      </c>
      <c r="AH164">
        <v>28.863800000000001</v>
      </c>
      <c r="AJ164">
        <f>AJ163/(AH163+AI163*(1-Analysis!$G$1))*AH164</f>
        <v>28.64288795495133</v>
      </c>
      <c r="AL164" s="1">
        <v>43976</v>
      </c>
      <c r="AM164">
        <v>295.96179999999998</v>
      </c>
      <c r="AO164">
        <f>AO163/(AM163+AN163*(1-Analysis!$G$1))*AM164</f>
        <v>292.9054687951687</v>
      </c>
      <c r="AQ164" s="1">
        <v>43971</v>
      </c>
      <c r="AR164">
        <v>27.7593</v>
      </c>
      <c r="AT164">
        <f t="shared" si="4"/>
        <v>1.0992500000000001</v>
      </c>
      <c r="AU164">
        <f>AU163/((AR163+AS163*(1-Analysis!$G$1))*AT163)*AR164*AT164</f>
        <v>30.023177620112349</v>
      </c>
      <c r="AV164">
        <f t="shared" si="5"/>
        <v>1.0978600000000001</v>
      </c>
      <c r="AW164">
        <f>AW163/(($AR163+$AS163*(1-Analysis!$G$1))*AV163)*$AR164*AV164</f>
        <v>29.985213356394393</v>
      </c>
      <c r="AY164" s="3">
        <v>43977</v>
      </c>
      <c r="AZ164">
        <v>1.0984499999999997</v>
      </c>
      <c r="BB164" s="3">
        <v>43977</v>
      </c>
      <c r="BC164">
        <v>1.0976999999999999</v>
      </c>
    </row>
    <row r="165" spans="1:55" x14ac:dyDescent="0.3">
      <c r="A165" s="1">
        <v>43970</v>
      </c>
      <c r="B165">
        <v>2922.94</v>
      </c>
      <c r="D165" s="1">
        <v>43970</v>
      </c>
      <c r="E165">
        <v>5280.52</v>
      </c>
      <c r="G165" s="1">
        <v>43970</v>
      </c>
      <c r="H165" s="2">
        <v>5975.15</v>
      </c>
      <c r="K165" s="1">
        <v>43976</v>
      </c>
      <c r="L165">
        <v>56.15</v>
      </c>
      <c r="N165">
        <f>N164/(L164+M164*(1-Analysis!$G$1))*L165</f>
        <v>55.561967135337156</v>
      </c>
      <c r="P165" s="1">
        <v>43976</v>
      </c>
      <c r="Q165">
        <v>53.0396</v>
      </c>
      <c r="S165" s="3">
        <v>43972</v>
      </c>
      <c r="T165" s="4">
        <v>295.02954199999999</v>
      </c>
      <c r="V165" s="3">
        <v>43972</v>
      </c>
      <c r="W165">
        <v>29.409666999999999</v>
      </c>
      <c r="Y165">
        <f>Y164/(W164+X164*(1-Analysis!$G$1))*W165</f>
        <v>29.102507189787893</v>
      </c>
      <c r="AA165" s="3">
        <v>43970</v>
      </c>
      <c r="AB165">
        <v>538.26110000000006</v>
      </c>
      <c r="AD165" s="3">
        <v>43965</v>
      </c>
      <c r="AE165">
        <v>53.069600000000001</v>
      </c>
      <c r="AG165" s="1">
        <v>43965</v>
      </c>
      <c r="AH165">
        <v>28.748999999999999</v>
      </c>
      <c r="AJ165">
        <f>AJ164/(AH164+AI164*(1-Analysis!$G$1))*AH165</f>
        <v>28.528966588491318</v>
      </c>
      <c r="AL165" s="1">
        <v>43973</v>
      </c>
      <c r="AM165">
        <v>295.964</v>
      </c>
      <c r="AO165">
        <f>AO164/(AM164+AN164*(1-Analysis!$G$1))*AM165</f>
        <v>292.90764607626159</v>
      </c>
      <c r="AQ165" s="1">
        <v>43970</v>
      </c>
      <c r="AR165">
        <v>27.4129</v>
      </c>
      <c r="AT165">
        <f t="shared" si="4"/>
        <v>1.0947499999999999</v>
      </c>
      <c r="AU165">
        <f>AU164/((AR164+AS164*(1-Analysis!$G$1))*AT164)*AR165*AT165</f>
        <v>29.527155184665261</v>
      </c>
      <c r="AV165">
        <f t="shared" si="5"/>
        <v>1.0921400000000001</v>
      </c>
      <c r="AW165">
        <f>AW164/(($AR164+$AS164*(1-Analysis!$G$1))*AV164)*$AR165*AV165</f>
        <v>29.456759317999833</v>
      </c>
      <c r="AY165" s="3">
        <v>43973</v>
      </c>
      <c r="AZ165">
        <v>1.0890500000000001</v>
      </c>
      <c r="BB165" s="3">
        <v>43976</v>
      </c>
      <c r="BC165">
        <v>1.08945</v>
      </c>
    </row>
    <row r="166" spans="1:55" x14ac:dyDescent="0.3">
      <c r="A166" s="1">
        <v>43969</v>
      </c>
      <c r="B166">
        <v>2953.91</v>
      </c>
      <c r="D166" s="1">
        <v>43969</v>
      </c>
      <c r="E166">
        <v>5336.13</v>
      </c>
      <c r="G166" s="1">
        <v>43969</v>
      </c>
      <c r="H166" s="2">
        <v>6037.902</v>
      </c>
      <c r="K166" s="1">
        <v>43973</v>
      </c>
      <c r="L166">
        <v>56.15</v>
      </c>
      <c r="N166">
        <f>N165/(L165+M165*(1-Analysis!$G$1))*L166</f>
        <v>55.561967135337156</v>
      </c>
      <c r="P166" s="1">
        <v>43973</v>
      </c>
      <c r="Q166">
        <v>53.039900000000003</v>
      </c>
      <c r="S166" s="3">
        <v>43971</v>
      </c>
      <c r="T166" s="4">
        <v>297.32686200000001</v>
      </c>
      <c r="V166" s="3">
        <v>43971</v>
      </c>
      <c r="W166">
        <v>29.638598999999999</v>
      </c>
      <c r="Y166">
        <f>Y165/(W165+X165*(1-Analysis!$G$1))*W166</f>
        <v>29.329048183127686</v>
      </c>
      <c r="AA166" s="3">
        <v>43969</v>
      </c>
      <c r="AB166">
        <v>543.91549999999995</v>
      </c>
      <c r="AD166" s="3">
        <v>43964</v>
      </c>
      <c r="AE166">
        <v>52.454500000000003</v>
      </c>
      <c r="AG166" s="1">
        <v>43964</v>
      </c>
      <c r="AH166">
        <v>28.408799999999999</v>
      </c>
      <c r="AJ166">
        <f>AJ165/(AH165+AI165*(1-Analysis!$G$1))*AH166</f>
        <v>28.191370343981777</v>
      </c>
      <c r="AL166" s="1">
        <v>43972</v>
      </c>
      <c r="AM166">
        <v>295.22699999999998</v>
      </c>
      <c r="AO166">
        <f>AO165/(AM165+AN165*(1-Analysis!$G$1))*AM166</f>
        <v>292.17825691015281</v>
      </c>
      <c r="AQ166" s="1">
        <v>43969</v>
      </c>
      <c r="AR166">
        <v>27.930800000000001</v>
      </c>
      <c r="AT166">
        <f t="shared" si="4"/>
        <v>1.0857499999999998</v>
      </c>
      <c r="AU166">
        <f>AU165/((AR165+AS165*(1-Analysis!$G$1))*AT165)*AR166*AT166</f>
        <v>29.83766845694436</v>
      </c>
      <c r="AV166">
        <f t="shared" si="5"/>
        <v>1.09165</v>
      </c>
      <c r="AW166">
        <f>AW165/(($AR165+$AS165*(1-Analysis!$G$1))*AV165)*$AR166*AV166</f>
        <v>29.999807295439382</v>
      </c>
      <c r="AY166" s="3">
        <v>43972</v>
      </c>
      <c r="AZ166">
        <v>1.09415</v>
      </c>
      <c r="BB166" s="3">
        <v>43973</v>
      </c>
      <c r="BC166">
        <v>1.09032</v>
      </c>
    </row>
    <row r="167" spans="1:55" x14ac:dyDescent="0.3">
      <c r="A167" s="1">
        <v>43966</v>
      </c>
      <c r="B167">
        <v>2863.7</v>
      </c>
      <c r="D167" s="1">
        <v>43966</v>
      </c>
      <c r="E167">
        <v>5172.75</v>
      </c>
      <c r="G167" s="1">
        <v>43966</v>
      </c>
      <c r="H167" s="2">
        <v>5852.8410000000003</v>
      </c>
      <c r="K167" s="1">
        <v>43972</v>
      </c>
      <c r="L167">
        <v>56.01</v>
      </c>
      <c r="N167">
        <f>N166/(L166+M166*(1-Analysis!$G$1))*L167</f>
        <v>55.423433290298028</v>
      </c>
      <c r="P167" s="1">
        <v>43972</v>
      </c>
      <c r="Q167">
        <v>52.906799999999997</v>
      </c>
      <c r="S167" s="3">
        <v>43970</v>
      </c>
      <c r="T167" s="4">
        <v>292.41141800000003</v>
      </c>
      <c r="V167" s="3">
        <v>43970</v>
      </c>
      <c r="W167">
        <v>29.148688</v>
      </c>
      <c r="Y167">
        <f>Y166/(W166+X166*(1-Analysis!$G$1))*W167</f>
        <v>28.84425390103479</v>
      </c>
      <c r="AA167" s="3">
        <v>43966</v>
      </c>
      <c r="AB167">
        <v>527.24699999999996</v>
      </c>
      <c r="AD167" s="3">
        <v>43963</v>
      </c>
      <c r="AE167">
        <v>53.383400000000002</v>
      </c>
      <c r="AG167" s="1">
        <v>43963</v>
      </c>
      <c r="AH167">
        <v>28.909300000000002</v>
      </c>
      <c r="AJ167">
        <f>AJ166/(AH166+AI166*(1-Analysis!$G$1))*AH167</f>
        <v>28.688039716048284</v>
      </c>
      <c r="AL167" s="1">
        <v>43971</v>
      </c>
      <c r="AM167">
        <v>297.52109999999999</v>
      </c>
      <c r="AO167">
        <f>AO166/(AM166+AN166*(1-Analysis!$G$1))*AM167</f>
        <v>294.44866625339574</v>
      </c>
      <c r="AQ167" s="1">
        <v>43966</v>
      </c>
      <c r="AR167">
        <v>27.1721</v>
      </c>
      <c r="AT167">
        <f t="shared" si="4"/>
        <v>1.0818500000000002</v>
      </c>
      <c r="AU167">
        <f>AU166/((AR166+AS166*(1-Analysis!$G$1))*AT166)*AR167*AT167</f>
        <v>28.922905894211183</v>
      </c>
      <c r="AV167">
        <f t="shared" si="5"/>
        <v>1.0817600000000001</v>
      </c>
      <c r="AW167">
        <f>AW166/(($AR166+$AS166*(1-Analysis!$G$1))*AV166)*$AR167*AV167</f>
        <v>28.920499773648732</v>
      </c>
      <c r="AY167" s="3">
        <v>43971</v>
      </c>
      <c r="AZ167">
        <v>1.0992500000000001</v>
      </c>
      <c r="BB167" s="3">
        <v>43972</v>
      </c>
      <c r="BC167">
        <v>1.0947800000000001</v>
      </c>
    </row>
    <row r="168" spans="1:55" x14ac:dyDescent="0.3">
      <c r="A168" s="1">
        <v>43965</v>
      </c>
      <c r="B168">
        <v>2852.5</v>
      </c>
      <c r="D168" s="1">
        <v>43965</v>
      </c>
      <c r="E168">
        <v>5152.1400000000003</v>
      </c>
      <c r="G168" s="1">
        <v>43965</v>
      </c>
      <c r="H168" s="2">
        <v>5829.3339999999998</v>
      </c>
      <c r="K168" s="1">
        <v>43971</v>
      </c>
      <c r="L168">
        <v>56.45</v>
      </c>
      <c r="N168">
        <f>N167/(L167+M167*(1-Analysis!$G$1))*L168</f>
        <v>55.858825374706726</v>
      </c>
      <c r="P168" s="1">
        <v>43971</v>
      </c>
      <c r="Q168">
        <v>53.319099999999999</v>
      </c>
      <c r="S168" s="3">
        <v>43969</v>
      </c>
      <c r="T168" s="4">
        <v>295.48628400000001</v>
      </c>
      <c r="V168" s="3">
        <v>43969</v>
      </c>
      <c r="W168">
        <v>29.455234999999998</v>
      </c>
      <c r="Y168">
        <f>Y167/(W167+X167*(1-Analysis!$G$1))*W168</f>
        <v>29.147599269464422</v>
      </c>
      <c r="AA168" s="3">
        <v>43965</v>
      </c>
      <c r="AB168">
        <v>525.13160000000005</v>
      </c>
      <c r="AD168" s="3">
        <v>43962</v>
      </c>
      <c r="AE168">
        <v>54.495699999999999</v>
      </c>
      <c r="AG168" s="1">
        <v>43962</v>
      </c>
      <c r="AH168">
        <v>29.517700000000001</v>
      </c>
      <c r="AJ168">
        <f>AJ167/(AH167+AI167*(1-Analysis!$G$1))*AH168</f>
        <v>29.291783264430425</v>
      </c>
      <c r="AL168" s="1">
        <v>43970</v>
      </c>
      <c r="AM168">
        <v>292.60449999999997</v>
      </c>
      <c r="AO168">
        <f>AO167/(AM167+AN167*(1-Analysis!$G$1))*AM168</f>
        <v>289.58283888013904</v>
      </c>
      <c r="AQ168" s="1">
        <v>43965</v>
      </c>
      <c r="AR168">
        <v>27.075900000000001</v>
      </c>
      <c r="AT168">
        <f t="shared" si="4"/>
        <v>1.08135</v>
      </c>
      <c r="AU168">
        <f>AU167/((AR167+AS167*(1-Analysis!$G$1))*AT167)*AR168*AT168</f>
        <v>28.807187336859087</v>
      </c>
      <c r="AV168">
        <f t="shared" si="5"/>
        <v>1.0807100000000001</v>
      </c>
      <c r="AW168">
        <f>AW167/(($AR167+$AS167*(1-Analysis!$G$1))*AV167)*$AR168*AV168</f>
        <v>28.790137723047099</v>
      </c>
      <c r="AY168" s="3">
        <v>43970</v>
      </c>
      <c r="AZ168">
        <v>1.0947499999999999</v>
      </c>
      <c r="BB168" s="3">
        <v>43971</v>
      </c>
      <c r="BC168">
        <v>1.0978600000000001</v>
      </c>
    </row>
    <row r="169" spans="1:55" x14ac:dyDescent="0.3">
      <c r="A169" s="1">
        <v>43964</v>
      </c>
      <c r="B169">
        <v>2820</v>
      </c>
      <c r="D169" s="1">
        <v>43964</v>
      </c>
      <c r="E169">
        <v>5092.68</v>
      </c>
      <c r="G169" s="1">
        <v>43964</v>
      </c>
      <c r="H169" s="2">
        <v>5761.6959999999999</v>
      </c>
      <c r="K169" s="1">
        <v>43970</v>
      </c>
      <c r="L169">
        <v>55.51</v>
      </c>
      <c r="N169">
        <f>N168/(L168+M168*(1-Analysis!$G$1))*L169</f>
        <v>54.928669558015415</v>
      </c>
      <c r="P169" s="1">
        <v>43970</v>
      </c>
      <c r="Q169">
        <v>52.4377</v>
      </c>
      <c r="S169" s="3">
        <v>43966</v>
      </c>
      <c r="T169" s="4">
        <v>286.43341900000001</v>
      </c>
      <c r="V169" s="3">
        <v>43966</v>
      </c>
      <c r="W169">
        <v>28.552909</v>
      </c>
      <c r="Y169">
        <f>Y168/(W168+X168*(1-Analysis!$G$1))*W169</f>
        <v>28.254697323225709</v>
      </c>
      <c r="AA169" s="3">
        <v>43964</v>
      </c>
      <c r="AB169">
        <v>519.03970000000004</v>
      </c>
      <c r="AD169" s="3">
        <v>43958</v>
      </c>
      <c r="AE169">
        <v>53.5747</v>
      </c>
      <c r="AG169" s="1">
        <v>43958</v>
      </c>
      <c r="AH169">
        <v>29.017299999999999</v>
      </c>
      <c r="AJ169">
        <f>AJ168/(AH168+AI168*(1-Analysis!$G$1))*AH169</f>
        <v>28.795213127003692</v>
      </c>
      <c r="AL169" s="1">
        <v>43969</v>
      </c>
      <c r="AM169">
        <v>295.68090000000001</v>
      </c>
      <c r="AO169">
        <f>AO168/(AM168+AN168*(1-Analysis!$G$1))*AM169</f>
        <v>292.62746958653918</v>
      </c>
      <c r="AQ169" s="1">
        <v>43964</v>
      </c>
      <c r="AR169">
        <v>26.700099999999999</v>
      </c>
      <c r="AT169">
        <f t="shared" si="4"/>
        <v>1.0839000000000001</v>
      </c>
      <c r="AU169">
        <f>AU168/((AR168+AS168*(1-Analysis!$G$1))*AT168)*AR169*AT169</f>
        <v>28.474347123288037</v>
      </c>
      <c r="AV169">
        <f t="shared" si="5"/>
        <v>1.0818399999999999</v>
      </c>
      <c r="AW169">
        <f>AW168/(($AR168+$AS168*(1-Analysis!$G$1))*AV168)*$AR169*AV169</f>
        <v>28.42023036429368</v>
      </c>
      <c r="AY169" s="3">
        <v>43969</v>
      </c>
      <c r="AZ169">
        <v>1.0857499999999998</v>
      </c>
      <c r="BB169" s="3">
        <v>43970</v>
      </c>
      <c r="BC169">
        <v>1.0921400000000001</v>
      </c>
    </row>
    <row r="170" spans="1:55" x14ac:dyDescent="0.3">
      <c r="A170" s="1">
        <v>43963</v>
      </c>
      <c r="B170">
        <v>2870.12</v>
      </c>
      <c r="D170" s="1">
        <v>43963</v>
      </c>
      <c r="E170">
        <v>5182.9399999999996</v>
      </c>
      <c r="G170" s="1">
        <v>43963</v>
      </c>
      <c r="H170" s="2">
        <v>5863.6840000000002</v>
      </c>
      <c r="K170" s="1">
        <v>43969</v>
      </c>
      <c r="L170">
        <v>56.1</v>
      </c>
      <c r="N170">
        <f>N169/(L169+M169*(1-Analysis!$G$1))*L170</f>
        <v>55.512490762108897</v>
      </c>
      <c r="P170" s="1">
        <v>43969</v>
      </c>
      <c r="Q170">
        <v>52.989100000000001</v>
      </c>
      <c r="S170" s="3">
        <v>43965</v>
      </c>
      <c r="T170" s="4">
        <v>285.29128600000001</v>
      </c>
      <c r="V170" s="3">
        <v>43965</v>
      </c>
      <c r="W170">
        <v>28.438953999999999</v>
      </c>
      <c r="Y170">
        <f>Y169/(W169+X169*(1-Analysis!$G$1))*W170</f>
        <v>28.141932489580626</v>
      </c>
      <c r="AA170" s="3">
        <v>43963</v>
      </c>
      <c r="AB170">
        <v>528.22879999999998</v>
      </c>
      <c r="AD170" s="3">
        <v>43957</v>
      </c>
      <c r="AE170">
        <v>52.951099999999997</v>
      </c>
      <c r="AG170" s="1">
        <v>43957</v>
      </c>
      <c r="AH170">
        <v>28.673999999999999</v>
      </c>
      <c r="AJ170">
        <f>AJ169/(AH169+AI169*(1-Analysis!$G$1))*AH170</f>
        <v>28.454540608661173</v>
      </c>
      <c r="AL170" s="1">
        <v>43966</v>
      </c>
      <c r="AM170">
        <v>286.63290000000001</v>
      </c>
      <c r="AO170">
        <f>AO169/(AM169+AN169*(1-Analysis!$G$1))*AM170</f>
        <v>283.67290625553267</v>
      </c>
      <c r="AQ170" s="1">
        <v>43963</v>
      </c>
      <c r="AR170">
        <v>27.084199999999999</v>
      </c>
      <c r="AT170">
        <f t="shared" si="4"/>
        <v>1.08745</v>
      </c>
      <c r="AU170">
        <f>AU169/((AR169+AS169*(1-Analysis!$G$1))*AT169)*AR170*AT170</f>
        <v>28.97857200208567</v>
      </c>
      <c r="AV170">
        <f t="shared" si="5"/>
        <v>1.0847</v>
      </c>
      <c r="AW170">
        <f>AW169/(($AR169+$AS169*(1-Analysis!$G$1))*AV169)*$AR170*AV170</f>
        <v>28.905289485183058</v>
      </c>
      <c r="AY170" s="3">
        <v>43966</v>
      </c>
      <c r="AZ170">
        <v>1.0818500000000002</v>
      </c>
      <c r="BB170" s="3">
        <v>43969</v>
      </c>
      <c r="BC170">
        <v>1.09165</v>
      </c>
    </row>
    <row r="171" spans="1:55" x14ac:dyDescent="0.3">
      <c r="A171" s="1">
        <v>43962</v>
      </c>
      <c r="B171">
        <v>2930.32</v>
      </c>
      <c r="D171" s="1">
        <v>43962</v>
      </c>
      <c r="E171">
        <v>5291.02</v>
      </c>
      <c r="G171" s="1">
        <v>43962</v>
      </c>
      <c r="H171" s="2">
        <v>5985.6580000000004</v>
      </c>
      <c r="K171" s="1">
        <v>43966</v>
      </c>
      <c r="L171">
        <v>54.38</v>
      </c>
      <c r="N171">
        <f>N170/(L170+M170*(1-Analysis!$G$1))*L171</f>
        <v>53.810503523056717</v>
      </c>
      <c r="P171" s="1">
        <v>43966</v>
      </c>
      <c r="Q171">
        <v>51.365200000000002</v>
      </c>
      <c r="S171" s="3">
        <v>43964</v>
      </c>
      <c r="T171" s="4">
        <v>281.99009799999999</v>
      </c>
      <c r="V171" s="3">
        <v>43964</v>
      </c>
      <c r="W171">
        <v>28.109902000000002</v>
      </c>
      <c r="Y171">
        <f>Y170/(W170+X170*(1-Analysis!$G$1))*W171</f>
        <v>27.816317167386938</v>
      </c>
      <c r="AA171" s="3">
        <v>43962</v>
      </c>
      <c r="AB171">
        <v>539.21860000000004</v>
      </c>
      <c r="AD171" s="3">
        <v>43956</v>
      </c>
      <c r="AE171">
        <v>53.316600000000001</v>
      </c>
      <c r="AG171" s="1">
        <v>43956</v>
      </c>
      <c r="AH171">
        <v>28.8719</v>
      </c>
      <c r="AJ171">
        <f>AJ170/(AH170+AI170*(1-Analysis!$G$1))*AH171</f>
        <v>28.650925960772984</v>
      </c>
      <c r="AL171" s="1">
        <v>43965</v>
      </c>
      <c r="AM171">
        <v>285.48820000000001</v>
      </c>
      <c r="AO171">
        <f>AO170/(AM170+AN170*(1-Analysis!$G$1))*AM171</f>
        <v>282.54002731598769</v>
      </c>
      <c r="AQ171" s="1">
        <v>43962</v>
      </c>
      <c r="AR171">
        <v>27.774999999999999</v>
      </c>
      <c r="AT171">
        <f t="shared" si="4"/>
        <v>1.0825</v>
      </c>
      <c r="AU171">
        <f>AU170/((AR170+AS170*(1-Analysis!$G$1))*AT170)*AR171*AT171</f>
        <v>29.582416239925266</v>
      </c>
      <c r="AV171">
        <f t="shared" si="5"/>
        <v>1.0807800000000001</v>
      </c>
      <c r="AW171">
        <f>AW170/(($AR170+$AS170*(1-Analysis!$G$1))*AV170)*$AR171*AV171</f>
        <v>29.53541230834773</v>
      </c>
      <c r="AY171" s="3">
        <v>43965</v>
      </c>
      <c r="AZ171">
        <v>1.08135</v>
      </c>
      <c r="BB171" s="3">
        <v>43966</v>
      </c>
      <c r="BC171">
        <v>1.0817600000000001</v>
      </c>
    </row>
    <row r="172" spans="1:55" x14ac:dyDescent="0.3">
      <c r="A172" s="1">
        <v>43959</v>
      </c>
      <c r="B172">
        <v>2929.8</v>
      </c>
      <c r="D172" s="1">
        <v>43959</v>
      </c>
      <c r="E172">
        <v>5290.06</v>
      </c>
      <c r="G172" s="1">
        <v>43959</v>
      </c>
      <c r="H172" s="2">
        <v>5984.5469999999996</v>
      </c>
      <c r="K172" s="1">
        <v>43965</v>
      </c>
      <c r="L172">
        <v>54.16</v>
      </c>
      <c r="N172">
        <f>N171/(L171+M171*(1-Analysis!$G$1))*L172</f>
        <v>53.592807480852358</v>
      </c>
      <c r="P172" s="1">
        <v>43965</v>
      </c>
      <c r="Q172">
        <v>51.160899999999998</v>
      </c>
      <c r="S172" s="3">
        <v>43963</v>
      </c>
      <c r="T172" s="4">
        <v>286.98155400000002</v>
      </c>
      <c r="V172" s="3">
        <v>43963</v>
      </c>
      <c r="W172">
        <v>28.607545000000002</v>
      </c>
      <c r="Y172">
        <f>Y171/(W171+X171*(1-Analysis!$G$1))*W172</f>
        <v>28.308762695092085</v>
      </c>
      <c r="AA172" s="3">
        <v>43959</v>
      </c>
      <c r="AB172">
        <v>539.12130000000002</v>
      </c>
      <c r="AD172" s="3">
        <v>43955</v>
      </c>
      <c r="AE172">
        <v>52.838299999999997</v>
      </c>
      <c r="AG172" s="1">
        <v>43955</v>
      </c>
      <c r="AH172">
        <v>28.616399999999999</v>
      </c>
      <c r="AJ172">
        <f>AJ171/(AH171+AI171*(1-Analysis!$G$1))*AH172</f>
        <v>28.397381456151621</v>
      </c>
      <c r="AL172" s="1">
        <v>43964</v>
      </c>
      <c r="AM172">
        <v>282.18439999999998</v>
      </c>
      <c r="AO172">
        <f>AO171/(AM171+AN171*(1-Analysis!$G$1))*AM172</f>
        <v>279.27034491844353</v>
      </c>
      <c r="AQ172" s="1">
        <v>43959</v>
      </c>
      <c r="AR172">
        <v>27.647500000000001</v>
      </c>
      <c r="AT172">
        <f t="shared" si="4"/>
        <v>1.08725</v>
      </c>
      <c r="AU172">
        <f>AU171/((AR171+AS171*(1-Analysis!$G$1))*AT171)*AR172*AT172</f>
        <v>29.575830863467026</v>
      </c>
      <c r="AV172">
        <f t="shared" si="5"/>
        <v>1.08362</v>
      </c>
      <c r="AW172">
        <f>AW171/(($AR171+$AS171*(1-Analysis!$G$1))*AV171)*$AR172*AV172</f>
        <v>29.477086079806966</v>
      </c>
      <c r="AY172" s="3">
        <v>43964</v>
      </c>
      <c r="AZ172">
        <v>1.0839000000000001</v>
      </c>
      <c r="BB172" s="3">
        <v>43965</v>
      </c>
      <c r="BC172">
        <v>1.0807100000000001</v>
      </c>
    </row>
    <row r="173" spans="1:55" x14ac:dyDescent="0.3">
      <c r="A173" s="1">
        <v>43958</v>
      </c>
      <c r="B173">
        <v>2881.19</v>
      </c>
      <c r="D173" s="1">
        <v>43958</v>
      </c>
      <c r="E173">
        <v>5201.6000000000004</v>
      </c>
      <c r="G173" s="1">
        <v>43958</v>
      </c>
      <c r="H173" s="2">
        <v>5884.14</v>
      </c>
      <c r="K173" s="1">
        <v>43964</v>
      </c>
      <c r="L173">
        <v>53.53</v>
      </c>
      <c r="N173">
        <f>N172/(L172+M172*(1-Analysis!$G$1))*L173</f>
        <v>52.969405178176274</v>
      </c>
      <c r="P173" s="1">
        <v>43964</v>
      </c>
      <c r="Q173">
        <v>50.568199999999997</v>
      </c>
      <c r="S173" s="3">
        <v>43962</v>
      </c>
      <c r="T173" s="4">
        <v>292.962557</v>
      </c>
      <c r="V173" s="3">
        <v>43962</v>
      </c>
      <c r="W173">
        <v>29.203638000000002</v>
      </c>
      <c r="Y173">
        <f>Y172/(W172+X172*(1-Analysis!$G$1))*W173</f>
        <v>28.898629993429132</v>
      </c>
      <c r="AA173" s="3">
        <v>43958</v>
      </c>
      <c r="AB173">
        <v>530.07809999999995</v>
      </c>
      <c r="AD173" s="3">
        <v>43951</v>
      </c>
      <c r="AE173">
        <v>54.128900000000002</v>
      </c>
      <c r="AG173" s="1">
        <v>43952</v>
      </c>
      <c r="AH173">
        <v>28.491700000000002</v>
      </c>
      <c r="AJ173">
        <f>AJ172/(AH172+AI172*(1-Analysis!$G$1))*AH173</f>
        <v>28.273635860354034</v>
      </c>
      <c r="AL173" s="1">
        <v>43963</v>
      </c>
      <c r="AM173">
        <v>287.17540000000002</v>
      </c>
      <c r="AO173">
        <f>AO172/(AM172+AN172*(1-Analysis!$G$1))*AM173</f>
        <v>284.20980397956794</v>
      </c>
      <c r="AQ173" s="1">
        <v>43958</v>
      </c>
      <c r="AR173">
        <v>27.424399999999999</v>
      </c>
      <c r="AT173">
        <f t="shared" si="4"/>
        <v>1.07775</v>
      </c>
      <c r="AU173">
        <f>AU172/((AR172+AS172*(1-Analysis!$G$1))*AT172)*AR173*AT173</f>
        <v>29.080832644997603</v>
      </c>
      <c r="AV173">
        <f t="shared" si="5"/>
        <v>1.08317</v>
      </c>
      <c r="AW173">
        <f>AW172/(($AR172+$AS172*(1-Analysis!$G$1))*AV172)*$AR173*AV173</f>
        <v>29.22708002420045</v>
      </c>
      <c r="AY173" s="3">
        <v>43963</v>
      </c>
      <c r="AZ173">
        <v>1.08745</v>
      </c>
      <c r="BB173" s="3">
        <v>43964</v>
      </c>
      <c r="BC173">
        <v>1.0818399999999999</v>
      </c>
    </row>
    <row r="174" spans="1:55" x14ac:dyDescent="0.3">
      <c r="A174" s="1">
        <v>43957</v>
      </c>
      <c r="B174">
        <v>2848.42</v>
      </c>
      <c r="D174" s="1">
        <v>43957</v>
      </c>
      <c r="E174">
        <v>5141.17</v>
      </c>
      <c r="G174" s="1">
        <v>43957</v>
      </c>
      <c r="H174" s="2">
        <v>5815.1719999999996</v>
      </c>
      <c r="K174" s="1">
        <v>43963</v>
      </c>
      <c r="L174">
        <v>54.48</v>
      </c>
      <c r="N174">
        <f>N173/(L173+M173*(1-Analysis!$G$1))*L174</f>
        <v>53.909456269513228</v>
      </c>
      <c r="P174" s="1">
        <v>43963</v>
      </c>
      <c r="Q174">
        <v>51.462699999999998</v>
      </c>
      <c r="S174" s="3">
        <v>43958</v>
      </c>
      <c r="T174" s="4">
        <v>288.00585999999998</v>
      </c>
      <c r="V174" s="3">
        <v>43958</v>
      </c>
      <c r="W174">
        <v>28.709517000000002</v>
      </c>
      <c r="Y174">
        <f>Y173/(W173+X173*(1-Analysis!$G$1))*W174</f>
        <v>28.409669681327497</v>
      </c>
      <c r="AA174" s="3">
        <v>43957</v>
      </c>
      <c r="AB174">
        <v>523.86620000000005</v>
      </c>
      <c r="AD174" s="3">
        <v>43950</v>
      </c>
      <c r="AE174">
        <v>54.63</v>
      </c>
      <c r="AG174" s="1">
        <v>43951</v>
      </c>
      <c r="AH174">
        <v>29.309200000000001</v>
      </c>
      <c r="AJ174">
        <f>AJ173/(AH173+AI173*(1-Analysis!$G$1))*AH174</f>
        <v>29.084879040502617</v>
      </c>
      <c r="AL174" s="1">
        <v>43962</v>
      </c>
      <c r="AM174">
        <v>293.15870000000001</v>
      </c>
      <c r="AO174">
        <f>AO173/(AM173+AN173*(1-Analysis!$G$1))*AM174</f>
        <v>290.13131578089548</v>
      </c>
      <c r="AQ174" s="1">
        <v>43957</v>
      </c>
      <c r="AR174">
        <v>27.055199999999999</v>
      </c>
      <c r="AT174">
        <f t="shared" si="4"/>
        <v>1.07975</v>
      </c>
      <c r="AU174">
        <f>AU173/((AR173+AS173*(1-Analysis!$G$1))*AT173)*AR174*AT174</f>
        <v>28.742572289644116</v>
      </c>
      <c r="AV174">
        <f t="shared" si="5"/>
        <v>1.0796300000000001</v>
      </c>
      <c r="AW174">
        <f>AW173/(($AR173+$AS173*(1-Analysis!$G$1))*AV173)*$AR174*AV174</f>
        <v>28.739377931065953</v>
      </c>
      <c r="AY174" s="3">
        <v>43962</v>
      </c>
      <c r="AZ174">
        <v>1.0825</v>
      </c>
      <c r="BB174" s="3">
        <v>43963</v>
      </c>
      <c r="BC174">
        <v>1.0847</v>
      </c>
    </row>
    <row r="175" spans="1:55" x14ac:dyDescent="0.3">
      <c r="A175" s="1">
        <v>43956</v>
      </c>
      <c r="B175">
        <v>2868.44</v>
      </c>
      <c r="D175" s="1">
        <v>43956</v>
      </c>
      <c r="E175">
        <v>5177.01</v>
      </c>
      <c r="G175" s="1">
        <v>43956</v>
      </c>
      <c r="H175" s="2">
        <v>5855.5789999999997</v>
      </c>
      <c r="K175" s="1">
        <v>43962</v>
      </c>
      <c r="L175">
        <v>55.62</v>
      </c>
      <c r="N175">
        <f>N174/(L174+M174*(1-Analysis!$G$1))*L175</f>
        <v>55.037517579117583</v>
      </c>
      <c r="P175" s="1">
        <v>43962</v>
      </c>
      <c r="Q175">
        <v>52.535899999999998</v>
      </c>
      <c r="S175" s="3">
        <v>43957</v>
      </c>
      <c r="T175" s="4">
        <v>284.64217500000001</v>
      </c>
      <c r="V175" s="3">
        <v>43957</v>
      </c>
      <c r="W175">
        <v>28.374210999999999</v>
      </c>
      <c r="Y175">
        <f>Y174/(W174+X174*(1-Analysis!$G$1))*W175</f>
        <v>28.077865677025812</v>
      </c>
      <c r="AA175" s="3">
        <v>43956</v>
      </c>
      <c r="AB175">
        <v>527.50789999999995</v>
      </c>
      <c r="AD175" s="3">
        <v>43949</v>
      </c>
      <c r="AE175">
        <v>53.210799999999999</v>
      </c>
      <c r="AG175" s="1">
        <v>43950</v>
      </c>
      <c r="AH175">
        <v>29.5792</v>
      </c>
      <c r="AJ175">
        <f>AJ174/(AH174+AI174*(1-Analysis!$G$1))*AH175</f>
        <v>29.352812567891142</v>
      </c>
      <c r="AL175" s="1">
        <v>43959</v>
      </c>
      <c r="AM175">
        <v>293.1121</v>
      </c>
      <c r="AO175">
        <f>AO174/(AM174+AN174*(1-Analysis!$G$1))*AM175</f>
        <v>290.08519700865577</v>
      </c>
      <c r="AQ175" s="1">
        <v>43956</v>
      </c>
      <c r="AR175">
        <v>27.135300000000001</v>
      </c>
      <c r="AT175">
        <f t="shared" si="4"/>
        <v>1.0840499999999997</v>
      </c>
      <c r="AU175">
        <f>AU174/((AR174+AS174*(1-Analysis!$G$1))*AT174)*AR175*AT175</f>
        <v>28.942471348373555</v>
      </c>
      <c r="AV175">
        <f t="shared" si="5"/>
        <v>1.0842099999999999</v>
      </c>
      <c r="AW175">
        <f>AW174/(($AR174+$AS174*(1-Analysis!$G$1))*AV174)*$AR175*AV175</f>
        <v>28.94674310282744</v>
      </c>
      <c r="AY175" s="3">
        <v>43959</v>
      </c>
      <c r="AZ175">
        <v>1.08725</v>
      </c>
      <c r="BB175" s="3">
        <v>43962</v>
      </c>
      <c r="BC175">
        <v>1.0807800000000001</v>
      </c>
    </row>
    <row r="176" spans="1:55" x14ac:dyDescent="0.3">
      <c r="A176" s="1">
        <v>43955</v>
      </c>
      <c r="B176">
        <v>2842.74</v>
      </c>
      <c r="D176" s="1">
        <v>43955</v>
      </c>
      <c r="E176">
        <v>5130.6400000000003</v>
      </c>
      <c r="G176" s="1">
        <v>43955</v>
      </c>
      <c r="H176" s="2">
        <v>5803.1220000000003</v>
      </c>
      <c r="K176" s="1">
        <v>43959</v>
      </c>
      <c r="L176">
        <v>55.61</v>
      </c>
      <c r="N176">
        <f>N175/(L175+M175*(1-Analysis!$G$1))*L176</f>
        <v>55.027622304471933</v>
      </c>
      <c r="P176" s="1">
        <v>43959</v>
      </c>
      <c r="Q176">
        <v>52.527299999999997</v>
      </c>
      <c r="S176" s="3">
        <v>43956</v>
      </c>
      <c r="T176" s="4">
        <v>286.62558300000001</v>
      </c>
      <c r="V176" s="3">
        <v>43956</v>
      </c>
      <c r="W176">
        <v>28.571849</v>
      </c>
      <c r="Y176">
        <f>Y175/(W175+X175*(1-Analysis!$G$1))*W176</f>
        <v>28.273439510485925</v>
      </c>
      <c r="AA176" s="3">
        <v>43955</v>
      </c>
      <c r="AB176">
        <v>522.78340000000003</v>
      </c>
      <c r="AD176" s="3">
        <v>43948</v>
      </c>
      <c r="AE176">
        <v>53.490200000000002</v>
      </c>
      <c r="AG176" s="1">
        <v>43949</v>
      </c>
      <c r="AH176">
        <v>28.8108</v>
      </c>
      <c r="AJ176">
        <f>AJ175/(AH175+AI175*(1-Analysis!$G$1))*AH176</f>
        <v>28.590293595871358</v>
      </c>
      <c r="AL176" s="1">
        <v>43958</v>
      </c>
      <c r="AM176">
        <v>288.20979999999997</v>
      </c>
      <c r="AO176">
        <f>AO175/(AM175+AN175*(1-Analysis!$G$1))*AM176</f>
        <v>285.23352196250261</v>
      </c>
      <c r="AQ176" s="1">
        <v>43955</v>
      </c>
      <c r="AR176">
        <v>26.704699999999999</v>
      </c>
      <c r="AT176">
        <f t="shared" si="4"/>
        <v>1.09165</v>
      </c>
      <c r="AU176">
        <f>AU175/((AR175+AS175*(1-Analysis!$G$1))*AT175)*AR176*AT176</f>
        <v>28.682882476782627</v>
      </c>
      <c r="AV176">
        <f t="shared" si="5"/>
        <v>1.0901700000000001</v>
      </c>
      <c r="AW176">
        <f>AW175/(($AR175+$AS175*(1-Analysis!$G$1))*AV175)*$AR176*AV176</f>
        <v>28.643995776772872</v>
      </c>
      <c r="AY176" s="3">
        <v>43958</v>
      </c>
      <c r="AZ176">
        <v>1.07775</v>
      </c>
      <c r="BB176" s="3">
        <v>43959</v>
      </c>
      <c r="BC176">
        <v>1.08362</v>
      </c>
    </row>
    <row r="177" spans="1:55" x14ac:dyDescent="0.3">
      <c r="A177" s="1">
        <v>43952</v>
      </c>
      <c r="B177">
        <v>2830.71</v>
      </c>
      <c r="D177" s="1">
        <v>43952</v>
      </c>
      <c r="E177">
        <v>5108.8999999999996</v>
      </c>
      <c r="G177" s="1">
        <v>43952</v>
      </c>
      <c r="H177" s="2">
        <v>5778.5259999999998</v>
      </c>
      <c r="K177" s="1">
        <v>43958</v>
      </c>
      <c r="L177">
        <v>54.68</v>
      </c>
      <c r="N177">
        <f>N176/(L176+M176*(1-Analysis!$G$1))*L177</f>
        <v>54.107361762426279</v>
      </c>
      <c r="P177" s="1">
        <v>43958</v>
      </c>
      <c r="Q177">
        <v>51.647500000000001</v>
      </c>
      <c r="S177" s="3">
        <v>43955</v>
      </c>
      <c r="T177" s="4">
        <v>284.05561899999998</v>
      </c>
      <c r="V177" s="3">
        <v>43955</v>
      </c>
      <c r="W177">
        <v>28.315722000000001</v>
      </c>
      <c r="Y177">
        <f>Y176/(W176+X176*(1-Analysis!$G$1))*W177</f>
        <v>28.019987546578996</v>
      </c>
      <c r="AA177" s="3">
        <v>43951</v>
      </c>
      <c r="AB177">
        <v>535.53989999999999</v>
      </c>
      <c r="AD177" s="3">
        <v>43945</v>
      </c>
      <c r="AE177">
        <v>52.713799999999999</v>
      </c>
      <c r="AG177" s="1">
        <v>43948</v>
      </c>
      <c r="AH177">
        <v>28.958200000000001</v>
      </c>
      <c r="AJ177">
        <f>AJ176/(AH176+AI176*(1-Analysis!$G$1))*AH177</f>
        <v>28.736565454897541</v>
      </c>
      <c r="AL177" s="1">
        <v>43957</v>
      </c>
      <c r="AM177">
        <v>284.8467</v>
      </c>
      <c r="AO177">
        <f>AO176/(AM176+AN176*(1-Analysis!$G$1))*AM177</f>
        <v>281.90515194277361</v>
      </c>
      <c r="AQ177" s="1">
        <v>43951</v>
      </c>
      <c r="AR177">
        <v>27.264299999999999</v>
      </c>
      <c r="AT177">
        <f t="shared" si="4"/>
        <v>1.0952999999999999</v>
      </c>
      <c r="AU177">
        <f>AU176/((AR176+AS176*(1-Analysis!$G$1))*AT176)*AR177*AT177</f>
        <v>29.381848182216135</v>
      </c>
      <c r="AV177">
        <f t="shared" si="5"/>
        <v>1.0951500000000001</v>
      </c>
      <c r="AW177">
        <f>AW176/(($AR176+$AS176*(1-Analysis!$G$1))*AV176)*$AR177*AV177</f>
        <v>29.377824373919459</v>
      </c>
      <c r="AY177" s="3">
        <v>43957</v>
      </c>
      <c r="AZ177">
        <v>1.07975</v>
      </c>
      <c r="BB177" s="3">
        <v>43958</v>
      </c>
      <c r="BC177">
        <v>1.08317</v>
      </c>
    </row>
    <row r="178" spans="1:55" x14ac:dyDescent="0.3">
      <c r="A178" s="1">
        <v>43951</v>
      </c>
      <c r="B178">
        <v>2912.43</v>
      </c>
      <c r="D178" s="1">
        <v>43951</v>
      </c>
      <c r="E178">
        <v>5255.98</v>
      </c>
      <c r="G178" s="1">
        <v>43951</v>
      </c>
      <c r="H178" s="2">
        <v>5944.68</v>
      </c>
      <c r="K178" s="1">
        <v>43957</v>
      </c>
      <c r="L178">
        <v>54.04</v>
      </c>
      <c r="N178">
        <f>N177/(L177+M177*(1-Analysis!$G$1))*L178</f>
        <v>53.474064185104538</v>
      </c>
      <c r="P178" s="1">
        <v>43957</v>
      </c>
      <c r="Q178">
        <v>51.043799999999997</v>
      </c>
      <c r="S178" s="3">
        <v>43952</v>
      </c>
      <c r="T178" s="4">
        <v>282.85677099999998</v>
      </c>
      <c r="V178" s="3">
        <v>43952</v>
      </c>
      <c r="W178">
        <v>28.196165000000001</v>
      </c>
      <c r="Y178">
        <f>Y177/(W177+X177*(1-Analysis!$G$1))*W178</f>
        <v>27.901679221221571</v>
      </c>
      <c r="AA178" s="3">
        <v>43950</v>
      </c>
      <c r="AB178">
        <v>540.5027</v>
      </c>
      <c r="AD178" s="3">
        <v>43944</v>
      </c>
      <c r="AE178">
        <v>51.988500000000002</v>
      </c>
      <c r="AG178" s="1">
        <v>43945</v>
      </c>
      <c r="AH178">
        <v>28.534500000000001</v>
      </c>
      <c r="AJ178">
        <f>AJ177/(AH177+AI177*(1-Analysis!$G$1))*AH178</f>
        <v>28.316108286177105</v>
      </c>
      <c r="AL178" s="1">
        <v>43956</v>
      </c>
      <c r="AM178">
        <v>286.82159999999999</v>
      </c>
      <c r="AO178">
        <f>AO177/(AM177+AN177*(1-Analysis!$G$1))*AM178</f>
        <v>283.85965759290679</v>
      </c>
      <c r="AQ178" s="1">
        <v>43950</v>
      </c>
      <c r="AR178">
        <v>27.768999999999998</v>
      </c>
      <c r="AT178">
        <f t="shared" si="4"/>
        <v>1.08535</v>
      </c>
      <c r="AU178">
        <f>AU177/((AR177+AS177*(1-Analysis!$G$1))*AT177)*AR178*AT178</f>
        <v>29.65389339576511</v>
      </c>
      <c r="AV178">
        <f t="shared" si="5"/>
        <v>1.08748</v>
      </c>
      <c r="AW178">
        <f>AW177/(($AR177+$AS177*(1-Analysis!$G$1))*AV177)*$AR178*AV178</f>
        <v>29.712089178630503</v>
      </c>
      <c r="AY178" s="3">
        <v>43956</v>
      </c>
      <c r="AZ178">
        <v>1.0840499999999997</v>
      </c>
      <c r="BB178" s="3">
        <v>43957</v>
      </c>
      <c r="BC178">
        <v>1.0796300000000001</v>
      </c>
    </row>
    <row r="179" spans="1:55" x14ac:dyDescent="0.3">
      <c r="A179" s="1">
        <v>43950</v>
      </c>
      <c r="B179">
        <v>2939.51</v>
      </c>
      <c r="D179" s="1">
        <v>43950</v>
      </c>
      <c r="E179">
        <v>5304.71</v>
      </c>
      <c r="G179" s="1">
        <v>43950</v>
      </c>
      <c r="H179" s="2">
        <v>5999.7370000000001</v>
      </c>
      <c r="K179" s="1">
        <v>43956</v>
      </c>
      <c r="L179">
        <v>54.41</v>
      </c>
      <c r="N179">
        <f>N178/(L178+M178*(1-Analysis!$G$1))*L179</f>
        <v>53.840189346993668</v>
      </c>
      <c r="P179" s="1">
        <v>43956</v>
      </c>
      <c r="Q179">
        <v>51.399500000000003</v>
      </c>
      <c r="S179" s="3">
        <v>43951</v>
      </c>
      <c r="T179" s="4">
        <v>290.99314199999998</v>
      </c>
      <c r="V179" s="3">
        <v>43951</v>
      </c>
      <c r="W179">
        <v>29.007429999999999</v>
      </c>
      <c r="Y179">
        <f>Y178/(W178+X178*(1-Analysis!$G$1))*W179</f>
        <v>28.704471224793839</v>
      </c>
      <c r="AA179" s="3">
        <v>43949</v>
      </c>
      <c r="AB179">
        <v>526.49040000000002</v>
      </c>
      <c r="AD179" s="3">
        <v>43943</v>
      </c>
      <c r="AE179">
        <v>52.011099999999999</v>
      </c>
      <c r="AG179" s="1">
        <v>43944</v>
      </c>
      <c r="AH179">
        <v>28.1432</v>
      </c>
      <c r="AJ179">
        <f>AJ178/(AH178+AI178*(1-Analysis!$G$1))*AH179</f>
        <v>27.92780314074329</v>
      </c>
      <c r="AL179" s="1">
        <v>43955</v>
      </c>
      <c r="AM179">
        <v>284.25380000000001</v>
      </c>
      <c r="AO179">
        <f>AO178/(AM178+AN178*(1-Analysis!$G$1))*AM179</f>
        <v>281.31837468824739</v>
      </c>
      <c r="AQ179" s="1">
        <v>43949</v>
      </c>
      <c r="AR179">
        <v>27.102599999999999</v>
      </c>
      <c r="AT179">
        <f t="shared" si="4"/>
        <v>1.0831999999999999</v>
      </c>
      <c r="AU179">
        <f>AU178/((AR178+AS178*(1-Analysis!$G$1))*AT178)*AR179*AT179</f>
        <v>28.884927228141478</v>
      </c>
      <c r="AV179">
        <f t="shared" si="5"/>
        <v>1.0822000000000001</v>
      </c>
      <c r="AW179">
        <f>AW178/(($AR178+$AS178*(1-Analysis!$G$1))*AV178)*$AR179*AV179</f>
        <v>28.858260936387271</v>
      </c>
      <c r="AY179" s="3">
        <v>43955</v>
      </c>
      <c r="AZ179">
        <v>1.09165</v>
      </c>
      <c r="BB179" s="3">
        <v>43956</v>
      </c>
      <c r="BC179">
        <v>1.0842099999999999</v>
      </c>
    </row>
    <row r="180" spans="1:55" x14ac:dyDescent="0.3">
      <c r="A180" s="1">
        <v>43949</v>
      </c>
      <c r="B180">
        <v>2863.39</v>
      </c>
      <c r="D180" s="1">
        <v>43949</v>
      </c>
      <c r="E180">
        <v>5167.2299999999996</v>
      </c>
      <c r="G180" s="1">
        <v>43949</v>
      </c>
      <c r="H180" s="2">
        <v>5844.183</v>
      </c>
      <c r="K180" s="1">
        <v>43955</v>
      </c>
      <c r="L180">
        <v>53.93</v>
      </c>
      <c r="N180">
        <f>N179/(L179+M179*(1-Analysis!$G$1))*L180</f>
        <v>53.365216164002362</v>
      </c>
      <c r="P180" s="1">
        <v>43955</v>
      </c>
      <c r="Q180">
        <v>50.938499999999998</v>
      </c>
      <c r="S180" s="3">
        <v>43950</v>
      </c>
      <c r="T180" s="4">
        <v>293.69172099999997</v>
      </c>
      <c r="V180" s="3">
        <v>43950</v>
      </c>
      <c r="W180">
        <v>29.276567</v>
      </c>
      <c r="Y180">
        <f>Y179/(W179+X179*(1-Analysis!$G$1))*W180</f>
        <v>28.970797309939172</v>
      </c>
      <c r="AA180" s="3">
        <v>43948</v>
      </c>
      <c r="AB180">
        <v>529.26220000000001</v>
      </c>
      <c r="AD180" s="3">
        <v>43942</v>
      </c>
      <c r="AE180">
        <v>50.843600000000002</v>
      </c>
      <c r="AG180" s="1">
        <v>43943</v>
      </c>
      <c r="AH180">
        <v>28.1541</v>
      </c>
      <c r="AJ180">
        <f>AJ179/(AH179+AI179*(1-Analysis!$G$1))*AH180</f>
        <v>27.938619716478602</v>
      </c>
      <c r="AL180" s="1">
        <v>43952</v>
      </c>
      <c r="AM180">
        <v>283.05739999999997</v>
      </c>
      <c r="AO180">
        <f>AO179/(AM179+AN179*(1-Analysis!$G$1))*AM180</f>
        <v>280.13432964302007</v>
      </c>
      <c r="AQ180" s="1">
        <v>43948</v>
      </c>
      <c r="AR180">
        <v>27.223500000000001</v>
      </c>
      <c r="AT180">
        <f t="shared" si="4"/>
        <v>1.08405</v>
      </c>
      <c r="AU180">
        <f>AU179/((AR179+AS179*(1-Analysis!$G$1))*AT179)*AR180*AT180</f>
        <v>29.036545339555772</v>
      </c>
      <c r="AV180">
        <f t="shared" si="5"/>
        <v>1.0831500000000001</v>
      </c>
      <c r="AW180">
        <f>AW179/(($AR179+$AS179*(1-Analysis!$G$1))*AV179)*$AR180*AV180</f>
        <v>29.012438618642886</v>
      </c>
      <c r="AY180" s="3">
        <v>43951</v>
      </c>
      <c r="AZ180">
        <v>1.0952999999999999</v>
      </c>
      <c r="BB180" s="3">
        <v>43955</v>
      </c>
      <c r="BC180">
        <v>1.0901700000000001</v>
      </c>
    </row>
    <row r="181" spans="1:55" x14ac:dyDescent="0.3">
      <c r="A181" s="1">
        <v>43948</v>
      </c>
      <c r="B181">
        <v>2878.48</v>
      </c>
      <c r="D181" s="1">
        <v>43948</v>
      </c>
      <c r="E181">
        <v>5194.43</v>
      </c>
      <c r="G181" s="1">
        <v>43948</v>
      </c>
      <c r="H181" s="2">
        <v>5874.9350000000004</v>
      </c>
      <c r="K181" s="1">
        <v>43952</v>
      </c>
      <c r="L181">
        <v>53.7</v>
      </c>
      <c r="N181">
        <f>N180/(L180+M180*(1-Analysis!$G$1))*L181</f>
        <v>53.137624847152367</v>
      </c>
      <c r="P181" s="1">
        <v>43952</v>
      </c>
      <c r="Q181">
        <v>50.723799999999997</v>
      </c>
      <c r="S181" s="3">
        <v>43949</v>
      </c>
      <c r="T181" s="4">
        <v>286.08022199999999</v>
      </c>
      <c r="V181" s="3">
        <v>43949</v>
      </c>
      <c r="W181">
        <v>28.517786000000001</v>
      </c>
      <c r="Y181">
        <f>Y180/(W180+X180*(1-Analysis!$G$1))*W181</f>
        <v>28.219941154105296</v>
      </c>
      <c r="AA181" s="3">
        <v>43945</v>
      </c>
      <c r="AB181">
        <v>521.58119999999997</v>
      </c>
      <c r="AD181" s="3">
        <v>43941</v>
      </c>
      <c r="AE181">
        <v>52.450600000000001</v>
      </c>
      <c r="AG181" s="1">
        <v>43942</v>
      </c>
      <c r="AH181">
        <v>27.522200000000002</v>
      </c>
      <c r="AJ181">
        <f>AJ180/(AH180+AI180*(1-Analysis!$G$1))*AH181</f>
        <v>27.311556027749685</v>
      </c>
      <c r="AL181" s="1">
        <v>43951</v>
      </c>
      <c r="AM181">
        <v>291.19</v>
      </c>
      <c r="AO181">
        <f>AO180/(AM180+AN180*(1-Analysis!$G$1))*AM181</f>
        <v>288.18294610475124</v>
      </c>
      <c r="AQ181" s="1">
        <v>43945</v>
      </c>
      <c r="AR181">
        <v>26.896699999999999</v>
      </c>
      <c r="AT181">
        <f t="shared" si="4"/>
        <v>1.08125</v>
      </c>
      <c r="AU181">
        <f>AU180/((AR180+AS180*(1-Analysis!$G$1))*AT180)*AR181*AT181</f>
        <v>28.613882558897455</v>
      </c>
      <c r="AV181">
        <f t="shared" si="5"/>
        <v>1.0809500000000001</v>
      </c>
      <c r="AW181">
        <f>AW180/(($AR180+$AS180*(1-Analysis!$G$1))*AV180)*$AR181*AV181</f>
        <v>28.605943446973583</v>
      </c>
      <c r="AY181" s="3">
        <v>43950</v>
      </c>
      <c r="AZ181">
        <v>1.08535</v>
      </c>
      <c r="BB181" s="3">
        <v>43952</v>
      </c>
      <c r="BC181">
        <v>1.0979699999999999</v>
      </c>
    </row>
    <row r="182" spans="1:55" x14ac:dyDescent="0.3">
      <c r="A182" s="1">
        <v>43945</v>
      </c>
      <c r="B182">
        <v>2836.74</v>
      </c>
      <c r="D182" s="1">
        <v>43945</v>
      </c>
      <c r="E182">
        <v>5119.05</v>
      </c>
      <c r="G182" s="1">
        <v>43945</v>
      </c>
      <c r="H182" s="2">
        <v>5789.6459999999997</v>
      </c>
      <c r="K182" s="1">
        <v>43951</v>
      </c>
      <c r="L182">
        <v>55.24</v>
      </c>
      <c r="N182">
        <f>N181/(L181+M181*(1-Analysis!$G$1))*L182</f>
        <v>54.661497142582803</v>
      </c>
      <c r="P182" s="1">
        <v>43951</v>
      </c>
      <c r="Q182">
        <v>52.183100000000003</v>
      </c>
      <c r="S182" s="3">
        <v>43948</v>
      </c>
      <c r="T182" s="4">
        <v>287.58408300000002</v>
      </c>
      <c r="V182" s="3">
        <v>43948</v>
      </c>
      <c r="W182">
        <v>28.667524</v>
      </c>
      <c r="Y182">
        <f>Y181/(W181+X181*(1-Analysis!$G$1))*W182</f>
        <v>28.368115263713012</v>
      </c>
      <c r="AA182" s="3">
        <v>43944</v>
      </c>
      <c r="AB182">
        <v>514.41150000000005</v>
      </c>
      <c r="AD182" s="3">
        <v>43938</v>
      </c>
      <c r="AE182">
        <v>53.4054</v>
      </c>
      <c r="AG182" s="1">
        <v>43941</v>
      </c>
      <c r="AH182">
        <v>28.391300000000001</v>
      </c>
      <c r="AJ182">
        <f>AJ181/(AH181+AI181*(1-Analysis!$G$1))*AH182</f>
        <v>28.174004282021407</v>
      </c>
      <c r="AL182" s="1">
        <v>43950</v>
      </c>
      <c r="AM182">
        <v>293.89460000000003</v>
      </c>
      <c r="AO182">
        <f>AO181/(AM181+AN181*(1-Analysis!$G$1))*AM182</f>
        <v>290.85961630645772</v>
      </c>
      <c r="AQ182" s="1">
        <v>43944</v>
      </c>
      <c r="AR182">
        <v>26.488700000000001</v>
      </c>
      <c r="AT182">
        <f t="shared" si="4"/>
        <v>1.0828</v>
      </c>
      <c r="AU182">
        <f>AU181/((AR181+AS181*(1-Analysis!$G$1))*AT181)*AR182*AT182</f>
        <v>28.220230889549914</v>
      </c>
      <c r="AV182">
        <f t="shared" si="5"/>
        <v>1.07795</v>
      </c>
      <c r="AW182">
        <f>AW181/(($AR181+$AS181*(1-Analysis!$G$1))*AV181)*$AR182*AV182</f>
        <v>28.093828857951895</v>
      </c>
      <c r="AY182" s="3">
        <v>43949</v>
      </c>
      <c r="AZ182">
        <v>1.0831999999999999</v>
      </c>
      <c r="BB182" s="3">
        <v>43951</v>
      </c>
      <c r="BC182">
        <v>1.0951500000000001</v>
      </c>
    </row>
    <row r="183" spans="1:55" x14ac:dyDescent="0.3">
      <c r="A183" s="1">
        <v>43944</v>
      </c>
      <c r="B183">
        <v>2797.8</v>
      </c>
      <c r="D183" s="1">
        <v>43944</v>
      </c>
      <c r="E183">
        <v>5048.6899999999996</v>
      </c>
      <c r="G183" s="1">
        <v>43944</v>
      </c>
      <c r="H183" s="2">
        <v>5710.0389999999998</v>
      </c>
      <c r="K183" s="1">
        <v>43950</v>
      </c>
      <c r="L183">
        <v>55.76</v>
      </c>
      <c r="N183">
        <f>N182/(L182+M182*(1-Analysis!$G$1))*L183</f>
        <v>55.176051424156718</v>
      </c>
      <c r="P183" s="1">
        <v>43950</v>
      </c>
      <c r="Q183">
        <v>52.667499999999997</v>
      </c>
      <c r="S183" s="3">
        <v>43945</v>
      </c>
      <c r="T183" s="4">
        <v>283.41221000000002</v>
      </c>
      <c r="V183" s="3">
        <v>43945</v>
      </c>
      <c r="W183">
        <v>28.251622999999999</v>
      </c>
      <c r="Y183">
        <f>Y182/(W182+X182*(1-Analysis!$G$1))*W183</f>
        <v>27.956558007973257</v>
      </c>
      <c r="AA183" s="3">
        <v>43943</v>
      </c>
      <c r="AB183">
        <v>514.64819999999997</v>
      </c>
      <c r="AD183" s="3">
        <v>43937</v>
      </c>
      <c r="AE183">
        <v>52.009700000000002</v>
      </c>
      <c r="AG183" s="1">
        <v>43938</v>
      </c>
      <c r="AH183">
        <v>28.907299999999999</v>
      </c>
      <c r="AJ183">
        <f>AJ182/(AH182+AI182*(1-Analysis!$G$1))*AH183</f>
        <v>28.686055023252806</v>
      </c>
      <c r="AL183" s="1">
        <v>43949</v>
      </c>
      <c r="AM183">
        <v>286.27929999999998</v>
      </c>
      <c r="AO183">
        <f>AO182/(AM182+AN182*(1-Analysis!$G$1))*AM183</f>
        <v>283.32295780351626</v>
      </c>
      <c r="AQ183" s="1">
        <v>43943</v>
      </c>
      <c r="AR183">
        <v>26.502299999999998</v>
      </c>
      <c r="AT183">
        <f t="shared" si="4"/>
        <v>1.0827500000000001</v>
      </c>
      <c r="AU183">
        <f>AU182/((AR182+AS182*(1-Analysis!$G$1))*AT182)*AR183*AT183</f>
        <v>28.233416120578585</v>
      </c>
      <c r="AV183">
        <f t="shared" si="5"/>
        <v>1.0823</v>
      </c>
      <c r="AW183">
        <f>AW182/(($AR182+$AS182*(1-Analysis!$G$1))*AV182)*$AR183*AV183</f>
        <v>28.22168207555039</v>
      </c>
      <c r="AY183" s="3">
        <v>43948</v>
      </c>
      <c r="AZ183">
        <v>1.08405</v>
      </c>
      <c r="BB183" s="3">
        <v>43950</v>
      </c>
      <c r="BC183">
        <v>1.08748</v>
      </c>
    </row>
    <row r="184" spans="1:55" x14ac:dyDescent="0.3">
      <c r="A184" s="1">
        <v>43943</v>
      </c>
      <c r="B184">
        <v>2799.31</v>
      </c>
      <c r="D184" s="1">
        <v>43943</v>
      </c>
      <c r="E184">
        <v>5051.13</v>
      </c>
      <c r="G184" s="1">
        <v>43943</v>
      </c>
      <c r="H184" s="2">
        <v>5712.652</v>
      </c>
      <c r="K184" s="1">
        <v>43949</v>
      </c>
      <c r="L184">
        <v>54.31</v>
      </c>
      <c r="N184">
        <f>N183/(L183+M183*(1-Analysis!$G$1))*L184</f>
        <v>53.74123660053715</v>
      </c>
      <c r="P184" s="1">
        <v>43949</v>
      </c>
      <c r="Q184">
        <v>51.302799999999998</v>
      </c>
      <c r="S184" s="3">
        <v>43944</v>
      </c>
      <c r="T184" s="4">
        <v>279.51479699999999</v>
      </c>
      <c r="V184" s="3">
        <v>43944</v>
      </c>
      <c r="W184">
        <v>27.863047000000002</v>
      </c>
      <c r="Y184">
        <f>Y183/(W183+X183*(1-Analysis!$G$1))*W184</f>
        <v>27.572040365057443</v>
      </c>
      <c r="AA184" s="3">
        <v>43942</v>
      </c>
      <c r="AB184">
        <v>503.09870000000001</v>
      </c>
      <c r="AD184" s="3">
        <v>43936</v>
      </c>
      <c r="AE184">
        <v>51.706200000000003</v>
      </c>
      <c r="AG184" s="1">
        <v>43937</v>
      </c>
      <c r="AH184">
        <v>28.154599999999999</v>
      </c>
      <c r="AJ184">
        <f>AJ183/(AH183+AI183*(1-Analysis!$G$1))*AH184</f>
        <v>27.939115889677467</v>
      </c>
      <c r="AL184" s="1">
        <v>43948</v>
      </c>
      <c r="AM184">
        <v>287.77839999999998</v>
      </c>
      <c r="AO184">
        <f>AO183/(AM183+AN183*(1-Analysis!$G$1))*AM184</f>
        <v>284.80657693365686</v>
      </c>
      <c r="AQ184" s="1">
        <v>43942</v>
      </c>
      <c r="AR184">
        <v>25.8263</v>
      </c>
      <c r="AT184">
        <f t="shared" si="4"/>
        <v>1.0861499999999999</v>
      </c>
      <c r="AU184">
        <f>AU183/((AR183+AS183*(1-Analysis!$G$1))*AT183)*AR184*AT184</f>
        <v>27.599655990266896</v>
      </c>
      <c r="AV184">
        <f t="shared" si="5"/>
        <v>1.0857600000000001</v>
      </c>
      <c r="AW184">
        <f>AW183/(($AR183+$AS183*(1-Analysis!$G$1))*AV183)*$AR184*AV184</f>
        <v>27.589745880396052</v>
      </c>
      <c r="AY184" s="3">
        <v>43945</v>
      </c>
      <c r="AZ184">
        <v>1.08125</v>
      </c>
      <c r="BB184" s="3">
        <v>43949</v>
      </c>
      <c r="BC184">
        <v>1.0822000000000001</v>
      </c>
    </row>
    <row r="185" spans="1:55" x14ac:dyDescent="0.3">
      <c r="A185" s="1">
        <v>43942</v>
      </c>
      <c r="B185">
        <v>2736.56</v>
      </c>
      <c r="D185" s="1">
        <v>43942</v>
      </c>
      <c r="E185">
        <v>4937.8100000000004</v>
      </c>
      <c r="G185" s="1">
        <v>43942</v>
      </c>
      <c r="H185" s="2">
        <v>5584.4369999999999</v>
      </c>
      <c r="K185" s="1">
        <v>43948</v>
      </c>
      <c r="L185">
        <v>54.6</v>
      </c>
      <c r="N185">
        <f>N184/(L184+M184*(1-Analysis!$G$1))*L185</f>
        <v>54.028199565261062</v>
      </c>
      <c r="P185" s="1">
        <v>43948</v>
      </c>
      <c r="Q185">
        <v>51.5717</v>
      </c>
      <c r="S185" s="3">
        <v>43943</v>
      </c>
      <c r="T185" s="4">
        <v>279.64833499999997</v>
      </c>
      <c r="V185" s="3">
        <v>43943</v>
      </c>
      <c r="W185">
        <v>27.876358</v>
      </c>
      <c r="Y185">
        <f>Y184/(W184+X184*(1-Analysis!$G$1))*W185</f>
        <v>27.585212342598137</v>
      </c>
      <c r="AA185" s="3">
        <v>43941</v>
      </c>
      <c r="AB185">
        <v>519.00710000000004</v>
      </c>
      <c r="AD185" s="3">
        <v>43935</v>
      </c>
      <c r="AE185">
        <v>52.867699999999999</v>
      </c>
      <c r="AG185" s="1">
        <v>43936</v>
      </c>
      <c r="AH185">
        <v>27.9954</v>
      </c>
      <c r="AJ185">
        <f>AJ184/(AH184+AI184*(1-Analysis!$G$1))*AH185</f>
        <v>27.781134343158012</v>
      </c>
      <c r="AL185" s="1">
        <v>43945</v>
      </c>
      <c r="AM185">
        <v>283.60169999999999</v>
      </c>
      <c r="AO185">
        <f>AO184/(AM184+AN184*(1-Analysis!$G$1))*AM185</f>
        <v>280.67300877885862</v>
      </c>
      <c r="AQ185" s="1">
        <v>43941</v>
      </c>
      <c r="AR185">
        <v>26.593699999999998</v>
      </c>
      <c r="AT185">
        <f t="shared" si="4"/>
        <v>1.0881500000000002</v>
      </c>
      <c r="AU185">
        <f>AU184/((AR184+AS184*(1-Analysis!$G$1))*AT184)*AR185*AT185</f>
        <v>28.472080474714318</v>
      </c>
      <c r="AV185">
        <f t="shared" si="5"/>
        <v>1.08697</v>
      </c>
      <c r="AW185">
        <f>AW184/(($AR184+$AS184*(1-Analysis!$G$1))*AV184)*$AR185*AV185</f>
        <v>28.441205085328491</v>
      </c>
      <c r="AY185" s="3">
        <v>43944</v>
      </c>
      <c r="AZ185">
        <v>1.0828</v>
      </c>
      <c r="BB185" s="3">
        <v>43948</v>
      </c>
      <c r="BC185">
        <v>1.0831500000000001</v>
      </c>
    </row>
    <row r="186" spans="1:55" x14ac:dyDescent="0.3">
      <c r="A186" s="1">
        <v>43941</v>
      </c>
      <c r="B186">
        <v>2823.16</v>
      </c>
      <c r="D186" s="1">
        <v>43941</v>
      </c>
      <c r="E186">
        <v>5093.96</v>
      </c>
      <c r="G186" s="1">
        <v>43941</v>
      </c>
      <c r="H186" s="2">
        <v>5761.0020000000004</v>
      </c>
      <c r="K186" s="1">
        <v>43945</v>
      </c>
      <c r="L186">
        <v>53.8</v>
      </c>
      <c r="N186">
        <f>N185/(L185+M185*(1-Analysis!$G$1))*L186</f>
        <v>53.236577593608878</v>
      </c>
      <c r="P186" s="1">
        <v>43945</v>
      </c>
      <c r="Q186">
        <v>50.823799999999999</v>
      </c>
      <c r="S186" s="3">
        <v>43942</v>
      </c>
      <c r="T186" s="4">
        <v>273.37459200000001</v>
      </c>
      <c r="V186" s="3">
        <v>43942</v>
      </c>
      <c r="W186">
        <v>27.251048000000001</v>
      </c>
      <c r="Y186">
        <f>Y185/(W185+X185*(1-Analysis!$G$1))*W186</f>
        <v>26.966433191822773</v>
      </c>
      <c r="AA186" s="3">
        <v>43938</v>
      </c>
      <c r="AB186">
        <v>528.46010000000001</v>
      </c>
      <c r="AD186" s="3">
        <v>43930</v>
      </c>
      <c r="AE186">
        <v>51.818199999999997</v>
      </c>
      <c r="AG186" s="1">
        <v>43935</v>
      </c>
      <c r="AH186">
        <v>28.626999999999999</v>
      </c>
      <c r="AJ186">
        <f>AJ185/(AH185+AI185*(1-Analysis!$G$1))*AH186</f>
        <v>28.407900327967607</v>
      </c>
      <c r="AL186" s="1">
        <v>43944</v>
      </c>
      <c r="AM186">
        <v>279.7029</v>
      </c>
      <c r="AO186">
        <f>AO185/(AM185+AN185*(1-Analysis!$G$1))*AM186</f>
        <v>276.81447081301775</v>
      </c>
      <c r="AQ186" s="1">
        <v>43938</v>
      </c>
      <c r="AR186">
        <v>27.0581</v>
      </c>
      <c r="AT186">
        <f t="shared" si="4"/>
        <v>1.0889</v>
      </c>
      <c r="AU186">
        <f>AU185/((AR185+AS185*(1-Analysis!$G$1))*AT185)*AR186*AT186</f>
        <v>28.989249105568668</v>
      </c>
      <c r="AV186">
        <f t="shared" si="5"/>
        <v>1.0868100000000001</v>
      </c>
      <c r="AW186">
        <f>AW185/(($AR185+$AS185*(1-Analysis!$G$1))*AV185)*$AR186*AV186</f>
        <v>28.933608063571555</v>
      </c>
      <c r="AY186" s="3">
        <v>43943</v>
      </c>
      <c r="AZ186">
        <v>1.0827500000000001</v>
      </c>
      <c r="BB186" s="3">
        <v>43945</v>
      </c>
      <c r="BC186">
        <v>1.0809500000000001</v>
      </c>
    </row>
    <row r="187" spans="1:55" x14ac:dyDescent="0.3">
      <c r="A187" s="1">
        <v>43938</v>
      </c>
      <c r="B187">
        <v>2874.56</v>
      </c>
      <c r="D187" s="1">
        <v>43938</v>
      </c>
      <c r="E187">
        <v>5186.72</v>
      </c>
      <c r="G187" s="1">
        <v>43938</v>
      </c>
      <c r="H187" s="2">
        <v>5865.8980000000001</v>
      </c>
      <c r="K187" s="1">
        <v>43944</v>
      </c>
      <c r="L187">
        <v>53.06</v>
      </c>
      <c r="N187">
        <f>N186/(L186+M186*(1-Analysis!$G$1))*L187</f>
        <v>52.504327269830618</v>
      </c>
      <c r="P187" s="1">
        <v>43944</v>
      </c>
      <c r="Q187">
        <v>50.124400000000001</v>
      </c>
      <c r="S187" s="3">
        <v>43941</v>
      </c>
      <c r="T187" s="4">
        <v>282.01733300000001</v>
      </c>
      <c r="V187" s="3">
        <v>43941</v>
      </c>
      <c r="W187">
        <v>28.112489</v>
      </c>
      <c r="Y187">
        <f>Y186/(W186+X186*(1-Analysis!$G$1))*W187</f>
        <v>27.81887714829729</v>
      </c>
      <c r="AA187" s="3">
        <v>43937</v>
      </c>
      <c r="AB187">
        <v>514.65129999999999</v>
      </c>
      <c r="AD187" s="3">
        <v>43929</v>
      </c>
      <c r="AE187">
        <v>51.073</v>
      </c>
      <c r="AG187" s="1">
        <v>43930</v>
      </c>
      <c r="AH187">
        <v>28.063700000000001</v>
      </c>
      <c r="AJ187">
        <f>AJ186/(AH186+AI186*(1-Analysis!$G$1))*AH187</f>
        <v>27.84891160212333</v>
      </c>
      <c r="AL187" s="1">
        <v>43943</v>
      </c>
      <c r="AM187">
        <v>279.83120000000002</v>
      </c>
      <c r="AO187">
        <f>AO186/(AM186+AN186*(1-Analysis!$G$1))*AM187</f>
        <v>276.94144588766056</v>
      </c>
      <c r="AQ187" s="1">
        <v>43937</v>
      </c>
      <c r="AR187">
        <v>26.4468</v>
      </c>
      <c r="AT187">
        <f t="shared" si="4"/>
        <v>1.0849500000000001</v>
      </c>
      <c r="AU187">
        <f>AU186/((AR186+AS186*(1-Analysis!$G$1))*AT186)*AR187*AT187</f>
        <v>28.231537198112008</v>
      </c>
      <c r="AV187">
        <f t="shared" si="5"/>
        <v>1.0861400000000001</v>
      </c>
      <c r="AW187">
        <f>AW186/(($AR186+$AS186*(1-Analysis!$G$1))*AV186)*$AR187*AV187</f>
        <v>28.262502246515837</v>
      </c>
      <c r="AY187" s="3">
        <v>43942</v>
      </c>
      <c r="AZ187">
        <v>1.0861499999999999</v>
      </c>
      <c r="BB187" s="3">
        <v>43944</v>
      </c>
      <c r="BC187">
        <v>1.07795</v>
      </c>
    </row>
    <row r="188" spans="1:55" x14ac:dyDescent="0.3">
      <c r="A188" s="1">
        <v>43937</v>
      </c>
      <c r="B188">
        <v>2799.55</v>
      </c>
      <c r="D188" s="1">
        <v>43937</v>
      </c>
      <c r="E188">
        <v>5051.2299999999996</v>
      </c>
      <c r="G188" s="1">
        <v>43937</v>
      </c>
      <c r="H188" s="2">
        <v>5712.5990000000002</v>
      </c>
      <c r="K188" s="1">
        <v>43943</v>
      </c>
      <c r="L188">
        <v>53.09</v>
      </c>
      <c r="N188">
        <f>N187/(L187+M187*(1-Analysis!$G$1))*L188</f>
        <v>52.534013093767577</v>
      </c>
      <c r="P188" s="1">
        <v>43943</v>
      </c>
      <c r="Q188">
        <v>50.148699999999998</v>
      </c>
      <c r="S188" s="3">
        <v>43938</v>
      </c>
      <c r="T188" s="4">
        <v>287.15703500000001</v>
      </c>
      <c r="V188" s="3">
        <v>43938</v>
      </c>
      <c r="W188">
        <v>28.624855</v>
      </c>
      <c r="Y188">
        <f>Y187/(W187+X187*(1-Analysis!$G$1))*W188</f>
        <v>28.325891906363161</v>
      </c>
      <c r="AA188" s="3">
        <v>43936</v>
      </c>
      <c r="AB188">
        <v>511.67329999999998</v>
      </c>
      <c r="AD188" s="3">
        <v>43928</v>
      </c>
      <c r="AE188">
        <v>49.378799999999998</v>
      </c>
      <c r="AG188" s="1">
        <v>43929</v>
      </c>
      <c r="AH188">
        <v>27.663399999999999</v>
      </c>
      <c r="AJ188">
        <f>AJ187/(AH187+AI187*(1-Analysis!$G$1))*AH188</f>
        <v>27.451675339109897</v>
      </c>
      <c r="AL188" s="1">
        <v>43942</v>
      </c>
      <c r="AM188">
        <v>273.56380000000001</v>
      </c>
      <c r="AO188">
        <f>AO187/(AM187+AN187*(1-Analysis!$G$1))*AM188</f>
        <v>270.73876792338666</v>
      </c>
      <c r="AQ188" s="1">
        <v>43936</v>
      </c>
      <c r="AR188">
        <v>26.159600000000001</v>
      </c>
      <c r="AT188">
        <f t="shared" si="4"/>
        <v>1.0905</v>
      </c>
      <c r="AU188">
        <f>AU187/((AR187+AS187*(1-Analysis!$G$1))*AT187)*AR188*AT188</f>
        <v>28.067804301263813</v>
      </c>
      <c r="AV188">
        <f t="shared" si="5"/>
        <v>1.0908800000000001</v>
      </c>
      <c r="AW188">
        <f>AW187/(($AR187+$AS187*(1-Analysis!$G$1))*AV187)*$AR188*AV188</f>
        <v>28.077584920827743</v>
      </c>
      <c r="AY188" s="3">
        <v>43941</v>
      </c>
      <c r="AZ188">
        <v>1.0881500000000002</v>
      </c>
      <c r="BB188" s="3">
        <v>43943</v>
      </c>
      <c r="BC188">
        <v>1.0823</v>
      </c>
    </row>
    <row r="189" spans="1:55" x14ac:dyDescent="0.3">
      <c r="A189" s="1">
        <v>43936</v>
      </c>
      <c r="B189">
        <v>2783.36</v>
      </c>
      <c r="D189" s="1">
        <v>43936</v>
      </c>
      <c r="E189">
        <v>5022</v>
      </c>
      <c r="G189" s="1">
        <v>43936</v>
      </c>
      <c r="H189" s="2">
        <v>5679.53</v>
      </c>
      <c r="K189" s="1">
        <v>43942</v>
      </c>
      <c r="L189">
        <v>51.9</v>
      </c>
      <c r="N189">
        <f>N188/(L188+M188*(1-Analysis!$G$1))*L189</f>
        <v>51.356475410934955</v>
      </c>
      <c r="P189" s="1">
        <v>43942</v>
      </c>
      <c r="Q189">
        <v>49.022799999999997</v>
      </c>
      <c r="S189" s="3">
        <v>43937</v>
      </c>
      <c r="T189" s="4">
        <v>279.65227900000002</v>
      </c>
      <c r="V189" s="3">
        <v>43937</v>
      </c>
      <c r="W189">
        <v>27.876774000000001</v>
      </c>
      <c r="Y189">
        <f>Y188/(W188+X188*(1-Analysis!$G$1))*W189</f>
        <v>27.585623997819901</v>
      </c>
      <c r="AA189" s="3">
        <v>43935</v>
      </c>
      <c r="AB189">
        <v>523.16780000000006</v>
      </c>
      <c r="AD189" s="3">
        <v>43927</v>
      </c>
      <c r="AE189">
        <v>49.457000000000001</v>
      </c>
      <c r="AG189" s="1">
        <v>43928</v>
      </c>
      <c r="AH189">
        <v>26.745999999999999</v>
      </c>
      <c r="AJ189">
        <f>AJ188/(AH188+AI188*(1-Analysis!$G$1))*AH189</f>
        <v>26.541296753827559</v>
      </c>
      <c r="AL189" s="1">
        <v>43941</v>
      </c>
      <c r="AM189">
        <v>282.20490000000001</v>
      </c>
      <c r="AO189">
        <f>AO188/(AM188+AN188*(1-Analysis!$G$1))*AM189</f>
        <v>279.29063321953618</v>
      </c>
      <c r="AQ189" s="1">
        <v>43935</v>
      </c>
      <c r="AR189">
        <v>26.591200000000001</v>
      </c>
      <c r="AT189">
        <f t="shared" si="4"/>
        <v>1.0969</v>
      </c>
      <c r="AU189">
        <f>AU188/((AR188+AS188*(1-Analysis!$G$1))*AT188)*AR189*AT189</f>
        <v>28.698331232497424</v>
      </c>
      <c r="AV189">
        <f t="shared" si="5"/>
        <v>1.0981300000000001</v>
      </c>
      <c r="AW189">
        <f>AW188/(($AR188+$AS188*(1-Analysis!$G$1))*AV188)*$AR189*AV189</f>
        <v>28.730511875597031</v>
      </c>
      <c r="AY189" s="3">
        <v>43938</v>
      </c>
      <c r="AZ189">
        <v>1.0889</v>
      </c>
      <c r="BB189" s="3">
        <v>43942</v>
      </c>
      <c r="BC189">
        <v>1.0857600000000001</v>
      </c>
    </row>
    <row r="190" spans="1:55" x14ac:dyDescent="0.3">
      <c r="A190" s="1">
        <v>43935</v>
      </c>
      <c r="B190">
        <v>2846.06</v>
      </c>
      <c r="D190" s="1">
        <v>43935</v>
      </c>
      <c r="E190">
        <v>5134.8900000000003</v>
      </c>
      <c r="G190" s="1">
        <v>43935</v>
      </c>
      <c r="H190" s="2">
        <v>5807.098</v>
      </c>
      <c r="K190" s="1">
        <v>43941</v>
      </c>
      <c r="L190">
        <v>53.54</v>
      </c>
      <c r="N190">
        <f>N189/(L189+M189*(1-Analysis!$G$1))*L190</f>
        <v>52.979300452821917</v>
      </c>
      <c r="P190" s="1">
        <v>43941</v>
      </c>
      <c r="Q190">
        <v>50.572699999999998</v>
      </c>
      <c r="S190" s="3">
        <v>43936</v>
      </c>
      <c r="T190" s="4">
        <v>278.03536600000001</v>
      </c>
      <c r="V190" s="3">
        <v>43936</v>
      </c>
      <c r="W190">
        <v>27.715612</v>
      </c>
      <c r="Y190">
        <f>Y189/(W189+X189*(1-Analysis!$G$1))*W190</f>
        <v>27.426145202506763</v>
      </c>
      <c r="AA190" s="3">
        <v>43930</v>
      </c>
      <c r="AB190">
        <v>512.76120000000003</v>
      </c>
      <c r="AD190" s="3">
        <v>43924</v>
      </c>
      <c r="AE190">
        <v>46.206899999999997</v>
      </c>
      <c r="AG190" s="1">
        <v>43927</v>
      </c>
      <c r="AH190">
        <v>26.7835</v>
      </c>
      <c r="AJ190">
        <f>AJ189/(AH189+AI189*(1-Analysis!$G$1))*AH190</f>
        <v>26.578509743742632</v>
      </c>
      <c r="AL190" s="1">
        <v>43938</v>
      </c>
      <c r="AM190">
        <v>287.33760000000001</v>
      </c>
      <c r="AO190">
        <f>AO189/(AM189+AN189*(1-Analysis!$G$1))*AM190</f>
        <v>284.37032897650539</v>
      </c>
      <c r="AQ190" s="1">
        <v>43934</v>
      </c>
      <c r="AR190">
        <v>25.9619</v>
      </c>
      <c r="AT190">
        <f t="shared" si="4"/>
        <v>1.09005</v>
      </c>
      <c r="AU190">
        <f>AU189/((AR189+AS189*(1-Analysis!$G$1))*AT189)*AR190*AT190</f>
        <v>27.844188353278078</v>
      </c>
      <c r="AV190">
        <f t="shared" si="5"/>
        <v>1.0908199999999999</v>
      </c>
      <c r="AW190">
        <f>AW189/(($AR189+$AS189*(1-Analysis!$G$1))*AV189)*$AR190*AV190</f>
        <v>27.863857198773246</v>
      </c>
      <c r="AY190" s="3">
        <v>43937</v>
      </c>
      <c r="AZ190">
        <v>1.0849500000000001</v>
      </c>
      <c r="BB190" s="3">
        <v>43941</v>
      </c>
      <c r="BC190">
        <v>1.08697</v>
      </c>
    </row>
    <row r="191" spans="1:55" x14ac:dyDescent="0.3">
      <c r="A191" s="1">
        <v>43934</v>
      </c>
      <c r="B191">
        <v>2761.63</v>
      </c>
      <c r="D191" s="1">
        <v>43934</v>
      </c>
      <c r="E191">
        <v>4982.1400000000003</v>
      </c>
      <c r="G191" s="1">
        <v>43934</v>
      </c>
      <c r="H191" s="2">
        <v>5634.1480000000001</v>
      </c>
      <c r="K191" s="1">
        <v>43938</v>
      </c>
      <c r="L191">
        <v>54.51</v>
      </c>
      <c r="N191">
        <f>N190/(L190+M190*(1-Analysis!$G$1))*L191</f>
        <v>53.93914209345018</v>
      </c>
      <c r="P191" s="1">
        <v>43938</v>
      </c>
      <c r="Q191">
        <v>51.495399999999997</v>
      </c>
      <c r="S191" s="3">
        <v>43935</v>
      </c>
      <c r="T191" s="4">
        <v>284.28390300000001</v>
      </c>
      <c r="V191" s="3">
        <v>43935</v>
      </c>
      <c r="W191">
        <v>28.338450999999999</v>
      </c>
      <c r="Y191">
        <f>Y190/(W190+X190*(1-Analysis!$G$1))*W191</f>
        <v>28.042479160847069</v>
      </c>
      <c r="AA191" s="3">
        <v>43929</v>
      </c>
      <c r="AB191">
        <v>505.37740000000002</v>
      </c>
      <c r="AD191" s="3">
        <v>43923</v>
      </c>
      <c r="AE191">
        <v>46.911900000000003</v>
      </c>
      <c r="AG191" s="1">
        <v>43924</v>
      </c>
      <c r="AH191">
        <v>25.026900000000001</v>
      </c>
      <c r="AJ191">
        <f>AJ190/(AH190+AI190*(1-Analysis!$G$1))*AH191</f>
        <v>24.835354061480857</v>
      </c>
      <c r="AL191" s="1">
        <v>43937</v>
      </c>
      <c r="AM191">
        <v>279.83240000000001</v>
      </c>
      <c r="AO191">
        <f>AO190/(AM190+AN190*(1-Analysis!$G$1))*AM191</f>
        <v>276.94263349552949</v>
      </c>
      <c r="AQ191" s="1">
        <v>43930</v>
      </c>
      <c r="AR191">
        <v>26.134</v>
      </c>
      <c r="AT191">
        <f t="shared" si="4"/>
        <v>1.09385</v>
      </c>
      <c r="AU191">
        <f>AU190/((AR190+AS190*(1-Analysis!$G$1))*AT190)*AR191*AT191</f>
        <v>28.126476420415301</v>
      </c>
      <c r="AV191">
        <f t="shared" si="5"/>
        <v>1.0928899999999999</v>
      </c>
      <c r="AW191">
        <f>AW190/(($AR190+$AS190*(1-Analysis!$G$1))*AV190)*$AR191*AV191</f>
        <v>28.101791667146006</v>
      </c>
      <c r="AY191" s="3">
        <v>43936</v>
      </c>
      <c r="AZ191">
        <v>1.0905</v>
      </c>
      <c r="BB191" s="3">
        <v>43938</v>
      </c>
      <c r="BC191">
        <v>1.0868100000000001</v>
      </c>
    </row>
    <row r="192" spans="1:55" x14ac:dyDescent="0.3">
      <c r="A192" s="1">
        <v>43930</v>
      </c>
      <c r="B192">
        <v>2789.82</v>
      </c>
      <c r="D192" s="1">
        <v>43930</v>
      </c>
      <c r="E192">
        <v>5032.93</v>
      </c>
      <c r="G192" s="1">
        <v>43930</v>
      </c>
      <c r="H192" s="2">
        <v>5691.5410000000002</v>
      </c>
      <c r="K192" s="1">
        <v>43937</v>
      </c>
      <c r="L192">
        <v>53.09</v>
      </c>
      <c r="N192">
        <f>N191/(L191+M191*(1-Analysis!$G$1))*L192</f>
        <v>52.53401309376757</v>
      </c>
      <c r="P192" s="1">
        <v>43937</v>
      </c>
      <c r="Q192">
        <v>50.1494</v>
      </c>
      <c r="S192" s="3">
        <v>43930</v>
      </c>
      <c r="T192" s="4">
        <v>278.62982499999998</v>
      </c>
      <c r="V192" s="3">
        <v>43930</v>
      </c>
      <c r="W192">
        <v>27.774901</v>
      </c>
      <c r="Y192">
        <f>Y191/(W191+X191*(1-Analysis!$G$1))*W192</f>
        <v>27.484814977610824</v>
      </c>
      <c r="AA192" s="3">
        <v>43928</v>
      </c>
      <c r="AB192">
        <v>488.6191</v>
      </c>
      <c r="AD192" s="3">
        <v>43922</v>
      </c>
      <c r="AE192">
        <v>45.857500000000002</v>
      </c>
      <c r="AG192" s="1">
        <v>43923</v>
      </c>
      <c r="AH192">
        <v>25.411300000000001</v>
      </c>
      <c r="AJ192">
        <f>AJ191/(AH191+AI191*(1-Analysis!$G$1))*AH192</f>
        <v>25.216812016770294</v>
      </c>
      <c r="AL192" s="1">
        <v>43936</v>
      </c>
      <c r="AM192">
        <v>278.21960000000001</v>
      </c>
      <c r="AO192">
        <f>AO191/(AM191+AN191*(1-Analysis!$G$1))*AM192</f>
        <v>275.34648851981694</v>
      </c>
      <c r="AQ192" s="1">
        <v>43929</v>
      </c>
      <c r="AR192">
        <v>25.9359</v>
      </c>
      <c r="AT192">
        <f t="shared" si="4"/>
        <v>1.0863499999999999</v>
      </c>
      <c r="AU192">
        <f>AU191/((AR191+AS191*(1-Analysis!$G$1))*AT191)*AR192*AT192</f>
        <v>27.721885319737712</v>
      </c>
      <c r="AV192">
        <f t="shared" si="5"/>
        <v>1.08565</v>
      </c>
      <c r="AW192">
        <f>AW191/(($AR191+$AS191*(1-Analysis!$G$1))*AV191)*$AR192*AV192</f>
        <v>27.704022458115002</v>
      </c>
      <c r="AY192" s="3">
        <v>43935</v>
      </c>
      <c r="AZ192">
        <v>1.0969</v>
      </c>
      <c r="BB192" s="3">
        <v>43937</v>
      </c>
      <c r="BC192">
        <v>1.0861400000000001</v>
      </c>
    </row>
    <row r="193" spans="1:55" x14ac:dyDescent="0.3">
      <c r="A193" s="1">
        <v>43929</v>
      </c>
      <c r="B193">
        <v>2749.98</v>
      </c>
      <c r="D193" s="1">
        <v>43929</v>
      </c>
      <c r="E193">
        <v>4960.6099999999997</v>
      </c>
      <c r="G193" s="1">
        <v>43929</v>
      </c>
      <c r="H193" s="2">
        <v>5609.5510000000004</v>
      </c>
      <c r="K193" s="1">
        <v>43936</v>
      </c>
      <c r="L193">
        <v>52.78</v>
      </c>
      <c r="N193">
        <f>N192/(L192+M192*(1-Analysis!$G$1))*L193</f>
        <v>52.227259579752349</v>
      </c>
      <c r="P193" s="1">
        <v>43936</v>
      </c>
      <c r="Q193">
        <v>49.859400000000001</v>
      </c>
      <c r="S193" s="3">
        <v>43929</v>
      </c>
      <c r="T193" s="4">
        <v>274.62021600000003</v>
      </c>
      <c r="V193" s="3">
        <v>43929</v>
      </c>
      <c r="W193">
        <v>27.375212000000001</v>
      </c>
      <c r="Y193">
        <f>Y192/(W192+X192*(1-Analysis!$G$1))*W193</f>
        <v>27.089300400850089</v>
      </c>
      <c r="AA193" s="3">
        <v>43927</v>
      </c>
      <c r="AB193">
        <v>489.39920000000001</v>
      </c>
      <c r="AD193" s="3">
        <v>43921</v>
      </c>
      <c r="AE193">
        <v>47.9741</v>
      </c>
      <c r="AG193" s="1">
        <v>43922</v>
      </c>
      <c r="AH193">
        <v>24.839200000000002</v>
      </c>
      <c r="AJ193">
        <f>AJ192/(AH192+AI192*(1-Analysis!$G$1))*AH193</f>
        <v>24.649090642625946</v>
      </c>
      <c r="AL193" s="1">
        <v>43935</v>
      </c>
      <c r="AM193">
        <v>284.47070000000002</v>
      </c>
      <c r="AO193">
        <f>AO192/(AM192+AN192*(1-Analysis!$G$1))*AM193</f>
        <v>281.53303481053922</v>
      </c>
      <c r="AQ193" s="1">
        <v>43928</v>
      </c>
      <c r="AR193">
        <v>25.034600000000001</v>
      </c>
      <c r="AT193">
        <f t="shared" si="4"/>
        <v>1.0882000000000001</v>
      </c>
      <c r="AU193">
        <f>AU192/((AR192+AS192*(1-Analysis!$G$1))*AT192)*AR193*AT193</f>
        <v>26.804088866875436</v>
      </c>
      <c r="AV193">
        <f t="shared" si="5"/>
        <v>1.0890899999999999</v>
      </c>
      <c r="AW193">
        <f>AW192/(($AR192+$AS192*(1-Analysis!$G$1))*AV192)*$AR193*AV193</f>
        <v>26.826010975946836</v>
      </c>
      <c r="AY193" s="3">
        <v>43934</v>
      </c>
      <c r="AZ193">
        <v>1.09005</v>
      </c>
      <c r="BB193" s="3">
        <v>43936</v>
      </c>
      <c r="BC193">
        <v>1.0908800000000001</v>
      </c>
    </row>
    <row r="194" spans="1:55" x14ac:dyDescent="0.3">
      <c r="A194" s="1">
        <v>43928</v>
      </c>
      <c r="B194">
        <v>2659.41</v>
      </c>
      <c r="D194" s="1">
        <v>43928</v>
      </c>
      <c r="E194">
        <v>4796.45</v>
      </c>
      <c r="G194" s="1">
        <v>43928</v>
      </c>
      <c r="H194" s="2">
        <v>5423.5249999999996</v>
      </c>
      <c r="K194" s="1">
        <v>43935</v>
      </c>
      <c r="L194">
        <v>53.97</v>
      </c>
      <c r="N194">
        <f>N193/(L193+M193*(1-Analysis!$G$1))*L194</f>
        <v>53.404797262584957</v>
      </c>
      <c r="P194" s="1">
        <v>43935</v>
      </c>
      <c r="Q194">
        <v>50.979900000000001</v>
      </c>
      <c r="S194" s="3">
        <v>43928</v>
      </c>
      <c r="T194" s="4">
        <v>265.52233999999999</v>
      </c>
      <c r="V194" s="3">
        <v>43928</v>
      </c>
      <c r="W194">
        <v>26.468318</v>
      </c>
      <c r="Y194">
        <f>Y193/(W193+X193*(1-Analysis!$G$1))*W194</f>
        <v>26.191878163618519</v>
      </c>
      <c r="AA194" s="3">
        <v>43924</v>
      </c>
      <c r="AB194">
        <v>457.2364</v>
      </c>
      <c r="AD194" s="3">
        <v>43920</v>
      </c>
      <c r="AE194">
        <v>48.750300000000003</v>
      </c>
      <c r="AG194" s="1">
        <v>43921</v>
      </c>
      <c r="AH194">
        <v>25.993600000000001</v>
      </c>
      <c r="AJ194">
        <f>AJ193/(AH193+AI193*(1-Analysis!$G$1))*AH194</f>
        <v>25.79465532417154</v>
      </c>
      <c r="AL194" s="1">
        <v>43930</v>
      </c>
      <c r="AM194">
        <v>278.83</v>
      </c>
      <c r="AO194">
        <f>AO193/(AM193+AN193*(1-Analysis!$G$1))*AM194</f>
        <v>275.95058505576372</v>
      </c>
      <c r="AQ194" s="1">
        <v>43927</v>
      </c>
      <c r="AR194">
        <v>25.3033</v>
      </c>
      <c r="AT194">
        <f t="shared" si="4"/>
        <v>1.0783499999999999</v>
      </c>
      <c r="AU194">
        <f>AU193/((AR193+AS193*(1-Analysis!$G$1))*AT193)*AR194*AT194</f>
        <v>26.846555865789053</v>
      </c>
      <c r="AV194">
        <f t="shared" si="5"/>
        <v>1.0794299999999999</v>
      </c>
      <c r="AW194">
        <f>AW193/(($AR193+$AS193*(1-Analysis!$G$1))*AV193)*$AR194*AV194</f>
        <v>26.873443499984845</v>
      </c>
      <c r="AY194" s="3">
        <v>43930</v>
      </c>
      <c r="AZ194">
        <v>1.09385</v>
      </c>
      <c r="BB194" s="3">
        <v>43935</v>
      </c>
      <c r="BC194">
        <v>1.0981300000000001</v>
      </c>
    </row>
    <row r="195" spans="1:55" x14ac:dyDescent="0.3">
      <c r="A195" s="1">
        <v>43927</v>
      </c>
      <c r="B195">
        <v>2663.68</v>
      </c>
      <c r="D195" s="1">
        <v>43927</v>
      </c>
      <c r="E195">
        <v>4804.1099999999997</v>
      </c>
      <c r="G195" s="1">
        <v>43927</v>
      </c>
      <c r="H195" s="2">
        <v>5432.17</v>
      </c>
      <c r="K195" s="1">
        <v>43934</v>
      </c>
      <c r="L195">
        <v>52.36</v>
      </c>
      <c r="N195">
        <f>N194/(L194+M194*(1-Analysis!$G$1))*L195</f>
        <v>51.811658044634953</v>
      </c>
      <c r="P195" s="1">
        <v>43934</v>
      </c>
      <c r="Q195">
        <v>49.462800000000001</v>
      </c>
      <c r="S195" s="3">
        <v>43927</v>
      </c>
      <c r="T195" s="4">
        <v>265.94620200000003</v>
      </c>
      <c r="V195" s="3">
        <v>43927</v>
      </c>
      <c r="W195">
        <v>26.510553000000002</v>
      </c>
      <c r="Y195">
        <f>Y194/(W194+X194*(1-Analysis!$G$1))*W195</f>
        <v>26.233672053741813</v>
      </c>
      <c r="AA195" s="3">
        <v>43923</v>
      </c>
      <c r="AB195">
        <v>464.20339999999999</v>
      </c>
      <c r="AD195" s="3">
        <v>43917</v>
      </c>
      <c r="AE195">
        <v>47.164000000000001</v>
      </c>
      <c r="AG195" s="1">
        <v>43920</v>
      </c>
      <c r="AH195">
        <v>26.408000000000001</v>
      </c>
      <c r="AJ195">
        <f>AJ194/(AH194+AI194*(1-Analysis!$G$1))*AH195</f>
        <v>26.205883671393039</v>
      </c>
      <c r="AL195" s="1">
        <v>43929</v>
      </c>
      <c r="AM195">
        <v>274.82339999999999</v>
      </c>
      <c r="AO195">
        <f>AO194/(AM194+AN194*(1-Analysis!$G$1))*AM195</f>
        <v>271.98536031637263</v>
      </c>
      <c r="AQ195" s="1">
        <v>43924</v>
      </c>
      <c r="AR195">
        <v>23.6065</v>
      </c>
      <c r="AT195">
        <f t="shared" si="4"/>
        <v>1.07985</v>
      </c>
      <c r="AU195">
        <f>AU194/((AR194+AS194*(1-Analysis!$G$1))*AT194)*AR195*AT195</f>
        <v>25.081107234233333</v>
      </c>
      <c r="AV195">
        <f t="shared" si="5"/>
        <v>1.08108</v>
      </c>
      <c r="AW195">
        <f>AW194/(($AR194+$AS194*(1-Analysis!$G$1))*AV194)*$AR195*AV195</f>
        <v>25.109675796439276</v>
      </c>
      <c r="AY195" s="3">
        <v>43929</v>
      </c>
      <c r="AZ195">
        <v>1.0863499999999999</v>
      </c>
      <c r="BB195" s="3">
        <v>43934</v>
      </c>
      <c r="BC195">
        <v>1.0908199999999999</v>
      </c>
    </row>
    <row r="196" spans="1:55" x14ac:dyDescent="0.3">
      <c r="A196" s="1">
        <v>43924</v>
      </c>
      <c r="B196">
        <v>2488.65</v>
      </c>
      <c r="D196" s="1">
        <v>43924</v>
      </c>
      <c r="E196">
        <v>4488.3900000000003</v>
      </c>
      <c r="G196" s="1">
        <v>43924</v>
      </c>
      <c r="H196" s="2">
        <v>5075.16</v>
      </c>
      <c r="K196" s="1">
        <v>43930</v>
      </c>
      <c r="L196">
        <v>52.9</v>
      </c>
      <c r="N196">
        <f>N195/(L195+M195*(1-Analysis!$G$1))*L196</f>
        <v>52.346002875500169</v>
      </c>
      <c r="P196" s="1">
        <v>43930</v>
      </c>
      <c r="Q196">
        <v>49.966299999999997</v>
      </c>
      <c r="S196" s="3">
        <v>43924</v>
      </c>
      <c r="T196" s="4">
        <v>248.47689099999999</v>
      </c>
      <c r="V196" s="3">
        <v>43924</v>
      </c>
      <c r="W196">
        <v>24.769054000000001</v>
      </c>
      <c r="Y196">
        <f>Y195/(W195+X195*(1-Analysis!$G$1))*W196</f>
        <v>24.51036158006292</v>
      </c>
      <c r="AA196" s="3">
        <v>43922</v>
      </c>
      <c r="AB196">
        <v>453.76920000000001</v>
      </c>
      <c r="AD196" s="3">
        <v>43916</v>
      </c>
      <c r="AE196">
        <v>48.807299999999998</v>
      </c>
      <c r="AG196" s="1">
        <v>43917</v>
      </c>
      <c r="AH196">
        <v>25.542000000000002</v>
      </c>
      <c r="AJ196">
        <f>AJ195/(AH195+AI195*(1-Analysis!$G$1))*AH196</f>
        <v>25.346511690954294</v>
      </c>
      <c r="AL196" s="1">
        <v>43928</v>
      </c>
      <c r="AM196">
        <v>265.71949999999998</v>
      </c>
      <c r="AO196">
        <f>AO195/(AM195+AN195*(1-Analysis!$G$1))*AM196</f>
        <v>262.97547425214293</v>
      </c>
      <c r="AQ196" s="1">
        <v>43923</v>
      </c>
      <c r="AR196">
        <v>23.8233</v>
      </c>
      <c r="AT196">
        <f t="shared" si="4"/>
        <v>1.0863499999999999</v>
      </c>
      <c r="AU196">
        <f>AU195/((AR195+AS195*(1-Analysis!$G$1))*AT195)*AR196*AT196</f>
        <v>25.463808486989361</v>
      </c>
      <c r="AV196">
        <f t="shared" si="5"/>
        <v>1.0855699999999999</v>
      </c>
      <c r="AW196">
        <f>AW195/(($AR195+$AS195*(1-Analysis!$G$1))*AV195)*$AR196*AV196</f>
        <v>25.445525456087836</v>
      </c>
      <c r="AY196" s="3">
        <v>43928</v>
      </c>
      <c r="AZ196">
        <v>1.0882000000000001</v>
      </c>
      <c r="BB196" s="3">
        <v>43930</v>
      </c>
      <c r="BC196">
        <v>1.0928899999999999</v>
      </c>
    </row>
    <row r="197" spans="1:55" x14ac:dyDescent="0.3">
      <c r="A197" s="1">
        <v>43923</v>
      </c>
      <c r="B197">
        <v>2526.9</v>
      </c>
      <c r="D197" s="1">
        <v>43923</v>
      </c>
      <c r="E197">
        <v>4556.95</v>
      </c>
      <c r="G197" s="1">
        <v>43923</v>
      </c>
      <c r="H197" s="2">
        <v>5152.4669999999996</v>
      </c>
      <c r="K197" s="1">
        <v>43929</v>
      </c>
      <c r="L197">
        <v>52.13</v>
      </c>
      <c r="N197">
        <f>N196/(L196+M196*(1-Analysis!$G$1))*L197</f>
        <v>51.584066727784951</v>
      </c>
      <c r="P197" s="1">
        <v>43929</v>
      </c>
      <c r="Q197">
        <v>49.247199999999999</v>
      </c>
      <c r="S197" s="3">
        <v>43923</v>
      </c>
      <c r="T197" s="4">
        <v>252.26647199999999</v>
      </c>
      <c r="V197" s="3">
        <v>43923</v>
      </c>
      <c r="W197">
        <v>25.146829</v>
      </c>
      <c r="Y197">
        <f>Y196/(W196+X196*(1-Analysis!$G$1))*W197</f>
        <v>24.884191030550141</v>
      </c>
      <c r="AA197" s="3">
        <v>43921</v>
      </c>
      <c r="AB197">
        <v>474.72320000000002</v>
      </c>
      <c r="AD197" s="3">
        <v>43915</v>
      </c>
      <c r="AE197">
        <v>45.936700000000002</v>
      </c>
      <c r="AG197" s="1">
        <v>43916</v>
      </c>
      <c r="AH197">
        <v>26.4331</v>
      </c>
      <c r="AJ197">
        <f>AJ196/(AH196+AI196*(1-Analysis!$G$1))*AH197</f>
        <v>26.23079156597619</v>
      </c>
      <c r="AL197" s="1">
        <v>43927</v>
      </c>
      <c r="AM197">
        <v>266.13709999999998</v>
      </c>
      <c r="AO197">
        <f>AO196/(AM196+AN196*(1-Analysis!$G$1))*AM197</f>
        <v>263.38876179049709</v>
      </c>
      <c r="AQ197" s="1">
        <v>43922</v>
      </c>
      <c r="AR197">
        <v>23.159600000000001</v>
      </c>
      <c r="AT197">
        <f t="shared" si="4"/>
        <v>1.0924</v>
      </c>
      <c r="AU197">
        <f>AU196/((AR196+AS196*(1-Analysis!$G$1))*AT196)*AR197*AT197</f>
        <v>24.892265045330007</v>
      </c>
      <c r="AV197">
        <f t="shared" si="5"/>
        <v>1.0945800000000001</v>
      </c>
      <c r="AW197">
        <f>AW196/(($AR196+$AS196*(1-Analysis!$G$1))*AV196)*$AR197*AV197</f>
        <v>24.941940198935647</v>
      </c>
      <c r="AY197" s="3">
        <v>43927</v>
      </c>
      <c r="AZ197">
        <v>1.0783499999999999</v>
      </c>
      <c r="BB197" s="3">
        <v>43929</v>
      </c>
      <c r="BC197">
        <v>1.08565</v>
      </c>
    </row>
    <row r="198" spans="1:55" x14ac:dyDescent="0.3">
      <c r="A198" s="1">
        <v>43922</v>
      </c>
      <c r="B198">
        <v>2470.5</v>
      </c>
      <c r="D198" s="1">
        <v>43922</v>
      </c>
      <c r="E198">
        <v>4454.7299999999996</v>
      </c>
      <c r="G198" s="1">
        <v>43922</v>
      </c>
      <c r="H198" s="2">
        <v>5036.6419999999998</v>
      </c>
      <c r="K198" s="1">
        <v>43928</v>
      </c>
      <c r="L198">
        <v>50.41</v>
      </c>
      <c r="N198">
        <f>N197/(L197+M197*(1-Analysis!$G$1))*L198</f>
        <v>49.882079488732764</v>
      </c>
      <c r="P198" s="1">
        <v>43928</v>
      </c>
      <c r="Q198">
        <v>47.616300000000003</v>
      </c>
      <c r="S198" s="3">
        <v>43922</v>
      </c>
      <c r="T198" s="4">
        <v>246.60036299999999</v>
      </c>
      <c r="V198" s="3">
        <v>43922</v>
      </c>
      <c r="W198">
        <v>24.581945999999999</v>
      </c>
      <c r="Y198">
        <f>Y197/(W197+X197*(1-Analysis!$G$1))*W198</f>
        <v>24.325207769403765</v>
      </c>
      <c r="AA198" s="3">
        <v>43920</v>
      </c>
      <c r="AB198">
        <v>482.4</v>
      </c>
      <c r="AD198" s="3">
        <v>43914</v>
      </c>
      <c r="AE198">
        <v>45.412599999999998</v>
      </c>
      <c r="AG198" s="1">
        <v>43915</v>
      </c>
      <c r="AH198">
        <v>24.885400000000001</v>
      </c>
      <c r="AJ198">
        <f>AJ197/(AH197+AI197*(1-Analysis!$G$1))*AH198</f>
        <v>24.694937046201314</v>
      </c>
      <c r="AL198" s="1">
        <v>43924</v>
      </c>
      <c r="AM198">
        <v>248.65899999999999</v>
      </c>
      <c r="AO198">
        <f>AO197/(AM197+AN197*(1-Analysis!$G$1))*AM198</f>
        <v>246.09115421361105</v>
      </c>
      <c r="AQ198" s="1">
        <v>43921</v>
      </c>
      <c r="AR198">
        <v>24.121600000000001</v>
      </c>
      <c r="AT198">
        <f t="shared" si="4"/>
        <v>1.0972499999999998</v>
      </c>
      <c r="AU198">
        <f>AU197/((AR197+AS197*(1-Analysis!$G$1))*AT197)*AR198*AT198</f>
        <v>26.041342639893859</v>
      </c>
      <c r="AV198">
        <f t="shared" si="5"/>
        <v>1.10301</v>
      </c>
      <c r="AW198">
        <f>AW197/(($AR197+$AS197*(1-Analysis!$G$1))*AV197)*$AR198*AV198</f>
        <v>26.178046338782693</v>
      </c>
      <c r="AY198" s="3">
        <v>43924</v>
      </c>
      <c r="AZ198">
        <v>1.07985</v>
      </c>
      <c r="BB198" s="3">
        <v>43928</v>
      </c>
      <c r="BC198">
        <v>1.0890899999999999</v>
      </c>
    </row>
    <row r="199" spans="1:55" x14ac:dyDescent="0.3">
      <c r="A199" s="1">
        <v>43921</v>
      </c>
      <c r="B199">
        <v>2584.59</v>
      </c>
      <c r="D199" s="1">
        <v>43921</v>
      </c>
      <c r="E199">
        <v>4660.43</v>
      </c>
      <c r="G199" s="1">
        <v>43921</v>
      </c>
      <c r="H199" s="2">
        <v>5269.201</v>
      </c>
      <c r="K199" s="1">
        <v>43927</v>
      </c>
      <c r="L199">
        <v>50.49</v>
      </c>
      <c r="N199">
        <f>N198/(L198+M198*(1-Analysis!$G$1))*L199</f>
        <v>49.961241685897988</v>
      </c>
      <c r="P199" s="1">
        <v>43927</v>
      </c>
      <c r="Q199">
        <v>47.6922</v>
      </c>
      <c r="S199" s="3">
        <v>43921</v>
      </c>
      <c r="T199" s="4">
        <v>257.98886199999998</v>
      </c>
      <c r="V199" s="3">
        <v>43921</v>
      </c>
      <c r="W199">
        <v>25.717213999999998</v>
      </c>
      <c r="Y199">
        <f>Y198/(W198+X198*(1-Analysis!$G$1))*W199</f>
        <v>25.448618827826699</v>
      </c>
      <c r="AA199" s="3">
        <v>43917</v>
      </c>
      <c r="AB199">
        <v>466.68329999999997</v>
      </c>
      <c r="AD199" s="3">
        <v>43913</v>
      </c>
      <c r="AE199">
        <v>41.514899999999997</v>
      </c>
      <c r="AG199" s="1">
        <v>43914</v>
      </c>
      <c r="AH199">
        <v>24.607299999999999</v>
      </c>
      <c r="AJ199">
        <f>AJ198/(AH198+AI198*(1-Analysis!$G$1))*AH199</f>
        <v>24.418965512991132</v>
      </c>
      <c r="AL199" s="1">
        <v>43923</v>
      </c>
      <c r="AM199">
        <v>252.45269999999999</v>
      </c>
      <c r="AO199">
        <f>AO198/(AM198+AN198*(1-Analysis!$G$1))*AM199</f>
        <v>249.84567752360655</v>
      </c>
      <c r="AQ199" s="1">
        <v>43920</v>
      </c>
      <c r="AR199">
        <v>24.385300000000001</v>
      </c>
      <c r="AT199">
        <f t="shared" si="4"/>
        <v>1.1029500000000001</v>
      </c>
      <c r="AU199">
        <f>AU198/((AR198+AS198*(1-Analysis!$G$1))*AT198)*AR199*AT199</f>
        <v>26.462788073527641</v>
      </c>
      <c r="AV199">
        <f t="shared" si="5"/>
        <v>1.1047400000000001</v>
      </c>
      <c r="AW199">
        <f>AW198/(($AR198+$AS198*(1-Analysis!$G$1))*AV198)*$AR199*AV199</f>
        <v>26.505735070809109</v>
      </c>
      <c r="AY199" s="3">
        <v>43923</v>
      </c>
      <c r="AZ199">
        <v>1.0863499999999999</v>
      </c>
      <c r="BB199" s="3">
        <v>43927</v>
      </c>
      <c r="BC199">
        <v>1.0794299999999999</v>
      </c>
    </row>
    <row r="200" spans="1:55" x14ac:dyDescent="0.3">
      <c r="A200" s="1">
        <v>43920</v>
      </c>
      <c r="B200">
        <v>2626.65</v>
      </c>
      <c r="D200" s="1">
        <v>43920</v>
      </c>
      <c r="E200">
        <v>4735.92</v>
      </c>
      <c r="G200" s="1">
        <v>43920</v>
      </c>
      <c r="H200" s="2">
        <v>5354.3950000000004</v>
      </c>
      <c r="K200" s="1">
        <v>43924</v>
      </c>
      <c r="L200">
        <v>47.17</v>
      </c>
      <c r="N200">
        <f>N199/(L199+M199*(1-Analysis!$G$1))*L200</f>
        <v>46.676010503541455</v>
      </c>
      <c r="P200" s="1">
        <v>43924</v>
      </c>
      <c r="Q200">
        <v>44.560699999999997</v>
      </c>
      <c r="S200" s="3">
        <v>43920</v>
      </c>
      <c r="T200" s="4">
        <v>262.16684600000002</v>
      </c>
      <c r="V200" s="3">
        <v>43920</v>
      </c>
      <c r="W200">
        <v>26.133459999999999</v>
      </c>
      <c r="Y200">
        <f>Y199/(W199+X199*(1-Analysis!$G$1))*W200</f>
        <v>25.860517480324891</v>
      </c>
      <c r="AA200" s="3">
        <v>43916</v>
      </c>
      <c r="AB200">
        <v>482.95339999999999</v>
      </c>
      <c r="AD200" s="3">
        <v>43910</v>
      </c>
      <c r="AE200">
        <v>42.766800000000003</v>
      </c>
      <c r="AG200" s="1">
        <v>43913</v>
      </c>
      <c r="AH200">
        <v>22.484000000000002</v>
      </c>
      <c r="AJ200">
        <f>AJ199/(AH199+AI199*(1-Analysis!$G$1))*AH200</f>
        <v>22.311916406679835</v>
      </c>
      <c r="AL200" s="1">
        <v>43922</v>
      </c>
      <c r="AM200">
        <v>246.78829999999999</v>
      </c>
      <c r="AO200">
        <f>AO199/(AM199+AN199*(1-Analysis!$G$1))*AM200</f>
        <v>244.2397725134216</v>
      </c>
      <c r="AQ200" s="1">
        <v>43917</v>
      </c>
      <c r="AR200">
        <v>23.53</v>
      </c>
      <c r="AT200">
        <f t="shared" ref="AT200:AT263" si="6">VLOOKUP(AQ200,$AY$9:$AZ$768,2,0)</f>
        <v>1.1057999999999999</v>
      </c>
      <c r="AU200">
        <f>AU199/((AR199+AS199*(1-Analysis!$G$1))*AT199)*AR200*AT200</f>
        <v>25.600602339798758</v>
      </c>
      <c r="AV200">
        <f t="shared" ref="AV200:AV263" si="7">VLOOKUP(AQ200,$BB$7:$BC$803,2,0)</f>
        <v>1.1141000000000001</v>
      </c>
      <c r="AW200">
        <f>AW199/(($AR199+$AS199*(1-Analysis!$G$1))*AV199)*$AR200*AV200</f>
        <v>25.792757340178863</v>
      </c>
      <c r="AY200" s="3">
        <v>43922</v>
      </c>
      <c r="AZ200">
        <v>1.0924</v>
      </c>
      <c r="BB200" s="3">
        <v>43924</v>
      </c>
      <c r="BC200">
        <v>1.08108</v>
      </c>
    </row>
    <row r="201" spans="1:55" x14ac:dyDescent="0.3">
      <c r="A201" s="1">
        <v>43917</v>
      </c>
      <c r="B201">
        <v>2541.4699999999998</v>
      </c>
      <c r="D201" s="1">
        <v>43917</v>
      </c>
      <c r="E201">
        <v>4581.83</v>
      </c>
      <c r="G201" s="1">
        <v>43917</v>
      </c>
      <c r="H201" s="2">
        <v>5179.924</v>
      </c>
      <c r="K201" s="1">
        <v>43923</v>
      </c>
      <c r="L201">
        <v>47.89</v>
      </c>
      <c r="N201">
        <f>N200/(L200+M200*(1-Analysis!$G$1))*L201</f>
        <v>47.388470278028414</v>
      </c>
      <c r="P201" s="1">
        <v>43923</v>
      </c>
      <c r="Q201">
        <v>45.239600000000003</v>
      </c>
      <c r="S201" s="3">
        <v>43917</v>
      </c>
      <c r="T201" s="4">
        <v>253.63163299999999</v>
      </c>
      <c r="V201" s="3">
        <v>43917</v>
      </c>
      <c r="W201">
        <v>25.282630999999999</v>
      </c>
      <c r="Y201">
        <f>Y200/(W200+X200*(1-Analysis!$G$1))*W201</f>
        <v>25.018574690228693</v>
      </c>
      <c r="AA201" s="3">
        <v>43915</v>
      </c>
      <c r="AB201">
        <v>454.56189999999998</v>
      </c>
      <c r="AD201" s="3">
        <v>43909</v>
      </c>
      <c r="AE201">
        <v>44.698300000000003</v>
      </c>
      <c r="AG201" s="1">
        <v>43910</v>
      </c>
      <c r="AH201">
        <v>23.162099999999999</v>
      </c>
      <c r="AJ201">
        <f>AJ200/(AH200+AI200*(1-Analysis!$G$1))*AH201</f>
        <v>22.98482649898412</v>
      </c>
      <c r="AL201" s="1">
        <v>43921</v>
      </c>
      <c r="AM201">
        <v>258.18720000000002</v>
      </c>
      <c r="AO201">
        <f>AO200/(AM200+AN200*(1-Analysis!$G$1))*AM201</f>
        <v>255.5209586267959</v>
      </c>
      <c r="AQ201" s="1">
        <v>43916</v>
      </c>
      <c r="AR201">
        <v>24.425000000000001</v>
      </c>
      <c r="AT201">
        <f t="shared" si="6"/>
        <v>1.1024</v>
      </c>
      <c r="AU201">
        <f>AU200/((AR200+AS200*(1-Analysis!$G$1))*AT200)*AR201*AT201</f>
        <v>26.492652798196545</v>
      </c>
      <c r="AV201">
        <f t="shared" si="7"/>
        <v>1.10372</v>
      </c>
      <c r="AW201">
        <f>AW200/(($AR200+$AS200*(1-Analysis!$G$1))*AV200)*$AR201*AV201</f>
        <v>26.524374769979566</v>
      </c>
      <c r="AY201" s="3">
        <v>43921</v>
      </c>
      <c r="AZ201">
        <v>1.0972499999999998</v>
      </c>
      <c r="BB201" s="3">
        <v>43923</v>
      </c>
      <c r="BC201">
        <v>1.0855699999999999</v>
      </c>
    </row>
    <row r="202" spans="1:55" x14ac:dyDescent="0.3">
      <c r="A202" s="1">
        <v>43916</v>
      </c>
      <c r="B202">
        <v>2630.07</v>
      </c>
      <c r="D202" s="1">
        <v>43916</v>
      </c>
      <c r="E202">
        <v>4741.55</v>
      </c>
      <c r="G202" s="1">
        <v>43916</v>
      </c>
      <c r="H202" s="2">
        <v>5360.4880000000003</v>
      </c>
      <c r="K202" s="1">
        <v>43922</v>
      </c>
      <c r="L202">
        <v>46.82</v>
      </c>
      <c r="N202">
        <f>N201/(L201+M201*(1-Analysis!$G$1))*L202</f>
        <v>46.329675890943626</v>
      </c>
      <c r="P202" s="1">
        <v>43922</v>
      </c>
      <c r="Q202">
        <v>44.222999999999999</v>
      </c>
      <c r="S202" s="3">
        <v>43916</v>
      </c>
      <c r="T202" s="4">
        <v>262.47167899999999</v>
      </c>
      <c r="V202" s="3">
        <v>43916</v>
      </c>
      <c r="W202">
        <v>26.163822</v>
      </c>
      <c r="Y202">
        <f>Y201/(W201+X201*(1-Analysis!$G$1))*W202</f>
        <v>25.890562374178884</v>
      </c>
      <c r="AA202" s="3">
        <v>43914</v>
      </c>
      <c r="AB202">
        <v>449.37810000000002</v>
      </c>
      <c r="AD202" s="3">
        <v>43908</v>
      </c>
      <c r="AE202">
        <v>44.485199999999999</v>
      </c>
      <c r="AG202" s="1">
        <v>43909</v>
      </c>
      <c r="AH202">
        <v>24.2121</v>
      </c>
      <c r="AJ202">
        <f>AJ201/(AH201+AI201*(1-Analysis!$G$1))*AH202</f>
        <v>24.026790216606155</v>
      </c>
      <c r="AL202" s="1">
        <v>43920</v>
      </c>
      <c r="AM202">
        <v>262.36500000000001</v>
      </c>
      <c r="AO202">
        <f>AO201/(AM201+AN201*(1-Analysis!$G$1))*AM202</f>
        <v>259.65561542214061</v>
      </c>
      <c r="AQ202" s="1">
        <v>43915</v>
      </c>
      <c r="AR202">
        <v>23.395399999999999</v>
      </c>
      <c r="AT202">
        <f t="shared" si="6"/>
        <v>1.08325</v>
      </c>
      <c r="AU202">
        <f>AU201/((AR201+AS201*(1-Analysis!$G$1))*AT201)*AR202*AT202</f>
        <v>24.93508445320251</v>
      </c>
      <c r="AV202">
        <f t="shared" si="7"/>
        <v>1.08815</v>
      </c>
      <c r="AW202">
        <f>AW201/(($AR201+$AS201*(1-Analysis!$G$1))*AV201)*$AR202*AV202</f>
        <v>25.047876434574007</v>
      </c>
      <c r="AY202" s="3">
        <v>43920</v>
      </c>
      <c r="AZ202">
        <v>1.1029500000000001</v>
      </c>
      <c r="BB202" s="3">
        <v>43922</v>
      </c>
      <c r="BC202">
        <v>1.0945800000000001</v>
      </c>
    </row>
    <row r="203" spans="1:55" x14ac:dyDescent="0.3">
      <c r="A203" s="1">
        <v>43915</v>
      </c>
      <c r="B203">
        <v>2475.56</v>
      </c>
      <c r="D203" s="1">
        <v>43915</v>
      </c>
      <c r="E203">
        <v>4462.8500000000004</v>
      </c>
      <c r="G203" s="1">
        <v>43915</v>
      </c>
      <c r="H203" s="2">
        <v>5045.3500000000004</v>
      </c>
      <c r="K203" s="1">
        <v>43921</v>
      </c>
      <c r="L203">
        <v>48.98</v>
      </c>
      <c r="N203">
        <f>N202/(L202+M202*(1-Analysis!$G$1))*L203</f>
        <v>48.467055214404503</v>
      </c>
      <c r="P203" s="1">
        <v>43921</v>
      </c>
      <c r="Q203">
        <v>46.264899999999997</v>
      </c>
      <c r="S203" s="3">
        <v>43915</v>
      </c>
      <c r="T203" s="4">
        <v>247.037702</v>
      </c>
      <c r="V203" s="3">
        <v>43915</v>
      </c>
      <c r="W203">
        <v>24.625416000000001</v>
      </c>
      <c r="Y203">
        <f>Y202/(W202+X202*(1-Analysis!$G$1))*W203</f>
        <v>24.368223760966679</v>
      </c>
      <c r="AA203" s="3">
        <v>43913</v>
      </c>
      <c r="AB203">
        <v>410.79090000000002</v>
      </c>
      <c r="AD203" s="3">
        <v>43907</v>
      </c>
      <c r="AE203">
        <v>46.915500000000002</v>
      </c>
      <c r="AG203" s="1">
        <v>43908</v>
      </c>
      <c r="AH203">
        <v>24.090800000000002</v>
      </c>
      <c r="AJ203">
        <f>AJ202/(AH202+AI202*(1-Analysis!$G$1))*AH203</f>
        <v>23.906418598560869</v>
      </c>
      <c r="AL203" s="1">
        <v>43917</v>
      </c>
      <c r="AM203">
        <v>253.82910000000001</v>
      </c>
      <c r="AO203">
        <f>AO202/(AM202+AN202*(1-Analysis!$G$1))*AM203</f>
        <v>251.20786374915889</v>
      </c>
      <c r="AQ203" s="1">
        <v>43914</v>
      </c>
      <c r="AR203">
        <v>23.205400000000001</v>
      </c>
      <c r="AT203">
        <f t="shared" si="6"/>
        <v>1.07965</v>
      </c>
      <c r="AU203">
        <f>AU202/((AR202+AS202*(1-Analysis!$G$1))*AT202)*AR203*AT203</f>
        <v>24.650385694295974</v>
      </c>
      <c r="AV203">
        <f t="shared" si="7"/>
        <v>1.0812200000000001</v>
      </c>
      <c r="AW203">
        <f>AW202/(($AR202+$AS202*(1-Analysis!$G$1))*AV202)*$AR203*AV203</f>
        <v>24.686231668028231</v>
      </c>
      <c r="AY203" s="3">
        <v>43917</v>
      </c>
      <c r="AZ203">
        <v>1.1057999999999999</v>
      </c>
      <c r="BB203" s="3">
        <v>43921</v>
      </c>
      <c r="BC203">
        <v>1.10301</v>
      </c>
    </row>
    <row r="204" spans="1:55" x14ac:dyDescent="0.3">
      <c r="A204" s="1">
        <v>43914</v>
      </c>
      <c r="B204">
        <v>2447.33</v>
      </c>
      <c r="D204" s="1">
        <v>43914</v>
      </c>
      <c r="E204">
        <v>4411.95</v>
      </c>
      <c r="G204" s="1">
        <v>43914</v>
      </c>
      <c r="H204" s="2">
        <v>4987.8</v>
      </c>
      <c r="K204" s="1">
        <v>43920</v>
      </c>
      <c r="L204">
        <v>49.77</v>
      </c>
      <c r="N204">
        <f>N203/(L203+M203*(1-Analysis!$G$1))*L204</f>
        <v>49.248781911411037</v>
      </c>
      <c r="P204" s="1">
        <v>43920</v>
      </c>
      <c r="Q204">
        <v>47.013599999999997</v>
      </c>
      <c r="S204" s="3">
        <v>43914</v>
      </c>
      <c r="T204" s="4">
        <v>244.22009199999999</v>
      </c>
      <c r="V204" s="3">
        <v>43914</v>
      </c>
      <c r="W204">
        <v>24.344539000000001</v>
      </c>
      <c r="Y204">
        <f>Y203/(W203+X203*(1-Analysis!$G$1))*W204</f>
        <v>24.090280290476311</v>
      </c>
      <c r="AA204" s="3">
        <v>43910</v>
      </c>
      <c r="AB204">
        <v>423.1893</v>
      </c>
      <c r="AD204" s="3">
        <v>43906</v>
      </c>
      <c r="AE204">
        <v>44.259399999999999</v>
      </c>
      <c r="AG204" s="1">
        <v>43907</v>
      </c>
      <c r="AH204">
        <v>25.423300000000001</v>
      </c>
      <c r="AJ204">
        <f>AJ203/(AH203+AI203*(1-Analysis!$G$1))*AH204</f>
        <v>25.228720173543117</v>
      </c>
      <c r="AL204" s="1">
        <v>43916</v>
      </c>
      <c r="AM204">
        <v>262.67669999999998</v>
      </c>
      <c r="AO204">
        <f>AO203/(AM203+AN203*(1-Analysis!$G$1))*AM204</f>
        <v>259.96409656607017</v>
      </c>
      <c r="AQ204" s="1">
        <v>43913</v>
      </c>
      <c r="AR204">
        <v>21.286000000000001</v>
      </c>
      <c r="AT204">
        <f t="shared" si="6"/>
        <v>1.0759500000000002</v>
      </c>
      <c r="AU204">
        <f>AU203/((AR203+AS203*(1-Analysis!$G$1))*AT203)*AR204*AT204</f>
        <v>22.533975541191307</v>
      </c>
      <c r="AV204">
        <f t="shared" si="7"/>
        <v>1.07464</v>
      </c>
      <c r="AW204">
        <f>AW203/(($AR203+$AS203*(1-Analysis!$G$1))*AV203)*$AR204*AV204</f>
        <v>22.506539779344585</v>
      </c>
      <c r="AY204" s="3">
        <v>43916</v>
      </c>
      <c r="AZ204">
        <v>1.1024</v>
      </c>
      <c r="BB204" s="3">
        <v>43920</v>
      </c>
      <c r="BC204">
        <v>1.1047400000000001</v>
      </c>
    </row>
    <row r="205" spans="1:55" x14ac:dyDescent="0.3">
      <c r="A205" s="1">
        <v>43913</v>
      </c>
      <c r="B205">
        <v>2237.4</v>
      </c>
      <c r="D205" s="1">
        <v>43913</v>
      </c>
      <c r="E205">
        <v>4033.22</v>
      </c>
      <c r="G205" s="1">
        <v>43913</v>
      </c>
      <c r="H205" s="2">
        <v>4559.5050000000001</v>
      </c>
      <c r="K205" s="1">
        <v>43917</v>
      </c>
      <c r="L205">
        <v>48.15</v>
      </c>
      <c r="N205">
        <f>N204/(L204+M204*(1-Analysis!$G$1))*L205</f>
        <v>47.645747418815375</v>
      </c>
      <c r="P205" s="1">
        <v>43917</v>
      </c>
      <c r="Q205">
        <v>45.482900000000001</v>
      </c>
      <c r="S205" s="3">
        <v>43913</v>
      </c>
      <c r="T205" s="4">
        <v>223.25001499999999</v>
      </c>
      <c r="V205" s="3">
        <v>43913</v>
      </c>
      <c r="W205">
        <v>22.254284999999999</v>
      </c>
      <c r="Y205">
        <f>Y204/(W204+X204*(1-Analysis!$G$1))*W205</f>
        <v>22.021857276251669</v>
      </c>
      <c r="AA205" s="3">
        <v>43909</v>
      </c>
      <c r="AB205">
        <v>442.29599999999999</v>
      </c>
      <c r="AD205" s="3">
        <v>43903</v>
      </c>
      <c r="AE205">
        <v>50.282600000000002</v>
      </c>
      <c r="AG205" s="1">
        <v>43906</v>
      </c>
      <c r="AH205">
        <v>23.9954</v>
      </c>
      <c r="AJ205">
        <f>AJ204/(AH204+AI204*(1-Analysis!$G$1))*AH205</f>
        <v>23.811748752216921</v>
      </c>
      <c r="AL205" s="1">
        <v>43915</v>
      </c>
      <c r="AM205">
        <v>247.2473</v>
      </c>
      <c r="AO205">
        <f>AO204/(AM204+AN204*(1-Analysis!$G$1))*AM205</f>
        <v>244.69403252325051</v>
      </c>
      <c r="AQ205" s="1">
        <v>43910</v>
      </c>
      <c r="AR205">
        <v>22.072099999999999</v>
      </c>
      <c r="AT205">
        <f t="shared" si="6"/>
        <v>1.0688999999999997</v>
      </c>
      <c r="AU205">
        <f>AU204/((AR204+AS204*(1-Analysis!$G$1))*AT204)*AR205*AT205</f>
        <v>23.213060486433221</v>
      </c>
      <c r="AV205">
        <f t="shared" si="7"/>
        <v>1.06992</v>
      </c>
      <c r="AW205">
        <f>AW204/(($AR204+$AS204*(1-Analysis!$G$1))*AV204)*$AR205*AV205</f>
        <v>23.235211596636375</v>
      </c>
      <c r="AY205" s="3">
        <v>43915</v>
      </c>
      <c r="AZ205">
        <v>1.08325</v>
      </c>
      <c r="BB205" s="3">
        <v>43917</v>
      </c>
      <c r="BC205">
        <v>1.1141000000000001</v>
      </c>
    </row>
    <row r="206" spans="1:55" x14ac:dyDescent="0.3">
      <c r="A206" s="1">
        <v>43910</v>
      </c>
      <c r="B206">
        <v>2304.92</v>
      </c>
      <c r="D206" s="1">
        <v>43910</v>
      </c>
      <c r="E206">
        <v>4154.93</v>
      </c>
      <c r="G206" s="1">
        <v>43910</v>
      </c>
      <c r="H206" s="2">
        <v>4697.0889999999999</v>
      </c>
      <c r="K206" s="1">
        <v>43916</v>
      </c>
      <c r="L206">
        <v>49.83</v>
      </c>
      <c r="M206">
        <v>0.28924</v>
      </c>
      <c r="N206">
        <f>N205/(L205+M205*(1-Analysis!$G$1))*L206</f>
        <v>49.308153559284946</v>
      </c>
      <c r="P206" s="1">
        <v>43916</v>
      </c>
      <c r="Q206">
        <v>47.066699999999997</v>
      </c>
      <c r="S206" s="3">
        <v>43910</v>
      </c>
      <c r="T206" s="4">
        <v>229.98850300000001</v>
      </c>
      <c r="V206" s="3">
        <v>43910</v>
      </c>
      <c r="W206">
        <v>22.925972999999999</v>
      </c>
      <c r="Y206">
        <f>Y205/(W205+X205*(1-Analysis!$G$1))*W206</f>
        <v>22.686530046919025</v>
      </c>
      <c r="AA206" s="3">
        <v>43908</v>
      </c>
      <c r="AB206">
        <v>440.19159999999999</v>
      </c>
      <c r="AD206" s="3">
        <v>43902</v>
      </c>
      <c r="AE206">
        <v>46.0002</v>
      </c>
      <c r="AG206" s="1">
        <v>43903</v>
      </c>
      <c r="AH206">
        <v>27.258199999999999</v>
      </c>
      <c r="AJ206">
        <f>AJ205/(AH205+AI205*(1-Analysis!$G$1))*AH206</f>
        <v>27.049576578747562</v>
      </c>
      <c r="AL206" s="1">
        <v>43914</v>
      </c>
      <c r="AM206">
        <v>244.41630000000001</v>
      </c>
      <c r="AO206">
        <f>AO205/(AM205+AN205*(1-Analysis!$G$1))*AM206</f>
        <v>241.89226762602686</v>
      </c>
      <c r="AQ206" s="1">
        <v>43909</v>
      </c>
      <c r="AR206">
        <v>23.042400000000001</v>
      </c>
      <c r="AT206">
        <f t="shared" si="6"/>
        <v>1.0701499999999999</v>
      </c>
      <c r="AU206">
        <f>AU205/((AR205+AS205*(1-Analysis!$G$1))*AT205)*AR206*AT206</f>
        <v>24.26185696941079</v>
      </c>
      <c r="AV206">
        <f t="shared" si="7"/>
        <v>1.0664899999999999</v>
      </c>
      <c r="AW206">
        <f>AW205/(($AR205+$AS205*(1-Analysis!$G$1))*AV205)*$AR206*AV206</f>
        <v>24.178879446158852</v>
      </c>
      <c r="AY206" s="3">
        <v>43914</v>
      </c>
      <c r="AZ206">
        <v>1.07965</v>
      </c>
      <c r="BB206" s="3">
        <v>43916</v>
      </c>
      <c r="BC206">
        <v>1.10372</v>
      </c>
    </row>
    <row r="207" spans="1:55" x14ac:dyDescent="0.3">
      <c r="A207" s="1">
        <v>43909</v>
      </c>
      <c r="B207">
        <v>2409.39</v>
      </c>
      <c r="D207" s="1">
        <v>43909</v>
      </c>
      <c r="E207">
        <v>4342.72</v>
      </c>
      <c r="G207" s="1">
        <v>43909</v>
      </c>
      <c r="H207" s="2">
        <v>4909.1319999999996</v>
      </c>
      <c r="K207" s="1">
        <v>43915</v>
      </c>
      <c r="L207">
        <v>47.17</v>
      </c>
      <c r="N207">
        <f>N206/(L206+M206*(1-Analysis!$G$1))*L207</f>
        <v>46.406641509158383</v>
      </c>
      <c r="P207" s="1">
        <v>43915</v>
      </c>
      <c r="Q207">
        <v>44.302799999999998</v>
      </c>
      <c r="S207" s="3">
        <v>43909</v>
      </c>
      <c r="T207" s="4">
        <v>240.37690499999999</v>
      </c>
      <c r="V207" s="3">
        <v>43909</v>
      </c>
      <c r="W207">
        <v>23.961496</v>
      </c>
      <c r="Y207">
        <f>Y206/(W206+X206*(1-Analysis!$G$1))*W207</f>
        <v>23.711237859921148</v>
      </c>
      <c r="AA207" s="3">
        <v>43907</v>
      </c>
      <c r="AB207">
        <v>464.25479999999999</v>
      </c>
      <c r="AD207" s="3">
        <v>43901</v>
      </c>
      <c r="AE207">
        <v>50.8232</v>
      </c>
      <c r="AG207" s="1">
        <v>43902</v>
      </c>
      <c r="AH207">
        <v>24.932700000000001</v>
      </c>
      <c r="AJ207">
        <f>AJ206/(AH206+AI206*(1-Analysis!$G$1))*AH207</f>
        <v>24.741875030814192</v>
      </c>
      <c r="AL207" s="1">
        <v>43913</v>
      </c>
      <c r="AM207">
        <v>223.43109999999999</v>
      </c>
      <c r="AN207">
        <v>1.2974000000000001</v>
      </c>
      <c r="AO207">
        <f>AO206/(AM206+AN206*(1-Analysis!$G$1))*AM207</f>
        <v>221.12377708515172</v>
      </c>
      <c r="AQ207" s="1">
        <v>43908</v>
      </c>
      <c r="AR207">
        <v>22.653500000000001</v>
      </c>
      <c r="AT207">
        <f t="shared" si="6"/>
        <v>1.0833500000000003</v>
      </c>
      <c r="AU207">
        <f>AU206/((AR206+AS206*(1-Analysis!$G$1))*AT206)*AR207*AT207</f>
        <v>24.146587843555274</v>
      </c>
      <c r="AV207">
        <f t="shared" si="7"/>
        <v>1.09331</v>
      </c>
      <c r="AW207">
        <f>AW206/(($AR206+$AS206*(1-Analysis!$G$1))*AV206)*$AR207*AV207</f>
        <v>24.368584441996951</v>
      </c>
      <c r="AY207" s="3">
        <v>43913</v>
      </c>
      <c r="AZ207">
        <v>1.0759500000000002</v>
      </c>
      <c r="BB207" s="3">
        <v>43915</v>
      </c>
      <c r="BC207">
        <v>1.08815</v>
      </c>
    </row>
    <row r="208" spans="1:55" x14ac:dyDescent="0.3">
      <c r="A208" s="1">
        <v>43908</v>
      </c>
      <c r="B208">
        <v>2398.1</v>
      </c>
      <c r="D208" s="1">
        <v>43908</v>
      </c>
      <c r="E208">
        <v>4322.1499999999996</v>
      </c>
      <c r="G208" s="1">
        <v>43908</v>
      </c>
      <c r="H208" s="2">
        <v>4885.7629999999999</v>
      </c>
      <c r="K208" s="1">
        <v>43914</v>
      </c>
      <c r="L208">
        <v>46.63</v>
      </c>
      <c r="N208">
        <f>N207/(L207+M207*(1-Analysis!$G$1))*L208</f>
        <v>45.87538040220597</v>
      </c>
      <c r="P208" s="1">
        <v>43914</v>
      </c>
      <c r="Q208">
        <v>43.797600000000003</v>
      </c>
      <c r="S208" s="3">
        <v>43908</v>
      </c>
      <c r="T208" s="4">
        <v>239.24226899999999</v>
      </c>
      <c r="V208" s="3">
        <v>43908</v>
      </c>
      <c r="W208">
        <v>23.848175999999999</v>
      </c>
      <c r="Y208">
        <f>Y207/(W207+X207*(1-Analysis!$G$1))*W208</f>
        <v>23.59910139422275</v>
      </c>
      <c r="AA208" s="3">
        <v>43906</v>
      </c>
      <c r="AB208">
        <v>437.98239999999998</v>
      </c>
      <c r="AD208" s="3">
        <v>43900</v>
      </c>
      <c r="AE208">
        <v>53.430199999999999</v>
      </c>
      <c r="AG208" s="1">
        <v>43901</v>
      </c>
      <c r="AH208">
        <v>27.5457</v>
      </c>
      <c r="AJ208">
        <f>AJ207/(AH207+AI207*(1-Analysis!$G$1))*AH208</f>
        <v>27.334876168096454</v>
      </c>
      <c r="AL208" s="1">
        <v>43910</v>
      </c>
      <c r="AM208">
        <v>231.46899999999999</v>
      </c>
      <c r="AO208">
        <f>AO207/(AM207+AN207*(1-Analysis!$G$1))*AM208</f>
        <v>227.75615713237519</v>
      </c>
      <c r="AQ208" s="1">
        <v>43907</v>
      </c>
      <c r="AR208">
        <v>23.5898</v>
      </c>
      <c r="AT208">
        <f t="shared" si="6"/>
        <v>1.0972</v>
      </c>
      <c r="AU208">
        <f>AU207/((AR207+AS207*(1-Analysis!$G$1))*AT207)*AR208*AT208</f>
        <v>25.466058281328525</v>
      </c>
      <c r="AV208">
        <f t="shared" si="7"/>
        <v>1.1015999999999999</v>
      </c>
      <c r="AW208">
        <f>AW207/(($AR207+$AS207*(1-Analysis!$G$1))*AV207)*$AR208*AV208</f>
        <v>25.568182466926263</v>
      </c>
      <c r="AY208" s="3">
        <v>43910</v>
      </c>
      <c r="AZ208">
        <v>1.0688999999999997</v>
      </c>
      <c r="BB208" s="3">
        <v>43914</v>
      </c>
      <c r="BC208">
        <v>1.0812200000000001</v>
      </c>
    </row>
    <row r="209" spans="1:55" x14ac:dyDescent="0.3">
      <c r="A209" s="1">
        <v>43907</v>
      </c>
      <c r="B209">
        <v>2529.19</v>
      </c>
      <c r="D209" s="1">
        <v>43907</v>
      </c>
      <c r="E209">
        <v>4558.41</v>
      </c>
      <c r="G209" s="1">
        <v>43907</v>
      </c>
      <c r="H209" s="2">
        <v>5152.8249999999998</v>
      </c>
      <c r="K209" s="1">
        <v>43913</v>
      </c>
      <c r="L209">
        <v>42.63</v>
      </c>
      <c r="N209">
        <f>N208/(L208+M208*(1-Analysis!$G$1))*L209</f>
        <v>41.940112943299177</v>
      </c>
      <c r="P209" s="1">
        <v>43913</v>
      </c>
      <c r="Q209">
        <v>40.036200000000001</v>
      </c>
      <c r="S209" s="3">
        <v>43907</v>
      </c>
      <c r="T209" s="4">
        <v>252.307377</v>
      </c>
      <c r="V209" s="3">
        <v>43907</v>
      </c>
      <c r="W209">
        <v>25.150980000000001</v>
      </c>
      <c r="Y209">
        <f>Y208/(W208+X208*(1-Analysis!$G$1))*W209</f>
        <v>24.888298676765409</v>
      </c>
      <c r="AA209" s="3">
        <v>43903</v>
      </c>
      <c r="AB209">
        <v>497.59719999999999</v>
      </c>
      <c r="AD209" s="3">
        <v>43899</v>
      </c>
      <c r="AE209">
        <v>50.913800000000002</v>
      </c>
      <c r="AG209" s="1">
        <v>43900</v>
      </c>
      <c r="AH209">
        <v>28.957599999999999</v>
      </c>
      <c r="AJ209">
        <f>AJ208/(AH208+AI208*(1-Analysis!$G$1))*AH209</f>
        <v>28.735970047058881</v>
      </c>
      <c r="AL209" s="1">
        <v>43909</v>
      </c>
      <c r="AM209">
        <v>241.90870000000001</v>
      </c>
      <c r="AO209">
        <f>AO208/(AM208+AN208*(1-Analysis!$G$1))*AM209</f>
        <v>238.02840073136625</v>
      </c>
      <c r="AQ209" s="1">
        <v>43906</v>
      </c>
      <c r="AR209">
        <v>21.9221</v>
      </c>
      <c r="AT209">
        <f t="shared" si="6"/>
        <v>1.11385</v>
      </c>
      <c r="AU209">
        <f>AU208/((AR208+AS208*(1-Analysis!$G$1))*AT208)*AR209*AT209</f>
        <v>24.024841688486706</v>
      </c>
      <c r="AV209">
        <f t="shared" si="7"/>
        <v>1.1168400000000001</v>
      </c>
      <c r="AW209">
        <f>AW208/(($AR208+$AS208*(1-Analysis!$G$1))*AV208)*$AR209*AV209</f>
        <v>24.089333564994828</v>
      </c>
      <c r="AY209" s="3">
        <v>43909</v>
      </c>
      <c r="AZ209">
        <v>1.0701499999999999</v>
      </c>
      <c r="BB209" s="3">
        <v>43913</v>
      </c>
      <c r="BC209">
        <v>1.07464</v>
      </c>
    </row>
    <row r="210" spans="1:55" x14ac:dyDescent="0.3">
      <c r="A210" s="1">
        <v>43906</v>
      </c>
      <c r="B210">
        <v>2386.13</v>
      </c>
      <c r="D210" s="1">
        <v>43906</v>
      </c>
      <c r="E210">
        <v>4300.4799999999996</v>
      </c>
      <c r="G210" s="1">
        <v>43906</v>
      </c>
      <c r="H210" s="2">
        <v>4861.2190000000001</v>
      </c>
      <c r="K210" s="1">
        <v>43910</v>
      </c>
      <c r="L210">
        <v>43.92</v>
      </c>
      <c r="N210">
        <f>N209/(L209+M209*(1-Analysis!$G$1))*L210</f>
        <v>43.209236698796616</v>
      </c>
      <c r="P210" s="1">
        <v>43910</v>
      </c>
      <c r="Q210">
        <v>41.244199999999999</v>
      </c>
      <c r="S210" s="3">
        <v>43906</v>
      </c>
      <c r="T210" s="4">
        <v>238.044612</v>
      </c>
      <c r="V210" s="3">
        <v>43906</v>
      </c>
      <c r="W210">
        <v>23.728918</v>
      </c>
      <c r="Y210">
        <f>Y209/(W209+X209*(1-Analysis!$G$1))*W210</f>
        <v>23.481088946055973</v>
      </c>
      <c r="AA210" s="3">
        <v>43902</v>
      </c>
      <c r="AB210">
        <v>455.17270000000002</v>
      </c>
      <c r="AD210" s="3">
        <v>43896</v>
      </c>
      <c r="AE210">
        <v>55.094499999999996</v>
      </c>
      <c r="AG210" s="1">
        <v>43899</v>
      </c>
      <c r="AH210">
        <v>27.593699999999998</v>
      </c>
      <c r="AJ210">
        <f>AJ209/(AH209+AI209*(1-Analysis!$G$1))*AH210</f>
        <v>27.382508795187743</v>
      </c>
      <c r="AL210" s="1">
        <v>43908</v>
      </c>
      <c r="AM210">
        <v>240.77099999999999</v>
      </c>
      <c r="AO210">
        <f>AO209/(AM209+AN209*(1-Analysis!$G$1))*AM210</f>
        <v>236.90894983310554</v>
      </c>
      <c r="AQ210" s="1">
        <v>43903</v>
      </c>
      <c r="AR210">
        <v>25.061399999999999</v>
      </c>
      <c r="AT210">
        <f t="shared" si="6"/>
        <v>1.1068999999999998</v>
      </c>
      <c r="AU210">
        <f>AU209/((AR209+AS209*(1-Analysis!$G$1))*AT209)*AR210*AT210</f>
        <v>27.293886835733051</v>
      </c>
      <c r="AV210">
        <f t="shared" si="7"/>
        <v>1.1107400000000001</v>
      </c>
      <c r="AW210">
        <f>AW209/(($AR209+$AS209*(1-Analysis!$G$1))*AV209)*$AR210*AV210</f>
        <v>27.388573370604508</v>
      </c>
      <c r="AY210" s="3">
        <v>43908</v>
      </c>
      <c r="AZ210">
        <v>1.0833500000000003</v>
      </c>
      <c r="BB210" s="3">
        <v>43910</v>
      </c>
      <c r="BC210">
        <v>1.06992</v>
      </c>
    </row>
    <row r="211" spans="1:55" x14ac:dyDescent="0.3">
      <c r="A211" s="1">
        <v>43903</v>
      </c>
      <c r="B211">
        <v>2711.02</v>
      </c>
      <c r="D211" s="1">
        <v>43903</v>
      </c>
      <c r="E211">
        <v>4885.8599999999997</v>
      </c>
      <c r="G211" s="1">
        <v>43903</v>
      </c>
      <c r="H211" s="2">
        <v>5522.8450000000003</v>
      </c>
      <c r="K211" s="1">
        <v>43909</v>
      </c>
      <c r="L211">
        <v>45.9</v>
      </c>
      <c r="N211">
        <f>N210/(L210+M210*(1-Analysis!$G$1))*L211</f>
        <v>45.157194090955471</v>
      </c>
      <c r="P211" s="1">
        <v>43909</v>
      </c>
      <c r="Q211">
        <v>43.1051</v>
      </c>
      <c r="S211" s="3">
        <v>43903</v>
      </c>
      <c r="T211" s="4">
        <v>270.43537300000003</v>
      </c>
      <c r="V211" s="3">
        <v>43903</v>
      </c>
      <c r="W211">
        <v>26.958067</v>
      </c>
      <c r="Y211">
        <f>Y210/(W210+X210*(1-Analysis!$G$1))*W211</f>
        <v>26.676512137668322</v>
      </c>
      <c r="AA211" s="3">
        <v>43901</v>
      </c>
      <c r="AB211">
        <v>502.90879999999999</v>
      </c>
      <c r="AD211" s="3">
        <v>43895</v>
      </c>
      <c r="AE211">
        <v>56.048099999999998</v>
      </c>
      <c r="AG211" s="1">
        <v>43896</v>
      </c>
      <c r="AH211">
        <v>29.8599</v>
      </c>
      <c r="AJ211">
        <f>AJ210/(AH210+AI210*(1-Analysis!$G$1))*AH211</f>
        <v>29.631364201735416</v>
      </c>
      <c r="AL211" s="1">
        <v>43907</v>
      </c>
      <c r="AM211">
        <v>253.90129999999999</v>
      </c>
      <c r="AO211">
        <f>AO210/(AM210+AN210*(1-Analysis!$G$1))*AM211</f>
        <v>249.82863527692405</v>
      </c>
      <c r="AQ211" s="1">
        <v>43902</v>
      </c>
      <c r="AR211">
        <v>22.900500000000001</v>
      </c>
      <c r="AT211">
        <f t="shared" si="6"/>
        <v>1.10815</v>
      </c>
      <c r="AU211">
        <f>AU210/((AR210+AS210*(1-Analysis!$G$1))*AT210)*AR211*AT211</f>
        <v>24.968657168510042</v>
      </c>
      <c r="AV211">
        <f t="shared" si="7"/>
        <v>1.11768</v>
      </c>
      <c r="AW211">
        <f>AW210/(($AR210+$AS210*(1-Analysis!$G$1))*AV210)*$AR211*AV211</f>
        <v>25.183385592293728</v>
      </c>
      <c r="AY211" s="3">
        <v>43907</v>
      </c>
      <c r="AZ211">
        <v>1.0972</v>
      </c>
      <c r="BB211" s="3">
        <v>43909</v>
      </c>
      <c r="BC211">
        <v>1.0664899999999999</v>
      </c>
    </row>
    <row r="212" spans="1:55" x14ac:dyDescent="0.3">
      <c r="A212" s="1">
        <v>43902</v>
      </c>
      <c r="B212">
        <v>2480.64</v>
      </c>
      <c r="D212" s="1">
        <v>43902</v>
      </c>
      <c r="E212">
        <v>4469.7</v>
      </c>
      <c r="G212" s="1">
        <v>43902</v>
      </c>
      <c r="H212" s="2">
        <v>5051.9719999999998</v>
      </c>
      <c r="K212" s="1">
        <v>43908</v>
      </c>
      <c r="L212">
        <v>45.68</v>
      </c>
      <c r="N212">
        <f>N211/(L211+M211*(1-Analysis!$G$1))*L212</f>
        <v>44.940754380715596</v>
      </c>
      <c r="P212" s="1">
        <v>43908</v>
      </c>
      <c r="Q212">
        <v>42.904699999999998</v>
      </c>
      <c r="S212" s="3">
        <v>43902</v>
      </c>
      <c r="T212" s="4">
        <v>247.39098300000001</v>
      </c>
      <c r="V212" s="3">
        <v>43902</v>
      </c>
      <c r="W212">
        <v>24.660882000000001</v>
      </c>
      <c r="X212" s="5">
        <v>0.1235</v>
      </c>
      <c r="Y212">
        <f>Y211/(W211+X211*(1-Analysis!$G$1))*W212</f>
        <v>24.403319347733881</v>
      </c>
      <c r="AA212" s="3">
        <v>43900</v>
      </c>
      <c r="AB212">
        <v>528.71069999999997</v>
      </c>
      <c r="AD212" s="3">
        <v>43894</v>
      </c>
      <c r="AE212">
        <v>58.004199999999997</v>
      </c>
      <c r="AG212" s="1">
        <v>43895</v>
      </c>
      <c r="AH212">
        <v>30.378699999999998</v>
      </c>
      <c r="AJ212">
        <f>AJ211/(AH211+AI211*(1-Analysis!$G$1))*AH212</f>
        <v>30.146193512880473</v>
      </c>
      <c r="AL212" s="1">
        <v>43906</v>
      </c>
      <c r="AM212">
        <v>239.5959</v>
      </c>
      <c r="AO212">
        <f>AO211/(AM211+AN211*(1-Analysis!$G$1))*AM212</f>
        <v>235.75269884378841</v>
      </c>
      <c r="AQ212" s="1">
        <v>43901</v>
      </c>
      <c r="AR212">
        <v>24.863600000000002</v>
      </c>
      <c r="AT212">
        <f t="shared" si="6"/>
        <v>1.12775</v>
      </c>
      <c r="AU212">
        <f>AU211/((AR211+AS211*(1-Analysis!$G$1))*AT211)*AR212*AT212</f>
        <v>27.588527231669698</v>
      </c>
      <c r="AV212">
        <f t="shared" si="7"/>
        <v>1.1258900000000001</v>
      </c>
      <c r="AW212">
        <f>AW211/(($AR211+$AS211*(1-Analysis!$G$1))*AV211)*$AR212*AV212</f>
        <v>27.543025426614573</v>
      </c>
      <c r="AY212" s="3">
        <v>43906</v>
      </c>
      <c r="AZ212">
        <v>1.11385</v>
      </c>
      <c r="BB212" s="3">
        <v>43908</v>
      </c>
      <c r="BC212">
        <v>1.09331</v>
      </c>
    </row>
    <row r="213" spans="1:55" x14ac:dyDescent="0.3">
      <c r="A213" s="1">
        <v>43901</v>
      </c>
      <c r="B213">
        <v>2741.38</v>
      </c>
      <c r="D213" s="1">
        <v>43901</v>
      </c>
      <c r="E213">
        <v>4938.76</v>
      </c>
      <c r="G213" s="1">
        <v>43901</v>
      </c>
      <c r="H213" s="2">
        <v>5581.759</v>
      </c>
      <c r="K213" s="1">
        <v>43907</v>
      </c>
      <c r="L213">
        <v>48.17</v>
      </c>
      <c r="N213">
        <f>N212/(L212+M212*(1-Analysis!$G$1))*L213</f>
        <v>47.390458373885082</v>
      </c>
      <c r="P213" s="1">
        <v>43907</v>
      </c>
      <c r="Q213">
        <v>45.238900000000001</v>
      </c>
      <c r="S213" s="3">
        <v>43901</v>
      </c>
      <c r="T213" s="4">
        <v>273.345057</v>
      </c>
      <c r="V213" s="3">
        <v>43901</v>
      </c>
      <c r="W213">
        <v>27.384512999999998</v>
      </c>
      <c r="Y213">
        <f>Y212/(W212+X212*(1-Analysis!$G$1))*W213</f>
        <v>26.96347304206213</v>
      </c>
      <c r="AA213" s="3">
        <v>43899</v>
      </c>
      <c r="AB213">
        <v>503.81079999999997</v>
      </c>
      <c r="AD213" s="3">
        <v>43893</v>
      </c>
      <c r="AE213">
        <v>55.6526</v>
      </c>
      <c r="AG213" s="1">
        <v>43894</v>
      </c>
      <c r="AH213">
        <v>31.4344</v>
      </c>
      <c r="AJ213">
        <f>AJ212/(AH212+AI212*(1-Analysis!$G$1))*AH213</f>
        <v>31.193813604969598</v>
      </c>
      <c r="AL213" s="1">
        <v>43903</v>
      </c>
      <c r="AM213">
        <v>272.16449999999998</v>
      </c>
      <c r="AO213">
        <f>AO212/(AM212+AN212*(1-Analysis!$G$1))*AM213</f>
        <v>267.79888722833005</v>
      </c>
      <c r="AQ213" s="1">
        <v>43900</v>
      </c>
      <c r="AR213">
        <v>25.984999999999999</v>
      </c>
      <c r="AT213">
        <f t="shared" si="6"/>
        <v>1.13445</v>
      </c>
      <c r="AU213">
        <f>AU212/((AR212+AS212*(1-Analysis!$G$1))*AT212)*AR213*AT213</f>
        <v>29.004123887521192</v>
      </c>
      <c r="AV213">
        <f t="shared" si="7"/>
        <v>1.1309100000000001</v>
      </c>
      <c r="AW213">
        <f>AW212/(($AR212+$AS212*(1-Analysis!$G$1))*AV212)*$AR213*AV213</f>
        <v>28.913617828583526</v>
      </c>
      <c r="AY213" s="3">
        <v>43903</v>
      </c>
      <c r="AZ213">
        <v>1.1068999999999998</v>
      </c>
      <c r="BB213" s="3">
        <v>43907</v>
      </c>
      <c r="BC213">
        <v>1.1015999999999999</v>
      </c>
    </row>
    <row r="214" spans="1:55" x14ac:dyDescent="0.3">
      <c r="A214" s="1">
        <v>43900</v>
      </c>
      <c r="B214">
        <v>2882.23</v>
      </c>
      <c r="D214" s="1">
        <v>43900</v>
      </c>
      <c r="E214">
        <v>5192.2299999999996</v>
      </c>
      <c r="G214" s="1">
        <v>43900</v>
      </c>
      <c r="H214" s="2">
        <v>5868.1059999999998</v>
      </c>
      <c r="K214" s="1">
        <v>43906</v>
      </c>
      <c r="L214">
        <v>45.46</v>
      </c>
      <c r="N214">
        <f>N213/(L213+M213*(1-Analysis!$G$1))*L214</f>
        <v>44.724314670475728</v>
      </c>
      <c r="P214" s="1">
        <v>43906</v>
      </c>
      <c r="Q214">
        <v>42.695300000000003</v>
      </c>
      <c r="S214" s="3">
        <v>43900</v>
      </c>
      <c r="T214" s="4">
        <v>287.367977</v>
      </c>
      <c r="V214" s="3">
        <v>43900</v>
      </c>
      <c r="W214">
        <v>28.79</v>
      </c>
      <c r="Y214">
        <f>Y213/(W213+X213*(1-Analysis!$G$1))*W214</f>
        <v>28.347350521843087</v>
      </c>
      <c r="AA214" s="3">
        <v>43896</v>
      </c>
      <c r="AB214">
        <v>545.17619999999999</v>
      </c>
      <c r="AD214" s="3">
        <v>43892</v>
      </c>
      <c r="AE214">
        <v>57.259900000000002</v>
      </c>
      <c r="AG214" s="1">
        <v>43893</v>
      </c>
      <c r="AH214">
        <v>30.162199999999999</v>
      </c>
      <c r="AJ214">
        <f>AJ213/(AH213+AI213*(1-Analysis!$G$1))*AH214</f>
        <v>29.931350517770785</v>
      </c>
      <c r="AL214" s="1">
        <v>43902</v>
      </c>
      <c r="AM214">
        <v>248.98269999999999</v>
      </c>
      <c r="AO214">
        <f>AO213/(AM213+AN213*(1-Analysis!$G$1))*AM214</f>
        <v>244.98893132317085</v>
      </c>
      <c r="AQ214" s="1">
        <v>43899</v>
      </c>
      <c r="AR214">
        <v>24.6005</v>
      </c>
      <c r="AT214">
        <f t="shared" si="6"/>
        <v>1.14185</v>
      </c>
      <c r="AU214">
        <f>AU213/((AR213+AS213*(1-Analysis!$G$1))*AT213)*AR214*AT214</f>
        <v>27.637875825379545</v>
      </c>
      <c r="AV214">
        <f t="shared" si="7"/>
        <v>1.1438900000000001</v>
      </c>
      <c r="AW214">
        <f>AW213/(($AR213+$AS213*(1-Analysis!$G$1))*AV213)*$AR214*AV214</f>
        <v>27.687252947316548</v>
      </c>
      <c r="AY214" s="3">
        <v>43902</v>
      </c>
      <c r="AZ214">
        <v>1.10815</v>
      </c>
      <c r="BB214" s="3">
        <v>43906</v>
      </c>
      <c r="BC214">
        <v>1.1168400000000001</v>
      </c>
    </row>
    <row r="215" spans="1:55" x14ac:dyDescent="0.3">
      <c r="A215" s="1">
        <v>43899</v>
      </c>
      <c r="B215">
        <v>2746.56</v>
      </c>
      <c r="D215" s="1">
        <v>43899</v>
      </c>
      <c r="E215">
        <v>4947.7299999999996</v>
      </c>
      <c r="G215" s="1">
        <v>43899</v>
      </c>
      <c r="H215" s="2">
        <v>5591.7389999999996</v>
      </c>
      <c r="K215" s="1">
        <v>43903</v>
      </c>
      <c r="L215">
        <v>51.63</v>
      </c>
      <c r="N215">
        <f>N214/(L214+M214*(1-Analysis!$G$1))*L215</f>
        <v>50.794464725839461</v>
      </c>
      <c r="P215" s="1">
        <v>43903</v>
      </c>
      <c r="Q215">
        <v>48.492699999999999</v>
      </c>
      <c r="S215" s="3">
        <v>43899</v>
      </c>
      <c r="T215" s="4">
        <v>273.83944300000002</v>
      </c>
      <c r="V215" s="3">
        <v>43899</v>
      </c>
      <c r="W215">
        <v>27.434069999999998</v>
      </c>
      <c r="Y215">
        <f>Y214/(W214+X214*(1-Analysis!$G$1))*W215</f>
        <v>27.012268097630418</v>
      </c>
      <c r="AA215" s="3">
        <v>43895</v>
      </c>
      <c r="AB215">
        <v>554.61990000000003</v>
      </c>
      <c r="AD215" s="3">
        <v>43889</v>
      </c>
      <c r="AE215">
        <v>54.738799999999998</v>
      </c>
      <c r="AG215" s="1">
        <v>43892</v>
      </c>
      <c r="AH215">
        <v>31.035399999999999</v>
      </c>
      <c r="AJ215">
        <f>AJ214/(AH214+AI214*(1-Analysis!$G$1))*AH215</f>
        <v>30.797867392273226</v>
      </c>
      <c r="AL215" s="1">
        <v>43901</v>
      </c>
      <c r="AM215">
        <v>275.1019</v>
      </c>
      <c r="AO215">
        <f>AO214/(AM214+AN214*(1-Analysis!$G$1))*AM215</f>
        <v>270.68917031574409</v>
      </c>
      <c r="AQ215" s="1">
        <v>43896</v>
      </c>
      <c r="AR215">
        <v>26.873999999999999</v>
      </c>
      <c r="AT215">
        <f t="shared" si="6"/>
        <v>1.1310500000000001</v>
      </c>
      <c r="AU215">
        <f>AU214/((AR214+AS214*(1-Analysis!$G$1))*AT214)*AR215*AT215</f>
        <v>29.906513626784442</v>
      </c>
      <c r="AV215">
        <f t="shared" si="7"/>
        <v>1.13073</v>
      </c>
      <c r="AW215">
        <f>AW214/(($AR214+$AS214*(1-Analysis!$G$1))*AV214)*$AR215*AV215</f>
        <v>29.898052387793609</v>
      </c>
      <c r="AY215" s="3">
        <v>43901</v>
      </c>
      <c r="AZ215">
        <v>1.12775</v>
      </c>
      <c r="BB215" s="3">
        <v>43903</v>
      </c>
      <c r="BC215">
        <v>1.1107400000000001</v>
      </c>
    </row>
    <row r="216" spans="1:55" x14ac:dyDescent="0.3">
      <c r="A216" s="1">
        <v>43896</v>
      </c>
      <c r="B216">
        <v>2972.37</v>
      </c>
      <c r="D216" s="1">
        <v>43896</v>
      </c>
      <c r="E216">
        <v>5354.1</v>
      </c>
      <c r="G216" s="1">
        <v>43896</v>
      </c>
      <c r="H216" s="2">
        <v>6050.7979999999998</v>
      </c>
      <c r="K216" s="1">
        <v>43902</v>
      </c>
      <c r="L216">
        <v>47.23</v>
      </c>
      <c r="N216">
        <f>N215/(L215+M215*(1-Analysis!$G$1))*L216</f>
        <v>46.465670521041986</v>
      </c>
      <c r="P216" s="1">
        <v>43902</v>
      </c>
      <c r="Q216">
        <v>44.360900000000001</v>
      </c>
      <c r="S216" s="3">
        <v>43896</v>
      </c>
      <c r="T216" s="4">
        <v>296.32455900000002</v>
      </c>
      <c r="V216" s="3">
        <v>43896</v>
      </c>
      <c r="W216">
        <v>29.686646</v>
      </c>
      <c r="Y216">
        <f>Y215/(W215+X215*(1-Analysis!$G$1))*W216</f>
        <v>29.230210489054219</v>
      </c>
      <c r="AA216" s="3">
        <v>43894</v>
      </c>
      <c r="AB216">
        <v>573.97310000000004</v>
      </c>
      <c r="AD216" s="3">
        <v>43888</v>
      </c>
      <c r="AE216">
        <v>55.186199999999999</v>
      </c>
      <c r="AG216" s="1">
        <v>43889</v>
      </c>
      <c r="AH216">
        <v>29.6663</v>
      </c>
      <c r="AJ216">
        <f>AJ215/(AH215+AI215*(1-Analysis!$G$1))*AH216</f>
        <v>29.439245939133865</v>
      </c>
      <c r="AL216" s="1">
        <v>43900</v>
      </c>
      <c r="AM216">
        <v>289.20350000000002</v>
      </c>
      <c r="AO216">
        <f>AO215/(AM215+AN215*(1-Analysis!$G$1))*AM216</f>
        <v>284.56457577141163</v>
      </c>
      <c r="AQ216" s="1">
        <v>43895</v>
      </c>
      <c r="AR216">
        <v>27.636199999999999</v>
      </c>
      <c r="AT216">
        <f t="shared" si="6"/>
        <v>1.1188999999999998</v>
      </c>
      <c r="AU216">
        <f>AU215/((AR215+AS215*(1-Analysis!$G$1))*AT215)*AR216*AT216</f>
        <v>30.424347419402196</v>
      </c>
      <c r="AV216">
        <f t="shared" si="7"/>
        <v>1.12304</v>
      </c>
      <c r="AW216">
        <f>AW215/(($AR215+$AS215*(1-Analysis!$G$1))*AV215)*$AR216*AV216</f>
        <v>30.536919408245097</v>
      </c>
      <c r="AY216" s="3">
        <v>43900</v>
      </c>
      <c r="AZ216">
        <v>1.13445</v>
      </c>
      <c r="BB216" s="3">
        <v>43902</v>
      </c>
      <c r="BC216">
        <v>1.11768</v>
      </c>
    </row>
    <row r="217" spans="1:55" x14ac:dyDescent="0.3">
      <c r="A217" s="1">
        <v>43895</v>
      </c>
      <c r="B217">
        <v>3023.94</v>
      </c>
      <c r="D217" s="1">
        <v>43895</v>
      </c>
      <c r="E217">
        <v>5446.87</v>
      </c>
      <c r="G217" s="1">
        <v>43895</v>
      </c>
      <c r="H217" s="2">
        <v>6155.58</v>
      </c>
      <c r="K217" s="1">
        <v>43901</v>
      </c>
      <c r="L217">
        <v>52.19</v>
      </c>
      <c r="N217">
        <f>N216/(L216+M216*(1-Analysis!$G$1))*L217</f>
        <v>51.345402170086416</v>
      </c>
      <c r="P217" s="1">
        <v>43901</v>
      </c>
      <c r="Q217">
        <v>49.014400000000002</v>
      </c>
      <c r="S217" s="3">
        <v>43895</v>
      </c>
      <c r="T217" s="4">
        <v>301.45784500000002</v>
      </c>
      <c r="V217" s="3">
        <v>43895</v>
      </c>
      <c r="W217">
        <v>30.200913</v>
      </c>
      <c r="Y217">
        <f>Y216/(W216+X216*(1-Analysis!$G$1))*W217</f>
        <v>29.736570576265638</v>
      </c>
      <c r="AA217" s="3">
        <v>43893</v>
      </c>
      <c r="AB217">
        <v>550.70280000000002</v>
      </c>
      <c r="AD217" s="3">
        <v>43887</v>
      </c>
      <c r="AE217">
        <v>57.724200000000003</v>
      </c>
      <c r="AG217" s="1">
        <v>43888</v>
      </c>
      <c r="AH217">
        <v>29.906600000000001</v>
      </c>
      <c r="AJ217">
        <f>AJ216/(AH216+AI216*(1-Analysis!$G$1))*AH217</f>
        <v>29.677706778509652</v>
      </c>
      <c r="AL217" s="1">
        <v>43899</v>
      </c>
      <c r="AM217">
        <v>275.59910000000002</v>
      </c>
      <c r="AO217">
        <f>AO216/(AM216+AN216*(1-Analysis!$G$1))*AM217</f>
        <v>271.17839505567133</v>
      </c>
      <c r="AQ217" s="1">
        <v>43894</v>
      </c>
      <c r="AR217">
        <v>28.725100000000001</v>
      </c>
      <c r="AT217">
        <f t="shared" si="6"/>
        <v>1.1141000000000001</v>
      </c>
      <c r="AU217">
        <f>AU216/((AR216+AS216*(1-Analysis!$G$1))*AT216)*AR217*AT217</f>
        <v>31.487443003500736</v>
      </c>
      <c r="AV217">
        <f t="shared" si="7"/>
        <v>1.1133</v>
      </c>
      <c r="AW217">
        <f>AW216/(($AR216+$AS216*(1-Analysis!$G$1))*AV216)*$AR217*AV217</f>
        <v>31.464832865808596</v>
      </c>
      <c r="AY217" s="3">
        <v>43899</v>
      </c>
      <c r="AZ217">
        <v>1.14185</v>
      </c>
      <c r="BB217" s="3">
        <v>43901</v>
      </c>
      <c r="BC217">
        <v>1.1258900000000001</v>
      </c>
    </row>
    <row r="218" spans="1:55" x14ac:dyDescent="0.3">
      <c r="A218" s="1">
        <v>43894</v>
      </c>
      <c r="B218">
        <v>3130.12</v>
      </c>
      <c r="D218" s="1">
        <v>43894</v>
      </c>
      <c r="E218">
        <v>5637.28</v>
      </c>
      <c r="G218" s="1">
        <v>43894</v>
      </c>
      <c r="H218" s="2">
        <v>6370.3549999999996</v>
      </c>
      <c r="K218" s="1">
        <v>43900</v>
      </c>
      <c r="L218">
        <v>54.86</v>
      </c>
      <c r="N218">
        <f>N217/(L217+M217*(1-Analysis!$G$1))*L218</f>
        <v>53.972193198906702</v>
      </c>
      <c r="P218" s="1">
        <v>43900</v>
      </c>
      <c r="Q218">
        <v>51.525500000000001</v>
      </c>
      <c r="S218" s="3">
        <v>43894</v>
      </c>
      <c r="T218" s="4">
        <v>311.983834</v>
      </c>
      <c r="V218" s="3">
        <v>43894</v>
      </c>
      <c r="W218">
        <v>31.255400999999999</v>
      </c>
      <c r="Y218">
        <f>Y217/(W217+X217*(1-Analysis!$G$1))*W218</f>
        <v>30.774845705028305</v>
      </c>
      <c r="AA218" s="3">
        <v>43892</v>
      </c>
      <c r="AB218">
        <v>566.61369999999999</v>
      </c>
      <c r="AD218" s="3">
        <v>43886</v>
      </c>
      <c r="AE218">
        <v>57.941899999999997</v>
      </c>
      <c r="AG218" s="1">
        <v>43887</v>
      </c>
      <c r="AH218">
        <v>31.2837</v>
      </c>
      <c r="AJ218">
        <f>AJ217/(AH217+AI217*(1-Analysis!$G$1))*AH218</f>
        <v>31.044267002830892</v>
      </c>
      <c r="AL218" s="1">
        <v>43896</v>
      </c>
      <c r="AM218">
        <v>298.21690000000001</v>
      </c>
      <c r="AO218">
        <f>AO217/(AM217+AN217*(1-Analysis!$G$1))*AM218</f>
        <v>293.43339771602166</v>
      </c>
      <c r="AQ218" s="1">
        <v>43893</v>
      </c>
      <c r="AR218">
        <v>27.469200000000001</v>
      </c>
      <c r="AT218">
        <f t="shared" si="6"/>
        <v>1.1177999999999999</v>
      </c>
      <c r="AU218">
        <f>AU217/((AR217+AS217*(1-Analysis!$G$1))*AT217)*AR218*AT218</f>
        <v>30.210769516045744</v>
      </c>
      <c r="AV218">
        <f t="shared" si="7"/>
        <v>1.1170599999999999</v>
      </c>
      <c r="AW218">
        <f>AW217/(($AR217+$AS217*(1-Analysis!$G$1))*AV217)*$AR218*AV218</f>
        <v>30.190769543383482</v>
      </c>
      <c r="AY218" s="3">
        <v>43896</v>
      </c>
      <c r="AZ218">
        <v>1.1310500000000001</v>
      </c>
      <c r="BB218" s="3">
        <v>43900</v>
      </c>
      <c r="BC218">
        <v>1.1309100000000001</v>
      </c>
    </row>
    <row r="219" spans="1:55" x14ac:dyDescent="0.3">
      <c r="A219" s="1">
        <v>43893</v>
      </c>
      <c r="B219">
        <v>3003.37</v>
      </c>
      <c r="D219" s="1">
        <v>43893</v>
      </c>
      <c r="E219">
        <v>5408.8</v>
      </c>
      <c r="G219" s="1">
        <v>43893</v>
      </c>
      <c r="H219" s="2">
        <v>6112.0739999999996</v>
      </c>
      <c r="K219" s="1">
        <v>43899</v>
      </c>
      <c r="L219">
        <v>52.28</v>
      </c>
      <c r="N219">
        <f>N218/(L218+M218*(1-Analysis!$G$1))*L219</f>
        <v>51.433945687911823</v>
      </c>
      <c r="P219" s="1">
        <v>43899</v>
      </c>
      <c r="Q219">
        <v>49.103099999999998</v>
      </c>
      <c r="S219" s="3">
        <v>43893</v>
      </c>
      <c r="T219" s="4">
        <v>299.33938699999999</v>
      </c>
      <c r="V219" s="3">
        <v>43893</v>
      </c>
      <c r="W219">
        <v>29.988897000000001</v>
      </c>
      <c r="Y219">
        <f>Y218/(W218+X218*(1-Analysis!$G$1))*W219</f>
        <v>29.527814346038507</v>
      </c>
      <c r="AA219" s="3">
        <v>43889</v>
      </c>
      <c r="AB219">
        <v>541.66489999999999</v>
      </c>
      <c r="AD219" s="3">
        <v>43885</v>
      </c>
      <c r="AE219">
        <v>59.749400000000001</v>
      </c>
      <c r="AG219" s="1">
        <v>43886</v>
      </c>
      <c r="AH219">
        <v>31.401199999999999</v>
      </c>
      <c r="AJ219">
        <f>AJ218/(AH218+AI218*(1-Analysis!$G$1))*AH219</f>
        <v>31.160867704564787</v>
      </c>
      <c r="AL219" s="1">
        <v>43895</v>
      </c>
      <c r="AM219">
        <v>303.37560000000002</v>
      </c>
      <c r="AO219">
        <f>AO218/(AM218+AN218*(1-Analysis!$G$1))*AM219</f>
        <v>298.50935038268022</v>
      </c>
      <c r="AQ219" s="1">
        <v>43892</v>
      </c>
      <c r="AR219">
        <v>28.380700000000001</v>
      </c>
      <c r="AT219">
        <f t="shared" si="6"/>
        <v>1.1131500000000001</v>
      </c>
      <c r="AU219">
        <f>AU218/((AR218+AS218*(1-Analysis!$G$1))*AT218)*AR219*AT219</f>
        <v>31.08339622671042</v>
      </c>
      <c r="AV219">
        <f t="shared" si="7"/>
        <v>1.1139399999999999</v>
      </c>
      <c r="AW219">
        <f>AW218/(($AR218+$AS218*(1-Analysis!$G$1))*AV218)*$AR219*AV219</f>
        <v>31.105456041667161</v>
      </c>
      <c r="AY219" s="3">
        <v>43895</v>
      </c>
      <c r="AZ219">
        <v>1.1188999999999998</v>
      </c>
      <c r="BB219" s="3">
        <v>43899</v>
      </c>
      <c r="BC219">
        <v>1.1438900000000001</v>
      </c>
    </row>
    <row r="220" spans="1:55" x14ac:dyDescent="0.3">
      <c r="A220" s="1">
        <v>43892</v>
      </c>
      <c r="B220">
        <v>3090.23</v>
      </c>
      <c r="D220" s="1">
        <v>43892</v>
      </c>
      <c r="E220">
        <v>5565.11</v>
      </c>
      <c r="G220" s="1">
        <v>43892</v>
      </c>
      <c r="H220" s="2">
        <v>6288.6440000000002</v>
      </c>
      <c r="K220" s="1">
        <v>43896</v>
      </c>
      <c r="L220">
        <v>56.57</v>
      </c>
      <c r="N220">
        <f>N219/(L219+M219*(1-Analysis!$G$1))*L220</f>
        <v>55.654520037589357</v>
      </c>
      <c r="P220" s="1">
        <v>43896</v>
      </c>
      <c r="Q220">
        <v>53.132100000000001</v>
      </c>
      <c r="S220" s="3">
        <v>43892</v>
      </c>
      <c r="T220" s="4">
        <v>307.984375</v>
      </c>
      <c r="V220" s="3">
        <v>43892</v>
      </c>
      <c r="W220">
        <v>30.854873999999999</v>
      </c>
      <c r="Y220">
        <f>Y219/(W219+X219*(1-Analysis!$G$1))*W220</f>
        <v>30.380476852563483</v>
      </c>
      <c r="AA220" s="3">
        <v>43888</v>
      </c>
      <c r="AB220">
        <v>546.07730000000004</v>
      </c>
      <c r="AD220" s="3">
        <v>43882</v>
      </c>
      <c r="AE220">
        <v>61.815199999999997</v>
      </c>
      <c r="AG220" s="1">
        <v>43885</v>
      </c>
      <c r="AH220">
        <v>32.375999999999998</v>
      </c>
      <c r="AJ220">
        <f>AJ219/(AH219+AI219*(1-Analysis!$G$1))*AH220</f>
        <v>32.128206973077127</v>
      </c>
      <c r="AL220" s="1">
        <v>43894</v>
      </c>
      <c r="AM220">
        <v>313.9683</v>
      </c>
      <c r="AO220">
        <f>AO219/(AM219+AN219*(1-Analysis!$G$1))*AM220</f>
        <v>308.93213980872048</v>
      </c>
      <c r="AQ220" s="1">
        <v>43889</v>
      </c>
      <c r="AR220">
        <v>27.493099999999998</v>
      </c>
      <c r="AT220">
        <f t="shared" si="6"/>
        <v>1.0984499999999999</v>
      </c>
      <c r="AU220">
        <f>AU219/((AR219+AS219*(1-Analysis!$G$1))*AT219)*AR220*AT220</f>
        <v>29.713627582589162</v>
      </c>
      <c r="AV220">
        <f t="shared" si="7"/>
        <v>1.10399</v>
      </c>
      <c r="AW220">
        <f>AW219/(($AR219+$AS219*(1-Analysis!$G$1))*AV219)*$AR220*AV220</f>
        <v>29.863487382131737</v>
      </c>
      <c r="AY220" s="3">
        <v>43894</v>
      </c>
      <c r="AZ220">
        <v>1.1141000000000001</v>
      </c>
      <c r="BB220" s="3">
        <v>43896</v>
      </c>
      <c r="BC220">
        <v>1.13073</v>
      </c>
    </row>
    <row r="221" spans="1:55" x14ac:dyDescent="0.3">
      <c r="A221" s="1">
        <v>43889</v>
      </c>
      <c r="B221">
        <v>2954.22</v>
      </c>
      <c r="D221" s="1">
        <v>43889</v>
      </c>
      <c r="E221">
        <v>5320.09</v>
      </c>
      <c r="G221" s="1">
        <v>43889</v>
      </c>
      <c r="H221" s="2">
        <v>6011.7259999999997</v>
      </c>
      <c r="K221" s="1">
        <v>43895</v>
      </c>
      <c r="L221">
        <v>57.55</v>
      </c>
      <c r="N221">
        <f>N220/(L220+M220*(1-Analysis!$G$1))*L221</f>
        <v>56.618660565021521</v>
      </c>
      <c r="P221" s="1">
        <v>43895</v>
      </c>
      <c r="Q221">
        <v>54.052100000000003</v>
      </c>
      <c r="S221" s="3">
        <v>43889</v>
      </c>
      <c r="T221" s="4">
        <v>294.42630200000002</v>
      </c>
      <c r="V221" s="3">
        <v>43889</v>
      </c>
      <c r="W221">
        <v>29.497152</v>
      </c>
      <c r="Y221">
        <f>Y220/(W220+X220*(1-Analysis!$G$1))*W221</f>
        <v>29.043629980551749</v>
      </c>
      <c r="AA221" s="3">
        <v>43887</v>
      </c>
      <c r="AB221">
        <v>571.19200000000001</v>
      </c>
      <c r="AD221" s="3">
        <v>43881</v>
      </c>
      <c r="AE221">
        <v>62.469799999999999</v>
      </c>
      <c r="AG221" s="1">
        <v>43882</v>
      </c>
      <c r="AH221">
        <v>33.496499999999997</v>
      </c>
      <c r="AJ221">
        <f>AJ220/(AH220+AI220*(1-Analysis!$G$1))*AH221</f>
        <v>33.240131111739501</v>
      </c>
      <c r="AL221" s="1">
        <v>43893</v>
      </c>
      <c r="AM221">
        <v>301.25119999999998</v>
      </c>
      <c r="AO221">
        <f>AO220/(AM220+AN220*(1-Analysis!$G$1))*AM221</f>
        <v>296.41902649390022</v>
      </c>
      <c r="AQ221" s="1">
        <v>43888</v>
      </c>
      <c r="AR221">
        <v>27.714099999999998</v>
      </c>
      <c r="AT221">
        <f t="shared" si="6"/>
        <v>1.0986</v>
      </c>
      <c r="AU221">
        <f>AU220/((AR220+AS220*(1-Analysis!$G$1))*AT220)*AR221*AT221</f>
        <v>29.956567220433858</v>
      </c>
      <c r="AV221">
        <f t="shared" si="7"/>
        <v>1.1002700000000001</v>
      </c>
      <c r="AW221">
        <f>AW220/(($AR220+$AS220*(1-Analysis!$G$1))*AV220)*$AR221*AV221</f>
        <v>30.002104692906205</v>
      </c>
      <c r="AY221" s="3">
        <v>43893</v>
      </c>
      <c r="AZ221">
        <v>1.1177999999999999</v>
      </c>
      <c r="BB221" s="3">
        <v>43895</v>
      </c>
      <c r="BC221">
        <v>1.12304</v>
      </c>
    </row>
    <row r="222" spans="1:55" x14ac:dyDescent="0.3">
      <c r="A222" s="1">
        <v>43888</v>
      </c>
      <c r="B222">
        <v>2978.76</v>
      </c>
      <c r="D222" s="1">
        <v>43888</v>
      </c>
      <c r="E222">
        <v>5363.67</v>
      </c>
      <c r="G222" s="1">
        <v>43888</v>
      </c>
      <c r="H222" s="2">
        <v>6060.6679999999997</v>
      </c>
      <c r="K222" s="1">
        <v>43894</v>
      </c>
      <c r="L222">
        <v>59.56</v>
      </c>
      <c r="N222">
        <f>N221/(L221+M221*(1-Analysis!$G$1))*L222</f>
        <v>58.596132463122188</v>
      </c>
      <c r="P222" s="1">
        <v>43894</v>
      </c>
      <c r="Q222">
        <v>55.938299999999998</v>
      </c>
      <c r="S222" s="3">
        <v>43888</v>
      </c>
      <c r="T222" s="4">
        <v>296.82655599999998</v>
      </c>
      <c r="V222" s="3">
        <v>43888</v>
      </c>
      <c r="W222">
        <v>29.737608999999999</v>
      </c>
      <c r="Y222">
        <f>Y221/(W221+X221*(1-Analysis!$G$1))*W222</f>
        <v>29.280389927214856</v>
      </c>
      <c r="AA222" s="3">
        <v>43886</v>
      </c>
      <c r="AB222">
        <v>573.35569999999996</v>
      </c>
      <c r="AD222" s="3">
        <v>43880</v>
      </c>
      <c r="AE222">
        <v>62.703800000000001</v>
      </c>
      <c r="AG222" s="1">
        <v>43881</v>
      </c>
      <c r="AH222">
        <v>33.853099999999998</v>
      </c>
      <c r="AJ222">
        <f>AJ221/(AH221+AI221*(1-Analysis!$G$1))*AH222</f>
        <v>33.594001837171902</v>
      </c>
      <c r="AL222" s="1">
        <v>43892</v>
      </c>
      <c r="AM222">
        <v>309.95269999999999</v>
      </c>
      <c r="AO222">
        <f>AO221/(AM221+AN221*(1-Analysis!$G$1))*AM222</f>
        <v>304.98095142245381</v>
      </c>
      <c r="AQ222" s="1">
        <v>43887</v>
      </c>
      <c r="AR222">
        <v>29.311399999999999</v>
      </c>
      <c r="AT222">
        <f t="shared" si="6"/>
        <v>1.0865499999999999</v>
      </c>
      <c r="AU222">
        <f>AU221/((AR221+AS221*(1-Analysis!$G$1))*AT221)*AR222*AT222</f>
        <v>31.335595264209367</v>
      </c>
      <c r="AV222">
        <f t="shared" si="7"/>
        <v>1.08826</v>
      </c>
      <c r="AW222">
        <f>AW221/(($AR221+$AS221*(1-Analysis!$G$1))*AV221)*$AR222*AV222</f>
        <v>31.384910866714357</v>
      </c>
      <c r="AY222" s="3">
        <v>43892</v>
      </c>
      <c r="AZ222">
        <v>1.1131500000000001</v>
      </c>
      <c r="BB222" s="3">
        <v>43894</v>
      </c>
      <c r="BC222">
        <v>1.1133</v>
      </c>
    </row>
    <row r="223" spans="1:55" x14ac:dyDescent="0.3">
      <c r="A223" s="1">
        <v>43887</v>
      </c>
      <c r="B223">
        <v>3116.39</v>
      </c>
      <c r="D223" s="1">
        <v>43887</v>
      </c>
      <c r="E223">
        <v>5610.67</v>
      </c>
      <c r="G223" s="1">
        <v>43887</v>
      </c>
      <c r="H223" s="2">
        <v>6339.38</v>
      </c>
      <c r="K223" s="1">
        <v>43893</v>
      </c>
      <c r="L223">
        <v>57.15</v>
      </c>
      <c r="N223">
        <f>N222/(L222+M222*(1-Analysis!$G$1))*L223</f>
        <v>56.225133819130846</v>
      </c>
      <c r="P223" s="1">
        <v>43893</v>
      </c>
      <c r="Q223">
        <v>53.672600000000003</v>
      </c>
      <c r="S223" s="3">
        <v>43887</v>
      </c>
      <c r="T223" s="4">
        <v>310.49060500000002</v>
      </c>
      <c r="V223" s="3">
        <v>43887</v>
      </c>
      <c r="W223">
        <v>31.106542000000001</v>
      </c>
      <c r="Y223">
        <f>Y222/(W222+X222*(1-Analysis!$G$1))*W223</f>
        <v>30.628275428844528</v>
      </c>
      <c r="AA223" s="3">
        <v>43885</v>
      </c>
      <c r="AB223">
        <v>591.24839999999995</v>
      </c>
      <c r="AD223" s="3">
        <v>43879</v>
      </c>
      <c r="AE223">
        <v>62.401699999999998</v>
      </c>
      <c r="AG223" s="1">
        <v>43880</v>
      </c>
      <c r="AH223">
        <v>33.977899999999998</v>
      </c>
      <c r="AJ223">
        <f>AJ222/(AH222+AI222*(1-Analysis!$G$1))*AH223</f>
        <v>33.717846667609265</v>
      </c>
      <c r="AL223" s="1">
        <v>43889</v>
      </c>
      <c r="AM223">
        <v>296.31909999999999</v>
      </c>
      <c r="AO223">
        <f>AO222/(AM222+AN222*(1-Analysis!$G$1))*AM223</f>
        <v>291.56603908481918</v>
      </c>
      <c r="AQ223" s="1">
        <v>43886</v>
      </c>
      <c r="AR223">
        <v>29.424700000000001</v>
      </c>
      <c r="AT223">
        <f t="shared" si="6"/>
        <v>1.0864499999999997</v>
      </c>
      <c r="AU223">
        <f>AU222/((AR222+AS222*(1-Analysis!$G$1))*AT222)*AR223*AT223</f>
        <v>31.453824467895256</v>
      </c>
      <c r="AV223">
        <f t="shared" si="7"/>
        <v>1.0881000000000001</v>
      </c>
      <c r="AW223">
        <f>AW222/(($AR222+$AS222*(1-Analysis!$G$1))*AV222)*$AR223*AV223</f>
        <v>31.501593633868872</v>
      </c>
      <c r="AY223" s="3">
        <v>43889</v>
      </c>
      <c r="AZ223">
        <v>1.0984499999999999</v>
      </c>
      <c r="BB223" s="3">
        <v>43893</v>
      </c>
      <c r="BC223">
        <v>1.1170599999999999</v>
      </c>
    </row>
    <row r="224" spans="1:55" x14ac:dyDescent="0.3">
      <c r="A224" s="1">
        <v>43886</v>
      </c>
      <c r="B224">
        <v>3128.21</v>
      </c>
      <c r="D224" s="1">
        <v>43886</v>
      </c>
      <c r="E224">
        <v>5631.92</v>
      </c>
      <c r="G224" s="1">
        <v>43886</v>
      </c>
      <c r="H224" s="2">
        <v>6363.375</v>
      </c>
      <c r="K224" s="1">
        <v>43892</v>
      </c>
      <c r="L224">
        <v>58.8</v>
      </c>
      <c r="N224">
        <f>N223/(L223+M223*(1-Analysis!$G$1))*L224</f>
        <v>57.8484316459299</v>
      </c>
      <c r="P224" s="1">
        <v>43892</v>
      </c>
      <c r="Q224">
        <v>55.220199999999998</v>
      </c>
      <c r="S224" s="3">
        <v>43886</v>
      </c>
      <c r="T224" s="4">
        <v>311.66905400000002</v>
      </c>
      <c r="V224" s="3">
        <v>43886</v>
      </c>
      <c r="W224">
        <v>31.224671000000001</v>
      </c>
      <c r="Y224">
        <f>Y223/(W223+X223*(1-Analysis!$G$1))*W224</f>
        <v>30.744588182223993</v>
      </c>
      <c r="AA224" s="3">
        <v>43882</v>
      </c>
      <c r="AB224">
        <v>611.67539999999997</v>
      </c>
      <c r="AD224" s="3">
        <v>43878</v>
      </c>
      <c r="AE224">
        <v>62.580800000000004</v>
      </c>
      <c r="AG224" s="1">
        <v>43875</v>
      </c>
      <c r="AH224">
        <v>33.909599999999998</v>
      </c>
      <c r="AJ224">
        <f>AJ223/(AH223+AI223*(1-Analysis!$G$1))*AH224</f>
        <v>33.650069408643944</v>
      </c>
      <c r="AL224" s="1">
        <v>43888</v>
      </c>
      <c r="AM224">
        <v>298.73399999999998</v>
      </c>
      <c r="AO224">
        <f>AO223/(AM223+AN223*(1-Analysis!$G$1))*AM224</f>
        <v>293.94220325306185</v>
      </c>
      <c r="AQ224" s="1">
        <v>43885</v>
      </c>
      <c r="AR224">
        <v>30.364999999999998</v>
      </c>
      <c r="AT224">
        <f t="shared" si="6"/>
        <v>1.08565</v>
      </c>
      <c r="AU224">
        <f>AU223/((AR223+AS223*(1-Analysis!$G$1))*AT223)*AR224*AT224</f>
        <v>32.435066527117336</v>
      </c>
      <c r="AV224">
        <f t="shared" si="7"/>
        <v>1.0851900000000001</v>
      </c>
      <c r="AW224">
        <f>AW223/(($AR223+$AS223*(1-Analysis!$G$1))*AV223)*$AR224*AV224</f>
        <v>32.421323487829831</v>
      </c>
      <c r="AY224" s="3">
        <v>43888</v>
      </c>
      <c r="AZ224">
        <v>1.0986</v>
      </c>
      <c r="BB224" s="3">
        <v>43892</v>
      </c>
      <c r="BC224">
        <v>1.1139399999999999</v>
      </c>
    </row>
    <row r="225" spans="1:55" x14ac:dyDescent="0.3">
      <c r="A225" s="1">
        <v>43885</v>
      </c>
      <c r="B225">
        <v>3225.89</v>
      </c>
      <c r="D225" s="1">
        <v>43885</v>
      </c>
      <c r="E225">
        <v>5807.7</v>
      </c>
      <c r="G225" s="1">
        <v>43885</v>
      </c>
      <c r="H225" s="2">
        <v>6561.9350000000004</v>
      </c>
      <c r="K225" s="1">
        <v>43889</v>
      </c>
      <c r="L225">
        <v>56.21</v>
      </c>
      <c r="N225">
        <f>N224/(L224+M224*(1-Analysis!$G$1))*L225</f>
        <v>55.300345966287757</v>
      </c>
      <c r="P225" s="1">
        <v>43889</v>
      </c>
      <c r="Q225">
        <v>52.792499999999997</v>
      </c>
      <c r="S225" s="3">
        <v>43885</v>
      </c>
      <c r="T225" s="4">
        <v>321.39495399999998</v>
      </c>
      <c r="V225" s="3">
        <v>43885</v>
      </c>
      <c r="W225">
        <v>32.199038000000002</v>
      </c>
      <c r="Y225">
        <f>Y224/(W224+X224*(1-Analysis!$G$1))*W225</f>
        <v>31.703974180345448</v>
      </c>
      <c r="AA225" s="3">
        <v>43881</v>
      </c>
      <c r="AB225">
        <v>618.15899999999999</v>
      </c>
      <c r="AD225" s="3">
        <v>43875</v>
      </c>
      <c r="AE225">
        <v>62.580399999999997</v>
      </c>
      <c r="AG225" s="1">
        <v>43874</v>
      </c>
      <c r="AH225">
        <v>33.843699999999998</v>
      </c>
      <c r="AJ225">
        <f>AJ224/(AH224+AI224*(1-Analysis!$G$1))*AH225</f>
        <v>33.584673781033189</v>
      </c>
      <c r="AL225" s="1">
        <v>43887</v>
      </c>
      <c r="AM225">
        <v>312.4461</v>
      </c>
      <c r="AO225">
        <f>AO224/(AM224+AN224*(1-Analysis!$G$1))*AM225</f>
        <v>307.43435642352893</v>
      </c>
      <c r="AQ225" s="1">
        <v>43882</v>
      </c>
      <c r="AR225">
        <v>31.4268</v>
      </c>
      <c r="AT225">
        <f t="shared" si="6"/>
        <v>1.0851999999999999</v>
      </c>
      <c r="AU225">
        <f>AU224/((AR224+AS224*(1-Analysis!$G$1))*AT224)*AR225*AT225</f>
        <v>33.555337991512182</v>
      </c>
      <c r="AV225">
        <f t="shared" si="7"/>
        <v>1.08491</v>
      </c>
      <c r="AW225">
        <f>AW224/(($AR224+$AS224*(1-Analysis!$G$1))*AV224)*$AR225*AV225</f>
        <v>33.546370936575258</v>
      </c>
      <c r="AY225" s="3">
        <v>43887</v>
      </c>
      <c r="AZ225">
        <v>1.0865499999999999</v>
      </c>
      <c r="BB225" s="3">
        <v>43889</v>
      </c>
      <c r="BC225">
        <v>1.10399</v>
      </c>
    </row>
    <row r="226" spans="1:55" x14ac:dyDescent="0.3">
      <c r="A226" s="1">
        <v>43882</v>
      </c>
      <c r="B226">
        <v>3337.75</v>
      </c>
      <c r="D226" s="1">
        <v>43882</v>
      </c>
      <c r="E226">
        <v>6008.54</v>
      </c>
      <c r="G226" s="1">
        <v>43882</v>
      </c>
      <c r="H226" s="2">
        <v>6788.5990000000002</v>
      </c>
      <c r="K226" s="1">
        <v>43888</v>
      </c>
      <c r="L226">
        <v>56.67</v>
      </c>
      <c r="N226">
        <f>N225/(L225+M225*(1-Analysis!$G$1))*L226</f>
        <v>55.752901724062042</v>
      </c>
      <c r="P226" s="1">
        <v>43888</v>
      </c>
      <c r="Q226">
        <v>53.220799999999997</v>
      </c>
      <c r="S226" s="3">
        <v>43882</v>
      </c>
      <c r="T226" s="4">
        <v>332.504862</v>
      </c>
      <c r="V226" s="3">
        <v>43882</v>
      </c>
      <c r="W226">
        <v>33.312111999999999</v>
      </c>
      <c r="Y226">
        <f>Y225/(W225+X225*(1-Analysis!$G$1))*W226</f>
        <v>32.799934542789003</v>
      </c>
      <c r="AA226" s="3">
        <v>43880</v>
      </c>
      <c r="AB226">
        <v>620.49869999999999</v>
      </c>
      <c r="AD226" s="3">
        <v>43874</v>
      </c>
      <c r="AE226">
        <v>62.457299999999996</v>
      </c>
      <c r="AG226" s="1">
        <v>43873</v>
      </c>
      <c r="AH226">
        <v>33.889299999999999</v>
      </c>
      <c r="AJ226">
        <f>AJ225/(AH225+AI225*(1-Analysis!$G$1))*AH226</f>
        <v>33.629924776769919</v>
      </c>
      <c r="AL226" s="1">
        <v>43886</v>
      </c>
      <c r="AM226">
        <v>313.63139999999999</v>
      </c>
      <c r="AO226">
        <f>AO225/(AM225+AN225*(1-Analysis!$G$1))*AM226</f>
        <v>308.60064380131604</v>
      </c>
      <c r="AQ226" s="1">
        <v>43881</v>
      </c>
      <c r="AR226">
        <v>31.902200000000001</v>
      </c>
      <c r="AT226">
        <f t="shared" si="6"/>
        <v>1.0803500000000001</v>
      </c>
      <c r="AU226">
        <f>AU225/((AR225+AS225*(1-Analysis!$G$1))*AT225)*AR226*AT226</f>
        <v>33.910702010328663</v>
      </c>
      <c r="AV226">
        <f t="shared" si="7"/>
        <v>1.0787500000000001</v>
      </c>
      <c r="AW226">
        <f>AW225/(($AR225+$AS225*(1-Analysis!$G$1))*AV225)*$AR226*AV226</f>
        <v>33.860480208860118</v>
      </c>
      <c r="AY226" s="3">
        <v>43886</v>
      </c>
      <c r="AZ226">
        <v>1.0864499999999997</v>
      </c>
      <c r="BB226" s="3">
        <v>43888</v>
      </c>
      <c r="BC226">
        <v>1.1002700000000001</v>
      </c>
    </row>
    <row r="227" spans="1:55" x14ac:dyDescent="0.3">
      <c r="A227" s="1">
        <v>43881</v>
      </c>
      <c r="B227">
        <v>3373.23</v>
      </c>
      <c r="D227" s="1">
        <v>43881</v>
      </c>
      <c r="E227">
        <v>6072.27</v>
      </c>
      <c r="G227" s="1">
        <v>43881</v>
      </c>
      <c r="H227" s="2">
        <v>6860.5249999999996</v>
      </c>
      <c r="K227" s="1">
        <v>43887</v>
      </c>
      <c r="L227">
        <v>59.28</v>
      </c>
      <c r="N227">
        <f>N226/(L226+M226*(1-Analysis!$G$1))*L227</f>
        <v>58.320663740998725</v>
      </c>
      <c r="P227" s="1">
        <v>43887</v>
      </c>
      <c r="Q227">
        <v>55.671700000000001</v>
      </c>
      <c r="S227" s="3">
        <v>43881</v>
      </c>
      <c r="T227" s="4">
        <v>336.02883400000002</v>
      </c>
      <c r="V227" s="3">
        <v>43881</v>
      </c>
      <c r="W227">
        <v>33.66516</v>
      </c>
      <c r="Y227">
        <f>Y226/(W226+X226*(1-Analysis!$G$1))*W227</f>
        <v>33.147554390202544</v>
      </c>
      <c r="AA227" s="3">
        <v>43879</v>
      </c>
      <c r="AB227">
        <v>617.48779999999999</v>
      </c>
      <c r="AD227" s="3">
        <v>43873</v>
      </c>
      <c r="AE227">
        <v>62.5411</v>
      </c>
      <c r="AG227" s="1">
        <v>43872</v>
      </c>
      <c r="AH227">
        <v>33.666600000000003</v>
      </c>
      <c r="AJ227">
        <f>AJ226/(AH226+AI226*(1-Analysis!$G$1))*AH227</f>
        <v>33.408929233994279</v>
      </c>
      <c r="AL227" s="1">
        <v>43885</v>
      </c>
      <c r="AM227">
        <v>323.40170000000001</v>
      </c>
      <c r="AO227">
        <f>AO226/(AM226+AN226*(1-Analysis!$G$1))*AM227</f>
        <v>318.21422480797548</v>
      </c>
      <c r="AQ227" s="1">
        <v>43880</v>
      </c>
      <c r="AR227">
        <v>32.055500000000002</v>
      </c>
      <c r="AT227">
        <f t="shared" si="6"/>
        <v>1.07925</v>
      </c>
      <c r="AU227">
        <f>AU226/((AR226+AS226*(1-Analysis!$G$1))*AT226)*AR227*AT227</f>
        <v>34.038960083761317</v>
      </c>
      <c r="AV227">
        <f t="shared" si="7"/>
        <v>1.08087</v>
      </c>
      <c r="AW227">
        <f>AW226/(($AR226+$AS226*(1-Analysis!$G$1))*AV226)*$AR227*AV227</f>
        <v>34.09005400577724</v>
      </c>
      <c r="AY227" s="3">
        <v>43885</v>
      </c>
      <c r="AZ227">
        <v>1.08565</v>
      </c>
      <c r="BB227" s="3">
        <v>43887</v>
      </c>
      <c r="BC227">
        <v>1.08826</v>
      </c>
    </row>
    <row r="228" spans="1:55" x14ac:dyDescent="0.3">
      <c r="A228" s="1">
        <v>43880</v>
      </c>
      <c r="B228">
        <v>3386.15</v>
      </c>
      <c r="D228" s="1">
        <v>43880</v>
      </c>
      <c r="E228">
        <v>6095.32</v>
      </c>
      <c r="G228" s="1">
        <v>43880</v>
      </c>
      <c r="H228" s="2">
        <v>6886.4740000000002</v>
      </c>
      <c r="K228" s="1">
        <v>43886</v>
      </c>
      <c r="L228">
        <v>59.5</v>
      </c>
      <c r="N228">
        <f>N227/(L227+M227*(1-Analysis!$G$1))*L228</f>
        <v>58.5371034512386</v>
      </c>
      <c r="P228" s="1">
        <v>43886</v>
      </c>
      <c r="Q228">
        <v>55.884099999999997</v>
      </c>
      <c r="S228" s="3">
        <v>43880</v>
      </c>
      <c r="T228" s="4">
        <v>337.303406</v>
      </c>
      <c r="V228" s="3">
        <v>43880</v>
      </c>
      <c r="W228">
        <v>33.792850000000001</v>
      </c>
      <c r="Y228">
        <f>Y227/(W227+X227*(1-Analysis!$G$1))*W228</f>
        <v>33.273281142134955</v>
      </c>
      <c r="AA228" s="3">
        <v>43875</v>
      </c>
      <c r="AB228">
        <v>619.26239999999996</v>
      </c>
      <c r="AD228" s="3">
        <v>43872</v>
      </c>
      <c r="AE228">
        <v>62.137099999999997</v>
      </c>
      <c r="AG228" s="1">
        <v>43871</v>
      </c>
      <c r="AH228">
        <v>33.607199999999999</v>
      </c>
      <c r="AJ228">
        <f>AJ227/(AH227+AI227*(1-Analysis!$G$1))*AH228</f>
        <v>33.349983857968802</v>
      </c>
      <c r="AL228" s="1">
        <v>43882</v>
      </c>
      <c r="AM228">
        <v>334.55950000000001</v>
      </c>
      <c r="AO228">
        <f>AO227/(AM227+AN227*(1-Analysis!$G$1))*AM228</f>
        <v>329.19304983444391</v>
      </c>
      <c r="AQ228" s="1">
        <v>43879</v>
      </c>
      <c r="AR228">
        <v>31.8111</v>
      </c>
      <c r="AT228">
        <f t="shared" si="6"/>
        <v>1.0823</v>
      </c>
      <c r="AU228">
        <f>AU227/((AR227+AS227*(1-Analysis!$G$1))*AT227)*AR228*AT228</f>
        <v>33.874899562435772</v>
      </c>
      <c r="AV228">
        <f t="shared" si="7"/>
        <v>1.0794699999999999</v>
      </c>
      <c r="AW228">
        <f>AW227/(($AR227+$AS227*(1-Analysis!$G$1))*AV227)*$AR228*AV228</f>
        <v>33.78632341371388</v>
      </c>
      <c r="AY228" s="3">
        <v>43882</v>
      </c>
      <c r="AZ228">
        <v>1.0851999999999999</v>
      </c>
      <c r="BB228" s="3">
        <v>43886</v>
      </c>
      <c r="BC228">
        <v>1.0881000000000001</v>
      </c>
    </row>
    <row r="229" spans="1:55" x14ac:dyDescent="0.3">
      <c r="A229" s="1">
        <v>43879</v>
      </c>
      <c r="B229">
        <v>3370.29</v>
      </c>
      <c r="D229" s="1">
        <v>43879</v>
      </c>
      <c r="E229">
        <v>6066.04</v>
      </c>
      <c r="G229" s="1">
        <v>43879</v>
      </c>
      <c r="H229" s="2">
        <v>6853.04</v>
      </c>
      <c r="K229" s="1">
        <v>43885</v>
      </c>
      <c r="L229">
        <v>61.36</v>
      </c>
      <c r="N229">
        <f>N228/(L228+M228*(1-Analysis!$G$1))*L229</f>
        <v>60.367002819630258</v>
      </c>
      <c r="P229" s="1">
        <v>43885</v>
      </c>
      <c r="Q229">
        <v>57.626899999999999</v>
      </c>
      <c r="S229" s="3">
        <v>43879</v>
      </c>
      <c r="T229" s="4">
        <v>335.67468300000002</v>
      </c>
      <c r="V229" s="3">
        <v>43879</v>
      </c>
      <c r="W229">
        <v>33.629694999999998</v>
      </c>
      <c r="Y229">
        <f>Y228/(W228+X228*(1-Analysis!$G$1))*W229</f>
        <v>33.112634668554151</v>
      </c>
      <c r="AA229" s="3">
        <v>43874</v>
      </c>
      <c r="AB229">
        <v>618.02470000000005</v>
      </c>
      <c r="AD229" s="3">
        <v>43871</v>
      </c>
      <c r="AE229">
        <v>62.030900000000003</v>
      </c>
      <c r="AG229" s="1">
        <v>43868</v>
      </c>
      <c r="AH229">
        <v>33.3568</v>
      </c>
      <c r="AJ229">
        <f>AJ228/(AH228+AI228*(1-Analysis!$G$1))*AH229</f>
        <v>33.101500319975891</v>
      </c>
      <c r="AL229" s="1">
        <v>43881</v>
      </c>
      <c r="AM229">
        <v>338.09859999999998</v>
      </c>
      <c r="AO229">
        <f>AO228/(AM228+AN228*(1-Analysis!$G$1))*AM229</f>
        <v>332.67538144561939</v>
      </c>
      <c r="AQ229" s="1">
        <v>43875</v>
      </c>
      <c r="AR229">
        <v>31.834900000000001</v>
      </c>
      <c r="AT229">
        <f t="shared" si="6"/>
        <v>1.0845499999999997</v>
      </c>
      <c r="AU229">
        <f>AU228/((AR228+AS228*(1-Analysis!$G$1))*AT228)*AR229*AT229</f>
        <v>33.970719049187323</v>
      </c>
      <c r="AV229">
        <f t="shared" si="7"/>
        <v>1.08368</v>
      </c>
      <c r="AW229">
        <f>AW228/(($AR228+$AS228*(1-Analysis!$G$1))*AV228)*$AR229*AV229</f>
        <v>33.94346855306194</v>
      </c>
      <c r="AY229" s="3">
        <v>43881</v>
      </c>
      <c r="AZ229">
        <v>1.0803500000000001</v>
      </c>
      <c r="BB229" s="3">
        <v>43885</v>
      </c>
      <c r="BC229">
        <v>1.0851900000000001</v>
      </c>
    </row>
    <row r="230" spans="1:55" x14ac:dyDescent="0.3">
      <c r="A230" s="1">
        <v>43875</v>
      </c>
      <c r="B230">
        <v>3380.16</v>
      </c>
      <c r="D230" s="1">
        <v>43875</v>
      </c>
      <c r="E230">
        <v>6083.54</v>
      </c>
      <c r="G230" s="1">
        <v>43875</v>
      </c>
      <c r="H230" s="2">
        <v>6872.6809999999996</v>
      </c>
      <c r="K230" s="1">
        <v>43882</v>
      </c>
      <c r="L230">
        <v>63.48</v>
      </c>
      <c r="N230">
        <f>N229/(L229+M229*(1-Analysis!$G$1))*L230</f>
        <v>62.452694572850859</v>
      </c>
      <c r="P230" s="1">
        <v>43882</v>
      </c>
      <c r="Q230">
        <v>59.616999999999997</v>
      </c>
      <c r="S230" s="3">
        <v>43878</v>
      </c>
      <c r="T230" s="4">
        <v>336.640602</v>
      </c>
      <c r="V230" s="3">
        <v>43878</v>
      </c>
      <c r="W230">
        <v>33.726464999999997</v>
      </c>
      <c r="Y230">
        <f>Y229/(W229+X229*(1-Analysis!$G$1))*W230</f>
        <v>33.207916818953549</v>
      </c>
      <c r="AA230" s="3">
        <v>43873</v>
      </c>
      <c r="AB230">
        <v>618.83789999999999</v>
      </c>
      <c r="AD230" s="3">
        <v>43868</v>
      </c>
      <c r="AE230">
        <v>61.572800000000001</v>
      </c>
      <c r="AG230" s="1">
        <v>43867</v>
      </c>
      <c r="AH230">
        <v>33.534799999999997</v>
      </c>
      <c r="AJ230">
        <f>AJ229/(AH229+AI229*(1-Analysis!$G$1))*AH230</f>
        <v>33.278137978772769</v>
      </c>
      <c r="AL230" s="1">
        <v>43880</v>
      </c>
      <c r="AM230">
        <v>339.36939999999998</v>
      </c>
      <c r="AO230">
        <f>AO229/(AM229+AN229*(1-Analysis!$G$1))*AM230</f>
        <v>333.92579737381635</v>
      </c>
      <c r="AQ230" s="1">
        <v>43874</v>
      </c>
      <c r="AR230">
        <v>31.763400000000001</v>
      </c>
      <c r="AT230">
        <f t="shared" si="6"/>
        <v>1.0848500000000001</v>
      </c>
      <c r="AU230">
        <f>AU229/((AR229+AS229*(1-Analysis!$G$1))*AT229)*AR230*AT230</f>
        <v>33.903797697244272</v>
      </c>
      <c r="AV230">
        <f t="shared" si="7"/>
        <v>1.08406</v>
      </c>
      <c r="AW230">
        <f>AW229/(($AR229+$AS229*(1-Analysis!$G$1))*AV229)*$AR230*AV230</f>
        <v>33.879108569548436</v>
      </c>
      <c r="AY230" s="3">
        <v>43880</v>
      </c>
      <c r="AZ230">
        <v>1.07925</v>
      </c>
      <c r="BB230" s="3">
        <v>43882</v>
      </c>
      <c r="BC230">
        <v>1.08491</v>
      </c>
    </row>
    <row r="231" spans="1:55" x14ac:dyDescent="0.3">
      <c r="A231" s="1">
        <v>43874</v>
      </c>
      <c r="B231">
        <v>3373.94</v>
      </c>
      <c r="D231" s="1">
        <v>43874</v>
      </c>
      <c r="E231">
        <v>6071.65</v>
      </c>
      <c r="G231" s="1">
        <v>43874</v>
      </c>
      <c r="H231" s="2">
        <v>6858.9160000000002</v>
      </c>
      <c r="K231" s="1">
        <v>43881</v>
      </c>
      <c r="L231">
        <v>64.150000000000006</v>
      </c>
      <c r="N231">
        <f>N230/(L230+M230*(1-Analysis!$G$1))*L231</f>
        <v>63.111851872217755</v>
      </c>
      <c r="P231" s="1">
        <v>43881</v>
      </c>
      <c r="Q231">
        <v>60.248100000000001</v>
      </c>
      <c r="S231" s="3">
        <v>43875</v>
      </c>
      <c r="T231" s="4">
        <v>336.64239099999998</v>
      </c>
      <c r="V231" s="3">
        <v>43875</v>
      </c>
      <c r="W231">
        <v>33.726644</v>
      </c>
      <c r="Y231">
        <f>Y230/(W230+X230*(1-Analysis!$G$1))*W231</f>
        <v>33.20809306680848</v>
      </c>
      <c r="AA231" s="3">
        <v>43872</v>
      </c>
      <c r="AB231">
        <v>614.84529999999995</v>
      </c>
      <c r="AD231" s="3">
        <v>43867</v>
      </c>
      <c r="AE231">
        <v>61.897799999999997</v>
      </c>
      <c r="AG231" s="1">
        <v>43866</v>
      </c>
      <c r="AH231">
        <v>33.421799999999998</v>
      </c>
      <c r="AJ231">
        <f>AJ230/(AH230+AI230*(1-Analysis!$G$1))*AH231</f>
        <v>33.166002835828685</v>
      </c>
      <c r="AL231" s="1">
        <v>43879</v>
      </c>
      <c r="AM231">
        <v>337.73559999999998</v>
      </c>
      <c r="AO231">
        <f>AO230/(AM230+AN230*(1-Analysis!$G$1))*AM231</f>
        <v>332.31820409124776</v>
      </c>
      <c r="AQ231" s="1">
        <v>43873</v>
      </c>
      <c r="AR231">
        <v>31.670500000000001</v>
      </c>
      <c r="AT231">
        <f t="shared" si="6"/>
        <v>1.08955</v>
      </c>
      <c r="AU231">
        <f>AU230/((AR230+AS230*(1-Analysis!$G$1))*AT230)*AR231*AT231</f>
        <v>33.951092652159282</v>
      </c>
      <c r="AV231">
        <f t="shared" si="7"/>
        <v>1.08718</v>
      </c>
      <c r="AW231">
        <f>AW230/(($AR230+$AS230*(1-Analysis!$G$1))*AV230)*$AR231*AV231</f>
        <v>33.877241897640786</v>
      </c>
      <c r="AY231" s="3">
        <v>43879</v>
      </c>
      <c r="AZ231">
        <v>1.0823</v>
      </c>
      <c r="BB231" s="3">
        <v>43881</v>
      </c>
      <c r="BC231">
        <v>1.0787500000000001</v>
      </c>
    </row>
    <row r="232" spans="1:55" x14ac:dyDescent="0.3">
      <c r="A232" s="1">
        <v>43873</v>
      </c>
      <c r="B232">
        <v>3379.45</v>
      </c>
      <c r="D232" s="1">
        <v>43873</v>
      </c>
      <c r="E232">
        <v>6080.21</v>
      </c>
      <c r="G232" s="1">
        <v>43873</v>
      </c>
      <c r="H232" s="2">
        <v>6867.9229999999998</v>
      </c>
      <c r="K232" s="1">
        <v>43880</v>
      </c>
      <c r="L232">
        <v>64.39</v>
      </c>
      <c r="N232">
        <f>N231/(L231+M231*(1-Analysis!$G$1))*L232</f>
        <v>63.347967919752158</v>
      </c>
      <c r="P232" s="1">
        <v>43880</v>
      </c>
      <c r="Q232">
        <v>60.477200000000003</v>
      </c>
      <c r="S232" s="3">
        <v>43874</v>
      </c>
      <c r="T232" s="4">
        <v>335.97786300000001</v>
      </c>
      <c r="V232" s="3">
        <v>43874</v>
      </c>
      <c r="W232">
        <v>33.660065000000003</v>
      </c>
      <c r="Y232">
        <f>Y231/(W231+X231*(1-Analysis!$G$1))*W232</f>
        <v>33.142537726398835</v>
      </c>
      <c r="AA232" s="3">
        <v>43871</v>
      </c>
      <c r="AB232">
        <v>613.78589999999997</v>
      </c>
      <c r="AD232" s="3">
        <v>43866</v>
      </c>
      <c r="AE232">
        <v>61.682400000000001</v>
      </c>
      <c r="AG232" s="1">
        <v>43865</v>
      </c>
      <c r="AH232">
        <v>33.0486</v>
      </c>
      <c r="AJ232">
        <f>AJ231/(AH231+AI231*(1-Analysis!$G$1))*AH232</f>
        <v>32.795659160193885</v>
      </c>
      <c r="AL232" s="1">
        <v>43878</v>
      </c>
      <c r="AM232">
        <v>338.70949999999999</v>
      </c>
      <c r="AO232">
        <f>AO231/(AM231+AN231*(1-Analysis!$G$1))*AM232</f>
        <v>333.27648239819695</v>
      </c>
      <c r="AQ232" s="1">
        <v>43872</v>
      </c>
      <c r="AR232">
        <v>31.408300000000001</v>
      </c>
      <c r="AT232">
        <f t="shared" si="6"/>
        <v>1.09155</v>
      </c>
      <c r="AU232">
        <f>AU231/((AR231+AS231*(1-Analysis!$G$1))*AT231)*AR232*AT232</f>
        <v>33.731816984422821</v>
      </c>
      <c r="AV232">
        <f t="shared" si="7"/>
        <v>1.09192</v>
      </c>
      <c r="AW232">
        <f>AW231/(($AR231+$AS231*(1-Analysis!$G$1))*AV231)*$AR232*AV232</f>
        <v>33.743250974880631</v>
      </c>
      <c r="AY232" s="3">
        <v>43875</v>
      </c>
      <c r="AZ232">
        <v>1.0845499999999997</v>
      </c>
      <c r="BB232" s="3">
        <v>43880</v>
      </c>
      <c r="BC232">
        <v>1.08087</v>
      </c>
    </row>
    <row r="233" spans="1:55" x14ac:dyDescent="0.3">
      <c r="A233" s="1">
        <v>43872</v>
      </c>
      <c r="B233">
        <v>3357.75</v>
      </c>
      <c r="D233" s="1">
        <v>43872</v>
      </c>
      <c r="E233">
        <v>6041.02</v>
      </c>
      <c r="G233" s="1">
        <v>43872</v>
      </c>
      <c r="H233" s="2">
        <v>6823.5950000000003</v>
      </c>
      <c r="K233" s="1">
        <v>43879</v>
      </c>
      <c r="L233">
        <v>64.08</v>
      </c>
      <c r="N233">
        <f>N232/(L232+M232*(1-Analysis!$G$1))*L233</f>
        <v>63.042984691686883</v>
      </c>
      <c r="P233" s="1">
        <v>43879</v>
      </c>
      <c r="Q233">
        <v>60.185000000000002</v>
      </c>
      <c r="S233" s="3">
        <v>43873</v>
      </c>
      <c r="T233" s="4">
        <v>336.434439</v>
      </c>
      <c r="V233" s="3">
        <v>43873</v>
      </c>
      <c r="W233">
        <v>33.7059</v>
      </c>
      <c r="Y233">
        <f>Y232/(W232+X232*(1-Analysis!$G$1))*W233</f>
        <v>33.187668008134459</v>
      </c>
      <c r="AA233" s="3">
        <v>43868</v>
      </c>
      <c r="AB233">
        <v>609.23329999999999</v>
      </c>
      <c r="AD233" s="3">
        <v>43865</v>
      </c>
      <c r="AE233">
        <v>60.994300000000003</v>
      </c>
      <c r="AG233" s="1">
        <v>43864</v>
      </c>
      <c r="AH233">
        <v>32.561100000000003</v>
      </c>
      <c r="AJ233">
        <f>AJ232/(AH232+AI232*(1-Analysis!$G$1))*AH233</f>
        <v>32.311890291297942</v>
      </c>
      <c r="AL233" s="1">
        <v>43875</v>
      </c>
      <c r="AM233">
        <v>338.71210000000002</v>
      </c>
      <c r="AO233">
        <f>AO232/(AM232+AN232*(1-Analysis!$G$1))*AM233</f>
        <v>333.27904069329713</v>
      </c>
      <c r="AQ233" s="1">
        <v>43871</v>
      </c>
      <c r="AR233">
        <v>31.329699999999999</v>
      </c>
      <c r="AT233">
        <f t="shared" si="6"/>
        <v>1.0924</v>
      </c>
      <c r="AU233">
        <f>AU232/((AR232+AS232*(1-Analysis!$G$1))*AT232)*AR233*AT233</f>
        <v>33.673603870130556</v>
      </c>
      <c r="AV233">
        <f t="shared" si="7"/>
        <v>1.0911299999999999</v>
      </c>
      <c r="AW233">
        <f>AW232/(($AR232+$AS232*(1-Analysis!$G$1))*AV232)*$AR233*AV233</f>
        <v>33.634455685477427</v>
      </c>
      <c r="AY233" s="3">
        <v>43874</v>
      </c>
      <c r="AZ233">
        <v>1.0848500000000001</v>
      </c>
      <c r="BB233" s="3">
        <v>43879</v>
      </c>
      <c r="BC233">
        <v>1.0794699999999999</v>
      </c>
    </row>
    <row r="234" spans="1:55" x14ac:dyDescent="0.3">
      <c r="A234" s="1">
        <v>43871</v>
      </c>
      <c r="B234">
        <v>3352.09</v>
      </c>
      <c r="D234" s="1">
        <v>43871</v>
      </c>
      <c r="E234">
        <v>6030.68</v>
      </c>
      <c r="G234" s="1">
        <v>43871</v>
      </c>
      <c r="H234" s="2">
        <v>6811.8329999999996</v>
      </c>
      <c r="K234" s="1">
        <v>43878</v>
      </c>
      <c r="L234">
        <v>64.27</v>
      </c>
      <c r="N234">
        <f>N233/(L233+M233*(1-Analysis!$G$1))*L234</f>
        <v>63.229909895984953</v>
      </c>
      <c r="P234" s="1">
        <v>43878</v>
      </c>
      <c r="Q234">
        <v>60.358400000000003</v>
      </c>
      <c r="S234" s="3">
        <v>43872</v>
      </c>
      <c r="T234" s="4">
        <v>334.264949</v>
      </c>
      <c r="V234" s="3">
        <v>43872</v>
      </c>
      <c r="W234">
        <v>33.488539000000003</v>
      </c>
      <c r="Y234">
        <f>Y233/(W233+X233*(1-Analysis!$G$1))*W234</f>
        <v>32.97364895788165</v>
      </c>
      <c r="AA234" s="3">
        <v>43867</v>
      </c>
      <c r="AB234">
        <v>612.42380000000003</v>
      </c>
      <c r="AD234" s="3">
        <v>43864</v>
      </c>
      <c r="AE234">
        <v>60.093200000000003</v>
      </c>
      <c r="AG234" s="1">
        <v>43861</v>
      </c>
      <c r="AH234">
        <v>32.321399999999997</v>
      </c>
      <c r="AJ234">
        <f>AJ233/(AH233+AI233*(1-Analysis!$G$1))*AH234</f>
        <v>32.07402485976079</v>
      </c>
      <c r="AL234" s="1">
        <v>43874</v>
      </c>
      <c r="AM234">
        <v>338.04860000000002</v>
      </c>
      <c r="AO234">
        <f>AO233/(AM233+AN233*(1-Analysis!$G$1))*AM234</f>
        <v>332.62618346292362</v>
      </c>
      <c r="AQ234" s="1">
        <v>43868</v>
      </c>
      <c r="AR234">
        <v>30.983699999999999</v>
      </c>
      <c r="AT234">
        <f t="shared" si="6"/>
        <v>1.0963999999999998</v>
      </c>
      <c r="AU234">
        <f>AU233/((AR233+AS233*(1-Analysis!$G$1))*AT233)*AR234*AT234</f>
        <v>33.423657834490001</v>
      </c>
      <c r="AV234">
        <f t="shared" si="7"/>
        <v>1.0947499999999999</v>
      </c>
      <c r="AW234">
        <f>AW233/(($AR233+$AS233*(1-Analysis!$G$1))*AV233)*$AR234*AV234</f>
        <v>33.373357729211897</v>
      </c>
      <c r="AY234" s="3">
        <v>43873</v>
      </c>
      <c r="AZ234">
        <v>1.08955</v>
      </c>
      <c r="BB234" s="3">
        <v>43878</v>
      </c>
      <c r="BC234">
        <v>1.0837300000000001</v>
      </c>
    </row>
    <row r="235" spans="1:55" x14ac:dyDescent="0.3">
      <c r="A235" s="1">
        <v>43868</v>
      </c>
      <c r="B235">
        <v>3327.71</v>
      </c>
      <c r="D235" s="1">
        <v>43868</v>
      </c>
      <c r="E235">
        <v>5986.18</v>
      </c>
      <c r="G235" s="1">
        <v>43868</v>
      </c>
      <c r="H235" s="2">
        <v>6761.2619999999997</v>
      </c>
      <c r="K235" s="1">
        <v>43875</v>
      </c>
      <c r="L235">
        <v>64.27</v>
      </c>
      <c r="N235">
        <f>N234/(L234+M234*(1-Analysis!$G$1))*L235</f>
        <v>63.229909895984953</v>
      </c>
      <c r="P235" s="1">
        <v>43875</v>
      </c>
      <c r="Q235">
        <v>60.358800000000002</v>
      </c>
      <c r="S235" s="3">
        <v>43871</v>
      </c>
      <c r="T235" s="4">
        <v>333.690133</v>
      </c>
      <c r="V235" s="3">
        <v>43871</v>
      </c>
      <c r="W235">
        <v>33.430953000000002</v>
      </c>
      <c r="Y235">
        <f>Y234/(W234+X234*(1-Analysis!$G$1))*W235</f>
        <v>32.916948349088635</v>
      </c>
      <c r="AA235" s="3">
        <v>43866</v>
      </c>
      <c r="AB235">
        <v>610.29369999999994</v>
      </c>
      <c r="AD235" s="3">
        <v>43861</v>
      </c>
      <c r="AE235">
        <v>59.659399999999998</v>
      </c>
      <c r="AG235" s="1">
        <v>43860</v>
      </c>
      <c r="AH235">
        <v>32.902299999999997</v>
      </c>
      <c r="AJ235">
        <f>AJ234/(AH234+AI234*(1-Analysis!$G$1))*AH235</f>
        <v>32.650478882205206</v>
      </c>
      <c r="AL235" s="1">
        <v>43873</v>
      </c>
      <c r="AM235">
        <v>338.51420000000002</v>
      </c>
      <c r="AO235">
        <f>AO234/(AM234+AN234*(1-Analysis!$G$1))*AM235</f>
        <v>333.0843150777871</v>
      </c>
      <c r="AQ235" s="1">
        <v>43867</v>
      </c>
      <c r="AR235">
        <v>31.108899999999998</v>
      </c>
      <c r="AT235">
        <f t="shared" si="6"/>
        <v>1.0977499999999998</v>
      </c>
      <c r="AU235">
        <f>AU234/((AR234+AS234*(1-Analysis!$G$1))*AT234)*AR235*AT235</f>
        <v>33.600038230620378</v>
      </c>
      <c r="AV235">
        <f t="shared" si="7"/>
        <v>1.0981000000000001</v>
      </c>
      <c r="AW235">
        <f>AW234/(($AR234+$AS234*(1-Analysis!$G$1))*AV234)*$AR235*AV235</f>
        <v>33.610751064490316</v>
      </c>
      <c r="AY235" s="3">
        <v>43872</v>
      </c>
      <c r="AZ235">
        <v>1.09155</v>
      </c>
      <c r="BB235" s="3">
        <v>43875</v>
      </c>
      <c r="BC235">
        <v>1.08368</v>
      </c>
    </row>
    <row r="236" spans="1:55" x14ac:dyDescent="0.3">
      <c r="A236" s="1">
        <v>43867</v>
      </c>
      <c r="B236">
        <v>3345.78</v>
      </c>
      <c r="D236" s="1">
        <v>43867</v>
      </c>
      <c r="E236">
        <v>6017.86</v>
      </c>
      <c r="G236" s="1">
        <v>43867</v>
      </c>
      <c r="H236" s="2">
        <v>6796.64</v>
      </c>
      <c r="K236" s="1">
        <v>43874</v>
      </c>
      <c r="L236">
        <v>64.14</v>
      </c>
      <c r="N236">
        <f>N235/(L235+M235*(1-Analysis!$G$1))*L236</f>
        <v>63.102013703570485</v>
      </c>
      <c r="P236" s="1">
        <v>43874</v>
      </c>
      <c r="Q236">
        <v>60.24</v>
      </c>
      <c r="S236" s="3">
        <v>43868</v>
      </c>
      <c r="T236" s="4">
        <v>331.22164199999997</v>
      </c>
      <c r="V236" s="3">
        <v>43868</v>
      </c>
      <c r="W236">
        <v>33.183638999999999</v>
      </c>
      <c r="Y236">
        <f>Y235/(W235+X235*(1-Analysis!$G$1))*W236</f>
        <v>32.673436829569383</v>
      </c>
      <c r="AA236" s="3">
        <v>43865</v>
      </c>
      <c r="AB236">
        <v>603.4923</v>
      </c>
      <c r="AD236" s="3">
        <v>43860</v>
      </c>
      <c r="AE236">
        <v>60.73</v>
      </c>
      <c r="AG236" s="1">
        <v>43859</v>
      </c>
      <c r="AH236">
        <v>32.795000000000002</v>
      </c>
      <c r="AJ236">
        <f>AJ235/(AH235+AI235*(1-Analysis!$G$1))*AH236</f>
        <v>32.544000113728217</v>
      </c>
      <c r="AL236" s="1">
        <v>43872</v>
      </c>
      <c r="AM236">
        <v>336.33280000000002</v>
      </c>
      <c r="AO236">
        <f>AO235/(AM235+AN235*(1-Analysis!$G$1))*AM236</f>
        <v>330.93790548873386</v>
      </c>
      <c r="AQ236" s="1">
        <v>43866</v>
      </c>
      <c r="AR236">
        <v>30.932700000000001</v>
      </c>
      <c r="AT236">
        <f t="shared" si="6"/>
        <v>1.1002000000000001</v>
      </c>
      <c r="AU236">
        <f>AU235/((AR235+AS235*(1-Analysis!$G$1))*AT235)*AR236*AT236</f>
        <v>33.484293585117129</v>
      </c>
      <c r="AV236">
        <f t="shared" si="7"/>
        <v>1.09999</v>
      </c>
      <c r="AW236">
        <f>AW235/(($AR235+$AS235*(1-Analysis!$G$1))*AV235)*$AR236*AV236</f>
        <v>33.477902291122518</v>
      </c>
      <c r="AY236" s="3">
        <v>43871</v>
      </c>
      <c r="AZ236">
        <v>1.0924</v>
      </c>
      <c r="BB236" s="3">
        <v>43874</v>
      </c>
      <c r="BC236">
        <v>1.08406</v>
      </c>
    </row>
    <row r="237" spans="1:55" x14ac:dyDescent="0.3">
      <c r="A237" s="1">
        <v>43866</v>
      </c>
      <c r="B237">
        <v>3334.69</v>
      </c>
      <c r="D237" s="1">
        <v>43866</v>
      </c>
      <c r="E237">
        <v>5997.22</v>
      </c>
      <c r="G237" s="1">
        <v>43866</v>
      </c>
      <c r="H237" s="2">
        <v>6772.9840000000004</v>
      </c>
      <c r="K237" s="1">
        <v>43873</v>
      </c>
      <c r="L237">
        <v>64.23</v>
      </c>
      <c r="N237">
        <f>N236/(L236+M236*(1-Analysis!$G$1))*L237</f>
        <v>63.190557221395892</v>
      </c>
      <c r="P237" s="1">
        <v>43873</v>
      </c>
      <c r="Q237">
        <v>60.321800000000003</v>
      </c>
      <c r="S237" s="3">
        <v>43867</v>
      </c>
      <c r="T237" s="4">
        <v>332.96545300000002</v>
      </c>
      <c r="V237" s="3">
        <v>43867</v>
      </c>
      <c r="W237">
        <v>33.358392000000002</v>
      </c>
      <c r="Y237">
        <f>Y236/(W236+X236*(1-Analysis!$G$1))*W237</f>
        <v>32.845502982599733</v>
      </c>
      <c r="AA237" s="3">
        <v>43864</v>
      </c>
      <c r="AB237">
        <v>594.58550000000002</v>
      </c>
      <c r="AD237" s="3">
        <v>43859</v>
      </c>
      <c r="AE237">
        <v>60.530799999999999</v>
      </c>
      <c r="AG237" s="1">
        <v>43858</v>
      </c>
      <c r="AH237">
        <v>32.822099999999999</v>
      </c>
      <c r="AJ237">
        <f>AJ236/(AH236+AI236*(1-Analysis!$G$1))*AH237</f>
        <v>32.570892701106843</v>
      </c>
      <c r="AL237" s="1">
        <v>43871</v>
      </c>
      <c r="AM237">
        <v>335.75259999999997</v>
      </c>
      <c r="AO237">
        <f>AO236/(AM236+AN236*(1-Analysis!$G$1))*AM237</f>
        <v>330.36701209753153</v>
      </c>
      <c r="AQ237" s="1">
        <v>43865</v>
      </c>
      <c r="AR237">
        <v>30.486499999999999</v>
      </c>
      <c r="AT237">
        <f t="shared" si="6"/>
        <v>1.10385</v>
      </c>
      <c r="AU237">
        <f>AU236/((AR236+AS236*(1-Analysis!$G$1))*AT236)*AR237*AT237</f>
        <v>33.110771558792727</v>
      </c>
      <c r="AV237">
        <f t="shared" si="7"/>
        <v>1.1045199999999999</v>
      </c>
      <c r="AW237">
        <f>AW236/(($AR236+$AS236*(1-Analysis!$G$1))*AV236)*$AR237*AV237</f>
        <v>33.130868688787189</v>
      </c>
      <c r="AY237" s="3">
        <v>43868</v>
      </c>
      <c r="AZ237">
        <v>1.0963999999999998</v>
      </c>
      <c r="BB237" s="3">
        <v>43873</v>
      </c>
      <c r="BC237">
        <v>1.08718</v>
      </c>
    </row>
    <row r="238" spans="1:55" x14ac:dyDescent="0.3">
      <c r="A238" s="1">
        <v>43865</v>
      </c>
      <c r="B238">
        <v>3297.59</v>
      </c>
      <c r="D238" s="1">
        <v>43865</v>
      </c>
      <c r="E238">
        <v>5930.4</v>
      </c>
      <c r="G238" s="1">
        <v>43865</v>
      </c>
      <c r="H238" s="2">
        <v>6697.4859999999999</v>
      </c>
      <c r="K238" s="1">
        <v>43872</v>
      </c>
      <c r="L238">
        <v>63.81</v>
      </c>
      <c r="N238">
        <f>N237/(L237+M237*(1-Analysis!$G$1))*L238</f>
        <v>62.777354138210676</v>
      </c>
      <c r="P238" s="1">
        <v>43872</v>
      </c>
      <c r="Q238">
        <v>59.932600000000001</v>
      </c>
      <c r="S238" s="3">
        <v>43866</v>
      </c>
      <c r="T238" s="4">
        <v>331.815653</v>
      </c>
      <c r="V238" s="3">
        <v>43866</v>
      </c>
      <c r="W238">
        <v>33.243184999999997</v>
      </c>
      <c r="Y238">
        <f>Y237/(W237+X237*(1-Analysis!$G$1))*W238</f>
        <v>32.732067303142628</v>
      </c>
      <c r="AA238" s="3">
        <v>43861</v>
      </c>
      <c r="AB238">
        <v>590.29690000000005</v>
      </c>
      <c r="AD238" s="3">
        <v>43858</v>
      </c>
      <c r="AE238">
        <v>60.581600000000002</v>
      </c>
      <c r="AG238" s="1">
        <v>43857</v>
      </c>
      <c r="AH238">
        <v>32.493899999999996</v>
      </c>
      <c r="AJ238">
        <f>AJ237/(AH237+AI237*(1-Analysis!$G$1))*AH238</f>
        <v>32.24520461337012</v>
      </c>
      <c r="AL238" s="1">
        <v>43868</v>
      </c>
      <c r="AM238">
        <v>333.27609999999999</v>
      </c>
      <c r="AO238">
        <f>AO237/(AM237+AN237*(1-Analysis!$G$1))*AM238</f>
        <v>327.93023601460754</v>
      </c>
      <c r="AQ238" s="1">
        <v>43864</v>
      </c>
      <c r="AR238">
        <v>29.984500000000001</v>
      </c>
      <c r="AT238">
        <f t="shared" si="6"/>
        <v>1.10575</v>
      </c>
      <c r="AU238">
        <f>AU237/((AR237+AS237*(1-Analysis!$G$1))*AT237)*AR238*AT238</f>
        <v>32.621612919361766</v>
      </c>
      <c r="AV238">
        <f t="shared" si="7"/>
        <v>1.1059399999999999</v>
      </c>
      <c r="AW238">
        <f>AW237/(($AR237+$AS237*(1-Analysis!$G$1))*AV237)*$AR238*AV238</f>
        <v>32.627218260944105</v>
      </c>
      <c r="AY238" s="3">
        <v>43867</v>
      </c>
      <c r="AZ238">
        <v>1.0977499999999998</v>
      </c>
      <c r="BB238" s="3">
        <v>43872</v>
      </c>
      <c r="BC238">
        <v>1.09192</v>
      </c>
    </row>
    <row r="239" spans="1:55" x14ac:dyDescent="0.3">
      <c r="A239" s="1">
        <v>43864</v>
      </c>
      <c r="B239">
        <v>3248.92</v>
      </c>
      <c r="D239" s="1">
        <v>43864</v>
      </c>
      <c r="E239">
        <v>5842.87</v>
      </c>
      <c r="G239" s="1">
        <v>43864</v>
      </c>
      <c r="H239" s="2">
        <v>6598.6260000000002</v>
      </c>
      <c r="K239" s="1">
        <v>43871</v>
      </c>
      <c r="L239">
        <v>63.71</v>
      </c>
      <c r="N239">
        <f>N238/(L238+M238*(1-Analysis!$G$1))*L239</f>
        <v>62.678972451738005</v>
      </c>
      <c r="P239" s="1">
        <v>43871</v>
      </c>
      <c r="Q239">
        <v>59.829799999999999</v>
      </c>
      <c r="S239" s="3">
        <v>43865</v>
      </c>
      <c r="T239" s="4">
        <v>328.11861099999999</v>
      </c>
      <c r="V239" s="3">
        <v>43865</v>
      </c>
      <c r="W239">
        <v>32.872781000000003</v>
      </c>
      <c r="Y239">
        <f>Y238/(W238+X238*(1-Analysis!$G$1))*W239</f>
        <v>32.367358306175191</v>
      </c>
      <c r="AA239" s="3">
        <v>43860</v>
      </c>
      <c r="AB239">
        <v>600.88969999999995</v>
      </c>
      <c r="AD239" s="3">
        <v>43857</v>
      </c>
      <c r="AE239">
        <v>59.976799999999997</v>
      </c>
      <c r="AG239" s="1">
        <v>43854</v>
      </c>
      <c r="AH239">
        <v>33.017000000000003</v>
      </c>
      <c r="AJ239">
        <f>AJ238/(AH238+AI238*(1-Analysis!$G$1))*AH239</f>
        <v>32.764301014025449</v>
      </c>
      <c r="AL239" s="1">
        <v>43867</v>
      </c>
      <c r="AM239">
        <v>335.03199999999998</v>
      </c>
      <c r="AO239">
        <f>AO238/(AM238+AN238*(1-Analysis!$G$1))*AM239</f>
        <v>329.65797077091935</v>
      </c>
      <c r="AQ239" s="1">
        <v>43861</v>
      </c>
      <c r="AR239">
        <v>29.7011</v>
      </c>
      <c r="AT239">
        <f t="shared" si="6"/>
        <v>1.1082000000000001</v>
      </c>
      <c r="AU239">
        <f>AU238/((AR238+AS238*(1-Analysis!$G$1))*AT238)*AR239*AT239</f>
        <v>32.384884367044648</v>
      </c>
      <c r="AV239">
        <f t="shared" si="7"/>
        <v>1.10903</v>
      </c>
      <c r="AW239">
        <f>AW238/(($AR238+$AS238*(1-Analysis!$G$1))*AV238)*$AR239*AV239</f>
        <v>32.409139423915825</v>
      </c>
      <c r="AY239" s="3">
        <v>43866</v>
      </c>
      <c r="AZ239">
        <v>1.1002000000000001</v>
      </c>
      <c r="BB239" s="3">
        <v>43871</v>
      </c>
      <c r="BC239">
        <v>1.0911299999999999</v>
      </c>
    </row>
    <row r="240" spans="1:55" x14ac:dyDescent="0.3">
      <c r="A240" s="1">
        <v>43861</v>
      </c>
      <c r="B240">
        <v>3225.52</v>
      </c>
      <c r="D240" s="1">
        <v>43861</v>
      </c>
      <c r="E240">
        <v>5800.72</v>
      </c>
      <c r="G240" s="1">
        <v>43861</v>
      </c>
      <c r="H240" s="2">
        <v>6550.9989999999998</v>
      </c>
      <c r="K240" s="1">
        <v>43868</v>
      </c>
      <c r="L240">
        <v>63.23</v>
      </c>
      <c r="N240">
        <f>N239/(L239+M239*(1-Analysis!$G$1))*L240</f>
        <v>62.206740356669187</v>
      </c>
      <c r="P240" s="1">
        <v>43868</v>
      </c>
      <c r="Q240">
        <v>59.387099999999997</v>
      </c>
      <c r="S240" s="3">
        <v>43864</v>
      </c>
      <c r="T240" s="4">
        <v>323.27547800000002</v>
      </c>
      <c r="V240" s="3">
        <v>43864</v>
      </c>
      <c r="W240">
        <v>32.387577999999998</v>
      </c>
      <c r="Y240">
        <f>Y239/(W239+X239*(1-Analysis!$G$1))*W240</f>
        <v>31.889615356704887</v>
      </c>
      <c r="AA240" s="3">
        <v>43859</v>
      </c>
      <c r="AB240">
        <v>598.92340000000002</v>
      </c>
      <c r="AD240" s="3">
        <v>43854</v>
      </c>
      <c r="AE240">
        <v>60.935000000000002</v>
      </c>
      <c r="AG240" s="1">
        <v>43853</v>
      </c>
      <c r="AH240">
        <v>33.3217</v>
      </c>
      <c r="AJ240">
        <f>AJ239/(AH239+AI239*(1-Analysis!$G$1))*AH240</f>
        <v>33.066668961415381</v>
      </c>
      <c r="AL240" s="1">
        <v>43866</v>
      </c>
      <c r="AM240">
        <v>333.87470000000002</v>
      </c>
      <c r="AO240">
        <f>AO239/(AM239+AN239*(1-Analysis!$G$1))*AM240</f>
        <v>328.51923426344194</v>
      </c>
      <c r="AQ240" s="1">
        <v>43860</v>
      </c>
      <c r="AR240">
        <v>30.363</v>
      </c>
      <c r="AT240">
        <f t="shared" si="6"/>
        <v>1.1034999999999999</v>
      </c>
      <c r="AU240">
        <f>AU239/((AR239+AS239*(1-Analysis!$G$1))*AT239)*AR240*AT240</f>
        <v>32.966184732965488</v>
      </c>
      <c r="AV240">
        <f t="shared" si="7"/>
        <v>1.10341</v>
      </c>
      <c r="AW240">
        <f>AW239/(($AR239+$AS239*(1-Analysis!$G$1))*AV239)*$AR240*AV240</f>
        <v>32.963496054555009</v>
      </c>
      <c r="AY240" s="3">
        <v>43865</v>
      </c>
      <c r="AZ240">
        <v>1.10385</v>
      </c>
      <c r="BB240" s="3">
        <v>43868</v>
      </c>
      <c r="BC240">
        <v>1.0947499999999999</v>
      </c>
    </row>
    <row r="241" spans="1:55" x14ac:dyDescent="0.3">
      <c r="A241" s="1">
        <v>43860</v>
      </c>
      <c r="B241">
        <v>3283.66</v>
      </c>
      <c r="D241" s="1">
        <v>43860</v>
      </c>
      <c r="E241">
        <v>5904.93</v>
      </c>
      <c r="G241" s="1">
        <v>43860</v>
      </c>
      <c r="H241" s="2">
        <v>6668.5240000000003</v>
      </c>
      <c r="K241" s="1">
        <v>43867</v>
      </c>
      <c r="L241">
        <v>63.57</v>
      </c>
      <c r="N241">
        <f>N240/(L240+M240*(1-Analysis!$G$1))*L241</f>
        <v>62.541238090676266</v>
      </c>
      <c r="P241" s="1">
        <v>43867</v>
      </c>
      <c r="Q241">
        <v>59.7</v>
      </c>
      <c r="S241" s="3">
        <v>43861</v>
      </c>
      <c r="T241" s="4">
        <v>320.957919</v>
      </c>
      <c r="V241" s="3">
        <v>43861</v>
      </c>
      <c r="W241">
        <v>32.155422000000002</v>
      </c>
      <c r="Y241">
        <f>Y240/(W240+X240*(1-Analysis!$G$1))*W241</f>
        <v>31.661028781236013</v>
      </c>
      <c r="AA241" s="3">
        <v>43858</v>
      </c>
      <c r="AB241">
        <v>599.43129999999996</v>
      </c>
      <c r="AD241" s="3">
        <v>43853</v>
      </c>
      <c r="AE241">
        <v>61.488799999999998</v>
      </c>
      <c r="AG241" s="1">
        <v>43852</v>
      </c>
      <c r="AH241">
        <v>33.2821</v>
      </c>
      <c r="AJ241">
        <f>AJ240/(AH240+AI240*(1-Analysis!$G$1))*AH241</f>
        <v>33.027372044065061</v>
      </c>
      <c r="AL241" s="1">
        <v>43865</v>
      </c>
      <c r="AM241">
        <v>330.14819999999997</v>
      </c>
      <c r="AO241">
        <f>AO240/(AM240+AN240*(1-Analysis!$G$1))*AM241</f>
        <v>324.85250861312244</v>
      </c>
      <c r="AQ241" s="1">
        <v>43859</v>
      </c>
      <c r="AR241">
        <v>30.364899999999999</v>
      </c>
      <c r="AT241">
        <f t="shared" si="6"/>
        <v>1.09985</v>
      </c>
      <c r="AU241">
        <f>AU240/((AR240+AS240*(1-Analysis!$G$1))*AT240)*AR241*AT241</f>
        <v>32.859199960269486</v>
      </c>
      <c r="AV241">
        <f t="shared" si="7"/>
        <v>1.1010500000000001</v>
      </c>
      <c r="AW241">
        <f>AW240/(($AR240+$AS240*(1-Analysis!$G$1))*AV240)*$AR241*AV241</f>
        <v>32.895051249038254</v>
      </c>
      <c r="AY241" s="3">
        <v>43864</v>
      </c>
      <c r="AZ241">
        <v>1.10575</v>
      </c>
      <c r="BB241" s="3">
        <v>43867</v>
      </c>
      <c r="BC241">
        <v>1.0981000000000001</v>
      </c>
    </row>
    <row r="242" spans="1:55" x14ac:dyDescent="0.3">
      <c r="A242" s="1">
        <v>43859</v>
      </c>
      <c r="B242">
        <v>3273.4</v>
      </c>
      <c r="D242" s="1">
        <v>43859</v>
      </c>
      <c r="E242">
        <v>5885.86</v>
      </c>
      <c r="G242" s="1">
        <v>43859</v>
      </c>
      <c r="H242" s="2">
        <v>6646.6869999999999</v>
      </c>
      <c r="K242" s="1">
        <v>43866</v>
      </c>
      <c r="L242">
        <v>63.35</v>
      </c>
      <c r="N242">
        <f>N241/(L241+M241*(1-Analysis!$G$1))*L242</f>
        <v>62.324798380436391</v>
      </c>
      <c r="P242" s="1">
        <v>43866</v>
      </c>
      <c r="Q242">
        <v>59.494</v>
      </c>
      <c r="S242" s="3">
        <v>43860</v>
      </c>
      <c r="T242" s="4">
        <v>326.72113100000001</v>
      </c>
      <c r="V242" s="3">
        <v>43860</v>
      </c>
      <c r="W242">
        <v>32.732818000000002</v>
      </c>
      <c r="Y242">
        <f>Y241/(W241+X241*(1-Analysis!$G$1))*W242</f>
        <v>32.229547252993918</v>
      </c>
      <c r="AA242" s="3">
        <v>43857</v>
      </c>
      <c r="AB242">
        <v>593.45360000000005</v>
      </c>
      <c r="AD242" s="3">
        <v>43852</v>
      </c>
      <c r="AE242">
        <v>61.412500000000001</v>
      </c>
      <c r="AG242" s="1">
        <v>43851</v>
      </c>
      <c r="AH242">
        <v>33.271000000000001</v>
      </c>
      <c r="AJ242">
        <f>AJ241/(AH241+AI241*(1-Analysis!$G$1))*AH242</f>
        <v>33.016356999050195</v>
      </c>
      <c r="AL242" s="1">
        <v>43864</v>
      </c>
      <c r="AM242">
        <v>325.27460000000002</v>
      </c>
      <c r="AO242">
        <f>AO241/(AM241+AN241*(1-Analysis!$G$1))*AM242</f>
        <v>320.05708284379551</v>
      </c>
      <c r="AQ242" s="1">
        <v>43858</v>
      </c>
      <c r="AR242">
        <v>30.384900000000002</v>
      </c>
      <c r="AT242">
        <f t="shared" si="6"/>
        <v>1.10005</v>
      </c>
      <c r="AU242">
        <f>AU241/((AR241+AS241*(1-Analysis!$G$1))*AT241)*AR242*AT242</f>
        <v>32.886821994368852</v>
      </c>
      <c r="AV242">
        <f t="shared" si="7"/>
        <v>1.1022000000000001</v>
      </c>
      <c r="AW242">
        <f>AW241/(($AR241+$AS241*(1-Analysis!$G$1))*AV241)*$AR242*AV242</f>
        <v>32.951097861182085</v>
      </c>
      <c r="AY242" s="3">
        <v>43861</v>
      </c>
      <c r="AZ242">
        <v>1.1082000000000001</v>
      </c>
      <c r="BB242" s="3">
        <v>43866</v>
      </c>
      <c r="BC242">
        <v>1.09999</v>
      </c>
    </row>
    <row r="243" spans="1:55" x14ac:dyDescent="0.3">
      <c r="A243" s="1">
        <v>43858</v>
      </c>
      <c r="B243">
        <v>3276.24</v>
      </c>
      <c r="D243" s="1">
        <v>43858</v>
      </c>
      <c r="E243">
        <v>5890.88</v>
      </c>
      <c r="G243" s="1">
        <v>43858</v>
      </c>
      <c r="H243" s="2">
        <v>6652.3040000000001</v>
      </c>
      <c r="K243" s="1">
        <v>43865</v>
      </c>
      <c r="L243">
        <v>62.64</v>
      </c>
      <c r="N243">
        <f>N242/(L242+M242*(1-Analysis!$G$1))*L243</f>
        <v>61.626288406480434</v>
      </c>
      <c r="P243" s="1">
        <v>43865</v>
      </c>
      <c r="Q243">
        <v>58.831299999999999</v>
      </c>
      <c r="S243" s="3">
        <v>43859</v>
      </c>
      <c r="T243" s="4">
        <v>325.65853399999997</v>
      </c>
      <c r="V243" s="3">
        <v>43859</v>
      </c>
      <c r="W243">
        <v>32.626351</v>
      </c>
      <c r="Y243">
        <f>Y242/(W242+X242*(1-Analysis!$G$1))*W243</f>
        <v>32.124717195056817</v>
      </c>
      <c r="AA243" s="3">
        <v>43854</v>
      </c>
      <c r="AB243">
        <v>602.94269999999995</v>
      </c>
      <c r="AD243" s="3">
        <v>43851</v>
      </c>
      <c r="AE243">
        <v>61.392400000000002</v>
      </c>
      <c r="AG243" s="1">
        <v>43847</v>
      </c>
      <c r="AH243">
        <v>33.3596</v>
      </c>
      <c r="AJ243">
        <f>AJ242/(AH242+AI242*(1-Analysis!$G$1))*AH243</f>
        <v>33.104278889889542</v>
      </c>
      <c r="AL243" s="1">
        <v>43861</v>
      </c>
      <c r="AM243">
        <v>322.94639999999998</v>
      </c>
      <c r="AO243">
        <f>AO242/(AM242+AN242*(1-Analysis!$G$1))*AM243</f>
        <v>317.76622797754732</v>
      </c>
      <c r="AQ243" s="1">
        <v>43857</v>
      </c>
      <c r="AR243">
        <v>30.0487</v>
      </c>
      <c r="AT243">
        <f t="shared" si="6"/>
        <v>1.1012500000000001</v>
      </c>
      <c r="AU243">
        <f>AU242/((AR242+AS242*(1-Analysis!$G$1))*AT242)*AR243*AT243</f>
        <v>32.55841691900121</v>
      </c>
      <c r="AV243">
        <f t="shared" si="7"/>
        <v>1.1018399999999999</v>
      </c>
      <c r="AW243">
        <f>AW242/(($AR242+$AS242*(1-Analysis!$G$1))*AV242)*$AR243*AV243</f>
        <v>32.575860247929441</v>
      </c>
      <c r="AY243" s="3">
        <v>43860</v>
      </c>
      <c r="AZ243">
        <v>1.1034999999999999</v>
      </c>
      <c r="BB243" s="3">
        <v>43865</v>
      </c>
      <c r="BC243">
        <v>1.1045199999999999</v>
      </c>
    </row>
    <row r="244" spans="1:55" x14ac:dyDescent="0.3">
      <c r="A244" s="1">
        <v>43857</v>
      </c>
      <c r="B244">
        <v>3243.63</v>
      </c>
      <c r="D244" s="1">
        <v>43857</v>
      </c>
      <c r="E244">
        <v>5832.15</v>
      </c>
      <c r="G244" s="1">
        <v>43857</v>
      </c>
      <c r="H244" s="2">
        <v>6585.951</v>
      </c>
      <c r="K244" s="1">
        <v>43864</v>
      </c>
      <c r="L244">
        <v>61.72</v>
      </c>
      <c r="N244">
        <f>N243/(L243+M243*(1-Analysis!$G$1))*L244</f>
        <v>60.721176890931872</v>
      </c>
      <c r="P244" s="1">
        <v>43864</v>
      </c>
      <c r="Q244">
        <v>57.962400000000002</v>
      </c>
      <c r="S244" s="3">
        <v>43858</v>
      </c>
      <c r="T244" s="4">
        <v>325.93603400000001</v>
      </c>
      <c r="V244" s="3">
        <v>43858</v>
      </c>
      <c r="W244">
        <v>32.654108000000001</v>
      </c>
      <c r="Y244">
        <f>Y243/(W243+X243*(1-Analysis!$G$1))*W244</f>
        <v>32.152047428069487</v>
      </c>
      <c r="AA244" s="3">
        <v>43853</v>
      </c>
      <c r="AB244">
        <v>608.43039999999996</v>
      </c>
      <c r="AD244" s="3">
        <v>43850</v>
      </c>
      <c r="AE244">
        <v>61.554000000000002</v>
      </c>
      <c r="AG244" s="1">
        <v>43846</v>
      </c>
      <c r="AH244">
        <v>33.228700000000003</v>
      </c>
      <c r="AI244">
        <v>0.25019999999999998</v>
      </c>
      <c r="AJ244">
        <f>AJ243/(AH243+AI243*(1-Analysis!$G$1))*AH244</f>
        <v>32.974380746426</v>
      </c>
      <c r="AL244" s="1">
        <v>43860</v>
      </c>
      <c r="AM244">
        <v>328.74040000000002</v>
      </c>
      <c r="AO244">
        <f>AO243/(AM243+AN243*(1-Analysis!$G$1))*AM244</f>
        <v>323.46729021233898</v>
      </c>
      <c r="AQ244" s="1">
        <v>43854</v>
      </c>
      <c r="AR244">
        <v>30.493099999999998</v>
      </c>
      <c r="AT244">
        <f t="shared" si="6"/>
        <v>1.1025</v>
      </c>
      <c r="AU244">
        <f>AU243/((AR243+AS243*(1-Analysis!$G$1))*AT243)*AR244*AT244</f>
        <v>33.07743670169922</v>
      </c>
      <c r="AV244">
        <f t="shared" si="7"/>
        <v>1.1027899999999999</v>
      </c>
      <c r="AW244">
        <f>AW243/(($AR243+$AS243*(1-Analysis!$G$1))*AV243)*$AR244*AV244</f>
        <v>33.086137342645706</v>
      </c>
      <c r="AY244" s="3">
        <v>43859</v>
      </c>
      <c r="AZ244">
        <v>1.09985</v>
      </c>
      <c r="BB244" s="3">
        <v>43864</v>
      </c>
      <c r="BC244">
        <v>1.1059399999999999</v>
      </c>
    </row>
    <row r="245" spans="1:55" x14ac:dyDescent="0.3">
      <c r="A245" s="1">
        <v>43854</v>
      </c>
      <c r="B245">
        <v>3295.47</v>
      </c>
      <c r="D245" s="1">
        <v>43854</v>
      </c>
      <c r="E245">
        <v>5925.37</v>
      </c>
      <c r="G245" s="1">
        <v>43854</v>
      </c>
      <c r="H245" s="2">
        <v>6691.2190000000001</v>
      </c>
      <c r="K245" s="1">
        <v>43861</v>
      </c>
      <c r="L245">
        <v>61.27</v>
      </c>
      <c r="N245">
        <f>N244/(L244+M244*(1-Analysis!$G$1))*L245</f>
        <v>60.278459301804858</v>
      </c>
      <c r="P245" s="1">
        <v>43861</v>
      </c>
      <c r="Q245">
        <v>57.546700000000001</v>
      </c>
      <c r="S245" s="3">
        <v>43857</v>
      </c>
      <c r="T245" s="4">
        <v>322.68585000000002</v>
      </c>
      <c r="V245" s="3">
        <v>43857</v>
      </c>
      <c r="W245">
        <v>32.328451000000001</v>
      </c>
      <c r="Y245">
        <f>Y244/(W244+X244*(1-Analysis!$G$1))*W245</f>
        <v>31.831397440959663</v>
      </c>
      <c r="AA245" s="3">
        <v>43852</v>
      </c>
      <c r="AB245">
        <v>607.69389999999999</v>
      </c>
      <c r="AD245" s="3">
        <v>43847</v>
      </c>
      <c r="AE245">
        <v>61.553699999999999</v>
      </c>
      <c r="AG245" s="1">
        <v>43845</v>
      </c>
      <c r="AH245">
        <v>33.203299999999999</v>
      </c>
      <c r="AJ245">
        <f>AJ244/(AH244+AI244*(1-Analysis!$G$1))*AH245</f>
        <v>32.70293397446769</v>
      </c>
      <c r="AL245" s="1">
        <v>43859</v>
      </c>
      <c r="AM245">
        <v>327.67500000000001</v>
      </c>
      <c r="AO245">
        <f>AO244/(AM244+AN244*(1-Analysis!$G$1))*AM245</f>
        <v>322.41897959705642</v>
      </c>
      <c r="AQ245" s="1">
        <v>43853</v>
      </c>
      <c r="AR245">
        <v>30.713100000000001</v>
      </c>
      <c r="AT245">
        <f t="shared" si="6"/>
        <v>1.1045499999999999</v>
      </c>
      <c r="AU245">
        <f>AU244/((AR244+AS244*(1-Analysis!$G$1))*AT244)*AR245*AT245</f>
        <v>33.378030307471157</v>
      </c>
      <c r="AV245">
        <f t="shared" si="7"/>
        <v>1.10558</v>
      </c>
      <c r="AW245">
        <f>AW244/(($AR244+$AS244*(1-Analysis!$G$1))*AV244)*$AR245*AV245</f>
        <v>33.409155536040906</v>
      </c>
      <c r="AY245" s="3">
        <v>43858</v>
      </c>
      <c r="AZ245">
        <v>1.10005</v>
      </c>
      <c r="BB245" s="3">
        <v>43861</v>
      </c>
      <c r="BC245">
        <v>1.10903</v>
      </c>
    </row>
    <row r="246" spans="1:55" x14ac:dyDescent="0.3">
      <c r="A246" s="1">
        <v>43853</v>
      </c>
      <c r="B246">
        <v>3325.54</v>
      </c>
      <c r="D246" s="1">
        <v>43853</v>
      </c>
      <c r="E246">
        <v>5979.32</v>
      </c>
      <c r="G246" s="1">
        <v>43853</v>
      </c>
      <c r="H246" s="2">
        <v>6752.0870000000004</v>
      </c>
      <c r="K246" s="1">
        <v>43860</v>
      </c>
      <c r="L246">
        <v>62.38</v>
      </c>
      <c r="N246">
        <f>N245/(L245+M245*(1-Analysis!$G$1))*L246</f>
        <v>61.370496021651498</v>
      </c>
      <c r="P246" s="1">
        <v>43860</v>
      </c>
      <c r="Q246">
        <v>58.580799999999996</v>
      </c>
      <c r="S246" s="3">
        <v>43854</v>
      </c>
      <c r="T246" s="4">
        <v>327.84545500000002</v>
      </c>
      <c r="V246" s="3">
        <v>43854</v>
      </c>
      <c r="W246">
        <v>32.845396999999998</v>
      </c>
      <c r="Y246">
        <f>Y245/(W245+X245*(1-Analysis!$G$1))*W246</f>
        <v>32.340395338245685</v>
      </c>
      <c r="AA246" s="3">
        <v>43851</v>
      </c>
      <c r="AB246">
        <v>607.4982</v>
      </c>
      <c r="AD246" s="3">
        <v>43846</v>
      </c>
      <c r="AE246">
        <v>61.314999999999998</v>
      </c>
      <c r="AG246" s="1">
        <v>43844</v>
      </c>
      <c r="AH246">
        <v>33.142899999999997</v>
      </c>
      <c r="AJ246">
        <f>AJ245/(AH245+AI245*(1-Analysis!$G$1))*AH246</f>
        <v>32.643444188450701</v>
      </c>
      <c r="AL246" s="1">
        <v>43858</v>
      </c>
      <c r="AM246">
        <v>327.95249999999999</v>
      </c>
      <c r="AO246">
        <f>AO245/(AM245+AN245*(1-Analysis!$G$1))*AM246</f>
        <v>322.69202840101821</v>
      </c>
      <c r="AQ246" s="1">
        <v>43852</v>
      </c>
      <c r="AR246">
        <v>30.593</v>
      </c>
      <c r="AT246">
        <f t="shared" si="6"/>
        <v>1.1075499999999998</v>
      </c>
      <c r="AU246">
        <f>AU245/((AR245+AS245*(1-Analysis!$G$1))*AT245)*AR246*AT246</f>
        <v>33.337810913715607</v>
      </c>
      <c r="AV246">
        <f t="shared" si="7"/>
        <v>1.1093500000000001</v>
      </c>
      <c r="AW246">
        <f>AW245/(($AR245+$AS245*(1-Analysis!$G$1))*AV245)*$AR246*AV246</f>
        <v>33.391991817191496</v>
      </c>
      <c r="AY246" s="3">
        <v>43857</v>
      </c>
      <c r="AZ246">
        <v>1.1012500000000001</v>
      </c>
      <c r="BB246" s="3">
        <v>43860</v>
      </c>
      <c r="BC246">
        <v>1.10341</v>
      </c>
    </row>
    <row r="247" spans="1:55" x14ac:dyDescent="0.3">
      <c r="A247" s="1">
        <v>43852</v>
      </c>
      <c r="B247">
        <v>3321.75</v>
      </c>
      <c r="D247" s="1">
        <v>43852</v>
      </c>
      <c r="E247">
        <v>5972.2</v>
      </c>
      <c r="G247" s="1">
        <v>43852</v>
      </c>
      <c r="H247" s="2">
        <v>6743.8980000000001</v>
      </c>
      <c r="K247" s="1">
        <v>43859</v>
      </c>
      <c r="L247">
        <v>62.17</v>
      </c>
      <c r="N247">
        <f>N246/(L246+M246*(1-Analysis!$G$1))*L247</f>
        <v>61.163894480058886</v>
      </c>
      <c r="P247" s="1">
        <v>43859</v>
      </c>
      <c r="Q247">
        <v>58.389600000000002</v>
      </c>
      <c r="S247" s="3">
        <v>43853</v>
      </c>
      <c r="T247" s="4">
        <v>330.83000199999998</v>
      </c>
      <c r="V247" s="3">
        <v>43853</v>
      </c>
      <c r="W247">
        <v>33.144430999999997</v>
      </c>
      <c r="Y247">
        <f>Y246/(W246+X246*(1-Analysis!$G$1))*W247</f>
        <v>32.63483165696568</v>
      </c>
      <c r="AA247" s="3">
        <v>43847</v>
      </c>
      <c r="AB247">
        <v>609.10720000000003</v>
      </c>
      <c r="AD247" s="3">
        <v>43845</v>
      </c>
      <c r="AE247">
        <v>60.8018</v>
      </c>
      <c r="AG247" s="1">
        <v>43843</v>
      </c>
      <c r="AH247">
        <v>33.190399999999997</v>
      </c>
      <c r="AJ247">
        <f>AJ246/(AH246+AI246*(1-Analysis!$G$1))*AH247</f>
        <v>32.690228374473989</v>
      </c>
      <c r="AL247" s="1">
        <v>43857</v>
      </c>
      <c r="AM247">
        <v>324.6875</v>
      </c>
      <c r="AO247">
        <f>AO246/(AM246+AN246*(1-Analysis!$G$1))*AM247</f>
        <v>319.47940013098116</v>
      </c>
      <c r="AQ247" s="1">
        <v>43851</v>
      </c>
      <c r="AR247">
        <v>30.521000000000001</v>
      </c>
      <c r="AT247">
        <f t="shared" si="6"/>
        <v>1.1097999999999999</v>
      </c>
      <c r="AU247">
        <f>AU246/((AR246+AS246*(1-Analysis!$G$1))*AT246)*AR247*AT247</f>
        <v>33.326917794634319</v>
      </c>
      <c r="AV247">
        <f t="shared" si="7"/>
        <v>1.1083000000000001</v>
      </c>
      <c r="AW247">
        <f>AW246/(($AR246+$AS246*(1-Analysis!$G$1))*AV246)*$AR247*AV247</f>
        <v>33.281873303111588</v>
      </c>
      <c r="AY247" s="3">
        <v>43854</v>
      </c>
      <c r="AZ247">
        <v>1.1025</v>
      </c>
      <c r="BB247" s="3">
        <v>43859</v>
      </c>
      <c r="BC247">
        <v>1.1010500000000001</v>
      </c>
    </row>
    <row r="248" spans="1:55" x14ac:dyDescent="0.3">
      <c r="A248" s="1">
        <v>43851</v>
      </c>
      <c r="B248">
        <v>3320.79</v>
      </c>
      <c r="D248" s="1">
        <v>43851</v>
      </c>
      <c r="E248">
        <v>5970.33</v>
      </c>
      <c r="G248" s="1">
        <v>43851</v>
      </c>
      <c r="H248" s="2">
        <v>6741.7070000000003</v>
      </c>
      <c r="K248" s="1">
        <v>43858</v>
      </c>
      <c r="L248">
        <v>62.23</v>
      </c>
      <c r="N248">
        <f>N247/(L247+M247*(1-Analysis!$G$1))*L248</f>
        <v>61.222923491942488</v>
      </c>
      <c r="P248" s="1">
        <v>43858</v>
      </c>
      <c r="Q248">
        <v>58.439599999999999</v>
      </c>
      <c r="S248" s="3">
        <v>43852</v>
      </c>
      <c r="T248" s="4">
        <v>330.43209899999999</v>
      </c>
      <c r="V248" s="3">
        <v>43852</v>
      </c>
      <c r="W248">
        <v>33.104607999999999</v>
      </c>
      <c r="Y248">
        <f>Y247/(W247+X247*(1-Analysis!$G$1))*W248</f>
        <v>32.595620940055944</v>
      </c>
      <c r="AA248" s="3">
        <v>43846</v>
      </c>
      <c r="AB248">
        <v>606.75260000000003</v>
      </c>
      <c r="AD248" s="3">
        <v>43844</v>
      </c>
      <c r="AE248">
        <v>60.686799999999998</v>
      </c>
      <c r="AG248" s="1">
        <v>43840</v>
      </c>
      <c r="AH248">
        <v>32.960599999999999</v>
      </c>
      <c r="AJ248">
        <f>AJ247/(AH247+AI247*(1-Analysis!$G$1))*AH248</f>
        <v>32.463891407144459</v>
      </c>
      <c r="AL248" s="1">
        <v>43854</v>
      </c>
      <c r="AM248">
        <v>329.87189999999998</v>
      </c>
      <c r="AO248">
        <f>AO247/(AM247+AN247*(1-Analysis!$G$1))*AM248</f>
        <v>324.58064056074534</v>
      </c>
      <c r="AQ248" s="1">
        <v>43847</v>
      </c>
      <c r="AR248">
        <v>30.6083</v>
      </c>
      <c r="AT248">
        <f t="shared" si="6"/>
        <v>1.1094999999999997</v>
      </c>
      <c r="AU248">
        <f>AU247/((AR247+AS247*(1-Analysis!$G$1))*AT247)*AR248*AT248</f>
        <v>33.413208966663291</v>
      </c>
      <c r="AV248">
        <f t="shared" si="7"/>
        <v>1.10927</v>
      </c>
      <c r="AW248">
        <f>AW247/(($AR247+$AS247*(1-Analysis!$G$1))*AV247)*$AR248*AV248</f>
        <v>33.406282388869414</v>
      </c>
      <c r="AY248" s="3">
        <v>43853</v>
      </c>
      <c r="AZ248">
        <v>1.1045499999999999</v>
      </c>
      <c r="BB248" s="3">
        <v>43858</v>
      </c>
      <c r="BC248">
        <v>1.1022000000000001</v>
      </c>
    </row>
    <row r="249" spans="1:55" x14ac:dyDescent="0.3">
      <c r="A249" s="1">
        <v>43847</v>
      </c>
      <c r="B249">
        <v>3329.62</v>
      </c>
      <c r="D249" s="1">
        <v>43847</v>
      </c>
      <c r="E249">
        <v>5986.13</v>
      </c>
      <c r="G249" s="1">
        <v>43847</v>
      </c>
      <c r="H249" s="2">
        <v>6759.51</v>
      </c>
      <c r="K249" s="1">
        <v>43857</v>
      </c>
      <c r="L249">
        <v>61.6</v>
      </c>
      <c r="N249">
        <f>N248/(L248+M248*(1-Analysis!$G$1))*L249</f>
        <v>60.603118867164667</v>
      </c>
      <c r="P249" s="1">
        <v>43857</v>
      </c>
      <c r="Q249">
        <v>57.856099999999998</v>
      </c>
      <c r="S249" s="3">
        <v>43851</v>
      </c>
      <c r="T249" s="4">
        <v>330.32709299999999</v>
      </c>
      <c r="V249" s="3">
        <v>43851</v>
      </c>
      <c r="W249">
        <v>33.094073000000002</v>
      </c>
      <c r="Y249">
        <f>Y248/(W248+X248*(1-Analysis!$G$1))*W249</f>
        <v>32.585247916862208</v>
      </c>
      <c r="AA249" s="3">
        <v>43845</v>
      </c>
      <c r="AB249">
        <v>601.69860000000006</v>
      </c>
      <c r="AD249" s="3">
        <v>43843</v>
      </c>
      <c r="AE249">
        <v>60.773800000000001</v>
      </c>
      <c r="AG249" s="1">
        <v>43839</v>
      </c>
      <c r="AH249">
        <v>33.055399999999999</v>
      </c>
      <c r="AJ249">
        <f>AJ248/(AH248+AI248*(1-Analysis!$G$1))*AH249</f>
        <v>32.557262793144631</v>
      </c>
      <c r="AL249" s="1">
        <v>43853</v>
      </c>
      <c r="AM249">
        <v>332.8777</v>
      </c>
      <c r="AO249">
        <f>AO248/(AM248+AN248*(1-Analysis!$G$1))*AM249</f>
        <v>327.53822648848728</v>
      </c>
      <c r="AQ249" s="1">
        <v>43846</v>
      </c>
      <c r="AR249">
        <v>30.362300000000001</v>
      </c>
      <c r="AT249">
        <f t="shared" si="6"/>
        <v>1.11415</v>
      </c>
      <c r="AU249">
        <f>AU248/((AR248+AS248*(1-Analysis!$G$1))*AT248)*AR249*AT249</f>
        <v>33.283577661754641</v>
      </c>
      <c r="AV249">
        <f t="shared" si="7"/>
        <v>1.11375</v>
      </c>
      <c r="AW249">
        <f>AW248/(($AR248+$AS248*(1-Analysis!$G$1))*AV248)*$AR249*AV249</f>
        <v>33.271628255422748</v>
      </c>
      <c r="AY249" s="3">
        <v>43852</v>
      </c>
      <c r="AZ249">
        <v>1.1075499999999998</v>
      </c>
      <c r="BB249" s="3">
        <v>43857</v>
      </c>
      <c r="BC249">
        <v>1.1018399999999999</v>
      </c>
    </row>
    <row r="250" spans="1:55" x14ac:dyDescent="0.3">
      <c r="A250" s="1">
        <v>43846</v>
      </c>
      <c r="B250">
        <v>3316.81</v>
      </c>
      <c r="D250" s="1">
        <v>43846</v>
      </c>
      <c r="E250">
        <v>5963</v>
      </c>
      <c r="G250" s="1">
        <v>43846</v>
      </c>
      <c r="H250" s="2">
        <v>6733.3519999999999</v>
      </c>
      <c r="K250" s="1">
        <v>43854</v>
      </c>
      <c r="L250">
        <v>62.59</v>
      </c>
      <c r="N250">
        <f>N249/(L249+M249*(1-Analysis!$G$1))*L250</f>
        <v>61.577097563244102</v>
      </c>
      <c r="P250" s="1">
        <v>43854</v>
      </c>
      <c r="Q250">
        <v>58.781399999999998</v>
      </c>
      <c r="S250" s="3">
        <v>43850</v>
      </c>
      <c r="T250" s="4">
        <v>331.200064</v>
      </c>
      <c r="V250" s="3">
        <v>43850</v>
      </c>
      <c r="W250">
        <v>33.181520999999996</v>
      </c>
      <c r="Y250">
        <f>Y249/(W249+X249*(1-Analysis!$G$1))*W250</f>
        <v>32.671351394056856</v>
      </c>
      <c r="AA250" s="3">
        <v>43844</v>
      </c>
      <c r="AB250">
        <v>600.56590000000006</v>
      </c>
      <c r="AD250" s="3">
        <v>43840</v>
      </c>
      <c r="AE250">
        <v>60.352400000000003</v>
      </c>
      <c r="AG250" s="1">
        <v>43838</v>
      </c>
      <c r="AH250">
        <v>32.830500000000001</v>
      </c>
      <c r="AJ250">
        <f>AJ249/(AH249+AI249*(1-Analysis!$G$1))*AH250</f>
        <v>32.335751983952242</v>
      </c>
      <c r="AL250" s="1">
        <v>43852</v>
      </c>
      <c r="AM250">
        <v>332.47620000000001</v>
      </c>
      <c r="AO250">
        <f>AO249/(AM249+AN249*(1-Analysis!$G$1))*AM250</f>
        <v>327.14316668743987</v>
      </c>
      <c r="AQ250" s="1">
        <v>43845</v>
      </c>
      <c r="AR250">
        <v>30.0822</v>
      </c>
      <c r="AT250">
        <f t="shared" si="6"/>
        <v>1.1151500000000001</v>
      </c>
      <c r="AU250">
        <f>AU249/((AR249+AS249*(1-Analysis!$G$1))*AT249)*AR250*AT250</f>
        <v>33.006126051528717</v>
      </c>
      <c r="AV250">
        <f t="shared" si="7"/>
        <v>1.1150899999999999</v>
      </c>
      <c r="AW250">
        <f>AW249/(($AR249+$AS249*(1-Analysis!$G$1))*AV249)*$AR250*AV250</f>
        <v>33.004350176029384</v>
      </c>
      <c r="AY250" s="3">
        <v>43851</v>
      </c>
      <c r="AZ250">
        <v>1.1097999999999999</v>
      </c>
      <c r="BB250" s="3">
        <v>43854</v>
      </c>
      <c r="BC250">
        <v>1.1027899999999999</v>
      </c>
    </row>
    <row r="251" spans="1:55" x14ac:dyDescent="0.3">
      <c r="A251" s="1">
        <v>43845</v>
      </c>
      <c r="B251">
        <v>3289.29</v>
      </c>
      <c r="D251" s="1">
        <v>43845</v>
      </c>
      <c r="E251">
        <v>5913.38</v>
      </c>
      <c r="G251" s="1">
        <v>43845</v>
      </c>
      <c r="H251" s="2">
        <v>6677.2510000000002</v>
      </c>
      <c r="K251" s="1">
        <v>43853</v>
      </c>
      <c r="L251">
        <v>63.16</v>
      </c>
      <c r="N251">
        <f>N250/(L250+M250*(1-Analysis!$G$1))*L251</f>
        <v>62.137873176138314</v>
      </c>
      <c r="P251" s="1">
        <v>43853</v>
      </c>
      <c r="Q251">
        <v>59.316699999999997</v>
      </c>
      <c r="S251" s="3">
        <v>43847</v>
      </c>
      <c r="T251" s="4">
        <v>331.20178199999998</v>
      </c>
      <c r="V251" s="3">
        <v>43847</v>
      </c>
      <c r="W251">
        <v>33.181691999999998</v>
      </c>
      <c r="Y251">
        <f>Y250/(W250+X250*(1-Analysis!$G$1))*W251</f>
        <v>32.671519764912681</v>
      </c>
      <c r="AA251" s="3">
        <v>43843</v>
      </c>
      <c r="AB251">
        <v>601.42100000000005</v>
      </c>
      <c r="AD251" s="3">
        <v>43839</v>
      </c>
      <c r="AE251">
        <v>60.5242</v>
      </c>
      <c r="AG251" s="1">
        <v>43837</v>
      </c>
      <c r="AH251">
        <v>32.665700000000001</v>
      </c>
      <c r="AJ251">
        <f>AJ250/(AH250+AI250*(1-Analysis!$G$1))*AH251</f>
        <v>32.173435481707216</v>
      </c>
      <c r="AL251" s="1">
        <v>43851</v>
      </c>
      <c r="AM251">
        <v>332.36840000000001</v>
      </c>
      <c r="AO251">
        <f>AO250/(AM250+AN250*(1-Analysis!$G$1))*AM251</f>
        <v>327.03709583674771</v>
      </c>
      <c r="AQ251" s="1">
        <v>43844</v>
      </c>
      <c r="AR251">
        <v>30.106300000000001</v>
      </c>
      <c r="AT251">
        <f t="shared" si="6"/>
        <v>1.1121499999999997</v>
      </c>
      <c r="AU251">
        <f>AU250/((AR250+AS250*(1-Analysis!$G$1))*AT250)*AR251*AT251</f>
        <v>32.943703609371859</v>
      </c>
      <c r="AV251">
        <f t="shared" si="7"/>
        <v>1.1126499999999999</v>
      </c>
      <c r="AW251">
        <f>AW250/(($AR250+$AS250*(1-Analysis!$G$1))*AV250)*$AR251*AV251</f>
        <v>32.958514427880793</v>
      </c>
      <c r="AY251" s="3">
        <v>43847</v>
      </c>
      <c r="AZ251">
        <v>1.1094999999999997</v>
      </c>
      <c r="BB251" s="3">
        <v>43853</v>
      </c>
      <c r="BC251">
        <v>1.10558</v>
      </c>
    </row>
    <row r="252" spans="1:55" x14ac:dyDescent="0.3">
      <c r="A252" s="1">
        <v>43844</v>
      </c>
      <c r="B252">
        <v>3283.15</v>
      </c>
      <c r="D252" s="1">
        <v>43844</v>
      </c>
      <c r="E252">
        <v>5902.27</v>
      </c>
      <c r="G252" s="1">
        <v>43844</v>
      </c>
      <c r="H252" s="2">
        <v>6664.6629999999996</v>
      </c>
      <c r="K252" s="1">
        <v>43852</v>
      </c>
      <c r="L252">
        <v>63.08</v>
      </c>
      <c r="N252">
        <f>N251/(L251+M251*(1-Analysis!$G$1))*L252</f>
        <v>62.059167826960184</v>
      </c>
      <c r="P252" s="1">
        <v>43852</v>
      </c>
      <c r="Q252">
        <v>59.245199999999997</v>
      </c>
      <c r="S252" s="3">
        <v>43846</v>
      </c>
      <c r="T252" s="4">
        <v>329.92306000000002</v>
      </c>
      <c r="V252" s="3">
        <v>43846</v>
      </c>
      <c r="W252">
        <v>33.053576</v>
      </c>
      <c r="Y252">
        <f>Y251/(W251+X251*(1-Analysis!$G$1))*W252</f>
        <v>32.545373562778039</v>
      </c>
      <c r="AA252" s="3">
        <v>43840</v>
      </c>
      <c r="AB252">
        <v>597.25530000000003</v>
      </c>
      <c r="AD252" s="3">
        <v>43838</v>
      </c>
      <c r="AE252">
        <v>60.110100000000003</v>
      </c>
      <c r="AG252" s="1">
        <v>43836</v>
      </c>
      <c r="AH252">
        <v>32.756399999999999</v>
      </c>
      <c r="AJ252">
        <f>AJ251/(AH251+AI251*(1-Analysis!$G$1))*AH252</f>
        <v>32.262768653755906</v>
      </c>
      <c r="AL252" s="1">
        <v>43850</v>
      </c>
      <c r="AM252">
        <v>333.25130000000001</v>
      </c>
      <c r="AO252">
        <f>AO251/(AM251+AN251*(1-Analysis!$G$1))*AM252</f>
        <v>327.90583381519048</v>
      </c>
      <c r="AQ252" s="1">
        <v>43843</v>
      </c>
      <c r="AR252">
        <v>30.115600000000001</v>
      </c>
      <c r="AT252">
        <f t="shared" si="6"/>
        <v>1.1134000000000002</v>
      </c>
      <c r="AU252">
        <f>AU251/((AR251+AS251*(1-Analysis!$G$1))*AT251)*AR252*AT252</f>
        <v>32.990918582925069</v>
      </c>
      <c r="AV252">
        <f t="shared" si="7"/>
        <v>1.11355</v>
      </c>
      <c r="AW252">
        <f>AW251/(($AR251+$AS251*(1-Analysis!$G$1))*AV251)*$AR252*AV252</f>
        <v>32.995363201020503</v>
      </c>
      <c r="AY252" s="3">
        <v>43846</v>
      </c>
      <c r="AZ252">
        <v>1.11415</v>
      </c>
      <c r="BB252" s="3">
        <v>43852</v>
      </c>
      <c r="BC252">
        <v>1.1093500000000001</v>
      </c>
    </row>
    <row r="253" spans="1:55" x14ac:dyDescent="0.3">
      <c r="A253" s="1">
        <v>43843</v>
      </c>
      <c r="B253">
        <v>3288.13</v>
      </c>
      <c r="D253" s="1">
        <v>43843</v>
      </c>
      <c r="E253">
        <v>5910.82</v>
      </c>
      <c r="G253" s="1">
        <v>43843</v>
      </c>
      <c r="H253" s="2">
        <v>6674.1350000000002</v>
      </c>
      <c r="K253" s="1">
        <v>43851</v>
      </c>
      <c r="L253">
        <v>63.06</v>
      </c>
      <c r="N253">
        <f>N252/(L252+M252*(1-Analysis!$G$1))*L253</f>
        <v>62.03949148966565</v>
      </c>
      <c r="P253" s="1">
        <v>43851</v>
      </c>
      <c r="Q253">
        <v>59.226500000000001</v>
      </c>
      <c r="S253" s="3">
        <v>43845</v>
      </c>
      <c r="T253" s="4">
        <v>327.177774</v>
      </c>
      <c r="V253" s="3">
        <v>43845</v>
      </c>
      <c r="W253">
        <v>32.778554</v>
      </c>
      <c r="Y253">
        <f>Y252/(W252+X252*(1-Analysis!$G$1))*W253</f>
        <v>32.274580056865624</v>
      </c>
      <c r="AA253" s="3">
        <v>43839</v>
      </c>
      <c r="AB253">
        <v>598.96730000000002</v>
      </c>
      <c r="AD253" s="3">
        <v>43837</v>
      </c>
      <c r="AE253">
        <v>59.814700000000002</v>
      </c>
      <c r="AG253" s="1">
        <v>43833</v>
      </c>
      <c r="AH253">
        <v>32.641100000000002</v>
      </c>
      <c r="AJ253">
        <f>AJ252/(AH252+AI252*(1-Analysis!$G$1))*AH253</f>
        <v>32.149206197998311</v>
      </c>
      <c r="AL253" s="1">
        <v>43847</v>
      </c>
      <c r="AM253">
        <v>333.25060000000002</v>
      </c>
      <c r="AO253">
        <f>AO252/(AM252+AN252*(1-Analysis!$G$1))*AM253</f>
        <v>327.90514504343275</v>
      </c>
      <c r="AQ253" s="1">
        <v>43840</v>
      </c>
      <c r="AR253">
        <v>29.960799999999999</v>
      </c>
      <c r="AT253">
        <f t="shared" si="6"/>
        <v>1.1113500000000001</v>
      </c>
      <c r="AU253">
        <f>AU252/((AR252+AS252*(1-Analysis!$G$1))*AT252)*AR253*AT253</f>
        <v>32.760908007486066</v>
      </c>
      <c r="AV253">
        <f t="shared" si="7"/>
        <v>1.1121700000000001</v>
      </c>
      <c r="AW253">
        <f>AW252/(($AR252+$AS252*(1-Analysis!$G$1))*AV252)*$AR253*AV253</f>
        <v>32.785080360539702</v>
      </c>
      <c r="AY253" s="3">
        <v>43845</v>
      </c>
      <c r="AZ253">
        <v>1.1151500000000001</v>
      </c>
      <c r="BB253" s="3">
        <v>43851</v>
      </c>
      <c r="BC253">
        <v>1.1083000000000001</v>
      </c>
    </row>
    <row r="254" spans="1:55" x14ac:dyDescent="0.3">
      <c r="A254" s="1">
        <v>43840</v>
      </c>
      <c r="B254">
        <v>3265.35</v>
      </c>
      <c r="D254" s="1">
        <v>43840</v>
      </c>
      <c r="E254">
        <v>5869.86</v>
      </c>
      <c r="G254" s="1">
        <v>43840</v>
      </c>
      <c r="H254" s="2">
        <v>6627.8739999999998</v>
      </c>
      <c r="K254" s="1">
        <v>43850</v>
      </c>
      <c r="L254">
        <v>63.23</v>
      </c>
      <c r="N254">
        <f>N253/(L253+M253*(1-Analysis!$G$1))*L254</f>
        <v>62.206740356669187</v>
      </c>
      <c r="P254" s="1">
        <v>43850</v>
      </c>
      <c r="Q254">
        <v>59.382800000000003</v>
      </c>
      <c r="S254" s="3">
        <v>43844</v>
      </c>
      <c r="T254" s="4">
        <v>326.56175300000001</v>
      </c>
      <c r="V254" s="3">
        <v>43844</v>
      </c>
      <c r="W254">
        <v>32.716822999999998</v>
      </c>
      <c r="Y254">
        <f>Y253/(W253+X253*(1-Analysis!$G$1))*W254</f>
        <v>32.213798177912381</v>
      </c>
      <c r="AA254" s="3">
        <v>43838</v>
      </c>
      <c r="AB254">
        <v>594.85130000000004</v>
      </c>
      <c r="AD254" s="3">
        <v>43836</v>
      </c>
      <c r="AE254">
        <v>59.977699999999999</v>
      </c>
      <c r="AG254" s="1">
        <v>43832</v>
      </c>
      <c r="AH254">
        <v>32.880099999999999</v>
      </c>
      <c r="AJ254">
        <f>AJ253/(AH253+AI253*(1-Analysis!$G$1))*AH254</f>
        <v>32.384604523462883</v>
      </c>
      <c r="AL254" s="1">
        <v>43846</v>
      </c>
      <c r="AM254">
        <v>331.97129999999999</v>
      </c>
      <c r="AO254">
        <f>AO253/(AM253+AN253*(1-Analysis!$G$1))*AM254</f>
        <v>326.64636545817746</v>
      </c>
      <c r="AQ254" s="1">
        <v>43839</v>
      </c>
      <c r="AR254">
        <v>30.075900000000001</v>
      </c>
      <c r="AT254">
        <f t="shared" si="6"/>
        <v>1.11025</v>
      </c>
      <c r="AU254">
        <f>AU253/((AR253+AS253*(1-Analysis!$G$1))*AT253)*AR254*AT254</f>
        <v>32.854214245484073</v>
      </c>
      <c r="AV254">
        <f t="shared" si="7"/>
        <v>1.1106499999999999</v>
      </c>
      <c r="AW254">
        <f>AW253/(($AR253+$AS253*(1-Analysis!$G$1))*AV253)*$AR254*AV254</f>
        <v>32.866050936047642</v>
      </c>
      <c r="AY254" s="3">
        <v>43844</v>
      </c>
      <c r="AZ254">
        <v>1.1121499999999997</v>
      </c>
      <c r="BB254" s="3">
        <v>43850</v>
      </c>
      <c r="BC254">
        <v>1.10972</v>
      </c>
    </row>
    <row r="255" spans="1:55" x14ac:dyDescent="0.3">
      <c r="A255" s="1">
        <v>43839</v>
      </c>
      <c r="B255">
        <v>3274.7</v>
      </c>
      <c r="D255" s="1">
        <v>43839</v>
      </c>
      <c r="E255">
        <v>5886.66</v>
      </c>
      <c r="G255" s="1">
        <v>43839</v>
      </c>
      <c r="H255" s="2">
        <v>6646.8429999999998</v>
      </c>
      <c r="K255" s="1">
        <v>43847</v>
      </c>
      <c r="L255">
        <v>63.23</v>
      </c>
      <c r="N255">
        <f>N254/(L254+M254*(1-Analysis!$G$1))*L255</f>
        <v>62.206740356669187</v>
      </c>
      <c r="P255" s="1">
        <v>43847</v>
      </c>
      <c r="Q255">
        <v>59.383099999999999</v>
      </c>
      <c r="S255" s="3">
        <v>43843</v>
      </c>
      <c r="T255" s="4">
        <v>327.02753899999999</v>
      </c>
      <c r="V255" s="3">
        <v>43843</v>
      </c>
      <c r="W255">
        <v>32.763492999999997</v>
      </c>
      <c r="Y255">
        <f>Y254/(W254+X254*(1-Analysis!$G$1))*W255</f>
        <v>32.259750621429383</v>
      </c>
      <c r="AA255" s="3">
        <v>43837</v>
      </c>
      <c r="AB255">
        <v>591.93179999999995</v>
      </c>
      <c r="AD255" s="3">
        <v>43833</v>
      </c>
      <c r="AE255">
        <v>59.766100000000002</v>
      </c>
      <c r="AG255" s="1">
        <v>43830</v>
      </c>
      <c r="AH255">
        <v>32.606000000000002</v>
      </c>
      <c r="AJ255">
        <f>AJ254/(AH254+AI254*(1-Analysis!$G$1))*AH255</f>
        <v>32.114635146852684</v>
      </c>
      <c r="AL255" s="1">
        <v>43845</v>
      </c>
      <c r="AM255">
        <v>329.21379999999999</v>
      </c>
      <c r="AO255">
        <f>AO254/(AM254+AN254*(1-Analysis!$G$1))*AM255</f>
        <v>323.93309671250296</v>
      </c>
      <c r="AQ255" s="1">
        <v>43838</v>
      </c>
      <c r="AR255">
        <v>29.825399999999998</v>
      </c>
      <c r="AT255">
        <f t="shared" si="6"/>
        <v>1.11195</v>
      </c>
      <c r="AU255">
        <f>AU254/((AR254+AS254*(1-Analysis!$G$1))*AT254)*AR255*AT255</f>
        <v>32.630460807087466</v>
      </c>
      <c r="AV255">
        <f t="shared" si="7"/>
        <v>1.1110199999999999</v>
      </c>
      <c r="AW255">
        <f>AW254/(($AR254+$AS254*(1-Analysis!$G$1))*AV254)*$AR255*AV255</f>
        <v>32.603169716165588</v>
      </c>
      <c r="AY255" s="3">
        <v>43843</v>
      </c>
      <c r="AZ255">
        <v>1.1134000000000002</v>
      </c>
      <c r="BB255" s="3">
        <v>43847</v>
      </c>
      <c r="BC255">
        <v>1.10927</v>
      </c>
    </row>
    <row r="256" spans="1:55" x14ac:dyDescent="0.3">
      <c r="A256" s="1">
        <v>43838</v>
      </c>
      <c r="B256">
        <v>3253.05</v>
      </c>
      <c r="D256" s="1">
        <v>43838</v>
      </c>
      <c r="E256">
        <v>5846.66</v>
      </c>
      <c r="G256" s="1">
        <v>43838</v>
      </c>
      <c r="H256" s="2">
        <v>6601.1530000000002</v>
      </c>
      <c r="K256" s="1">
        <v>43846</v>
      </c>
      <c r="L256">
        <v>62.99</v>
      </c>
      <c r="N256">
        <f>N255/(L255+M255*(1-Analysis!$G$1))*L256</f>
        <v>61.970624309134784</v>
      </c>
      <c r="P256" s="1">
        <v>43846</v>
      </c>
      <c r="Q256">
        <v>59.154200000000003</v>
      </c>
      <c r="S256" s="3">
        <v>43840</v>
      </c>
      <c r="T256" s="4">
        <v>324.761867</v>
      </c>
      <c r="V256" s="3">
        <v>43840</v>
      </c>
      <c r="W256">
        <v>32.536569999999998</v>
      </c>
      <c r="Y256">
        <f>Y255/(W255+X255*(1-Analysis!$G$1))*W256</f>
        <v>32.036316587998741</v>
      </c>
      <c r="AA256" s="3">
        <v>43836</v>
      </c>
      <c r="AB256">
        <v>593.53750000000002</v>
      </c>
      <c r="AD256" s="3">
        <v>43832</v>
      </c>
      <c r="AE256">
        <v>60.185600000000001</v>
      </c>
      <c r="AG256" s="1">
        <v>43829</v>
      </c>
      <c r="AH256">
        <v>32.507300000000001</v>
      </c>
      <c r="AJ256">
        <f>AJ255/(AH255+AI255*(1-Analysis!$G$1))*AH256</f>
        <v>32.017422532947442</v>
      </c>
      <c r="AL256" s="1">
        <v>43844</v>
      </c>
      <c r="AM256">
        <v>328.59800000000001</v>
      </c>
      <c r="AO256">
        <f>AO255/(AM255+AN255*(1-Analysis!$G$1))*AM256</f>
        <v>323.32717435762129</v>
      </c>
      <c r="AQ256" s="1">
        <v>43837</v>
      </c>
      <c r="AR256">
        <v>29.620200000000001</v>
      </c>
      <c r="AT256">
        <f t="shared" si="6"/>
        <v>1.1141499999999998</v>
      </c>
      <c r="AU256">
        <f>AU255/((AR255+AS255*(1-Analysis!$G$1))*AT255)*AR256*AT256</f>
        <v>32.470077268741328</v>
      </c>
      <c r="AV256">
        <f t="shared" si="7"/>
        <v>1.1147800000000001</v>
      </c>
      <c r="AW256">
        <f>AW255/(($AR255+$AS255*(1-Analysis!$G$1))*AV255)*$AR256*AV256</f>
        <v>32.488437587082061</v>
      </c>
      <c r="AY256" s="3">
        <v>43840</v>
      </c>
      <c r="AZ256">
        <v>1.1113500000000001</v>
      </c>
      <c r="BB256" s="3">
        <v>43846</v>
      </c>
      <c r="BC256">
        <v>1.11375</v>
      </c>
    </row>
    <row r="257" spans="1:55" x14ac:dyDescent="0.3">
      <c r="A257" s="1">
        <v>43837</v>
      </c>
      <c r="B257">
        <v>3237.18</v>
      </c>
      <c r="D257" s="1">
        <v>43837</v>
      </c>
      <c r="E257">
        <v>5818.01</v>
      </c>
      <c r="G257" s="1">
        <v>43837</v>
      </c>
      <c r="H257" s="2">
        <v>6568.7370000000001</v>
      </c>
      <c r="K257" s="1">
        <v>43845</v>
      </c>
      <c r="L257">
        <v>62.46</v>
      </c>
      <c r="N257">
        <f>N256/(L256+M256*(1-Analysis!$G$1))*L257</f>
        <v>61.449201370829627</v>
      </c>
      <c r="P257" s="1">
        <v>43845</v>
      </c>
      <c r="Q257">
        <v>58.662500000000001</v>
      </c>
      <c r="S257" s="3">
        <v>43839</v>
      </c>
      <c r="T257" s="4">
        <v>325.69221800000003</v>
      </c>
      <c r="V257" s="3">
        <v>43839</v>
      </c>
      <c r="W257">
        <v>32.629738000000003</v>
      </c>
      <c r="Y257">
        <f>Y256/(W256+X256*(1-Analysis!$G$1))*W257</f>
        <v>32.128052119552031</v>
      </c>
      <c r="AA257" s="3">
        <v>43833</v>
      </c>
      <c r="AB257">
        <v>591.44820000000004</v>
      </c>
      <c r="AD257" s="3">
        <v>43830</v>
      </c>
      <c r="AE257">
        <v>59.677799999999998</v>
      </c>
      <c r="AG257" s="1">
        <v>43826</v>
      </c>
      <c r="AH257">
        <v>32.693600000000004</v>
      </c>
      <c r="AJ257">
        <f>AJ256/(AH256+AI256*(1-Analysis!$G$1))*AH257</f>
        <v>32.200915035181964</v>
      </c>
      <c r="AL257" s="1">
        <v>43843</v>
      </c>
      <c r="AM257">
        <v>329.06950000000001</v>
      </c>
      <c r="AO257">
        <f>AO256/(AM256+AN256*(1-Analysis!$G$1))*AM257</f>
        <v>323.79111133444286</v>
      </c>
      <c r="AQ257" s="1">
        <v>43836</v>
      </c>
      <c r="AR257">
        <v>29.573499999999999</v>
      </c>
      <c r="AT257">
        <f t="shared" si="6"/>
        <v>1.1189499999999999</v>
      </c>
      <c r="AU257">
        <f>AU256/((AR256+AS256*(1-Analysis!$G$1))*AT256)*AR257*AT257</f>
        <v>32.558551664326593</v>
      </c>
      <c r="AV257">
        <f t="shared" si="7"/>
        <v>1.11958</v>
      </c>
      <c r="AW257">
        <f>AW256/(($AR256+$AS256*(1-Analysis!$G$1))*AV256)*$AR257*AV257</f>
        <v>32.576883035298067</v>
      </c>
      <c r="AY257" s="3">
        <v>43839</v>
      </c>
      <c r="AZ257">
        <v>1.11025</v>
      </c>
      <c r="BB257" s="3">
        <v>43845</v>
      </c>
      <c r="BC257">
        <v>1.1150899999999999</v>
      </c>
    </row>
    <row r="258" spans="1:55" x14ac:dyDescent="0.3">
      <c r="A258" s="1">
        <v>43836</v>
      </c>
      <c r="B258">
        <v>3246.28</v>
      </c>
      <c r="D258" s="1">
        <v>43836</v>
      </c>
      <c r="E258">
        <v>5833.95</v>
      </c>
      <c r="G258" s="1">
        <v>43836</v>
      </c>
      <c r="H258" s="2">
        <v>6586.5389999999998</v>
      </c>
      <c r="K258" s="1">
        <v>43844</v>
      </c>
      <c r="L258">
        <v>62.34</v>
      </c>
      <c r="N258">
        <f>N257/(L257+M257*(1-Analysis!$G$1))*L258</f>
        <v>61.331143347062429</v>
      </c>
      <c r="P258" s="1">
        <v>43844</v>
      </c>
      <c r="Q258">
        <v>58.552100000000003</v>
      </c>
      <c r="S258" s="3">
        <v>43838</v>
      </c>
      <c r="T258" s="4">
        <v>323.46796899999998</v>
      </c>
      <c r="V258" s="3">
        <v>43838</v>
      </c>
      <c r="W258">
        <v>32.406917999999997</v>
      </c>
      <c r="Y258">
        <f>Y257/(W257+X257*(1-Analysis!$G$1))*W258</f>
        <v>31.908658002036322</v>
      </c>
      <c r="AA258" s="3">
        <v>43832</v>
      </c>
      <c r="AB258">
        <v>595.59320000000002</v>
      </c>
      <c r="AD258" s="3">
        <v>43829</v>
      </c>
      <c r="AE258">
        <v>59.498699999999999</v>
      </c>
      <c r="AG258" s="1">
        <v>43823</v>
      </c>
      <c r="AH258">
        <v>32.523499999999999</v>
      </c>
      <c r="AJ258">
        <f>AJ257/(AH257+AI257*(1-Analysis!$G$1))*AH258</f>
        <v>32.033378402706965</v>
      </c>
      <c r="AL258" s="1">
        <v>43840</v>
      </c>
      <c r="AM258">
        <v>326.79520000000002</v>
      </c>
      <c r="AO258">
        <f>AO257/(AM257+AN257*(1-Analysis!$G$1))*AM258</f>
        <v>321.5532918935408</v>
      </c>
      <c r="AQ258" s="1">
        <v>43833</v>
      </c>
      <c r="AR258">
        <v>29.532699999999998</v>
      </c>
      <c r="AT258">
        <f t="shared" si="6"/>
        <v>1.1165</v>
      </c>
      <c r="AU258">
        <f>AU257/((AR257+AS257*(1-Analysis!$G$1))*AT257)*AR258*AT258</f>
        <v>32.44244313265218</v>
      </c>
      <c r="AV258">
        <f t="shared" si="7"/>
        <v>1.1161700000000001</v>
      </c>
      <c r="AW258">
        <f>AW257/(($AR257+$AS257*(1-Analysis!$G$1))*AV257)*$AR258*AV258</f>
        <v>32.432854233204104</v>
      </c>
      <c r="AY258" s="3">
        <v>43838</v>
      </c>
      <c r="AZ258">
        <v>1.11195</v>
      </c>
      <c r="BB258" s="3">
        <v>43844</v>
      </c>
      <c r="BC258">
        <v>1.1126499999999999</v>
      </c>
    </row>
    <row r="259" spans="1:55" x14ac:dyDescent="0.3">
      <c r="A259" s="1">
        <v>43833</v>
      </c>
      <c r="B259">
        <v>3234.85</v>
      </c>
      <c r="D259" s="1">
        <v>43833</v>
      </c>
      <c r="E259">
        <v>5813.39</v>
      </c>
      <c r="G259" s="1">
        <v>43833</v>
      </c>
      <c r="H259" s="2">
        <v>6563.32</v>
      </c>
      <c r="K259" s="1">
        <v>43843</v>
      </c>
      <c r="L259">
        <v>62.43</v>
      </c>
      <c r="N259">
        <f>N258/(L258+M258*(1-Analysis!$G$1))*L259</f>
        <v>61.419686864887829</v>
      </c>
      <c r="P259" s="1">
        <v>43843</v>
      </c>
      <c r="Q259">
        <v>58.635899999999999</v>
      </c>
      <c r="S259" s="3">
        <v>43837</v>
      </c>
      <c r="T259" s="4">
        <v>321.87953299999998</v>
      </c>
      <c r="V259" s="3">
        <v>43837</v>
      </c>
      <c r="W259">
        <v>32.247757999999997</v>
      </c>
      <c r="Y259">
        <f>Y258/(W258+X258*(1-Analysis!$G$1))*W259</f>
        <v>31.751945104882569</v>
      </c>
      <c r="AA259" s="3">
        <v>43830</v>
      </c>
      <c r="AB259">
        <v>590.57429999999999</v>
      </c>
      <c r="AD259" s="3">
        <v>43826</v>
      </c>
      <c r="AE259">
        <v>59.837899999999998</v>
      </c>
      <c r="AG259" s="1">
        <v>43822</v>
      </c>
      <c r="AH259">
        <v>32.527799999999999</v>
      </c>
      <c r="AJ259">
        <f>AJ258/(AH258+AI258*(1-Analysis!$G$1))*AH259</f>
        <v>32.037613602704866</v>
      </c>
      <c r="AL259" s="1">
        <v>43839</v>
      </c>
      <c r="AM259">
        <v>327.72910000000002</v>
      </c>
      <c r="AO259">
        <f>AO258/(AM258+AN258*(1-Analysis!$G$1))*AM259</f>
        <v>322.47221181433332</v>
      </c>
      <c r="AQ259" s="1">
        <v>43832</v>
      </c>
      <c r="AR259">
        <v>29.644400000000001</v>
      </c>
      <c r="AT259">
        <f t="shared" si="6"/>
        <v>1.1201000000000001</v>
      </c>
      <c r="AU259">
        <f>AU258/((AR258+AS258*(1-Analysis!$G$1))*AT258)*AR259*AT259</f>
        <v>32.670150325550871</v>
      </c>
      <c r="AV259">
        <f t="shared" si="7"/>
        <v>1.1171800000000001</v>
      </c>
      <c r="AW259">
        <f>AW258/(($AR258+$AS258*(1-Analysis!$G$1))*AV258)*$AR259*AV259</f>
        <v>32.584982180786469</v>
      </c>
      <c r="AY259" s="3">
        <v>43837</v>
      </c>
      <c r="AZ259">
        <v>1.1141499999999998</v>
      </c>
      <c r="BB259" s="3">
        <v>43843</v>
      </c>
      <c r="BC259">
        <v>1.11355</v>
      </c>
    </row>
    <row r="260" spans="1:55" x14ac:dyDescent="0.3">
      <c r="A260" s="1">
        <v>43832</v>
      </c>
      <c r="B260">
        <v>3257.85</v>
      </c>
      <c r="D260" s="1">
        <v>43832</v>
      </c>
      <c r="E260">
        <v>5854.29</v>
      </c>
      <c r="G260" s="1">
        <v>43832</v>
      </c>
      <c r="H260" s="2">
        <v>6609.2879999999996</v>
      </c>
      <c r="K260" s="1">
        <v>43840</v>
      </c>
      <c r="L260">
        <v>62</v>
      </c>
      <c r="N260">
        <f>N259/(L259+M259*(1-Analysis!$G$1))*L260</f>
        <v>60.99664561305535</v>
      </c>
      <c r="P260" s="1">
        <v>43840</v>
      </c>
      <c r="Q260">
        <v>58.229500000000002</v>
      </c>
      <c r="S260" s="3">
        <v>43836</v>
      </c>
      <c r="T260" s="4">
        <v>322.75743499999999</v>
      </c>
      <c r="V260" s="3">
        <v>43836</v>
      </c>
      <c r="W260">
        <v>32.335711000000003</v>
      </c>
      <c r="Y260">
        <f>Y259/(W259+X259*(1-Analysis!$G$1))*W260</f>
        <v>31.838545817645606</v>
      </c>
      <c r="AA260" s="3">
        <v>43829</v>
      </c>
      <c r="AB260">
        <v>588.80439999999999</v>
      </c>
      <c r="AD260" s="3">
        <v>43822</v>
      </c>
      <c r="AE260">
        <v>59.534700000000001</v>
      </c>
      <c r="AG260" s="1">
        <v>43819</v>
      </c>
      <c r="AH260">
        <v>32.502200000000002</v>
      </c>
      <c r="AJ260">
        <f>AJ259/(AH259+AI259*(1-Analysis!$G$1))*AH260</f>
        <v>32.012399388763896</v>
      </c>
      <c r="AL260" s="1">
        <v>43838</v>
      </c>
      <c r="AM260">
        <v>325.49590000000001</v>
      </c>
      <c r="AO260">
        <f>AO259/(AM259+AN259*(1-Analysis!$G$1))*AM260</f>
        <v>320.27483311520723</v>
      </c>
      <c r="AQ260" s="1">
        <v>43830</v>
      </c>
      <c r="AR260">
        <v>29.331900000000001</v>
      </c>
      <c r="AT260">
        <f t="shared" si="6"/>
        <v>1.1225000000000001</v>
      </c>
      <c r="AU260">
        <f>AU259/((AR259+AS259*(1-Analysis!$G$1))*AT259)*AR260*AT260</f>
        <v>32.395017304064623</v>
      </c>
      <c r="AV260">
        <f t="shared" si="7"/>
        <v>1.12131</v>
      </c>
      <c r="AW260">
        <f>AW259/(($AR259+$AS259*(1-Analysis!$G$1))*AV259)*$AR260*AV260</f>
        <v>32.360674256766771</v>
      </c>
      <c r="AY260" s="3">
        <v>43836</v>
      </c>
      <c r="AZ260">
        <v>1.1189499999999999</v>
      </c>
      <c r="BB260" s="3">
        <v>43840</v>
      </c>
      <c r="BC260">
        <v>1.1121700000000001</v>
      </c>
    </row>
    <row r="261" spans="1:55" x14ac:dyDescent="0.3">
      <c r="A261" s="1">
        <v>43830</v>
      </c>
      <c r="B261">
        <v>3230.78</v>
      </c>
      <c r="D261" s="1">
        <v>43830</v>
      </c>
      <c r="E261">
        <v>5805.15</v>
      </c>
      <c r="G261" s="1">
        <v>43830</v>
      </c>
      <c r="H261" s="2">
        <v>6553.5690000000004</v>
      </c>
      <c r="K261" s="1">
        <v>43839</v>
      </c>
      <c r="L261">
        <v>62.18</v>
      </c>
      <c r="N261">
        <f>N260/(L260+M260*(1-Analysis!$G$1))*L261</f>
        <v>61.173732648706157</v>
      </c>
      <c r="P261" s="1">
        <v>43839</v>
      </c>
      <c r="Q261">
        <v>58.396500000000003</v>
      </c>
      <c r="S261" s="3">
        <v>43833</v>
      </c>
      <c r="T261" s="4">
        <v>321.62218100000001</v>
      </c>
      <c r="V261" s="3">
        <v>43833</v>
      </c>
      <c r="W261">
        <v>32.221966000000002</v>
      </c>
      <c r="Y261">
        <f>Y260/(W260+X260*(1-Analysis!$G$1))*W261</f>
        <v>31.726549659774573</v>
      </c>
      <c r="AA261" s="3">
        <v>43826</v>
      </c>
      <c r="AB261">
        <v>592.15329999999994</v>
      </c>
      <c r="AD261" s="3">
        <v>43819</v>
      </c>
      <c r="AE261">
        <v>59.480800000000002</v>
      </c>
      <c r="AG261" s="1">
        <v>43818</v>
      </c>
      <c r="AH261">
        <v>32.341700000000003</v>
      </c>
      <c r="AJ261">
        <f>AJ260/(AH260+AI260*(1-Analysis!$G$1))*AH261</f>
        <v>31.85431808651677</v>
      </c>
      <c r="AL261" s="1">
        <v>43837</v>
      </c>
      <c r="AM261">
        <v>323.89929999999998</v>
      </c>
      <c r="AO261">
        <f>AO260/(AM260+AN260*(1-Analysis!$G$1))*AM261</f>
        <v>318.7038431317643</v>
      </c>
      <c r="AQ261" s="1">
        <v>43829</v>
      </c>
      <c r="AR261">
        <v>29.3001</v>
      </c>
      <c r="AT261">
        <f t="shared" si="6"/>
        <v>1.12035</v>
      </c>
      <c r="AU261">
        <f>AU260/((AR260+AS260*(1-Analysis!$G$1))*AT260)*AR261*AT261</f>
        <v>32.297915350760519</v>
      </c>
      <c r="AV261">
        <f t="shared" si="7"/>
        <v>1.1200300000000001</v>
      </c>
      <c r="AW261">
        <f>AW260/(($AR260+$AS260*(1-Analysis!$G$1))*AV260)*$AR261*AV261</f>
        <v>32.288690257787565</v>
      </c>
      <c r="AY261" s="3">
        <v>43833</v>
      </c>
      <c r="AZ261">
        <v>1.1165</v>
      </c>
      <c r="BB261" s="3">
        <v>43839</v>
      </c>
      <c r="BC261">
        <v>1.1106499999999999</v>
      </c>
    </row>
    <row r="262" spans="1:55" x14ac:dyDescent="0.3">
      <c r="A262" s="1">
        <v>43829</v>
      </c>
      <c r="B262">
        <v>3221.29</v>
      </c>
      <c r="D262" s="1">
        <v>43829</v>
      </c>
      <c r="E262">
        <v>5787.84</v>
      </c>
      <c r="G262" s="1">
        <v>43829</v>
      </c>
      <c r="H262" s="2">
        <v>6533.9070000000002</v>
      </c>
      <c r="K262" s="1">
        <v>43838</v>
      </c>
      <c r="L262">
        <v>61.76</v>
      </c>
      <c r="N262">
        <f>N261/(L261+M261*(1-Analysis!$G$1))*L262</f>
        <v>60.76052956552094</v>
      </c>
      <c r="P262" s="1">
        <v>43838</v>
      </c>
      <c r="Q262">
        <v>57.9983</v>
      </c>
      <c r="S262" s="3">
        <v>43832</v>
      </c>
      <c r="T262" s="4">
        <v>323.87959999999998</v>
      </c>
      <c r="V262" s="3">
        <v>43832</v>
      </c>
      <c r="W262">
        <v>32.448306000000002</v>
      </c>
      <c r="Y262">
        <f>Y261/(W261+X261*(1-Analysis!$G$1))*W262</f>
        <v>31.949409656895586</v>
      </c>
      <c r="AA262" s="3">
        <v>43823</v>
      </c>
      <c r="AB262">
        <v>589.05319999999995</v>
      </c>
      <c r="AD262" s="3">
        <v>43818</v>
      </c>
      <c r="AE262">
        <v>59.181800000000003</v>
      </c>
      <c r="AG262" s="1">
        <v>43817</v>
      </c>
      <c r="AH262">
        <v>32.198099999999997</v>
      </c>
      <c r="AJ262">
        <f>AJ261/(AH261+AI261*(1-Analysis!$G$1))*AH262</f>
        <v>31.712882105191607</v>
      </c>
      <c r="AL262" s="1">
        <v>43836</v>
      </c>
      <c r="AM262">
        <v>324.7842</v>
      </c>
      <c r="AO262">
        <f>AO261/(AM261+AN261*(1-Analysis!$G$1))*AM262</f>
        <v>319.57454902951491</v>
      </c>
      <c r="AQ262" s="1">
        <v>43826</v>
      </c>
      <c r="AR262">
        <v>29.573399999999999</v>
      </c>
      <c r="AT262">
        <f t="shared" si="6"/>
        <v>1.1163000000000001</v>
      </c>
      <c r="AU262">
        <f>AU261/((AR261+AS261*(1-Analysis!$G$1))*AT261)*AR262*AT262</f>
        <v>32.481333683652835</v>
      </c>
      <c r="AV262">
        <f t="shared" si="7"/>
        <v>1.11758</v>
      </c>
      <c r="AW262">
        <f>AW261/(($AR261+$AS261*(1-Analysis!$G$1))*AV261)*$AR262*AV262</f>
        <v>32.518578247941157</v>
      </c>
      <c r="AY262" s="3">
        <v>43832</v>
      </c>
      <c r="AZ262">
        <v>1.1201000000000001</v>
      </c>
      <c r="BB262" s="3">
        <v>43838</v>
      </c>
      <c r="BC262">
        <v>1.1110199999999999</v>
      </c>
    </row>
    <row r="263" spans="1:55" x14ac:dyDescent="0.3">
      <c r="A263" s="1">
        <v>43826</v>
      </c>
      <c r="B263">
        <v>3240.02</v>
      </c>
      <c r="D263" s="1">
        <v>43826</v>
      </c>
      <c r="E263">
        <v>5820.96</v>
      </c>
      <c r="G263" s="1">
        <v>43826</v>
      </c>
      <c r="H263" s="2">
        <v>6571.0339999999997</v>
      </c>
      <c r="K263" s="1">
        <v>43837</v>
      </c>
      <c r="L263">
        <v>61.45</v>
      </c>
      <c r="N263">
        <f>N262/(L262+M262*(1-Analysis!$G$1))*L263</f>
        <v>60.455546337455665</v>
      </c>
      <c r="P263" s="1">
        <v>43837</v>
      </c>
      <c r="Q263">
        <v>57.712800000000001</v>
      </c>
      <c r="S263" s="3">
        <v>43830</v>
      </c>
      <c r="T263" s="4">
        <v>321.158367</v>
      </c>
      <c r="V263" s="3">
        <v>43830</v>
      </c>
      <c r="W263">
        <v>32.175435</v>
      </c>
      <c r="Y263">
        <f>Y262/(W262+X262*(1-Analysis!$G$1))*W263</f>
        <v>31.680734079116988</v>
      </c>
      <c r="AA263" s="3">
        <v>43822</v>
      </c>
      <c r="AB263">
        <v>589.12900000000002</v>
      </c>
      <c r="AD263" s="3">
        <v>43817</v>
      </c>
      <c r="AE263">
        <v>58.913499999999999</v>
      </c>
      <c r="AG263" s="1">
        <v>43816</v>
      </c>
      <c r="AH263">
        <v>32.205399999999997</v>
      </c>
      <c r="AJ263">
        <f>AJ262/(AH262+AI262*(1-Analysis!$G$1))*AH263</f>
        <v>31.720072095885715</v>
      </c>
      <c r="AL263" s="1">
        <v>43833</v>
      </c>
      <c r="AM263">
        <v>323.64510000000001</v>
      </c>
      <c r="AO263">
        <f>AO262/(AM262+AN262*(1-Analysis!$G$1))*AM263</f>
        <v>318.45372058773876</v>
      </c>
      <c r="AQ263" s="1">
        <v>43825</v>
      </c>
      <c r="AR263">
        <v>29.743500000000001</v>
      </c>
      <c r="AT263">
        <f t="shared" si="6"/>
        <v>1.1098499999999998</v>
      </c>
      <c r="AU263">
        <f>AU262/((AR262+AS262*(1-Analysis!$G$1))*AT262)*AR263*AT263</f>
        <v>32.479402338908507</v>
      </c>
      <c r="AV263">
        <f t="shared" si="7"/>
        <v>1.1096299999999999</v>
      </c>
      <c r="AW263">
        <f>AW262/(($AR262+$AS262*(1-Analysis!$G$1))*AV262)*$AR263*AV263</f>
        <v>32.472964109855418</v>
      </c>
      <c r="AY263" s="3">
        <v>43830</v>
      </c>
      <c r="AZ263">
        <v>1.1225000000000001</v>
      </c>
      <c r="BB263" s="3">
        <v>43837</v>
      </c>
      <c r="BC263">
        <v>1.1147800000000001</v>
      </c>
    </row>
    <row r="264" spans="1:55" x14ac:dyDescent="0.3">
      <c r="A264" s="1">
        <v>43825</v>
      </c>
      <c r="B264">
        <v>3239.91</v>
      </c>
      <c r="D264" s="1">
        <v>43825</v>
      </c>
      <c r="E264">
        <v>5820.7</v>
      </c>
      <c r="G264" s="1">
        <v>43825</v>
      </c>
      <c r="H264" s="2">
        <v>6570.7060000000001</v>
      </c>
      <c r="K264" s="1">
        <v>43836</v>
      </c>
      <c r="L264">
        <v>61.62</v>
      </c>
      <c r="N264">
        <f>N263/(L263+M263*(1-Analysis!$G$1))*L264</f>
        <v>60.622795204459202</v>
      </c>
      <c r="P264" s="1">
        <v>43836</v>
      </c>
      <c r="Q264">
        <v>57.870100000000001</v>
      </c>
      <c r="S264" s="3">
        <v>43829</v>
      </c>
      <c r="T264" s="4">
        <v>320.19894199999999</v>
      </c>
      <c r="V264" s="3">
        <v>43829</v>
      </c>
      <c r="W264">
        <v>32.079295999999999</v>
      </c>
      <c r="Y264">
        <f>Y263/(W263+X263*(1-Analysis!$G$1))*W264</f>
        <v>31.586073227021831</v>
      </c>
      <c r="AA264" s="3">
        <v>43819</v>
      </c>
      <c r="AB264">
        <v>588.62300000000005</v>
      </c>
      <c r="AD264" s="3">
        <v>43816</v>
      </c>
      <c r="AE264">
        <v>58.934699999999999</v>
      </c>
      <c r="AG264" s="1">
        <v>43815</v>
      </c>
      <c r="AH264">
        <v>32.195300000000003</v>
      </c>
      <c r="AJ264">
        <f>AJ263/(AH263+AI263*(1-Analysis!$G$1))*AH264</f>
        <v>31.710124300541821</v>
      </c>
      <c r="AL264" s="1">
        <v>43832</v>
      </c>
      <c r="AM264">
        <v>325.9212</v>
      </c>
      <c r="AO264">
        <f>AO263/(AM263+AN263*(1-Analysis!$G$1))*AM264</f>
        <v>320.6933111560179</v>
      </c>
      <c r="AQ264" s="1">
        <v>43822</v>
      </c>
      <c r="AR264">
        <v>29.622199999999999</v>
      </c>
      <c r="AT264">
        <f t="shared" ref="AT264:AT327" si="8">VLOOKUP(AQ264,$AY$9:$AZ$768,2,0)</f>
        <v>1.1087499999999999</v>
      </c>
      <c r="AU264">
        <f>AU263/((AR263+AS263*(1-Analysis!$G$1))*AT263)*AR264*AT264</f>
        <v>32.314884913353673</v>
      </c>
      <c r="AV264">
        <f t="shared" ref="AV264:AV327" si="9">VLOOKUP(AQ264,$BB$7:$BC$803,2,0)</f>
        <v>1.10904</v>
      </c>
      <c r="AW264">
        <f>AW263/(($AR263+$AS263*(1-Analysis!$G$1))*AV263)*$AR264*AV264</f>
        <v>32.323337059125819</v>
      </c>
      <c r="AY264" s="3">
        <v>43829</v>
      </c>
      <c r="AZ264">
        <v>1.12035</v>
      </c>
      <c r="BB264" s="3">
        <v>43836</v>
      </c>
      <c r="BC264">
        <v>1.11958</v>
      </c>
    </row>
    <row r="265" spans="1:55" x14ac:dyDescent="0.3">
      <c r="A265" s="1">
        <v>43823</v>
      </c>
      <c r="B265">
        <v>3223.38</v>
      </c>
      <c r="D265" s="1">
        <v>43823</v>
      </c>
      <c r="E265">
        <v>5790.63</v>
      </c>
      <c r="G265" s="1">
        <v>43823</v>
      </c>
      <c r="H265" s="2">
        <v>6536.5839999999998</v>
      </c>
      <c r="K265" s="1">
        <v>43833</v>
      </c>
      <c r="L265">
        <v>61.4</v>
      </c>
      <c r="N265">
        <f>N264/(L264+M264*(1-Analysis!$G$1))*L265</f>
        <v>60.406355494219326</v>
      </c>
      <c r="P265" s="1">
        <v>43833</v>
      </c>
      <c r="Q265">
        <v>57.666899999999998</v>
      </c>
      <c r="S265" s="3">
        <v>43826</v>
      </c>
      <c r="T265" s="4">
        <v>322.02562</v>
      </c>
      <c r="V265" s="3">
        <v>43826</v>
      </c>
      <c r="W265">
        <v>32.262292000000002</v>
      </c>
      <c r="Y265">
        <f>Y264/(W264+X264*(1-Analysis!$G$1))*W265</f>
        <v>31.766255643002911</v>
      </c>
      <c r="AA265" s="3">
        <v>43818</v>
      </c>
      <c r="AB265">
        <v>585.69780000000003</v>
      </c>
      <c r="AD265" s="3">
        <v>43815</v>
      </c>
      <c r="AE265">
        <v>58.913800000000002</v>
      </c>
      <c r="AG265" s="1">
        <v>43812</v>
      </c>
      <c r="AH265">
        <v>31.966699999999999</v>
      </c>
      <c r="AJ265">
        <f>AJ264/(AH264+AI264*(1-Analysis!$G$1))*AH265</f>
        <v>31.484969249490767</v>
      </c>
      <c r="AL265" s="1">
        <v>43830</v>
      </c>
      <c r="AM265">
        <v>323.18610000000001</v>
      </c>
      <c r="AO265">
        <f>AO264/(AM264+AN264*(1-Analysis!$G$1))*AM265</f>
        <v>318.00208310659116</v>
      </c>
      <c r="AQ265" s="1">
        <v>43819</v>
      </c>
      <c r="AR265">
        <v>29.6021</v>
      </c>
      <c r="AT265">
        <f t="shared" si="8"/>
        <v>1.1084999999999998</v>
      </c>
      <c r="AU265">
        <f>AU264/((AR264+AS264*(1-Analysis!$G$1))*AT264)*AR265*AT265</f>
        <v>32.285676416621563</v>
      </c>
      <c r="AV265">
        <f t="shared" si="9"/>
        <v>1.1075699999999999</v>
      </c>
      <c r="AW265">
        <f>AW264/(($AR264+$AS264*(1-Analysis!$G$1))*AV264)*$AR265*AV265</f>
        <v>32.258589651562957</v>
      </c>
      <c r="AY265" s="3">
        <v>43826</v>
      </c>
      <c r="AZ265">
        <v>1.1163000000000001</v>
      </c>
      <c r="BB265" s="3">
        <v>43833</v>
      </c>
      <c r="BC265">
        <v>1.1161700000000001</v>
      </c>
    </row>
    <row r="266" spans="1:55" x14ac:dyDescent="0.3">
      <c r="A266" s="1">
        <v>43822</v>
      </c>
      <c r="B266">
        <v>3224.01</v>
      </c>
      <c r="D266" s="1">
        <v>43822</v>
      </c>
      <c r="E266">
        <v>5791.47</v>
      </c>
      <c r="G266" s="1">
        <v>43822</v>
      </c>
      <c r="H266" s="2">
        <v>6537.3969999999999</v>
      </c>
      <c r="K266" s="1">
        <v>43832</v>
      </c>
      <c r="L266">
        <v>61.83</v>
      </c>
      <c r="N266">
        <f>N265/(L265+M265*(1-Analysis!$G$1))*L266</f>
        <v>60.829396746051806</v>
      </c>
      <c r="P266" s="1">
        <v>43832</v>
      </c>
      <c r="Q266">
        <v>58.0717</v>
      </c>
      <c r="S266" s="3">
        <v>43823</v>
      </c>
      <c r="T266" s="4">
        <v>320.34770099999997</v>
      </c>
      <c r="V266" s="3">
        <v>43823</v>
      </c>
      <c r="W266">
        <v>32.094138000000001</v>
      </c>
      <c r="Y266">
        <f>Y265/(W265+X265*(1-Analysis!$G$1))*W266</f>
        <v>31.600687029607634</v>
      </c>
      <c r="AA266" s="3">
        <v>43817</v>
      </c>
      <c r="AB266">
        <v>583.06179999999995</v>
      </c>
      <c r="AD266" s="3">
        <v>43812</v>
      </c>
      <c r="AE266">
        <v>58.494199999999999</v>
      </c>
      <c r="AG266" s="1">
        <v>43811</v>
      </c>
      <c r="AH266">
        <v>31.959800000000001</v>
      </c>
      <c r="AJ266">
        <f>AJ265/(AH265+AI265*(1-Analysis!$G$1))*AH266</f>
        <v>31.478173230889489</v>
      </c>
      <c r="AL266" s="1">
        <v>43829</v>
      </c>
      <c r="AM266">
        <v>322.22160000000002</v>
      </c>
      <c r="AO266">
        <f>AO265/(AM265+AN265*(1-Analysis!$G$1))*AM266</f>
        <v>317.0530540203888</v>
      </c>
      <c r="AQ266" s="1">
        <v>43818</v>
      </c>
      <c r="AR266">
        <v>29.371400000000001</v>
      </c>
      <c r="AT266">
        <f t="shared" si="8"/>
        <v>1.1116499999999998</v>
      </c>
      <c r="AU266">
        <f>AU265/((AR265+AS265*(1-Analysis!$G$1))*AT265)*AR266*AT266</f>
        <v>32.125092811722212</v>
      </c>
      <c r="AV266">
        <f t="shared" si="9"/>
        <v>1.11239</v>
      </c>
      <c r="AW266">
        <f>AW265/(($AR265+$AS265*(1-Analysis!$G$1))*AV265)*$AR266*AV266</f>
        <v>32.146477751838852</v>
      </c>
      <c r="AY266" s="3">
        <v>43825</v>
      </c>
      <c r="AZ266">
        <v>1.1098499999999998</v>
      </c>
      <c r="BB266" s="3">
        <v>43832</v>
      </c>
      <c r="BC266">
        <v>1.1171800000000001</v>
      </c>
    </row>
    <row r="267" spans="1:55" x14ac:dyDescent="0.3">
      <c r="A267" s="1">
        <v>43819</v>
      </c>
      <c r="B267">
        <v>3221.22</v>
      </c>
      <c r="D267" s="1">
        <v>43819</v>
      </c>
      <c r="E267">
        <v>5786.47</v>
      </c>
      <c r="G267" s="1">
        <v>43819</v>
      </c>
      <c r="H267" s="2">
        <v>6531.7489999999998</v>
      </c>
      <c r="K267" s="1">
        <v>43830</v>
      </c>
      <c r="L267">
        <v>61.31</v>
      </c>
      <c r="N267">
        <f>N266/(L266+M266*(1-Analysis!$G$1))*L267</f>
        <v>60.317811976393926</v>
      </c>
      <c r="P267" s="1">
        <v>43830</v>
      </c>
      <c r="Q267">
        <v>57.583199999999998</v>
      </c>
      <c r="S267" s="3">
        <v>43822</v>
      </c>
      <c r="T267" s="4">
        <v>320.39147500000001</v>
      </c>
      <c r="V267" s="3">
        <v>43822</v>
      </c>
      <c r="W267">
        <v>32.098517000000001</v>
      </c>
      <c r="Y267">
        <f>Y266/(W266+X266*(1-Analysis!$G$1))*W267</f>
        <v>31.604998701991626</v>
      </c>
      <c r="AA267" s="3">
        <v>43816</v>
      </c>
      <c r="AB267">
        <v>583.26580000000001</v>
      </c>
      <c r="AD267" s="3">
        <v>43811</v>
      </c>
      <c r="AE267">
        <v>58.482100000000003</v>
      </c>
      <c r="AG267" s="1">
        <v>43810</v>
      </c>
      <c r="AH267">
        <v>31.680700000000002</v>
      </c>
      <c r="AJ267">
        <f>AJ266/(AH266+AI266*(1-Analysis!$G$1))*AH267</f>
        <v>31.203279203118939</v>
      </c>
      <c r="AL267" s="1">
        <v>43826</v>
      </c>
      <c r="AM267">
        <v>324.05950000000001</v>
      </c>
      <c r="AO267">
        <f>AO266/(AM266+AN266*(1-Analysis!$G$1))*AM267</f>
        <v>318.86147346832172</v>
      </c>
      <c r="AQ267" s="1">
        <v>43817</v>
      </c>
      <c r="AR267">
        <v>29.214300000000001</v>
      </c>
      <c r="AT267">
        <f t="shared" si="8"/>
        <v>1.1126</v>
      </c>
      <c r="AU267">
        <f>AU266/((AR266+AS266*(1-Analysis!$G$1))*AT266)*AR267*AT267</f>
        <v>31.980570820091518</v>
      </c>
      <c r="AV267">
        <f t="shared" si="9"/>
        <v>1.1116200000000001</v>
      </c>
      <c r="AW267">
        <f>AW266/(($AR266+$AS266*(1-Analysis!$G$1))*AV266)*$AR267*AV267</f>
        <v>31.95240170324476</v>
      </c>
      <c r="AY267" s="3">
        <v>43822</v>
      </c>
      <c r="AZ267">
        <v>1.1087499999999999</v>
      </c>
      <c r="BB267" s="3">
        <v>43830</v>
      </c>
      <c r="BC267">
        <v>1.12131</v>
      </c>
    </row>
    <row r="268" spans="1:55" x14ac:dyDescent="0.3">
      <c r="A268" s="1">
        <v>43818</v>
      </c>
      <c r="B268">
        <v>3205.37</v>
      </c>
      <c r="D268" s="1">
        <v>43818</v>
      </c>
      <c r="E268">
        <v>5757.78</v>
      </c>
      <c r="G268" s="1">
        <v>43818</v>
      </c>
      <c r="H268" s="2">
        <v>6499.2619999999997</v>
      </c>
      <c r="K268" s="1">
        <v>43829</v>
      </c>
      <c r="L268">
        <v>61.13</v>
      </c>
      <c r="N268">
        <f>N267/(L267+M267*(1-Analysis!$G$1))*L268</f>
        <v>60.140724940743119</v>
      </c>
      <c r="P268" s="1">
        <v>43829</v>
      </c>
      <c r="Q268">
        <v>57.4114</v>
      </c>
      <c r="S268" s="3">
        <v>43819</v>
      </c>
      <c r="T268" s="4">
        <v>320.117119</v>
      </c>
      <c r="V268" s="3">
        <v>43819</v>
      </c>
      <c r="W268">
        <v>32.070979999999999</v>
      </c>
      <c r="Y268">
        <f>Y267/(W267+X267*(1-Analysis!$G$1))*W268</f>
        <v>31.577885086454284</v>
      </c>
      <c r="AA268" s="3">
        <v>43815</v>
      </c>
      <c r="AB268">
        <v>583.06769999999995</v>
      </c>
      <c r="AD268" s="3">
        <v>43810</v>
      </c>
      <c r="AE268">
        <v>57.976199999999999</v>
      </c>
      <c r="AG268" s="1">
        <v>43809</v>
      </c>
      <c r="AH268">
        <v>31.5884</v>
      </c>
      <c r="AJ268">
        <f>AJ267/(AH267+AI267*(1-Analysis!$G$1))*AH268</f>
        <v>31.112370142698939</v>
      </c>
      <c r="AL268" s="1">
        <v>43823</v>
      </c>
      <c r="AM268">
        <v>322.37909999999999</v>
      </c>
      <c r="AO268">
        <f>AO267/(AM267+AN267*(1-Analysis!$G$1))*AM268</f>
        <v>317.20802766588059</v>
      </c>
      <c r="AQ268" s="1">
        <v>43816</v>
      </c>
      <c r="AR268">
        <v>29.152699999999999</v>
      </c>
      <c r="AT268">
        <f t="shared" si="8"/>
        <v>1.1153500000000001</v>
      </c>
      <c r="AU268">
        <f>AU267/((AR267+AS267*(1-Analysis!$G$1))*AT267)*AR268*AT268</f>
        <v>31.992017300196366</v>
      </c>
      <c r="AV268">
        <f t="shared" si="9"/>
        <v>1.1153200000000001</v>
      </c>
      <c r="AW268">
        <f>AW267/(($AR267+$AS267*(1-Analysis!$G$1))*AV267)*$AR268*AV268</f>
        <v>31.991156798543063</v>
      </c>
      <c r="AY268" s="3">
        <v>43819</v>
      </c>
      <c r="AZ268">
        <v>1.1084999999999998</v>
      </c>
      <c r="BB268" s="3">
        <v>43829</v>
      </c>
      <c r="BC268">
        <v>1.1200300000000001</v>
      </c>
    </row>
    <row r="269" spans="1:55" x14ac:dyDescent="0.3">
      <c r="A269" s="1">
        <v>43817</v>
      </c>
      <c r="B269">
        <v>3191.14</v>
      </c>
      <c r="D269" s="1">
        <v>43817</v>
      </c>
      <c r="E269">
        <v>5731.96</v>
      </c>
      <c r="G269" s="1">
        <v>43817</v>
      </c>
      <c r="H269" s="2">
        <v>6469.9970000000003</v>
      </c>
      <c r="K269" s="1">
        <v>43826</v>
      </c>
      <c r="L269">
        <v>61.48</v>
      </c>
      <c r="N269">
        <f>N268/(L268+M268*(1-Analysis!$G$1))*L269</f>
        <v>60.485060843397463</v>
      </c>
      <c r="P269" s="1">
        <v>43826</v>
      </c>
      <c r="Q269">
        <v>57.738500000000002</v>
      </c>
      <c r="S269" s="3">
        <v>43818</v>
      </c>
      <c r="T269" s="4">
        <v>318.52848699999998</v>
      </c>
      <c r="V269" s="3">
        <v>43818</v>
      </c>
      <c r="W269">
        <v>31.911816999999999</v>
      </c>
      <c r="Y269">
        <f>Y268/(W268+X268*(1-Analysis!$G$1))*W269</f>
        <v>31.421169235425868</v>
      </c>
      <c r="AA269" s="3">
        <v>43812</v>
      </c>
      <c r="AB269">
        <v>578.9162</v>
      </c>
      <c r="AD269" s="3">
        <v>43809</v>
      </c>
      <c r="AE269">
        <v>57.807499999999997</v>
      </c>
      <c r="AG269" s="1">
        <v>43808</v>
      </c>
      <c r="AH269">
        <v>31.622299999999999</v>
      </c>
      <c r="AJ269">
        <f>AJ268/(AH268+AI268*(1-Analysis!$G$1))*AH269</f>
        <v>31.145759277566089</v>
      </c>
      <c r="AL269" s="1">
        <v>43822</v>
      </c>
      <c r="AM269">
        <v>322.42309999999998</v>
      </c>
      <c r="AO269">
        <f>AO268/(AM268+AN268*(1-Analysis!$G$1))*AM269</f>
        <v>317.25132189065289</v>
      </c>
      <c r="AQ269" s="1">
        <v>43815</v>
      </c>
      <c r="AR269">
        <v>29.184200000000001</v>
      </c>
      <c r="AT269">
        <f t="shared" si="8"/>
        <v>1.1137499999999998</v>
      </c>
      <c r="AU269">
        <f>AU268/((AR268+AS268*(1-Analysis!$G$1))*AT268)*AR269*AT269</f>
        <v>31.980642221831289</v>
      </c>
      <c r="AV269">
        <f t="shared" si="9"/>
        <v>1.11392</v>
      </c>
      <c r="AW269">
        <f>AW268/(($AR268+$AS268*(1-Analysis!$G$1))*AV268)*$AR269*AV269</f>
        <v>31.985523666659763</v>
      </c>
      <c r="AY269" s="3">
        <v>43818</v>
      </c>
      <c r="AZ269">
        <v>1.1116499999999998</v>
      </c>
      <c r="BB269" s="3">
        <v>43826</v>
      </c>
      <c r="BC269">
        <v>1.11758</v>
      </c>
    </row>
    <row r="270" spans="1:55" x14ac:dyDescent="0.3">
      <c r="A270" s="1">
        <v>43816</v>
      </c>
      <c r="B270">
        <v>3192.52</v>
      </c>
      <c r="D270" s="1">
        <v>43816</v>
      </c>
      <c r="E270">
        <v>5734.1</v>
      </c>
      <c r="G270" s="1">
        <v>43816</v>
      </c>
      <c r="H270" s="2">
        <v>6472.2420000000002</v>
      </c>
      <c r="K270" s="1">
        <v>43825</v>
      </c>
      <c r="L270">
        <v>61.48</v>
      </c>
      <c r="N270">
        <f>N269/(L269+M269*(1-Analysis!$G$1))*L270</f>
        <v>60.485060843397463</v>
      </c>
      <c r="P270" s="1">
        <v>43825</v>
      </c>
      <c r="Q270">
        <v>57.737200000000001</v>
      </c>
      <c r="S270" s="3">
        <v>43817</v>
      </c>
      <c r="T270" s="4">
        <v>317.09755999999999</v>
      </c>
      <c r="V270" s="3">
        <v>43817</v>
      </c>
      <c r="W270">
        <v>31.768462</v>
      </c>
      <c r="Y270">
        <f>Y269/(W269+X269*(1-Analysis!$G$1))*W270</f>
        <v>31.280018334624938</v>
      </c>
      <c r="AA270" s="3">
        <v>43811</v>
      </c>
      <c r="AB270">
        <v>578.77599999999995</v>
      </c>
      <c r="AD270" s="3">
        <v>43808</v>
      </c>
      <c r="AE270">
        <v>57.868899999999996</v>
      </c>
      <c r="AG270" s="1">
        <v>43805</v>
      </c>
      <c r="AH270">
        <v>31.7133</v>
      </c>
      <c r="AJ270">
        <f>AJ269/(AH269+AI269*(1-Analysis!$G$1))*AH270</f>
        <v>31.235387928684396</v>
      </c>
      <c r="AL270" s="1">
        <v>43819</v>
      </c>
      <c r="AM270">
        <v>322.15050000000002</v>
      </c>
      <c r="AN270">
        <v>1.2095</v>
      </c>
      <c r="AO270">
        <f>AO269/(AM269+AN269*(1-Analysis!$G$1))*AM270</f>
        <v>316.98309448899533</v>
      </c>
      <c r="AQ270" s="1">
        <v>43812</v>
      </c>
      <c r="AR270">
        <v>28.977899999999998</v>
      </c>
      <c r="AT270">
        <f t="shared" si="8"/>
        <v>1.11365</v>
      </c>
      <c r="AU270">
        <f>AU269/((AR269+AS269*(1-Analysis!$G$1))*AT269)*AR270*AT270</f>
        <v>31.751723329503303</v>
      </c>
      <c r="AV270">
        <f t="shared" si="9"/>
        <v>1.11168</v>
      </c>
      <c r="AW270">
        <f>AW269/(($AR269+$AS269*(1-Analysis!$G$1))*AV269)*$AR270*AV270</f>
        <v>31.695555866692608</v>
      </c>
      <c r="AY270" s="3">
        <v>43817</v>
      </c>
      <c r="AZ270">
        <v>1.1126</v>
      </c>
      <c r="BB270" s="3">
        <v>43825</v>
      </c>
      <c r="BC270">
        <v>1.1096299999999999</v>
      </c>
    </row>
    <row r="271" spans="1:55" x14ac:dyDescent="0.3">
      <c r="A271" s="1">
        <v>43815</v>
      </c>
      <c r="B271">
        <v>3191.45</v>
      </c>
      <c r="D271" s="1">
        <v>43815</v>
      </c>
      <c r="E271">
        <v>5732.15</v>
      </c>
      <c r="G271" s="1">
        <v>43815</v>
      </c>
      <c r="H271" s="2">
        <v>6470.0280000000002</v>
      </c>
      <c r="K271" s="1">
        <v>43823</v>
      </c>
      <c r="L271">
        <v>61.16</v>
      </c>
      <c r="N271">
        <f>N270/(L270+M270*(1-Analysis!$G$1))*L271</f>
        <v>60.170239446684917</v>
      </c>
      <c r="P271" s="1">
        <v>43823</v>
      </c>
      <c r="Q271">
        <v>57.438000000000002</v>
      </c>
      <c r="S271" s="3">
        <v>43816</v>
      </c>
      <c r="T271" s="4">
        <v>317.20945599999999</v>
      </c>
      <c r="V271" s="3">
        <v>43816</v>
      </c>
      <c r="W271">
        <v>31.779724000000002</v>
      </c>
      <c r="Y271">
        <f>Y270/(W270+X270*(1-Analysis!$G$1))*W271</f>
        <v>31.291107180112157</v>
      </c>
      <c r="AA271" s="3">
        <v>43810</v>
      </c>
      <c r="AB271">
        <v>573.77509999999995</v>
      </c>
      <c r="AD271" s="3">
        <v>43805</v>
      </c>
      <c r="AE271">
        <v>58.048699999999997</v>
      </c>
      <c r="AG271" s="1">
        <v>43804</v>
      </c>
      <c r="AH271">
        <v>31.423500000000001</v>
      </c>
      <c r="AJ271">
        <f>AJ270/(AH270+AI270*(1-Analysis!$G$1))*AH271</f>
        <v>30.949955147430707</v>
      </c>
      <c r="AL271" s="1">
        <v>43818</v>
      </c>
      <c r="AM271">
        <v>321.7704</v>
      </c>
      <c r="AO271">
        <f>AO270/(AM270+AN270*(1-Analysis!$G$1))*AM271</f>
        <v>315.42484261183148</v>
      </c>
      <c r="AQ271" s="1">
        <v>43811</v>
      </c>
      <c r="AR271">
        <v>29.0214</v>
      </c>
      <c r="AT271">
        <f t="shared" si="8"/>
        <v>1.11175</v>
      </c>
      <c r="AU271">
        <f>AU270/((AR270+AS270*(1-Analysis!$G$1))*AT270)*AR271*AT271</f>
        <v>31.745134253575007</v>
      </c>
      <c r="AV271">
        <f t="shared" si="9"/>
        <v>1.1183799999999999</v>
      </c>
      <c r="AW271">
        <f>AW270/(($AR270+$AS270*(1-Analysis!$G$1))*AV270)*$AR271*AV271</f>
        <v>31.934448613908891</v>
      </c>
      <c r="AY271" s="3">
        <v>43816</v>
      </c>
      <c r="AZ271">
        <v>1.1153500000000001</v>
      </c>
      <c r="BB271" s="3">
        <v>43823</v>
      </c>
      <c r="BC271">
        <v>1.1084499999999999</v>
      </c>
    </row>
    <row r="272" spans="1:55" x14ac:dyDescent="0.3">
      <c r="A272" s="1">
        <v>43812</v>
      </c>
      <c r="B272">
        <v>3168.8</v>
      </c>
      <c r="D272" s="1">
        <v>43812</v>
      </c>
      <c r="E272">
        <v>5691.35</v>
      </c>
      <c r="G272" s="1">
        <v>43812</v>
      </c>
      <c r="H272" s="2">
        <v>6423.9279999999999</v>
      </c>
      <c r="K272" s="1">
        <v>43822</v>
      </c>
      <c r="L272">
        <v>61.17</v>
      </c>
      <c r="N272">
        <f>N271/(L271+M271*(1-Analysis!$G$1))*L272</f>
        <v>60.180077615332188</v>
      </c>
      <c r="P272" s="1">
        <v>43822</v>
      </c>
      <c r="Q272">
        <v>57.445900000000002</v>
      </c>
      <c r="S272" s="3">
        <v>43815</v>
      </c>
      <c r="T272" s="4">
        <v>317.100526</v>
      </c>
      <c r="V272" s="3">
        <v>43815</v>
      </c>
      <c r="W272">
        <v>31.768885999999998</v>
      </c>
      <c r="Y272">
        <f>Y271/(W271+X271*(1-Analysis!$G$1))*W272</f>
        <v>31.280435815577395</v>
      </c>
      <c r="AA272" s="3">
        <v>43809</v>
      </c>
      <c r="AB272">
        <v>572.10720000000003</v>
      </c>
      <c r="AD272" s="3">
        <v>43804</v>
      </c>
      <c r="AE272">
        <v>57.520499999999998</v>
      </c>
      <c r="AG272" s="1">
        <v>43803</v>
      </c>
      <c r="AH272">
        <v>31.374600000000001</v>
      </c>
      <c r="AJ272">
        <f>AJ271/(AH271+AI271*(1-Analysis!$G$1))*AH272</f>
        <v>30.901792059082513</v>
      </c>
      <c r="AL272" s="1">
        <v>43817</v>
      </c>
      <c r="AM272">
        <v>320.32769999999999</v>
      </c>
      <c r="AO272">
        <f>AO271/(AM271+AN271*(1-Analysis!$G$1))*AM272</f>
        <v>314.01059375477035</v>
      </c>
      <c r="AQ272" s="1">
        <v>43810</v>
      </c>
      <c r="AR272">
        <v>28.854399999999998</v>
      </c>
      <c r="AS272">
        <v>0.21</v>
      </c>
      <c r="AT272">
        <f t="shared" si="8"/>
        <v>1.1085499999999999</v>
      </c>
      <c r="AU272">
        <f>AU271/((AR271+AS271*(1-Analysis!$G$1))*AT271)*AR272*AT272</f>
        <v>31.471613217129242</v>
      </c>
      <c r="AV272">
        <f t="shared" si="9"/>
        <v>1.1133200000000001</v>
      </c>
      <c r="AW272">
        <f>AW271/(($AR271+$AS271*(1-Analysis!$G$1))*AV271)*$AR272*AV272</f>
        <v>31.607032995258972</v>
      </c>
      <c r="AY272" s="3">
        <v>43815</v>
      </c>
      <c r="AZ272">
        <v>1.1137499999999998</v>
      </c>
      <c r="BB272" s="3">
        <v>43822</v>
      </c>
      <c r="BC272">
        <v>1.10904</v>
      </c>
    </row>
    <row r="273" spans="1:55" x14ac:dyDescent="0.3">
      <c r="A273" s="1">
        <v>43811</v>
      </c>
      <c r="B273">
        <v>3168.57</v>
      </c>
      <c r="D273" s="1">
        <v>43811</v>
      </c>
      <c r="E273">
        <v>5690.25</v>
      </c>
      <c r="G273" s="1">
        <v>43811</v>
      </c>
      <c r="H273" s="2">
        <v>6422.3450000000003</v>
      </c>
      <c r="K273" s="1">
        <v>43819</v>
      </c>
      <c r="L273">
        <v>61.11</v>
      </c>
      <c r="N273">
        <f>N272/(L272+M272*(1-Analysis!$G$1))*L273</f>
        <v>60.121048603448585</v>
      </c>
      <c r="P273" s="1">
        <v>43819</v>
      </c>
      <c r="Q273">
        <v>57.396700000000003</v>
      </c>
      <c r="S273" s="3">
        <v>43812</v>
      </c>
      <c r="T273" s="4">
        <v>314.84418599999998</v>
      </c>
      <c r="V273" s="3">
        <v>43812</v>
      </c>
      <c r="W273">
        <v>31.542809999999999</v>
      </c>
      <c r="Y273">
        <f>Y272/(W272+X272*(1-Analysis!$G$1))*W273</f>
        <v>31.05783575942678</v>
      </c>
      <c r="AA273" s="3">
        <v>43808</v>
      </c>
      <c r="AB273">
        <v>572.71759999999995</v>
      </c>
      <c r="AD273" s="3">
        <v>43803</v>
      </c>
      <c r="AE273">
        <v>57.420299999999997</v>
      </c>
      <c r="AG273" s="1">
        <v>43802</v>
      </c>
      <c r="AH273">
        <v>31.1755</v>
      </c>
      <c r="AJ273">
        <f>AJ272/(AH272+AI272*(1-Analysis!$G$1))*AH273</f>
        <v>30.705692449877507</v>
      </c>
      <c r="AL273" s="1">
        <v>43816</v>
      </c>
      <c r="AM273">
        <v>320.4443</v>
      </c>
      <c r="AO273">
        <f>AO272/(AM272+AN272*(1-Analysis!$G$1))*AM273</f>
        <v>314.12489431395335</v>
      </c>
      <c r="AQ273" s="1">
        <v>43809</v>
      </c>
      <c r="AR273">
        <v>28.970300000000002</v>
      </c>
      <c r="AT273">
        <f t="shared" si="8"/>
        <v>1.1089</v>
      </c>
      <c r="AU273">
        <f>AU272/((AR272+AS272*(1-Analysis!$G$1))*AT272)*AR273*AT273</f>
        <v>31.379623823674599</v>
      </c>
      <c r="AV273">
        <f t="shared" si="9"/>
        <v>1.10934</v>
      </c>
      <c r="AW273">
        <f>AW272/(($AR272+$AS272*(1-Analysis!$G$1))*AV272)*$AR273*AV273</f>
        <v>31.39207493241517</v>
      </c>
      <c r="AY273" s="3">
        <v>43812</v>
      </c>
      <c r="AZ273">
        <v>1.11365</v>
      </c>
      <c r="BB273" s="3">
        <v>43819</v>
      </c>
      <c r="BC273">
        <v>1.1075699999999999</v>
      </c>
    </row>
    <row r="274" spans="1:55" x14ac:dyDescent="0.3">
      <c r="A274" s="1">
        <v>43810</v>
      </c>
      <c r="B274">
        <v>3141.63</v>
      </c>
      <c r="D274" s="1">
        <v>43810</v>
      </c>
      <c r="E274">
        <v>5641.31</v>
      </c>
      <c r="G274" s="1">
        <v>43810</v>
      </c>
      <c r="H274" s="2">
        <v>6366.8379999999997</v>
      </c>
      <c r="K274" s="1">
        <v>43818</v>
      </c>
      <c r="L274">
        <v>60.81</v>
      </c>
      <c r="N274">
        <f>N273/(L273+M273*(1-Analysis!$G$1))*L274</f>
        <v>59.825903544030581</v>
      </c>
      <c r="P274" s="1">
        <v>43818</v>
      </c>
      <c r="Q274">
        <v>57.112099999999998</v>
      </c>
      <c r="S274" s="3">
        <v>43811</v>
      </c>
      <c r="T274" s="4">
        <v>314.77427299999999</v>
      </c>
      <c r="V274" s="3">
        <v>43811</v>
      </c>
      <c r="W274">
        <v>31.535743</v>
      </c>
      <c r="X274">
        <v>0.12230000000000001</v>
      </c>
      <c r="Y274">
        <f>Y273/(W273+X273*(1-Analysis!$G$1))*W274</f>
        <v>31.050877415344189</v>
      </c>
      <c r="AA274" s="3">
        <v>43805</v>
      </c>
      <c r="AB274">
        <v>574.49019999999996</v>
      </c>
      <c r="AD274" s="3">
        <v>43802</v>
      </c>
      <c r="AE274">
        <v>57.054499999999997</v>
      </c>
      <c r="AG274" s="1">
        <v>43801</v>
      </c>
      <c r="AH274">
        <v>31.3842</v>
      </c>
      <c r="AJ274">
        <f>AJ273/(AH273+AI273*(1-Analysis!$G$1))*AH274</f>
        <v>30.911247389310375</v>
      </c>
      <c r="AL274" s="1">
        <v>43815</v>
      </c>
      <c r="AM274">
        <v>320.33749999999998</v>
      </c>
      <c r="AO274">
        <f>AO273/(AM273+AN273*(1-Analysis!$G$1))*AM274</f>
        <v>314.02020049130545</v>
      </c>
      <c r="AQ274" s="1">
        <v>43808</v>
      </c>
      <c r="AR274">
        <v>29.052099999999999</v>
      </c>
      <c r="AT274">
        <f t="shared" si="8"/>
        <v>1.1069500000000003</v>
      </c>
      <c r="AU274">
        <f>AU273/((AR273+AS273*(1-Analysis!$G$1))*AT273)*AR274*AT274</f>
        <v>31.41288988730388</v>
      </c>
      <c r="AV274">
        <f t="shared" si="9"/>
        <v>1.1065400000000001</v>
      </c>
      <c r="AW274">
        <f>AW273/(($AR273+$AS273*(1-Analysis!$G$1))*AV273)*$AR274*AV274</f>
        <v>31.401254958125691</v>
      </c>
      <c r="AY274" s="3">
        <v>43811</v>
      </c>
      <c r="AZ274">
        <v>1.11175</v>
      </c>
      <c r="BB274" s="3">
        <v>43818</v>
      </c>
      <c r="BC274">
        <v>1.11239</v>
      </c>
    </row>
    <row r="275" spans="1:55" x14ac:dyDescent="0.3">
      <c r="A275" s="1">
        <v>43809</v>
      </c>
      <c r="B275">
        <v>3132.52</v>
      </c>
      <c r="D275" s="1">
        <v>43809</v>
      </c>
      <c r="E275">
        <v>5624.91</v>
      </c>
      <c r="G275" s="1">
        <v>43809</v>
      </c>
      <c r="H275" s="2">
        <v>6348.3119999999999</v>
      </c>
      <c r="K275" s="1">
        <v>43817</v>
      </c>
      <c r="L275">
        <v>60.54</v>
      </c>
      <c r="N275">
        <f>N274/(L274+M274*(1-Analysis!$G$1))*L275</f>
        <v>59.560272990554367</v>
      </c>
      <c r="P275" s="1">
        <v>43817</v>
      </c>
      <c r="Q275">
        <v>56.855600000000003</v>
      </c>
      <c r="S275" s="3">
        <v>43810</v>
      </c>
      <c r="T275" s="4">
        <v>312.06123400000001</v>
      </c>
      <c r="V275" s="3">
        <v>43810</v>
      </c>
      <c r="W275">
        <v>31.386291</v>
      </c>
      <c r="Y275">
        <f>Y274/(W274+X274*(1-Analysis!$G$1))*W275</f>
        <v>30.78433731242707</v>
      </c>
      <c r="AA275" s="3">
        <v>43804</v>
      </c>
      <c r="AB275">
        <v>569.26430000000005</v>
      </c>
      <c r="AD275" s="3">
        <v>43801</v>
      </c>
      <c r="AE275">
        <v>57.433700000000002</v>
      </c>
      <c r="AG275" s="1">
        <v>43798</v>
      </c>
      <c r="AH275">
        <v>31.655000000000001</v>
      </c>
      <c r="AJ275">
        <f>AJ274/(AH274+AI274*(1-Analysis!$G$1))*AH275</f>
        <v>31.177966496154752</v>
      </c>
      <c r="AL275" s="1">
        <v>43812</v>
      </c>
      <c r="AM275">
        <v>318.06180000000001</v>
      </c>
      <c r="AO275">
        <f>AO274/(AM274+AN274*(1-Analysis!$G$1))*AM275</f>
        <v>311.78937902876027</v>
      </c>
      <c r="AQ275" s="1">
        <v>43805</v>
      </c>
      <c r="AR275">
        <v>29.195399999999999</v>
      </c>
      <c r="AT275">
        <f t="shared" si="8"/>
        <v>1.1049</v>
      </c>
      <c r="AU275">
        <f>AU274/((AR274+AS274*(1-Analysis!$G$1))*AT274)*AR275*AT275</f>
        <v>31.509372932047846</v>
      </c>
      <c r="AV275">
        <f t="shared" si="9"/>
        <v>1.1060000000000001</v>
      </c>
      <c r="AW275">
        <f>AW274/(($AR274+$AS274*(1-Analysis!$G$1))*AV274)*$AR275*AV275</f>
        <v>31.540742567512829</v>
      </c>
      <c r="AY275" s="3">
        <v>43810</v>
      </c>
      <c r="AZ275">
        <v>1.1085499999999999</v>
      </c>
      <c r="BB275" s="3">
        <v>43817</v>
      </c>
      <c r="BC275">
        <v>1.1116200000000001</v>
      </c>
    </row>
    <row r="276" spans="1:55" x14ac:dyDescent="0.3">
      <c r="A276" s="1">
        <v>43808</v>
      </c>
      <c r="B276">
        <v>3135.96</v>
      </c>
      <c r="D276" s="1">
        <v>43808</v>
      </c>
      <c r="E276">
        <v>5630.96</v>
      </c>
      <c r="G276" s="1">
        <v>43808</v>
      </c>
      <c r="H276" s="2">
        <v>6355.07</v>
      </c>
      <c r="K276" s="1">
        <v>43816</v>
      </c>
      <c r="L276">
        <v>60.56</v>
      </c>
      <c r="N276">
        <f>N275/(L275+M275*(1-Analysis!$G$1))*L276</f>
        <v>59.579949327848901</v>
      </c>
      <c r="P276" s="1">
        <v>43816</v>
      </c>
      <c r="Q276">
        <v>56.875100000000003</v>
      </c>
      <c r="S276" s="3">
        <v>43809</v>
      </c>
      <c r="T276" s="4">
        <v>311.15464200000002</v>
      </c>
      <c r="V276" s="3">
        <v>43809</v>
      </c>
      <c r="W276">
        <v>31.295128999999999</v>
      </c>
      <c r="Y276">
        <f>Y275/(W275+X275*(1-Analysis!$G$1))*W276</f>
        <v>30.694923696843261</v>
      </c>
      <c r="AA276" s="3">
        <v>43803</v>
      </c>
      <c r="AB276">
        <v>568.25630000000001</v>
      </c>
      <c r="AD276" s="3">
        <v>43798</v>
      </c>
      <c r="AE276">
        <v>57.932000000000002</v>
      </c>
      <c r="AG276" s="1">
        <v>43796</v>
      </c>
      <c r="AH276">
        <v>31.777200000000001</v>
      </c>
      <c r="AJ276">
        <f>AJ275/(AH275+AI275*(1-Analysis!$G$1))*AH276</f>
        <v>31.298324970513626</v>
      </c>
      <c r="AL276" s="1">
        <v>43811</v>
      </c>
      <c r="AM276">
        <v>317.99430000000001</v>
      </c>
      <c r="AO276">
        <f>AO275/(AM275+AN275*(1-Analysis!$G$1))*AM276</f>
        <v>311.72321018017664</v>
      </c>
      <c r="AQ276" s="1">
        <v>43804</v>
      </c>
      <c r="AR276">
        <v>28.816299999999998</v>
      </c>
      <c r="AT276">
        <f t="shared" si="8"/>
        <v>1.1092500000000001</v>
      </c>
      <c r="AU276">
        <f>AU275/((AR275+AS275*(1-Analysis!$G$1))*AT275)*AR276*AT276</f>
        <v>31.222668008690107</v>
      </c>
      <c r="AV276">
        <f t="shared" si="9"/>
        <v>1.1104499999999999</v>
      </c>
      <c r="AW276">
        <f>AW275/(($AR275+$AS275*(1-Analysis!$G$1))*AV275)*$AR276*AV276</f>
        <v>31.256445066711674</v>
      </c>
      <c r="AY276" s="3">
        <v>43809</v>
      </c>
      <c r="AZ276">
        <v>1.1089</v>
      </c>
      <c r="BB276" s="3">
        <v>43816</v>
      </c>
      <c r="BC276">
        <v>1.1153200000000001</v>
      </c>
    </row>
    <row r="277" spans="1:55" x14ac:dyDescent="0.3">
      <c r="A277" s="1">
        <v>43805</v>
      </c>
      <c r="B277">
        <v>3145.91</v>
      </c>
      <c r="D277" s="1">
        <v>43805</v>
      </c>
      <c r="E277">
        <v>5648.49</v>
      </c>
      <c r="G277" s="1">
        <v>43805</v>
      </c>
      <c r="H277" s="2">
        <v>6374.7049999999999</v>
      </c>
      <c r="K277" s="1">
        <v>43815</v>
      </c>
      <c r="L277">
        <v>60.54</v>
      </c>
      <c r="N277">
        <f>N276/(L276+M276*(1-Analysis!$G$1))*L277</f>
        <v>59.560272990554367</v>
      </c>
      <c r="P277" s="1">
        <v>43815</v>
      </c>
      <c r="Q277">
        <v>56.8566</v>
      </c>
      <c r="S277" s="3">
        <v>43808</v>
      </c>
      <c r="T277" s="4">
        <v>311.48725999999999</v>
      </c>
      <c r="V277" s="3">
        <v>43808</v>
      </c>
      <c r="W277">
        <v>31.328543</v>
      </c>
      <c r="Y277">
        <f>Y276/(W276+X276*(1-Analysis!$G$1))*W277</f>
        <v>30.72769685398239</v>
      </c>
      <c r="AA277" s="3">
        <v>43802</v>
      </c>
      <c r="AB277">
        <v>564.62800000000004</v>
      </c>
      <c r="AD277" s="3">
        <v>43797</v>
      </c>
      <c r="AE277">
        <v>58.155299999999997</v>
      </c>
      <c r="AG277" s="1">
        <v>43795</v>
      </c>
      <c r="AH277">
        <v>31.6432</v>
      </c>
      <c r="AJ277">
        <f>AJ276/(AH276+AI276*(1-Analysis!$G$1))*AH277</f>
        <v>31.166344319416336</v>
      </c>
      <c r="AL277" s="1">
        <v>43810</v>
      </c>
      <c r="AM277">
        <v>315.25290000000001</v>
      </c>
      <c r="AO277">
        <f>AO276/(AM276+AN276*(1-Analysis!$G$1))*AM277</f>
        <v>309.03587267636624</v>
      </c>
      <c r="AQ277" s="1">
        <v>43803</v>
      </c>
      <c r="AR277">
        <v>28.780100000000001</v>
      </c>
      <c r="AT277">
        <f t="shared" si="8"/>
        <v>1.1087499999999997</v>
      </c>
      <c r="AU277">
        <f>AU276/((AR276+AS276*(1-Analysis!$G$1))*AT276)*AR277*AT277</f>
        <v>31.16938895447192</v>
      </c>
      <c r="AV277">
        <f t="shared" si="9"/>
        <v>1.1078300000000001</v>
      </c>
      <c r="AW277">
        <f>AW276/(($AR276+$AS276*(1-Analysis!$G$1))*AV276)*$AR277*AV277</f>
        <v>31.143525741089189</v>
      </c>
      <c r="AY277" s="3">
        <v>43808</v>
      </c>
      <c r="AZ277">
        <v>1.1069500000000003</v>
      </c>
      <c r="BB277" s="3">
        <v>43815</v>
      </c>
      <c r="BC277">
        <v>1.11392</v>
      </c>
    </row>
    <row r="278" spans="1:55" x14ac:dyDescent="0.3">
      <c r="A278" s="1">
        <v>43804</v>
      </c>
      <c r="B278">
        <v>3117.43</v>
      </c>
      <c r="D278" s="1">
        <v>43804</v>
      </c>
      <c r="E278">
        <v>5597.17</v>
      </c>
      <c r="G278" s="1">
        <v>43804</v>
      </c>
      <c r="H278" s="2">
        <v>6316.692</v>
      </c>
      <c r="K278" s="1">
        <v>43812</v>
      </c>
      <c r="L278">
        <v>60.11</v>
      </c>
      <c r="N278">
        <f>N277/(L277+M277*(1-Analysis!$G$1))*L278</f>
        <v>59.137231738721887</v>
      </c>
      <c r="P278" s="1">
        <v>43812</v>
      </c>
      <c r="Q278">
        <v>56.452300000000001</v>
      </c>
      <c r="S278" s="3">
        <v>43805</v>
      </c>
      <c r="T278" s="4">
        <v>312.454793</v>
      </c>
      <c r="V278" s="3">
        <v>43805</v>
      </c>
      <c r="W278">
        <v>31.425750000000001</v>
      </c>
      <c r="Y278">
        <f>Y277/(W277+X277*(1-Analysis!$G$1))*W278</f>
        <v>30.823039533279193</v>
      </c>
      <c r="AA278" s="3">
        <v>43801</v>
      </c>
      <c r="AB278">
        <v>568.38419999999996</v>
      </c>
      <c r="AD278" s="3">
        <v>43796</v>
      </c>
      <c r="AE278">
        <v>58.1524</v>
      </c>
      <c r="AG278" s="1">
        <v>43794</v>
      </c>
      <c r="AH278">
        <v>31.573699999999999</v>
      </c>
      <c r="AJ278">
        <f>AJ277/(AH277+AI277*(1-Analysis!$G$1))*AH278</f>
        <v>31.097891668287513</v>
      </c>
      <c r="AL278" s="1">
        <v>43809</v>
      </c>
      <c r="AM278">
        <v>314.34070000000003</v>
      </c>
      <c r="AO278">
        <f>AO277/(AM277+AN277*(1-Analysis!$G$1))*AM278</f>
        <v>308.14166195521068</v>
      </c>
      <c r="AQ278" s="1">
        <v>43802</v>
      </c>
      <c r="AR278">
        <v>28.607099999999999</v>
      </c>
      <c r="AT278">
        <f t="shared" si="8"/>
        <v>1.1083500000000002</v>
      </c>
      <c r="AU278">
        <f>AU277/((AR277+AS277*(1-Analysis!$G$1))*AT277)*AR278*AT278</f>
        <v>30.97084942320847</v>
      </c>
      <c r="AV278">
        <f t="shared" si="9"/>
        <v>1.1082099999999999</v>
      </c>
      <c r="AW278">
        <f>AW277/(($AR277+$AS277*(1-Analysis!$G$1))*AV277)*$AR278*AV278</f>
        <v>30.966937374740699</v>
      </c>
      <c r="AY278" s="3">
        <v>43805</v>
      </c>
      <c r="AZ278">
        <v>1.1049</v>
      </c>
      <c r="BB278" s="3">
        <v>43812</v>
      </c>
      <c r="BC278">
        <v>1.11168</v>
      </c>
    </row>
    <row r="279" spans="1:55" x14ac:dyDescent="0.3">
      <c r="A279" s="1">
        <v>43803</v>
      </c>
      <c r="B279">
        <v>3112.76</v>
      </c>
      <c r="D279" s="1">
        <v>43803</v>
      </c>
      <c r="E279">
        <v>5587.71</v>
      </c>
      <c r="G279" s="1">
        <v>43803</v>
      </c>
      <c r="H279" s="2">
        <v>6305.4920000000002</v>
      </c>
      <c r="K279" s="1">
        <v>43811</v>
      </c>
      <c r="L279">
        <v>60.1</v>
      </c>
      <c r="M279">
        <v>0.20261000000000001</v>
      </c>
      <c r="N279">
        <f>N278/(L278+M278*(1-Analysis!$G$1))*L279</f>
        <v>59.127393570074624</v>
      </c>
      <c r="P279" s="1">
        <v>43811</v>
      </c>
      <c r="Q279">
        <v>56.439500000000002</v>
      </c>
      <c r="S279" s="3">
        <v>43804</v>
      </c>
      <c r="T279" s="4">
        <v>309.61407400000002</v>
      </c>
      <c r="V279" s="3">
        <v>43804</v>
      </c>
      <c r="W279">
        <v>31.140037</v>
      </c>
      <c r="Y279">
        <f>Y278/(W278+X278*(1-Analysis!$G$1))*W279</f>
        <v>30.542806186607379</v>
      </c>
      <c r="AA279" s="3">
        <v>43798</v>
      </c>
      <c r="AB279">
        <v>573.31569999999999</v>
      </c>
      <c r="AD279" s="3">
        <v>43795</v>
      </c>
      <c r="AE279">
        <v>57.904800000000002</v>
      </c>
      <c r="AG279" s="1">
        <v>43791</v>
      </c>
      <c r="AH279">
        <v>31.334399999999999</v>
      </c>
      <c r="AJ279">
        <f>AJ278/(AH278+AI278*(1-Analysis!$G$1))*AH279</f>
        <v>30.862197863753323</v>
      </c>
      <c r="AL279" s="1">
        <v>43808</v>
      </c>
      <c r="AM279">
        <v>314.6755</v>
      </c>
      <c r="AO279">
        <f>AO278/(AM278+AN278*(1-Analysis!$G$1))*AM279</f>
        <v>308.46985944418554</v>
      </c>
      <c r="AQ279" s="1">
        <v>43801</v>
      </c>
      <c r="AR279">
        <v>28.825800000000001</v>
      </c>
      <c r="AT279">
        <f t="shared" si="8"/>
        <v>1.1072500000000001</v>
      </c>
      <c r="AU279">
        <f>AU278/((AR278+AS278*(1-Analysis!$G$1))*AT278)*AR279*AT279</f>
        <v>31.176647671157266</v>
      </c>
      <c r="AV279">
        <f t="shared" si="9"/>
        <v>1.1076699999999999</v>
      </c>
      <c r="AW279">
        <f>AW278/(($AR278+$AS278*(1-Analysis!$G$1))*AV278)*$AR279*AV279</f>
        <v>31.18847353886725</v>
      </c>
      <c r="AY279" s="3">
        <v>43804</v>
      </c>
      <c r="AZ279">
        <v>1.1092500000000001</v>
      </c>
      <c r="BB279" s="3">
        <v>43811</v>
      </c>
      <c r="BC279">
        <v>1.1183799999999999</v>
      </c>
    </row>
    <row r="280" spans="1:55" x14ac:dyDescent="0.3">
      <c r="A280" s="1">
        <v>43802</v>
      </c>
      <c r="B280">
        <v>3093.2</v>
      </c>
      <c r="D280" s="1">
        <v>43802</v>
      </c>
      <c r="E280">
        <v>5552.19</v>
      </c>
      <c r="G280" s="1">
        <v>43802</v>
      </c>
      <c r="H280" s="2">
        <v>6265.2150000000001</v>
      </c>
      <c r="K280" s="1">
        <v>43810</v>
      </c>
      <c r="L280">
        <v>59.78</v>
      </c>
      <c r="N280">
        <f>N279/(L279+M279*(1-Analysis!$G$1))*L280</f>
        <v>58.614968533187216</v>
      </c>
      <c r="P280" s="1">
        <v>43810</v>
      </c>
      <c r="Q280">
        <v>55.953299999999999</v>
      </c>
      <c r="S280" s="3">
        <v>43803</v>
      </c>
      <c r="T280" s="4">
        <v>309.077472</v>
      </c>
      <c r="V280" s="3">
        <v>43803</v>
      </c>
      <c r="W280">
        <v>31.086034999999999</v>
      </c>
      <c r="Y280">
        <f>Y279/(W279+X279*(1-Analysis!$G$1))*W280</f>
        <v>30.489839884104615</v>
      </c>
      <c r="AA280" s="3">
        <v>43796</v>
      </c>
      <c r="AB280">
        <v>575.50070000000005</v>
      </c>
      <c r="AD280" s="3">
        <v>43794</v>
      </c>
      <c r="AE280">
        <v>57.776200000000003</v>
      </c>
      <c r="AG280" s="1">
        <v>43790</v>
      </c>
      <c r="AH280">
        <v>31.266200000000001</v>
      </c>
      <c r="AJ280">
        <f>AJ279/(AH279+AI279*(1-Analysis!$G$1))*AH280</f>
        <v>30.795025621926197</v>
      </c>
      <c r="AL280" s="1">
        <v>43805</v>
      </c>
      <c r="AM280">
        <v>315.65289999999999</v>
      </c>
      <c r="AO280">
        <f>AO279/(AM279+AN279*(1-Analysis!$G$1))*AM280</f>
        <v>309.4279843716767</v>
      </c>
      <c r="AQ280" s="1">
        <v>43798</v>
      </c>
      <c r="AR280">
        <v>29.197399999999998</v>
      </c>
      <c r="AT280">
        <f t="shared" si="8"/>
        <v>1.1026000000000002</v>
      </c>
      <c r="AU280">
        <f>AU279/((AR279+AS279*(1-Analysis!$G$1))*AT279)*AR280*AT280</f>
        <v>31.445935899098167</v>
      </c>
      <c r="AV280">
        <f t="shared" si="9"/>
        <v>1.10175</v>
      </c>
      <c r="AW280">
        <f>AW279/(($AR279+$AS279*(1-Analysis!$G$1))*AV279)*$AR280*AV280</f>
        <v>31.421694065691451</v>
      </c>
      <c r="AY280" s="3">
        <v>43803</v>
      </c>
      <c r="AZ280">
        <v>1.1087499999999997</v>
      </c>
      <c r="BB280" s="3">
        <v>43810</v>
      </c>
      <c r="BC280">
        <v>1.1133200000000001</v>
      </c>
    </row>
    <row r="281" spans="1:55" x14ac:dyDescent="0.3">
      <c r="A281" s="1">
        <v>43801</v>
      </c>
      <c r="B281">
        <v>3113.87</v>
      </c>
      <c r="D281" s="1">
        <v>43801</v>
      </c>
      <c r="E281">
        <v>5589.17</v>
      </c>
      <c r="G281" s="1">
        <v>43801</v>
      </c>
      <c r="H281" s="2">
        <v>6306.8770000000004</v>
      </c>
      <c r="K281" s="1">
        <v>43809</v>
      </c>
      <c r="L281">
        <v>59.61</v>
      </c>
      <c r="N281">
        <f>N280/(L280+M280*(1-Analysis!$G$1))*L281</f>
        <v>58.448281603601373</v>
      </c>
      <c r="P281" s="1">
        <v>43809</v>
      </c>
      <c r="Q281">
        <v>55.790900000000001</v>
      </c>
      <c r="S281" s="3">
        <v>43802</v>
      </c>
      <c r="T281" s="4">
        <v>307.108679</v>
      </c>
      <c r="V281" s="3">
        <v>43802</v>
      </c>
      <c r="W281">
        <v>30.888019</v>
      </c>
      <c r="Y281">
        <f>Y280/(W280+X280*(1-Analysis!$G$1))*W281</f>
        <v>30.295621607811391</v>
      </c>
      <c r="AA281" s="3">
        <v>43795</v>
      </c>
      <c r="AB281">
        <v>573.04110000000003</v>
      </c>
      <c r="AD281" s="3">
        <v>43791</v>
      </c>
      <c r="AE281">
        <v>57.340600000000002</v>
      </c>
      <c r="AG281" s="1">
        <v>43789</v>
      </c>
      <c r="AH281">
        <v>31.311599999999999</v>
      </c>
      <c r="AJ281">
        <f>AJ280/(AH280+AI280*(1-Analysis!$G$1))*AH281</f>
        <v>30.839741454462143</v>
      </c>
      <c r="AL281" s="1">
        <v>43804</v>
      </c>
      <c r="AM281">
        <v>312.7894</v>
      </c>
      <c r="AO281">
        <f>AO280/(AM280+AN280*(1-Analysis!$G$1))*AM281</f>
        <v>306.62095477287278</v>
      </c>
      <c r="AQ281" s="1">
        <v>43796</v>
      </c>
      <c r="AR281">
        <v>29.380199999999999</v>
      </c>
      <c r="AT281">
        <f t="shared" si="8"/>
        <v>1.09995</v>
      </c>
      <c r="AU281">
        <f>AU280/((AR280+AS280*(1-Analysis!$G$1))*AT280)*AR281*AT281</f>
        <v>31.566762944869936</v>
      </c>
      <c r="AV281">
        <f t="shared" si="9"/>
        <v>1.1006</v>
      </c>
      <c r="AW281">
        <f>AW280/(($AR280+$AS280*(1-Analysis!$G$1))*AV280)*$AR281*AV281</f>
        <v>31.585416879970772</v>
      </c>
      <c r="AY281" s="3">
        <v>43802</v>
      </c>
      <c r="AZ281">
        <v>1.1083500000000002</v>
      </c>
      <c r="BB281" s="3">
        <v>43809</v>
      </c>
      <c r="BC281">
        <v>1.10934</v>
      </c>
    </row>
    <row r="282" spans="1:55" x14ac:dyDescent="0.3">
      <c r="A282" s="1">
        <v>43798</v>
      </c>
      <c r="B282">
        <v>3140.98</v>
      </c>
      <c r="D282" s="1">
        <v>43798</v>
      </c>
      <c r="E282">
        <v>5637.69</v>
      </c>
      <c r="G282" s="1">
        <v>43798</v>
      </c>
      <c r="H282" s="2">
        <v>6361.5640000000003</v>
      </c>
      <c r="K282" s="1">
        <v>43808</v>
      </c>
      <c r="L282">
        <v>59.67</v>
      </c>
      <c r="N282">
        <f>N281/(L281+M281*(1-Analysis!$G$1))*L282</f>
        <v>58.507112284631674</v>
      </c>
      <c r="P282" s="1">
        <v>43808</v>
      </c>
      <c r="Q282">
        <v>55.850299999999997</v>
      </c>
      <c r="S282" s="3">
        <v>43801</v>
      </c>
      <c r="T282" s="4">
        <v>309.15212200000002</v>
      </c>
      <c r="V282" s="3">
        <v>43801</v>
      </c>
      <c r="W282">
        <v>31.093565000000002</v>
      </c>
      <c r="Y282">
        <f>Y281/(W281+X281*(1-Analysis!$G$1))*W282</f>
        <v>30.497225467191278</v>
      </c>
      <c r="AA282" s="3">
        <v>43794</v>
      </c>
      <c r="AB282">
        <v>571.77239999999995</v>
      </c>
      <c r="AD282" s="3">
        <v>43790</v>
      </c>
      <c r="AE282">
        <v>57.214799999999997</v>
      </c>
      <c r="AG282" s="1">
        <v>43788</v>
      </c>
      <c r="AH282">
        <v>31.426100000000002</v>
      </c>
      <c r="AJ282">
        <f>AJ281/(AH281+AI281*(1-Analysis!$G$1))*AH282</f>
        <v>30.952515966034085</v>
      </c>
      <c r="AL282" s="1">
        <v>43803</v>
      </c>
      <c r="AM282">
        <v>312.2491</v>
      </c>
      <c r="AO282">
        <f>AO281/(AM281+AN281*(1-Analysis!$G$1))*AM282</f>
        <v>306.09130990043218</v>
      </c>
      <c r="AQ282" s="1">
        <v>43795</v>
      </c>
      <c r="AR282">
        <v>29.215299999999999</v>
      </c>
      <c r="AT282">
        <f t="shared" si="8"/>
        <v>1.1014499999999998</v>
      </c>
      <c r="AU282">
        <f>AU281/((AR281+AS281*(1-Analysis!$G$1))*AT281)*AR282*AT282</f>
        <v>31.432396523265293</v>
      </c>
      <c r="AV282">
        <f t="shared" si="9"/>
        <v>1.10236</v>
      </c>
      <c r="AW282">
        <f>AW281/(($AR281+$AS281*(1-Analysis!$G$1))*AV281)*$AR282*AV282</f>
        <v>31.458365455886991</v>
      </c>
      <c r="AY282" s="3">
        <v>43801</v>
      </c>
      <c r="AZ282">
        <v>1.1072500000000001</v>
      </c>
      <c r="BB282" s="3">
        <v>43808</v>
      </c>
      <c r="BC282">
        <v>1.1065400000000001</v>
      </c>
    </row>
    <row r="283" spans="1:55" x14ac:dyDescent="0.3">
      <c r="A283" s="1">
        <v>43796</v>
      </c>
      <c r="B283">
        <v>3153.63</v>
      </c>
      <c r="D283" s="1">
        <v>43796</v>
      </c>
      <c r="E283">
        <v>5659.51</v>
      </c>
      <c r="G283" s="1">
        <v>43796</v>
      </c>
      <c r="H283" s="2">
        <v>6385.7650000000003</v>
      </c>
      <c r="K283" s="1">
        <v>43805</v>
      </c>
      <c r="L283">
        <v>59.85</v>
      </c>
      <c r="N283">
        <f>N282/(L282+M282*(1-Analysis!$G$1))*L283</f>
        <v>58.68360432772257</v>
      </c>
      <c r="P283" s="1">
        <v>43805</v>
      </c>
      <c r="Q283">
        <v>56.023800000000001</v>
      </c>
      <c r="S283" s="3">
        <v>43798</v>
      </c>
      <c r="T283" s="4">
        <v>311.835217</v>
      </c>
      <c r="V283" s="3">
        <v>43798</v>
      </c>
      <c r="W283">
        <v>31.363467</v>
      </c>
      <c r="Y283">
        <f>Y282/(W282+X282*(1-Analysis!$G$1))*W283</f>
        <v>30.76195105102336</v>
      </c>
      <c r="AA283" s="3">
        <v>43791</v>
      </c>
      <c r="AB283">
        <v>567.447</v>
      </c>
      <c r="AD283" s="3">
        <v>43789</v>
      </c>
      <c r="AE283">
        <v>57.3001</v>
      </c>
      <c r="AG283" s="1">
        <v>43787</v>
      </c>
      <c r="AH283">
        <v>31.441199999999998</v>
      </c>
      <c r="AJ283">
        <f>AJ282/(AH282+AI282*(1-Analysis!$G$1))*AH283</f>
        <v>30.967388412538327</v>
      </c>
      <c r="AL283" s="1">
        <v>43802</v>
      </c>
      <c r="AM283">
        <v>310.26620000000003</v>
      </c>
      <c r="AO283">
        <f>AO282/(AM282+AN282*(1-Analysis!$G$1))*AM283</f>
        <v>304.14751419885431</v>
      </c>
      <c r="AQ283" s="1">
        <v>43794</v>
      </c>
      <c r="AR283">
        <v>29.157</v>
      </c>
      <c r="AT283">
        <f t="shared" si="8"/>
        <v>1.1012</v>
      </c>
      <c r="AU283">
        <f>AU282/((AR282+AS282*(1-Analysis!$G$1))*AT282)*AR283*AT283</f>
        <v>31.362552155820865</v>
      </c>
      <c r="AV283">
        <f t="shared" si="9"/>
        <v>1.1013999999999999</v>
      </c>
      <c r="AW283">
        <f>AW282/(($AR282+$AS282*(1-Analysis!$G$1))*AV282)*$AR283*AV283</f>
        <v>31.368248224138295</v>
      </c>
      <c r="AY283" s="3">
        <v>43798</v>
      </c>
      <c r="AZ283">
        <v>1.1026000000000002</v>
      </c>
      <c r="BB283" s="3">
        <v>43805</v>
      </c>
      <c r="BC283">
        <v>1.1060000000000001</v>
      </c>
    </row>
    <row r="284" spans="1:55" x14ac:dyDescent="0.3">
      <c r="A284" s="1">
        <v>43795</v>
      </c>
      <c r="B284">
        <v>3140.52</v>
      </c>
      <c r="D284" s="1">
        <v>43795</v>
      </c>
      <c r="E284">
        <v>5635.51</v>
      </c>
      <c r="G284" s="1">
        <v>43795</v>
      </c>
      <c r="H284" s="2">
        <v>6358.4560000000001</v>
      </c>
      <c r="K284" s="1">
        <v>43804</v>
      </c>
      <c r="L284">
        <v>59.31</v>
      </c>
      <c r="N284">
        <f>N283/(L283+M283*(1-Analysis!$G$1))*L284</f>
        <v>58.154128198449889</v>
      </c>
      <c r="P284" s="1">
        <v>43804</v>
      </c>
      <c r="Q284">
        <v>55.514699999999998</v>
      </c>
      <c r="S284" s="3">
        <v>43797</v>
      </c>
      <c r="T284" s="4">
        <v>313.03161699999998</v>
      </c>
      <c r="V284" s="3">
        <v>43797</v>
      </c>
      <c r="W284">
        <v>31.483775999999999</v>
      </c>
      <c r="Y284">
        <f>Y283/(W283+X283*(1-Analysis!$G$1))*W284</f>
        <v>30.879952659997187</v>
      </c>
      <c r="AA284" s="3">
        <v>43790</v>
      </c>
      <c r="AB284">
        <v>566.21079999999995</v>
      </c>
      <c r="AD284" s="3">
        <v>43788</v>
      </c>
      <c r="AE284">
        <v>57.507399999999997</v>
      </c>
      <c r="AG284" s="1">
        <v>43784</v>
      </c>
      <c r="AH284">
        <v>31.425799999999999</v>
      </c>
      <c r="AJ284">
        <f>AJ283/(AH283+AI283*(1-Analysis!$G$1))*AH284</f>
        <v>30.95222048696446</v>
      </c>
      <c r="AL284" s="1">
        <v>43801</v>
      </c>
      <c r="AM284">
        <v>312.33199999999999</v>
      </c>
      <c r="AO284">
        <f>AO283/(AM283+AN283*(1-Analysis!$G$1))*AM284</f>
        <v>306.17257504928529</v>
      </c>
      <c r="AQ284" s="1">
        <v>43791</v>
      </c>
      <c r="AR284">
        <v>28.8797</v>
      </c>
      <c r="AT284">
        <f t="shared" si="8"/>
        <v>1.1033500000000003</v>
      </c>
      <c r="AU284">
        <f>AU283/((AR283+AS283*(1-Analysis!$G$1))*AT283)*AR284*AT284</f>
        <v>31.124926449719513</v>
      </c>
      <c r="AV284">
        <f t="shared" si="9"/>
        <v>1.10229</v>
      </c>
      <c r="AW284">
        <f>AW283/(($AR283+$AS283*(1-Analysis!$G$1))*AV283)*$AR284*AV284</f>
        <v>31.095024404097803</v>
      </c>
      <c r="AY284" s="3">
        <v>43796</v>
      </c>
      <c r="AZ284">
        <v>1.09995</v>
      </c>
      <c r="BB284" s="3">
        <v>43804</v>
      </c>
      <c r="BC284">
        <v>1.1104499999999999</v>
      </c>
    </row>
    <row r="285" spans="1:55" x14ac:dyDescent="0.3">
      <c r="A285" s="1">
        <v>43794</v>
      </c>
      <c r="B285">
        <v>3133.64</v>
      </c>
      <c r="D285" s="1">
        <v>43794</v>
      </c>
      <c r="E285">
        <v>5623.07</v>
      </c>
      <c r="G285" s="1">
        <v>43794</v>
      </c>
      <c r="H285" s="2">
        <v>6344.3630000000003</v>
      </c>
      <c r="K285" s="1">
        <v>43803</v>
      </c>
      <c r="L285">
        <v>59.21</v>
      </c>
      <c r="N285">
        <f>N284/(L284+M284*(1-Analysis!$G$1))*L285</f>
        <v>58.056077063399393</v>
      </c>
      <c r="P285" s="1">
        <v>43803</v>
      </c>
      <c r="Q285">
        <v>55.418399999999998</v>
      </c>
      <c r="S285" s="3">
        <v>43796</v>
      </c>
      <c r="T285" s="4">
        <v>313.03215299999999</v>
      </c>
      <c r="V285" s="3">
        <v>43796</v>
      </c>
      <c r="W285">
        <v>31.483823000000001</v>
      </c>
      <c r="Y285">
        <f>Y284/(W284+X284*(1-Analysis!$G$1))*W285</f>
        <v>30.879998758590162</v>
      </c>
      <c r="AA285" s="3">
        <v>43789</v>
      </c>
      <c r="AB285">
        <v>567.0752</v>
      </c>
      <c r="AD285" s="3">
        <v>43787</v>
      </c>
      <c r="AE285">
        <v>57.538200000000003</v>
      </c>
      <c r="AG285" s="1">
        <v>43783</v>
      </c>
      <c r="AH285">
        <v>31.181699999999999</v>
      </c>
      <c r="AJ285">
        <f>AJ284/(AH284+AI284*(1-Analysis!$G$1))*AH285</f>
        <v>30.711799017316334</v>
      </c>
      <c r="AL285" s="1">
        <v>43798</v>
      </c>
      <c r="AM285">
        <v>315.03449999999998</v>
      </c>
      <c r="AO285">
        <f>AO284/(AM284+AN284*(1-Analysis!$G$1))*AM285</f>
        <v>308.82177969072671</v>
      </c>
      <c r="AQ285" s="1">
        <v>43790</v>
      </c>
      <c r="AR285">
        <v>28.7057</v>
      </c>
      <c r="AT285">
        <f t="shared" si="8"/>
        <v>1.1075999999999999</v>
      </c>
      <c r="AU285">
        <f>AU284/((AR284+AS284*(1-Analysis!$G$1))*AT284)*AR285*AT285</f>
        <v>31.056566914461172</v>
      </c>
      <c r="AV285">
        <f t="shared" si="9"/>
        <v>1.10623</v>
      </c>
      <c r="AW285">
        <f>AW284/(($AR284+$AS284*(1-Analysis!$G$1))*AV284)*$AR285*AV285</f>
        <v>31.018152778786906</v>
      </c>
      <c r="AY285" s="3">
        <v>43795</v>
      </c>
      <c r="AZ285">
        <v>1.1014499999999998</v>
      </c>
      <c r="BB285" s="3">
        <v>43803</v>
      </c>
      <c r="BC285">
        <v>1.1078300000000001</v>
      </c>
    </row>
    <row r="286" spans="1:55" x14ac:dyDescent="0.3">
      <c r="A286" s="1">
        <v>43791</v>
      </c>
      <c r="B286">
        <v>3110.29</v>
      </c>
      <c r="D286" s="1">
        <v>43791</v>
      </c>
      <c r="E286">
        <v>5580.7</v>
      </c>
      <c r="G286" s="1">
        <v>43791</v>
      </c>
      <c r="H286" s="2">
        <v>6296.3370000000004</v>
      </c>
      <c r="K286" s="1">
        <v>43802</v>
      </c>
      <c r="L286">
        <v>58.83</v>
      </c>
      <c r="N286">
        <f>N285/(L285+M285*(1-Analysis!$G$1))*L286</f>
        <v>57.683482750207496</v>
      </c>
      <c r="P286" s="1">
        <v>43802</v>
      </c>
      <c r="Q286">
        <v>55.065300000000001</v>
      </c>
      <c r="S286" s="3">
        <v>43795</v>
      </c>
      <c r="T286" s="4">
        <v>311.70024899999999</v>
      </c>
      <c r="V286" s="3">
        <v>43795</v>
      </c>
      <c r="W286">
        <v>31.349886999999999</v>
      </c>
      <c r="Y286">
        <f>Y285/(W285+X285*(1-Analysis!$G$1))*W286</f>
        <v>30.748631500118069</v>
      </c>
      <c r="AA286" s="3">
        <v>43788</v>
      </c>
      <c r="AB286">
        <v>569.10410000000002</v>
      </c>
      <c r="AD286" s="3">
        <v>43784</v>
      </c>
      <c r="AE286">
        <v>57.508299999999998</v>
      </c>
      <c r="AG286" s="1">
        <v>43782</v>
      </c>
      <c r="AH286">
        <v>31.150300000000001</v>
      </c>
      <c r="AJ286">
        <f>AJ285/(AH285+AI285*(1-Analysis!$G$1))*AH286</f>
        <v>30.68087220802936</v>
      </c>
      <c r="AL286" s="1">
        <v>43797</v>
      </c>
      <c r="AM286">
        <v>316.24149999999997</v>
      </c>
      <c r="AO286">
        <f>AO285/(AM285+AN285*(1-Analysis!$G$1))*AM286</f>
        <v>310.00497673132611</v>
      </c>
      <c r="AQ286" s="1">
        <v>43789</v>
      </c>
      <c r="AR286">
        <v>28.775600000000001</v>
      </c>
      <c r="AT286">
        <f t="shared" si="8"/>
        <v>1.1066000000000003</v>
      </c>
      <c r="AU286">
        <f>AU285/((AR285+AS285*(1-Analysis!$G$1))*AT285)*AR286*AT286</f>
        <v>31.104083615216666</v>
      </c>
      <c r="AV286">
        <f t="shared" si="9"/>
        <v>1.1076699999999999</v>
      </c>
      <c r="AW286">
        <f>AW285/(($AR285+$AS285*(1-Analysis!$G$1))*AV285)*$AR286*AV286</f>
        <v>31.13415895361199</v>
      </c>
      <c r="AY286" s="3">
        <v>43794</v>
      </c>
      <c r="AZ286">
        <v>1.1012</v>
      </c>
      <c r="BB286" s="3">
        <v>43802</v>
      </c>
      <c r="BC286">
        <v>1.1082099999999999</v>
      </c>
    </row>
    <row r="287" spans="1:55" x14ac:dyDescent="0.3">
      <c r="A287" s="1">
        <v>43790</v>
      </c>
      <c r="B287">
        <v>3103.54</v>
      </c>
      <c r="D287" s="1">
        <v>43790</v>
      </c>
      <c r="E287">
        <v>5568.54</v>
      </c>
      <c r="G287" s="1">
        <v>43790</v>
      </c>
      <c r="H287" s="2">
        <v>6282.5940000000001</v>
      </c>
      <c r="K287" s="1">
        <v>43801</v>
      </c>
      <c r="L287">
        <v>59.22</v>
      </c>
      <c r="N287">
        <f>N286/(L286+M286*(1-Analysis!$G$1))*L287</f>
        <v>58.065882176904438</v>
      </c>
      <c r="P287" s="1">
        <v>43801</v>
      </c>
      <c r="Q287">
        <v>55.431800000000003</v>
      </c>
      <c r="S287" s="3">
        <v>43794</v>
      </c>
      <c r="T287" s="4">
        <v>311.01036099999999</v>
      </c>
      <c r="V287" s="3">
        <v>43794</v>
      </c>
      <c r="W287">
        <v>31.280467000000002</v>
      </c>
      <c r="Y287">
        <f>Y286/(W286+X286*(1-Analysis!$G$1))*W287</f>
        <v>30.68054289747851</v>
      </c>
      <c r="AA287" s="3">
        <v>43787</v>
      </c>
      <c r="AB287">
        <v>569.40790000000004</v>
      </c>
      <c r="AD287" s="3">
        <v>43783</v>
      </c>
      <c r="AE287">
        <v>57.061399999999999</v>
      </c>
      <c r="AG287" s="1">
        <v>43781</v>
      </c>
      <c r="AH287">
        <v>31.128499999999999</v>
      </c>
      <c r="AJ287">
        <f>AJ286/(AH286+AI286*(1-Analysis!$G$1))*AH287</f>
        <v>30.659400728970247</v>
      </c>
      <c r="AL287" s="1">
        <v>43796</v>
      </c>
      <c r="AM287">
        <v>316.24220000000003</v>
      </c>
      <c r="AO287">
        <f>AO286/(AM286+AN286*(1-Analysis!$G$1))*AM287</f>
        <v>310.00566292679298</v>
      </c>
      <c r="AQ287" s="1">
        <v>43788</v>
      </c>
      <c r="AR287">
        <v>28.8445</v>
      </c>
      <c r="AT287">
        <f t="shared" si="8"/>
        <v>1.10795</v>
      </c>
      <c r="AU287">
        <f>AU286/((AR286+AS286*(1-Analysis!$G$1))*AT286)*AR287*AT287</f>
        <v>31.216595289149442</v>
      </c>
      <c r="AV287">
        <f t="shared" si="9"/>
        <v>1.1077999999999999</v>
      </c>
      <c r="AW287">
        <f>AW286/(($AR286+$AS286*(1-Analysis!$G$1))*AV286)*$AR287*AV287</f>
        <v>31.212369025064074</v>
      </c>
      <c r="AY287" s="3">
        <v>43791</v>
      </c>
      <c r="AZ287">
        <v>1.1033500000000003</v>
      </c>
      <c r="BB287" s="3">
        <v>43801</v>
      </c>
      <c r="BC287">
        <v>1.1076699999999999</v>
      </c>
    </row>
    <row r="288" spans="1:55" x14ac:dyDescent="0.3">
      <c r="A288" s="1">
        <v>43789</v>
      </c>
      <c r="B288">
        <v>3108.46</v>
      </c>
      <c r="D288" s="1">
        <v>43789</v>
      </c>
      <c r="E288">
        <v>5577.13</v>
      </c>
      <c r="G288" s="1">
        <v>43789</v>
      </c>
      <c r="H288" s="2">
        <v>6292.17</v>
      </c>
      <c r="K288" s="1">
        <v>43798</v>
      </c>
      <c r="L288">
        <v>59.74</v>
      </c>
      <c r="N288">
        <f>N287/(L287+M287*(1-Analysis!$G$1))*L288</f>
        <v>58.575748079167028</v>
      </c>
      <c r="P288" s="1">
        <v>43798</v>
      </c>
      <c r="Q288">
        <v>55.912599999999998</v>
      </c>
      <c r="S288" s="3">
        <v>43791</v>
      </c>
      <c r="T288" s="4">
        <v>308.663681</v>
      </c>
      <c r="V288" s="3">
        <v>43791</v>
      </c>
      <c r="W288">
        <v>31.044445</v>
      </c>
      <c r="Y288">
        <f>Y287/(W287+X287*(1-Analysis!$G$1))*W288</f>
        <v>30.449047533430758</v>
      </c>
      <c r="AA288" s="3">
        <v>43784</v>
      </c>
      <c r="AB288">
        <v>569.11580000000004</v>
      </c>
      <c r="AD288" s="3">
        <v>43782</v>
      </c>
      <c r="AE288">
        <v>57.000599999999999</v>
      </c>
      <c r="AG288" s="1">
        <v>43780</v>
      </c>
      <c r="AH288">
        <v>31.08</v>
      </c>
      <c r="AJ288">
        <f>AJ287/(AH287+AI287*(1-Analysis!$G$1))*AH288</f>
        <v>30.611631612714884</v>
      </c>
      <c r="AL288" s="1">
        <v>43795</v>
      </c>
      <c r="AM288">
        <v>314.90309999999999</v>
      </c>
      <c r="AO288">
        <f>AO287/(AM287+AN287*(1-Analysis!$G$1))*AM288</f>
        <v>308.69297099881726</v>
      </c>
      <c r="AQ288" s="1">
        <v>43787</v>
      </c>
      <c r="AR288">
        <v>28.856100000000001</v>
      </c>
      <c r="AT288">
        <f t="shared" si="8"/>
        <v>1.1081000000000003</v>
      </c>
      <c r="AU288">
        <f>AU287/((AR287+AS287*(1-Analysis!$G$1))*AT287)*AR288*AT288</f>
        <v>31.233377206132854</v>
      </c>
      <c r="AV288">
        <f t="shared" si="9"/>
        <v>1.1071899999999999</v>
      </c>
      <c r="AW288">
        <f>AW287/(($AR287+$AS287*(1-Analysis!$G$1))*AV287)*$AR288*AV288</f>
        <v>31.207727559659066</v>
      </c>
      <c r="AY288" s="3">
        <v>43790</v>
      </c>
      <c r="AZ288">
        <v>1.1075999999999999</v>
      </c>
      <c r="BB288" s="3">
        <v>43798</v>
      </c>
      <c r="BC288">
        <v>1.10175</v>
      </c>
    </row>
    <row r="289" spans="1:55" x14ac:dyDescent="0.3">
      <c r="A289" s="1">
        <v>43788</v>
      </c>
      <c r="B289">
        <v>3120.18</v>
      </c>
      <c r="D289" s="1">
        <v>43788</v>
      </c>
      <c r="E289">
        <v>5597.39</v>
      </c>
      <c r="G289" s="1">
        <v>43788</v>
      </c>
      <c r="H289" s="2">
        <v>6314.6629999999996</v>
      </c>
      <c r="K289" s="1">
        <v>43797</v>
      </c>
      <c r="L289">
        <v>59.96</v>
      </c>
      <c r="N289">
        <f>N288/(L288+M288*(1-Analysis!$G$1))*L289</f>
        <v>58.791460576278119</v>
      </c>
      <c r="P289" s="1">
        <v>43797</v>
      </c>
      <c r="Q289">
        <v>56.127000000000002</v>
      </c>
      <c r="S289" s="3">
        <v>43790</v>
      </c>
      <c r="T289" s="4">
        <v>307.99073900000002</v>
      </c>
      <c r="V289" s="3">
        <v>43790</v>
      </c>
      <c r="W289">
        <v>30.976780999999999</v>
      </c>
      <c r="Y289">
        <f>Y288/(W288+X288*(1-Analysis!$G$1))*W289</f>
        <v>30.382681252690286</v>
      </c>
      <c r="AA289" s="3">
        <v>43783</v>
      </c>
      <c r="AB289">
        <v>564.673</v>
      </c>
      <c r="AD289" s="3">
        <v>43781</v>
      </c>
      <c r="AE289">
        <v>56.957900000000002</v>
      </c>
      <c r="AG289" s="1">
        <v>43777</v>
      </c>
      <c r="AH289">
        <v>31.141500000000001</v>
      </c>
      <c r="AJ289">
        <f>AJ288/(AH288+AI288*(1-Analysis!$G$1))*AH289</f>
        <v>30.672204821987151</v>
      </c>
      <c r="AL289" s="1">
        <v>43794</v>
      </c>
      <c r="AM289">
        <v>314.21449999999999</v>
      </c>
      <c r="AO289">
        <f>AO288/(AM288+AN288*(1-Analysis!$G$1))*AM289</f>
        <v>308.01795071534025</v>
      </c>
      <c r="AQ289" s="1">
        <v>43784</v>
      </c>
      <c r="AR289">
        <v>28.915600000000001</v>
      </c>
      <c r="AT289">
        <f t="shared" si="8"/>
        <v>1.1052</v>
      </c>
      <c r="AU289">
        <f>AU288/((AR288+AS288*(1-Analysis!$G$1))*AT288)*AR289*AT289</f>
        <v>31.215869869247484</v>
      </c>
      <c r="AV289">
        <f t="shared" si="9"/>
        <v>1.1054200000000001</v>
      </c>
      <c r="AW289">
        <f>AW288/(($AR288+$AS288*(1-Analysis!$G$1))*AV288)*$AR289*AV289</f>
        <v>31.222083668895721</v>
      </c>
      <c r="AY289" s="3">
        <v>43789</v>
      </c>
      <c r="AZ289">
        <v>1.1066000000000003</v>
      </c>
      <c r="BB289" s="3">
        <v>43797</v>
      </c>
      <c r="BC289">
        <v>1.1011</v>
      </c>
    </row>
    <row r="290" spans="1:55" x14ac:dyDescent="0.3">
      <c r="A290" s="1">
        <v>43787</v>
      </c>
      <c r="B290">
        <v>3122.03</v>
      </c>
      <c r="D290" s="1">
        <v>43787</v>
      </c>
      <c r="E290">
        <v>5600.47</v>
      </c>
      <c r="G290" s="1">
        <v>43787</v>
      </c>
      <c r="H290" s="2">
        <v>6318.018</v>
      </c>
      <c r="K290" s="1">
        <v>43796</v>
      </c>
      <c r="L290">
        <v>59.96</v>
      </c>
      <c r="N290">
        <f>N289/(L289+M289*(1-Analysis!$G$1))*L290</f>
        <v>58.791460576278119</v>
      </c>
      <c r="P290" s="1">
        <v>43796</v>
      </c>
      <c r="Q290">
        <v>56.127099999999999</v>
      </c>
      <c r="S290" s="3">
        <v>43789</v>
      </c>
      <c r="T290" s="4">
        <v>308.462986</v>
      </c>
      <c r="V290" s="3">
        <v>43789</v>
      </c>
      <c r="W290">
        <v>31.024301999999999</v>
      </c>
      <c r="Y290">
        <f>Y289/(W289+X289*(1-Analysis!$G$1))*W290</f>
        <v>30.429290853468657</v>
      </c>
      <c r="AA290" s="3">
        <v>43782</v>
      </c>
      <c r="AB290">
        <v>564.05820000000006</v>
      </c>
      <c r="AD290" s="3">
        <v>43780</v>
      </c>
      <c r="AE290">
        <v>56.865900000000003</v>
      </c>
      <c r="AG290" s="1">
        <v>43776</v>
      </c>
      <c r="AH290">
        <v>31.059200000000001</v>
      </c>
      <c r="AJ290">
        <f>AJ289/(AH289+AI289*(1-Analysis!$G$1))*AH290</f>
        <v>30.591145063887843</v>
      </c>
      <c r="AL290" s="1">
        <v>43791</v>
      </c>
      <c r="AM290">
        <v>311.84500000000003</v>
      </c>
      <c r="AO290">
        <f>AO289/(AM289+AN289*(1-Analysis!$G$1))*AM290</f>
        <v>305.69517906024481</v>
      </c>
      <c r="AQ290" s="1">
        <v>43783</v>
      </c>
      <c r="AR290">
        <v>28.822600000000001</v>
      </c>
      <c r="AT290">
        <f t="shared" si="8"/>
        <v>1.10015</v>
      </c>
      <c r="AU290">
        <f>AU289/((AR289+AS289*(1-Analysis!$G$1))*AT289)*AR290*AT290</f>
        <v>30.973295414420548</v>
      </c>
      <c r="AV290">
        <f t="shared" si="9"/>
        <v>1.1022099999999999</v>
      </c>
      <c r="AW290">
        <f>AW289/(($AR289+$AS289*(1-Analysis!$G$1))*AV289)*$AR290*AV290</f>
        <v>31.031292040838487</v>
      </c>
      <c r="AY290" s="3">
        <v>43788</v>
      </c>
      <c r="AZ290">
        <v>1.10795</v>
      </c>
      <c r="BB290" s="3">
        <v>43796</v>
      </c>
      <c r="BC290">
        <v>1.1006</v>
      </c>
    </row>
    <row r="291" spans="1:55" x14ac:dyDescent="0.3">
      <c r="A291" s="1">
        <v>43784</v>
      </c>
      <c r="B291">
        <v>3120.46</v>
      </c>
      <c r="D291" s="1">
        <v>43784</v>
      </c>
      <c r="E291">
        <v>5597.59</v>
      </c>
      <c r="G291" s="1">
        <v>43784</v>
      </c>
      <c r="H291" s="2">
        <v>6314.7439999999997</v>
      </c>
      <c r="K291" s="1">
        <v>43795</v>
      </c>
      <c r="L291">
        <v>59.71</v>
      </c>
      <c r="N291">
        <f>N290/(L290+M290*(1-Analysis!$G$1))*L291</f>
        <v>58.546332738651877</v>
      </c>
      <c r="P291" s="1">
        <v>43795</v>
      </c>
      <c r="Q291">
        <v>55.888500000000001</v>
      </c>
      <c r="S291" s="3">
        <v>43788</v>
      </c>
      <c r="T291" s="4">
        <v>309.574881</v>
      </c>
      <c r="V291" s="3">
        <v>43788</v>
      </c>
      <c r="W291">
        <v>31.136120999999999</v>
      </c>
      <c r="Y291">
        <f>Y290/(W290+X290*(1-Analysis!$G$1))*W291</f>
        <v>30.538965291073865</v>
      </c>
      <c r="AA291" s="3">
        <v>43781</v>
      </c>
      <c r="AB291">
        <v>563.63869999999997</v>
      </c>
      <c r="AD291" s="3">
        <v>43777</v>
      </c>
      <c r="AE291">
        <v>56.977499999999999</v>
      </c>
      <c r="AG291" s="1">
        <v>43775</v>
      </c>
      <c r="AH291">
        <v>30.962299999999999</v>
      </c>
      <c r="AJ291">
        <f>AJ290/(AH290+AI290*(1-Analysis!$G$1))*AH291</f>
        <v>30.495705324400323</v>
      </c>
      <c r="AL291" s="1">
        <v>43790</v>
      </c>
      <c r="AM291">
        <v>311.1651</v>
      </c>
      <c r="AO291">
        <f>AO290/(AM290+AN290*(1-Analysis!$G$1))*AM291</f>
        <v>305.02868720614077</v>
      </c>
      <c r="AQ291" s="1">
        <v>43782</v>
      </c>
      <c r="AR291">
        <v>28.771999999999998</v>
      </c>
      <c r="AT291">
        <f t="shared" si="8"/>
        <v>1.1009500000000001</v>
      </c>
      <c r="AU291">
        <f>AU290/((AR290+AS290*(1-Analysis!$G$1))*AT290)*AR291*AT291</f>
        <v>30.941403146079548</v>
      </c>
      <c r="AV291">
        <f t="shared" si="9"/>
        <v>1.1008100000000001</v>
      </c>
      <c r="AW291">
        <f>AW290/(($AR290+$AS290*(1-Analysis!$G$1))*AV290)*$AR291*AV291</f>
        <v>30.937468547378007</v>
      </c>
      <c r="AY291" s="3">
        <v>43787</v>
      </c>
      <c r="AZ291">
        <v>1.1081000000000003</v>
      </c>
      <c r="BB291" s="3">
        <v>43795</v>
      </c>
      <c r="BC291">
        <v>1.10236</v>
      </c>
    </row>
    <row r="292" spans="1:55" x14ac:dyDescent="0.3">
      <c r="A292" s="1">
        <v>43783</v>
      </c>
      <c r="B292">
        <v>3096.63</v>
      </c>
      <c r="D292" s="1">
        <v>43783</v>
      </c>
      <c r="E292">
        <v>5554.17</v>
      </c>
      <c r="G292" s="1">
        <v>43783</v>
      </c>
      <c r="H292" s="2">
        <v>6265.4229999999998</v>
      </c>
      <c r="K292" s="1">
        <v>43794</v>
      </c>
      <c r="L292">
        <v>59.58</v>
      </c>
      <c r="N292">
        <f>N291/(L291+M291*(1-Analysis!$G$1))*L292</f>
        <v>58.41886626308623</v>
      </c>
      <c r="P292" s="1">
        <v>43794</v>
      </c>
      <c r="Q292">
        <v>55.764499999999998</v>
      </c>
      <c r="S292" s="3">
        <v>43787</v>
      </c>
      <c r="T292" s="4">
        <v>309.74436700000001</v>
      </c>
      <c r="V292" s="3">
        <v>43787</v>
      </c>
      <c r="W292">
        <v>31.153182000000001</v>
      </c>
      <c r="Y292">
        <f>Y291/(W291+X291*(1-Analysis!$G$1))*W292</f>
        <v>30.555699080322405</v>
      </c>
      <c r="AA292" s="3">
        <v>43780</v>
      </c>
      <c r="AB292">
        <v>562.72969999999998</v>
      </c>
      <c r="AD292" s="3">
        <v>43776</v>
      </c>
      <c r="AE292">
        <v>56.823900000000002</v>
      </c>
      <c r="AG292" s="1">
        <v>43774</v>
      </c>
      <c r="AH292">
        <v>30.941199999999998</v>
      </c>
      <c r="AJ292">
        <f>AJ291/(AH291+AI291*(1-Analysis!$G$1))*AH292</f>
        <v>30.474923296503661</v>
      </c>
      <c r="AL292" s="1">
        <v>43789</v>
      </c>
      <c r="AM292">
        <v>311.6379</v>
      </c>
      <c r="AO292">
        <f>AO291/(AM291+AN291*(1-Analysis!$G$1))*AM292</f>
        <v>305.4921632299978</v>
      </c>
      <c r="AQ292" s="1">
        <v>43781</v>
      </c>
      <c r="AR292">
        <v>28.742599999999999</v>
      </c>
      <c r="AT292">
        <f t="shared" si="8"/>
        <v>1.1012500000000001</v>
      </c>
      <c r="AU292">
        <f>AU291/((AR291+AS291*(1-Analysis!$G$1))*AT291)*AR292*AT292</f>
        <v>30.91820905947807</v>
      </c>
      <c r="AV292">
        <f t="shared" si="9"/>
        <v>1.1011500000000001</v>
      </c>
      <c r="AW292">
        <f>AW291/(($AR291+$AS291*(1-Analysis!$G$1))*AV291)*$AR292*AV292</f>
        <v>30.915401503604336</v>
      </c>
      <c r="AY292" s="3">
        <v>43784</v>
      </c>
      <c r="AZ292">
        <v>1.1052</v>
      </c>
      <c r="BB292" s="3">
        <v>43794</v>
      </c>
      <c r="BC292">
        <v>1.1013999999999999</v>
      </c>
    </row>
    <row r="293" spans="1:55" x14ac:dyDescent="0.3">
      <c r="A293" s="1">
        <v>43782</v>
      </c>
      <c r="B293">
        <v>3094.04</v>
      </c>
      <c r="D293" s="1">
        <v>43782</v>
      </c>
      <c r="E293">
        <v>5548.53</v>
      </c>
      <c r="G293" s="1">
        <v>43782</v>
      </c>
      <c r="H293" s="2">
        <v>6258.585</v>
      </c>
      <c r="K293" s="1">
        <v>43791</v>
      </c>
      <c r="L293">
        <v>59.13</v>
      </c>
      <c r="N293">
        <f>N292/(L292+M292*(1-Analysis!$G$1))*L293</f>
        <v>57.977636155358994</v>
      </c>
      <c r="P293" s="1">
        <v>43791</v>
      </c>
      <c r="Q293">
        <v>55.344000000000001</v>
      </c>
      <c r="S293" s="3">
        <v>43784</v>
      </c>
      <c r="T293" s="4">
        <v>309.58538700000003</v>
      </c>
      <c r="V293" s="3">
        <v>43784</v>
      </c>
      <c r="W293">
        <v>31.137205000000002</v>
      </c>
      <c r="Y293">
        <f>Y292/(W292+X292*(1-Analysis!$G$1))*W293</f>
        <v>30.540028501175584</v>
      </c>
      <c r="AA293" s="3">
        <v>43777</v>
      </c>
      <c r="AB293">
        <v>563.84100000000001</v>
      </c>
      <c r="AD293" s="3">
        <v>43775</v>
      </c>
      <c r="AE293">
        <v>56.647799999999997</v>
      </c>
      <c r="AG293" s="1">
        <v>43773</v>
      </c>
      <c r="AH293">
        <v>30.976800000000001</v>
      </c>
      <c r="AJ293">
        <f>AJ292/(AH292+AI292*(1-Analysis!$G$1))*AH293</f>
        <v>30.50998681276533</v>
      </c>
      <c r="AL293" s="1">
        <v>43788</v>
      </c>
      <c r="AM293">
        <v>312.76780000000002</v>
      </c>
      <c r="AO293">
        <f>AO292/(AM292+AN292*(1-Analysis!$G$1))*AM293</f>
        <v>306.59978074132613</v>
      </c>
      <c r="AQ293" s="1">
        <v>43780</v>
      </c>
      <c r="AR293">
        <v>28.638999999999999</v>
      </c>
      <c r="AT293">
        <f t="shared" si="8"/>
        <v>1.10345</v>
      </c>
      <c r="AU293">
        <f>AU292/((AR292+AS292*(1-Analysis!$G$1))*AT292)*AR293*AT293</f>
        <v>30.868310879777212</v>
      </c>
      <c r="AV293">
        <f t="shared" si="9"/>
        <v>1.1031599999999999</v>
      </c>
      <c r="AW293">
        <f>AW292/(($AR292+$AS292*(1-Analysis!$G$1))*AV292)*$AR293*AV293</f>
        <v>30.860198314499996</v>
      </c>
      <c r="AY293" s="3">
        <v>43783</v>
      </c>
      <c r="AZ293">
        <v>1.10015</v>
      </c>
      <c r="BB293" s="3">
        <v>43791</v>
      </c>
      <c r="BC293">
        <v>1.10229</v>
      </c>
    </row>
    <row r="294" spans="1:55" x14ac:dyDescent="0.3">
      <c r="A294" s="1">
        <v>43781</v>
      </c>
      <c r="B294">
        <v>3091.84</v>
      </c>
      <c r="D294" s="1">
        <v>43781</v>
      </c>
      <c r="E294">
        <v>5544.45</v>
      </c>
      <c r="G294" s="1">
        <v>43781</v>
      </c>
      <c r="H294" s="2">
        <v>6253.9129999999996</v>
      </c>
      <c r="K294" s="1">
        <v>43790</v>
      </c>
      <c r="L294">
        <v>59</v>
      </c>
      <c r="N294">
        <f>N293/(L293+M293*(1-Analysis!$G$1))*L294</f>
        <v>57.850169679793346</v>
      </c>
      <c r="P294" s="1">
        <v>43790</v>
      </c>
      <c r="Q294">
        <v>55.223300000000002</v>
      </c>
      <c r="S294" s="3">
        <v>43783</v>
      </c>
      <c r="T294" s="4">
        <v>307.17708800000003</v>
      </c>
      <c r="V294" s="3">
        <v>43783</v>
      </c>
      <c r="W294">
        <v>30.894994000000001</v>
      </c>
      <c r="Y294">
        <f>Y293/(W293+X293*(1-Analysis!$G$1))*W294</f>
        <v>30.302462835172541</v>
      </c>
      <c r="AA294" s="3">
        <v>43776</v>
      </c>
      <c r="AB294">
        <v>562.30029999999999</v>
      </c>
      <c r="AD294" s="3">
        <v>43774</v>
      </c>
      <c r="AE294">
        <v>56.604399999999998</v>
      </c>
      <c r="AG294" s="1">
        <v>43770</v>
      </c>
      <c r="AH294">
        <v>30.856999999999999</v>
      </c>
      <c r="AJ294">
        <f>AJ293/(AH293+AI293*(1-Analysis!$G$1))*AH294</f>
        <v>30.391992170963423</v>
      </c>
      <c r="AL294" s="1">
        <v>43787</v>
      </c>
      <c r="AM294">
        <v>312.94400000000002</v>
      </c>
      <c r="AO294">
        <f>AO293/(AM293+AN293*(1-Analysis!$G$1))*AM294</f>
        <v>306.77250594311039</v>
      </c>
      <c r="AQ294" s="1">
        <v>43777</v>
      </c>
      <c r="AR294">
        <v>28.729299999999999</v>
      </c>
      <c r="AT294">
        <f t="shared" si="8"/>
        <v>1.1021000000000001</v>
      </c>
      <c r="AU294">
        <f>AU293/((AR293+AS293*(1-Analysis!$G$1))*AT293)*AR294*AT294</f>
        <v>30.927755526975659</v>
      </c>
      <c r="AV294">
        <f t="shared" si="9"/>
        <v>1.1021799999999999</v>
      </c>
      <c r="AW294">
        <f>AW293/(($AR293+$AS293*(1-Analysis!$G$1))*AV293)*$AR294*AV294</f>
        <v>30.93000053236732</v>
      </c>
      <c r="AY294" s="3">
        <v>43782</v>
      </c>
      <c r="AZ294">
        <v>1.1009500000000001</v>
      </c>
      <c r="BB294" s="3">
        <v>43790</v>
      </c>
      <c r="BC294">
        <v>1.10623</v>
      </c>
    </row>
    <row r="295" spans="1:55" x14ac:dyDescent="0.3">
      <c r="A295" s="1">
        <v>43780</v>
      </c>
      <c r="B295">
        <v>3087.01</v>
      </c>
      <c r="D295" s="1">
        <v>43780</v>
      </c>
      <c r="E295">
        <v>5535.58</v>
      </c>
      <c r="G295" s="1">
        <v>43780</v>
      </c>
      <c r="H295" s="2">
        <v>6243.8119999999999</v>
      </c>
      <c r="K295" s="1">
        <v>43789</v>
      </c>
      <c r="L295">
        <v>59.09</v>
      </c>
      <c r="N295">
        <f>N294/(L294+M294*(1-Analysis!$G$1))*L295</f>
        <v>57.938415701338798</v>
      </c>
      <c r="P295" s="1">
        <v>43789</v>
      </c>
      <c r="Q295">
        <v>55.307200000000002</v>
      </c>
      <c r="S295" s="3">
        <v>43782</v>
      </c>
      <c r="T295" s="4">
        <v>306.85447299999998</v>
      </c>
      <c r="V295" s="3">
        <v>43782</v>
      </c>
      <c r="W295">
        <v>30.862545999999998</v>
      </c>
      <c r="Y295">
        <f>Y294/(W294+X294*(1-Analysis!$G$1))*W295</f>
        <v>30.270637151242138</v>
      </c>
      <c r="AA295" s="3">
        <v>43775</v>
      </c>
      <c r="AB295">
        <v>560.50879999999995</v>
      </c>
      <c r="AD295" s="3">
        <v>43773</v>
      </c>
      <c r="AE295">
        <v>56.6706</v>
      </c>
      <c r="AG295" s="1">
        <v>43769</v>
      </c>
      <c r="AH295">
        <v>30.556799999999999</v>
      </c>
      <c r="AJ295">
        <f>AJ294/(AH294+AI294*(1-Analysis!$G$1))*AH295</f>
        <v>30.096316115296208</v>
      </c>
      <c r="AL295" s="1">
        <v>43784</v>
      </c>
      <c r="AM295">
        <v>312.78590000000003</v>
      </c>
      <c r="AO295">
        <f>AO294/(AM294+AN294*(1-Analysis!$G$1))*AM295</f>
        <v>306.61752379553894</v>
      </c>
      <c r="AQ295" s="1">
        <v>43776</v>
      </c>
      <c r="AR295">
        <v>28.590800000000002</v>
      </c>
      <c r="AT295">
        <f t="shared" si="8"/>
        <v>1.1044499999999999</v>
      </c>
      <c r="AU295">
        <f>AU294/((AR294+AS294*(1-Analysis!$G$1))*AT294)*AR295*AT295</f>
        <v>30.844286187363569</v>
      </c>
      <c r="AV295">
        <f t="shared" si="9"/>
        <v>1.1049</v>
      </c>
      <c r="AW295">
        <f>AW294/(($AR294+$AS294*(1-Analysis!$G$1))*AV294)*$AR295*AV295</f>
        <v>30.856853464093444</v>
      </c>
      <c r="AY295" s="3">
        <v>43781</v>
      </c>
      <c r="AZ295">
        <v>1.1012500000000001</v>
      </c>
      <c r="BB295" s="3">
        <v>43789</v>
      </c>
      <c r="BC295">
        <v>1.1076699999999999</v>
      </c>
    </row>
    <row r="296" spans="1:55" x14ac:dyDescent="0.3">
      <c r="A296" s="1">
        <v>43777</v>
      </c>
      <c r="B296">
        <v>3093.08</v>
      </c>
      <c r="D296" s="1">
        <v>43777</v>
      </c>
      <c r="E296">
        <v>5546.48</v>
      </c>
      <c r="G296" s="1">
        <v>43777</v>
      </c>
      <c r="H296" s="2">
        <v>6256.1090000000004</v>
      </c>
      <c r="K296" s="1">
        <v>43788</v>
      </c>
      <c r="L296">
        <v>59.3</v>
      </c>
      <c r="N296">
        <f>N295/(L295+M295*(1-Analysis!$G$1))*L296</f>
        <v>58.144323084944837</v>
      </c>
      <c r="P296" s="1">
        <v>43788</v>
      </c>
      <c r="Q296">
        <v>55.506399999999999</v>
      </c>
      <c r="S296" s="3">
        <v>43781</v>
      </c>
      <c r="T296" s="4">
        <v>306.62745899999999</v>
      </c>
      <c r="V296" s="3">
        <v>43781</v>
      </c>
      <c r="W296">
        <v>30.839703</v>
      </c>
      <c r="Y296">
        <f>Y295/(W295+X295*(1-Analysis!$G$1))*W296</f>
        <v>30.248232254237017</v>
      </c>
      <c r="AA296" s="3">
        <v>43774</v>
      </c>
      <c r="AB296">
        <v>560.07629999999995</v>
      </c>
      <c r="AD296" s="3">
        <v>43769</v>
      </c>
      <c r="AE296">
        <v>55.917400000000001</v>
      </c>
      <c r="AG296" s="1">
        <v>43768</v>
      </c>
      <c r="AH296">
        <v>30.648299999999999</v>
      </c>
      <c r="AJ296">
        <f>AJ295/(AH295+AI295*(1-Analysis!$G$1))*AH296</f>
        <v>30.186437231530554</v>
      </c>
      <c r="AL296" s="1">
        <v>43783</v>
      </c>
      <c r="AM296">
        <v>310.35329999999999</v>
      </c>
      <c r="AO296">
        <f>AO295/(AM295+AN295*(1-Analysis!$G$1))*AM296</f>
        <v>304.23289652050823</v>
      </c>
      <c r="AQ296" s="1">
        <v>43775</v>
      </c>
      <c r="AR296">
        <v>28.427299999999999</v>
      </c>
      <c r="AT296">
        <f t="shared" si="8"/>
        <v>1.1073999999999999</v>
      </c>
      <c r="AU296">
        <f>AU295/((AR295+AS295*(1-Analysis!$G$1))*AT295)*AR296*AT296</f>
        <v>30.74981369923027</v>
      </c>
      <c r="AV296">
        <f t="shared" si="9"/>
        <v>1.1068499999999999</v>
      </c>
      <c r="AW296">
        <f>AW295/(($AR295+$AS295*(1-Analysis!$G$1))*AV295)*$AR296*AV296</f>
        <v>30.734541532411971</v>
      </c>
      <c r="AY296" s="3">
        <v>43780</v>
      </c>
      <c r="AZ296">
        <v>1.10345</v>
      </c>
      <c r="BB296" s="3">
        <v>43788</v>
      </c>
      <c r="BC296">
        <v>1.1077999999999999</v>
      </c>
    </row>
    <row r="297" spans="1:55" x14ac:dyDescent="0.3">
      <c r="A297" s="1">
        <v>43776</v>
      </c>
      <c r="B297">
        <v>3085.18</v>
      </c>
      <c r="D297" s="1">
        <v>43776</v>
      </c>
      <c r="E297">
        <v>5531.6</v>
      </c>
      <c r="G297" s="1">
        <v>43776</v>
      </c>
      <c r="H297" s="2">
        <v>6238.9889999999996</v>
      </c>
      <c r="K297" s="1">
        <v>43787</v>
      </c>
      <c r="L297">
        <v>59.33</v>
      </c>
      <c r="N297">
        <f>N296/(L296+M296*(1-Analysis!$G$1))*L297</f>
        <v>58.173738425459987</v>
      </c>
      <c r="P297" s="1">
        <v>43787</v>
      </c>
      <c r="Q297">
        <v>55.536799999999999</v>
      </c>
      <c r="S297" s="3">
        <v>43780</v>
      </c>
      <c r="T297" s="4">
        <v>306.13411100000002</v>
      </c>
      <c r="V297" s="3">
        <v>43780</v>
      </c>
      <c r="W297">
        <v>30.790103999999999</v>
      </c>
      <c r="Y297">
        <f>Y296/(W296+X296*(1-Analysis!$G$1))*W297</f>
        <v>30.19958450715664</v>
      </c>
      <c r="AA297" s="3">
        <v>43773</v>
      </c>
      <c r="AB297">
        <v>560.73979999999995</v>
      </c>
      <c r="AD297" s="3">
        <v>43768</v>
      </c>
      <c r="AE297">
        <v>56.083399999999997</v>
      </c>
      <c r="AG297" s="1">
        <v>43767</v>
      </c>
      <c r="AH297">
        <v>30.5503</v>
      </c>
      <c r="AJ297">
        <f>AJ296/(AH296+AI296*(1-Analysis!$G$1))*AH297</f>
        <v>30.08991406878776</v>
      </c>
      <c r="AL297" s="1">
        <v>43782</v>
      </c>
      <c r="AM297">
        <v>310.02820000000003</v>
      </c>
      <c r="AO297">
        <f>AO296/(AM296+AN296*(1-Analysis!$G$1))*AM297</f>
        <v>303.91420774014466</v>
      </c>
      <c r="AQ297" s="1">
        <v>43774</v>
      </c>
      <c r="AR297">
        <v>28.404199999999999</v>
      </c>
      <c r="AT297">
        <f t="shared" si="8"/>
        <v>1.10745</v>
      </c>
      <c r="AU297">
        <f>AU296/((AR296+AS296*(1-Analysis!$G$1))*AT296)*AR297*AT297</f>
        <v>30.726213677163667</v>
      </c>
      <c r="AV297">
        <f t="shared" si="9"/>
        <v>1.1074900000000001</v>
      </c>
      <c r="AW297">
        <f>AW296/(($AR296+$AS296*(1-Analysis!$G$1))*AV296)*$AR297*AV297</f>
        <v>30.727323477648639</v>
      </c>
      <c r="AY297" s="3">
        <v>43777</v>
      </c>
      <c r="AZ297">
        <v>1.1021000000000001</v>
      </c>
      <c r="BB297" s="3">
        <v>43787</v>
      </c>
      <c r="BC297">
        <v>1.1071899999999999</v>
      </c>
    </row>
    <row r="298" spans="1:55" x14ac:dyDescent="0.3">
      <c r="A298" s="1">
        <v>43775</v>
      </c>
      <c r="B298">
        <v>3076.78</v>
      </c>
      <c r="D298" s="1">
        <v>43775</v>
      </c>
      <c r="E298">
        <v>5514.73</v>
      </c>
      <c r="G298" s="1">
        <v>43775</v>
      </c>
      <c r="H298" s="2">
        <v>6219.0959999999995</v>
      </c>
      <c r="K298" s="1">
        <v>43784</v>
      </c>
      <c r="L298">
        <v>59.3</v>
      </c>
      <c r="N298">
        <f>N297/(L297+M297*(1-Analysis!$G$1))*L298</f>
        <v>58.144323084944837</v>
      </c>
      <c r="P298" s="1">
        <v>43784</v>
      </c>
      <c r="Q298">
        <v>55.508200000000002</v>
      </c>
      <c r="S298" s="3">
        <v>43777</v>
      </c>
      <c r="T298" s="4">
        <v>306.73814800000002</v>
      </c>
      <c r="V298" s="3">
        <v>43777</v>
      </c>
      <c r="W298">
        <v>30.850840000000002</v>
      </c>
      <c r="Y298">
        <f>Y297/(W297+X297*(1-Analysis!$G$1))*W298</f>
        <v>30.259155659128936</v>
      </c>
      <c r="AA298" s="3">
        <v>43770</v>
      </c>
      <c r="AB298">
        <v>558.66660000000002</v>
      </c>
      <c r="AD298" s="3">
        <v>43767</v>
      </c>
      <c r="AE298">
        <v>55.894500000000001</v>
      </c>
      <c r="AG298" s="1">
        <v>43766</v>
      </c>
      <c r="AH298">
        <v>30.574300000000001</v>
      </c>
      <c r="AJ298">
        <f>AJ297/(AH297+AI297*(1-Analysis!$G$1))*AH298</f>
        <v>30.113552394357423</v>
      </c>
      <c r="AL298" s="1">
        <v>43781</v>
      </c>
      <c r="AM298">
        <v>309.803</v>
      </c>
      <c r="AO298">
        <f>AO297/(AM297+AN297*(1-Analysis!$G$1))*AM298</f>
        <v>303.69344885568484</v>
      </c>
      <c r="AQ298" s="1">
        <v>43773</v>
      </c>
      <c r="AR298">
        <v>28.231000000000002</v>
      </c>
      <c r="AT298">
        <f t="shared" si="8"/>
        <v>1.11555</v>
      </c>
      <c r="AU298">
        <f>AU297/((AR297+AS297*(1-Analysis!$G$1))*AT297)*AR298*AT298</f>
        <v>30.762218994444719</v>
      </c>
      <c r="AV298">
        <f t="shared" si="9"/>
        <v>1.11222</v>
      </c>
      <c r="AW298">
        <f>AW297/(($AR297+$AS297*(1-Analysis!$G$1))*AV297)*$AR298*AV298</f>
        <v>30.670391475058317</v>
      </c>
      <c r="AY298" s="3">
        <v>43776</v>
      </c>
      <c r="AZ298">
        <v>1.1044499999999999</v>
      </c>
      <c r="BB298" s="3">
        <v>43784</v>
      </c>
      <c r="BC298">
        <v>1.1054200000000001</v>
      </c>
    </row>
    <row r="299" spans="1:55" x14ac:dyDescent="0.3">
      <c r="A299" s="1">
        <v>43774</v>
      </c>
      <c r="B299">
        <v>3074.62</v>
      </c>
      <c r="D299" s="1">
        <v>43774</v>
      </c>
      <c r="E299">
        <v>5510.58</v>
      </c>
      <c r="G299" s="1">
        <v>43774</v>
      </c>
      <c r="H299" s="2">
        <v>6214.2790000000005</v>
      </c>
      <c r="K299" s="1">
        <v>43783</v>
      </c>
      <c r="L299">
        <v>58.84</v>
      </c>
      <c r="N299">
        <f>N298/(L298+M298*(1-Analysis!$G$1))*L299</f>
        <v>57.693287863712555</v>
      </c>
      <c r="P299" s="1">
        <v>43783</v>
      </c>
      <c r="Q299">
        <v>55.076900000000002</v>
      </c>
      <c r="S299" s="3">
        <v>43776</v>
      </c>
      <c r="T299" s="4">
        <v>305.90802600000001</v>
      </c>
      <c r="V299" s="3">
        <v>43776</v>
      </c>
      <c r="W299">
        <v>30.767348999999999</v>
      </c>
      <c r="Y299">
        <f>Y298/(W298+X298*(1-Analysis!$G$1))*W299</f>
        <v>30.177265922410701</v>
      </c>
      <c r="AA299" s="3">
        <v>43769</v>
      </c>
      <c r="AB299">
        <v>553.27409999999998</v>
      </c>
      <c r="AD299" s="3">
        <v>43766</v>
      </c>
      <c r="AE299">
        <v>55.939799999999998</v>
      </c>
      <c r="AG299" s="1">
        <v>43763</v>
      </c>
      <c r="AH299">
        <v>30.404800000000002</v>
      </c>
      <c r="AJ299">
        <f>AJ298/(AH298+AI298*(1-Analysis!$G$1))*AH299</f>
        <v>29.946606720021673</v>
      </c>
      <c r="AL299" s="1">
        <v>43780</v>
      </c>
      <c r="AM299">
        <v>309.30619999999999</v>
      </c>
      <c r="AO299">
        <f>AO298/(AM298+AN298*(1-Analysis!$G$1))*AM299</f>
        <v>303.20644613010921</v>
      </c>
      <c r="AQ299" s="1">
        <v>43770</v>
      </c>
      <c r="AR299">
        <v>28.09</v>
      </c>
      <c r="AT299">
        <f t="shared" si="8"/>
        <v>1.1169500000000001</v>
      </c>
      <c r="AU299">
        <f>AU298/((AR298+AS298*(1-Analysis!$G$1))*AT298)*AR299*AT299</f>
        <v>30.646990142372726</v>
      </c>
      <c r="AV299">
        <f t="shared" si="9"/>
        <v>1.1165700000000001</v>
      </c>
      <c r="AW299">
        <f>AW298/(($AR298+$AS298*(1-Analysis!$G$1))*AV298)*$AR299*AV299</f>
        <v>30.636563662893696</v>
      </c>
      <c r="AY299" s="3">
        <v>43775</v>
      </c>
      <c r="AZ299">
        <v>1.1073999999999999</v>
      </c>
      <c r="BB299" s="3">
        <v>43783</v>
      </c>
      <c r="BC299">
        <v>1.1022099999999999</v>
      </c>
    </row>
    <row r="300" spans="1:55" x14ac:dyDescent="0.3">
      <c r="A300" s="1">
        <v>43773</v>
      </c>
      <c r="B300">
        <v>3078.27</v>
      </c>
      <c r="D300" s="1">
        <v>43773</v>
      </c>
      <c r="E300">
        <v>5517.11</v>
      </c>
      <c r="G300" s="1">
        <v>43773</v>
      </c>
      <c r="H300" s="2">
        <v>6221.6260000000002</v>
      </c>
      <c r="K300" s="1">
        <v>43782</v>
      </c>
      <c r="L300">
        <v>58.78</v>
      </c>
      <c r="N300">
        <f>N299/(L299+M299*(1-Analysis!$G$1))*L300</f>
        <v>57.634457182682254</v>
      </c>
      <c r="P300" s="1">
        <v>43782</v>
      </c>
      <c r="Q300">
        <v>55.019399999999997</v>
      </c>
      <c r="S300" s="3">
        <v>43775</v>
      </c>
      <c r="T300" s="4">
        <v>304.95376800000003</v>
      </c>
      <c r="V300" s="3">
        <v>43775</v>
      </c>
      <c r="W300">
        <v>30.671379999999999</v>
      </c>
      <c r="Y300">
        <f>Y299/(W299+X299*(1-Analysis!$G$1))*W300</f>
        <v>30.083137499669181</v>
      </c>
      <c r="AA300" s="3">
        <v>43768</v>
      </c>
      <c r="AB300">
        <v>554.91579999999999</v>
      </c>
      <c r="AD300" s="3">
        <v>43763</v>
      </c>
      <c r="AE300">
        <v>55.629100000000001</v>
      </c>
      <c r="AG300" s="1">
        <v>43762</v>
      </c>
      <c r="AH300">
        <v>30.275700000000001</v>
      </c>
      <c r="AJ300">
        <f>AJ299/(AH299+AI299*(1-Analysis!$G$1))*AH300</f>
        <v>29.819452227061522</v>
      </c>
      <c r="AL300" s="1">
        <v>43777</v>
      </c>
      <c r="AM300">
        <v>309.91739999999999</v>
      </c>
      <c r="AO300">
        <f>AO299/(AM299+AN299*(1-Analysis!$G$1))*AM300</f>
        <v>303.80559280054365</v>
      </c>
      <c r="AQ300" s="1">
        <v>43769</v>
      </c>
      <c r="AR300">
        <v>27.851600000000001</v>
      </c>
      <c r="AT300">
        <f t="shared" si="8"/>
        <v>1.11565</v>
      </c>
      <c r="AU300">
        <f>AU299/((AR299+AS299*(1-Analysis!$G$1))*AT299)*AR300*AT300</f>
        <v>30.351522144059651</v>
      </c>
      <c r="AV300">
        <f t="shared" si="9"/>
        <v>1.11517</v>
      </c>
      <c r="AW300">
        <f>AW299/(($AR299+$AS299*(1-Analysis!$G$1))*AV299)*$AR300*AV300</f>
        <v>30.338463630521222</v>
      </c>
      <c r="AY300" s="3">
        <v>43774</v>
      </c>
      <c r="AZ300">
        <v>1.10745</v>
      </c>
      <c r="BB300" s="3">
        <v>43782</v>
      </c>
      <c r="BC300">
        <v>1.1008100000000001</v>
      </c>
    </row>
    <row r="301" spans="1:55" x14ac:dyDescent="0.3">
      <c r="A301" s="1">
        <v>43770</v>
      </c>
      <c r="B301">
        <v>3066.91</v>
      </c>
      <c r="D301" s="1">
        <v>43770</v>
      </c>
      <c r="E301">
        <v>5496.7</v>
      </c>
      <c r="G301" s="1">
        <v>43770</v>
      </c>
      <c r="H301" s="2">
        <v>6198.5910000000003</v>
      </c>
      <c r="K301" s="1">
        <v>43781</v>
      </c>
      <c r="L301">
        <v>58.74</v>
      </c>
      <c r="N301">
        <f>N300/(L300+M300*(1-Analysis!$G$1))*L301</f>
        <v>57.595236728662051</v>
      </c>
      <c r="P301" s="1">
        <v>43781</v>
      </c>
      <c r="Q301">
        <v>54.9786</v>
      </c>
      <c r="S301" s="3">
        <v>43774</v>
      </c>
      <c r="T301" s="4">
        <v>304.72129000000001</v>
      </c>
      <c r="V301" s="3">
        <v>43774</v>
      </c>
      <c r="W301">
        <v>30.647973</v>
      </c>
      <c r="Y301">
        <f>Y300/(W300+X300*(1-Analysis!$G$1))*W301</f>
        <v>30.060179419548408</v>
      </c>
      <c r="AA301" s="3">
        <v>43767</v>
      </c>
      <c r="AB301">
        <v>553.07309999999995</v>
      </c>
      <c r="AD301" s="3">
        <v>43762</v>
      </c>
      <c r="AE301">
        <v>55.402000000000001</v>
      </c>
      <c r="AG301" s="1">
        <v>43761</v>
      </c>
      <c r="AH301">
        <v>30.221399999999999</v>
      </c>
      <c r="AJ301">
        <f>AJ300/(AH300+AI300*(1-Analysis!$G$1))*AH301</f>
        <v>29.765970515460154</v>
      </c>
      <c r="AL301" s="1">
        <v>43776</v>
      </c>
      <c r="AM301">
        <v>309.0822</v>
      </c>
      <c r="AO301">
        <f>AO300/(AM300+AN300*(1-Analysis!$G$1))*AM301</f>
        <v>302.98686358073536</v>
      </c>
      <c r="AQ301" s="1">
        <v>43768</v>
      </c>
      <c r="AR301">
        <v>28.0184</v>
      </c>
      <c r="AT301">
        <f t="shared" si="8"/>
        <v>1.1123000000000001</v>
      </c>
      <c r="AU301">
        <f>AU300/((AR300+AS300*(1-Analysis!$G$1))*AT300)*AR301*AT301</f>
        <v>30.441610533076712</v>
      </c>
      <c r="AV301">
        <f t="shared" si="9"/>
        <v>1.11531</v>
      </c>
      <c r="AW301">
        <f>AW300/(($AR300+$AS300*(1-Analysis!$G$1))*AV300)*$AR301*AV301</f>
        <v>30.523988711360051</v>
      </c>
      <c r="AY301" s="3">
        <v>43773</v>
      </c>
      <c r="AZ301">
        <v>1.11555</v>
      </c>
      <c r="BB301" s="3">
        <v>43781</v>
      </c>
      <c r="BC301">
        <v>1.1011500000000001</v>
      </c>
    </row>
    <row r="302" spans="1:55" x14ac:dyDescent="0.3">
      <c r="A302" s="1">
        <v>43769</v>
      </c>
      <c r="B302">
        <v>3037.56</v>
      </c>
      <c r="D302" s="1">
        <v>43769</v>
      </c>
      <c r="E302">
        <v>5443.77</v>
      </c>
      <c r="G302" s="1">
        <v>43769</v>
      </c>
      <c r="H302" s="2">
        <v>6138.7349999999997</v>
      </c>
      <c r="K302" s="1">
        <v>43780</v>
      </c>
      <c r="L302">
        <v>58.64</v>
      </c>
      <c r="N302">
        <f>N301/(L301+M301*(1-Analysis!$G$1))*L302</f>
        <v>57.497185593611555</v>
      </c>
      <c r="P302" s="1">
        <v>43780</v>
      </c>
      <c r="Q302">
        <v>54.890300000000003</v>
      </c>
      <c r="S302" s="3">
        <v>43773</v>
      </c>
      <c r="T302" s="4">
        <v>305.08199000000002</v>
      </c>
      <c r="V302" s="3">
        <v>43773</v>
      </c>
      <c r="W302">
        <v>30.684229999999999</v>
      </c>
      <c r="Y302">
        <f>Y301/(W301+X301*(1-Analysis!$G$1))*W302</f>
        <v>30.095741051151727</v>
      </c>
      <c r="AA302" s="3">
        <v>43766</v>
      </c>
      <c r="AB302">
        <v>553.52829999999994</v>
      </c>
      <c r="AD302" s="3">
        <v>43761</v>
      </c>
      <c r="AE302">
        <v>55.292999999999999</v>
      </c>
      <c r="AG302" s="1">
        <v>43760</v>
      </c>
      <c r="AH302">
        <v>30.135300000000001</v>
      </c>
      <c r="AJ302">
        <f>AJ301/(AH301+AI301*(1-Analysis!$G$1))*AH302</f>
        <v>29.681168022478985</v>
      </c>
      <c r="AL302" s="1">
        <v>43775</v>
      </c>
      <c r="AM302">
        <v>308.11709999999999</v>
      </c>
      <c r="AO302">
        <f>AO301/(AM301+AN301*(1-Analysis!$G$1))*AM302</f>
        <v>302.04079608787498</v>
      </c>
      <c r="AQ302" s="1">
        <v>43767</v>
      </c>
      <c r="AR302">
        <v>27.944400000000002</v>
      </c>
      <c r="AT302">
        <f t="shared" si="8"/>
        <v>1.11155</v>
      </c>
      <c r="AU302">
        <f>AU301/((AR301+AS301*(1-Analysis!$G$1))*AT301)*AR302*AT302</f>
        <v>30.340738627352621</v>
      </c>
      <c r="AV302">
        <f t="shared" si="9"/>
        <v>1.11121</v>
      </c>
      <c r="AW302">
        <f>AW301/(($AR301+$AS301*(1-Analysis!$G$1))*AV301)*$AR302*AV302</f>
        <v>30.331458027169717</v>
      </c>
      <c r="AY302" s="3">
        <v>43770</v>
      </c>
      <c r="AZ302">
        <v>1.1169500000000001</v>
      </c>
      <c r="BB302" s="3">
        <v>43780</v>
      </c>
      <c r="BC302">
        <v>1.1031599999999999</v>
      </c>
    </row>
    <row r="303" spans="1:55" x14ac:dyDescent="0.3">
      <c r="A303" s="1">
        <v>43768</v>
      </c>
      <c r="B303">
        <v>3046.77</v>
      </c>
      <c r="D303" s="1">
        <v>43768</v>
      </c>
      <c r="E303">
        <v>5460.01</v>
      </c>
      <c r="G303" s="1">
        <v>43768</v>
      </c>
      <c r="H303" s="2">
        <v>6156.9340000000002</v>
      </c>
      <c r="K303" s="1">
        <v>43777</v>
      </c>
      <c r="L303">
        <v>58.76</v>
      </c>
      <c r="N303">
        <f>N302/(L302+M302*(1-Analysis!$G$1))*L303</f>
        <v>57.614846955672149</v>
      </c>
      <c r="P303" s="1">
        <v>43777</v>
      </c>
      <c r="Q303">
        <v>54.998399999999997</v>
      </c>
      <c r="S303" s="3">
        <v>43770</v>
      </c>
      <c r="T303" s="4">
        <v>303.95369799999997</v>
      </c>
      <c r="V303" s="3">
        <v>43770</v>
      </c>
      <c r="W303">
        <v>30.570779999999999</v>
      </c>
      <c r="Y303">
        <f>Y302/(W302+X302*(1-Analysis!$G$1))*W303</f>
        <v>29.98446689428831</v>
      </c>
      <c r="AA303" s="3">
        <v>43763</v>
      </c>
      <c r="AB303">
        <v>550.45870000000002</v>
      </c>
      <c r="AD303" s="3">
        <v>43760</v>
      </c>
      <c r="AE303">
        <v>55.133800000000001</v>
      </c>
      <c r="AG303" s="1">
        <v>43759</v>
      </c>
      <c r="AH303">
        <v>30.241499999999998</v>
      </c>
      <c r="AJ303">
        <f>AJ302/(AH302+AI302*(1-Analysis!$G$1))*AH303</f>
        <v>29.785767613124747</v>
      </c>
      <c r="AL303" s="1">
        <v>43774</v>
      </c>
      <c r="AM303">
        <v>307.88159999999999</v>
      </c>
      <c r="AO303">
        <f>AO302/(AM302+AN302*(1-Analysis!$G$1))*AM303</f>
        <v>301.80994032726096</v>
      </c>
      <c r="AQ303" s="1">
        <v>43766</v>
      </c>
      <c r="AR303">
        <v>28.024999999999999</v>
      </c>
      <c r="AT303">
        <f t="shared" si="8"/>
        <v>1.1092500000000001</v>
      </c>
      <c r="AU303">
        <f>AU302/((AR302+AS302*(1-Analysis!$G$1))*AT302)*AR303*AT303</f>
        <v>30.365288775572871</v>
      </c>
      <c r="AV303">
        <f t="shared" si="9"/>
        <v>1.10982</v>
      </c>
      <c r="AW303">
        <f>AW302/(($AR302+$AS302*(1-Analysis!$G$1))*AV302)*$AR303*AV303</f>
        <v>30.380892304625895</v>
      </c>
      <c r="AY303" s="3">
        <v>43769</v>
      </c>
      <c r="AZ303">
        <v>1.11565</v>
      </c>
      <c r="BB303" s="3">
        <v>43777</v>
      </c>
      <c r="BC303">
        <v>1.1021799999999999</v>
      </c>
    </row>
    <row r="304" spans="1:55" x14ac:dyDescent="0.3">
      <c r="A304" s="1">
        <v>43767</v>
      </c>
      <c r="B304">
        <v>3036.89</v>
      </c>
      <c r="D304" s="1">
        <v>43767</v>
      </c>
      <c r="E304">
        <v>5442</v>
      </c>
      <c r="G304" s="1">
        <v>43767</v>
      </c>
      <c r="H304" s="2">
        <v>6136.4709999999995</v>
      </c>
      <c r="K304" s="1">
        <v>43776</v>
      </c>
      <c r="L304">
        <v>58.6</v>
      </c>
      <c r="N304">
        <f>N303/(L303+M303*(1-Analysis!$G$1))*L304</f>
        <v>57.457965139591359</v>
      </c>
      <c r="P304" s="1">
        <v>43776</v>
      </c>
      <c r="Q304">
        <v>54.849699999999999</v>
      </c>
      <c r="S304" s="3">
        <v>43769</v>
      </c>
      <c r="T304" s="4">
        <v>301.022425</v>
      </c>
      <c r="V304" s="3">
        <v>43769</v>
      </c>
      <c r="W304">
        <v>30.276057999999999</v>
      </c>
      <c r="Y304">
        <f>Y303/(W303+X303*(1-Analysis!$G$1))*W304</f>
        <v>29.695397330082933</v>
      </c>
      <c r="AA304" s="3">
        <v>43762</v>
      </c>
      <c r="AB304">
        <v>548.21860000000004</v>
      </c>
      <c r="AD304" s="3">
        <v>43759</v>
      </c>
      <c r="AE304">
        <v>55.3292</v>
      </c>
      <c r="AG304" s="1">
        <v>43756</v>
      </c>
      <c r="AH304">
        <v>30.035</v>
      </c>
      <c r="AJ304">
        <f>AJ303/(AH303+AI303*(1-Analysis!$G$1))*AH304</f>
        <v>29.582379520202434</v>
      </c>
      <c r="AL304" s="1">
        <v>43773</v>
      </c>
      <c r="AM304">
        <v>308.2441</v>
      </c>
      <c r="AO304">
        <f>AO303/(AM303+AN303*(1-Analysis!$G$1))*AM304</f>
        <v>302.16529155113614</v>
      </c>
      <c r="AQ304" s="1">
        <v>43763</v>
      </c>
      <c r="AR304">
        <v>27.872</v>
      </c>
      <c r="AT304">
        <f t="shared" si="8"/>
        <v>1.1091</v>
      </c>
      <c r="AU304">
        <f>AU303/((AR303+AS303*(1-Analysis!$G$1))*AT303)*AR304*AT304</f>
        <v>30.195428402260656</v>
      </c>
      <c r="AV304">
        <f t="shared" si="9"/>
        <v>1.1081000000000001</v>
      </c>
      <c r="AW304">
        <f>AW303/(($AR303+$AS303*(1-Analysis!$G$1))*AV303)*$AR304*AV304</f>
        <v>30.168203239153392</v>
      </c>
      <c r="AY304" s="3">
        <v>43768</v>
      </c>
      <c r="AZ304">
        <v>1.1123000000000001</v>
      </c>
      <c r="BB304" s="3">
        <v>43776</v>
      </c>
      <c r="BC304">
        <v>1.1049</v>
      </c>
    </row>
    <row r="305" spans="1:55" x14ac:dyDescent="0.3">
      <c r="A305" s="1">
        <v>43766</v>
      </c>
      <c r="B305">
        <v>3039.42</v>
      </c>
      <c r="D305" s="1">
        <v>43766</v>
      </c>
      <c r="E305">
        <v>5446.49</v>
      </c>
      <c r="G305" s="1">
        <v>43766</v>
      </c>
      <c r="H305" s="2">
        <v>6141.5069999999996</v>
      </c>
      <c r="K305" s="1">
        <v>43775</v>
      </c>
      <c r="L305">
        <v>58.42</v>
      </c>
      <c r="N305">
        <f>N304/(L304+M304*(1-Analysis!$G$1))*L305</f>
        <v>57.281473096500463</v>
      </c>
      <c r="P305" s="1">
        <v>43775</v>
      </c>
      <c r="Q305">
        <v>54.678199999999997</v>
      </c>
      <c r="S305" s="3">
        <v>43768</v>
      </c>
      <c r="T305" s="4">
        <v>301.91838200000001</v>
      </c>
      <c r="V305" s="3">
        <v>43768</v>
      </c>
      <c r="W305">
        <v>30.366149</v>
      </c>
      <c r="Y305">
        <f>Y304/(W304+X304*(1-Analysis!$G$1))*W305</f>
        <v>29.783760486239675</v>
      </c>
      <c r="AA305" s="3">
        <v>43761</v>
      </c>
      <c r="AB305">
        <v>547.16800000000001</v>
      </c>
      <c r="AD305" s="3">
        <v>43756</v>
      </c>
      <c r="AE305">
        <v>54.950200000000002</v>
      </c>
      <c r="AG305" s="1">
        <v>43755</v>
      </c>
      <c r="AH305">
        <v>30.1495</v>
      </c>
      <c r="AJ305">
        <f>AJ304/(AH304+AI304*(1-Analysis!$G$1))*AH305</f>
        <v>29.695154031774372</v>
      </c>
      <c r="AL305" s="1">
        <v>43770</v>
      </c>
      <c r="AM305">
        <v>307.096</v>
      </c>
      <c r="AO305">
        <f>AO304/(AM304+AN304*(1-Analysis!$G$1))*AM305</f>
        <v>301.03983295767125</v>
      </c>
      <c r="AQ305" s="1">
        <v>43762</v>
      </c>
      <c r="AR305">
        <v>27.724499999999999</v>
      </c>
      <c r="AT305">
        <f t="shared" si="8"/>
        <v>1.1104499999999997</v>
      </c>
      <c r="AU305">
        <f>AU304/((AR304+AS304*(1-Analysis!$G$1))*AT304)*AR305*AT305</f>
        <v>30.072192170821648</v>
      </c>
      <c r="AV305">
        <f t="shared" si="9"/>
        <v>1.11053</v>
      </c>
      <c r="AW305">
        <f>AW304/(($AR304+$AS304*(1-Analysis!$G$1))*AV304)*$AR305*AV305</f>
        <v>30.074358657717656</v>
      </c>
      <c r="AY305" s="3">
        <v>43767</v>
      </c>
      <c r="AZ305">
        <v>1.11155</v>
      </c>
      <c r="BB305" s="3">
        <v>43775</v>
      </c>
      <c r="BC305">
        <v>1.1068499999999999</v>
      </c>
    </row>
    <row r="306" spans="1:55" x14ac:dyDescent="0.3">
      <c r="A306" s="1">
        <v>43763</v>
      </c>
      <c r="B306">
        <v>3022.55</v>
      </c>
      <c r="D306" s="1">
        <v>43763</v>
      </c>
      <c r="E306">
        <v>5416.26</v>
      </c>
      <c r="G306" s="1">
        <v>43763</v>
      </c>
      <c r="H306" s="2">
        <v>6107.4179999999997</v>
      </c>
      <c r="K306" s="1">
        <v>43774</v>
      </c>
      <c r="L306">
        <v>58.37</v>
      </c>
      <c r="N306">
        <f>N305/(L305+M305*(1-Analysis!$G$1))*L306</f>
        <v>57.232447528975207</v>
      </c>
      <c r="P306" s="1">
        <v>43774</v>
      </c>
      <c r="Q306">
        <v>54.636600000000001</v>
      </c>
      <c r="S306" s="3">
        <v>43767</v>
      </c>
      <c r="T306" s="4">
        <v>300.91905500000001</v>
      </c>
      <c r="V306" s="3">
        <v>43767</v>
      </c>
      <c r="W306">
        <v>30.265623999999999</v>
      </c>
      <c r="Y306">
        <f>Y305/(W305+X305*(1-Analysis!$G$1))*W306</f>
        <v>29.685163442443333</v>
      </c>
      <c r="AA306" s="3">
        <v>43760</v>
      </c>
      <c r="AB306">
        <v>545.59649999999999</v>
      </c>
      <c r="AD306" s="3">
        <v>43755</v>
      </c>
      <c r="AE306">
        <v>55.1646</v>
      </c>
      <c r="AG306" s="1">
        <v>43754</v>
      </c>
      <c r="AH306">
        <v>30.057500000000001</v>
      </c>
      <c r="AJ306">
        <f>AJ305/(AH305+AI305*(1-Analysis!$G$1))*AH306</f>
        <v>29.604540450423997</v>
      </c>
      <c r="AL306" s="1">
        <v>43769</v>
      </c>
      <c r="AM306">
        <v>304.12380000000002</v>
      </c>
      <c r="AO306">
        <f>AO305/(AM305+AN305*(1-Analysis!$G$1))*AM306</f>
        <v>298.1262470056667</v>
      </c>
      <c r="AQ306" s="1">
        <v>43761</v>
      </c>
      <c r="AR306">
        <v>27.642299999999999</v>
      </c>
      <c r="AT306">
        <f t="shared" si="8"/>
        <v>1.1115999999999999</v>
      </c>
      <c r="AU306">
        <f>AU305/((AR305+AS305*(1-Analysis!$G$1))*AT305)*AR306*AT306</f>
        <v>30.014082442566345</v>
      </c>
      <c r="AV306">
        <f t="shared" si="9"/>
        <v>1.1132200000000001</v>
      </c>
      <c r="AW306">
        <f>AW305/(($AR305+$AS305*(1-Analysis!$G$1))*AV305)*$AR306*AV306</f>
        <v>30.05782372860175</v>
      </c>
      <c r="AY306" s="3">
        <v>43766</v>
      </c>
      <c r="AZ306">
        <v>1.1092500000000001</v>
      </c>
      <c r="BB306" s="3">
        <v>43774</v>
      </c>
      <c r="BC306">
        <v>1.1074900000000001</v>
      </c>
    </row>
    <row r="307" spans="1:55" x14ac:dyDescent="0.3">
      <c r="A307" s="1">
        <v>43762</v>
      </c>
      <c r="B307">
        <v>3010.29</v>
      </c>
      <c r="D307" s="1">
        <v>43762</v>
      </c>
      <c r="E307">
        <v>5394.22</v>
      </c>
      <c r="G307" s="1">
        <v>43762</v>
      </c>
      <c r="H307" s="2">
        <v>6082.5389999999998</v>
      </c>
      <c r="K307" s="1">
        <v>43773</v>
      </c>
      <c r="L307">
        <v>58.44</v>
      </c>
      <c r="N307">
        <f>N306/(L306+M306*(1-Analysis!$G$1))*L307</f>
        <v>57.301083323510554</v>
      </c>
      <c r="P307" s="1">
        <v>43773</v>
      </c>
      <c r="Q307">
        <v>54.7012</v>
      </c>
      <c r="S307" s="3">
        <v>43766</v>
      </c>
      <c r="T307" s="4">
        <v>301.166245</v>
      </c>
      <c r="V307" s="3">
        <v>43766</v>
      </c>
      <c r="W307">
        <v>30.290497999999999</v>
      </c>
      <c r="Y307">
        <f>Y306/(W306+X306*(1-Analysis!$G$1))*W307</f>
        <v>29.709560387157484</v>
      </c>
      <c r="AA307" s="3">
        <v>43759</v>
      </c>
      <c r="AB307">
        <v>547.53470000000004</v>
      </c>
      <c r="AD307" s="3">
        <v>43754</v>
      </c>
      <c r="AE307">
        <v>55.006799999999998</v>
      </c>
      <c r="AG307" s="1">
        <v>43753</v>
      </c>
      <c r="AH307">
        <v>30.116900000000001</v>
      </c>
      <c r="AJ307">
        <f>AJ306/(AH306+AI306*(1-Analysis!$G$1))*AH307</f>
        <v>29.663045306208915</v>
      </c>
      <c r="AL307" s="1">
        <v>43768</v>
      </c>
      <c r="AM307">
        <v>305.0308</v>
      </c>
      <c r="AO307">
        <f>AO306/(AM306+AN306*(1-Analysis!$G$1))*AM307</f>
        <v>299.01536027478318</v>
      </c>
      <c r="AQ307" s="1">
        <v>43760</v>
      </c>
      <c r="AR307">
        <v>27.525500000000001</v>
      </c>
      <c r="AT307">
        <f t="shared" si="8"/>
        <v>1.1130999999999998</v>
      </c>
      <c r="AU307">
        <f>AU306/((AR306+AS306*(1-Analysis!$G$1))*AT306)*AR307*AT307</f>
        <v>29.927590750389676</v>
      </c>
      <c r="AV307">
        <f t="shared" si="9"/>
        <v>1.11252</v>
      </c>
      <c r="AW307">
        <f>AW306/(($AR306+$AS306*(1-Analysis!$G$1))*AV306)*$AR307*AV307</f>
        <v>29.911996461794558</v>
      </c>
      <c r="AY307" s="3">
        <v>43763</v>
      </c>
      <c r="AZ307">
        <v>1.1091</v>
      </c>
      <c r="BB307" s="3">
        <v>43773</v>
      </c>
      <c r="BC307">
        <v>1.11222</v>
      </c>
    </row>
    <row r="308" spans="1:55" x14ac:dyDescent="0.3">
      <c r="A308" s="1">
        <v>43761</v>
      </c>
      <c r="B308">
        <v>3004.52</v>
      </c>
      <c r="D308" s="1">
        <v>43761</v>
      </c>
      <c r="E308">
        <v>5383.88</v>
      </c>
      <c r="G308" s="1">
        <v>43761</v>
      </c>
      <c r="H308" s="2">
        <v>6070.8680000000004</v>
      </c>
      <c r="K308" s="1">
        <v>43770</v>
      </c>
      <c r="L308">
        <v>58.22</v>
      </c>
      <c r="N308">
        <f>N307/(L307+M307*(1-Analysis!$G$1))*L308</f>
        <v>57.085370826399462</v>
      </c>
      <c r="P308" s="1">
        <v>43770</v>
      </c>
      <c r="Q308">
        <v>54.499000000000002</v>
      </c>
      <c r="S308" s="3">
        <v>43763</v>
      </c>
      <c r="T308" s="4">
        <v>299.49652700000001</v>
      </c>
      <c r="V308" s="3">
        <v>43763</v>
      </c>
      <c r="W308">
        <v>30.122582999999999</v>
      </c>
      <c r="Y308">
        <f>Y307/(W307+X307*(1-Analysis!$G$1))*W308</f>
        <v>29.544865807609483</v>
      </c>
      <c r="AA308" s="3">
        <v>43756</v>
      </c>
      <c r="AB308">
        <v>543.78409999999997</v>
      </c>
      <c r="AD308" s="3">
        <v>43753</v>
      </c>
      <c r="AE308">
        <v>55.113599999999998</v>
      </c>
      <c r="AG308" s="1">
        <v>43752</v>
      </c>
      <c r="AH308">
        <v>29.816700000000001</v>
      </c>
      <c r="AJ308">
        <f>AJ307/(AH307+AI307*(1-Analysis!$G$1))*AH308</f>
        <v>29.367369250541699</v>
      </c>
      <c r="AL308" s="1">
        <v>43767</v>
      </c>
      <c r="AM308">
        <v>304.02710000000002</v>
      </c>
      <c r="AO308">
        <f>AO307/(AM307+AN307*(1-Analysis!$G$1))*AM308</f>
        <v>298.03145400332539</v>
      </c>
      <c r="AQ308" s="1">
        <v>43759</v>
      </c>
      <c r="AR308">
        <v>27.584700000000002</v>
      </c>
      <c r="AT308">
        <f t="shared" si="8"/>
        <v>1.1146500000000001</v>
      </c>
      <c r="AU308">
        <f>AU307/((AR307+AS307*(1-Analysis!$G$1))*AT307)*AR308*AT308</f>
        <v>30.033721028554982</v>
      </c>
      <c r="AV308">
        <f t="shared" si="9"/>
        <v>1.1148400000000001</v>
      </c>
      <c r="AW308">
        <f>AW307/(($AR307+$AS307*(1-Analysis!$G$1))*AV307)*$AR308*AV308</f>
        <v>30.03884048936817</v>
      </c>
      <c r="AY308" s="3">
        <v>43762</v>
      </c>
      <c r="AZ308">
        <v>1.1104499999999997</v>
      </c>
      <c r="BB308" s="3">
        <v>43770</v>
      </c>
      <c r="BC308">
        <v>1.1165700000000001</v>
      </c>
    </row>
    <row r="309" spans="1:55" x14ac:dyDescent="0.3">
      <c r="A309" s="1">
        <v>43760</v>
      </c>
      <c r="B309">
        <v>2995.99</v>
      </c>
      <c r="D309" s="1">
        <v>43760</v>
      </c>
      <c r="E309">
        <v>5368.45</v>
      </c>
      <c r="G309" s="1">
        <v>43760</v>
      </c>
      <c r="H309" s="2">
        <v>6053.415</v>
      </c>
      <c r="K309" s="1">
        <v>43769</v>
      </c>
      <c r="L309">
        <v>57.66</v>
      </c>
      <c r="N309">
        <f>N308/(L308+M308*(1-Analysis!$G$1))*L309</f>
        <v>56.536284470116676</v>
      </c>
      <c r="P309" s="1">
        <v>43769</v>
      </c>
      <c r="Q309">
        <v>53.973799999999997</v>
      </c>
      <c r="S309" s="3">
        <v>43762</v>
      </c>
      <c r="T309" s="4">
        <v>298.27639399999998</v>
      </c>
      <c r="V309" s="3">
        <v>43762</v>
      </c>
      <c r="W309">
        <v>29.999863999999999</v>
      </c>
      <c r="Y309">
        <f>Y308/(W308+X308*(1-Analysis!$G$1))*W309</f>
        <v>29.424500419719472</v>
      </c>
      <c r="AA309" s="3">
        <v>43755</v>
      </c>
      <c r="AB309">
        <v>545.91189999999995</v>
      </c>
      <c r="AD309" s="3">
        <v>43752</v>
      </c>
      <c r="AE309">
        <v>54.569499999999998</v>
      </c>
      <c r="AG309" s="1">
        <v>43749</v>
      </c>
      <c r="AH309">
        <v>29.860199999999999</v>
      </c>
      <c r="AJ309">
        <f>AJ308/(AH308+AI308*(1-Analysis!$G$1))*AH309</f>
        <v>29.410213715636715</v>
      </c>
      <c r="AL309" s="1">
        <v>43766</v>
      </c>
      <c r="AM309">
        <v>304.27850000000001</v>
      </c>
      <c r="AO309">
        <f>AO308/(AM308+AN308*(1-Analysis!$G$1))*AM309</f>
        <v>298.27789620382799</v>
      </c>
      <c r="AQ309" s="1">
        <v>43756</v>
      </c>
      <c r="AR309">
        <v>27.411899999999999</v>
      </c>
      <c r="AT309">
        <f t="shared" si="8"/>
        <v>1.1139500000000002</v>
      </c>
      <c r="AU309">
        <f>AU308/((AR308+AS308*(1-Analysis!$G$1))*AT308)*AR309*AT309</f>
        <v>29.826836504217194</v>
      </c>
      <c r="AV309">
        <f t="shared" si="9"/>
        <v>1.1161399999999999</v>
      </c>
      <c r="AW309">
        <f>AW308/(($AR308+$AS308*(1-Analysis!$G$1))*AV308)*$AR309*AV309</f>
        <v>29.885475376647928</v>
      </c>
      <c r="AY309" s="3">
        <v>43761</v>
      </c>
      <c r="AZ309">
        <v>1.1115999999999999</v>
      </c>
      <c r="BB309" s="3">
        <v>43769</v>
      </c>
      <c r="BC309">
        <v>1.11517</v>
      </c>
    </row>
    <row r="310" spans="1:55" x14ac:dyDescent="0.3">
      <c r="A310" s="1">
        <v>43759</v>
      </c>
      <c r="B310">
        <v>3006.72</v>
      </c>
      <c r="D310" s="1">
        <v>43759</v>
      </c>
      <c r="E310">
        <v>5387.56</v>
      </c>
      <c r="G310" s="1">
        <v>43759</v>
      </c>
      <c r="H310" s="2">
        <v>6074.9040000000005</v>
      </c>
      <c r="K310" s="1">
        <v>43768</v>
      </c>
      <c r="L310">
        <v>57.84</v>
      </c>
      <c r="N310">
        <f>N309/(L309+M309*(1-Analysis!$G$1))*L310</f>
        <v>56.712776513207572</v>
      </c>
      <c r="P310" s="1">
        <v>43768</v>
      </c>
      <c r="Q310">
        <v>54.1342</v>
      </c>
      <c r="S310" s="3">
        <v>43761</v>
      </c>
      <c r="T310" s="4">
        <v>297.70596499999999</v>
      </c>
      <c r="V310" s="3">
        <v>43761</v>
      </c>
      <c r="W310">
        <v>29.942485999999999</v>
      </c>
      <c r="Y310">
        <f>Y309/(W309+X309*(1-Analysis!$G$1))*W310</f>
        <v>29.368222865091802</v>
      </c>
      <c r="AA310" s="3">
        <v>43754</v>
      </c>
      <c r="AB310">
        <v>544.36739999999998</v>
      </c>
      <c r="AD310" s="3">
        <v>43749</v>
      </c>
      <c r="AE310">
        <v>54.6449</v>
      </c>
      <c r="AG310" s="1">
        <v>43748</v>
      </c>
      <c r="AH310">
        <v>29.526700000000002</v>
      </c>
      <c r="AJ310">
        <f>AJ309/(AH309+AI309*(1-Analysis!$G$1))*AH310</f>
        <v>29.081739483241595</v>
      </c>
      <c r="AL310" s="1">
        <v>43763</v>
      </c>
      <c r="AM310">
        <v>302.59500000000003</v>
      </c>
      <c r="AO310">
        <f>AO309/(AM309+AN309*(1-Analysis!$G$1))*AM310</f>
        <v>296.62759610619003</v>
      </c>
      <c r="AQ310" s="1">
        <v>43755</v>
      </c>
      <c r="AR310">
        <v>27.577100000000002</v>
      </c>
      <c r="AT310">
        <f t="shared" si="8"/>
        <v>1.1115999999999999</v>
      </c>
      <c r="AU310">
        <f>AU309/((AR309+AS309*(1-Analysis!$G$1))*AT309)*AR310*AT310</f>
        <v>29.943288110139047</v>
      </c>
      <c r="AV310">
        <f t="shared" si="9"/>
        <v>1.1127</v>
      </c>
      <c r="AW310">
        <f>AW309/(($AR309+$AS309*(1-Analysis!$G$1))*AV309)*$AR310*AV310</f>
        <v>29.972918927808305</v>
      </c>
      <c r="AY310" s="3">
        <v>43760</v>
      </c>
      <c r="AZ310">
        <v>1.1130999999999998</v>
      </c>
      <c r="BB310" s="3">
        <v>43768</v>
      </c>
      <c r="BC310">
        <v>1.11531</v>
      </c>
    </row>
    <row r="311" spans="1:55" x14ac:dyDescent="0.3">
      <c r="A311" s="1">
        <v>43756</v>
      </c>
      <c r="B311">
        <v>2986.2</v>
      </c>
      <c r="D311" s="1">
        <v>43756</v>
      </c>
      <c r="E311">
        <v>5350.68</v>
      </c>
      <c r="G311" s="1">
        <v>43756</v>
      </c>
      <c r="H311" s="2">
        <v>6033.26</v>
      </c>
      <c r="K311" s="1">
        <v>43767</v>
      </c>
      <c r="L311">
        <v>57.67</v>
      </c>
      <c r="N311">
        <f>N310/(L310+M310*(1-Analysis!$G$1))*L311</f>
        <v>56.546089583621729</v>
      </c>
      <c r="P311" s="1">
        <v>43767</v>
      </c>
      <c r="Q311">
        <v>53.981900000000003</v>
      </c>
      <c r="S311" s="3">
        <v>43760</v>
      </c>
      <c r="T311" s="4">
        <v>296.85133400000001</v>
      </c>
      <c r="V311" s="3">
        <v>43760</v>
      </c>
      <c r="W311">
        <v>29.856570999999999</v>
      </c>
      <c r="Y311">
        <f>Y310/(W310+X310*(1-Analysis!$G$1))*W311</f>
        <v>29.283955617961606</v>
      </c>
      <c r="AA311" s="3">
        <v>43753</v>
      </c>
      <c r="AB311">
        <v>545.42330000000004</v>
      </c>
      <c r="AD311" s="3">
        <v>43748</v>
      </c>
      <c r="AE311">
        <v>54.049500000000002</v>
      </c>
      <c r="AG311" s="1">
        <v>43747</v>
      </c>
      <c r="AH311">
        <v>29.337800000000001</v>
      </c>
      <c r="AJ311">
        <f>AJ310/(AH310+AI310*(1-Analysis!$G$1))*AH311</f>
        <v>28.895686162403695</v>
      </c>
      <c r="AL311" s="1">
        <v>43762</v>
      </c>
      <c r="AM311">
        <v>301.35480000000001</v>
      </c>
      <c r="AO311">
        <f>AO310/(AM310+AN310*(1-Analysis!$G$1))*AM311</f>
        <v>295.41185379487985</v>
      </c>
      <c r="AQ311" s="1">
        <v>43754</v>
      </c>
      <c r="AR311">
        <v>27.662199999999999</v>
      </c>
      <c r="AT311">
        <f t="shared" si="8"/>
        <v>1.1050500000000001</v>
      </c>
      <c r="AU311">
        <f>AU310/((AR310+AS310*(1-Analysis!$G$1))*AT310)*AR311*AT311</f>
        <v>29.858707395452324</v>
      </c>
      <c r="AV311">
        <f t="shared" si="9"/>
        <v>1.1073200000000001</v>
      </c>
      <c r="AW311">
        <f>AW310/(($AR310+$AS310*(1-Analysis!$G$1))*AV310)*$AR311*AV311</f>
        <v>29.920043322141318</v>
      </c>
      <c r="AY311" s="3">
        <v>43759</v>
      </c>
      <c r="AZ311">
        <v>1.1146500000000001</v>
      </c>
      <c r="BB311" s="3">
        <v>43767</v>
      </c>
      <c r="BC311">
        <v>1.11121</v>
      </c>
    </row>
    <row r="312" spans="1:55" x14ac:dyDescent="0.3">
      <c r="A312" s="1">
        <v>43755</v>
      </c>
      <c r="B312">
        <v>2997.95</v>
      </c>
      <c r="D312" s="1">
        <v>43755</v>
      </c>
      <c r="E312">
        <v>5371.64</v>
      </c>
      <c r="G312" s="1">
        <v>43755</v>
      </c>
      <c r="H312" s="2">
        <v>6056.8419999999996</v>
      </c>
      <c r="K312" s="1">
        <v>43766</v>
      </c>
      <c r="L312">
        <v>57.69</v>
      </c>
      <c r="N312">
        <f>N311/(L311+M311*(1-Analysis!$G$1))*L312</f>
        <v>56.565699810631827</v>
      </c>
      <c r="P312" s="1">
        <v>43766</v>
      </c>
      <c r="Q312">
        <v>53.999200000000002</v>
      </c>
      <c r="S312" s="3">
        <v>43759</v>
      </c>
      <c r="T312" s="4">
        <v>297.90727700000002</v>
      </c>
      <c r="V312" s="3">
        <v>43759</v>
      </c>
      <c r="W312">
        <v>29.962759999999999</v>
      </c>
      <c r="Y312">
        <f>Y311/(W311+X311*(1-Analysis!$G$1))*W312</f>
        <v>29.388108032621542</v>
      </c>
      <c r="AA312" s="3">
        <v>43752</v>
      </c>
      <c r="AB312">
        <v>540.04660000000001</v>
      </c>
      <c r="AD312" s="3">
        <v>43747</v>
      </c>
      <c r="AE312">
        <v>53.7014</v>
      </c>
      <c r="AG312" s="1">
        <v>43746</v>
      </c>
      <c r="AH312">
        <v>29.065100000000001</v>
      </c>
      <c r="AJ312">
        <f>AJ311/(AH311+AI311*(1-Analysis!$G$1))*AH312</f>
        <v>28.627095688118388</v>
      </c>
      <c r="AL312" s="1">
        <v>43761</v>
      </c>
      <c r="AM312">
        <v>300.77980000000002</v>
      </c>
      <c r="AO312">
        <f>AO311/(AM311+AN311*(1-Analysis!$G$1))*AM312</f>
        <v>294.84819323287104</v>
      </c>
      <c r="AQ312" s="1">
        <v>43753</v>
      </c>
      <c r="AR312">
        <v>27.7485</v>
      </c>
      <c r="AT312">
        <f t="shared" si="8"/>
        <v>1.1037500000000002</v>
      </c>
      <c r="AU312">
        <f>AU311/((AR311+AS311*(1-Analysis!$G$1))*AT311)*AR312*AT312</f>
        <v>29.91662412902744</v>
      </c>
      <c r="AV312">
        <f t="shared" si="9"/>
        <v>1.1031299999999999</v>
      </c>
      <c r="AW312">
        <f>AW311/(($AR311+$AS311*(1-Analysis!$G$1))*AV311)*$AR312*AV312</f>
        <v>29.899819320909646</v>
      </c>
      <c r="AY312" s="3">
        <v>43756</v>
      </c>
      <c r="AZ312">
        <v>1.1139500000000002</v>
      </c>
      <c r="BB312" s="3">
        <v>43766</v>
      </c>
      <c r="BC312">
        <v>1.10982</v>
      </c>
    </row>
    <row r="313" spans="1:55" x14ac:dyDescent="0.3">
      <c r="A313" s="1">
        <v>43754</v>
      </c>
      <c r="B313">
        <v>2989.69</v>
      </c>
      <c r="D313" s="1">
        <v>43754</v>
      </c>
      <c r="E313">
        <v>5356.55</v>
      </c>
      <c r="G313" s="1">
        <v>43754</v>
      </c>
      <c r="H313" s="2">
        <v>6039.6909999999998</v>
      </c>
      <c r="K313" s="1">
        <v>43763</v>
      </c>
      <c r="L313">
        <v>57.37</v>
      </c>
      <c r="N313">
        <f>N312/(L312+M312*(1-Analysis!$G$1))*L313</f>
        <v>56.251936178470238</v>
      </c>
      <c r="P313" s="1">
        <v>43763</v>
      </c>
      <c r="Q313">
        <v>53.700099999999999</v>
      </c>
      <c r="S313" s="3">
        <v>43756</v>
      </c>
      <c r="T313" s="4">
        <v>295.86822799999999</v>
      </c>
      <c r="V313" s="3">
        <v>43756</v>
      </c>
      <c r="W313">
        <v>29.757677000000001</v>
      </c>
      <c r="Y313">
        <f>Y312/(W312+X312*(1-Analysis!$G$1))*W313</f>
        <v>29.18695829342348</v>
      </c>
      <c r="AA313" s="3">
        <v>43749</v>
      </c>
      <c r="AB313">
        <v>540.79939999999999</v>
      </c>
      <c r="AD313" s="3">
        <v>43746</v>
      </c>
      <c r="AE313">
        <v>53.204500000000003</v>
      </c>
      <c r="AG313" s="1">
        <v>43745</v>
      </c>
      <c r="AH313">
        <v>29.526900000000001</v>
      </c>
      <c r="AJ313">
        <f>AJ312/(AH312+AI312*(1-Analysis!$G$1))*AH313</f>
        <v>29.081936469288006</v>
      </c>
      <c r="AL313" s="1">
        <v>43760</v>
      </c>
      <c r="AM313">
        <v>299.91840000000002</v>
      </c>
      <c r="AO313">
        <f>AO312/(AM312+AN312*(1-Analysis!$G$1))*AM313</f>
        <v>294.00378069701992</v>
      </c>
      <c r="AQ313" s="1">
        <v>43752</v>
      </c>
      <c r="AR313">
        <v>27.5044</v>
      </c>
      <c r="AT313">
        <f t="shared" si="8"/>
        <v>1.1025499999999999</v>
      </c>
      <c r="AU313">
        <f>AU312/((AR312+AS312*(1-Analysis!$G$1))*AT312)*AR313*AT313</f>
        <v>29.621212105813807</v>
      </c>
      <c r="AV313">
        <f t="shared" si="9"/>
        <v>1.1025</v>
      </c>
      <c r="AW313">
        <f>AW312/(($AR312+$AS312*(1-Analysis!$G$1))*AV312)*$AR313*AV313</f>
        <v>29.619868801106271</v>
      </c>
      <c r="AY313" s="3">
        <v>43755</v>
      </c>
      <c r="AZ313">
        <v>1.1115999999999999</v>
      </c>
      <c r="BB313" s="3">
        <v>43763</v>
      </c>
      <c r="BC313">
        <v>1.1081000000000001</v>
      </c>
    </row>
    <row r="314" spans="1:55" x14ac:dyDescent="0.3">
      <c r="A314" s="1">
        <v>43753</v>
      </c>
      <c r="B314">
        <v>2995.68</v>
      </c>
      <c r="D314" s="1">
        <v>43753</v>
      </c>
      <c r="E314">
        <v>5367.03</v>
      </c>
      <c r="G314" s="1">
        <v>43753</v>
      </c>
      <c r="H314" s="2">
        <v>6051.3879999999999</v>
      </c>
      <c r="K314" s="1">
        <v>43762</v>
      </c>
      <c r="L314">
        <v>57.14</v>
      </c>
      <c r="N314">
        <f>N313/(L313+M313*(1-Analysis!$G$1))*L314</f>
        <v>56.026418567854101</v>
      </c>
      <c r="P314" s="1">
        <v>43762</v>
      </c>
      <c r="Q314">
        <v>53.481400000000001</v>
      </c>
      <c r="S314" s="3">
        <v>43755</v>
      </c>
      <c r="T314" s="4">
        <v>297.02593999999999</v>
      </c>
      <c r="V314" s="3">
        <v>43755</v>
      </c>
      <c r="W314">
        <v>29.874113000000001</v>
      </c>
      <c r="Y314">
        <f>Y313/(W313+X313*(1-Analysis!$G$1))*W314</f>
        <v>29.301161182172258</v>
      </c>
      <c r="AA314" s="3">
        <v>43748</v>
      </c>
      <c r="AB314">
        <v>534.89970000000005</v>
      </c>
      <c r="AD314" s="3">
        <v>43745</v>
      </c>
      <c r="AE314">
        <v>54.043599999999998</v>
      </c>
      <c r="AG314" s="1">
        <v>43742</v>
      </c>
      <c r="AH314">
        <v>29.661000000000001</v>
      </c>
      <c r="AJ314">
        <f>AJ313/(AH313+AI313*(1-Analysis!$G$1))*AH314</f>
        <v>29.214015613408506</v>
      </c>
      <c r="AL314" s="1">
        <v>43759</v>
      </c>
      <c r="AM314">
        <v>300.976</v>
      </c>
      <c r="AO314">
        <f>AO313/(AM313+AN313*(1-Analysis!$G$1))*AM314</f>
        <v>295.04052401942079</v>
      </c>
      <c r="AQ314" s="1">
        <v>43749</v>
      </c>
      <c r="AR314">
        <v>27.5152</v>
      </c>
      <c r="AT314">
        <f t="shared" si="8"/>
        <v>1.1035999999999999</v>
      </c>
      <c r="AU314">
        <f>AU313/((AR313+AS313*(1-Analysis!$G$1))*AT313)*AR314*AT314</f>
        <v>29.661063778353686</v>
      </c>
      <c r="AV314">
        <f t="shared" si="9"/>
        <v>1.10364</v>
      </c>
      <c r="AW314">
        <f>AW313/(($AR313+$AS313*(1-Analysis!$G$1))*AV313)*$AR314*AV314</f>
        <v>29.662138844094109</v>
      </c>
      <c r="AY314" s="3">
        <v>43754</v>
      </c>
      <c r="AZ314">
        <v>1.1050500000000001</v>
      </c>
      <c r="BB314" s="3">
        <v>43762</v>
      </c>
      <c r="BC314">
        <v>1.11053</v>
      </c>
    </row>
    <row r="315" spans="1:55" x14ac:dyDescent="0.3">
      <c r="A315" s="1">
        <v>43752</v>
      </c>
      <c r="B315">
        <v>2966.15</v>
      </c>
      <c r="D315" s="1">
        <v>43752</v>
      </c>
      <c r="E315">
        <v>5314.11</v>
      </c>
      <c r="G315" s="1">
        <v>43752</v>
      </c>
      <c r="H315" s="2">
        <v>5991.7209999999995</v>
      </c>
      <c r="K315" s="1">
        <v>43761</v>
      </c>
      <c r="L315">
        <v>57.03</v>
      </c>
      <c r="N315">
        <f>N314/(L314+M314*(1-Analysis!$G$1))*L315</f>
        <v>55.918562319298552</v>
      </c>
      <c r="P315" s="1">
        <v>43761</v>
      </c>
      <c r="Q315">
        <v>53.379399999999997</v>
      </c>
      <c r="S315" s="3">
        <v>43754</v>
      </c>
      <c r="T315" s="4">
        <v>296.18922900000001</v>
      </c>
      <c r="V315" s="3">
        <v>43754</v>
      </c>
      <c r="W315">
        <v>29.789956</v>
      </c>
      <c r="Y315">
        <f>Y314/(W314+X314*(1-Analysis!$G$1))*W315</f>
        <v>29.218618218583412</v>
      </c>
      <c r="AA315" s="3">
        <v>43747</v>
      </c>
      <c r="AB315">
        <v>531.4796</v>
      </c>
      <c r="AD315" s="3">
        <v>43742</v>
      </c>
      <c r="AE315">
        <v>54.286299999999997</v>
      </c>
      <c r="AG315" s="1">
        <v>43741</v>
      </c>
      <c r="AH315">
        <v>29.243600000000001</v>
      </c>
      <c r="AJ315">
        <f>AJ314/(AH314+AI314*(1-Analysis!$G$1))*AH315</f>
        <v>28.802905734542765</v>
      </c>
      <c r="AL315" s="1">
        <v>43756</v>
      </c>
      <c r="AM315">
        <v>298.91789999999997</v>
      </c>
      <c r="AO315">
        <f>AO314/(AM314+AN314*(1-Analysis!$G$1))*AM315</f>
        <v>293.02301131912446</v>
      </c>
      <c r="AQ315" s="1">
        <v>43748</v>
      </c>
      <c r="AR315">
        <v>27.271000000000001</v>
      </c>
      <c r="AT315">
        <f t="shared" si="8"/>
        <v>1.1013500000000001</v>
      </c>
      <c r="AU315">
        <f>AU314/((AR314+AS314*(1-Analysis!$G$1))*AT314)*AR315*AT315</f>
        <v>29.337883285341587</v>
      </c>
      <c r="AV315">
        <f t="shared" si="9"/>
        <v>1.1008800000000001</v>
      </c>
      <c r="AW315">
        <f>AW314/(($AR314+$AS314*(1-Analysis!$G$1))*AV314)*$AR315*AV315</f>
        <v>29.325363373284464</v>
      </c>
      <c r="AY315" s="3">
        <v>43753</v>
      </c>
      <c r="AZ315">
        <v>1.1037500000000002</v>
      </c>
      <c r="BB315" s="3">
        <v>43761</v>
      </c>
      <c r="BC315">
        <v>1.1132200000000001</v>
      </c>
    </row>
    <row r="316" spans="1:55" x14ac:dyDescent="0.3">
      <c r="A316" s="1">
        <v>43749</v>
      </c>
      <c r="B316">
        <v>2970.27</v>
      </c>
      <c r="D316" s="1">
        <v>43749</v>
      </c>
      <c r="E316">
        <v>5321.49</v>
      </c>
      <c r="G316" s="1">
        <v>43749</v>
      </c>
      <c r="H316" s="2">
        <v>6000.0420000000004</v>
      </c>
      <c r="K316" s="1">
        <v>43760</v>
      </c>
      <c r="L316">
        <v>56.86</v>
      </c>
      <c r="N316">
        <f>N315/(L315+M315*(1-Analysis!$G$1))*L316</f>
        <v>55.751875389712708</v>
      </c>
      <c r="P316" s="1">
        <v>43760</v>
      </c>
      <c r="Q316">
        <v>53.225999999999999</v>
      </c>
      <c r="S316" s="3">
        <v>43753</v>
      </c>
      <c r="T316" s="4">
        <v>296.76541300000002</v>
      </c>
      <c r="V316" s="3">
        <v>43753</v>
      </c>
      <c r="W316">
        <v>29.847878000000001</v>
      </c>
      <c r="Y316">
        <f>Y315/(W315+X315*(1-Analysis!$G$1))*W316</f>
        <v>29.275429339904196</v>
      </c>
      <c r="AA316" s="3">
        <v>43746</v>
      </c>
      <c r="AB316">
        <v>526.52049999999997</v>
      </c>
      <c r="AD316" s="3">
        <v>43741</v>
      </c>
      <c r="AE316">
        <v>53.524500000000003</v>
      </c>
      <c r="AG316" s="1">
        <v>43740</v>
      </c>
      <c r="AH316">
        <v>29.006</v>
      </c>
      <c r="AJ316">
        <f>AJ315/(AH315+AI315*(1-Analysis!$G$1))*AH316</f>
        <v>28.568886311403091</v>
      </c>
      <c r="AL316" s="1">
        <v>43755</v>
      </c>
      <c r="AM316">
        <v>300.08479999999997</v>
      </c>
      <c r="AO316">
        <f>AO315/(AM315+AN315*(1-Analysis!$G$1))*AM316</f>
        <v>294.16689916226898</v>
      </c>
      <c r="AQ316" s="1">
        <v>43747</v>
      </c>
      <c r="AR316">
        <v>27.178899999999999</v>
      </c>
      <c r="AT316">
        <f t="shared" si="8"/>
        <v>1.0980000000000001</v>
      </c>
      <c r="AU316">
        <f>AU315/((AR315+AS315*(1-Analysis!$G$1))*AT315)*AR316*AT316</f>
        <v>29.149866682057628</v>
      </c>
      <c r="AV316">
        <f t="shared" si="9"/>
        <v>1.09734</v>
      </c>
      <c r="AW316">
        <f>AW315/(($AR315+$AS315*(1-Analysis!$G$1))*AV315)*$AR316*AV316</f>
        <v>29.132344904270592</v>
      </c>
      <c r="AY316" s="3">
        <v>43752</v>
      </c>
      <c r="AZ316">
        <v>1.1025499999999999</v>
      </c>
      <c r="BB316" s="3">
        <v>43760</v>
      </c>
      <c r="BC316">
        <v>1.11252</v>
      </c>
    </row>
    <row r="317" spans="1:55" x14ac:dyDescent="0.3">
      <c r="A317" s="1">
        <v>43748</v>
      </c>
      <c r="B317">
        <v>2938.13</v>
      </c>
      <c r="D317" s="1">
        <v>43748</v>
      </c>
      <c r="E317">
        <v>5263.57</v>
      </c>
      <c r="G317" s="1">
        <v>43748</v>
      </c>
      <c r="H317" s="2">
        <v>5934.5640000000003</v>
      </c>
      <c r="K317" s="1">
        <v>43759</v>
      </c>
      <c r="L317">
        <v>57.07</v>
      </c>
      <c r="N317">
        <f>N316/(L316+M316*(1-Analysis!$G$1))*L317</f>
        <v>55.957782773318755</v>
      </c>
      <c r="P317" s="1">
        <v>43759</v>
      </c>
      <c r="Q317">
        <v>53.415399999999998</v>
      </c>
      <c r="S317" s="3">
        <v>43752</v>
      </c>
      <c r="T317" s="4">
        <v>293.83945699999998</v>
      </c>
      <c r="V317" s="3">
        <v>43752</v>
      </c>
      <c r="W317">
        <v>29.553561999999999</v>
      </c>
      <c r="Y317">
        <f>Y316/(W316+X316*(1-Analysis!$G$1))*W317</f>
        <v>28.986757989076398</v>
      </c>
      <c r="AA317" s="3">
        <v>43745</v>
      </c>
      <c r="AB317">
        <v>534.83169999999996</v>
      </c>
      <c r="AD317" s="3">
        <v>43740</v>
      </c>
      <c r="AE317">
        <v>53.089100000000002</v>
      </c>
      <c r="AG317" s="1">
        <v>43739</v>
      </c>
      <c r="AH317">
        <v>29.537199999999999</v>
      </c>
      <c r="AJ317">
        <f>AJ316/(AH316+AI316*(1-Analysis!$G$1))*AH317</f>
        <v>29.092081250678319</v>
      </c>
      <c r="AL317" s="1">
        <v>43754</v>
      </c>
      <c r="AM317">
        <v>299.24009999999998</v>
      </c>
      <c r="AO317">
        <f>AO316/(AM316+AN316*(1-Analysis!$G$1))*AM317</f>
        <v>293.33885728969705</v>
      </c>
      <c r="AQ317" s="1">
        <v>43746</v>
      </c>
      <c r="AR317">
        <v>26.985199999999999</v>
      </c>
      <c r="AT317">
        <f t="shared" si="8"/>
        <v>1.09565</v>
      </c>
      <c r="AU317">
        <f>AU316/((AR316+AS316*(1-Analysis!$G$1))*AT316)*AR317*AT317</f>
        <v>28.88017637698233</v>
      </c>
      <c r="AV317">
        <f t="shared" si="9"/>
        <v>1.0955999999999999</v>
      </c>
      <c r="AW317">
        <f>AW316/(($AR316+$AS316*(1-Analysis!$G$1))*AV316)*$AR317*AV317</f>
        <v>28.878858429810467</v>
      </c>
      <c r="AY317" s="3">
        <v>43749</v>
      </c>
      <c r="AZ317">
        <v>1.1035999999999999</v>
      </c>
      <c r="BB317" s="3">
        <v>43759</v>
      </c>
      <c r="BC317">
        <v>1.1148400000000001</v>
      </c>
    </row>
    <row r="318" spans="1:55" x14ac:dyDescent="0.3">
      <c r="A318" s="1">
        <v>43747</v>
      </c>
      <c r="B318">
        <v>2919.4</v>
      </c>
      <c r="D318" s="1">
        <v>43747</v>
      </c>
      <c r="E318">
        <v>5229.93</v>
      </c>
      <c r="G318" s="1">
        <v>43747</v>
      </c>
      <c r="H318" s="2">
        <v>5896.6049999999996</v>
      </c>
      <c r="K318" s="1">
        <v>43756</v>
      </c>
      <c r="L318">
        <v>56.68</v>
      </c>
      <c r="N318">
        <f>N317/(L317+M317*(1-Analysis!$G$1))*L318</f>
        <v>55.57538334662182</v>
      </c>
      <c r="P318" s="1">
        <v>43756</v>
      </c>
      <c r="Q318">
        <v>53.0501</v>
      </c>
      <c r="S318" s="3">
        <v>43749</v>
      </c>
      <c r="T318" s="4">
        <v>294.24923999999999</v>
      </c>
      <c r="V318" s="3">
        <v>43749</v>
      </c>
      <c r="W318">
        <v>29.594784000000001</v>
      </c>
      <c r="Y318">
        <f>Y317/(W317+X317*(1-Analysis!$G$1))*W318</f>
        <v>29.027189397575505</v>
      </c>
      <c r="AA318" s="3">
        <v>43742</v>
      </c>
      <c r="AB318">
        <v>537.23839999999996</v>
      </c>
      <c r="AD318" s="3">
        <v>43739</v>
      </c>
      <c r="AE318">
        <v>54.056100000000001</v>
      </c>
      <c r="AG318" s="1">
        <v>43738</v>
      </c>
      <c r="AH318">
        <v>29.903700000000001</v>
      </c>
      <c r="AJ318">
        <f>AJ317/(AH317+AI317*(1-Analysis!$G$1))*AH318</f>
        <v>29.45305818073173</v>
      </c>
      <c r="AL318" s="1">
        <v>43753</v>
      </c>
      <c r="AM318">
        <v>299.81779999999998</v>
      </c>
      <c r="AO318">
        <f>AO317/(AM317+AN317*(1-Analysis!$G$1))*AM318</f>
        <v>293.90516460564919</v>
      </c>
      <c r="AQ318" s="1">
        <v>43745</v>
      </c>
      <c r="AR318">
        <v>27.314900000000002</v>
      </c>
      <c r="AT318">
        <f t="shared" si="8"/>
        <v>1.0994999999999997</v>
      </c>
      <c r="AU318">
        <f>AU317/((AR317+AS317*(1-Analysis!$G$1))*AT317)*AR318*AT318</f>
        <v>29.33575065407679</v>
      </c>
      <c r="AV318">
        <f t="shared" si="9"/>
        <v>1.0971599999999999</v>
      </c>
      <c r="AW318">
        <f>AW317/(($AR317+$AS317*(1-Analysis!$G$1))*AV317)*$AR318*AV318</f>
        <v>29.273317132903049</v>
      </c>
      <c r="AY318" s="3">
        <v>43748</v>
      </c>
      <c r="AZ318">
        <v>1.1013500000000001</v>
      </c>
      <c r="BB318" s="3">
        <v>43756</v>
      </c>
      <c r="BC318">
        <v>1.1161399999999999</v>
      </c>
    </row>
    <row r="319" spans="1:55" x14ac:dyDescent="0.3">
      <c r="A319" s="1">
        <v>43746</v>
      </c>
      <c r="B319">
        <v>2893.06</v>
      </c>
      <c r="D319" s="1">
        <v>43746</v>
      </c>
      <c r="E319">
        <v>5181.6099999999997</v>
      </c>
      <c r="G319" s="1">
        <v>43746</v>
      </c>
      <c r="H319" s="2">
        <v>5841.5690000000004</v>
      </c>
      <c r="K319" s="1">
        <v>43755</v>
      </c>
      <c r="L319">
        <v>56.9</v>
      </c>
      <c r="N319">
        <f>N318/(L318+M318*(1-Analysis!$G$1))*L319</f>
        <v>55.791095843732911</v>
      </c>
      <c r="P319" s="1">
        <v>43755</v>
      </c>
      <c r="Q319">
        <v>53.2575</v>
      </c>
      <c r="S319" s="3">
        <v>43748</v>
      </c>
      <c r="T319" s="4">
        <v>291.04339700000003</v>
      </c>
      <c r="V319" s="3">
        <v>43748</v>
      </c>
      <c r="W319">
        <v>29.272282000000001</v>
      </c>
      <c r="Y319">
        <f>Y318/(W318+X318*(1-Analysis!$G$1))*W319</f>
        <v>28.71087262246078</v>
      </c>
      <c r="AA319" s="3">
        <v>43741</v>
      </c>
      <c r="AB319">
        <v>529.70809999999994</v>
      </c>
      <c r="AD319" s="3">
        <v>43738</v>
      </c>
      <c r="AE319">
        <v>54.724400000000003</v>
      </c>
      <c r="AG319" s="1">
        <v>43735</v>
      </c>
      <c r="AH319">
        <v>29.753699999999998</v>
      </c>
      <c r="AJ319">
        <f>AJ318/(AH318+AI318*(1-Analysis!$G$1))*AH319</f>
        <v>29.305318645921325</v>
      </c>
      <c r="AL319" s="1">
        <v>43752</v>
      </c>
      <c r="AM319">
        <v>296.85890000000001</v>
      </c>
      <c r="AO319">
        <f>AO318/(AM318+AN318*(1-Analysis!$G$1))*AM319</f>
        <v>291.00461636751373</v>
      </c>
      <c r="AQ319" s="1">
        <v>43742</v>
      </c>
      <c r="AR319">
        <v>27.475300000000001</v>
      </c>
      <c r="AT319">
        <f t="shared" si="8"/>
        <v>1.09795</v>
      </c>
      <c r="AU319">
        <f>AU318/((AR318+AS318*(1-Analysis!$G$1))*AT318)*AR319*AT319</f>
        <v>29.466419212432356</v>
      </c>
      <c r="AV319">
        <f t="shared" si="9"/>
        <v>1.0981399999999999</v>
      </c>
      <c r="AW319">
        <f>AW318/(($AR318+$AS318*(1-Analysis!$G$1))*AV318)*$AR319*AV319</f>
        <v>29.471518369634747</v>
      </c>
      <c r="AY319" s="3">
        <v>43747</v>
      </c>
      <c r="AZ319">
        <v>1.0980000000000001</v>
      </c>
      <c r="BB319" s="3">
        <v>43755</v>
      </c>
      <c r="BC319">
        <v>1.1127</v>
      </c>
    </row>
    <row r="320" spans="1:55" x14ac:dyDescent="0.3">
      <c r="A320" s="1">
        <v>43745</v>
      </c>
      <c r="B320">
        <v>2938.79</v>
      </c>
      <c r="D320" s="1">
        <v>43745</v>
      </c>
      <c r="E320">
        <v>5263.42</v>
      </c>
      <c r="G320" s="1">
        <v>43745</v>
      </c>
      <c r="H320" s="2">
        <v>5933.7629999999999</v>
      </c>
      <c r="K320" s="1">
        <v>43754</v>
      </c>
      <c r="L320">
        <v>56.74</v>
      </c>
      <c r="N320">
        <f>N319/(L319+M319*(1-Analysis!$G$1))*L320</f>
        <v>55.634214027652114</v>
      </c>
      <c r="P320" s="1">
        <v>43754</v>
      </c>
      <c r="Q320">
        <v>53.107599999999998</v>
      </c>
      <c r="S320" s="3">
        <v>43747</v>
      </c>
      <c r="T320" s="4">
        <v>289.17966999999999</v>
      </c>
      <c r="V320" s="3">
        <v>43747</v>
      </c>
      <c r="W320">
        <v>29.084823</v>
      </c>
      <c r="Y320">
        <f>Y319/(W319+X319*(1-Analysis!$G$1))*W320</f>
        <v>28.527008874805784</v>
      </c>
      <c r="AA320" s="3">
        <v>43740</v>
      </c>
      <c r="AB320">
        <v>525.38919999999996</v>
      </c>
      <c r="AD320" s="3">
        <v>43735</v>
      </c>
      <c r="AE320">
        <v>54.447299999999998</v>
      </c>
      <c r="AG320" s="1">
        <v>43734</v>
      </c>
      <c r="AH320">
        <v>29.90409</v>
      </c>
      <c r="AJ320">
        <f>AJ319/(AH319+AI319*(1-Analysis!$G$1))*AH320</f>
        <v>29.453442303522234</v>
      </c>
      <c r="AL320" s="1">
        <v>43749</v>
      </c>
      <c r="AM320">
        <v>297.26920000000001</v>
      </c>
      <c r="AO320">
        <f>AO319/(AM319+AN319*(1-Analysis!$G$1))*AM320</f>
        <v>291.40682493897845</v>
      </c>
      <c r="AQ320" s="1">
        <v>43741</v>
      </c>
      <c r="AR320">
        <v>27.077400000000001</v>
      </c>
      <c r="AT320">
        <f t="shared" si="8"/>
        <v>1.0984499999999999</v>
      </c>
      <c r="AU320">
        <f>AU319/((AR319+AS319*(1-Analysis!$G$1))*AT319)*AR320*AT320</f>
        <v>29.052908129796197</v>
      </c>
      <c r="AV320">
        <f t="shared" si="9"/>
        <v>1.09717</v>
      </c>
      <c r="AW320">
        <f>AW319/(($AR319+$AS319*(1-Analysis!$G$1))*AV319)*$AR320*AV320</f>
        <v>29.019053405042104</v>
      </c>
      <c r="AY320" s="3">
        <v>43746</v>
      </c>
      <c r="AZ320">
        <v>1.09565</v>
      </c>
      <c r="BB320" s="3">
        <v>43754</v>
      </c>
      <c r="BC320">
        <v>1.1073200000000001</v>
      </c>
    </row>
    <row r="321" spans="1:55" x14ac:dyDescent="0.3">
      <c r="A321" s="1">
        <v>43742</v>
      </c>
      <c r="B321">
        <v>2952.01</v>
      </c>
      <c r="D321" s="1">
        <v>43742</v>
      </c>
      <c r="E321">
        <v>5287.09</v>
      </c>
      <c r="G321" s="1">
        <v>43742</v>
      </c>
      <c r="H321" s="2">
        <v>5960.4319999999998</v>
      </c>
      <c r="K321" s="1">
        <v>43753</v>
      </c>
      <c r="L321">
        <v>56.85</v>
      </c>
      <c r="N321">
        <f>N320/(L320+M320*(1-Analysis!$G$1))*L321</f>
        <v>55.742070276207656</v>
      </c>
      <c r="P321" s="1">
        <v>43753</v>
      </c>
      <c r="Q321">
        <v>53.210599999999999</v>
      </c>
      <c r="S321" s="3">
        <v>43746</v>
      </c>
      <c r="T321" s="4">
        <v>286.49477200000001</v>
      </c>
      <c r="V321" s="3">
        <v>43746</v>
      </c>
      <c r="W321">
        <v>28.814741999999999</v>
      </c>
      <c r="Y321">
        <f>Y320/(W320+X320*(1-Analysis!$G$1))*W321</f>
        <v>28.262107723991956</v>
      </c>
      <c r="AA321" s="3">
        <v>43739</v>
      </c>
      <c r="AB321">
        <v>534.96900000000005</v>
      </c>
      <c r="AD321" s="3">
        <v>43734</v>
      </c>
      <c r="AE321">
        <v>54.731900000000003</v>
      </c>
      <c r="AG321" s="1">
        <v>43733</v>
      </c>
      <c r="AH321">
        <v>29.97709</v>
      </c>
      <c r="AJ321">
        <f>AJ320/(AH320+AI320*(1-Analysis!$G$1))*AH321</f>
        <v>29.525342210463297</v>
      </c>
      <c r="AL321" s="1">
        <v>43748</v>
      </c>
      <c r="AM321">
        <v>294.02809999999999</v>
      </c>
      <c r="AO321">
        <f>AO320/(AM320+AN320*(1-Analysis!$G$1))*AM321</f>
        <v>288.22964189980138</v>
      </c>
      <c r="AQ321" s="1">
        <v>43740</v>
      </c>
      <c r="AR321">
        <v>26.953800000000001</v>
      </c>
      <c r="AT321">
        <f t="shared" si="8"/>
        <v>1.0945499999999999</v>
      </c>
      <c r="AU321">
        <f>AU320/((AR320+AS320*(1-Analysis!$G$1))*AT320)*AR321*AT321</f>
        <v>28.817610281610904</v>
      </c>
      <c r="AV321">
        <f t="shared" si="9"/>
        <v>1.0960799999999999</v>
      </c>
      <c r="AW321">
        <f>AW320/(($AR320+$AS320*(1-Analysis!$G$1))*AV320)*$AR321*AV321</f>
        <v>28.857892538000165</v>
      </c>
      <c r="AY321" s="3">
        <v>43745</v>
      </c>
      <c r="AZ321">
        <v>1.0994999999999997</v>
      </c>
      <c r="BB321" s="3">
        <v>43753</v>
      </c>
      <c r="BC321">
        <v>1.1031299999999999</v>
      </c>
    </row>
    <row r="322" spans="1:55" x14ac:dyDescent="0.3">
      <c r="A322" s="1">
        <v>43741</v>
      </c>
      <c r="B322">
        <v>2910.63</v>
      </c>
      <c r="D322" s="1">
        <v>43741</v>
      </c>
      <c r="E322">
        <v>5212.97</v>
      </c>
      <c r="G322" s="1">
        <v>43741</v>
      </c>
      <c r="H322" s="2">
        <v>5876.8639999999996</v>
      </c>
      <c r="K322" s="1">
        <v>43752</v>
      </c>
      <c r="L322">
        <v>56.29</v>
      </c>
      <c r="N322">
        <f>N321/(L321+M321*(1-Analysis!$G$1))*L322</f>
        <v>55.19298391992487</v>
      </c>
      <c r="P322" s="1">
        <v>43752</v>
      </c>
      <c r="Q322">
        <v>52.685899999999997</v>
      </c>
      <c r="S322" s="3">
        <v>43745</v>
      </c>
      <c r="T322" s="4">
        <v>291.01769999999999</v>
      </c>
      <c r="V322" s="3">
        <v>43745</v>
      </c>
      <c r="W322">
        <v>29.269646000000002</v>
      </c>
      <c r="Y322">
        <f>Y321/(W321+X321*(1-Analysis!$G$1))*W322</f>
        <v>28.708287177969886</v>
      </c>
      <c r="AA322" s="3">
        <v>43738</v>
      </c>
      <c r="AB322">
        <v>541.58579999999995</v>
      </c>
      <c r="AD322" s="3">
        <v>43733</v>
      </c>
      <c r="AE322">
        <v>54.86</v>
      </c>
      <c r="AG322" s="1">
        <v>43732</v>
      </c>
      <c r="AH322">
        <v>29.794433000000001</v>
      </c>
      <c r="AJ322">
        <f>AJ321/(AH321+AI321*(1-Analysis!$G$1))*AH322</f>
        <v>29.345437809064208</v>
      </c>
      <c r="AL322" s="1">
        <v>43747</v>
      </c>
      <c r="AM322">
        <v>292.14780000000002</v>
      </c>
      <c r="AO322">
        <f>AO321/(AM321+AN321*(1-Analysis!$G$1))*AM322</f>
        <v>286.38642284807065</v>
      </c>
      <c r="AQ322" s="1">
        <v>43739</v>
      </c>
      <c r="AR322">
        <v>27.5152</v>
      </c>
      <c r="AT322">
        <f t="shared" si="8"/>
        <v>1.0917499999999998</v>
      </c>
      <c r="AU322">
        <f>AU321/((AR321+AS321*(1-Analysis!$G$1))*AT321)*AR322*AT322</f>
        <v>29.342575552752475</v>
      </c>
      <c r="AV322">
        <f t="shared" si="9"/>
        <v>1.09318</v>
      </c>
      <c r="AW322">
        <f>AW321/(($AR321+$AS321*(1-Analysis!$G$1))*AV321)*$AR322*AV322</f>
        <v>29.381009152972709</v>
      </c>
      <c r="AY322" s="3">
        <v>43742</v>
      </c>
      <c r="AZ322">
        <v>1.09795</v>
      </c>
      <c r="BB322" s="3">
        <v>43752</v>
      </c>
      <c r="BC322">
        <v>1.1025</v>
      </c>
    </row>
    <row r="323" spans="1:55" x14ac:dyDescent="0.3">
      <c r="A323" s="1">
        <v>43740</v>
      </c>
      <c r="B323">
        <v>2887.61</v>
      </c>
      <c r="D323" s="1">
        <v>43740</v>
      </c>
      <c r="E323">
        <v>5170.83</v>
      </c>
      <c r="G323" s="1">
        <v>43740</v>
      </c>
      <c r="H323" s="2">
        <v>5828.9340000000002</v>
      </c>
      <c r="K323" s="1">
        <v>43749</v>
      </c>
      <c r="L323">
        <v>56.37</v>
      </c>
      <c r="N323">
        <f>N322/(L322+M322*(1-Analysis!$G$1))*L323</f>
        <v>55.271424827965269</v>
      </c>
      <c r="P323" s="1">
        <v>43749</v>
      </c>
      <c r="Q323">
        <v>52.759300000000003</v>
      </c>
      <c r="S323" s="3">
        <v>43742</v>
      </c>
      <c r="T323" s="4">
        <v>292.32729399999999</v>
      </c>
      <c r="V323" s="3">
        <v>43742</v>
      </c>
      <c r="W323">
        <v>29.401381000000001</v>
      </c>
      <c r="Y323">
        <f>Y322/(W322+X322*(1-Analysis!$G$1))*W323</f>
        <v>28.837495649141346</v>
      </c>
      <c r="AA323" s="3">
        <v>43735</v>
      </c>
      <c r="AB323">
        <v>538.84100000000001</v>
      </c>
      <c r="AD323" s="3">
        <v>43732</v>
      </c>
      <c r="AE323">
        <v>54.523400000000002</v>
      </c>
      <c r="AG323" s="1">
        <v>43731</v>
      </c>
      <c r="AH323">
        <v>30.047758000000002</v>
      </c>
      <c r="AJ323">
        <f>AJ322/(AH322+AI322*(1-Analysis!$G$1))*AH323</f>
        <v>29.59494526010317</v>
      </c>
      <c r="AL323" s="1">
        <v>43746</v>
      </c>
      <c r="AM323">
        <v>289.4375</v>
      </c>
      <c r="AO323">
        <f>AO322/(AM322+AN322*(1-Analysis!$G$1))*AM323</f>
        <v>283.7295720285706</v>
      </c>
      <c r="AQ323" s="1">
        <v>43738</v>
      </c>
      <c r="AR323">
        <v>27.895</v>
      </c>
      <c r="AT323">
        <f t="shared" si="8"/>
        <v>1.0902000000000001</v>
      </c>
      <c r="AU323">
        <f>AU322/((AR322+AS322*(1-Analysis!$G$1))*AT322)*AR323*AT323</f>
        <v>29.705365503045577</v>
      </c>
      <c r="AV323">
        <f t="shared" si="9"/>
        <v>1.0898600000000001</v>
      </c>
      <c r="AW323">
        <f>AW322/(($AR322+$AS322*(1-Analysis!$G$1))*AV322)*$AR323*AV323</f>
        <v>29.69610130907104</v>
      </c>
      <c r="AY323" s="3">
        <v>43741</v>
      </c>
      <c r="AZ323">
        <v>1.0984499999999999</v>
      </c>
      <c r="BB323" s="3">
        <v>43749</v>
      </c>
      <c r="BC323">
        <v>1.10364</v>
      </c>
    </row>
    <row r="324" spans="1:55" x14ac:dyDescent="0.3">
      <c r="A324" s="1">
        <v>43739</v>
      </c>
      <c r="B324">
        <v>2940.25</v>
      </c>
      <c r="D324" s="1">
        <v>43739</v>
      </c>
      <c r="E324">
        <v>5265.1</v>
      </c>
      <c r="G324" s="1">
        <v>43739</v>
      </c>
      <c r="H324" s="2">
        <v>5935.1980000000003</v>
      </c>
      <c r="K324" s="1">
        <v>43748</v>
      </c>
      <c r="L324">
        <v>55.74</v>
      </c>
      <c r="N324">
        <f>N323/(L323+M323*(1-Analysis!$G$1))*L324</f>
        <v>54.653702677147137</v>
      </c>
      <c r="P324" s="1">
        <v>43748</v>
      </c>
      <c r="Q324">
        <v>52.173499999999997</v>
      </c>
      <c r="S324" s="3">
        <v>43741</v>
      </c>
      <c r="T324" s="4">
        <v>288.22952299999997</v>
      </c>
      <c r="V324" s="3">
        <v>43741</v>
      </c>
      <c r="W324">
        <v>28.989265</v>
      </c>
      <c r="Y324">
        <f>Y323/(W323+X323*(1-Analysis!$G$1))*W324</f>
        <v>28.433283569547481</v>
      </c>
      <c r="AA324" s="3">
        <v>43734</v>
      </c>
      <c r="AB324">
        <v>541.64490000000001</v>
      </c>
      <c r="AD324" s="3">
        <v>43731</v>
      </c>
      <c r="AE324">
        <v>54.982199999999999</v>
      </c>
      <c r="AG324" s="1">
        <v>43728</v>
      </c>
      <c r="AH324">
        <v>30.050775000000002</v>
      </c>
      <c r="AJ324">
        <f>AJ323/(AH323+AI323*(1-Analysis!$G$1))*AH324</f>
        <v>29.597916794613322</v>
      </c>
      <c r="AL324" s="1">
        <v>43745</v>
      </c>
      <c r="AM324">
        <v>294.00659999999999</v>
      </c>
      <c r="AO324">
        <f>AO323/(AM323+AN323*(1-Analysis!$G$1))*AM324</f>
        <v>288.20856589617841</v>
      </c>
      <c r="AQ324" s="1">
        <v>43735</v>
      </c>
      <c r="AR324">
        <v>27.6373</v>
      </c>
      <c r="AT324">
        <f t="shared" si="8"/>
        <v>1.0947499999999999</v>
      </c>
      <c r="AU324">
        <f>AU323/((AR323+AS323*(1-Analysis!$G$1))*AT323)*AR324*AT324</f>
        <v>29.553772347763299</v>
      </c>
      <c r="AV324">
        <f t="shared" si="9"/>
        <v>1.09416</v>
      </c>
      <c r="AW324">
        <f>AW323/(($AR323+$AS323*(1-Analysis!$G$1))*AV323)*$AR324*AV324</f>
        <v>29.537844760930525</v>
      </c>
      <c r="AY324" s="3">
        <v>43740</v>
      </c>
      <c r="AZ324">
        <v>1.0945499999999999</v>
      </c>
      <c r="BB324" s="3">
        <v>43748</v>
      </c>
      <c r="BC324">
        <v>1.1008800000000001</v>
      </c>
    </row>
    <row r="325" spans="1:55" x14ac:dyDescent="0.3">
      <c r="A325" s="1">
        <v>43738</v>
      </c>
      <c r="B325">
        <v>2976.74</v>
      </c>
      <c r="D325" s="1">
        <v>43738</v>
      </c>
      <c r="E325">
        <v>5330.28</v>
      </c>
      <c r="G325" s="1">
        <v>43738</v>
      </c>
      <c r="H325" s="2">
        <v>6008.59</v>
      </c>
      <c r="K325" s="1">
        <v>43747</v>
      </c>
      <c r="L325">
        <v>55.4</v>
      </c>
      <c r="N325">
        <f>N324/(L324+M324*(1-Analysis!$G$1))*L325</f>
        <v>54.320328817975444</v>
      </c>
      <c r="P325" s="1">
        <v>43747</v>
      </c>
      <c r="Q325">
        <v>51.850900000000003</v>
      </c>
      <c r="S325" s="3">
        <v>43740</v>
      </c>
      <c r="T325" s="4">
        <v>285.88878399999999</v>
      </c>
      <c r="V325" s="3">
        <v>43740</v>
      </c>
      <c r="W325">
        <v>28.753844999999998</v>
      </c>
      <c r="Y325">
        <f>Y324/(W324+X324*(1-Analysis!$G$1))*W325</f>
        <v>28.202378659818212</v>
      </c>
      <c r="AA325" s="3">
        <v>43733</v>
      </c>
      <c r="AB325">
        <v>542.93219999999997</v>
      </c>
      <c r="AD325" s="3">
        <v>43728</v>
      </c>
      <c r="AE325">
        <v>54.987200000000001</v>
      </c>
      <c r="AG325" s="1">
        <v>43727</v>
      </c>
      <c r="AH325">
        <v>30.194868</v>
      </c>
      <c r="AJ325">
        <f>AJ324/(AH324+AI324*(1-Analysis!$G$1))*AH325</f>
        <v>29.739838346542889</v>
      </c>
      <c r="AL325" s="1">
        <v>43742</v>
      </c>
      <c r="AM325">
        <v>295.32510000000002</v>
      </c>
      <c r="AO325">
        <f>AO324/(AM324+AN324*(1-Analysis!$G$1))*AM325</f>
        <v>289.50106407184563</v>
      </c>
      <c r="AQ325" s="1">
        <v>43734</v>
      </c>
      <c r="AR325">
        <v>27.7971</v>
      </c>
      <c r="AT325">
        <f t="shared" si="8"/>
        <v>1.09415</v>
      </c>
      <c r="AU325">
        <f>AU324/((AR324+AS324*(1-Analysis!$G$1))*AT324)*AR325*AT325</f>
        <v>29.708362268528219</v>
      </c>
      <c r="AV325">
        <f t="shared" si="9"/>
        <v>1.0917699999999999</v>
      </c>
      <c r="AW325">
        <f>AW324/(($AR324+$AS324*(1-Analysis!$G$1))*AV324)*$AR325*AV325</f>
        <v>29.64374050533387</v>
      </c>
      <c r="AY325" s="3">
        <v>43739</v>
      </c>
      <c r="AZ325">
        <v>1.0917499999999998</v>
      </c>
      <c r="BB325" s="3">
        <v>43747</v>
      </c>
      <c r="BC325">
        <v>1.09734</v>
      </c>
    </row>
    <row r="326" spans="1:55" x14ac:dyDescent="0.3">
      <c r="A326" s="1">
        <v>43735</v>
      </c>
      <c r="B326">
        <v>2961.79</v>
      </c>
      <c r="D326" s="1">
        <v>43735</v>
      </c>
      <c r="E326">
        <v>5303.32</v>
      </c>
      <c r="G326" s="1">
        <v>43735</v>
      </c>
      <c r="H326" s="2">
        <v>5978.1080000000002</v>
      </c>
      <c r="K326" s="1">
        <v>43746</v>
      </c>
      <c r="L326">
        <v>54.88</v>
      </c>
      <c r="N326">
        <f>N325/(L325+M325*(1-Analysis!$G$1))*L326</f>
        <v>53.810462915712861</v>
      </c>
      <c r="P326" s="1">
        <v>43746</v>
      </c>
      <c r="Q326">
        <v>51.369599999999998</v>
      </c>
      <c r="S326" s="3">
        <v>43739</v>
      </c>
      <c r="T326" s="4">
        <v>291.10212200000001</v>
      </c>
      <c r="V326" s="3">
        <v>43739</v>
      </c>
      <c r="W326">
        <v>29.278144999999999</v>
      </c>
      <c r="Y326">
        <f>Y325/(W325+X325*(1-Analysis!$G$1))*W326</f>
        <v>28.716623176728653</v>
      </c>
      <c r="AA326" s="3">
        <v>43732</v>
      </c>
      <c r="AB326">
        <v>539.61</v>
      </c>
      <c r="AD326" s="3">
        <v>43727</v>
      </c>
      <c r="AE326">
        <v>55.255000000000003</v>
      </c>
      <c r="AG326" s="1">
        <v>43726</v>
      </c>
      <c r="AH326">
        <v>30.191669999999998</v>
      </c>
      <c r="AJ326">
        <f>AJ325/(AH325+AI325*(1-Analysis!$G$1))*AH326</f>
        <v>29.736688539660729</v>
      </c>
      <c r="AL326" s="1">
        <v>43741</v>
      </c>
      <c r="AM326">
        <v>291.19209999999998</v>
      </c>
      <c r="AO326">
        <f>AO325/(AM325+AN325*(1-Analysis!$G$1))*AM326</f>
        <v>285.44956998005</v>
      </c>
      <c r="AQ326" s="1">
        <v>43733</v>
      </c>
      <c r="AR326">
        <v>27.821200000000001</v>
      </c>
      <c r="AT326">
        <f t="shared" si="8"/>
        <v>1.0958000000000003</v>
      </c>
      <c r="AU326">
        <f>AU325/((AR325+AS325*(1-Analysis!$G$1))*AT325)*AR326*AT326</f>
        <v>29.778958971394484</v>
      </c>
      <c r="AV326">
        <f t="shared" si="9"/>
        <v>1.0944100000000001</v>
      </c>
      <c r="AW326">
        <f>AW325/(($AR325+$AS325*(1-Analysis!$G$1))*AV325)*$AR326*AV326</f>
        <v>29.741184967953853</v>
      </c>
      <c r="AY326" s="3">
        <v>43738</v>
      </c>
      <c r="AZ326">
        <v>1.0902000000000001</v>
      </c>
      <c r="BB326" s="3">
        <v>43746</v>
      </c>
      <c r="BC326">
        <v>1.0955999999999999</v>
      </c>
    </row>
    <row r="327" spans="1:55" x14ac:dyDescent="0.3">
      <c r="A327" s="1">
        <v>43734</v>
      </c>
      <c r="B327">
        <v>2977.62</v>
      </c>
      <c r="D327" s="1">
        <v>43734</v>
      </c>
      <c r="E327">
        <v>5331.12</v>
      </c>
      <c r="G327" s="1">
        <v>43734</v>
      </c>
      <c r="H327" s="2">
        <v>6009.1890000000003</v>
      </c>
      <c r="K327" s="1">
        <v>43745</v>
      </c>
      <c r="L327">
        <v>55.75</v>
      </c>
      <c r="N327">
        <f>N326/(L326+M326*(1-Analysis!$G$1))*L327</f>
        <v>54.66350779065219</v>
      </c>
      <c r="P327" s="1">
        <v>43745</v>
      </c>
      <c r="Q327">
        <v>52.180399999999999</v>
      </c>
      <c r="S327" s="3">
        <v>43738</v>
      </c>
      <c r="T327" s="4">
        <v>294.70291900000001</v>
      </c>
      <c r="V327" s="3">
        <v>43738</v>
      </c>
      <c r="W327">
        <v>29.640481000000001</v>
      </c>
      <c r="Y327">
        <f>Y326/(W326+X326*(1-Analysis!$G$1))*W327</f>
        <v>29.072009980618152</v>
      </c>
      <c r="AA327" s="3">
        <v>43731</v>
      </c>
      <c r="AB327">
        <v>544.14739999999995</v>
      </c>
      <c r="AD327" s="3">
        <v>43726</v>
      </c>
      <c r="AE327">
        <v>55.248699999999999</v>
      </c>
      <c r="AG327" s="1">
        <v>43725</v>
      </c>
      <c r="AH327">
        <v>30.182635999999999</v>
      </c>
      <c r="AJ327">
        <f>AJ326/(AH326+AI326*(1-Analysis!$G$1))*AH327</f>
        <v>29.727790679944214</v>
      </c>
      <c r="AL327" s="1">
        <v>43740</v>
      </c>
      <c r="AM327">
        <v>288.83109999999999</v>
      </c>
      <c r="AO327">
        <f>AO326/(AM326+AN326*(1-Analysis!$G$1))*AM327</f>
        <v>283.13513069847988</v>
      </c>
      <c r="AQ327" s="1">
        <v>43732</v>
      </c>
      <c r="AR327">
        <v>27.552399999999999</v>
      </c>
      <c r="AT327">
        <f t="shared" si="8"/>
        <v>1.0996999999999997</v>
      </c>
      <c r="AU327">
        <f>AU326/((AR326+AS326*(1-Analysis!$G$1))*AT326)*AR327*AT327</f>
        <v>29.596204320496554</v>
      </c>
      <c r="AV327">
        <f t="shared" si="9"/>
        <v>1.1019699999999999</v>
      </c>
      <c r="AW327">
        <f>AW326/(($AR326+$AS326*(1-Analysis!$G$1))*AV326)*$AR327*AV327</f>
        <v>29.657296785539323</v>
      </c>
      <c r="AY327" s="3">
        <v>43735</v>
      </c>
      <c r="AZ327">
        <v>1.0947499999999999</v>
      </c>
      <c r="BB327" s="3">
        <v>43745</v>
      </c>
      <c r="BC327">
        <v>1.0971599999999999</v>
      </c>
    </row>
    <row r="328" spans="1:55" x14ac:dyDescent="0.3">
      <c r="A328" s="1">
        <v>43733</v>
      </c>
      <c r="B328">
        <v>2984.87</v>
      </c>
      <c r="D328" s="1">
        <v>43733</v>
      </c>
      <c r="E328">
        <v>5343.87</v>
      </c>
      <c r="G328" s="1">
        <v>43733</v>
      </c>
      <c r="H328" s="2">
        <v>6023.4549999999999</v>
      </c>
      <c r="K328" s="1">
        <v>43742</v>
      </c>
      <c r="L328">
        <v>56</v>
      </c>
      <c r="N328">
        <f>N327/(L327+M327*(1-Analysis!$G$1))*L328</f>
        <v>54.908635628278432</v>
      </c>
      <c r="P328" s="1">
        <v>43742</v>
      </c>
      <c r="Q328">
        <v>52.415199999999999</v>
      </c>
      <c r="S328" s="3">
        <v>43735</v>
      </c>
      <c r="T328" s="4">
        <v>293.21201600000001</v>
      </c>
      <c r="V328" s="3">
        <v>43735</v>
      </c>
      <c r="W328">
        <v>29.490521000000001</v>
      </c>
      <c r="Y328">
        <f>Y327/(W327+X327*(1-Analysis!$G$1))*W328</f>
        <v>28.92492604440627</v>
      </c>
      <c r="AA328" s="3">
        <v>43728</v>
      </c>
      <c r="AB328">
        <v>544.20349999999996</v>
      </c>
      <c r="AD328" s="3">
        <v>43725</v>
      </c>
      <c r="AE328">
        <v>55.228700000000003</v>
      </c>
      <c r="AG328" s="1">
        <v>43724</v>
      </c>
      <c r="AH328">
        <v>30.105416000000002</v>
      </c>
      <c r="AJ328">
        <f>AJ327/(AH327+AI327*(1-Analysis!$G$1))*AH328</f>
        <v>29.651734367423824</v>
      </c>
      <c r="AL328" s="1">
        <v>43739</v>
      </c>
      <c r="AM328">
        <v>294.10270000000003</v>
      </c>
      <c r="AO328">
        <f>AO327/(AM327+AN327*(1-Analysis!$G$1))*AM328</f>
        <v>288.30277073097682</v>
      </c>
      <c r="AQ328" s="1">
        <v>43731</v>
      </c>
      <c r="AR328">
        <v>27.7881</v>
      </c>
      <c r="AT328">
        <f t="shared" ref="AT328:AT391" si="10">VLOOKUP(AQ328,$AY$9:$AZ$768,2,0)</f>
        <v>1.09955</v>
      </c>
      <c r="AU328">
        <f>AU327/((AR327+AS327*(1-Analysis!$G$1))*AT327)*AR328*AT328</f>
        <v>29.845316785131132</v>
      </c>
      <c r="AV328">
        <f t="shared" ref="AV328:AV391" si="11">VLOOKUP(AQ328,$BB$7:$BC$803,2,0)</f>
        <v>1.0994999999999999</v>
      </c>
      <c r="AW328">
        <f>AW327/(($AR327+$AS327*(1-Analysis!$G$1))*AV327)*$AR328*AV328</f>
        <v>29.843959624620684</v>
      </c>
      <c r="AY328" s="3">
        <v>43734</v>
      </c>
      <c r="AZ328">
        <v>1.09415</v>
      </c>
      <c r="BB328" s="3">
        <v>43742</v>
      </c>
      <c r="BC328">
        <v>1.0981399999999999</v>
      </c>
    </row>
    <row r="329" spans="1:55" x14ac:dyDescent="0.3">
      <c r="A329" s="1">
        <v>43732</v>
      </c>
      <c r="B329">
        <v>2966.6</v>
      </c>
      <c r="D329" s="1">
        <v>43732</v>
      </c>
      <c r="E329">
        <v>5311.16</v>
      </c>
      <c r="G329" s="1">
        <v>43732</v>
      </c>
      <c r="H329" s="2">
        <v>5986.5820000000003</v>
      </c>
      <c r="K329" s="1">
        <v>43741</v>
      </c>
      <c r="L329">
        <v>55.21</v>
      </c>
      <c r="N329">
        <f>N328/(L328+M328*(1-Analysis!$G$1))*L329</f>
        <v>54.134031661379503</v>
      </c>
      <c r="P329" s="1">
        <v>43741</v>
      </c>
      <c r="Q329">
        <v>51.680599999999998</v>
      </c>
      <c r="S329" s="3">
        <v>43734</v>
      </c>
      <c r="T329" s="4">
        <v>294.74287900000002</v>
      </c>
      <c r="V329" s="3">
        <v>43734</v>
      </c>
      <c r="W329">
        <v>29.644473999999999</v>
      </c>
      <c r="Y329">
        <f>Y328/(W328+X328*(1-Analysis!$G$1))*W329</f>
        <v>29.075926399378446</v>
      </c>
      <c r="AA329" s="3">
        <v>43727</v>
      </c>
      <c r="AB329">
        <v>546.85649999999998</v>
      </c>
      <c r="AD329" s="3">
        <v>43724</v>
      </c>
      <c r="AE329">
        <v>55.085599999999999</v>
      </c>
      <c r="AG329" s="1">
        <v>43721</v>
      </c>
      <c r="AH329">
        <v>30.206934</v>
      </c>
      <c r="AJ329">
        <f>AJ328/(AH328+AI328*(1-Analysis!$G$1))*AH329</f>
        <v>29.751722514723038</v>
      </c>
      <c r="AL329" s="1">
        <v>43738</v>
      </c>
      <c r="AM329">
        <v>297.7439</v>
      </c>
      <c r="AO329">
        <f>AO328/(AM328+AN328*(1-Analysis!$G$1))*AM329</f>
        <v>291.87216349338814</v>
      </c>
      <c r="AQ329" s="1">
        <v>43728</v>
      </c>
      <c r="AR329">
        <v>27.749199999999998</v>
      </c>
      <c r="AT329">
        <f t="shared" si="10"/>
        <v>1.1011500000000003</v>
      </c>
      <c r="AU329">
        <f>AU328/((AR328+AS328*(1-Analysis!$G$1))*AT328)*AR329*AT329</f>
        <v>29.846905269663075</v>
      </c>
      <c r="AV329">
        <f t="shared" si="11"/>
        <v>1.10181</v>
      </c>
      <c r="AW329">
        <f>AW328/(($AR328+$AS328*(1-Analysis!$G$1))*AV328)*$AR329*AV329</f>
        <v>29.864794710227901</v>
      </c>
      <c r="AY329" s="3">
        <v>43733</v>
      </c>
      <c r="AZ329">
        <v>1.0958000000000003</v>
      </c>
      <c r="BB329" s="3">
        <v>43741</v>
      </c>
      <c r="BC329">
        <v>1.09717</v>
      </c>
    </row>
    <row r="330" spans="1:55" x14ac:dyDescent="0.3">
      <c r="A330" s="1">
        <v>43731</v>
      </c>
      <c r="B330">
        <v>2991.78</v>
      </c>
      <c r="D330" s="1">
        <v>43731</v>
      </c>
      <c r="E330">
        <v>5355.94</v>
      </c>
      <c r="G330" s="1">
        <v>43731</v>
      </c>
      <c r="H330" s="2">
        <v>6036.9040000000005</v>
      </c>
      <c r="K330" s="1">
        <v>43740</v>
      </c>
      <c r="L330">
        <v>54.77</v>
      </c>
      <c r="N330">
        <f>N329/(L329+M329*(1-Analysis!$G$1))*L330</f>
        <v>53.702606667157319</v>
      </c>
      <c r="P330" s="1">
        <v>43740</v>
      </c>
      <c r="Q330">
        <v>51.2605</v>
      </c>
      <c r="S330" s="3">
        <v>43733</v>
      </c>
      <c r="T330" s="4">
        <v>295.44378999999998</v>
      </c>
      <c r="V330" s="3">
        <v>43733</v>
      </c>
      <c r="W330">
        <v>29.715046000000001</v>
      </c>
      <c r="Y330">
        <f>Y329/(W329+X329*(1-Analysis!$G$1))*W330</f>
        <v>29.145144907956368</v>
      </c>
      <c r="AA330" s="3">
        <v>43726</v>
      </c>
      <c r="AB330">
        <v>546.81439999999998</v>
      </c>
      <c r="AD330" s="3">
        <v>43721</v>
      </c>
      <c r="AE330">
        <v>55.257300000000001</v>
      </c>
      <c r="AG330" s="1">
        <v>43720</v>
      </c>
      <c r="AH330">
        <v>30.221198999999999</v>
      </c>
      <c r="AJ330">
        <f>AJ329/(AH329+AI329*(1-Analysis!$G$1))*AH330</f>
        <v>29.765772544483504</v>
      </c>
      <c r="AL330" s="1">
        <v>43735</v>
      </c>
      <c r="AM330">
        <v>296.23950000000002</v>
      </c>
      <c r="AO330">
        <f>AO329/(AM329+AN329*(1-Analysis!$G$1))*AM330</f>
        <v>290.39743140732543</v>
      </c>
      <c r="AQ330" s="1">
        <v>43727</v>
      </c>
      <c r="AR330">
        <v>27.770900000000001</v>
      </c>
      <c r="AT330">
        <f t="shared" si="10"/>
        <v>1.10565</v>
      </c>
      <c r="AU330">
        <f>AU329/((AR329+AS329*(1-Analysis!$G$1))*AT329)*AR330*AT330</f>
        <v>29.992314526871908</v>
      </c>
      <c r="AV330">
        <f t="shared" si="11"/>
        <v>1.1042000000000001</v>
      </c>
      <c r="AW330">
        <f>AW329/(($AR329+$AS329*(1-Analysis!$G$1))*AV329)*$AR330*AV330</f>
        <v>29.952981233276311</v>
      </c>
      <c r="AY330" s="3">
        <v>43732</v>
      </c>
      <c r="AZ330">
        <v>1.0996999999999997</v>
      </c>
      <c r="BB330" s="3">
        <v>43740</v>
      </c>
      <c r="BC330">
        <v>1.0960799999999999</v>
      </c>
    </row>
    <row r="331" spans="1:55" x14ac:dyDescent="0.3">
      <c r="A331" s="1">
        <v>43728</v>
      </c>
      <c r="B331">
        <v>2992.07</v>
      </c>
      <c r="D331" s="1">
        <v>43728</v>
      </c>
      <c r="E331">
        <v>5356.46</v>
      </c>
      <c r="G331" s="1">
        <v>43728</v>
      </c>
      <c r="H331" s="2">
        <v>6037.4949999999999</v>
      </c>
      <c r="K331" s="1">
        <v>43739</v>
      </c>
      <c r="L331">
        <v>55.76</v>
      </c>
      <c r="N331">
        <f>N330/(L330+M330*(1-Analysis!$G$1))*L331</f>
        <v>54.673312904157235</v>
      </c>
      <c r="P331" s="1">
        <v>43739</v>
      </c>
      <c r="Q331">
        <v>52.1952</v>
      </c>
      <c r="S331" s="3">
        <v>43732</v>
      </c>
      <c r="T331" s="4">
        <v>293.63598200000001</v>
      </c>
      <c r="V331" s="3">
        <v>43732</v>
      </c>
      <c r="W331">
        <v>29.533190999999999</v>
      </c>
      <c r="Y331">
        <f>Y330/(W330+X330*(1-Analysis!$G$1))*W331</f>
        <v>28.966777681897337</v>
      </c>
      <c r="AA331" s="3">
        <v>43725</v>
      </c>
      <c r="AB331">
        <v>546.62549999999999</v>
      </c>
      <c r="AD331" s="3">
        <v>43720</v>
      </c>
      <c r="AE331">
        <v>55.285899999999998</v>
      </c>
      <c r="AG331" s="1">
        <v>43719</v>
      </c>
      <c r="AH331">
        <v>30.134024</v>
      </c>
      <c r="AJ331">
        <f>AJ330/(AH330+AI330*(1-Analysis!$G$1))*AH331</f>
        <v>29.679911251502862</v>
      </c>
      <c r="AL331" s="1">
        <v>43734</v>
      </c>
      <c r="AM331">
        <v>297.78359999999998</v>
      </c>
      <c r="AO331">
        <f>AO330/(AM330+AN330*(1-Analysis!$G$1))*AM331</f>
        <v>291.91108057914767</v>
      </c>
      <c r="AQ331" s="1">
        <v>43726</v>
      </c>
      <c r="AR331">
        <v>27.761299999999999</v>
      </c>
      <c r="AT331">
        <f t="shared" si="10"/>
        <v>1.10595</v>
      </c>
      <c r="AU331">
        <f>AU330/((AR330+AS330*(1-Analysis!$G$1))*AT330)*AR331*AT331</f>
        <v>29.990081725526874</v>
      </c>
      <c r="AV331">
        <f t="shared" si="11"/>
        <v>1.1032999999999999</v>
      </c>
      <c r="AW331">
        <f>AW330/(($AR330+$AS330*(1-Analysis!$G$1))*AV330)*$AR331*AV331</f>
        <v>29.918221590283274</v>
      </c>
      <c r="AY331" s="3">
        <v>43731</v>
      </c>
      <c r="AZ331">
        <v>1.09955</v>
      </c>
      <c r="BB331" s="3">
        <v>43739</v>
      </c>
      <c r="BC331">
        <v>1.09318</v>
      </c>
    </row>
    <row r="332" spans="1:55" x14ac:dyDescent="0.3">
      <c r="A332" s="1">
        <v>43727</v>
      </c>
      <c r="B332">
        <v>3006.79</v>
      </c>
      <c r="D332" s="1">
        <v>43727</v>
      </c>
      <c r="E332">
        <v>5382.63</v>
      </c>
      <c r="G332" s="1">
        <v>43727</v>
      </c>
      <c r="H332" s="2">
        <v>6066.902</v>
      </c>
      <c r="K332" s="1">
        <v>43738</v>
      </c>
      <c r="L332">
        <v>56.45</v>
      </c>
      <c r="N332">
        <f>N331/(L331+M331*(1-Analysis!$G$1))*L332</f>
        <v>55.349865736005668</v>
      </c>
      <c r="P332" s="1">
        <v>43738</v>
      </c>
      <c r="Q332">
        <v>52.840400000000002</v>
      </c>
      <c r="S332" s="3">
        <v>43731</v>
      </c>
      <c r="T332" s="4">
        <v>296.10882500000002</v>
      </c>
      <c r="V332" s="3">
        <v>43731</v>
      </c>
      <c r="W332">
        <v>29.781884999999999</v>
      </c>
      <c r="Y332">
        <f>Y331/(W331+X331*(1-Analysis!$G$1))*W332</f>
        <v>29.210702011267021</v>
      </c>
      <c r="AA332" s="3">
        <v>43724</v>
      </c>
      <c r="AB332">
        <v>545.21730000000002</v>
      </c>
      <c r="AD332" s="3">
        <v>43719</v>
      </c>
      <c r="AE332">
        <v>55.118400000000001</v>
      </c>
      <c r="AG332" s="1">
        <v>43718</v>
      </c>
      <c r="AH332">
        <v>29.914701999999998</v>
      </c>
      <c r="AJ332">
        <f>AJ331/(AH331+AI331*(1-Analysis!$G$1))*AH332</f>
        <v>29.46389438314495</v>
      </c>
      <c r="AL332" s="1">
        <v>43733</v>
      </c>
      <c r="AM332">
        <v>298.49360000000001</v>
      </c>
      <c r="AO332">
        <f>AO331/(AM331+AN331*(1-Analysis!$G$1))*AM332</f>
        <v>292.60707883832379</v>
      </c>
      <c r="AQ332" s="1">
        <v>43725</v>
      </c>
      <c r="AR332">
        <v>27.776299999999999</v>
      </c>
      <c r="AT332">
        <f t="shared" si="10"/>
        <v>1.1049500000000001</v>
      </c>
      <c r="AU332">
        <f>AU331/((AR331+AS331*(1-Analysis!$G$1))*AT331)*AR332*AT332</f>
        <v>29.979154297967355</v>
      </c>
      <c r="AV332">
        <f t="shared" si="11"/>
        <v>1.10717</v>
      </c>
      <c r="AW332">
        <f>AW331/(($AR331+$AS331*(1-Analysis!$G$1))*AV331)*$AR332*AV332</f>
        <v>30.039386636572242</v>
      </c>
      <c r="AY332" s="3">
        <v>43728</v>
      </c>
      <c r="AZ332">
        <v>1.1011500000000003</v>
      </c>
      <c r="BB332" s="3">
        <v>43738</v>
      </c>
      <c r="BC332">
        <v>1.0898600000000001</v>
      </c>
    </row>
    <row r="333" spans="1:55" x14ac:dyDescent="0.3">
      <c r="A333" s="1">
        <v>43726</v>
      </c>
      <c r="B333">
        <v>3006.73</v>
      </c>
      <c r="D333" s="1">
        <v>43726</v>
      </c>
      <c r="E333">
        <v>5382.3</v>
      </c>
      <c r="G333" s="1">
        <v>43726</v>
      </c>
      <c r="H333" s="2">
        <v>6066.4189999999999</v>
      </c>
      <c r="K333" s="1">
        <v>43735</v>
      </c>
      <c r="L333">
        <v>56.17</v>
      </c>
      <c r="N333">
        <f>N332/(L332+M332*(1-Analysis!$G$1))*L333</f>
        <v>55.075322557864276</v>
      </c>
      <c r="P333" s="1">
        <v>43735</v>
      </c>
      <c r="Q333">
        <v>52.573099999999997</v>
      </c>
      <c r="S333" s="3">
        <v>43728</v>
      </c>
      <c r="T333" s="4">
        <v>296.13743399999998</v>
      </c>
      <c r="V333" s="3">
        <v>43728</v>
      </c>
      <c r="W333">
        <v>29.784799</v>
      </c>
      <c r="Y333">
        <f>Y332/(W332+X332*(1-Analysis!$G$1))*W333</f>
        <v>29.213560124031236</v>
      </c>
      <c r="AA333" s="3">
        <v>43721</v>
      </c>
      <c r="AB333">
        <v>546.91809999999998</v>
      </c>
      <c r="AD333" s="3">
        <v>43718</v>
      </c>
      <c r="AE333">
        <v>54.720100000000002</v>
      </c>
      <c r="AG333" s="1">
        <v>43717</v>
      </c>
      <c r="AH333">
        <v>29.904384</v>
      </c>
      <c r="AJ333">
        <f>AJ332/(AH332+AI332*(1-Analysis!$G$1))*AH333</f>
        <v>29.453731873010462</v>
      </c>
      <c r="AL333" s="1">
        <v>43732</v>
      </c>
      <c r="AM333">
        <v>296.66140000000001</v>
      </c>
      <c r="AO333">
        <f>AO332/(AM332+AN332*(1-Analysis!$G$1))*AM333</f>
        <v>290.8110112179541</v>
      </c>
      <c r="AQ333" s="1">
        <v>43724</v>
      </c>
      <c r="AR333">
        <v>27.8353</v>
      </c>
      <c r="AT333">
        <f t="shared" si="10"/>
        <v>1.09975</v>
      </c>
      <c r="AU333">
        <f>AU332/((AR332+AS332*(1-Analysis!$G$1))*AT332)*AR333*AT333</f>
        <v>29.901448972365362</v>
      </c>
      <c r="AV333">
        <f t="shared" si="11"/>
        <v>1.10006</v>
      </c>
      <c r="AW333">
        <f>AW332/(($AR332+$AS332*(1-Analysis!$G$1))*AV332)*$AR333*AV333</f>
        <v>29.909877659959289</v>
      </c>
      <c r="AY333" s="3">
        <v>43727</v>
      </c>
      <c r="AZ333">
        <v>1.10565</v>
      </c>
      <c r="BB333" s="3">
        <v>43735</v>
      </c>
      <c r="BC333">
        <v>1.09416</v>
      </c>
    </row>
    <row r="334" spans="1:55" x14ac:dyDescent="0.3">
      <c r="A334" s="1">
        <v>43725</v>
      </c>
      <c r="B334">
        <v>3005.7</v>
      </c>
      <c r="D334" s="1">
        <v>43725</v>
      </c>
      <c r="E334">
        <v>5380.43</v>
      </c>
      <c r="G334" s="1">
        <v>43725</v>
      </c>
      <c r="H334" s="2">
        <v>6064.3059999999996</v>
      </c>
      <c r="K334" s="1">
        <v>43734</v>
      </c>
      <c r="L334">
        <v>56.46</v>
      </c>
      <c r="M334">
        <v>0.22852</v>
      </c>
      <c r="N334">
        <f>N333/(L333+M333*(1-Analysis!$G$1))*L334</f>
        <v>55.359670849510721</v>
      </c>
      <c r="P334" s="1">
        <v>43734</v>
      </c>
      <c r="Q334">
        <v>52.847999999999999</v>
      </c>
      <c r="S334" s="3">
        <v>43727</v>
      </c>
      <c r="T334" s="4">
        <v>297.583551</v>
      </c>
      <c r="V334" s="3">
        <v>43727</v>
      </c>
      <c r="W334">
        <v>29.930199000000002</v>
      </c>
      <c r="Y334">
        <f>Y333/(W333+X333*(1-Analysis!$G$1))*W334</f>
        <v>29.356171515903789</v>
      </c>
      <c r="AA334" s="3">
        <v>43720</v>
      </c>
      <c r="AB334">
        <v>547.16570000000002</v>
      </c>
      <c r="AD334" s="3">
        <v>43717</v>
      </c>
      <c r="AE334">
        <v>54.700499999999998</v>
      </c>
      <c r="AG334" s="1">
        <v>43714</v>
      </c>
      <c r="AH334">
        <v>29.899737999999999</v>
      </c>
      <c r="AJ334">
        <f>AJ333/(AH333+AI333*(1-Analysis!$G$1))*AH334</f>
        <v>29.449155887152266</v>
      </c>
      <c r="AL334" s="1">
        <v>43731</v>
      </c>
      <c r="AM334">
        <v>299.16059999999999</v>
      </c>
      <c r="AN334">
        <v>1.1553</v>
      </c>
      <c r="AO334">
        <f>AO333/(AM333+AN333*(1-Analysis!$G$1))*AM334</f>
        <v>293.26092509025398</v>
      </c>
      <c r="AQ334" s="1">
        <v>43721</v>
      </c>
      <c r="AR334">
        <v>27.703199999999999</v>
      </c>
      <c r="AT334">
        <f t="shared" si="10"/>
        <v>1.1084000000000001</v>
      </c>
      <c r="AU334">
        <f>AU333/((AR333+AS333*(1-Analysis!$G$1))*AT333)*AR334*AT334</f>
        <v>29.993614925964867</v>
      </c>
      <c r="AV334">
        <f t="shared" si="11"/>
        <v>1.1076299999999999</v>
      </c>
      <c r="AW334">
        <f>AW333/(($AR333+$AS333*(1-Analysis!$G$1))*AV333)*$AR334*AV334</f>
        <v>29.972778509966119</v>
      </c>
      <c r="AY334" s="3">
        <v>43726</v>
      </c>
      <c r="AZ334">
        <v>1.10595</v>
      </c>
      <c r="BB334" s="3">
        <v>43734</v>
      </c>
      <c r="BC334">
        <v>1.0917699999999999</v>
      </c>
    </row>
    <row r="335" spans="1:55" x14ac:dyDescent="0.3">
      <c r="A335" s="1">
        <v>43724</v>
      </c>
      <c r="B335">
        <v>2997.96</v>
      </c>
      <c r="D335" s="1">
        <v>43724</v>
      </c>
      <c r="E335">
        <v>5366.56</v>
      </c>
      <c r="G335" s="1">
        <v>43724</v>
      </c>
      <c r="H335" s="2">
        <v>6048.6689999999999</v>
      </c>
      <c r="K335" s="1">
        <v>43733</v>
      </c>
      <c r="L335">
        <v>56.82</v>
      </c>
      <c r="N335">
        <f>N334/(L334+M334*(1-Analysis!$G$1))*L335</f>
        <v>55.488068795396302</v>
      </c>
      <c r="P335" s="1">
        <v>43733</v>
      </c>
      <c r="Q335">
        <v>52.973799999999997</v>
      </c>
      <c r="S335" s="3">
        <v>43726</v>
      </c>
      <c r="T335" s="4">
        <v>297.56249000000003</v>
      </c>
      <c r="V335" s="3">
        <v>43726</v>
      </c>
      <c r="W335">
        <v>29.928056999999999</v>
      </c>
      <c r="Y335">
        <f>Y334/(W334+X334*(1-Analysis!$G$1))*W335</f>
        <v>29.354070597049652</v>
      </c>
      <c r="AA335" s="3">
        <v>43719</v>
      </c>
      <c r="AB335">
        <v>545.51179999999999</v>
      </c>
      <c r="AD335" s="3">
        <v>43714</v>
      </c>
      <c r="AE335">
        <v>54.702199999999998</v>
      </c>
      <c r="AG335" s="1">
        <v>43713</v>
      </c>
      <c r="AH335">
        <v>29.872745999999999</v>
      </c>
      <c r="AJ335">
        <f>AJ334/(AH334+AI334*(1-Analysis!$G$1))*AH335</f>
        <v>29.42257065032825</v>
      </c>
      <c r="AL335" s="1">
        <v>43728</v>
      </c>
      <c r="AM335">
        <v>300.34550000000002</v>
      </c>
      <c r="AO335">
        <f>AO334/(AM334+AN334*(1-Analysis!$G$1))*AM335</f>
        <v>293.2898297316089</v>
      </c>
      <c r="AQ335" s="1">
        <v>43720</v>
      </c>
      <c r="AR335">
        <v>27.851900000000001</v>
      </c>
      <c r="AT335">
        <f t="shared" si="10"/>
        <v>1.1030500000000001</v>
      </c>
      <c r="AU335">
        <f>AU334/((AR334+AS334*(1-Analysis!$G$1))*AT334)*AR335*AT335</f>
        <v>30.009059398996285</v>
      </c>
      <c r="AV335">
        <f t="shared" si="11"/>
        <v>1.1063799999999999</v>
      </c>
      <c r="AW335">
        <f>AW334/(($AR334+$AS334*(1-Analysis!$G$1))*AV334)*$AR335*AV335</f>
        <v>30.099653812484917</v>
      </c>
      <c r="AY335" s="3">
        <v>43725</v>
      </c>
      <c r="AZ335">
        <v>1.1049500000000001</v>
      </c>
      <c r="BB335" s="3">
        <v>43733</v>
      </c>
      <c r="BC335">
        <v>1.0944100000000001</v>
      </c>
    </row>
    <row r="336" spans="1:55" x14ac:dyDescent="0.3">
      <c r="A336" s="1">
        <v>43721</v>
      </c>
      <c r="B336">
        <v>3007.39</v>
      </c>
      <c r="D336" s="1">
        <v>43721</v>
      </c>
      <c r="E336">
        <v>5383.33</v>
      </c>
      <c r="G336" s="1">
        <v>43721</v>
      </c>
      <c r="H336" s="2">
        <v>6067.5050000000001</v>
      </c>
      <c r="K336" s="1">
        <v>43732</v>
      </c>
      <c r="L336">
        <v>56.48</v>
      </c>
      <c r="N336">
        <f>N335/(L335+M335*(1-Analysis!$G$1))*L336</f>
        <v>55.156038816683967</v>
      </c>
      <c r="P336" s="1">
        <v>43732</v>
      </c>
      <c r="Q336">
        <v>52.649799999999999</v>
      </c>
      <c r="S336" s="3">
        <v>43725</v>
      </c>
      <c r="T336" s="4">
        <v>297.45971400000002</v>
      </c>
      <c r="V336" s="3">
        <v>43725</v>
      </c>
      <c r="W336">
        <v>29.917708999999999</v>
      </c>
      <c r="Y336">
        <f>Y335/(W335+X335*(1-Analysis!$G$1))*W336</f>
        <v>29.343921060026975</v>
      </c>
      <c r="AA336" s="3">
        <v>43718</v>
      </c>
      <c r="AB336">
        <v>541.5702</v>
      </c>
      <c r="AD336" s="3">
        <v>43713</v>
      </c>
      <c r="AE336">
        <v>54.649900000000002</v>
      </c>
      <c r="AG336" s="1">
        <v>43712</v>
      </c>
      <c r="AH336">
        <v>29.47803</v>
      </c>
      <c r="AJ336">
        <f>AJ335/(AH335+AI335*(1-Analysis!$G$1))*AH336</f>
        <v>29.033802928846772</v>
      </c>
      <c r="AL336" s="1">
        <v>43727</v>
      </c>
      <c r="AM336">
        <v>301.81279999999998</v>
      </c>
      <c r="AO336">
        <f>AO335/(AM335+AN335*(1-Analysis!$G$1))*AM336</f>
        <v>294.72266014579918</v>
      </c>
      <c r="AQ336" s="1">
        <v>43719</v>
      </c>
      <c r="AR336">
        <v>27.853100000000001</v>
      </c>
      <c r="AT336">
        <f t="shared" si="10"/>
        <v>1.0997000000000001</v>
      </c>
      <c r="AU336">
        <f>AU335/((AR335+AS335*(1-Analysis!$G$1))*AT335)*AR336*AT336</f>
        <v>29.919209889491416</v>
      </c>
      <c r="AV336">
        <f t="shared" si="11"/>
        <v>1.1009100000000001</v>
      </c>
      <c r="AW336">
        <f>AW335/(($AR335+$AS335*(1-Analysis!$G$1))*AV335)*$AR336*AV336</f>
        <v>29.952129998581405</v>
      </c>
      <c r="AY336" s="3">
        <v>43724</v>
      </c>
      <c r="AZ336">
        <v>1.09975</v>
      </c>
      <c r="BB336" s="3">
        <v>43732</v>
      </c>
      <c r="BC336">
        <v>1.1019699999999999</v>
      </c>
    </row>
    <row r="337" spans="1:55" x14ac:dyDescent="0.3">
      <c r="A337" s="1">
        <v>43720</v>
      </c>
      <c r="B337">
        <v>3009.57</v>
      </c>
      <c r="D337" s="1">
        <v>43720</v>
      </c>
      <c r="E337">
        <v>5386.19</v>
      </c>
      <c r="G337" s="1">
        <v>43720</v>
      </c>
      <c r="H337" s="2">
        <v>6070.2280000000001</v>
      </c>
      <c r="K337" s="1">
        <v>43731</v>
      </c>
      <c r="L337">
        <v>56.95</v>
      </c>
      <c r="N337">
        <f>N336/(L336+M336*(1-Analysis!$G$1))*L337</f>
        <v>55.615021434315729</v>
      </c>
      <c r="P337" s="1">
        <v>43731</v>
      </c>
      <c r="Q337">
        <v>53.0929</v>
      </c>
      <c r="S337" s="3">
        <v>43724</v>
      </c>
      <c r="T337" s="4">
        <v>296.69394899999998</v>
      </c>
      <c r="V337" s="3">
        <v>43724</v>
      </c>
      <c r="W337">
        <v>29.840654000000001</v>
      </c>
      <c r="Y337">
        <f>Y336/(W336+X336*(1-Analysis!$G$1))*W337</f>
        <v>29.268343888082413</v>
      </c>
      <c r="AA337" s="3">
        <v>43717</v>
      </c>
      <c r="AB337">
        <v>541.37969999999996</v>
      </c>
      <c r="AD337" s="3">
        <v>43712</v>
      </c>
      <c r="AE337">
        <v>53.937100000000001</v>
      </c>
      <c r="AG337" s="1">
        <v>43711</v>
      </c>
      <c r="AH337">
        <v>29.160326000000001</v>
      </c>
      <c r="AJ337">
        <f>AJ336/(AH336+AI336*(1-Analysis!$G$1))*AH337</f>
        <v>28.720886654397418</v>
      </c>
      <c r="AL337" s="1">
        <v>43726</v>
      </c>
      <c r="AM337">
        <v>301.79660000000001</v>
      </c>
      <c r="AO337">
        <f>AO336/(AM336+AN336*(1-Analysis!$G$1))*AM337</f>
        <v>294.7068407137063</v>
      </c>
      <c r="AQ337" s="1">
        <v>43718</v>
      </c>
      <c r="AR337">
        <v>27.541599999999999</v>
      </c>
      <c r="AT337">
        <f t="shared" si="10"/>
        <v>1.1041000000000001</v>
      </c>
      <c r="AU337">
        <f>AU336/((AR336+AS336*(1-Analysis!$G$1))*AT336)*AR337*AT337</f>
        <v>29.702973884993124</v>
      </c>
      <c r="AV337">
        <f t="shared" si="11"/>
        <v>1.1049</v>
      </c>
      <c r="AW337">
        <f>AW336/(($AR336+$AS336*(1-Analysis!$G$1))*AV336)*$AR337*AV337</f>
        <v>29.724495829661148</v>
      </c>
      <c r="AY337" s="3">
        <v>43721</v>
      </c>
      <c r="AZ337">
        <v>1.1084000000000001</v>
      </c>
      <c r="BB337" s="3">
        <v>43731</v>
      </c>
      <c r="BC337">
        <v>1.0994999999999999</v>
      </c>
    </row>
    <row r="338" spans="1:55" x14ac:dyDescent="0.3">
      <c r="A338" s="1">
        <v>43719</v>
      </c>
      <c r="B338">
        <v>3000.93</v>
      </c>
      <c r="D338" s="1">
        <v>43719</v>
      </c>
      <c r="E338">
        <v>5370.14</v>
      </c>
      <c r="G338" s="1">
        <v>43719</v>
      </c>
      <c r="H338" s="2">
        <v>6051.8649999999998</v>
      </c>
      <c r="K338" s="1">
        <v>43728</v>
      </c>
      <c r="L338">
        <v>56.96</v>
      </c>
      <c r="N338">
        <f>N337/(L337+M337*(1-Analysis!$G$1))*L338</f>
        <v>55.624787021924917</v>
      </c>
      <c r="P338" s="1">
        <v>43728</v>
      </c>
      <c r="Q338">
        <v>53.097000000000001</v>
      </c>
      <c r="S338" s="3">
        <v>43721</v>
      </c>
      <c r="T338" s="4">
        <v>297.62010299999997</v>
      </c>
      <c r="V338" s="3">
        <v>43721</v>
      </c>
      <c r="W338">
        <v>29.933810999999999</v>
      </c>
      <c r="Y338">
        <f>Y337/(W337+X337*(1-Analysis!$G$1))*W338</f>
        <v>29.359714241814675</v>
      </c>
      <c r="AA338" s="3">
        <v>43714</v>
      </c>
      <c r="AB338">
        <v>541.3895</v>
      </c>
      <c r="AD338" s="3">
        <v>43711</v>
      </c>
      <c r="AE338">
        <v>53.354700000000001</v>
      </c>
      <c r="AG338" s="1">
        <v>43707</v>
      </c>
      <c r="AH338">
        <v>29.363175999999999</v>
      </c>
      <c r="AJ338">
        <f>AJ337/(AH337+AI337*(1-Analysis!$G$1))*AH338</f>
        <v>28.920679751972681</v>
      </c>
      <c r="AL338" s="1">
        <v>43725</v>
      </c>
      <c r="AM338">
        <v>301.69099999999997</v>
      </c>
      <c r="AO338">
        <f>AO337/(AM337+AN337*(1-Analysis!$G$1))*AM338</f>
        <v>294.60372145265637</v>
      </c>
      <c r="AQ338" s="1">
        <v>43717</v>
      </c>
      <c r="AR338">
        <v>27.491900000000001</v>
      </c>
      <c r="AT338">
        <f t="shared" si="10"/>
        <v>1.1056999999999999</v>
      </c>
      <c r="AU338">
        <f>AU337/((AR337+AS337*(1-Analysis!$G$1))*AT337)*AR338*AT338</f>
        <v>29.692339807784645</v>
      </c>
      <c r="AV338">
        <f t="shared" si="11"/>
        <v>1.10493</v>
      </c>
      <c r="AW338">
        <f>AW337/(($AR337+$AS337*(1-Analysis!$G$1))*AV337)*$AR338*AV338</f>
        <v>29.671662316917299</v>
      </c>
      <c r="AY338" s="3">
        <v>43720</v>
      </c>
      <c r="AZ338">
        <v>1.1030500000000001</v>
      </c>
      <c r="BB338" s="3">
        <v>43728</v>
      </c>
      <c r="BC338">
        <v>1.10181</v>
      </c>
    </row>
    <row r="339" spans="1:55" x14ac:dyDescent="0.3">
      <c r="A339" s="1">
        <v>43718</v>
      </c>
      <c r="B339">
        <v>2979.39</v>
      </c>
      <c r="D339" s="1">
        <v>43718</v>
      </c>
      <c r="E339">
        <v>5331.41</v>
      </c>
      <c r="G339" s="1">
        <v>43718</v>
      </c>
      <c r="H339" s="2">
        <v>6008.1210000000001</v>
      </c>
      <c r="K339" s="1">
        <v>43727</v>
      </c>
      <c r="L339">
        <v>57.24</v>
      </c>
      <c r="N339">
        <f>N338/(L338+M338*(1-Analysis!$G$1))*L339</f>
        <v>55.898223474982132</v>
      </c>
      <c r="P339" s="1">
        <v>43727</v>
      </c>
      <c r="Q339">
        <v>53.3566</v>
      </c>
      <c r="S339" s="3">
        <v>43720</v>
      </c>
      <c r="T339" s="4">
        <v>297.76725399999998</v>
      </c>
      <c r="V339" s="3">
        <v>43720</v>
      </c>
      <c r="W339">
        <v>29.948544999999999</v>
      </c>
      <c r="X339">
        <v>0.12089999999999999</v>
      </c>
      <c r="Y339">
        <f>Y338/(W338+X338*(1-Analysis!$G$1))*W339</f>
        <v>29.37416566030058</v>
      </c>
      <c r="AA339" s="3">
        <v>43713</v>
      </c>
      <c r="AB339">
        <v>540.87890000000004</v>
      </c>
      <c r="AD339" s="3">
        <v>43710</v>
      </c>
      <c r="AE339">
        <v>53.722000000000001</v>
      </c>
      <c r="AG339" s="1">
        <v>43706</v>
      </c>
      <c r="AH339">
        <v>29.340869999999999</v>
      </c>
      <c r="AJ339">
        <f>AJ338/(AH338+AI338*(1-Analysis!$G$1))*AH339</f>
        <v>28.89870989821614</v>
      </c>
      <c r="AL339" s="1">
        <v>43724</v>
      </c>
      <c r="AM339">
        <v>300.92140000000001</v>
      </c>
      <c r="AO339">
        <f>AO338/(AM338+AN338*(1-Analysis!$G$1))*AM339</f>
        <v>293.85220077742923</v>
      </c>
      <c r="AQ339" s="1">
        <v>43714</v>
      </c>
      <c r="AR339">
        <v>27.5154</v>
      </c>
      <c r="AT339">
        <f t="shared" si="10"/>
        <v>1.1047499999999999</v>
      </c>
      <c r="AU339">
        <f>AU338/((AR338+AS338*(1-Analysis!$G$1))*AT338)*AR339*AT339</f>
        <v>29.692187740714019</v>
      </c>
      <c r="AV339">
        <f t="shared" si="11"/>
        <v>1.1025700000000001</v>
      </c>
      <c r="AW339">
        <f>AW338/(($AR338+$AS338*(1-Analysis!$G$1))*AV338)*$AR339*AV339</f>
        <v>29.633596231979208</v>
      </c>
      <c r="AY339" s="3">
        <v>43719</v>
      </c>
      <c r="AZ339">
        <v>1.0997000000000001</v>
      </c>
      <c r="BB339" s="3">
        <v>43727</v>
      </c>
      <c r="BC339">
        <v>1.1042000000000001</v>
      </c>
    </row>
    <row r="340" spans="1:55" x14ac:dyDescent="0.3">
      <c r="A340" s="1">
        <v>43717</v>
      </c>
      <c r="B340">
        <v>2978.43</v>
      </c>
      <c r="D340" s="1">
        <v>43717</v>
      </c>
      <c r="E340">
        <v>5329.57</v>
      </c>
      <c r="G340" s="1">
        <v>43717</v>
      </c>
      <c r="H340" s="2">
        <v>6005.9930000000004</v>
      </c>
      <c r="K340" s="1">
        <v>43726</v>
      </c>
      <c r="L340">
        <v>57.23</v>
      </c>
      <c r="N340">
        <f>N339/(L339+M339*(1-Analysis!$G$1))*L340</f>
        <v>55.888457887372937</v>
      </c>
      <c r="P340" s="1">
        <v>43726</v>
      </c>
      <c r="Q340">
        <v>53.352899999999998</v>
      </c>
      <c r="S340" s="3">
        <v>43719</v>
      </c>
      <c r="T340" s="4">
        <v>296.87347399999999</v>
      </c>
      <c r="V340" s="3">
        <v>43719</v>
      </c>
      <c r="W340">
        <v>29.979602</v>
      </c>
      <c r="Y340">
        <f>Y339/(W339+X339*(1-Analysis!$G$1))*W340</f>
        <v>29.286400050878182</v>
      </c>
      <c r="AA340" s="3">
        <v>43712</v>
      </c>
      <c r="AB340">
        <v>533.81079999999997</v>
      </c>
      <c r="AD340" s="3">
        <v>43707</v>
      </c>
      <c r="AE340">
        <v>53.721600000000002</v>
      </c>
      <c r="AG340" s="1">
        <v>43705</v>
      </c>
      <c r="AH340">
        <v>28.967668</v>
      </c>
      <c r="AJ340">
        <f>AJ339/(AH339+AI339*(1-Analysis!$G$1))*AH340</f>
        <v>28.531131965747402</v>
      </c>
      <c r="AL340" s="1">
        <v>43721</v>
      </c>
      <c r="AM340">
        <v>301.86770000000001</v>
      </c>
      <c r="AO340">
        <f>AO339/(AM339+AN339*(1-Analysis!$G$1))*AM340</f>
        <v>294.77627044344729</v>
      </c>
      <c r="AQ340" s="1">
        <v>43713</v>
      </c>
      <c r="AR340">
        <v>27.499199999999998</v>
      </c>
      <c r="AT340">
        <f t="shared" si="10"/>
        <v>1.1043499999999997</v>
      </c>
      <c r="AU340">
        <f>AU339/((AR339+AS339*(1-Analysis!$G$1))*AT339)*AR340*AT340</f>
        <v>29.663961726613834</v>
      </c>
      <c r="AV340">
        <f t="shared" si="11"/>
        <v>1.1034900000000001</v>
      </c>
      <c r="AW340">
        <f>AW339/(($AR339+$AS339*(1-Analysis!$G$1))*AV339)*$AR340*AV340</f>
        <v>29.640861253860717</v>
      </c>
      <c r="AY340" s="3">
        <v>43718</v>
      </c>
      <c r="AZ340">
        <v>1.1041000000000001</v>
      </c>
      <c r="BB340" s="3">
        <v>43726</v>
      </c>
      <c r="BC340">
        <v>1.1032999999999999</v>
      </c>
    </row>
    <row r="341" spans="1:55" x14ac:dyDescent="0.3">
      <c r="A341" s="1">
        <v>43714</v>
      </c>
      <c r="B341">
        <v>2978.71</v>
      </c>
      <c r="D341" s="1">
        <v>43714</v>
      </c>
      <c r="E341">
        <v>5329.77</v>
      </c>
      <c r="G341" s="1">
        <v>43714</v>
      </c>
      <c r="H341" s="2">
        <v>6006.07</v>
      </c>
      <c r="K341" s="1">
        <v>43725</v>
      </c>
      <c r="L341">
        <v>57.21</v>
      </c>
      <c r="N341">
        <f>N340/(L340+M340*(1-Analysis!$G$1))*L341</f>
        <v>55.868926712154568</v>
      </c>
      <c r="P341" s="1">
        <v>43725</v>
      </c>
      <c r="Q341">
        <v>53.334600000000002</v>
      </c>
      <c r="S341" s="3">
        <v>43718</v>
      </c>
      <c r="T341" s="4">
        <v>294.72995100000003</v>
      </c>
      <c r="V341" s="3">
        <v>43718</v>
      </c>
      <c r="W341">
        <v>29.763144</v>
      </c>
      <c r="Y341">
        <f>Y340/(W340+X340*(1-Analysis!$G$1))*W341</f>
        <v>29.074947090888486</v>
      </c>
      <c r="AA341" s="3">
        <v>43711</v>
      </c>
      <c r="AB341">
        <v>528.04290000000003</v>
      </c>
      <c r="AD341" s="3">
        <v>43706</v>
      </c>
      <c r="AE341">
        <v>53.6813</v>
      </c>
      <c r="AG341" s="1">
        <v>43704</v>
      </c>
      <c r="AH341">
        <v>28.776880999999999</v>
      </c>
      <c r="AJ341">
        <f>AJ340/(AH340+AI340*(1-Analysis!$G$1))*AH341</f>
        <v>28.34322008156159</v>
      </c>
      <c r="AL341" s="1">
        <v>43720</v>
      </c>
      <c r="AM341">
        <v>302.00940000000003</v>
      </c>
      <c r="AO341">
        <f>AO340/(AM340+AN340*(1-Analysis!$G$1))*AM341</f>
        <v>294.9146416488523</v>
      </c>
      <c r="AQ341" s="1">
        <v>43712</v>
      </c>
      <c r="AR341">
        <v>27.175699999999999</v>
      </c>
      <c r="AT341">
        <f t="shared" si="10"/>
        <v>1.1029500000000001</v>
      </c>
      <c r="AU341">
        <f>AU340/((AR340+AS340*(1-Analysis!$G$1))*AT340)*AR341*AT341</f>
        <v>29.277832484616599</v>
      </c>
      <c r="AV341">
        <f t="shared" si="11"/>
        <v>1.1034900000000001</v>
      </c>
      <c r="AW341">
        <f>AW340/(($AR340+$AS340*(1-Analysis!$G$1))*AV340)*$AR341*AV341</f>
        <v>29.292166796726548</v>
      </c>
      <c r="AY341" s="3">
        <v>43717</v>
      </c>
      <c r="AZ341">
        <v>1.1056999999999999</v>
      </c>
      <c r="BB341" s="3">
        <v>43725</v>
      </c>
      <c r="BC341">
        <v>1.10717</v>
      </c>
    </row>
    <row r="342" spans="1:55" x14ac:dyDescent="0.3">
      <c r="A342" s="1">
        <v>43713</v>
      </c>
      <c r="B342">
        <v>2976</v>
      </c>
      <c r="D342" s="1">
        <v>43713</v>
      </c>
      <c r="E342">
        <v>5324.78</v>
      </c>
      <c r="G342" s="1">
        <v>43713</v>
      </c>
      <c r="H342" s="2">
        <v>6000.38</v>
      </c>
      <c r="K342" s="1">
        <v>43724</v>
      </c>
      <c r="L342">
        <v>57.06</v>
      </c>
      <c r="N342">
        <f>N341/(L341+M341*(1-Analysis!$G$1))*L342</f>
        <v>55.72244289801678</v>
      </c>
      <c r="P342" s="1">
        <v>43724</v>
      </c>
      <c r="Q342">
        <v>53.197299999999998</v>
      </c>
      <c r="S342" s="3">
        <v>43717</v>
      </c>
      <c r="T342" s="4">
        <v>294.62743399999999</v>
      </c>
      <c r="V342" s="3">
        <v>43717</v>
      </c>
      <c r="W342">
        <v>29.75282</v>
      </c>
      <c r="Y342">
        <f>Y341/(W341+X341*(1-Analysis!$G$1))*W342</f>
        <v>29.064861807097017</v>
      </c>
      <c r="AA342" s="3">
        <v>43707</v>
      </c>
      <c r="AB342">
        <v>531.67809999999997</v>
      </c>
      <c r="AD342" s="3">
        <v>43705</v>
      </c>
      <c r="AE342">
        <v>52.999899999999997</v>
      </c>
      <c r="AG342" s="1">
        <v>43700</v>
      </c>
      <c r="AH342">
        <v>28.552399999999999</v>
      </c>
      <c r="AJ342">
        <f>AJ341/(AH341+AI341*(1-Analysis!$G$1))*AH342</f>
        <v>28.122121958136432</v>
      </c>
      <c r="AL342" s="1">
        <v>43719</v>
      </c>
      <c r="AM342">
        <v>301.11070000000001</v>
      </c>
      <c r="AO342">
        <f>AO341/(AM341+AN341*(1-Analysis!$G$1))*AM342</f>
        <v>294.03705377095901</v>
      </c>
      <c r="AQ342" s="1">
        <v>43711</v>
      </c>
      <c r="AR342">
        <v>27.046600000000002</v>
      </c>
      <c r="AT342">
        <f t="shared" si="10"/>
        <v>1.0962499999999999</v>
      </c>
      <c r="AU342">
        <f>AU341/((AR341+AS341*(1-Analysis!$G$1))*AT341)*AR342*AT342</f>
        <v>28.961739408173074</v>
      </c>
      <c r="AV342">
        <f t="shared" si="11"/>
        <v>1.09718</v>
      </c>
      <c r="AW342">
        <f>AW341/(($AR341+$AS341*(1-Analysis!$G$1))*AV341)*$AR342*AV342</f>
        <v>28.986309002380217</v>
      </c>
      <c r="AY342" s="3">
        <v>43714</v>
      </c>
      <c r="AZ342">
        <v>1.1047499999999999</v>
      </c>
      <c r="BB342" s="3">
        <v>43724</v>
      </c>
      <c r="BC342">
        <v>1.10006</v>
      </c>
    </row>
    <row r="343" spans="1:55" x14ac:dyDescent="0.3">
      <c r="A343" s="1">
        <v>43712</v>
      </c>
      <c r="B343">
        <v>2937.78</v>
      </c>
      <c r="D343" s="1">
        <v>43712</v>
      </c>
      <c r="E343">
        <v>5255.55</v>
      </c>
      <c r="G343" s="1">
        <v>43712</v>
      </c>
      <c r="H343" s="2">
        <v>5921.9549999999999</v>
      </c>
      <c r="K343" s="1">
        <v>43721</v>
      </c>
      <c r="L343">
        <v>57.24</v>
      </c>
      <c r="N343">
        <f>N342/(L342+M342*(1-Analysis!$G$1))*L343</f>
        <v>55.898223474982132</v>
      </c>
      <c r="P343" s="1">
        <v>43721</v>
      </c>
      <c r="Q343">
        <v>53.363100000000003</v>
      </c>
      <c r="S343" s="3">
        <v>43714</v>
      </c>
      <c r="T343" s="4">
        <v>294.63681100000002</v>
      </c>
      <c r="V343" s="3">
        <v>43714</v>
      </c>
      <c r="W343">
        <v>29.753796000000001</v>
      </c>
      <c r="Y343">
        <f>Y342/(W342+X342*(1-Analysis!$G$1))*W343</f>
        <v>29.065815239582534</v>
      </c>
      <c r="AA343" s="3">
        <v>43706</v>
      </c>
      <c r="AB343">
        <v>531.26729999999998</v>
      </c>
      <c r="AD343" s="3">
        <v>43704</v>
      </c>
      <c r="AE343">
        <v>52.653100000000002</v>
      </c>
      <c r="AG343" s="1">
        <v>43699</v>
      </c>
      <c r="AH343">
        <v>29.311523000000001</v>
      </c>
      <c r="AJ343">
        <f>AJ342/(AH342+AI342*(1-Analysis!$G$1))*AH343</f>
        <v>28.869805150695605</v>
      </c>
      <c r="AL343" s="1">
        <v>43718</v>
      </c>
      <c r="AM343">
        <v>298.9393</v>
      </c>
      <c r="AO343">
        <f>AO342/(AM342+AN342*(1-Analysis!$G$1))*AM343</f>
        <v>291.91666396562078</v>
      </c>
      <c r="AQ343" s="1">
        <v>43707</v>
      </c>
      <c r="AR343">
        <v>27.107900000000001</v>
      </c>
      <c r="AT343">
        <f t="shared" si="10"/>
        <v>1.1012500000000001</v>
      </c>
      <c r="AU343">
        <f>AU342/((AR342+AS342*(1-Analysis!$G$1))*AT342)*AR343*AT343</f>
        <v>29.159773971854531</v>
      </c>
      <c r="AV343">
        <f t="shared" si="11"/>
        <v>1.09901</v>
      </c>
      <c r="AW343">
        <f>AW342/(($AR342+$AS342*(1-Analysis!$G$1))*AV342)*$AR343*AV343</f>
        <v>29.100461469064996</v>
      </c>
      <c r="AY343" s="3">
        <v>43713</v>
      </c>
      <c r="AZ343">
        <v>1.1043499999999997</v>
      </c>
      <c r="BB343" s="3">
        <v>43721</v>
      </c>
      <c r="BC343">
        <v>1.1076299999999999</v>
      </c>
    </row>
    <row r="344" spans="1:55" x14ac:dyDescent="0.3">
      <c r="A344" s="1">
        <v>43711</v>
      </c>
      <c r="B344">
        <v>2906.27</v>
      </c>
      <c r="D344" s="1">
        <v>43711</v>
      </c>
      <c r="E344">
        <v>5198.88</v>
      </c>
      <c r="G344" s="1">
        <v>43711</v>
      </c>
      <c r="H344" s="2">
        <v>5857.951</v>
      </c>
      <c r="K344" s="1">
        <v>43720</v>
      </c>
      <c r="L344">
        <v>57.27</v>
      </c>
      <c r="N344">
        <f>N343/(L343+M343*(1-Analysis!$G$1))*L344</f>
        <v>55.927520237809688</v>
      </c>
      <c r="P344" s="1">
        <v>43720</v>
      </c>
      <c r="Q344">
        <v>53.389800000000001</v>
      </c>
      <c r="S344" s="3">
        <v>43713</v>
      </c>
      <c r="T344" s="4">
        <v>294.35844400000002</v>
      </c>
      <c r="V344" s="3">
        <v>43713</v>
      </c>
      <c r="W344">
        <v>29.725650999999999</v>
      </c>
      <c r="Y344">
        <f>Y343/(W343+X343*(1-Analysis!$G$1))*W344</f>
        <v>29.03832102103247</v>
      </c>
      <c r="AA344" s="3">
        <v>43705</v>
      </c>
      <c r="AB344">
        <v>524.52480000000003</v>
      </c>
      <c r="AD344" s="3">
        <v>43700</v>
      </c>
      <c r="AE344">
        <v>52.2438</v>
      </c>
      <c r="AG344" s="1">
        <v>43698</v>
      </c>
      <c r="AH344">
        <v>29.329090999999998</v>
      </c>
      <c r="AJ344">
        <f>AJ343/(AH343+AI343*(1-Analysis!$G$1))*AH344</f>
        <v>28.887108405012597</v>
      </c>
      <c r="AL344" s="1">
        <v>43717</v>
      </c>
      <c r="AM344">
        <v>298.82760000000002</v>
      </c>
      <c r="AO344">
        <f>AO343/(AM343+AN343*(1-Analysis!$G$1))*AM344</f>
        <v>291.80758800483221</v>
      </c>
      <c r="AQ344" s="1">
        <v>43706</v>
      </c>
      <c r="AR344">
        <v>26.955400000000001</v>
      </c>
      <c r="AT344">
        <f t="shared" si="10"/>
        <v>1.1066499999999999</v>
      </c>
      <c r="AU344">
        <f>AU343/((AR343+AS343*(1-Analysis!$G$1))*AT343)*AR344*AT344</f>
        <v>29.137911922658045</v>
      </c>
      <c r="AV344">
        <f t="shared" si="11"/>
        <v>1.10585</v>
      </c>
      <c r="AW344">
        <f>AW343/(($AR343+$AS343*(1-Analysis!$G$1))*AV343)*$AR344*AV344</f>
        <v>29.116848054643636</v>
      </c>
      <c r="AY344" s="3">
        <v>43712</v>
      </c>
      <c r="AZ344">
        <v>1.1029500000000001</v>
      </c>
      <c r="BB344" s="3">
        <v>43720</v>
      </c>
      <c r="BC344">
        <v>1.1063799999999999</v>
      </c>
    </row>
    <row r="345" spans="1:55" x14ac:dyDescent="0.3">
      <c r="A345" s="1">
        <v>43707</v>
      </c>
      <c r="B345">
        <v>2926.46</v>
      </c>
      <c r="D345" s="1">
        <v>43707</v>
      </c>
      <c r="E345">
        <v>5234.74</v>
      </c>
      <c r="G345" s="1">
        <v>43707</v>
      </c>
      <c r="H345" s="2">
        <v>5898.232</v>
      </c>
      <c r="K345" s="1">
        <v>43719</v>
      </c>
      <c r="L345">
        <v>57.1</v>
      </c>
      <c r="N345">
        <f>N344/(L344+M344*(1-Analysis!$G$1))*L345</f>
        <v>55.761505248453524</v>
      </c>
      <c r="P345" s="1">
        <v>43719</v>
      </c>
      <c r="Q345">
        <v>53.229700000000001</v>
      </c>
      <c r="S345" s="3">
        <v>43712</v>
      </c>
      <c r="T345" s="4">
        <v>290.52295500000002</v>
      </c>
      <c r="V345" s="3">
        <v>43712</v>
      </c>
      <c r="W345">
        <v>29.338336999999999</v>
      </c>
      <c r="Y345">
        <f>Y344/(W344+X344*(1-Analysis!$G$1))*W345</f>
        <v>28.659962670934767</v>
      </c>
      <c r="AA345" s="3">
        <v>43704</v>
      </c>
      <c r="AB345">
        <v>521.096</v>
      </c>
      <c r="AD345" s="3">
        <v>43699</v>
      </c>
      <c r="AE345">
        <v>53.6342</v>
      </c>
      <c r="AG345" s="1">
        <v>43697</v>
      </c>
      <c r="AH345">
        <v>29.086997</v>
      </c>
      <c r="AJ345">
        <f>AJ344/(AH344+AI344*(1-Analysis!$G$1))*AH345</f>
        <v>28.648662705410008</v>
      </c>
      <c r="AL345" s="1">
        <v>43714</v>
      </c>
      <c r="AM345">
        <v>298.82150000000001</v>
      </c>
      <c r="AO345">
        <f>AO344/(AM344+AN344*(1-Analysis!$G$1))*AM345</f>
        <v>291.80163130509357</v>
      </c>
      <c r="AQ345" s="1">
        <v>43705</v>
      </c>
      <c r="AR345">
        <v>26.592500000000001</v>
      </c>
      <c r="AT345">
        <f t="shared" si="10"/>
        <v>1.10755</v>
      </c>
      <c r="AU345">
        <f>AU344/((AR344+AS344*(1-Analysis!$G$1))*AT344)*AR345*AT345</f>
        <v>28.769006630479549</v>
      </c>
      <c r="AV345">
        <f t="shared" si="11"/>
        <v>1.10815</v>
      </c>
      <c r="AW345">
        <f>AW344/(($AR344+$AS344*(1-Analysis!$G$1))*AV344)*$AR345*AV345</f>
        <v>28.784591844671471</v>
      </c>
      <c r="AY345" s="3">
        <v>43711</v>
      </c>
      <c r="AZ345">
        <v>1.0962499999999999</v>
      </c>
      <c r="BB345" s="3">
        <v>43719</v>
      </c>
      <c r="BC345">
        <v>1.1009100000000001</v>
      </c>
    </row>
    <row r="346" spans="1:55" x14ac:dyDescent="0.3">
      <c r="A346" s="1">
        <v>43706</v>
      </c>
      <c r="B346">
        <v>2924.58</v>
      </c>
      <c r="D346" s="1">
        <v>43706</v>
      </c>
      <c r="E346">
        <v>5230.88</v>
      </c>
      <c r="G346" s="1">
        <v>43706</v>
      </c>
      <c r="H346" s="2">
        <v>5893.65</v>
      </c>
      <c r="K346" s="1">
        <v>43718</v>
      </c>
      <c r="L346">
        <v>56.69</v>
      </c>
      <c r="N346">
        <f>N345/(L345+M345*(1-Analysis!$G$1))*L346</f>
        <v>55.361116156476882</v>
      </c>
      <c r="P346" s="1">
        <v>43718</v>
      </c>
      <c r="Q346">
        <v>52.845300000000002</v>
      </c>
      <c r="S346" s="3">
        <v>43711</v>
      </c>
      <c r="T346" s="4">
        <v>287.38655599999998</v>
      </c>
      <c r="V346" s="3">
        <v>43711</v>
      </c>
      <c r="W346">
        <v>29.020641999999999</v>
      </c>
      <c r="Y346">
        <f>Y345/(W345+X345*(1-Analysis!$G$1))*W346</f>
        <v>28.349613558756303</v>
      </c>
      <c r="AA346" s="3">
        <v>43703</v>
      </c>
      <c r="AB346">
        <v>522.76949999999999</v>
      </c>
      <c r="AD346" s="3">
        <v>43698</v>
      </c>
      <c r="AE346">
        <v>53.656599999999997</v>
      </c>
      <c r="AG346" s="1">
        <v>43696</v>
      </c>
      <c r="AH346">
        <v>29.320838999999999</v>
      </c>
      <c r="AJ346">
        <f>AJ345/(AH345+AI345*(1-Analysis!$G$1))*AH346</f>
        <v>28.878980760737562</v>
      </c>
      <c r="AL346" s="1">
        <v>43713</v>
      </c>
      <c r="AM346">
        <v>298.53710000000001</v>
      </c>
      <c r="AO346">
        <f>AO345/(AM345+AN345*(1-Analysis!$G$1))*AM346</f>
        <v>291.52391238612967</v>
      </c>
      <c r="AQ346" s="1">
        <v>43704</v>
      </c>
      <c r="AR346">
        <v>26.357800000000001</v>
      </c>
      <c r="AT346">
        <f t="shared" si="10"/>
        <v>1.1101000000000001</v>
      </c>
      <c r="AU346">
        <f>AU345/((AR345+AS345*(1-Analysis!$G$1))*AT345)*AR346*AT346</f>
        <v>28.580749789941702</v>
      </c>
      <c r="AV346">
        <f t="shared" si="11"/>
        <v>1.1090599999999999</v>
      </c>
      <c r="AW346">
        <f>AW345/(($AR345+$AS345*(1-Analysis!$G$1))*AV345)*$AR346*AV346</f>
        <v>28.553973842025695</v>
      </c>
      <c r="AY346" s="3">
        <v>43707</v>
      </c>
      <c r="AZ346">
        <v>1.1012500000000001</v>
      </c>
      <c r="BB346" s="3">
        <v>43718</v>
      </c>
      <c r="BC346">
        <v>1.1049</v>
      </c>
    </row>
    <row r="347" spans="1:55" x14ac:dyDescent="0.3">
      <c r="A347" s="1">
        <v>43705</v>
      </c>
      <c r="B347">
        <v>2887.94</v>
      </c>
      <c r="D347" s="1">
        <v>43705</v>
      </c>
      <c r="E347">
        <v>5164.74</v>
      </c>
      <c r="G347" s="1">
        <v>43705</v>
      </c>
      <c r="H347" s="2">
        <v>5818.84</v>
      </c>
      <c r="K347" s="1">
        <v>43717</v>
      </c>
      <c r="L347">
        <v>56.67</v>
      </c>
      <c r="N347">
        <f>N346/(L346+M346*(1-Analysis!$G$1))*L347</f>
        <v>55.341584981258514</v>
      </c>
      <c r="P347" s="1">
        <v>43717</v>
      </c>
      <c r="Q347">
        <v>52.826999999999998</v>
      </c>
      <c r="S347" s="3">
        <v>43710</v>
      </c>
      <c r="T347" s="4">
        <v>289.36424</v>
      </c>
      <c r="V347" s="3">
        <v>43710</v>
      </c>
      <c r="W347">
        <v>29.220321999999999</v>
      </c>
      <c r="Y347">
        <f>Y346/(W346+X346*(1-Analysis!$G$1))*W347</f>
        <v>28.544676467268545</v>
      </c>
      <c r="AA347" s="3">
        <v>43700</v>
      </c>
      <c r="AB347">
        <v>517.02919999999995</v>
      </c>
      <c r="AD347" s="3">
        <v>43697</v>
      </c>
      <c r="AE347">
        <v>53.215400000000002</v>
      </c>
      <c r="AG347" s="1">
        <v>43693</v>
      </c>
      <c r="AH347">
        <v>28.968205999999999</v>
      </c>
      <c r="AJ347">
        <f>AJ346/(AH346+AI346*(1-Analysis!$G$1))*AH347</f>
        <v>28.531661858212253</v>
      </c>
      <c r="AL347" s="1">
        <v>43712</v>
      </c>
      <c r="AM347">
        <v>294.64049999999997</v>
      </c>
      <c r="AO347">
        <f>AO346/(AM346+AN346*(1-Analysis!$G$1))*AM347</f>
        <v>287.71885071371509</v>
      </c>
      <c r="AQ347" s="1">
        <v>43703</v>
      </c>
      <c r="AR347">
        <v>26.412400000000002</v>
      </c>
      <c r="AT347">
        <f t="shared" si="10"/>
        <v>1.1113500000000001</v>
      </c>
      <c r="AU347">
        <f>AU346/((AR346+AS346*(1-Analysis!$G$1))*AT346)*AR347*AT347</f>
        <v>28.672203910824194</v>
      </c>
      <c r="AV347">
        <f t="shared" si="11"/>
        <v>1.1100099999999999</v>
      </c>
      <c r="AW347">
        <f>AW346/(($AR346+$AS346*(1-Analysis!$G$1))*AV346)*$AR347*AV347</f>
        <v>28.637632665725416</v>
      </c>
      <c r="AY347" s="3">
        <v>43706</v>
      </c>
      <c r="AZ347">
        <v>1.1066499999999999</v>
      </c>
      <c r="BB347" s="3">
        <v>43717</v>
      </c>
      <c r="BC347">
        <v>1.10493</v>
      </c>
    </row>
    <row r="348" spans="1:55" x14ac:dyDescent="0.3">
      <c r="A348" s="1">
        <v>43704</v>
      </c>
      <c r="B348">
        <v>2869.16</v>
      </c>
      <c r="D348" s="1">
        <v>43704</v>
      </c>
      <c r="E348">
        <v>5131.0200000000004</v>
      </c>
      <c r="G348" s="1">
        <v>43704</v>
      </c>
      <c r="H348" s="2">
        <v>5780.7860000000001</v>
      </c>
      <c r="K348" s="1">
        <v>43714</v>
      </c>
      <c r="L348">
        <v>56.67</v>
      </c>
      <c r="N348">
        <f>N347/(L347+M347*(1-Analysis!$G$1))*L348</f>
        <v>55.341584981258514</v>
      </c>
      <c r="P348" s="1">
        <v>43714</v>
      </c>
      <c r="Q348">
        <v>52.829000000000001</v>
      </c>
      <c r="S348" s="3">
        <v>43707</v>
      </c>
      <c r="T348" s="4">
        <v>289.365341</v>
      </c>
      <c r="V348" s="3">
        <v>43707</v>
      </c>
      <c r="W348">
        <v>29.220461</v>
      </c>
      <c r="Y348">
        <f>Y347/(W347+X347*(1-Analysis!$G$1))*W348</f>
        <v>28.544812253247528</v>
      </c>
      <c r="AA348" s="3">
        <v>43699</v>
      </c>
      <c r="AB348">
        <v>530.80020000000002</v>
      </c>
      <c r="AD348" s="3">
        <v>43696</v>
      </c>
      <c r="AE348">
        <v>53.636299999999999</v>
      </c>
      <c r="AG348" s="1">
        <v>43692</v>
      </c>
      <c r="AH348">
        <v>28.55</v>
      </c>
      <c r="AJ348">
        <f>AJ347/(AH347+AI347*(1-Analysis!$G$1))*AH348</f>
        <v>28.11975812557947</v>
      </c>
      <c r="AL348" s="1">
        <v>43711</v>
      </c>
      <c r="AM348">
        <v>291.45670000000001</v>
      </c>
      <c r="AO348">
        <f>AO347/(AM347+AN347*(1-Analysis!$G$1))*AM348</f>
        <v>284.60984405338729</v>
      </c>
      <c r="AQ348" s="1">
        <v>43700</v>
      </c>
      <c r="AR348">
        <v>26.133800000000001</v>
      </c>
      <c r="AT348">
        <f t="shared" si="10"/>
        <v>1.1108499999999999</v>
      </c>
      <c r="AU348">
        <f>AU347/((AR347+AS347*(1-Analysis!$G$1))*AT347)*AR348*AT348</f>
        <v>28.357003676532791</v>
      </c>
      <c r="AV348">
        <f t="shared" si="11"/>
        <v>1.1140000000000001</v>
      </c>
      <c r="AW348">
        <f>AW347/(($AR347+$AS347*(1-Analysis!$G$1))*AV347)*$AR348*AV348</f>
        <v>28.43741467854122</v>
      </c>
      <c r="AY348" s="3">
        <v>43705</v>
      </c>
      <c r="AZ348">
        <v>1.10755</v>
      </c>
      <c r="BB348" s="3">
        <v>43714</v>
      </c>
      <c r="BC348">
        <v>1.1025700000000001</v>
      </c>
    </row>
    <row r="349" spans="1:55" x14ac:dyDescent="0.3">
      <c r="A349" s="1">
        <v>43703</v>
      </c>
      <c r="B349">
        <v>2878.38</v>
      </c>
      <c r="D349" s="1">
        <v>43703</v>
      </c>
      <c r="E349">
        <v>5147.5</v>
      </c>
      <c r="G349" s="1">
        <v>43703</v>
      </c>
      <c r="H349" s="2">
        <v>5799.3370000000004</v>
      </c>
      <c r="K349" s="1">
        <v>43713</v>
      </c>
      <c r="L349">
        <v>56.61</v>
      </c>
      <c r="N349">
        <f>N348/(L348+M348*(1-Analysis!$G$1))*L349</f>
        <v>55.282991455603394</v>
      </c>
      <c r="P349" s="1">
        <v>43713</v>
      </c>
      <c r="Q349">
        <v>52.778300000000002</v>
      </c>
      <c r="S349" s="3">
        <v>43706</v>
      </c>
      <c r="T349" s="4">
        <v>289.14688000000001</v>
      </c>
      <c r="V349" s="3">
        <v>43706</v>
      </c>
      <c r="W349">
        <v>29.198412000000001</v>
      </c>
      <c r="Y349">
        <f>Y348/(W348+X348*(1-Analysis!$G$1))*W349</f>
        <v>28.523273080221756</v>
      </c>
      <c r="AA349" s="3">
        <v>43698</v>
      </c>
      <c r="AB349">
        <v>531.05589999999995</v>
      </c>
      <c r="AD349" s="3">
        <v>43693</v>
      </c>
      <c r="AE349">
        <v>52.9923</v>
      </c>
      <c r="AG349" s="1">
        <v>43691</v>
      </c>
      <c r="AH349">
        <v>28.476680999999999</v>
      </c>
      <c r="AJ349">
        <f>AJ348/(AH348+AI348*(1-Analysis!$G$1))*AH349</f>
        <v>28.047544025894375</v>
      </c>
      <c r="AL349" s="1">
        <v>43710</v>
      </c>
      <c r="AM349">
        <v>293.46100000000001</v>
      </c>
      <c r="AO349">
        <f>AO348/(AM348+AN348*(1-Analysis!$G$1))*AM349</f>
        <v>286.56705934621192</v>
      </c>
      <c r="AQ349" s="1">
        <v>43699</v>
      </c>
      <c r="AR349">
        <v>26.897200000000002</v>
      </c>
      <c r="AT349">
        <f t="shared" si="10"/>
        <v>1.10805</v>
      </c>
      <c r="AU349">
        <f>AU348/((AR348+AS348*(1-Analysis!$G$1))*AT348)*AR349*AT349</f>
        <v>29.111781792885367</v>
      </c>
      <c r="AV349">
        <f t="shared" si="11"/>
        <v>1.10809</v>
      </c>
      <c r="AW349">
        <f>AW348/(($AR348+$AS348*(1-Analysis!$G$1))*AV348)*$AR349*AV349</f>
        <v>29.112832712312915</v>
      </c>
      <c r="AY349" s="3">
        <v>43704</v>
      </c>
      <c r="AZ349">
        <v>1.1101000000000001</v>
      </c>
      <c r="BB349" s="3">
        <v>43713</v>
      </c>
      <c r="BC349">
        <v>1.1034900000000001</v>
      </c>
    </row>
    <row r="350" spans="1:55" x14ac:dyDescent="0.3">
      <c r="A350" s="1">
        <v>43700</v>
      </c>
      <c r="B350">
        <v>2847.11</v>
      </c>
      <c r="D350" s="1">
        <v>43700</v>
      </c>
      <c r="E350">
        <v>5091.1400000000003</v>
      </c>
      <c r="G350" s="1">
        <v>43700</v>
      </c>
      <c r="H350" s="2">
        <v>5735.6279999999997</v>
      </c>
      <c r="K350" s="1">
        <v>43712</v>
      </c>
      <c r="L350">
        <v>55.88</v>
      </c>
      <c r="N350">
        <f>N349/(L349+M349*(1-Analysis!$G$1))*L350</f>
        <v>54.5701035601328</v>
      </c>
      <c r="P350" s="1">
        <v>43712</v>
      </c>
      <c r="Q350">
        <v>52.091700000000003</v>
      </c>
      <c r="S350" s="3">
        <v>43705</v>
      </c>
      <c r="T350" s="4">
        <v>285.48427800000002</v>
      </c>
      <c r="V350" s="3">
        <v>43705</v>
      </c>
      <c r="W350">
        <v>28.828576000000002</v>
      </c>
      <c r="Y350">
        <f>Y349/(W349+X349*(1-Analysis!$G$1))*W350</f>
        <v>28.161988595884154</v>
      </c>
      <c r="AA350" s="3">
        <v>43697</v>
      </c>
      <c r="AB350">
        <v>526.69200000000001</v>
      </c>
      <c r="AD350" s="3">
        <v>43691</v>
      </c>
      <c r="AE350">
        <v>52.096899999999998</v>
      </c>
      <c r="AG350" s="1">
        <v>43690</v>
      </c>
      <c r="AH350">
        <v>29.329053999999999</v>
      </c>
      <c r="AJ350">
        <f>AJ349/(AH349+AI349*(1-Analysis!$G$1))*AH350</f>
        <v>28.88707196259401</v>
      </c>
      <c r="AL350" s="1">
        <v>43707</v>
      </c>
      <c r="AM350">
        <v>293.46269999999998</v>
      </c>
      <c r="AO350">
        <f>AO349/(AM349+AN349*(1-Analysis!$G$1))*AM350</f>
        <v>286.56871941007347</v>
      </c>
      <c r="AQ350" s="1">
        <v>43698</v>
      </c>
      <c r="AR350">
        <v>26.878299999999999</v>
      </c>
      <c r="AT350">
        <f t="shared" si="10"/>
        <v>1.1093500000000001</v>
      </c>
      <c r="AU350">
        <f>AU349/((AR349+AS349*(1-Analysis!$G$1))*AT349)*AR350*AT350</f>
        <v>29.12545654240348</v>
      </c>
      <c r="AV350">
        <f t="shared" si="11"/>
        <v>1.1088199999999999</v>
      </c>
      <c r="AW350">
        <f>AW349/(($AR349+$AS349*(1-Analysis!$G$1))*AV349)*$AR350*AV350</f>
        <v>29.11154164451958</v>
      </c>
      <c r="AY350" s="3">
        <v>43703</v>
      </c>
      <c r="AZ350">
        <v>1.1113500000000001</v>
      </c>
      <c r="BB350" s="3">
        <v>43712</v>
      </c>
      <c r="BC350">
        <v>1.1034900000000001</v>
      </c>
    </row>
    <row r="351" spans="1:55" x14ac:dyDescent="0.3">
      <c r="A351" s="1">
        <v>43699</v>
      </c>
      <c r="B351">
        <v>2922.95</v>
      </c>
      <c r="D351" s="1">
        <v>43699</v>
      </c>
      <c r="E351">
        <v>5226.7299999999996</v>
      </c>
      <c r="G351" s="1">
        <v>43699</v>
      </c>
      <c r="H351" s="2">
        <v>5888.3680000000004</v>
      </c>
      <c r="K351" s="1">
        <v>43711</v>
      </c>
      <c r="L351">
        <v>55.28</v>
      </c>
      <c r="N351">
        <f>N350/(L350+M350*(1-Analysis!$G$1))*L351</f>
        <v>53.984168303581626</v>
      </c>
      <c r="P351" s="1">
        <v>43711</v>
      </c>
      <c r="Q351">
        <v>51.529499999999999</v>
      </c>
      <c r="S351" s="3">
        <v>43704</v>
      </c>
      <c r="T351" s="4">
        <v>283.61839500000002</v>
      </c>
      <c r="V351" s="3">
        <v>43704</v>
      </c>
      <c r="W351">
        <v>28.640129999999999</v>
      </c>
      <c r="Y351">
        <f>Y350/(W350+X350*(1-Analysis!$G$1))*W351</f>
        <v>27.977899929730818</v>
      </c>
      <c r="AA351" s="3">
        <v>43696</v>
      </c>
      <c r="AB351">
        <v>530.85550000000001</v>
      </c>
      <c r="AD351" s="3">
        <v>43690</v>
      </c>
      <c r="AE351">
        <v>53.655000000000001</v>
      </c>
      <c r="AG351" s="1">
        <v>43689</v>
      </c>
      <c r="AH351">
        <v>28.896238</v>
      </c>
      <c r="AJ351">
        <f>AJ350/(AH350+AI350*(1-Analysis!$G$1))*AH351</f>
        <v>28.460778399270691</v>
      </c>
      <c r="AL351" s="1">
        <v>43706</v>
      </c>
      <c r="AM351">
        <v>293.24020000000002</v>
      </c>
      <c r="AO351">
        <f>AO350/(AM350+AN350*(1-Analysis!$G$1))*AM351</f>
        <v>286.35144634583486</v>
      </c>
      <c r="AQ351" s="1">
        <v>43697</v>
      </c>
      <c r="AR351">
        <v>26.668199999999999</v>
      </c>
      <c r="AT351">
        <f t="shared" si="10"/>
        <v>1.1088999999999998</v>
      </c>
      <c r="AU351">
        <f>AU350/((AR350+AS350*(1-Analysis!$G$1))*AT350)*AR351*AT351</f>
        <v>28.886068975969174</v>
      </c>
      <c r="AV351">
        <f t="shared" si="11"/>
        <v>1.1098399999999999</v>
      </c>
      <c r="AW351">
        <f>AW350/(($AR350+$AS350*(1-Analysis!$G$1))*AV350)*$AR351*AV351</f>
        <v>28.910555318143754</v>
      </c>
      <c r="AY351" s="3">
        <v>43700</v>
      </c>
      <c r="AZ351">
        <v>1.1108499999999999</v>
      </c>
      <c r="BB351" s="3">
        <v>43711</v>
      </c>
      <c r="BC351">
        <v>1.09718</v>
      </c>
    </row>
    <row r="352" spans="1:55" x14ac:dyDescent="0.3">
      <c r="A352" s="1">
        <v>43698</v>
      </c>
      <c r="B352">
        <v>2924.43</v>
      </c>
      <c r="D352" s="1">
        <v>43698</v>
      </c>
      <c r="E352">
        <v>5229.2700000000004</v>
      </c>
      <c r="G352" s="1">
        <v>43698</v>
      </c>
      <c r="H352" s="2">
        <v>5891.19</v>
      </c>
      <c r="K352" s="1">
        <v>43710</v>
      </c>
      <c r="L352">
        <v>55.66</v>
      </c>
      <c r="N352">
        <f>N351/(L351+M351*(1-Analysis!$G$1))*L352</f>
        <v>54.355260632730698</v>
      </c>
      <c r="P352" s="1">
        <v>43710</v>
      </c>
      <c r="Q352">
        <v>51.883800000000001</v>
      </c>
      <c r="S352" s="3">
        <v>43700</v>
      </c>
      <c r="T352" s="4">
        <v>281.412781</v>
      </c>
      <c r="V352" s="3">
        <v>43700</v>
      </c>
      <c r="W352">
        <v>28.417408000000002</v>
      </c>
      <c r="Y352">
        <f>Y351/(W351+X351*(1-Analysis!$G$1))*W352</f>
        <v>27.760327808788997</v>
      </c>
      <c r="AA352" s="3">
        <v>43693</v>
      </c>
      <c r="AB352">
        <v>524.47879999999998</v>
      </c>
      <c r="AD352" s="3">
        <v>43689</v>
      </c>
      <c r="AE352">
        <v>52.859099999999998</v>
      </c>
      <c r="AG352" s="1">
        <v>43686</v>
      </c>
      <c r="AH352">
        <v>29.245100000000001</v>
      </c>
      <c r="AJ352">
        <f>AJ351/(AH351+AI351*(1-Analysis!$G$1))*AH352</f>
        <v>28.804383129890862</v>
      </c>
      <c r="AL352" s="1">
        <v>43705</v>
      </c>
      <c r="AM352">
        <v>289.52449999999999</v>
      </c>
      <c r="AO352">
        <f>AO351/(AM351+AN351*(1-Analysis!$G$1))*AM352</f>
        <v>282.72303499845742</v>
      </c>
      <c r="AQ352" s="1">
        <v>43696</v>
      </c>
      <c r="AR352">
        <v>26.863399999999999</v>
      </c>
      <c r="AT352">
        <f t="shared" si="10"/>
        <v>1.1095500000000003</v>
      </c>
      <c r="AU352">
        <f>AU351/((AR351+AS351*(1-Analysis!$G$1))*AT351)*AR352*AT352</f>
        <v>29.114558823990631</v>
      </c>
      <c r="AV352">
        <f t="shared" si="11"/>
        <v>1.10802</v>
      </c>
      <c r="AW352">
        <f>AW351/(($AR351+$AS351*(1-Analysis!$G$1))*AV351)*$AR352*AV352</f>
        <v>29.07441166973824</v>
      </c>
      <c r="AY352" s="3">
        <v>43699</v>
      </c>
      <c r="AZ352">
        <v>1.10805</v>
      </c>
      <c r="BB352" s="3">
        <v>43710</v>
      </c>
      <c r="BC352">
        <v>1.0969800000000001</v>
      </c>
    </row>
    <row r="353" spans="1:55" x14ac:dyDescent="0.3">
      <c r="A353" s="1">
        <v>43697</v>
      </c>
      <c r="B353">
        <v>2900.51</v>
      </c>
      <c r="D353" s="1">
        <v>43697</v>
      </c>
      <c r="E353">
        <v>5186.3500000000004</v>
      </c>
      <c r="G353" s="1">
        <v>43697</v>
      </c>
      <c r="H353" s="2">
        <v>5842.7629999999999</v>
      </c>
      <c r="K353" s="1">
        <v>43707</v>
      </c>
      <c r="L353">
        <v>55.66</v>
      </c>
      <c r="N353">
        <f>N352/(L352+M352*(1-Analysis!$G$1))*L353</f>
        <v>54.355260632730698</v>
      </c>
      <c r="P353" s="1">
        <v>43707</v>
      </c>
      <c r="Q353">
        <v>51.883699999999997</v>
      </c>
      <c r="S353" s="3">
        <v>43699</v>
      </c>
      <c r="T353" s="4">
        <v>288.90573799999999</v>
      </c>
      <c r="V353" s="3">
        <v>43699</v>
      </c>
      <c r="W353">
        <v>29.173997</v>
      </c>
      <c r="Y353">
        <f>Y352/(W352+X352*(1-Analysis!$G$1))*W353</f>
        <v>28.49942261492064</v>
      </c>
      <c r="AA353" s="3">
        <v>43692</v>
      </c>
      <c r="AB353">
        <v>516.93740000000003</v>
      </c>
      <c r="AD353" s="3">
        <v>43686</v>
      </c>
      <c r="AE353">
        <v>53.503999999999998</v>
      </c>
      <c r="AG353" s="1">
        <v>43685</v>
      </c>
      <c r="AH353">
        <v>29.437162000000001</v>
      </c>
      <c r="AJ353">
        <f>AJ352/(AH352+AI352*(1-Analysis!$G$1))*AH353</f>
        <v>28.993550800122563</v>
      </c>
      <c r="AL353" s="1">
        <v>43704</v>
      </c>
      <c r="AM353">
        <v>287.62599999999998</v>
      </c>
      <c r="AO353">
        <f>AO352/(AM352+AN352*(1-Analysis!$G$1))*AM353</f>
        <v>280.86913426831342</v>
      </c>
      <c r="AQ353" s="1">
        <v>43693</v>
      </c>
      <c r="AR353">
        <v>26.5183</v>
      </c>
      <c r="AT353">
        <f t="shared" si="10"/>
        <v>1.1104499999999999</v>
      </c>
      <c r="AU353">
        <f>AU352/((AR352+AS352*(1-Analysis!$G$1))*AT352)*AR353*AT353</f>
        <v>28.763851959223818</v>
      </c>
      <c r="AV353">
        <f t="shared" si="11"/>
        <v>1.10928</v>
      </c>
      <c r="AW353">
        <f>AW352/(($AR352+$AS352*(1-Analysis!$G$1))*AV352)*$AR353*AV353</f>
        <v>28.733545590821535</v>
      </c>
      <c r="AY353" s="3">
        <v>43698</v>
      </c>
      <c r="AZ353">
        <v>1.1093500000000001</v>
      </c>
      <c r="BB353" s="3">
        <v>43707</v>
      </c>
      <c r="BC353">
        <v>1.09901</v>
      </c>
    </row>
    <row r="354" spans="1:55" x14ac:dyDescent="0.3">
      <c r="A354" s="1">
        <v>43696</v>
      </c>
      <c r="B354">
        <v>2923.65</v>
      </c>
      <c r="D354" s="1">
        <v>43696</v>
      </c>
      <c r="E354">
        <v>5227.45</v>
      </c>
      <c r="G354" s="1">
        <v>43696</v>
      </c>
      <c r="H354" s="2">
        <v>5888.9340000000002</v>
      </c>
      <c r="K354" s="1">
        <v>43706</v>
      </c>
      <c r="L354">
        <v>55.61</v>
      </c>
      <c r="N354">
        <f>N353/(L353+M353*(1-Analysis!$G$1))*L354</f>
        <v>54.306432694684766</v>
      </c>
      <c r="P354" s="1">
        <v>43706</v>
      </c>
      <c r="Q354">
        <v>51.844999999999999</v>
      </c>
      <c r="S354" s="3">
        <v>43698</v>
      </c>
      <c r="T354" s="4">
        <v>289.046469</v>
      </c>
      <c r="V354" s="3">
        <v>43698</v>
      </c>
      <c r="W354">
        <v>29.188192000000001</v>
      </c>
      <c r="Y354">
        <f>Y353/(W353+X353*(1-Analysis!$G$1))*W354</f>
        <v>28.513289391695139</v>
      </c>
      <c r="AA354" s="3">
        <v>43691</v>
      </c>
      <c r="AB354">
        <v>515.57000000000005</v>
      </c>
      <c r="AD354" s="3">
        <v>43685</v>
      </c>
      <c r="AE354">
        <v>53.8536</v>
      </c>
      <c r="AG354" s="1">
        <v>43684</v>
      </c>
      <c r="AH354">
        <v>28.890585999999999</v>
      </c>
      <c r="AJ354">
        <f>AJ353/(AH353+AI353*(1-Analysis!$G$1))*AH354</f>
        <v>28.455211573599033</v>
      </c>
      <c r="AL354" s="1">
        <v>43703</v>
      </c>
      <c r="AM354">
        <v>288.55959999999999</v>
      </c>
      <c r="AO354">
        <f>AO353/(AM353+AN353*(1-Analysis!$G$1))*AM354</f>
        <v>281.78080228077715</v>
      </c>
      <c r="AQ354" s="1">
        <v>43692</v>
      </c>
      <c r="AR354">
        <v>26.128399999999999</v>
      </c>
      <c r="AT354">
        <f t="shared" si="10"/>
        <v>1.1108499999999999</v>
      </c>
      <c r="AU354">
        <f>AU353/((AR353+AS353*(1-Analysis!$G$1))*AT353)*AR354*AT354</f>
        <v>28.351144298262003</v>
      </c>
      <c r="AV354">
        <f t="shared" si="11"/>
        <v>1.1106199999999999</v>
      </c>
      <c r="AW354">
        <f>AW353/(($AR353+$AS353*(1-Analysis!$G$1))*AV353)*$AR354*AV354</f>
        <v>28.345274231926648</v>
      </c>
      <c r="AY354" s="3">
        <v>43697</v>
      </c>
      <c r="AZ354">
        <v>1.1088999999999998</v>
      </c>
      <c r="BB354" s="3">
        <v>43706</v>
      </c>
      <c r="BC354">
        <v>1.10585</v>
      </c>
    </row>
    <row r="355" spans="1:55" x14ac:dyDescent="0.3">
      <c r="A355" s="1">
        <v>43693</v>
      </c>
      <c r="B355">
        <v>2888.68</v>
      </c>
      <c r="D355" s="1">
        <v>43693</v>
      </c>
      <c r="E355">
        <v>5164.72</v>
      </c>
      <c r="G355" s="1">
        <v>43693</v>
      </c>
      <c r="H355" s="2">
        <v>5818.1679999999997</v>
      </c>
      <c r="K355" s="1">
        <v>43705</v>
      </c>
      <c r="L355">
        <v>54.91</v>
      </c>
      <c r="N355">
        <f>N354/(L354+M354*(1-Analysis!$G$1))*L355</f>
        <v>53.622841562041728</v>
      </c>
      <c r="P355" s="1">
        <v>43705</v>
      </c>
      <c r="Q355">
        <v>51.188400000000001</v>
      </c>
      <c r="S355" s="3">
        <v>43697</v>
      </c>
      <c r="T355" s="4">
        <v>286.671268</v>
      </c>
      <c r="V355" s="3">
        <v>43697</v>
      </c>
      <c r="W355">
        <v>28.948333999999999</v>
      </c>
      <c r="Y355">
        <f>Y354/(W354+X354*(1-Analysis!$G$1))*W355</f>
        <v>28.278977497114163</v>
      </c>
      <c r="AA355" s="3">
        <v>43690</v>
      </c>
      <c r="AB355">
        <v>530.97370000000001</v>
      </c>
      <c r="AD355" s="3">
        <v>43684</v>
      </c>
      <c r="AE355">
        <v>52.849899999999998</v>
      </c>
      <c r="AG355" s="1">
        <v>43683</v>
      </c>
      <c r="AH355">
        <v>28.870698000000001</v>
      </c>
      <c r="AJ355">
        <f>AJ354/(AH354+AI354*(1-Analysis!$G$1))*AH355</f>
        <v>28.435623281143641</v>
      </c>
      <c r="AL355" s="1">
        <v>43700</v>
      </c>
      <c r="AM355">
        <v>285.40190000000001</v>
      </c>
      <c r="AO355">
        <f>AO354/(AM354+AN354*(1-Analysis!$G$1))*AM355</f>
        <v>278.69728248326567</v>
      </c>
      <c r="AQ355" s="1">
        <v>43691</v>
      </c>
      <c r="AR355">
        <v>25.9634</v>
      </c>
      <c r="AT355">
        <f t="shared" si="10"/>
        <v>1.115</v>
      </c>
      <c r="AU355">
        <f>AU354/((AR354+AS354*(1-Analysis!$G$1))*AT354)*AR355*AT355</f>
        <v>28.277355295572164</v>
      </c>
      <c r="AV355">
        <f t="shared" si="11"/>
        <v>1.11419</v>
      </c>
      <c r="AW355">
        <f>AW354/(($AR354+$AS354*(1-Analysis!$G$1))*AV354)*$AR355*AV355</f>
        <v>28.256813001590597</v>
      </c>
      <c r="AY355" s="3">
        <v>43696</v>
      </c>
      <c r="AZ355">
        <v>1.1095500000000003</v>
      </c>
      <c r="BB355" s="3">
        <v>43705</v>
      </c>
      <c r="BC355">
        <v>1.10815</v>
      </c>
    </row>
    <row r="356" spans="1:55" x14ac:dyDescent="0.3">
      <c r="A356" s="1">
        <v>43692</v>
      </c>
      <c r="B356">
        <v>2847.6</v>
      </c>
      <c r="D356" s="1">
        <v>43692</v>
      </c>
      <c r="E356">
        <v>5090.6899999999996</v>
      </c>
      <c r="G356" s="1">
        <v>43692</v>
      </c>
      <c r="H356" s="2">
        <v>5734.4880000000003</v>
      </c>
      <c r="K356" s="1">
        <v>43704</v>
      </c>
      <c r="L356">
        <v>54.55</v>
      </c>
      <c r="N356">
        <f>N355/(L355+M355*(1-Analysis!$G$1))*L356</f>
        <v>53.271280408111025</v>
      </c>
      <c r="P356" s="1">
        <v>43704</v>
      </c>
      <c r="Q356">
        <v>50.853299999999997</v>
      </c>
      <c r="S356" s="3">
        <v>43696</v>
      </c>
      <c r="T356" s="4">
        <v>288.94091300000002</v>
      </c>
      <c r="V356" s="3">
        <v>43696</v>
      </c>
      <c r="W356">
        <v>29.177517999999999</v>
      </c>
      <c r="Y356">
        <f>Y355/(W355+X355*(1-Analysis!$G$1))*W356</f>
        <v>28.502862200762344</v>
      </c>
      <c r="AA356" s="3">
        <v>43689</v>
      </c>
      <c r="AB356">
        <v>523.23069999999996</v>
      </c>
      <c r="AD356" s="3">
        <v>43683</v>
      </c>
      <c r="AE356">
        <v>52.807600000000001</v>
      </c>
      <c r="AG356" s="1">
        <v>43682</v>
      </c>
      <c r="AH356">
        <v>28.49934</v>
      </c>
      <c r="AJ356">
        <f>AJ355/(AH355+AI355*(1-Analysis!$G$1))*AH356</f>
        <v>28.069861560022836</v>
      </c>
      <c r="AL356" s="1">
        <v>43699</v>
      </c>
      <c r="AM356">
        <v>292.9973</v>
      </c>
      <c r="AO356">
        <f>AO355/(AM355+AN355*(1-Analysis!$G$1))*AM356</f>
        <v>286.11425251525702</v>
      </c>
      <c r="AQ356" s="1">
        <v>43690</v>
      </c>
      <c r="AR356">
        <v>26.650200000000002</v>
      </c>
      <c r="AT356">
        <f t="shared" si="10"/>
        <v>1.1188</v>
      </c>
      <c r="AU356">
        <f>AU355/((AR355+AS355*(1-Analysis!$G$1))*AT355)*AR356*AT356</f>
        <v>29.124286007885562</v>
      </c>
      <c r="AV356">
        <f t="shared" si="11"/>
        <v>1.1172599999999999</v>
      </c>
      <c r="AW356">
        <f>AW355/(($AR355+$AS355*(1-Analysis!$G$1))*AV355)*$AR356*AV356</f>
        <v>29.084197162290117</v>
      </c>
      <c r="AY356" s="3">
        <v>43693</v>
      </c>
      <c r="AZ356">
        <v>1.1104499999999999</v>
      </c>
      <c r="BB356" s="3">
        <v>43704</v>
      </c>
      <c r="BC356">
        <v>1.1090599999999999</v>
      </c>
    </row>
    <row r="357" spans="1:55" x14ac:dyDescent="0.3">
      <c r="A357" s="1">
        <v>43691</v>
      </c>
      <c r="B357">
        <v>2840.6</v>
      </c>
      <c r="D357" s="1">
        <v>43691</v>
      </c>
      <c r="E357">
        <v>5077.5</v>
      </c>
      <c r="G357" s="1">
        <v>43691</v>
      </c>
      <c r="H357" s="2">
        <v>5719.3050000000003</v>
      </c>
      <c r="K357" s="1">
        <v>43703</v>
      </c>
      <c r="L357">
        <v>54.73</v>
      </c>
      <c r="N357">
        <f>N356/(L356+M356*(1-Analysis!$G$1))*L357</f>
        <v>53.447060985076376</v>
      </c>
      <c r="P357" s="1">
        <v>43703</v>
      </c>
      <c r="Q357">
        <v>51.017499999999998</v>
      </c>
      <c r="S357" s="3">
        <v>43693</v>
      </c>
      <c r="T357" s="4">
        <v>285.473095</v>
      </c>
      <c r="V357" s="3">
        <v>43693</v>
      </c>
      <c r="W357">
        <v>28.827344</v>
      </c>
      <c r="Y357">
        <f>Y356/(W356+X356*(1-Analysis!$G$1))*W357</f>
        <v>28.160785082746695</v>
      </c>
      <c r="AA357" s="3">
        <v>43686</v>
      </c>
      <c r="AB357">
        <v>529.47299999999996</v>
      </c>
      <c r="AD357" s="3">
        <v>43682</v>
      </c>
      <c r="AE357">
        <v>52.125500000000002</v>
      </c>
      <c r="AG357" s="1">
        <v>43679</v>
      </c>
      <c r="AH357">
        <v>29.379422999999999</v>
      </c>
      <c r="AJ357">
        <f>AJ356/(AH356+AI356*(1-Analysis!$G$1))*AH357</f>
        <v>28.936681913453111</v>
      </c>
      <c r="AL357" s="1">
        <v>43698</v>
      </c>
      <c r="AM357">
        <v>293.13600000000002</v>
      </c>
      <c r="AO357">
        <f>AO356/(AM356+AN356*(1-Analysis!$G$1))*AM357</f>
        <v>286.24969419620044</v>
      </c>
      <c r="AQ357" s="1">
        <v>43689</v>
      </c>
      <c r="AR357">
        <v>26.188800000000001</v>
      </c>
      <c r="AT357">
        <f t="shared" si="10"/>
        <v>1.1218999999999999</v>
      </c>
      <c r="AU357">
        <f>AU356/((AR356+AS356*(1-Analysis!$G$1))*AT356)*AR357*AT357</f>
        <v>28.699352864573481</v>
      </c>
      <c r="AV357">
        <f t="shared" si="11"/>
        <v>1.12164</v>
      </c>
      <c r="AW357">
        <f>AW356/(($AR356+$AS356*(1-Analysis!$G$1))*AV356)*$AR357*AV357</f>
        <v>28.692701797860916</v>
      </c>
      <c r="AY357" s="3">
        <v>43692</v>
      </c>
      <c r="AZ357">
        <v>1.1108499999999999</v>
      </c>
      <c r="BB357" s="3">
        <v>43703</v>
      </c>
      <c r="BC357">
        <v>1.1100099999999999</v>
      </c>
    </row>
    <row r="358" spans="1:55" x14ac:dyDescent="0.3">
      <c r="A358" s="1">
        <v>43690</v>
      </c>
      <c r="B358">
        <v>2926.32</v>
      </c>
      <c r="D358" s="1">
        <v>43690</v>
      </c>
      <c r="E358">
        <v>5229.6499999999996</v>
      </c>
      <c r="G358" s="1">
        <v>43690</v>
      </c>
      <c r="H358" s="2">
        <v>5890.1589999999997</v>
      </c>
      <c r="K358" s="1">
        <v>43700</v>
      </c>
      <c r="L358">
        <v>54.13</v>
      </c>
      <c r="N358">
        <f>N357/(L357+M357*(1-Analysis!$G$1))*L358</f>
        <v>52.861125728525202</v>
      </c>
      <c r="P358" s="1">
        <v>43700</v>
      </c>
      <c r="Q358">
        <v>50.4587</v>
      </c>
      <c r="S358" s="3">
        <v>43692</v>
      </c>
      <c r="T358" s="4">
        <v>281.37407200000001</v>
      </c>
      <c r="V358" s="3">
        <v>43692</v>
      </c>
      <c r="W358">
        <v>28.413446</v>
      </c>
      <c r="Y358">
        <f>Y357/(W357+X357*(1-Analysis!$G$1))*W358</f>
        <v>27.756457419949225</v>
      </c>
      <c r="AA358" s="3">
        <v>43685</v>
      </c>
      <c r="AB358">
        <v>532.91819999999996</v>
      </c>
      <c r="AD358" s="3">
        <v>43679</v>
      </c>
      <c r="AE358">
        <v>53.722900000000003</v>
      </c>
      <c r="AG358" s="1">
        <v>43678</v>
      </c>
      <c r="AH358">
        <v>29.593527999999999</v>
      </c>
      <c r="AJ358">
        <f>AJ357/(AH357+AI357*(1-Analysis!$G$1))*AH358</f>
        <v>29.147560400790315</v>
      </c>
      <c r="AL358" s="1">
        <v>43697</v>
      </c>
      <c r="AM358">
        <v>290.72250000000003</v>
      </c>
      <c r="AO358">
        <f>AO357/(AM357+AN357*(1-Analysis!$G$1))*AM358</f>
        <v>283.89289176680751</v>
      </c>
      <c r="AQ358" s="1">
        <v>43686</v>
      </c>
      <c r="AR358">
        <v>26.5427</v>
      </c>
      <c r="AT358">
        <f t="shared" si="10"/>
        <v>1.1201499999999998</v>
      </c>
      <c r="AU358">
        <f>AU357/((AR357+AS357*(1-Analysis!$G$1))*AT357)*AR358*AT358</f>
        <v>29.041807248292283</v>
      </c>
      <c r="AV358">
        <f t="shared" si="11"/>
        <v>1.1202700000000001</v>
      </c>
      <c r="AW358">
        <f>AW357/(($AR357+$AS357*(1-Analysis!$G$1))*AV357)*$AR358*AV358</f>
        <v>29.04491845381812</v>
      </c>
      <c r="AY358" s="3">
        <v>43691</v>
      </c>
      <c r="AZ358">
        <v>1.115</v>
      </c>
      <c r="BB358" s="3">
        <v>43700</v>
      </c>
      <c r="BC358">
        <v>1.1140000000000001</v>
      </c>
    </row>
    <row r="359" spans="1:55" x14ac:dyDescent="0.3">
      <c r="A359" s="1">
        <v>43689</v>
      </c>
      <c r="B359">
        <v>2883.75</v>
      </c>
      <c r="D359" s="1">
        <v>43689</v>
      </c>
      <c r="E359">
        <v>5153.43</v>
      </c>
      <c r="G359" s="1">
        <v>43689</v>
      </c>
      <c r="H359" s="2">
        <v>5804.2520000000004</v>
      </c>
      <c r="K359" s="1">
        <v>43699</v>
      </c>
      <c r="L359">
        <v>55.57</v>
      </c>
      <c r="N359">
        <f>N358/(L358+M358*(1-Analysis!$G$1))*L359</f>
        <v>54.267370344248015</v>
      </c>
      <c r="P359" s="1">
        <v>43699</v>
      </c>
      <c r="Q359">
        <v>51.801600000000001</v>
      </c>
      <c r="S359" s="3">
        <v>43691</v>
      </c>
      <c r="T359" s="4">
        <v>280.64059200000003</v>
      </c>
      <c r="V359" s="3">
        <v>43691</v>
      </c>
      <c r="W359">
        <v>28.339331999999999</v>
      </c>
      <c r="Y359">
        <f>Y358/(W358+X358*(1-Analysis!$G$1))*W359</f>
        <v>27.684057117457858</v>
      </c>
      <c r="AA359" s="3">
        <v>43684</v>
      </c>
      <c r="AB359">
        <v>522.97299999999996</v>
      </c>
      <c r="AD359" s="3">
        <v>43678</v>
      </c>
      <c r="AE359">
        <v>54.1128</v>
      </c>
      <c r="AG359" s="1">
        <v>43677</v>
      </c>
      <c r="AH359">
        <v>29.863320000000002</v>
      </c>
      <c r="AJ359">
        <f>AJ358/(AH358+AI358*(1-Analysis!$G$1))*AH359</f>
        <v>29.413286697960768</v>
      </c>
      <c r="AL359" s="1">
        <v>43696</v>
      </c>
      <c r="AM359">
        <v>293.02319999999997</v>
      </c>
      <c r="AO359">
        <f>AO358/(AM358+AN358*(1-Analysis!$G$1))*AM359</f>
        <v>286.13954407644258</v>
      </c>
      <c r="AQ359" s="1">
        <v>43685</v>
      </c>
      <c r="AR359">
        <v>26.718599999999999</v>
      </c>
      <c r="AT359">
        <f t="shared" si="10"/>
        <v>1.12005</v>
      </c>
      <c r="AU359">
        <f>AU358/((AR358+AS358*(1-Analysis!$G$1))*AT358)*AR359*AT359</f>
        <v>29.231659122756398</v>
      </c>
      <c r="AV359">
        <f t="shared" si="11"/>
        <v>1.1193599999999999</v>
      </c>
      <c r="AW359">
        <f>AW358/(($AR358+$AS358*(1-Analysis!$G$1))*AV358)*$AR359*AV359</f>
        <v>29.213651136689045</v>
      </c>
      <c r="AY359" s="3">
        <v>43690</v>
      </c>
      <c r="AZ359">
        <v>1.1188</v>
      </c>
      <c r="BB359" s="3">
        <v>43699</v>
      </c>
      <c r="BC359">
        <v>1.10809</v>
      </c>
    </row>
    <row r="360" spans="1:55" x14ac:dyDescent="0.3">
      <c r="A360" s="1">
        <v>43686</v>
      </c>
      <c r="B360">
        <v>2918.65</v>
      </c>
      <c r="D360" s="1">
        <v>43686</v>
      </c>
      <c r="E360">
        <v>5215.16</v>
      </c>
      <c r="G360" s="1">
        <v>43686</v>
      </c>
      <c r="H360" s="2">
        <v>5873.4660000000003</v>
      </c>
      <c r="K360" s="1">
        <v>43698</v>
      </c>
      <c r="L360">
        <v>55.59</v>
      </c>
      <c r="N360">
        <f>N359/(L359+M359*(1-Analysis!$G$1))*L360</f>
        <v>54.28690151946639</v>
      </c>
      <c r="P360" s="1">
        <v>43698</v>
      </c>
      <c r="Q360">
        <v>51.827399999999997</v>
      </c>
      <c r="S360" s="3">
        <v>43690</v>
      </c>
      <c r="T360" s="4">
        <v>289.038251</v>
      </c>
      <c r="V360" s="3">
        <v>43690</v>
      </c>
      <c r="W360">
        <v>29.187306</v>
      </c>
      <c r="Y360">
        <f>Y359/(W359+X359*(1-Analysis!$G$1))*W360</f>
        <v>28.512423878188816</v>
      </c>
      <c r="AA360" s="3">
        <v>43683</v>
      </c>
      <c r="AB360">
        <v>522.55930000000001</v>
      </c>
      <c r="AD360" s="3">
        <v>43677</v>
      </c>
      <c r="AE360">
        <v>54.597499999999997</v>
      </c>
      <c r="AG360" s="1">
        <v>43676</v>
      </c>
      <c r="AH360">
        <v>30.190480000000001</v>
      </c>
      <c r="AJ360">
        <f>AJ359/(AH359+AI359*(1-Analysis!$G$1))*AH360</f>
        <v>29.735516472684569</v>
      </c>
      <c r="AL360" s="1">
        <v>43693</v>
      </c>
      <c r="AM360">
        <v>289.51569999999998</v>
      </c>
      <c r="AO360">
        <f>AO359/(AM359+AN359*(1-Analysis!$G$1))*AM360</f>
        <v>282.71444172670328</v>
      </c>
      <c r="AQ360" s="1">
        <v>43684</v>
      </c>
      <c r="AR360">
        <v>26.186499999999999</v>
      </c>
      <c r="AT360">
        <f t="shared" si="10"/>
        <v>1.12155</v>
      </c>
      <c r="AU360">
        <f>AU359/((AR359+AS359*(1-Analysis!$G$1))*AT359)*AR360*AT360</f>
        <v>28.687879805556371</v>
      </c>
      <c r="AV360">
        <f t="shared" si="11"/>
        <v>1.1202099999999999</v>
      </c>
      <c r="AW360">
        <f>AW359/(($AR359+$AS359*(1-Analysis!$G$1))*AV359)*$AR360*AV360</f>
        <v>28.653604241435751</v>
      </c>
      <c r="AY360" s="3">
        <v>43689</v>
      </c>
      <c r="AZ360">
        <v>1.1218999999999999</v>
      </c>
      <c r="BB360" s="3">
        <v>43698</v>
      </c>
      <c r="BC360">
        <v>1.1088199999999999</v>
      </c>
    </row>
    <row r="361" spans="1:55" x14ac:dyDescent="0.3">
      <c r="A361" s="1">
        <v>43685</v>
      </c>
      <c r="B361">
        <v>2938.09</v>
      </c>
      <c r="D361" s="1">
        <v>43685</v>
      </c>
      <c r="E361">
        <v>5249.32</v>
      </c>
      <c r="G361" s="1">
        <v>43685</v>
      </c>
      <c r="H361" s="2">
        <v>5911.6580000000004</v>
      </c>
      <c r="K361" s="1">
        <v>43697</v>
      </c>
      <c r="L361">
        <v>55.14</v>
      </c>
      <c r="N361">
        <f>N360/(L360+M360*(1-Analysis!$G$1))*L361</f>
        <v>53.847450077053004</v>
      </c>
      <c r="P361" s="1">
        <v>43697</v>
      </c>
      <c r="Q361">
        <v>51.4011</v>
      </c>
      <c r="S361" s="3">
        <v>43689</v>
      </c>
      <c r="T361" s="4">
        <v>284.82315699999998</v>
      </c>
      <c r="V361" s="3">
        <v>43689</v>
      </c>
      <c r="W361">
        <v>28.761623</v>
      </c>
      <c r="Y361">
        <f>Y360/(W360+X360*(1-Analysis!$G$1))*W361</f>
        <v>28.096583713504245</v>
      </c>
      <c r="AA361" s="3">
        <v>43682</v>
      </c>
      <c r="AB361">
        <v>515.80640000000005</v>
      </c>
      <c r="AD361" s="3">
        <v>43676</v>
      </c>
      <c r="AE361">
        <v>55.196399999999997</v>
      </c>
      <c r="AG361" s="1">
        <v>43675</v>
      </c>
      <c r="AH361">
        <v>30.262550000000001</v>
      </c>
      <c r="AJ361">
        <f>AJ360/(AH360+AI360*(1-Analysis!$G$1))*AH361</f>
        <v>29.806500394509808</v>
      </c>
      <c r="AL361" s="1">
        <v>43692</v>
      </c>
      <c r="AM361">
        <v>285.36610000000002</v>
      </c>
      <c r="AO361">
        <f>AO360/(AM360+AN360*(1-Analysis!$G$1))*AM361</f>
        <v>278.66232349135674</v>
      </c>
      <c r="AQ361" s="1">
        <v>43683</v>
      </c>
      <c r="AR361">
        <v>26.2333</v>
      </c>
      <c r="AT361">
        <f t="shared" si="10"/>
        <v>1.1186499999999999</v>
      </c>
      <c r="AU361">
        <f>AU360/((AR360+AS360*(1-Analysis!$G$1))*AT360)*AR361*AT361</f>
        <v>28.664839192606852</v>
      </c>
      <c r="AV361">
        <f t="shared" si="11"/>
        <v>1.12022</v>
      </c>
      <c r="AW361">
        <f>AW360/(($AR360+$AS360*(1-Analysis!$G$1))*AV360)*$AR361*AV361</f>
        <v>28.705069646754584</v>
      </c>
      <c r="AY361" s="3">
        <v>43686</v>
      </c>
      <c r="AZ361">
        <v>1.1201499999999998</v>
      </c>
      <c r="BB361" s="3">
        <v>43697</v>
      </c>
      <c r="BC361">
        <v>1.1098399999999999</v>
      </c>
    </row>
    <row r="362" spans="1:55" x14ac:dyDescent="0.3">
      <c r="A362" s="1">
        <v>43684</v>
      </c>
      <c r="B362">
        <v>2883.98</v>
      </c>
      <c r="D362" s="1">
        <v>43684</v>
      </c>
      <c r="E362">
        <v>5151.74</v>
      </c>
      <c r="G362" s="1">
        <v>43684</v>
      </c>
      <c r="H362" s="2">
        <v>5801.3239999999996</v>
      </c>
      <c r="K362" s="1">
        <v>43696</v>
      </c>
      <c r="L362">
        <v>55.57</v>
      </c>
      <c r="N362">
        <f>N361/(L361+M361*(1-Analysis!$G$1))*L362</f>
        <v>54.267370344248015</v>
      </c>
      <c r="P362" s="1">
        <v>43696</v>
      </c>
      <c r="Q362">
        <v>51.807699999999997</v>
      </c>
      <c r="S362" s="3">
        <v>43686</v>
      </c>
      <c r="T362" s="4">
        <v>288.22927399999998</v>
      </c>
      <c r="V362" s="3">
        <v>43686</v>
      </c>
      <c r="W362">
        <v>29.105546</v>
      </c>
      <c r="Y362">
        <f>Y361/(W361+X361*(1-Analysis!$G$1))*W362</f>
        <v>28.432554369975872</v>
      </c>
      <c r="AA362" s="3">
        <v>43679</v>
      </c>
      <c r="AB362">
        <v>531.61320000000001</v>
      </c>
      <c r="AD362" s="3">
        <v>43675</v>
      </c>
      <c r="AE362">
        <v>55.334299999999999</v>
      </c>
      <c r="AG362" s="1">
        <v>43672</v>
      </c>
      <c r="AH362">
        <v>30.31316</v>
      </c>
      <c r="AJ362">
        <f>AJ361/(AH361+AI361*(1-Analysis!$G$1))*AH362</f>
        <v>29.856347713554833</v>
      </c>
      <c r="AL362" s="1">
        <v>43691</v>
      </c>
      <c r="AM362">
        <v>284.625</v>
      </c>
      <c r="AO362">
        <f>AO361/(AM361+AN361*(1-Analysis!$G$1))*AM362</f>
        <v>277.93863329851513</v>
      </c>
      <c r="AQ362" s="1">
        <v>43682</v>
      </c>
      <c r="AR362">
        <v>25.8979</v>
      </c>
      <c r="AT362">
        <f t="shared" si="10"/>
        <v>1.1185000000000003</v>
      </c>
      <c r="AU362">
        <f>AU361/((AR361+AS361*(1-Analysis!$G$1))*AT361)*AR362*AT362</f>
        <v>28.294556759625461</v>
      </c>
      <c r="AV362">
        <f t="shared" si="11"/>
        <v>1.1213900000000001</v>
      </c>
      <c r="AW362">
        <f>AW361/(($AR361+$AS361*(1-Analysis!$G$1))*AV361)*$AR362*AV362</f>
        <v>28.36766473372942</v>
      </c>
      <c r="AY362" s="3">
        <v>43685</v>
      </c>
      <c r="AZ362">
        <v>1.12005</v>
      </c>
      <c r="BB362" s="3">
        <v>43696</v>
      </c>
      <c r="BC362">
        <v>1.10802</v>
      </c>
    </row>
    <row r="363" spans="1:55" x14ac:dyDescent="0.3">
      <c r="A363" s="1">
        <v>43683</v>
      </c>
      <c r="B363">
        <v>2881.77</v>
      </c>
      <c r="D363" s="1">
        <v>43683</v>
      </c>
      <c r="E363">
        <v>5147.6899999999996</v>
      </c>
      <c r="G363" s="1">
        <v>43683</v>
      </c>
      <c r="H363" s="2">
        <v>5796.7179999999998</v>
      </c>
      <c r="K363" s="1">
        <v>43693</v>
      </c>
      <c r="L363">
        <v>54.91</v>
      </c>
      <c r="N363">
        <f>N362/(L362+M362*(1-Analysis!$G$1))*L363</f>
        <v>53.622841562041714</v>
      </c>
      <c r="P363" s="1">
        <v>43693</v>
      </c>
      <c r="Q363">
        <v>51.187800000000003</v>
      </c>
      <c r="S363" s="3">
        <v>43685</v>
      </c>
      <c r="T363" s="4">
        <v>290.11126200000001</v>
      </c>
      <c r="V363" s="3">
        <v>43685</v>
      </c>
      <c r="W363">
        <v>29.295574999999999</v>
      </c>
      <c r="Y363">
        <f>Y362/(W362+X362*(1-Analysis!$G$1))*W363</f>
        <v>28.618189433285526</v>
      </c>
      <c r="AA363" s="3">
        <v>43678</v>
      </c>
      <c r="AB363">
        <v>535.46759999999995</v>
      </c>
      <c r="AD363" s="3">
        <v>43672</v>
      </c>
      <c r="AE363">
        <v>55.423400000000001</v>
      </c>
      <c r="AG363" s="1">
        <v>43671</v>
      </c>
      <c r="AH363">
        <v>30.088270000000001</v>
      </c>
      <c r="AJ363">
        <f>AJ362/(AH362+AI362*(1-Analysis!$G$1))*AH363</f>
        <v>29.634846753664764</v>
      </c>
      <c r="AL363" s="1">
        <v>43690</v>
      </c>
      <c r="AM363">
        <v>293.13749999999999</v>
      </c>
      <c r="AO363">
        <f>AO362/(AM362+AN362*(1-Analysis!$G$1))*AM363</f>
        <v>286.25115895843118</v>
      </c>
      <c r="AQ363" s="1">
        <v>43679</v>
      </c>
      <c r="AR363">
        <v>26.8902</v>
      </c>
      <c r="AT363">
        <f t="shared" si="10"/>
        <v>1.1102000000000001</v>
      </c>
      <c r="AU363">
        <f>AU362/((AR362+AS362*(1-Analysis!$G$1))*AT362)*AR363*AT363</f>
        <v>29.160677666172361</v>
      </c>
      <c r="AV363">
        <f t="shared" si="11"/>
        <v>1.1105700000000001</v>
      </c>
      <c r="AW363">
        <f>AW362/(($AR362+$AS362*(1-Analysis!$G$1))*AV362)*$AR363*AV363</f>
        <v>29.170396140984511</v>
      </c>
      <c r="AY363" s="3">
        <v>43684</v>
      </c>
      <c r="AZ363">
        <v>1.12155</v>
      </c>
      <c r="BB363" s="3">
        <v>43693</v>
      </c>
      <c r="BC363">
        <v>1.10928</v>
      </c>
    </row>
    <row r="364" spans="1:55" x14ac:dyDescent="0.3">
      <c r="A364" s="1">
        <v>43682</v>
      </c>
      <c r="B364">
        <v>2844.74</v>
      </c>
      <c r="D364" s="1">
        <v>43682</v>
      </c>
      <c r="E364">
        <v>5081.2700000000004</v>
      </c>
      <c r="G364" s="1">
        <v>43682</v>
      </c>
      <c r="H364" s="2">
        <v>5721.7969999999996</v>
      </c>
      <c r="K364" s="1">
        <v>43692</v>
      </c>
      <c r="L364">
        <v>54.12</v>
      </c>
      <c r="N364">
        <f>N363/(L363+M363*(1-Analysis!$G$1))*L364</f>
        <v>52.851360140916</v>
      </c>
      <c r="P364" s="1">
        <v>43692</v>
      </c>
      <c r="Q364">
        <v>50.454500000000003</v>
      </c>
      <c r="S364" s="3">
        <v>43684</v>
      </c>
      <c r="T364" s="4">
        <v>284.70758999999998</v>
      </c>
      <c r="V364" s="3">
        <v>43684</v>
      </c>
      <c r="W364">
        <v>28.749922000000002</v>
      </c>
      <c r="Y364">
        <f>Y363/(W363+X363*(1-Analysis!$G$1))*W364</f>
        <v>28.085153269331055</v>
      </c>
      <c r="AA364" s="3">
        <v>43677</v>
      </c>
      <c r="AB364">
        <v>540.27710000000002</v>
      </c>
      <c r="AD364" s="3">
        <v>43671</v>
      </c>
      <c r="AE364">
        <v>55.015799999999999</v>
      </c>
      <c r="AG364" s="1">
        <v>43670</v>
      </c>
      <c r="AH364">
        <v>30.251819999999999</v>
      </c>
      <c r="AJ364">
        <f>AJ363/(AH363+AI363*(1-Analysis!$G$1))*AH364</f>
        <v>29.795932093119699</v>
      </c>
      <c r="AL364" s="1">
        <v>43689</v>
      </c>
      <c r="AM364">
        <v>288.86329999999998</v>
      </c>
      <c r="AO364">
        <f>AO363/(AM363+AN363*(1-Analysis!$G$1))*AM364</f>
        <v>282.07736780711099</v>
      </c>
      <c r="AQ364" s="1">
        <v>43678</v>
      </c>
      <c r="AR364">
        <v>27.1919</v>
      </c>
      <c r="AT364">
        <f t="shared" si="10"/>
        <v>1.10585</v>
      </c>
      <c r="AU364">
        <f>AU363/((AR363+AS363*(1-Analysis!$G$1))*AT363)*AR364*AT364</f>
        <v>29.372312064264122</v>
      </c>
      <c r="AV364">
        <f t="shared" si="11"/>
        <v>1.1083499999999999</v>
      </c>
      <c r="AW364">
        <f>AW363/(($AR363+$AS363*(1-Analysis!$G$1))*AV363)*$AR364*AV364</f>
        <v>29.438714180428725</v>
      </c>
      <c r="AY364" s="3">
        <v>43683</v>
      </c>
      <c r="AZ364">
        <v>1.1186499999999999</v>
      </c>
      <c r="BB364" s="3">
        <v>43692</v>
      </c>
      <c r="BC364">
        <v>1.1106199999999999</v>
      </c>
    </row>
    <row r="365" spans="1:55" x14ac:dyDescent="0.3">
      <c r="A365" s="1">
        <v>43679</v>
      </c>
      <c r="B365">
        <v>2932.05</v>
      </c>
      <c r="D365" s="1">
        <v>43679</v>
      </c>
      <c r="E365">
        <v>5237.03</v>
      </c>
      <c r="G365" s="1">
        <v>43679</v>
      </c>
      <c r="H365" s="2">
        <v>5897.1040000000003</v>
      </c>
      <c r="K365" s="1">
        <v>43691</v>
      </c>
      <c r="L365">
        <v>53.98</v>
      </c>
      <c r="N365">
        <f>N364/(L364+M364*(1-Analysis!$G$1))*L365</f>
        <v>52.714641914387393</v>
      </c>
      <c r="P365" s="1">
        <v>43691</v>
      </c>
      <c r="Q365">
        <v>50.323399999999999</v>
      </c>
      <c r="S365" s="3">
        <v>43683</v>
      </c>
      <c r="T365" s="4">
        <v>284.48297200000002</v>
      </c>
      <c r="V365" s="3">
        <v>43683</v>
      </c>
      <c r="W365">
        <v>28.727235</v>
      </c>
      <c r="Y365">
        <f>Y364/(W364+X364*(1-Analysis!$G$1))*W365</f>
        <v>28.062990848430527</v>
      </c>
      <c r="AA365" s="3">
        <v>43676</v>
      </c>
      <c r="AB365">
        <v>546.20979999999997</v>
      </c>
      <c r="AD365" s="3">
        <v>43670</v>
      </c>
      <c r="AE365">
        <v>55.303699999999999</v>
      </c>
      <c r="AG365" s="1">
        <v>43669</v>
      </c>
      <c r="AH365">
        <v>30.11646</v>
      </c>
      <c r="AJ365">
        <f>AJ364/(AH364+AI364*(1-Analysis!$G$1))*AH365</f>
        <v>29.662611936906796</v>
      </c>
      <c r="AL365" s="1">
        <v>43686</v>
      </c>
      <c r="AM365">
        <v>292.31650000000002</v>
      </c>
      <c r="AO365">
        <f>AO364/(AM364+AN364*(1-Analysis!$G$1))*AM365</f>
        <v>285.44944576409455</v>
      </c>
      <c r="AQ365" s="1">
        <v>43677</v>
      </c>
      <c r="AR365">
        <v>27.250499999999999</v>
      </c>
      <c r="AT365">
        <f t="shared" si="10"/>
        <v>1.1133999999999997</v>
      </c>
      <c r="AU365">
        <f>AU364/((AR364+AS364*(1-Analysis!$G$1))*AT364)*AR365*AT365</f>
        <v>29.636577522136854</v>
      </c>
      <c r="AV365">
        <f t="shared" si="11"/>
        <v>1.1071</v>
      </c>
      <c r="AW365">
        <f>AW364/(($AR364+$AS364*(1-Analysis!$G$1))*AV364)*$AR365*AV365</f>
        <v>29.468883577113068</v>
      </c>
      <c r="AY365" s="3">
        <v>43682</v>
      </c>
      <c r="AZ365">
        <v>1.1185000000000003</v>
      </c>
      <c r="BB365" s="3">
        <v>43691</v>
      </c>
      <c r="BC365">
        <v>1.11419</v>
      </c>
    </row>
    <row r="366" spans="1:55" x14ac:dyDescent="0.3">
      <c r="A366" s="1">
        <v>43678</v>
      </c>
      <c r="B366">
        <v>2953.56</v>
      </c>
      <c r="D366" s="1">
        <v>43678</v>
      </c>
      <c r="E366">
        <v>5275.12</v>
      </c>
      <c r="G366" s="1">
        <v>43678</v>
      </c>
      <c r="H366" s="2">
        <v>5939.8329999999996</v>
      </c>
      <c r="K366" s="1">
        <v>43690</v>
      </c>
      <c r="L366">
        <v>55.59</v>
      </c>
      <c r="N366">
        <f>N365/(L365+M365*(1-Analysis!$G$1))*L366</f>
        <v>54.28690151946639</v>
      </c>
      <c r="P366" s="1">
        <v>43690</v>
      </c>
      <c r="Q366">
        <v>51.826900000000002</v>
      </c>
      <c r="S366" s="3">
        <v>43682</v>
      </c>
      <c r="T366" s="4">
        <v>280.80883</v>
      </c>
      <c r="V366" s="3">
        <v>43682</v>
      </c>
      <c r="W366">
        <v>28.356203000000001</v>
      </c>
      <c r="Y366">
        <f>Y365/(W365+X365*(1-Analysis!$G$1))*W366</f>
        <v>27.700538018547149</v>
      </c>
      <c r="AA366" s="3">
        <v>43675</v>
      </c>
      <c r="AB366">
        <v>547.56870000000004</v>
      </c>
      <c r="AD366" s="3">
        <v>43669</v>
      </c>
      <c r="AE366">
        <v>55.043399999999998</v>
      </c>
      <c r="AG366" s="1">
        <v>43668</v>
      </c>
      <c r="AH366">
        <v>29.908300000000001</v>
      </c>
      <c r="AJ366">
        <f>AJ365/(AH365+AI365*(1-Analysis!$G$1))*AH366</f>
        <v>29.457588859799245</v>
      </c>
      <c r="AL366" s="1">
        <v>43685</v>
      </c>
      <c r="AM366">
        <v>294.22469999999998</v>
      </c>
      <c r="AO366">
        <f>AO365/(AM365+AN365*(1-Analysis!$G$1))*AM366</f>
        <v>287.31281862333117</v>
      </c>
      <c r="AQ366" s="1">
        <v>43676</v>
      </c>
      <c r="AR366">
        <v>27.535800000000002</v>
      </c>
      <c r="AT366">
        <f t="shared" si="10"/>
        <v>1.1139500000000002</v>
      </c>
      <c r="AU366">
        <f>AU365/((AR365+AS365*(1-Analysis!$G$1))*AT365)*AR366*AT366</f>
        <v>29.961651859696861</v>
      </c>
      <c r="AV366">
        <f t="shared" si="11"/>
        <v>1.11554</v>
      </c>
      <c r="AW366">
        <f>AW365/(($AR365+$AS365*(1-Analysis!$G$1))*AV365)*$AR366*AV366</f>
        <v>30.004417716743305</v>
      </c>
      <c r="AY366" s="3">
        <v>43679</v>
      </c>
      <c r="AZ366">
        <v>1.1102000000000001</v>
      </c>
      <c r="BB366" s="3">
        <v>43690</v>
      </c>
      <c r="BC366">
        <v>1.1172599999999999</v>
      </c>
    </row>
    <row r="367" spans="1:55" x14ac:dyDescent="0.3">
      <c r="A367" s="1">
        <v>43677</v>
      </c>
      <c r="B367">
        <v>2980.38</v>
      </c>
      <c r="D367" s="1">
        <v>43677</v>
      </c>
      <c r="E367">
        <v>5322.65</v>
      </c>
      <c r="G367" s="1">
        <v>43677</v>
      </c>
      <c r="H367" s="2">
        <v>5993.1660000000002</v>
      </c>
      <c r="K367" s="1">
        <v>43689</v>
      </c>
      <c r="L367">
        <v>54.78</v>
      </c>
      <c r="N367">
        <f>N366/(L366+M366*(1-Analysis!$G$1))*L367</f>
        <v>53.495888923122301</v>
      </c>
      <c r="P367" s="1">
        <v>43689</v>
      </c>
      <c r="Q367">
        <v>51.070500000000003</v>
      </c>
      <c r="S367" s="3">
        <v>43679</v>
      </c>
      <c r="T367" s="4">
        <v>289.41773499999999</v>
      </c>
      <c r="V367" s="3">
        <v>43679</v>
      </c>
      <c r="W367">
        <v>29.225507</v>
      </c>
      <c r="Y367">
        <f>Y366/(W366+X366*(1-Analysis!$G$1))*W367</f>
        <v>28.549741577347849</v>
      </c>
      <c r="AA367" s="3">
        <v>43672</v>
      </c>
      <c r="AB367">
        <v>548.45579999999995</v>
      </c>
      <c r="AD367" s="3">
        <v>43668</v>
      </c>
      <c r="AE367">
        <v>54.6676</v>
      </c>
      <c r="AG367" s="1">
        <v>43665</v>
      </c>
      <c r="AH367">
        <v>29.82471</v>
      </c>
      <c r="AJ367">
        <f>AJ366/(AH366+AI366*(1-Analysis!$G$1))*AH367</f>
        <v>29.375258541700568</v>
      </c>
      <c r="AL367" s="1">
        <v>43684</v>
      </c>
      <c r="AM367">
        <v>288.74970000000002</v>
      </c>
      <c r="AO367">
        <f>AO366/(AM366+AN366*(1-Analysis!$G$1))*AM367</f>
        <v>281.96643648083011</v>
      </c>
      <c r="AQ367" s="1">
        <v>43675</v>
      </c>
      <c r="AR367">
        <v>27.624500000000001</v>
      </c>
      <c r="AT367">
        <f t="shared" si="10"/>
        <v>1.1131500000000003</v>
      </c>
      <c r="AU367">
        <f>AU366/((AR366+AS366*(1-Analysis!$G$1))*AT366)*AR367*AT367</f>
        <v>30.036579436251049</v>
      </c>
      <c r="AV367">
        <f t="shared" si="11"/>
        <v>1.11452</v>
      </c>
      <c r="AW367">
        <f>AW366/(($AR366+$AS366*(1-Analysis!$G$1))*AV366)*$AR367*AV367</f>
        <v>30.073546703760037</v>
      </c>
      <c r="AY367" s="3">
        <v>43678</v>
      </c>
      <c r="AZ367">
        <v>1.10585</v>
      </c>
      <c r="BB367" s="3">
        <v>43689</v>
      </c>
      <c r="BC367">
        <v>1.12164</v>
      </c>
    </row>
    <row r="368" spans="1:55" x14ac:dyDescent="0.3">
      <c r="A368" s="1">
        <v>43676</v>
      </c>
      <c r="B368">
        <v>3013.18</v>
      </c>
      <c r="D368" s="1">
        <v>43676</v>
      </c>
      <c r="E368">
        <v>5381.12</v>
      </c>
      <c r="G368" s="1">
        <v>43676</v>
      </c>
      <c r="H368" s="2">
        <v>6058.9560000000001</v>
      </c>
      <c r="K368" s="1">
        <v>43686</v>
      </c>
      <c r="L368">
        <v>55.44</v>
      </c>
      <c r="N368">
        <f>N367/(L367+M367*(1-Analysis!$G$1))*L368</f>
        <v>54.140417705328588</v>
      </c>
      <c r="P368" s="1">
        <v>43686</v>
      </c>
      <c r="Q368">
        <v>51.681699999999999</v>
      </c>
      <c r="S368" s="3">
        <v>43678</v>
      </c>
      <c r="T368" s="4">
        <v>291.51890700000001</v>
      </c>
      <c r="V368" s="3">
        <v>43678</v>
      </c>
      <c r="W368">
        <v>29.437707</v>
      </c>
      <c r="Y368">
        <f>Y367/(W367+X367*(1-Analysis!$G$1))*W368</f>
        <v>28.757034992743968</v>
      </c>
      <c r="AA368" s="3">
        <v>43671</v>
      </c>
      <c r="AB368">
        <v>544.42909999999995</v>
      </c>
      <c r="AD368" s="3">
        <v>43665</v>
      </c>
      <c r="AE368">
        <v>54.512099999999997</v>
      </c>
      <c r="AG368" s="1">
        <v>43664</v>
      </c>
      <c r="AH368">
        <v>30.01099</v>
      </c>
      <c r="AI368">
        <v>0.2316</v>
      </c>
      <c r="AJ368">
        <f>AJ367/(AH367+AI367*(1-Analysis!$G$1))*AH368</f>
        <v>29.558731345330443</v>
      </c>
      <c r="AL368" s="1">
        <v>43683</v>
      </c>
      <c r="AM368">
        <v>288.53030000000001</v>
      </c>
      <c r="AO368">
        <f>AO367/(AM367+AN367*(1-Analysis!$G$1))*AM368</f>
        <v>281.7521905918685</v>
      </c>
      <c r="AQ368" s="1">
        <v>43672</v>
      </c>
      <c r="AR368">
        <v>27.680399999999999</v>
      </c>
      <c r="AT368">
        <f t="shared" si="10"/>
        <v>1.1126499999999999</v>
      </c>
      <c r="AU368">
        <f>AU367/((AR367+AS367*(1-Analysis!$G$1))*AT367)*AR368*AT368</f>
        <v>30.083841433454356</v>
      </c>
      <c r="AV368">
        <f t="shared" si="11"/>
        <v>1.1124700000000001</v>
      </c>
      <c r="AW368">
        <f>AW367/(($AR367+$AS367*(1-Analysis!$G$1))*AV367)*$AR368*AV368</f>
        <v>30.078974591717927</v>
      </c>
      <c r="AY368" s="3">
        <v>43677</v>
      </c>
      <c r="AZ368">
        <v>1.1133999999999997</v>
      </c>
      <c r="BB368" s="3">
        <v>43686</v>
      </c>
      <c r="BC368">
        <v>1.1202700000000001</v>
      </c>
    </row>
    <row r="369" spans="1:55" x14ac:dyDescent="0.3">
      <c r="A369" s="1">
        <v>43675</v>
      </c>
      <c r="B369">
        <v>3020.97</v>
      </c>
      <c r="D369" s="1">
        <v>43675</v>
      </c>
      <c r="E369">
        <v>5394.65</v>
      </c>
      <c r="G369" s="1">
        <v>43675</v>
      </c>
      <c r="H369" s="2">
        <v>6074.0140000000001</v>
      </c>
      <c r="K369" s="1">
        <v>43685</v>
      </c>
      <c r="L369">
        <v>55.8</v>
      </c>
      <c r="N369">
        <f>N368/(L368+M368*(1-Analysis!$G$1))*L369</f>
        <v>54.491978859259291</v>
      </c>
      <c r="P369" s="1">
        <v>43685</v>
      </c>
      <c r="Q369">
        <v>52.019300000000001</v>
      </c>
      <c r="S369" s="3">
        <v>43677</v>
      </c>
      <c r="T369" s="4">
        <v>294.13970599999999</v>
      </c>
      <c r="V369" s="3">
        <v>43677</v>
      </c>
      <c r="W369">
        <v>29.702321000000001</v>
      </c>
      <c r="Y369">
        <f>Y368/(W368+X368*(1-Analysis!$G$1))*W369</f>
        <v>29.015530467869461</v>
      </c>
      <c r="AA369" s="3">
        <v>43670</v>
      </c>
      <c r="AB369">
        <v>547.30759999999998</v>
      </c>
      <c r="AD369" s="3">
        <v>43664</v>
      </c>
      <c r="AE369">
        <v>54.848599999999998</v>
      </c>
      <c r="AG369" s="1">
        <v>43663</v>
      </c>
      <c r="AH369">
        <v>30.132280000000002</v>
      </c>
      <c r="AJ369">
        <f>AJ368/(AH368+AI368*(1-Analysis!$G$1))*AH369</f>
        <v>29.450915723232487</v>
      </c>
      <c r="AL369" s="1">
        <v>43682</v>
      </c>
      <c r="AM369">
        <v>284.80290000000002</v>
      </c>
      <c r="AO369">
        <f>AO368/(AM368+AN368*(1-Analysis!$G$1))*AM369</f>
        <v>278.11235409909068</v>
      </c>
      <c r="AQ369" s="1">
        <v>43671</v>
      </c>
      <c r="AR369">
        <v>27.3979</v>
      </c>
      <c r="AT369">
        <f t="shared" si="10"/>
        <v>1.11585</v>
      </c>
      <c r="AU369">
        <f>AU368/((AR368+AS368*(1-Analysis!$G$1))*AT368)*AR369*AT369</f>
        <v>29.862451055622074</v>
      </c>
      <c r="AV369">
        <f t="shared" si="11"/>
        <v>1.1147899999999999</v>
      </c>
      <c r="AW369">
        <f>AW368/(($AR368+$AS368*(1-Analysis!$G$1))*AV368)*$AR369*AV369</f>
        <v>29.834083265937995</v>
      </c>
      <c r="AY369" s="3">
        <v>43676</v>
      </c>
      <c r="AZ369">
        <v>1.1139500000000002</v>
      </c>
      <c r="BB369" s="3">
        <v>43685</v>
      </c>
      <c r="BC369">
        <v>1.1193599999999999</v>
      </c>
    </row>
    <row r="370" spans="1:55" x14ac:dyDescent="0.3">
      <c r="A370" s="1">
        <v>43672</v>
      </c>
      <c r="B370">
        <v>3025.86</v>
      </c>
      <c r="D370" s="1">
        <v>43672</v>
      </c>
      <c r="E370">
        <v>5403.37</v>
      </c>
      <c r="G370" s="1">
        <v>43672</v>
      </c>
      <c r="H370" s="2">
        <v>6083.8230000000003</v>
      </c>
      <c r="K370" s="1">
        <v>43684</v>
      </c>
      <c r="L370">
        <v>54.76</v>
      </c>
      <c r="N370">
        <f>N369/(L369+M369*(1-Analysis!$G$1))*L370</f>
        <v>53.476357747903926</v>
      </c>
      <c r="P370" s="1">
        <v>43684</v>
      </c>
      <c r="Q370">
        <v>51.0503</v>
      </c>
      <c r="S370" s="3">
        <v>43676</v>
      </c>
      <c r="T370" s="4">
        <v>297.369259</v>
      </c>
      <c r="V370" s="3">
        <v>43676</v>
      </c>
      <c r="W370">
        <v>30.028442999999999</v>
      </c>
      <c r="Y370">
        <f>Y369/(W369+X369*(1-Analysis!$G$1))*W370</f>
        <v>29.334111727133422</v>
      </c>
      <c r="AA370" s="3">
        <v>43669</v>
      </c>
      <c r="AB370">
        <v>544.73379999999997</v>
      </c>
      <c r="AD370" s="3">
        <v>43663</v>
      </c>
      <c r="AE370">
        <v>54.646099999999997</v>
      </c>
      <c r="AG370" s="1">
        <v>43662</v>
      </c>
      <c r="AH370">
        <v>30.330970000000001</v>
      </c>
      <c r="AJ370">
        <f>AJ369/(AH369+AI369*(1-Analysis!$G$1))*AH370</f>
        <v>29.645112858167153</v>
      </c>
      <c r="AL370" s="1">
        <v>43679</v>
      </c>
      <c r="AM370">
        <v>293.53429999999997</v>
      </c>
      <c r="AO370">
        <f>AO369/(AM369+AN369*(1-Analysis!$G$1))*AM370</f>
        <v>286.63863739389137</v>
      </c>
      <c r="AQ370" s="1">
        <v>43670</v>
      </c>
      <c r="AR370">
        <v>27.5807</v>
      </c>
      <c r="AT370">
        <f t="shared" si="10"/>
        <v>1.1143000000000003</v>
      </c>
      <c r="AU370">
        <f>AU369/((AR369+AS369*(1-Analysis!$G$1))*AT369)*AR370*AT370</f>
        <v>30.019936682908142</v>
      </c>
      <c r="AV370">
        <f t="shared" si="11"/>
        <v>1.11429</v>
      </c>
      <c r="AW370">
        <f>AW369/(($AR369+$AS369*(1-Analysis!$G$1))*AV369)*$AR370*AV370</f>
        <v>30.019667276673864</v>
      </c>
      <c r="AY370" s="3">
        <v>43675</v>
      </c>
      <c r="AZ370">
        <v>1.1131500000000003</v>
      </c>
      <c r="BB370" s="3">
        <v>43684</v>
      </c>
      <c r="BC370">
        <v>1.1202099999999999</v>
      </c>
    </row>
    <row r="371" spans="1:55" x14ac:dyDescent="0.3">
      <c r="A371" s="1">
        <v>43671</v>
      </c>
      <c r="B371">
        <v>3003.67</v>
      </c>
      <c r="D371" s="1">
        <v>43671</v>
      </c>
      <c r="E371">
        <v>5363.7</v>
      </c>
      <c r="G371" s="1">
        <v>43671</v>
      </c>
      <c r="H371" s="2">
        <v>6039.1310000000003</v>
      </c>
      <c r="K371" s="1">
        <v>43683</v>
      </c>
      <c r="L371">
        <v>54.72</v>
      </c>
      <c r="N371">
        <f>N370/(L370+M370*(1-Analysis!$G$1))*L371</f>
        <v>53.437295397467182</v>
      </c>
      <c r="P371" s="1">
        <v>43683</v>
      </c>
      <c r="Q371">
        <v>51.009900000000002</v>
      </c>
      <c r="S371" s="3">
        <v>43675</v>
      </c>
      <c r="T371" s="4">
        <v>298.11364400000002</v>
      </c>
      <c r="V371" s="3">
        <v>43675</v>
      </c>
      <c r="W371">
        <v>30.103598999999999</v>
      </c>
      <c r="Y371">
        <f>Y370/(W370+X370*(1-Analysis!$G$1))*W371</f>
        <v>29.407529936028386</v>
      </c>
      <c r="AA371" s="3">
        <v>43668</v>
      </c>
      <c r="AB371">
        <v>541.02059999999994</v>
      </c>
      <c r="AD371" s="3">
        <v>43662</v>
      </c>
      <c r="AE371">
        <v>55.003900000000002</v>
      </c>
      <c r="AG371" s="1">
        <v>43661</v>
      </c>
      <c r="AH371">
        <v>30.432009999999998</v>
      </c>
      <c r="AJ371">
        <f>AJ370/(AH370+AI370*(1-Analysis!$G$1))*AH371</f>
        <v>29.743868097554124</v>
      </c>
      <c r="AL371" s="1">
        <v>43678</v>
      </c>
      <c r="AM371">
        <v>295.67039999999997</v>
      </c>
      <c r="AO371">
        <f>AO370/(AM370+AN370*(1-Analysis!$G$1))*AM371</f>
        <v>288.72455646139758</v>
      </c>
      <c r="AQ371" s="1">
        <v>43669</v>
      </c>
      <c r="AR371">
        <v>27.433599999999998</v>
      </c>
      <c r="AT371">
        <f t="shared" si="10"/>
        <v>1.115</v>
      </c>
      <c r="AU371">
        <f>AU370/((AR370+AS370*(1-Analysis!$G$1))*AT370)*AR371*AT371</f>
        <v>29.878585017239967</v>
      </c>
      <c r="AV371">
        <f t="shared" si="11"/>
        <v>1.11521</v>
      </c>
      <c r="AW371">
        <f>AW370/(($AR370+$AS370*(1-Analysis!$G$1))*AV370)*$AR371*AV371</f>
        <v>29.884212374059345</v>
      </c>
      <c r="AY371" s="3">
        <v>43672</v>
      </c>
      <c r="AZ371">
        <v>1.1126499999999999</v>
      </c>
      <c r="BB371" s="3">
        <v>43683</v>
      </c>
      <c r="BC371">
        <v>1.12022</v>
      </c>
    </row>
    <row r="372" spans="1:55" x14ac:dyDescent="0.3">
      <c r="A372" s="1">
        <v>43670</v>
      </c>
      <c r="B372">
        <v>3019.56</v>
      </c>
      <c r="D372" s="1">
        <v>43670</v>
      </c>
      <c r="E372">
        <v>5392.05</v>
      </c>
      <c r="G372" s="1">
        <v>43670</v>
      </c>
      <c r="H372" s="2">
        <v>6071.0460000000003</v>
      </c>
      <c r="K372" s="1">
        <v>43682</v>
      </c>
      <c r="L372">
        <v>54.01</v>
      </c>
      <c r="N372">
        <f>N371/(L371+M371*(1-Analysis!$G$1))*L372</f>
        <v>52.743938677214956</v>
      </c>
      <c r="P372" s="1">
        <v>43682</v>
      </c>
      <c r="Q372">
        <v>50.350499999999997</v>
      </c>
      <c r="S372" s="3">
        <v>43672</v>
      </c>
      <c r="T372" s="4">
        <v>298.59643699999998</v>
      </c>
      <c r="V372" s="3">
        <v>43672</v>
      </c>
      <c r="W372">
        <v>30.152349999999998</v>
      </c>
      <c r="Y372">
        <f>Y371/(W371+X371*(1-Analysis!$G$1))*W372</f>
        <v>29.455153693304428</v>
      </c>
      <c r="AA372" s="3">
        <v>43665</v>
      </c>
      <c r="AB372">
        <v>539.48410000000001</v>
      </c>
      <c r="AD372" s="3">
        <v>43661</v>
      </c>
      <c r="AE372">
        <v>55.189700000000002</v>
      </c>
      <c r="AG372" s="1">
        <v>43658</v>
      </c>
      <c r="AH372">
        <v>30.425540000000002</v>
      </c>
      <c r="AJ372">
        <f>AJ371/(AH371+AI371*(1-Analysis!$G$1))*AH372</f>
        <v>29.737544400020145</v>
      </c>
      <c r="AL372" s="1">
        <v>43677</v>
      </c>
      <c r="AM372">
        <v>298.3399</v>
      </c>
      <c r="AO372">
        <f>AO371/(AM371+AN371*(1-Analysis!$G$1))*AM372</f>
        <v>291.33134497818423</v>
      </c>
      <c r="AQ372" s="1">
        <v>43668</v>
      </c>
      <c r="AR372">
        <v>27.0703</v>
      </c>
      <c r="AT372">
        <f t="shared" si="10"/>
        <v>1.12225</v>
      </c>
      <c r="AU372">
        <f>AU371/((AR371+AS371*(1-Analysis!$G$1))*AT371)*AR372*AT372</f>
        <v>29.674611359244338</v>
      </c>
      <c r="AV372">
        <f t="shared" si="11"/>
        <v>1.1209199999999999</v>
      </c>
      <c r="AW372">
        <f>AW371/(($AR371+$AS371*(1-Analysis!$G$1))*AV371)*$AR372*AV372</f>
        <v>29.639443408156961</v>
      </c>
      <c r="AY372" s="3">
        <v>43671</v>
      </c>
      <c r="AZ372">
        <v>1.11585</v>
      </c>
      <c r="BB372" s="3">
        <v>43682</v>
      </c>
      <c r="BC372">
        <v>1.1213900000000001</v>
      </c>
    </row>
    <row r="373" spans="1:55" x14ac:dyDescent="0.3">
      <c r="A373" s="1">
        <v>43669</v>
      </c>
      <c r="B373">
        <v>3005.47</v>
      </c>
      <c r="D373" s="1">
        <v>43669</v>
      </c>
      <c r="E373">
        <v>5366.75</v>
      </c>
      <c r="G373" s="1">
        <v>43669</v>
      </c>
      <c r="H373" s="2">
        <v>6042.4790000000003</v>
      </c>
      <c r="K373" s="1">
        <v>43679</v>
      </c>
      <c r="L373">
        <v>55.67</v>
      </c>
      <c r="N373">
        <f>N372/(L372+M372*(1-Analysis!$G$1))*L373</f>
        <v>54.365026220339878</v>
      </c>
      <c r="P373" s="1">
        <v>43679</v>
      </c>
      <c r="Q373">
        <v>51.895200000000003</v>
      </c>
      <c r="S373" s="3">
        <v>43671</v>
      </c>
      <c r="T373" s="4">
        <v>296.40529400000003</v>
      </c>
      <c r="V373" s="3">
        <v>43671</v>
      </c>
      <c r="W373">
        <v>29.931083000000001</v>
      </c>
      <c r="Y373">
        <f>Y372/(W372+X372*(1-Analysis!$G$1))*W373</f>
        <v>29.239002929192964</v>
      </c>
      <c r="AA373" s="3">
        <v>43664</v>
      </c>
      <c r="AB373">
        <v>542.8175</v>
      </c>
      <c r="AD373" s="3">
        <v>43658</v>
      </c>
      <c r="AE373">
        <v>55.179699999999997</v>
      </c>
      <c r="AG373" s="1">
        <v>43657</v>
      </c>
      <c r="AH373">
        <v>30.280639999999998</v>
      </c>
      <c r="AJ373">
        <f>AJ372/(AH372+AI372*(1-Analysis!$G$1))*AH373</f>
        <v>29.59592094211067</v>
      </c>
      <c r="AL373" s="1">
        <v>43676</v>
      </c>
      <c r="AM373">
        <v>301.6123</v>
      </c>
      <c r="AO373">
        <f>AO372/(AM372+AN372*(1-Analysis!$G$1))*AM373</f>
        <v>294.526870260946</v>
      </c>
      <c r="AQ373" s="1">
        <v>43665</v>
      </c>
      <c r="AR373">
        <v>26.993500000000001</v>
      </c>
      <c r="AT373">
        <f t="shared" si="10"/>
        <v>1.1222000000000001</v>
      </c>
      <c r="AU373">
        <f>AU372/((AR372+AS372*(1-Analysis!$G$1))*AT372)*AR373*AT373</f>
        <v>29.589104425402649</v>
      </c>
      <c r="AV373">
        <f t="shared" si="11"/>
        <v>1.1219300000000001</v>
      </c>
      <c r="AW373">
        <f>AW372/(($AR372+$AS372*(1-Analysis!$G$1))*AV372)*$AR373*AV373</f>
        <v>29.581985321682396</v>
      </c>
      <c r="AY373" s="3">
        <v>43670</v>
      </c>
      <c r="AZ373">
        <v>1.1143000000000003</v>
      </c>
      <c r="BB373" s="3">
        <v>43679</v>
      </c>
      <c r="BC373">
        <v>1.1105700000000001</v>
      </c>
    </row>
    <row r="374" spans="1:55" x14ac:dyDescent="0.3">
      <c r="A374" s="1">
        <v>43668</v>
      </c>
      <c r="B374">
        <v>2985.03</v>
      </c>
      <c r="D374" s="1">
        <v>43668</v>
      </c>
      <c r="E374">
        <v>5330.18</v>
      </c>
      <c r="G374" s="1">
        <v>43668</v>
      </c>
      <c r="H374" s="2">
        <v>6001.2759999999998</v>
      </c>
      <c r="K374" s="1">
        <v>43678</v>
      </c>
      <c r="L374">
        <v>56.07</v>
      </c>
      <c r="N374">
        <f>N373/(L373+M373*(1-Analysis!$G$1))*L374</f>
        <v>54.755649724707325</v>
      </c>
      <c r="P374" s="1">
        <v>43678</v>
      </c>
      <c r="Q374">
        <v>52.271900000000002</v>
      </c>
      <c r="S374" s="3">
        <v>43670</v>
      </c>
      <c r="T374" s="4">
        <v>297.972037</v>
      </c>
      <c r="V374" s="3">
        <v>43670</v>
      </c>
      <c r="W374">
        <v>30.089282000000001</v>
      </c>
      <c r="Y374">
        <f>Y373/(W373+X373*(1-Analysis!$G$1))*W374</f>
        <v>29.393543980193201</v>
      </c>
      <c r="AA374" s="3">
        <v>43663</v>
      </c>
      <c r="AB374">
        <v>540.82619999999997</v>
      </c>
      <c r="AD374" s="3">
        <v>43657</v>
      </c>
      <c r="AE374">
        <v>54.921500000000002</v>
      </c>
      <c r="AG374" s="1">
        <v>43656</v>
      </c>
      <c r="AH374">
        <v>30.2104</v>
      </c>
      <c r="AJ374">
        <f>AJ373/(AH373+AI373*(1-Analysis!$G$1))*AH374</f>
        <v>29.527269239670638</v>
      </c>
      <c r="AL374" s="1">
        <v>43675</v>
      </c>
      <c r="AM374">
        <v>302.37130000000002</v>
      </c>
      <c r="AO374">
        <f>AO373/(AM373+AN373*(1-Analysis!$G$1))*AM374</f>
        <v>295.26803994974205</v>
      </c>
      <c r="AQ374" s="1">
        <v>43664</v>
      </c>
      <c r="AR374">
        <v>27.168600000000001</v>
      </c>
      <c r="AT374">
        <f t="shared" si="10"/>
        <v>1.1218499999999998</v>
      </c>
      <c r="AU374">
        <f>AU373/((AR373+AS373*(1-Analysis!$G$1))*AT373)*AR374*AT374</f>
        <v>29.771753123608164</v>
      </c>
      <c r="AV374">
        <f t="shared" si="11"/>
        <v>1.1277600000000001</v>
      </c>
      <c r="AW374">
        <f>AW373/(($AR373+$AS373*(1-Analysis!$G$1))*AV373)*$AR374*AV374</f>
        <v>29.928593218951146</v>
      </c>
      <c r="AY374" s="3">
        <v>43669</v>
      </c>
      <c r="AZ374">
        <v>1.115</v>
      </c>
      <c r="BB374" s="3">
        <v>43678</v>
      </c>
      <c r="BC374">
        <v>1.1083499999999999</v>
      </c>
    </row>
    <row r="375" spans="1:55" x14ac:dyDescent="0.3">
      <c r="A375" s="1">
        <v>43665</v>
      </c>
      <c r="B375">
        <v>2976.61</v>
      </c>
      <c r="D375" s="1">
        <v>43665</v>
      </c>
      <c r="E375">
        <v>5315.05</v>
      </c>
      <c r="G375" s="1">
        <v>43665</v>
      </c>
      <c r="H375" s="2">
        <v>5984.2020000000002</v>
      </c>
      <c r="K375" s="1">
        <v>43677</v>
      </c>
      <c r="L375">
        <v>56.58</v>
      </c>
      <c r="N375">
        <f>N374/(L374+M374*(1-Analysis!$G$1))*L375</f>
        <v>55.253694692775824</v>
      </c>
      <c r="P375" s="1">
        <v>43677</v>
      </c>
      <c r="Q375">
        <v>52.741799999999998</v>
      </c>
      <c r="S375" s="3">
        <v>43669</v>
      </c>
      <c r="T375" s="4">
        <v>296.572067</v>
      </c>
      <c r="V375" s="3">
        <v>43669</v>
      </c>
      <c r="W375">
        <v>29.947897999999999</v>
      </c>
      <c r="Y375">
        <f>Y374/(W374+X374*(1-Analysis!$G$1))*W375</f>
        <v>29.255429125139642</v>
      </c>
      <c r="AA375" s="3">
        <v>43662</v>
      </c>
      <c r="AB375">
        <v>544.37519999999995</v>
      </c>
      <c r="AD375" s="3">
        <v>43656</v>
      </c>
      <c r="AE375">
        <v>54.793300000000002</v>
      </c>
      <c r="AG375" s="1">
        <v>43655</v>
      </c>
      <c r="AH375">
        <v>30.075289999999999</v>
      </c>
      <c r="AJ375">
        <f>AJ374/(AH374+AI374*(1-Analysis!$G$1))*AH375</f>
        <v>29.395214406005014</v>
      </c>
      <c r="AL375" s="1">
        <v>43672</v>
      </c>
      <c r="AM375">
        <v>302.85660000000001</v>
      </c>
      <c r="AO375">
        <f>AO374/(AM374+AN374*(1-Analysis!$G$1))*AM375</f>
        <v>295.74193935682069</v>
      </c>
      <c r="AQ375" s="1">
        <v>43663</v>
      </c>
      <c r="AR375">
        <v>27.052399999999999</v>
      </c>
      <c r="AT375">
        <f t="shared" si="10"/>
        <v>1.1225499999999999</v>
      </c>
      <c r="AU375">
        <f>AU374/((AR374+AS374*(1-Analysis!$G$1))*AT374)*AR375*AT375</f>
        <v>29.662916656220311</v>
      </c>
      <c r="AV375">
        <f t="shared" si="11"/>
        <v>1.1227499999999999</v>
      </c>
      <c r="AW375">
        <f>AW374/(($AR374+$AS374*(1-Analysis!$G$1))*AV374)*$AR375*AV375</f>
        <v>29.668201573000168</v>
      </c>
      <c r="AY375" s="3">
        <v>43668</v>
      </c>
      <c r="AZ375">
        <v>1.12225</v>
      </c>
      <c r="BB375" s="3">
        <v>43677</v>
      </c>
      <c r="BC375">
        <v>1.1071</v>
      </c>
    </row>
    <row r="376" spans="1:55" x14ac:dyDescent="0.3">
      <c r="A376" s="1">
        <v>43664</v>
      </c>
      <c r="B376">
        <v>2995.11</v>
      </c>
      <c r="D376" s="1">
        <v>43664</v>
      </c>
      <c r="E376">
        <v>5347.94</v>
      </c>
      <c r="G376" s="1">
        <v>43664</v>
      </c>
      <c r="H376" s="2">
        <v>6021.1509999999998</v>
      </c>
      <c r="K376" s="1">
        <v>43676</v>
      </c>
      <c r="L376">
        <v>57.2</v>
      </c>
      <c r="N376">
        <f>N375/(L375+M375*(1-Analysis!$G$1))*L376</f>
        <v>55.859161124545373</v>
      </c>
      <c r="P376" s="1">
        <v>43676</v>
      </c>
      <c r="Q376">
        <v>53.321100000000001</v>
      </c>
      <c r="S376" s="3">
        <v>43668</v>
      </c>
      <c r="T376" s="4">
        <v>294.55147199999999</v>
      </c>
      <c r="V376" s="3">
        <v>43668</v>
      </c>
      <c r="W376">
        <v>29.743836999999999</v>
      </c>
      <c r="Y376">
        <f>Y375/(W375+X375*(1-Analysis!$G$1))*W376</f>
        <v>29.05608651609559</v>
      </c>
      <c r="AA376" s="3">
        <v>43661</v>
      </c>
      <c r="AB376">
        <v>546.21849999999995</v>
      </c>
      <c r="AD376" s="3">
        <v>43655</v>
      </c>
      <c r="AE376">
        <v>54.546100000000003</v>
      </c>
      <c r="AG376" s="1">
        <v>43654</v>
      </c>
      <c r="AH376">
        <v>30.032810000000001</v>
      </c>
      <c r="AJ376">
        <f>AJ375/(AH375+AI375*(1-Analysis!$G$1))*AH376</f>
        <v>29.353694982319755</v>
      </c>
      <c r="AL376" s="1">
        <v>43671</v>
      </c>
      <c r="AM376">
        <v>300.63799999999998</v>
      </c>
      <c r="AO376">
        <f>AO375/(AM375+AN375*(1-Analysis!$G$1))*AM376</f>
        <v>293.57545836661922</v>
      </c>
      <c r="AQ376" s="1">
        <v>43662</v>
      </c>
      <c r="AR376">
        <v>27.234400000000001</v>
      </c>
      <c r="AT376">
        <f t="shared" si="10"/>
        <v>1.12235</v>
      </c>
      <c r="AU376">
        <f>AU375/((AR375+AS375*(1-Analysis!$G$1))*AT375)*AR376*AT376</f>
        <v>29.857158915460989</v>
      </c>
      <c r="AV376">
        <f t="shared" si="11"/>
        <v>1.1211500000000001</v>
      </c>
      <c r="AW376">
        <f>AW375/(($AR375+$AS375*(1-Analysis!$G$1))*AV375)*$AR376*AV376</f>
        <v>29.82523608327979</v>
      </c>
      <c r="AY376" s="3">
        <v>43665</v>
      </c>
      <c r="AZ376">
        <v>1.1222000000000001</v>
      </c>
      <c r="BB376" s="3">
        <v>43676</v>
      </c>
      <c r="BC376">
        <v>1.11554</v>
      </c>
    </row>
    <row r="377" spans="1:55" x14ac:dyDescent="0.3">
      <c r="A377" s="1">
        <v>43663</v>
      </c>
      <c r="B377">
        <v>2984.42</v>
      </c>
      <c r="D377" s="1">
        <v>43663</v>
      </c>
      <c r="E377">
        <v>5328.47</v>
      </c>
      <c r="G377" s="1">
        <v>43663</v>
      </c>
      <c r="H377" s="2">
        <v>5999.0479999999998</v>
      </c>
      <c r="K377" s="1">
        <v>43675</v>
      </c>
      <c r="L377">
        <v>57.34</v>
      </c>
      <c r="N377">
        <f>N376/(L376+M376*(1-Analysis!$G$1))*L377</f>
        <v>55.995879351073981</v>
      </c>
      <c r="P377" s="1">
        <v>43675</v>
      </c>
      <c r="Q377">
        <v>53.454799999999999</v>
      </c>
      <c r="S377" s="3">
        <v>43665</v>
      </c>
      <c r="T377" s="4">
        <v>293.71487999999999</v>
      </c>
      <c r="V377" s="3">
        <v>43665</v>
      </c>
      <c r="W377">
        <v>29.659389999999998</v>
      </c>
      <c r="Y377">
        <f>Y376/(W376+X376*(1-Analysis!$G$1))*W377</f>
        <v>28.973592137914835</v>
      </c>
      <c r="AA377" s="3">
        <v>43658</v>
      </c>
      <c r="AB377">
        <v>546.12620000000004</v>
      </c>
      <c r="AD377" s="3">
        <v>43654</v>
      </c>
      <c r="AE377">
        <v>54.466799999999999</v>
      </c>
      <c r="AG377" s="1">
        <v>43651</v>
      </c>
      <c r="AH377">
        <v>30.180440000000001</v>
      </c>
      <c r="AJ377">
        <f>AJ376/(AH376+AI376*(1-Analysis!$G$1))*AH377</f>
        <v>29.497986708276795</v>
      </c>
      <c r="AL377" s="1">
        <v>43670</v>
      </c>
      <c r="AM377">
        <v>302.22579999999999</v>
      </c>
      <c r="AO377">
        <f>AO376/(AM376+AN376*(1-Analysis!$G$1))*AM377</f>
        <v>295.1259580133522</v>
      </c>
      <c r="AQ377" s="1">
        <v>43661</v>
      </c>
      <c r="AR377">
        <v>27.233000000000001</v>
      </c>
      <c r="AT377">
        <f t="shared" si="10"/>
        <v>1.1262000000000001</v>
      </c>
      <c r="AU377">
        <f>AU376/((AR376+AS376*(1-Analysis!$G$1))*AT376)*AR377*AT377</f>
        <v>29.9580379126993</v>
      </c>
      <c r="AV377">
        <f t="shared" si="11"/>
        <v>1.12612</v>
      </c>
      <c r="AW377">
        <f>AW376/(($AR376+$AS376*(1-Analysis!$G$1))*AV376)*$AR377*AV377</f>
        <v>29.955909833287972</v>
      </c>
      <c r="AY377" s="3">
        <v>43664</v>
      </c>
      <c r="AZ377">
        <v>1.1218499999999998</v>
      </c>
      <c r="BB377" s="3">
        <v>43675</v>
      </c>
      <c r="BC377">
        <v>1.11452</v>
      </c>
    </row>
    <row r="378" spans="1:55" x14ac:dyDescent="0.3">
      <c r="A378" s="1">
        <v>43662</v>
      </c>
      <c r="B378">
        <v>3004.04</v>
      </c>
      <c r="D378" s="1">
        <v>43662</v>
      </c>
      <c r="E378">
        <v>5363.44</v>
      </c>
      <c r="G378" s="1">
        <v>43662</v>
      </c>
      <c r="H378" s="2">
        <v>6038.3959999999997</v>
      </c>
      <c r="K378" s="1">
        <v>43672</v>
      </c>
      <c r="L378">
        <v>57.43</v>
      </c>
      <c r="N378">
        <f>N377/(L377+M377*(1-Analysis!$G$1))*L378</f>
        <v>56.083769639556657</v>
      </c>
      <c r="P378" s="1">
        <v>43672</v>
      </c>
      <c r="Q378">
        <v>53.541200000000003</v>
      </c>
      <c r="S378" s="3">
        <v>43664</v>
      </c>
      <c r="T378" s="4">
        <v>295.53139800000002</v>
      </c>
      <c r="V378" s="3">
        <v>43664</v>
      </c>
      <c r="W378">
        <v>29.842528000000001</v>
      </c>
      <c r="Y378">
        <f>Y377/(W377+X377*(1-Analysis!$G$1))*W378</f>
        <v>29.152495538050626</v>
      </c>
      <c r="AA378" s="3">
        <v>43657</v>
      </c>
      <c r="AB378">
        <v>543.56399999999996</v>
      </c>
      <c r="AD378" s="3">
        <v>43651</v>
      </c>
      <c r="AE378">
        <v>54.730499999999999</v>
      </c>
      <c r="AG378" s="1">
        <v>43649</v>
      </c>
      <c r="AH378">
        <v>30.233689999999999</v>
      </c>
      <c r="AJ378">
        <f>AJ377/(AH377+AI377*(1-Analysis!$G$1))*AH378</f>
        <v>29.55003259601785</v>
      </c>
      <c r="AL378" s="1">
        <v>43669</v>
      </c>
      <c r="AM378">
        <v>300.81200000000001</v>
      </c>
      <c r="AO378">
        <f>AO377/(AM377+AN377*(1-Analysis!$G$1))*AM378</f>
        <v>293.74537078539458</v>
      </c>
      <c r="AQ378" s="1">
        <v>43658</v>
      </c>
      <c r="AR378">
        <v>27.25</v>
      </c>
      <c r="AT378">
        <f t="shared" si="10"/>
        <v>1.1252499999999999</v>
      </c>
      <c r="AU378">
        <f>AU377/((AR377+AS377*(1-Analysis!$G$1))*AT377)*AR378*AT378</f>
        <v>29.951452279368873</v>
      </c>
      <c r="AV378">
        <f t="shared" si="11"/>
        <v>1.12713</v>
      </c>
      <c r="AW378">
        <f>AW377/(($AR377+$AS377*(1-Analysis!$G$1))*AV377)*$AR378*AV378</f>
        <v>30.001493363825833</v>
      </c>
      <c r="AY378" s="3">
        <v>43663</v>
      </c>
      <c r="AZ378">
        <v>1.1225499999999999</v>
      </c>
      <c r="BB378" s="3">
        <v>43672</v>
      </c>
      <c r="BC378">
        <v>1.1124700000000001</v>
      </c>
    </row>
    <row r="379" spans="1:55" x14ac:dyDescent="0.3">
      <c r="A379" s="1">
        <v>43661</v>
      </c>
      <c r="B379">
        <v>3014.3</v>
      </c>
      <c r="D379" s="1">
        <v>43661</v>
      </c>
      <c r="E379">
        <v>5381.64</v>
      </c>
      <c r="G379" s="1">
        <v>43661</v>
      </c>
      <c r="H379" s="2">
        <v>6058.8270000000002</v>
      </c>
      <c r="K379" s="1">
        <v>43671</v>
      </c>
      <c r="L379">
        <v>57.01</v>
      </c>
      <c r="N379">
        <f>N378/(L378+M378*(1-Analysis!$G$1))*L379</f>
        <v>55.673614959970827</v>
      </c>
      <c r="P379" s="1">
        <v>43671</v>
      </c>
      <c r="Q379">
        <v>53.148699999999998</v>
      </c>
      <c r="S379" s="3">
        <v>43663</v>
      </c>
      <c r="T379" s="4">
        <v>294.45111200000002</v>
      </c>
      <c r="V379" s="3">
        <v>43663</v>
      </c>
      <c r="W379">
        <v>29.733457999999999</v>
      </c>
      <c r="Y379">
        <f>Y378/(W378+X378*(1-Analysis!$G$1))*W379</f>
        <v>29.045947504039056</v>
      </c>
      <c r="AA379" s="3">
        <v>43656</v>
      </c>
      <c r="AB379">
        <v>542.32429999999999</v>
      </c>
      <c r="AD379" s="3">
        <v>43650</v>
      </c>
      <c r="AE379">
        <v>54.824800000000003</v>
      </c>
      <c r="AG379" s="1">
        <v>43648</v>
      </c>
      <c r="AH379">
        <v>29.99804</v>
      </c>
      <c r="AJ379">
        <f>AJ378/(AH378+AI378*(1-Analysis!$G$1))*AH379</f>
        <v>29.31971121674686</v>
      </c>
      <c r="AL379" s="1">
        <v>43668</v>
      </c>
      <c r="AM379">
        <v>298.76299999999998</v>
      </c>
      <c r="AO379">
        <f>AO378/(AM378+AN378*(1-Analysis!$G$1))*AM379</f>
        <v>291.74450557809143</v>
      </c>
      <c r="AQ379" s="1">
        <v>43657</v>
      </c>
      <c r="AR379">
        <v>27.121300000000002</v>
      </c>
      <c r="AT379">
        <f t="shared" si="10"/>
        <v>1.1253000000000002</v>
      </c>
      <c r="AU379">
        <f>AU378/((AR378+AS378*(1-Analysis!$G$1))*AT378)*AR379*AT379</f>
        <v>29.811318087986631</v>
      </c>
      <c r="AV379">
        <f t="shared" si="11"/>
        <v>1.12534</v>
      </c>
      <c r="AW379">
        <f>AW378/(($AR378+$AS378*(1-Analysis!$G$1))*AV378)*$AR379*AV379</f>
        <v>29.812377763382962</v>
      </c>
      <c r="AY379" s="3">
        <v>43662</v>
      </c>
      <c r="AZ379">
        <v>1.12235</v>
      </c>
      <c r="BB379" s="3">
        <v>43671</v>
      </c>
      <c r="BC379">
        <v>1.1147899999999999</v>
      </c>
    </row>
    <row r="380" spans="1:55" x14ac:dyDescent="0.3">
      <c r="A380" s="1">
        <v>43658</v>
      </c>
      <c r="B380">
        <v>3013.77</v>
      </c>
      <c r="D380" s="1">
        <v>43658</v>
      </c>
      <c r="E380">
        <v>5380.7</v>
      </c>
      <c r="G380" s="1">
        <v>43658</v>
      </c>
      <c r="H380" s="2">
        <v>6057.7709999999997</v>
      </c>
      <c r="K380" s="1">
        <v>43670</v>
      </c>
      <c r="L380">
        <v>57.31</v>
      </c>
      <c r="N380">
        <f>N379/(L379+M379*(1-Analysis!$G$1))*L380</f>
        <v>55.966582588246418</v>
      </c>
      <c r="P380" s="1">
        <v>43670</v>
      </c>
      <c r="Q380">
        <v>53.429600000000001</v>
      </c>
      <c r="S380" s="3">
        <v>43662</v>
      </c>
      <c r="T380" s="4">
        <v>296.38099399999999</v>
      </c>
      <c r="V380" s="3">
        <v>43662</v>
      </c>
      <c r="W380">
        <v>29.928404</v>
      </c>
      <c r="Y380">
        <f>Y379/(W379+X379*(1-Analysis!$G$1))*W380</f>
        <v>29.236385874245524</v>
      </c>
      <c r="AA380" s="3">
        <v>43655</v>
      </c>
      <c r="AB380">
        <v>539.8845</v>
      </c>
      <c r="AD380" s="3">
        <v>43649</v>
      </c>
      <c r="AE380">
        <v>54.822099999999999</v>
      </c>
      <c r="AG380" s="1">
        <v>43647</v>
      </c>
      <c r="AH380">
        <v>29.912859999999998</v>
      </c>
      <c r="AJ380">
        <f>AJ379/(AH379+AI379*(1-Analysis!$G$1))*AH380</f>
        <v>29.236457344112431</v>
      </c>
      <c r="AL380" s="1">
        <v>43665</v>
      </c>
      <c r="AM380">
        <v>297.91520000000003</v>
      </c>
      <c r="AO380">
        <f>AO379/(AM379+AN379*(1-Analysis!$G$1))*AM380</f>
        <v>290.91662196523077</v>
      </c>
      <c r="AQ380" s="1">
        <v>43656</v>
      </c>
      <c r="AR380">
        <v>27.063800000000001</v>
      </c>
      <c r="AS380">
        <v>0.27</v>
      </c>
      <c r="AT380">
        <f t="shared" si="10"/>
        <v>1.1251</v>
      </c>
      <c r="AU380">
        <f>AU379/((AR379+AS379*(1-Analysis!$G$1))*AT379)*AR380*AT380</f>
        <v>29.742827823691815</v>
      </c>
      <c r="AV380">
        <f t="shared" si="11"/>
        <v>1.12541</v>
      </c>
      <c r="AW380">
        <f>AW379/(($AR379+$AS379*(1-Analysis!$G$1))*AV379)*$AR380*AV380</f>
        <v>29.751022896685615</v>
      </c>
      <c r="AY380" s="3">
        <v>43661</v>
      </c>
      <c r="AZ380">
        <v>1.1262000000000001</v>
      </c>
      <c r="BB380" s="3">
        <v>43670</v>
      </c>
      <c r="BC380">
        <v>1.11429</v>
      </c>
    </row>
    <row r="381" spans="1:55" x14ac:dyDescent="0.3">
      <c r="A381" s="1">
        <v>43657</v>
      </c>
      <c r="B381">
        <v>2999.91</v>
      </c>
      <c r="D381" s="1">
        <v>43657</v>
      </c>
      <c r="E381">
        <v>5355.59</v>
      </c>
      <c r="G381" s="1">
        <v>43657</v>
      </c>
      <c r="H381" s="2">
        <v>6029.326</v>
      </c>
      <c r="K381" s="1">
        <v>43669</v>
      </c>
      <c r="L381">
        <v>57.04</v>
      </c>
      <c r="N381">
        <f>N380/(L380+M380*(1-Analysis!$G$1))*L381</f>
        <v>55.702911722798383</v>
      </c>
      <c r="P381" s="1">
        <v>43669</v>
      </c>
      <c r="Q381">
        <v>53.178400000000003</v>
      </c>
      <c r="S381" s="3">
        <v>43661</v>
      </c>
      <c r="T381" s="4">
        <v>297.38576</v>
      </c>
      <c r="V381" s="3">
        <v>43661</v>
      </c>
      <c r="W381">
        <v>30.02985</v>
      </c>
      <c r="Y381">
        <f>Y380/(W380+X380*(1-Analysis!$G$1))*W381</f>
        <v>29.33548619384154</v>
      </c>
      <c r="AA381" s="3">
        <v>43654</v>
      </c>
      <c r="AB381">
        <v>539.06169999999997</v>
      </c>
      <c r="AD381" s="3">
        <v>43648</v>
      </c>
      <c r="AE381">
        <v>54.394799999999996</v>
      </c>
      <c r="AG381" s="1">
        <v>43644</v>
      </c>
      <c r="AH381">
        <v>29.681504</v>
      </c>
      <c r="AJ381">
        <f>AJ380/(AH380+AI380*(1-Analysis!$G$1))*AH381</f>
        <v>29.010332867037874</v>
      </c>
      <c r="AL381" s="1">
        <v>43664</v>
      </c>
      <c r="AM381">
        <v>299.7527</v>
      </c>
      <c r="AO381">
        <f>AO380/(AM380+AN380*(1-Analysis!$G$1))*AM381</f>
        <v>292.71095569798797</v>
      </c>
      <c r="AQ381" s="1">
        <v>43655</v>
      </c>
      <c r="AR381">
        <v>27.3186</v>
      </c>
      <c r="AT381">
        <f t="shared" si="10"/>
        <v>1.1206499999999999</v>
      </c>
      <c r="AU381">
        <f>AU380/((AR380+AS380*(1-Analysis!$G$1))*AT380)*AR381*AT381</f>
        <v>29.608714658643073</v>
      </c>
      <c r="AV381">
        <f t="shared" si="11"/>
        <v>1.1208199999999999</v>
      </c>
      <c r="AW381">
        <f>AW380/(($AR380+$AS380*(1-Analysis!$G$1))*AV380)*$AR381*AV381</f>
        <v>29.613206231830016</v>
      </c>
      <c r="AY381" s="3">
        <v>43658</v>
      </c>
      <c r="AZ381">
        <v>1.1252499999999999</v>
      </c>
      <c r="BB381" s="3">
        <v>43669</v>
      </c>
      <c r="BC381">
        <v>1.11521</v>
      </c>
    </row>
    <row r="382" spans="1:55" x14ac:dyDescent="0.3">
      <c r="A382" s="1">
        <v>43656</v>
      </c>
      <c r="B382">
        <v>2993.07</v>
      </c>
      <c r="D382" s="1">
        <v>43656</v>
      </c>
      <c r="E382">
        <v>5343.37</v>
      </c>
      <c r="G382" s="1">
        <v>43656</v>
      </c>
      <c r="H382" s="2">
        <v>6015.56</v>
      </c>
      <c r="K382" s="1">
        <v>43668</v>
      </c>
      <c r="L382">
        <v>56.66</v>
      </c>
      <c r="N382">
        <f>N381/(L381+M381*(1-Analysis!$G$1))*L382</f>
        <v>55.331819393649305</v>
      </c>
      <c r="P382" s="1">
        <v>43668</v>
      </c>
      <c r="Q382">
        <v>52.816200000000002</v>
      </c>
      <c r="S382" s="3">
        <v>43658</v>
      </c>
      <c r="T382" s="4">
        <v>297.33515599999998</v>
      </c>
      <c r="V382" s="3">
        <v>43658</v>
      </c>
      <c r="W382">
        <v>30.024735</v>
      </c>
      <c r="Y382">
        <f>Y381/(W381+X381*(1-Analysis!$G$1))*W382</f>
        <v>29.330489465190499</v>
      </c>
      <c r="AA382" s="3">
        <v>43651</v>
      </c>
      <c r="AB382">
        <v>541.67629999999997</v>
      </c>
      <c r="AD382" s="3">
        <v>43647</v>
      </c>
      <c r="AE382">
        <v>54.233800000000002</v>
      </c>
      <c r="AG382" s="1">
        <v>43643</v>
      </c>
      <c r="AH382">
        <v>29.509440000000001</v>
      </c>
      <c r="AJ382">
        <f>AJ381/(AH381+AI381*(1-Analysis!$G$1))*AH382</f>
        <v>28.842159653361303</v>
      </c>
      <c r="AL382" s="1">
        <v>43663</v>
      </c>
      <c r="AM382">
        <v>298.65170000000001</v>
      </c>
      <c r="AO382">
        <f>AO381/(AM381+AN381*(1-Analysis!$G$1))*AM382</f>
        <v>291.63582022056448</v>
      </c>
      <c r="AQ382" s="1">
        <v>43654</v>
      </c>
      <c r="AR382">
        <v>27.257000000000001</v>
      </c>
      <c r="AT382">
        <f t="shared" si="10"/>
        <v>1.12155</v>
      </c>
      <c r="AU382">
        <f>AU381/((AR381+AS381*(1-Analysis!$G$1))*AT381)*AR382*AT382</f>
        <v>29.56567603712557</v>
      </c>
      <c r="AV382">
        <f t="shared" si="11"/>
        <v>1.1215900000000001</v>
      </c>
      <c r="AW382">
        <f>AW381/(($AR381+$AS381*(1-Analysis!$G$1))*AV381)*$AR382*AV382</f>
        <v>29.566730494832733</v>
      </c>
      <c r="AY382" s="3">
        <v>43657</v>
      </c>
      <c r="AZ382">
        <v>1.1253000000000002</v>
      </c>
      <c r="BB382" s="3">
        <v>43668</v>
      </c>
      <c r="BC382">
        <v>1.1209199999999999</v>
      </c>
    </row>
    <row r="383" spans="1:55" x14ac:dyDescent="0.3">
      <c r="A383" s="1">
        <v>43655</v>
      </c>
      <c r="B383">
        <v>2979.63</v>
      </c>
      <c r="D383" s="1">
        <v>43655</v>
      </c>
      <c r="E383">
        <v>5319.33</v>
      </c>
      <c r="G383" s="1">
        <v>43655</v>
      </c>
      <c r="H383" s="2">
        <v>5988.4809999999998</v>
      </c>
      <c r="K383" s="1">
        <v>43665</v>
      </c>
      <c r="L383">
        <v>56.49</v>
      </c>
      <c r="N383">
        <f>N382/(L382+M382*(1-Analysis!$G$1))*L383</f>
        <v>55.165804404293141</v>
      </c>
      <c r="P383" s="1">
        <v>43665</v>
      </c>
      <c r="Q383">
        <v>52.6661</v>
      </c>
      <c r="S383" s="3">
        <v>43657</v>
      </c>
      <c r="T383" s="4">
        <v>295.94434200000001</v>
      </c>
      <c r="V383" s="3">
        <v>43657</v>
      </c>
      <c r="W383">
        <v>29.884273</v>
      </c>
      <c r="Y383">
        <f>Y382/(W382+X382*(1-Analysis!$G$1))*W383</f>
        <v>29.19327529123494</v>
      </c>
      <c r="AA383" s="3">
        <v>43649</v>
      </c>
      <c r="AB383">
        <v>542.60249999999996</v>
      </c>
      <c r="AD383" s="3">
        <v>43644</v>
      </c>
      <c r="AE383">
        <v>53.8202</v>
      </c>
      <c r="AG383" s="1">
        <v>43642</v>
      </c>
      <c r="AH383">
        <v>29.393211999999998</v>
      </c>
      <c r="AJ383">
        <f>AJ382/(AH382+AI382*(1-Analysis!$G$1))*AH383</f>
        <v>28.728559851664254</v>
      </c>
      <c r="AL383" s="1">
        <v>43662</v>
      </c>
      <c r="AM383">
        <v>300.61470000000003</v>
      </c>
      <c r="AO383">
        <f>AO382/(AM382+AN382*(1-Analysis!$G$1))*AM383</f>
        <v>293.55270572663386</v>
      </c>
      <c r="AQ383" s="1">
        <v>43651</v>
      </c>
      <c r="AR383">
        <v>27.370899999999999</v>
      </c>
      <c r="AT383">
        <f t="shared" si="10"/>
        <v>1.1222499999999997</v>
      </c>
      <c r="AU383">
        <f>AU382/((AR382+AS382*(1-Analysis!$G$1))*AT382)*AR383*AT383</f>
        <v>29.707753521391361</v>
      </c>
      <c r="AV383">
        <f t="shared" si="11"/>
        <v>1.1226100000000001</v>
      </c>
      <c r="AW383">
        <f>AW382/(($AR382+$AS382*(1-Analysis!$G$1))*AV382)*$AR383*AV383</f>
        <v>29.717283297526528</v>
      </c>
      <c r="AY383" s="3">
        <v>43656</v>
      </c>
      <c r="AZ383">
        <v>1.1251</v>
      </c>
      <c r="BB383" s="3">
        <v>43665</v>
      </c>
      <c r="BC383">
        <v>1.1219300000000001</v>
      </c>
    </row>
    <row r="384" spans="1:55" x14ac:dyDescent="0.3">
      <c r="A384" s="1">
        <v>43654</v>
      </c>
      <c r="B384">
        <v>2975.95</v>
      </c>
      <c r="D384" s="1">
        <v>43654</v>
      </c>
      <c r="E384">
        <v>5311.67</v>
      </c>
      <c r="G384" s="1">
        <v>43654</v>
      </c>
      <c r="H384" s="2">
        <v>5979.3389999999999</v>
      </c>
      <c r="K384" s="1">
        <v>43664</v>
      </c>
      <c r="L384">
        <v>56.84</v>
      </c>
      <c r="N384">
        <f>N383/(L383+M383*(1-Analysis!$G$1))*L384</f>
        <v>55.507599970614663</v>
      </c>
      <c r="P384" s="1">
        <v>43664</v>
      </c>
      <c r="Q384">
        <v>52.991799999999998</v>
      </c>
      <c r="S384" s="3">
        <v>43656</v>
      </c>
      <c r="T384" s="4">
        <v>295.26943299999999</v>
      </c>
      <c r="V384" s="3">
        <v>43656</v>
      </c>
      <c r="W384">
        <v>29.816092999999999</v>
      </c>
      <c r="Y384">
        <f>Y383/(W383+X383*(1-Analysis!$G$1))*W384</f>
        <v>29.126671780105308</v>
      </c>
      <c r="AA384" s="3">
        <v>43648</v>
      </c>
      <c r="AB384">
        <v>538.34389999999996</v>
      </c>
      <c r="AD384" s="3">
        <v>43643</v>
      </c>
      <c r="AE384">
        <v>53.509700000000002</v>
      </c>
      <c r="AG384" s="1">
        <v>43641</v>
      </c>
      <c r="AH384">
        <v>29.428076999999998</v>
      </c>
      <c r="AJ384">
        <f>AJ383/(AH383+AI383*(1-Analysis!$G$1))*AH384</f>
        <v>28.762636469055654</v>
      </c>
      <c r="AL384" s="1">
        <v>43661</v>
      </c>
      <c r="AM384">
        <v>301.63220000000001</v>
      </c>
      <c r="AO384">
        <f>AO383/(AM383+AN383*(1-Analysis!$G$1))*AM384</f>
        <v>294.54630277320825</v>
      </c>
      <c r="AQ384" s="1">
        <v>43649</v>
      </c>
      <c r="AR384">
        <v>27.2743</v>
      </c>
      <c r="AT384">
        <f t="shared" si="10"/>
        <v>1.12815</v>
      </c>
      <c r="AU384">
        <f>AU383/((AR383+AS383*(1-Analysis!$G$1))*AT383)*AR384*AT384</f>
        <v>29.758537302470856</v>
      </c>
      <c r="AV384">
        <f t="shared" si="11"/>
        <v>1.12799</v>
      </c>
      <c r="AW384">
        <f>AW383/(($AR383+$AS383*(1-Analysis!$G$1))*AV383)*$AR384*AV384</f>
        <v>29.75431679458767</v>
      </c>
      <c r="AY384" s="3">
        <v>43655</v>
      </c>
      <c r="AZ384">
        <v>1.1206499999999999</v>
      </c>
      <c r="BB384" s="3">
        <v>43664</v>
      </c>
      <c r="BC384">
        <v>1.1277600000000001</v>
      </c>
    </row>
    <row r="385" spans="1:55" x14ac:dyDescent="0.3">
      <c r="A385" s="1">
        <v>43651</v>
      </c>
      <c r="B385">
        <v>2990.41</v>
      </c>
      <c r="D385" s="1">
        <v>43651</v>
      </c>
      <c r="E385">
        <v>5337.43</v>
      </c>
      <c r="G385" s="1">
        <v>43651</v>
      </c>
      <c r="H385" s="2">
        <v>6008.308</v>
      </c>
      <c r="K385" s="1">
        <v>43663</v>
      </c>
      <c r="L385">
        <v>56.64</v>
      </c>
      <c r="N385">
        <f>N384/(L384+M384*(1-Analysis!$G$1))*L385</f>
        <v>55.312288218430936</v>
      </c>
      <c r="P385" s="1">
        <v>43663</v>
      </c>
      <c r="Q385">
        <v>52.798000000000002</v>
      </c>
      <c r="S385" s="3">
        <v>43655</v>
      </c>
      <c r="T385" s="4">
        <v>293.94067799999999</v>
      </c>
      <c r="V385" s="3">
        <v>43655</v>
      </c>
      <c r="W385">
        <v>29.68196</v>
      </c>
      <c r="Y385">
        <f>Y384/(W384+X384*(1-Analysis!$G$1))*W385</f>
        <v>28.995640264142406</v>
      </c>
      <c r="AA385" s="3">
        <v>43647</v>
      </c>
      <c r="AB385">
        <v>536.75289999999995</v>
      </c>
      <c r="AD385" s="3">
        <v>43642</v>
      </c>
      <c r="AE385">
        <v>53.297600000000003</v>
      </c>
      <c r="AG385" s="1">
        <v>43640</v>
      </c>
      <c r="AH385">
        <v>29.709596999999999</v>
      </c>
      <c r="AJ385">
        <f>AJ384/(AH384+AI384*(1-Analysis!$G$1))*AH385</f>
        <v>29.037790615851197</v>
      </c>
      <c r="AL385" s="1">
        <v>43658</v>
      </c>
      <c r="AM385">
        <v>301.58150000000001</v>
      </c>
      <c r="AO385">
        <f>AO384/(AM384+AN384*(1-Analysis!$G$1))*AM385</f>
        <v>294.49679380980643</v>
      </c>
      <c r="AQ385" s="1">
        <v>43648</v>
      </c>
      <c r="AR385">
        <v>27.029299999999999</v>
      </c>
      <c r="AT385">
        <f t="shared" si="10"/>
        <v>1.1294999999999999</v>
      </c>
      <c r="AU385">
        <f>AU384/((AR384+AS384*(1-Analysis!$G$1))*AT384)*AR385*AT385</f>
        <v>29.526512509963325</v>
      </c>
      <c r="AV385">
        <f t="shared" si="11"/>
        <v>1.12896</v>
      </c>
      <c r="AW385">
        <f>AW384/(($AR384+$AS384*(1-Analysis!$G$1))*AV384)*$AR385*AV385</f>
        <v>29.512396249002368</v>
      </c>
      <c r="AY385" s="3">
        <v>43654</v>
      </c>
      <c r="AZ385">
        <v>1.12155</v>
      </c>
      <c r="BB385" s="3">
        <v>43663</v>
      </c>
      <c r="BC385">
        <v>1.1227499999999999</v>
      </c>
    </row>
    <row r="386" spans="1:55" x14ac:dyDescent="0.3">
      <c r="A386" s="1">
        <v>43649</v>
      </c>
      <c r="B386">
        <v>2995.82</v>
      </c>
      <c r="D386" s="1">
        <v>43649</v>
      </c>
      <c r="E386">
        <v>5346.7</v>
      </c>
      <c r="G386" s="1">
        <v>43649</v>
      </c>
      <c r="H386" s="2">
        <v>6018.5420000000004</v>
      </c>
      <c r="K386" s="1">
        <v>43662</v>
      </c>
      <c r="L386">
        <v>57.01</v>
      </c>
      <c r="N386">
        <f>N385/(L385+M385*(1-Analysis!$G$1))*L386</f>
        <v>55.673614959970827</v>
      </c>
      <c r="P386" s="1">
        <v>43662</v>
      </c>
      <c r="Q386">
        <v>53.1449</v>
      </c>
      <c r="S386" s="3">
        <v>43654</v>
      </c>
      <c r="T386" s="4">
        <v>293.50064400000002</v>
      </c>
      <c r="V386" s="3">
        <v>43654</v>
      </c>
      <c r="W386">
        <v>29.637533000000001</v>
      </c>
      <c r="Y386">
        <f>Y385/(W385+X385*(1-Analysis!$G$1))*W386</f>
        <v>28.95224052537802</v>
      </c>
      <c r="AA386" s="3">
        <v>43644</v>
      </c>
      <c r="AB386">
        <v>532.66470000000004</v>
      </c>
      <c r="AD386" s="3">
        <v>43641</v>
      </c>
      <c r="AE386">
        <v>53.362699999999997</v>
      </c>
      <c r="AG386" s="1">
        <v>43637</v>
      </c>
      <c r="AH386">
        <v>29.76078</v>
      </c>
      <c r="AJ386">
        <f>AJ385/(AH385+AI385*(1-Analysis!$G$1))*AH386</f>
        <v>29.087816243499095</v>
      </c>
      <c r="AL386" s="1">
        <v>43657</v>
      </c>
      <c r="AM386">
        <v>300.16410000000002</v>
      </c>
      <c r="AO386">
        <f>AO385/(AM385+AN385*(1-Analysis!$G$1))*AM386</f>
        <v>293.11269115249485</v>
      </c>
      <c r="AQ386" s="1">
        <v>43647</v>
      </c>
      <c r="AR386">
        <v>26.879100000000001</v>
      </c>
      <c r="AT386">
        <f t="shared" si="10"/>
        <v>1.1324499999999997</v>
      </c>
      <c r="AU386">
        <f>AU385/((AR385+AS385*(1-Analysis!$G$1))*AT385)*AR386*AT386</f>
        <v>29.439123747194607</v>
      </c>
      <c r="AV386">
        <f t="shared" si="11"/>
        <v>1.1288199999999999</v>
      </c>
      <c r="AW386">
        <f>AW385/(($AR385+$AS385*(1-Analysis!$G$1))*AV385)*$AR386*AV386</f>
        <v>29.344758416096251</v>
      </c>
      <c r="AY386" s="3">
        <v>43651</v>
      </c>
      <c r="AZ386">
        <v>1.1222499999999997</v>
      </c>
      <c r="BB386" s="3">
        <v>43662</v>
      </c>
      <c r="BC386">
        <v>1.1211500000000001</v>
      </c>
    </row>
    <row r="387" spans="1:55" x14ac:dyDescent="0.3">
      <c r="A387" s="1">
        <v>43648</v>
      </c>
      <c r="B387">
        <v>2973.01</v>
      </c>
      <c r="D387" s="1">
        <v>43648</v>
      </c>
      <c r="E387">
        <v>5305.1</v>
      </c>
      <c r="G387" s="1">
        <v>43648</v>
      </c>
      <c r="H387" s="2">
        <v>5971.2879999999996</v>
      </c>
      <c r="K387" s="1">
        <v>43661</v>
      </c>
      <c r="L387">
        <v>57.2</v>
      </c>
      <c r="N387">
        <f>N386/(L386+M386*(1-Analysis!$G$1))*L387</f>
        <v>55.859161124545366</v>
      </c>
      <c r="P387" s="1">
        <v>43661</v>
      </c>
      <c r="Q387">
        <v>53.325099999999999</v>
      </c>
      <c r="S387" s="3">
        <v>43651</v>
      </c>
      <c r="T387" s="4">
        <v>294.92446799999999</v>
      </c>
      <c r="V387" s="3">
        <v>43651</v>
      </c>
      <c r="W387">
        <v>29.781324999999999</v>
      </c>
      <c r="Y387">
        <f>Y386/(W386+X386*(1-Analysis!$G$1))*W387</f>
        <v>29.092707701563874</v>
      </c>
      <c r="AA387" s="3">
        <v>43643</v>
      </c>
      <c r="AB387">
        <v>529.59270000000004</v>
      </c>
      <c r="AD387" s="3">
        <v>43640</v>
      </c>
      <c r="AE387">
        <v>53.873399999999997</v>
      </c>
      <c r="AG387" s="1">
        <v>43636</v>
      </c>
      <c r="AH387">
        <v>29.797025000000001</v>
      </c>
      <c r="AJ387">
        <f>AJ386/(AH386+AI386*(1-Analysis!$G$1))*AH387</f>
        <v>29.123241655727728</v>
      </c>
      <c r="AL387" s="1">
        <v>43656</v>
      </c>
      <c r="AM387">
        <v>299.47120000000001</v>
      </c>
      <c r="AO387">
        <f>AO386/(AM386+AN386*(1-Analysis!$G$1))*AM387</f>
        <v>292.43606865267037</v>
      </c>
      <c r="AQ387" s="1">
        <v>43644</v>
      </c>
      <c r="AR387">
        <v>26.5244</v>
      </c>
      <c r="AT387">
        <f t="shared" si="10"/>
        <v>1.1388000000000003</v>
      </c>
      <c r="AU387">
        <f>AU386/((AR386+AS386*(1-Analysis!$G$1))*AT386)*AR387*AT387</f>
        <v>29.213537348027888</v>
      </c>
      <c r="AV387">
        <f t="shared" si="11"/>
        <v>1.1371</v>
      </c>
      <c r="AW387">
        <f>AW386/(($AR386+$AS386*(1-Analysis!$G$1))*AV386)*$AR387*AV387</f>
        <v>29.169927395892593</v>
      </c>
      <c r="AY387" s="3">
        <v>43649</v>
      </c>
      <c r="AZ387">
        <v>1.12815</v>
      </c>
      <c r="BB387" s="3">
        <v>43661</v>
      </c>
      <c r="BC387">
        <v>1.12612</v>
      </c>
    </row>
    <row r="388" spans="1:55" x14ac:dyDescent="0.3">
      <c r="A388" s="1">
        <v>43647</v>
      </c>
      <c r="B388">
        <v>2964.33</v>
      </c>
      <c r="D388" s="1">
        <v>43647</v>
      </c>
      <c r="E388">
        <v>5289.47</v>
      </c>
      <c r="G388" s="1">
        <v>43647</v>
      </c>
      <c r="H388" s="2">
        <v>5953.6270000000004</v>
      </c>
      <c r="K388" s="1">
        <v>43658</v>
      </c>
      <c r="L388">
        <v>57.19</v>
      </c>
      <c r="N388">
        <f>N387/(L387+M387*(1-Analysis!$G$1))*L388</f>
        <v>55.849395536936179</v>
      </c>
      <c r="P388" s="1">
        <v>43658</v>
      </c>
      <c r="Q388">
        <v>53.316000000000003</v>
      </c>
      <c r="S388" s="3">
        <v>43650</v>
      </c>
      <c r="T388" s="4">
        <v>295.43129399999998</v>
      </c>
      <c r="V388" s="3">
        <v>43650</v>
      </c>
      <c r="W388">
        <v>29.832484999999998</v>
      </c>
      <c r="Y388">
        <f>Y387/(W387+X387*(1-Analysis!$G$1))*W388</f>
        <v>29.142684756849761</v>
      </c>
      <c r="AA388" s="3">
        <v>43642</v>
      </c>
      <c r="AB388">
        <v>527.49720000000002</v>
      </c>
      <c r="AD388" s="3">
        <v>43637</v>
      </c>
      <c r="AE388">
        <v>53.9664</v>
      </c>
      <c r="AG388" s="1">
        <v>43635</v>
      </c>
      <c r="AH388">
        <v>29.516363999999999</v>
      </c>
      <c r="AJ388">
        <f>AJ387/(AH387+AI387*(1-Analysis!$G$1))*AH388</f>
        <v>28.848927084848984</v>
      </c>
      <c r="AL388" s="1">
        <v>43655</v>
      </c>
      <c r="AM388">
        <v>298.1268</v>
      </c>
      <c r="AO388">
        <f>AO387/(AM387+AN387*(1-Analysis!$G$1))*AM388</f>
        <v>291.12325109059208</v>
      </c>
      <c r="AQ388" s="1">
        <v>43643</v>
      </c>
      <c r="AR388">
        <v>26.416499999999999</v>
      </c>
      <c r="AT388">
        <f t="shared" si="10"/>
        <v>1.1368499999999999</v>
      </c>
      <c r="AU388">
        <f>AU387/((AR387+AS387*(1-Analysis!$G$1))*AT387)*AR388*AT388</f>
        <v>29.04487837649085</v>
      </c>
      <c r="AV388">
        <f t="shared" si="11"/>
        <v>1.1368400000000001</v>
      </c>
      <c r="AW388">
        <f>AW387/(($AR387+$AS387*(1-Analysis!$G$1))*AV387)*$AR388*AV388</f>
        <v>29.044622890908954</v>
      </c>
      <c r="AY388" s="3">
        <v>43648</v>
      </c>
      <c r="AZ388">
        <v>1.1294999999999999</v>
      </c>
      <c r="BB388" s="3">
        <v>43658</v>
      </c>
      <c r="BC388">
        <v>1.12713</v>
      </c>
    </row>
    <row r="389" spans="1:55" x14ac:dyDescent="0.3">
      <c r="A389" s="1">
        <v>43644</v>
      </c>
      <c r="B389">
        <v>2941.76</v>
      </c>
      <c r="D389" s="1">
        <v>43644</v>
      </c>
      <c r="E389">
        <v>5249.16</v>
      </c>
      <c r="G389" s="1">
        <v>43644</v>
      </c>
      <c r="H389" s="2">
        <v>5908.2510000000002</v>
      </c>
      <c r="K389" s="1">
        <v>43657</v>
      </c>
      <c r="L389">
        <v>56.92</v>
      </c>
      <c r="N389">
        <f>N388/(L388+M388*(1-Analysis!$G$1))*L389</f>
        <v>55.585724671488151</v>
      </c>
      <c r="P389" s="1">
        <v>43657</v>
      </c>
      <c r="Q389">
        <v>53.066899999999997</v>
      </c>
      <c r="S389" s="3">
        <v>43649</v>
      </c>
      <c r="T389" s="4">
        <v>295.43181299999998</v>
      </c>
      <c r="V389" s="3">
        <v>43649</v>
      </c>
      <c r="W389">
        <v>29.832525</v>
      </c>
      <c r="Y389">
        <f>Y388/(W388+X388*(1-Analysis!$G$1))*W389</f>
        <v>29.142723831951628</v>
      </c>
      <c r="AA389" s="3">
        <v>43641</v>
      </c>
      <c r="AB389">
        <v>528.15129999999999</v>
      </c>
      <c r="AD389" s="3">
        <v>43636</v>
      </c>
      <c r="AE389">
        <v>54.031500000000001</v>
      </c>
      <c r="AG389" s="1">
        <v>43634</v>
      </c>
      <c r="AH389">
        <v>29.428946</v>
      </c>
      <c r="AJ389">
        <f>AJ388/(AH388+AI388*(1-Analysis!$G$1))*AH389</f>
        <v>28.763485818848086</v>
      </c>
      <c r="AL389" s="1">
        <v>43654</v>
      </c>
      <c r="AM389">
        <v>297.68639999999999</v>
      </c>
      <c r="AO389">
        <f>AO388/(AM388+AN388*(1-Analysis!$G$1))*AM389</f>
        <v>290.69319689962265</v>
      </c>
      <c r="AQ389" s="1">
        <v>43642</v>
      </c>
      <c r="AR389">
        <v>26.2943</v>
      </c>
      <c r="AT389">
        <f t="shared" si="10"/>
        <v>1.1376499999999998</v>
      </c>
      <c r="AU389">
        <f>AU388/((AR388+AS388*(1-Analysis!$G$1))*AT388)*AR389*AT389</f>
        <v>28.930864068208205</v>
      </c>
      <c r="AV389">
        <f t="shared" si="11"/>
        <v>1.1374899999999999</v>
      </c>
      <c r="AW389">
        <f>AW388/(($AR388+$AS388*(1-Analysis!$G$1))*AV388)*$AR389*AV389</f>
        <v>28.926795208496586</v>
      </c>
      <c r="AY389" s="3">
        <v>43647</v>
      </c>
      <c r="AZ389">
        <v>1.1324499999999997</v>
      </c>
      <c r="BB389" s="3">
        <v>43657</v>
      </c>
      <c r="BC389">
        <v>1.12534</v>
      </c>
    </row>
    <row r="390" spans="1:55" x14ac:dyDescent="0.3">
      <c r="A390" s="1">
        <v>43643</v>
      </c>
      <c r="B390">
        <v>2924.92</v>
      </c>
      <c r="D390" s="1">
        <v>43643</v>
      </c>
      <c r="E390">
        <v>5218.9399999999996</v>
      </c>
      <c r="G390" s="1">
        <v>43643</v>
      </c>
      <c r="H390" s="2">
        <v>5874.1530000000002</v>
      </c>
      <c r="K390" s="1">
        <v>43656</v>
      </c>
      <c r="L390">
        <v>56.79</v>
      </c>
      <c r="N390">
        <f>N389/(L389+M389*(1-Analysis!$G$1))*L390</f>
        <v>55.458772032568724</v>
      </c>
      <c r="P390" s="1">
        <v>43656</v>
      </c>
      <c r="Q390">
        <v>52.945999999999998</v>
      </c>
      <c r="S390" s="3">
        <v>43648</v>
      </c>
      <c r="T390" s="4">
        <v>293.12374399999999</v>
      </c>
      <c r="V390" s="3">
        <v>43648</v>
      </c>
      <c r="W390">
        <v>29.599433999999999</v>
      </c>
      <c r="Y390">
        <f>Y389/(W389+X389*(1-Analysis!$G$1))*W390</f>
        <v>28.91502246772874</v>
      </c>
      <c r="AA390" s="3">
        <v>43640</v>
      </c>
      <c r="AB390">
        <v>533.21559999999999</v>
      </c>
      <c r="AD390" s="3">
        <v>43635</v>
      </c>
      <c r="AE390">
        <v>53.518300000000004</v>
      </c>
      <c r="AG390" s="1">
        <v>43633</v>
      </c>
      <c r="AH390">
        <v>29.144092000000001</v>
      </c>
      <c r="AJ390">
        <f>AJ389/(AH389+AI389*(1-Analysis!$G$1))*AH390</f>
        <v>28.485073061916793</v>
      </c>
      <c r="AL390" s="1">
        <v>43651</v>
      </c>
      <c r="AM390">
        <v>299.13440000000003</v>
      </c>
      <c r="AO390">
        <f>AO389/(AM389+AN389*(1-Analysis!$G$1))*AM390</f>
        <v>292.10718070644305</v>
      </c>
      <c r="AQ390" s="1">
        <v>43641</v>
      </c>
      <c r="AR390">
        <v>26.3125</v>
      </c>
      <c r="AT390">
        <f t="shared" si="10"/>
        <v>1.1382499999999998</v>
      </c>
      <c r="AU390">
        <f>AU389/((AR389+AS389*(1-Analysis!$G$1))*AT389)*AR390*AT390</f>
        <v>28.966157791292595</v>
      </c>
      <c r="AV390">
        <f t="shared" si="11"/>
        <v>1.1368799999999999</v>
      </c>
      <c r="AW390">
        <f>AW389/(($AR389+$AS389*(1-Analysis!$G$1))*AV389)*$AR390*AV390</f>
        <v>28.931294065244643</v>
      </c>
      <c r="AY390" s="3">
        <v>43644</v>
      </c>
      <c r="AZ390">
        <v>1.1388000000000003</v>
      </c>
      <c r="BB390" s="3">
        <v>43656</v>
      </c>
      <c r="BC390">
        <v>1.12541</v>
      </c>
    </row>
    <row r="391" spans="1:55" x14ac:dyDescent="0.3">
      <c r="A391" s="1">
        <v>43642</v>
      </c>
      <c r="B391">
        <v>2913.78</v>
      </c>
      <c r="D391" s="1">
        <v>43642</v>
      </c>
      <c r="E391">
        <v>5198.5200000000004</v>
      </c>
      <c r="G391" s="1">
        <v>43642</v>
      </c>
      <c r="H391" s="2">
        <v>5850.8959999999997</v>
      </c>
      <c r="K391" s="1">
        <v>43655</v>
      </c>
      <c r="L391">
        <v>56.54</v>
      </c>
      <c r="N391">
        <f>N390/(L390+M390*(1-Analysis!$G$1))*L391</f>
        <v>55.214632342339065</v>
      </c>
      <c r="P391" s="1">
        <v>43655</v>
      </c>
      <c r="Q391">
        <v>52.707799999999999</v>
      </c>
      <c r="S391" s="3">
        <v>43647</v>
      </c>
      <c r="T391" s="4">
        <v>292.25876</v>
      </c>
      <c r="V391" s="3">
        <v>43647</v>
      </c>
      <c r="W391">
        <v>29.512121</v>
      </c>
      <c r="Y391">
        <f>Y390/(W390+X390*(1-Analysis!$G$1))*W391</f>
        <v>28.829728358499327</v>
      </c>
      <c r="AA391" s="3">
        <v>43637</v>
      </c>
      <c r="AB391">
        <v>534.14290000000005</v>
      </c>
      <c r="AD391" s="3">
        <v>43634</v>
      </c>
      <c r="AE391">
        <v>53.358199999999997</v>
      </c>
      <c r="AG391" s="1">
        <v>43630</v>
      </c>
      <c r="AH391">
        <v>29.118124000000002</v>
      </c>
      <c r="AJ391">
        <f>AJ390/(AH390+AI390*(1-Analysis!$G$1))*AH391</f>
        <v>28.459692261675297</v>
      </c>
      <c r="AL391" s="1">
        <v>43650</v>
      </c>
      <c r="AM391">
        <v>299.64830000000001</v>
      </c>
      <c r="AO391">
        <f>AO390/(AM390+AN390*(1-Analysis!$G$1))*AM391</f>
        <v>292.60900824672268</v>
      </c>
      <c r="AQ391" s="1">
        <v>43640</v>
      </c>
      <c r="AR391">
        <v>26.548000000000002</v>
      </c>
      <c r="AT391">
        <f t="shared" si="10"/>
        <v>1.1389499999999999</v>
      </c>
      <c r="AU391">
        <f>AU390/((AR390+AS390*(1-Analysis!$G$1))*AT390)*AR391*AT391</f>
        <v>29.243381360018525</v>
      </c>
      <c r="AV391">
        <f t="shared" si="11"/>
        <v>1.1396599999999999</v>
      </c>
      <c r="AW391">
        <f>AW390/(($AR390+$AS390*(1-Analysis!$G$1))*AV390)*$AR391*AV391</f>
        <v>29.261611133727289</v>
      </c>
      <c r="AY391" s="3">
        <v>43643</v>
      </c>
      <c r="AZ391">
        <v>1.1368499999999999</v>
      </c>
      <c r="BB391" s="3">
        <v>43655</v>
      </c>
      <c r="BC391">
        <v>1.1208199999999999</v>
      </c>
    </row>
    <row r="392" spans="1:55" x14ac:dyDescent="0.3">
      <c r="A392" s="1">
        <v>43641</v>
      </c>
      <c r="B392">
        <v>2917.38</v>
      </c>
      <c r="D392" s="1">
        <v>43641</v>
      </c>
      <c r="E392">
        <v>5204.95</v>
      </c>
      <c r="G392" s="1">
        <v>43641</v>
      </c>
      <c r="H392" s="2">
        <v>5858.134</v>
      </c>
      <c r="K392" s="1">
        <v>43654</v>
      </c>
      <c r="L392">
        <v>56.45</v>
      </c>
      <c r="N392">
        <f>N391/(L391+M391*(1-Analysis!$G$1))*L392</f>
        <v>55.12674205385639</v>
      </c>
      <c r="P392" s="1">
        <v>43654</v>
      </c>
      <c r="Q392">
        <v>52.628999999999998</v>
      </c>
      <c r="S392" s="3">
        <v>43644</v>
      </c>
      <c r="T392" s="4">
        <v>290.03173099999998</v>
      </c>
      <c r="V392" s="3">
        <v>43644</v>
      </c>
      <c r="W392">
        <v>29.287224999999999</v>
      </c>
      <c r="Y392">
        <f>Y391/(W391+X391*(1-Analysis!$G$1))*W392</f>
        <v>28.610032505771116</v>
      </c>
      <c r="AA392" s="3">
        <v>43636</v>
      </c>
      <c r="AB392">
        <v>534.78689999999995</v>
      </c>
      <c r="AD392" s="3">
        <v>43633</v>
      </c>
      <c r="AE392">
        <v>52.8429</v>
      </c>
      <c r="AG392" s="1">
        <v>43629</v>
      </c>
      <c r="AH392">
        <v>29.163550999999998</v>
      </c>
      <c r="AJ392">
        <f>AJ391/(AH391+AI391*(1-Analysis!$G$1))*AH392</f>
        <v>28.504092046509339</v>
      </c>
      <c r="AL392" s="1">
        <v>43649</v>
      </c>
      <c r="AM392">
        <v>299.64870000000002</v>
      </c>
      <c r="AO392">
        <f>AO391/(AM391+AN391*(1-Analysis!$G$1))*AM392</f>
        <v>292.60939884998425</v>
      </c>
      <c r="AQ392" s="1">
        <v>43637</v>
      </c>
      <c r="AR392">
        <v>26.754999999999999</v>
      </c>
      <c r="AT392">
        <f t="shared" ref="AT392:AT455" si="12">VLOOKUP(AQ392,$AY$9:$AZ$768,2,0)</f>
        <v>1.13205</v>
      </c>
      <c r="AU392">
        <f>AU391/((AR391+AS391*(1-Analysis!$G$1))*AT391)*AR392*AT392</f>
        <v>29.292853819628817</v>
      </c>
      <c r="AV392">
        <f t="shared" ref="AV392:AV455" si="13">VLOOKUP(AQ392,$BB$7:$BC$803,2,0)</f>
        <v>1.13723</v>
      </c>
      <c r="AW392">
        <f>AW391/(($AR391+$AS391*(1-Analysis!$G$1))*AV391)*$AR392*AV392</f>
        <v>29.426891170263204</v>
      </c>
      <c r="AY392" s="3">
        <v>43642</v>
      </c>
      <c r="AZ392">
        <v>1.1376499999999998</v>
      </c>
      <c r="BB392" s="3">
        <v>43654</v>
      </c>
      <c r="BC392">
        <v>1.1215900000000001</v>
      </c>
    </row>
    <row r="393" spans="1:55" x14ac:dyDescent="0.3">
      <c r="A393" s="1">
        <v>43640</v>
      </c>
      <c r="B393">
        <v>2945.35</v>
      </c>
      <c r="D393" s="1">
        <v>43640</v>
      </c>
      <c r="E393">
        <v>5254.84</v>
      </c>
      <c r="G393" s="1">
        <v>43640</v>
      </c>
      <c r="H393" s="2">
        <v>5914.2889999999998</v>
      </c>
      <c r="K393" s="1">
        <v>43651</v>
      </c>
      <c r="L393">
        <v>56.73</v>
      </c>
      <c r="N393">
        <f>N392/(L392+M392*(1-Analysis!$G$1))*L393</f>
        <v>55.400178506913605</v>
      </c>
      <c r="P393" s="1">
        <v>43651</v>
      </c>
      <c r="Q393">
        <v>52.8842</v>
      </c>
      <c r="S393" s="3">
        <v>43643</v>
      </c>
      <c r="T393" s="4">
        <v>288.361153</v>
      </c>
      <c r="V393" s="3">
        <v>43643</v>
      </c>
      <c r="W393">
        <v>29.118518999999999</v>
      </c>
      <c r="Y393">
        <f>Y392/(W392+X392*(1-Analysis!$G$1))*W393</f>
        <v>28.445227402388372</v>
      </c>
      <c r="AA393" s="3">
        <v>43635</v>
      </c>
      <c r="AB393">
        <v>529.72</v>
      </c>
      <c r="AD393" s="3">
        <v>43630</v>
      </c>
      <c r="AE393">
        <v>52.793199999999999</v>
      </c>
      <c r="AG393" s="1">
        <v>43628</v>
      </c>
      <c r="AH393">
        <v>29.037593999999999</v>
      </c>
      <c r="AJ393">
        <f>AJ392/(AH392+AI392*(1-Analysis!$G$1))*AH393</f>
        <v>28.380983241209798</v>
      </c>
      <c r="AL393" s="1">
        <v>43648</v>
      </c>
      <c r="AM393">
        <v>297.30919999999998</v>
      </c>
      <c r="AO393">
        <f>AO392/(AM392+AN392*(1-Analysis!$G$1))*AM393</f>
        <v>290.32485802397849</v>
      </c>
      <c r="AQ393" s="1">
        <v>43636</v>
      </c>
      <c r="AR393">
        <v>26.857199999999999</v>
      </c>
      <c r="AT393">
        <f t="shared" si="12"/>
        <v>1.1291</v>
      </c>
      <c r="AU393">
        <f>AU392/((AR392+AS392*(1-Analysis!$G$1))*AT392)*AR393*AT393</f>
        <v>29.328122435656237</v>
      </c>
      <c r="AV393">
        <f t="shared" si="13"/>
        <v>1.12931</v>
      </c>
      <c r="AW393">
        <f>AW392/(($AR392+$AS392*(1-Analysis!$G$1))*AV392)*$AR393*AV393</f>
        <v>29.333577139147039</v>
      </c>
      <c r="AY393" s="3">
        <v>43641</v>
      </c>
      <c r="AZ393">
        <v>1.1382499999999998</v>
      </c>
      <c r="BB393" s="3">
        <v>43651</v>
      </c>
      <c r="BC393">
        <v>1.1226100000000001</v>
      </c>
    </row>
    <row r="394" spans="1:55" x14ac:dyDescent="0.3">
      <c r="A394" s="1">
        <v>43637</v>
      </c>
      <c r="B394">
        <v>2950.46</v>
      </c>
      <c r="D394" s="1">
        <v>43637</v>
      </c>
      <c r="E394">
        <v>5263.95</v>
      </c>
      <c r="G394" s="1">
        <v>43637</v>
      </c>
      <c r="H394" s="2">
        <v>5924.5420000000004</v>
      </c>
      <c r="K394" s="1">
        <v>43650</v>
      </c>
      <c r="L394">
        <v>56.83</v>
      </c>
      <c r="N394">
        <f>N393/(L393+M393*(1-Analysis!$G$1))*L394</f>
        <v>55.497834383005468</v>
      </c>
      <c r="P394" s="1">
        <v>43650</v>
      </c>
      <c r="Q394">
        <v>52.975499999999997</v>
      </c>
      <c r="S394" s="3">
        <v>43642</v>
      </c>
      <c r="T394" s="4">
        <v>287.22607599999998</v>
      </c>
      <c r="V394" s="3">
        <v>43642</v>
      </c>
      <c r="W394">
        <v>29.003914000000002</v>
      </c>
      <c r="Y394">
        <f>Y393/(W393+X393*(1-Analysis!$G$1))*W394</f>
        <v>28.333272351156179</v>
      </c>
      <c r="AA394" s="3">
        <v>43634</v>
      </c>
      <c r="AB394">
        <v>528.14390000000003</v>
      </c>
      <c r="AD394" s="3">
        <v>43629</v>
      </c>
      <c r="AE394">
        <v>52.872599999999998</v>
      </c>
      <c r="AG394" s="1">
        <v>43627</v>
      </c>
      <c r="AH394">
        <v>29.097807</v>
      </c>
      <c r="AJ394">
        <f>AJ393/(AH393+AI393*(1-Analysis!$G$1))*AH394</f>
        <v>28.439834678553506</v>
      </c>
      <c r="AL394" s="1">
        <v>43647</v>
      </c>
      <c r="AM394">
        <v>296.4348</v>
      </c>
      <c r="AO394">
        <f>AO393/(AM393+AN393*(1-Analysis!$G$1))*AM394</f>
        <v>289.47099929422455</v>
      </c>
      <c r="AQ394" s="1">
        <v>43635</v>
      </c>
      <c r="AR394">
        <v>26.7821</v>
      </c>
      <c r="AT394">
        <f t="shared" si="12"/>
        <v>1.12155</v>
      </c>
      <c r="AU394">
        <f>AU393/((AR393+AS393*(1-Analysis!$G$1))*AT393)*AR394*AT394</f>
        <v>29.050551865352041</v>
      </c>
      <c r="AV394">
        <f t="shared" si="13"/>
        <v>1.1229499999999999</v>
      </c>
      <c r="AW394">
        <f>AW393/(($AR393+$AS393*(1-Analysis!$G$1))*AV393)*$AR394*AV394</f>
        <v>29.086814869775797</v>
      </c>
      <c r="AY394" s="3">
        <v>43640</v>
      </c>
      <c r="AZ394">
        <v>1.1389499999999999</v>
      </c>
      <c r="BB394" s="3">
        <v>43650</v>
      </c>
      <c r="BC394">
        <v>1.1285000000000001</v>
      </c>
    </row>
    <row r="395" spans="1:55" x14ac:dyDescent="0.3">
      <c r="A395" s="1">
        <v>43636</v>
      </c>
      <c r="B395">
        <v>2954.18</v>
      </c>
      <c r="D395" s="1">
        <v>43636</v>
      </c>
      <c r="E395">
        <v>5270.37</v>
      </c>
      <c r="G395" s="1">
        <v>43636</v>
      </c>
      <c r="H395" s="2">
        <v>5931.66</v>
      </c>
      <c r="K395" s="1">
        <v>43649</v>
      </c>
      <c r="L395">
        <v>56.83</v>
      </c>
      <c r="N395">
        <f>N394/(L394+M394*(1-Analysis!$G$1))*L395</f>
        <v>55.497834383005468</v>
      </c>
      <c r="P395" s="1">
        <v>43649</v>
      </c>
      <c r="Q395">
        <v>52.975499999999997</v>
      </c>
      <c r="S395" s="3">
        <v>43641</v>
      </c>
      <c r="T395" s="4">
        <v>287.58130499999999</v>
      </c>
      <c r="V395" s="3">
        <v>43641</v>
      </c>
      <c r="W395">
        <v>29.039804</v>
      </c>
      <c r="Y395">
        <f>Y394/(W394+X394*(1-Analysis!$G$1))*W395</f>
        <v>28.368332486304936</v>
      </c>
      <c r="AA395" s="3">
        <v>43633</v>
      </c>
      <c r="AB395">
        <v>523.04669999999999</v>
      </c>
      <c r="AD395" s="3">
        <v>43628</v>
      </c>
      <c r="AE395">
        <v>52.6432</v>
      </c>
      <c r="AG395" s="1">
        <v>43626</v>
      </c>
      <c r="AH395">
        <v>29.100726000000002</v>
      </c>
      <c r="AJ395">
        <f>AJ394/(AH394+AI394*(1-Analysis!$G$1))*AH395</f>
        <v>28.442687672850525</v>
      </c>
      <c r="AL395" s="1">
        <v>43644</v>
      </c>
      <c r="AM395">
        <v>294.17579999999998</v>
      </c>
      <c r="AO395">
        <f>AO394/(AM394+AN394*(1-Analysis!$G$1))*AM395</f>
        <v>287.26506737460625</v>
      </c>
      <c r="AQ395" s="1">
        <v>43634</v>
      </c>
      <c r="AR395">
        <v>26.773599999999998</v>
      </c>
      <c r="AT395">
        <f t="shared" si="12"/>
        <v>1.1185500000000002</v>
      </c>
      <c r="AU395">
        <f>AU394/((AR394+AS394*(1-Analysis!$G$1))*AT394)*AR395*AT395</f>
        <v>28.963650136934305</v>
      </c>
      <c r="AV395">
        <f t="shared" si="13"/>
        <v>1.11948</v>
      </c>
      <c r="AW395">
        <f>AW394/(($AR394+$AS394*(1-Analysis!$G$1))*AV394)*$AR395*AV395</f>
        <v>28.987731487457143</v>
      </c>
      <c r="AY395" s="3">
        <v>43637</v>
      </c>
      <c r="AZ395">
        <v>1.13205</v>
      </c>
      <c r="BB395" s="3">
        <v>43649</v>
      </c>
      <c r="BC395">
        <v>1.12799</v>
      </c>
    </row>
    <row r="396" spans="1:55" x14ac:dyDescent="0.3">
      <c r="A396" s="1">
        <v>43635</v>
      </c>
      <c r="B396">
        <v>2926.46</v>
      </c>
      <c r="D396" s="1">
        <v>43635</v>
      </c>
      <c r="E396">
        <v>5220.57</v>
      </c>
      <c r="G396" s="1">
        <v>43635</v>
      </c>
      <c r="H396" s="2">
        <v>5875.4470000000001</v>
      </c>
      <c r="K396" s="1">
        <v>43648</v>
      </c>
      <c r="L396">
        <v>56.38</v>
      </c>
      <c r="N396">
        <f>N395/(L395+M395*(1-Analysis!$G$1))*L396</f>
        <v>55.058382940592089</v>
      </c>
      <c r="P396" s="1">
        <v>43648</v>
      </c>
      <c r="Q396">
        <v>52.561999999999998</v>
      </c>
      <c r="S396" s="3">
        <v>43640</v>
      </c>
      <c r="T396" s="4">
        <v>290.33876500000002</v>
      </c>
      <c r="V396" s="3">
        <v>43640</v>
      </c>
      <c r="W396">
        <v>29.318242000000001</v>
      </c>
      <c r="Y396">
        <f>Y395/(W395+X395*(1-Analysis!$G$1))*W396</f>
        <v>28.640332316635121</v>
      </c>
      <c r="AA396" s="3">
        <v>43630</v>
      </c>
      <c r="AB396">
        <v>522.55930000000001</v>
      </c>
      <c r="AD396" s="3">
        <v>43627</v>
      </c>
      <c r="AE396">
        <v>52.749299999999998</v>
      </c>
      <c r="AG396" s="1">
        <v>43623</v>
      </c>
      <c r="AH396">
        <v>28.963176000000001</v>
      </c>
      <c r="AJ396">
        <f>AJ395/(AH395+AI395*(1-Analysis!$G$1))*AH396</f>
        <v>28.308248013530662</v>
      </c>
      <c r="AL396" s="1">
        <v>43643</v>
      </c>
      <c r="AM396">
        <v>292.4846</v>
      </c>
      <c r="AO396">
        <f>AO395/(AM395+AN395*(1-Analysis!$G$1))*AM396</f>
        <v>285.61359678476191</v>
      </c>
      <c r="AQ396" s="1">
        <v>43633</v>
      </c>
      <c r="AR396">
        <v>26.4194</v>
      </c>
      <c r="AT396">
        <f t="shared" si="12"/>
        <v>1.1226</v>
      </c>
      <c r="AU396">
        <f>AU395/((AR395+AS395*(1-Analysis!$G$1))*AT395)*AR396*AT396</f>
        <v>28.683959998125129</v>
      </c>
      <c r="AV396">
        <f t="shared" si="13"/>
        <v>1.1221099999999999</v>
      </c>
      <c r="AW396">
        <f>AW395/(($AR395+$AS395*(1-Analysis!$G$1))*AV395)*$AR396*AV396</f>
        <v>28.671439830301232</v>
      </c>
      <c r="AY396" s="3">
        <v>43636</v>
      </c>
      <c r="AZ396">
        <v>1.1291</v>
      </c>
      <c r="BB396" s="3">
        <v>43648</v>
      </c>
      <c r="BC396">
        <v>1.12896</v>
      </c>
    </row>
    <row r="397" spans="1:55" x14ac:dyDescent="0.3">
      <c r="A397" s="1">
        <v>43634</v>
      </c>
      <c r="B397">
        <v>2917.75</v>
      </c>
      <c r="D397" s="1">
        <v>43634</v>
      </c>
      <c r="E397">
        <v>5205.03</v>
      </c>
      <c r="G397" s="1">
        <v>43634</v>
      </c>
      <c r="H397" s="2">
        <v>5857.9489999999996</v>
      </c>
      <c r="K397" s="1">
        <v>43647</v>
      </c>
      <c r="L397">
        <v>56.22</v>
      </c>
      <c r="N397">
        <f>N396/(L396+M396*(1-Analysis!$G$1))*L397</f>
        <v>54.902133538845106</v>
      </c>
      <c r="P397" s="1">
        <v>43647</v>
      </c>
      <c r="Q397">
        <v>52.4069</v>
      </c>
      <c r="S397" s="3">
        <v>43637</v>
      </c>
      <c r="T397" s="4">
        <v>290.840194</v>
      </c>
      <c r="V397" s="3">
        <v>43637</v>
      </c>
      <c r="W397">
        <v>29.369004</v>
      </c>
      <c r="Y397">
        <f>Y396/(W396+X396*(1-Analysis!$G$1))*W397</f>
        <v>28.689920574657446</v>
      </c>
      <c r="AA397" s="3">
        <v>43629</v>
      </c>
      <c r="AB397">
        <v>523.33410000000003</v>
      </c>
      <c r="AD397" s="3">
        <v>43623</v>
      </c>
      <c r="AE397">
        <v>52.520899999999997</v>
      </c>
      <c r="AG397" s="1">
        <v>43622</v>
      </c>
      <c r="AH397">
        <v>28.660919</v>
      </c>
      <c r="AJ397">
        <f>AJ396/(AH396+AI396*(1-Analysis!$G$1))*AH397</f>
        <v>28.012825780836785</v>
      </c>
      <c r="AL397" s="1">
        <v>43642</v>
      </c>
      <c r="AM397">
        <v>291.33620000000002</v>
      </c>
      <c r="AO397">
        <f>AO396/(AM396+AN396*(1-Analysis!$G$1))*AM397</f>
        <v>284.49217482084441</v>
      </c>
      <c r="AQ397" s="1">
        <v>43630</v>
      </c>
      <c r="AR397">
        <v>26.395900000000001</v>
      </c>
      <c r="AT397">
        <f t="shared" si="12"/>
        <v>1.1225000000000001</v>
      </c>
      <c r="AU397">
        <f>AU396/((AR396+AS396*(1-Analysis!$G$1))*AT396)*AR397*AT397</f>
        <v>28.655892813330293</v>
      </c>
      <c r="AV397">
        <f t="shared" si="13"/>
        <v>1.12069</v>
      </c>
      <c r="AW397">
        <f>AW396/(($AR396+$AS396*(1-Analysis!$G$1))*AV396)*$AR397*AV397</f>
        <v>28.609685983938622</v>
      </c>
      <c r="AY397" s="3">
        <v>43635</v>
      </c>
      <c r="AZ397">
        <v>1.12155</v>
      </c>
      <c r="BB397" s="3">
        <v>43647</v>
      </c>
      <c r="BC397">
        <v>1.1288199999999999</v>
      </c>
    </row>
    <row r="398" spans="1:55" x14ac:dyDescent="0.3">
      <c r="A398" s="1">
        <v>43633</v>
      </c>
      <c r="B398">
        <v>2889.67</v>
      </c>
      <c r="D398" s="1">
        <v>43633</v>
      </c>
      <c r="E398">
        <v>5154.83</v>
      </c>
      <c r="G398" s="1">
        <v>43633</v>
      </c>
      <c r="H398" s="2">
        <v>5801.4</v>
      </c>
      <c r="K398" s="1">
        <v>43644</v>
      </c>
      <c r="L398">
        <v>55.79</v>
      </c>
      <c r="N398">
        <f>N397/(L397+M397*(1-Analysis!$G$1))*L398</f>
        <v>54.482213271650096</v>
      </c>
      <c r="P398" s="1">
        <v>43644</v>
      </c>
      <c r="Q398">
        <v>52.006999999999998</v>
      </c>
      <c r="S398" s="3">
        <v>43636</v>
      </c>
      <c r="T398" s="4">
        <v>291.19501000000002</v>
      </c>
      <c r="V398" s="3">
        <v>43636</v>
      </c>
      <c r="W398">
        <v>29.404696000000001</v>
      </c>
      <c r="Y398">
        <f>Y397/(W397+X397*(1-Analysis!$G$1))*W398</f>
        <v>28.724787288051971</v>
      </c>
      <c r="AA398" s="3">
        <v>43628</v>
      </c>
      <c r="AB398">
        <v>521.04449999999997</v>
      </c>
      <c r="AD398" s="3">
        <v>43622</v>
      </c>
      <c r="AE398">
        <v>51.9711</v>
      </c>
      <c r="AG398" s="1">
        <v>43621</v>
      </c>
      <c r="AH398">
        <v>28.479291</v>
      </c>
      <c r="AJ398">
        <f>AJ397/(AH397+AI397*(1-Analysis!$G$1))*AH398</f>
        <v>27.835304832505649</v>
      </c>
      <c r="AL398" s="1">
        <v>43641</v>
      </c>
      <c r="AM398">
        <v>291.68819999999999</v>
      </c>
      <c r="AO398">
        <f>AO397/(AM397+AN397*(1-Analysis!$G$1))*AM398</f>
        <v>284.83590569101068</v>
      </c>
      <c r="AQ398" s="1">
        <v>43629</v>
      </c>
      <c r="AR398">
        <v>26.324200000000001</v>
      </c>
      <c r="AT398">
        <f t="shared" si="12"/>
        <v>1.1272500000000001</v>
      </c>
      <c r="AU398">
        <f>AU397/((AR397+AS397*(1-Analysis!$G$1))*AT397)*AR398*AT398</f>
        <v>28.698985556223313</v>
      </c>
      <c r="AV398">
        <f t="shared" si="13"/>
        <v>1.12775</v>
      </c>
      <c r="AW398">
        <f>AW397/(($AR397+$AS397*(1-Analysis!$G$1))*AV397)*$AR398*AV398</f>
        <v>28.711715201624145</v>
      </c>
      <c r="AY398" s="3">
        <v>43634</v>
      </c>
      <c r="AZ398">
        <v>1.1185500000000002</v>
      </c>
      <c r="BB398" s="3">
        <v>43644</v>
      </c>
      <c r="BC398">
        <v>1.1371</v>
      </c>
    </row>
    <row r="399" spans="1:55" x14ac:dyDescent="0.3">
      <c r="A399" s="1">
        <v>43630</v>
      </c>
      <c r="B399">
        <v>2886.98</v>
      </c>
      <c r="D399" s="1">
        <v>43630</v>
      </c>
      <c r="E399">
        <v>5150.01</v>
      </c>
      <c r="G399" s="1">
        <v>43630</v>
      </c>
      <c r="H399" s="2">
        <v>5795.9639999999999</v>
      </c>
      <c r="K399" s="1">
        <v>43643</v>
      </c>
      <c r="L399">
        <v>55.47</v>
      </c>
      <c r="M399">
        <v>0.22347</v>
      </c>
      <c r="N399">
        <f>N398/(L398+M398*(1-Analysis!$G$1))*L399</f>
        <v>54.169714468156137</v>
      </c>
      <c r="P399" s="1">
        <v>43643</v>
      </c>
      <c r="Q399">
        <v>51.707900000000002</v>
      </c>
      <c r="S399" s="3">
        <v>43635</v>
      </c>
      <c r="T399" s="4">
        <v>288.439956</v>
      </c>
      <c r="V399" s="3">
        <v>43635</v>
      </c>
      <c r="W399">
        <v>29.126456999999998</v>
      </c>
      <c r="Y399">
        <f>Y398/(W398+X398*(1-Analysis!$G$1))*W399</f>
        <v>28.452981856353567</v>
      </c>
      <c r="AA399" s="3">
        <v>43627</v>
      </c>
      <c r="AB399">
        <v>522.10109999999997</v>
      </c>
      <c r="AD399" s="3">
        <v>43621</v>
      </c>
      <c r="AE399">
        <v>51.640700000000002</v>
      </c>
      <c r="AG399" s="1">
        <v>43620</v>
      </c>
      <c r="AH399">
        <v>28.246089999999999</v>
      </c>
      <c r="AJ399">
        <f>AJ398/(AH398+AI398*(1-Analysis!$G$1))*AH399</f>
        <v>27.607377075376963</v>
      </c>
      <c r="AL399" s="1">
        <v>43640</v>
      </c>
      <c r="AM399">
        <v>294.47269999999997</v>
      </c>
      <c r="AN399">
        <v>1.3802000000000001</v>
      </c>
      <c r="AO399">
        <f>AO398/(AM398+AN398*(1-Analysis!$G$1))*AM399</f>
        <v>287.55499264549366</v>
      </c>
      <c r="AQ399" s="1">
        <v>43628</v>
      </c>
      <c r="AR399">
        <v>26.099799999999998</v>
      </c>
      <c r="AT399">
        <f t="shared" si="12"/>
        <v>1.1320500000000002</v>
      </c>
      <c r="AU399">
        <f>AU398/((AR398+AS398*(1-Analysis!$G$1))*AT398)*AR399*AT399</f>
        <v>28.575504620502649</v>
      </c>
      <c r="AV399">
        <f t="shared" si="13"/>
        <v>1.1291899999999999</v>
      </c>
      <c r="AW399">
        <f>AW398/(($AR398+$AS398*(1-Analysis!$G$1))*AV398)*$AR399*AV399</f>
        <v>28.503311746323355</v>
      </c>
      <c r="AY399" s="3">
        <v>43633</v>
      </c>
      <c r="AZ399">
        <v>1.1226</v>
      </c>
      <c r="BB399" s="3">
        <v>43643</v>
      </c>
      <c r="BC399">
        <v>1.1368400000000001</v>
      </c>
    </row>
    <row r="400" spans="1:55" x14ac:dyDescent="0.3">
      <c r="A400" s="1">
        <v>43629</v>
      </c>
      <c r="B400">
        <v>2891.64</v>
      </c>
      <c r="D400" s="1">
        <v>43629</v>
      </c>
      <c r="E400">
        <v>5157.83</v>
      </c>
      <c r="G400" s="1">
        <v>43629</v>
      </c>
      <c r="H400" s="2">
        <v>5804.5330000000004</v>
      </c>
      <c r="K400" s="1">
        <v>43642</v>
      </c>
      <c r="L400">
        <v>55.47</v>
      </c>
      <c r="N400">
        <f>N399/(L399+M399*(1-Analysis!$G$1))*L400</f>
        <v>53.952358535904139</v>
      </c>
      <c r="P400" s="1">
        <v>43642</v>
      </c>
      <c r="Q400">
        <v>51.5045</v>
      </c>
      <c r="S400" s="3">
        <v>43634</v>
      </c>
      <c r="T400" s="4">
        <v>287.58273500000001</v>
      </c>
      <c r="V400" s="3">
        <v>43634</v>
      </c>
      <c r="W400">
        <v>29.039811</v>
      </c>
      <c r="Y400">
        <f>Y399/(W399+X399*(1-Analysis!$G$1))*W400</f>
        <v>28.36833932444776</v>
      </c>
      <c r="AA400" s="3">
        <v>43626</v>
      </c>
      <c r="AB400">
        <v>522.25840000000005</v>
      </c>
      <c r="AD400" s="3">
        <v>43620</v>
      </c>
      <c r="AE400">
        <v>51.217599999999997</v>
      </c>
      <c r="AG400" s="1">
        <v>43619</v>
      </c>
      <c r="AH400">
        <v>27.650673000000001</v>
      </c>
      <c r="AJ400">
        <f>AJ399/(AH399+AI399*(1-Analysis!$G$1))*AH400</f>
        <v>27.025423904651753</v>
      </c>
      <c r="AL400" s="1">
        <v>43637</v>
      </c>
      <c r="AM400">
        <v>296.35759999999999</v>
      </c>
      <c r="AO400">
        <f>AO399/(AM399+AN399*(1-Analysis!$G$1))*AM400</f>
        <v>288.04553711806153</v>
      </c>
      <c r="AQ400" s="1">
        <v>43627</v>
      </c>
      <c r="AR400">
        <v>26.1663</v>
      </c>
      <c r="AT400">
        <f t="shared" si="12"/>
        <v>1.1314500000000001</v>
      </c>
      <c r="AU400">
        <f>AU399/((AR399+AS399*(1-Analysis!$G$1))*AT399)*AR400*AT400</f>
        <v>28.633128551356005</v>
      </c>
      <c r="AV400">
        <f t="shared" si="13"/>
        <v>1.1327400000000001</v>
      </c>
      <c r="AW400">
        <f>AW399/(($AR399+$AS399*(1-Analysis!$G$1))*AV399)*$AR400*AV400</f>
        <v>28.665774037971609</v>
      </c>
      <c r="AY400" s="3">
        <v>43630</v>
      </c>
      <c r="AZ400">
        <v>1.1225000000000001</v>
      </c>
      <c r="BB400" s="3">
        <v>43642</v>
      </c>
      <c r="BC400">
        <v>1.1374899999999999</v>
      </c>
    </row>
    <row r="401" spans="1:55" x14ac:dyDescent="0.3">
      <c r="A401" s="1">
        <v>43628</v>
      </c>
      <c r="B401">
        <v>2879.84</v>
      </c>
      <c r="D401" s="1">
        <v>43628</v>
      </c>
      <c r="E401">
        <v>5135.71</v>
      </c>
      <c r="G401" s="1">
        <v>43628</v>
      </c>
      <c r="H401" s="2">
        <v>5779.1239999999998</v>
      </c>
      <c r="K401" s="1">
        <v>43641</v>
      </c>
      <c r="L401">
        <v>55.54</v>
      </c>
      <c r="N401">
        <f>N400/(L400+M400*(1-Analysis!$G$1))*L401</f>
        <v>54.020443358285846</v>
      </c>
      <c r="P401" s="1">
        <v>43641</v>
      </c>
      <c r="Q401">
        <v>51.568399999999997</v>
      </c>
      <c r="S401" s="3">
        <v>43633</v>
      </c>
      <c r="T401" s="4">
        <v>284.80689999999998</v>
      </c>
      <c r="V401" s="3">
        <v>43633</v>
      </c>
      <c r="W401">
        <v>28.75958</v>
      </c>
      <c r="Y401">
        <f>Y400/(W400+X400*(1-Analysis!$G$1))*W401</f>
        <v>28.094587952676456</v>
      </c>
      <c r="AA401" s="3">
        <v>43623</v>
      </c>
      <c r="AB401">
        <v>519.83609999999999</v>
      </c>
      <c r="AD401" s="3">
        <v>43619</v>
      </c>
      <c r="AE401">
        <v>50.1404</v>
      </c>
      <c r="AG401" s="1">
        <v>43616</v>
      </c>
      <c r="AH401">
        <v>27.727653</v>
      </c>
      <c r="AJ401">
        <f>AJ400/(AH400+AI400*(1-Analysis!$G$1))*AH401</f>
        <v>27.100663199267839</v>
      </c>
      <c r="AL401" s="1">
        <v>43636</v>
      </c>
      <c r="AM401">
        <v>296.71660000000003</v>
      </c>
      <c r="AO401">
        <f>AO400/(AM400+AN400*(1-Analysis!$G$1))*AM401</f>
        <v>288.39446809815246</v>
      </c>
      <c r="AQ401" s="1">
        <v>43626</v>
      </c>
      <c r="AR401">
        <v>26.172999999999998</v>
      </c>
      <c r="AT401">
        <f t="shared" si="12"/>
        <v>1.1315</v>
      </c>
      <c r="AU401">
        <f>AU400/((AR400+AS400*(1-Analysis!$G$1))*AT400)*AR401*AT401</f>
        <v>28.641725846946276</v>
      </c>
      <c r="AV401">
        <f t="shared" si="13"/>
        <v>1.13134</v>
      </c>
      <c r="AW401">
        <f>AW400/(($AR400+$AS400*(1-Analysis!$G$1))*AV400)*$AR401*AV401</f>
        <v>28.637675757564452</v>
      </c>
      <c r="AY401" s="3">
        <v>43629</v>
      </c>
      <c r="AZ401">
        <v>1.1272500000000001</v>
      </c>
      <c r="BB401" s="3">
        <v>43641</v>
      </c>
      <c r="BC401">
        <v>1.1368799999999999</v>
      </c>
    </row>
    <row r="402" spans="1:55" x14ac:dyDescent="0.3">
      <c r="A402" s="1">
        <v>43627</v>
      </c>
      <c r="B402">
        <v>2885.72</v>
      </c>
      <c r="D402" s="1">
        <v>43627</v>
      </c>
      <c r="E402">
        <v>5146.1400000000003</v>
      </c>
      <c r="G402" s="1">
        <v>43627</v>
      </c>
      <c r="H402" s="2">
        <v>5790.826</v>
      </c>
      <c r="K402" s="1">
        <v>43640</v>
      </c>
      <c r="L402">
        <v>56.07</v>
      </c>
      <c r="N402">
        <f>N401/(L401+M401*(1-Analysis!$G$1))*L402</f>
        <v>54.53594272774734</v>
      </c>
      <c r="P402" s="1">
        <v>43640</v>
      </c>
      <c r="Q402">
        <v>52.063200000000002</v>
      </c>
      <c r="S402" s="3">
        <v>43630</v>
      </c>
      <c r="T402" s="4">
        <v>284.542597</v>
      </c>
      <c r="V402" s="3">
        <v>43630</v>
      </c>
      <c r="W402">
        <v>28.732816</v>
      </c>
      <c r="Y402">
        <f>Y401/(W401+X401*(1-Analysis!$G$1))*W402</f>
        <v>28.068442802018296</v>
      </c>
      <c r="AA402" s="3">
        <v>43622</v>
      </c>
      <c r="AB402">
        <v>514.38869999999997</v>
      </c>
      <c r="AD402" s="3">
        <v>43616</v>
      </c>
      <c r="AE402">
        <v>50.2789</v>
      </c>
      <c r="AG402" s="1">
        <v>43615</v>
      </c>
      <c r="AH402">
        <v>28.095756999999999</v>
      </c>
      <c r="AJ402">
        <f>AJ401/(AH401+AI401*(1-Analysis!$G$1))*AH402</f>
        <v>27.460443470836562</v>
      </c>
      <c r="AL402" s="1">
        <v>43635</v>
      </c>
      <c r="AM402">
        <v>293.91250000000002</v>
      </c>
      <c r="AO402">
        <f>AO401/(AM401+AN401*(1-Analysis!$G$1))*AM402</f>
        <v>285.66901583833948</v>
      </c>
      <c r="AQ402" s="1">
        <v>43623</v>
      </c>
      <c r="AR402">
        <v>25.9986</v>
      </c>
      <c r="AT402">
        <f t="shared" si="12"/>
        <v>1.13375</v>
      </c>
      <c r="AU402">
        <f>AU401/((AR401+AS401*(1-Analysis!$G$1))*AT401)*AR402*AT402</f>
        <v>28.507450723971456</v>
      </c>
      <c r="AV402">
        <f t="shared" si="13"/>
        <v>1.1333800000000001</v>
      </c>
      <c r="AW402">
        <f>AW401/(($AR401+$AS401*(1-Analysis!$G$1))*AV401)*$AR402*AV402</f>
        <v>28.4981473001409</v>
      </c>
      <c r="AY402" s="3">
        <v>43628</v>
      </c>
      <c r="AZ402">
        <v>1.1320500000000002</v>
      </c>
      <c r="BB402" s="3">
        <v>43640</v>
      </c>
      <c r="BC402">
        <v>1.1396599999999999</v>
      </c>
    </row>
    <row r="403" spans="1:55" x14ac:dyDescent="0.3">
      <c r="A403" s="1">
        <v>43626</v>
      </c>
      <c r="B403">
        <v>2886.73</v>
      </c>
      <c r="D403" s="1">
        <v>43626</v>
      </c>
      <c r="E403">
        <v>5147.76</v>
      </c>
      <c r="G403" s="1">
        <v>43626</v>
      </c>
      <c r="H403" s="2">
        <v>5792.5569999999998</v>
      </c>
      <c r="K403" s="1">
        <v>43637</v>
      </c>
      <c r="L403">
        <v>56.17</v>
      </c>
      <c r="N403">
        <f>N402/(L402+M402*(1-Analysis!$G$1))*L403</f>
        <v>54.633206759721212</v>
      </c>
      <c r="P403" s="1">
        <v>43637</v>
      </c>
      <c r="Q403">
        <v>52.152700000000003</v>
      </c>
      <c r="S403" s="3">
        <v>43629</v>
      </c>
      <c r="T403" s="4">
        <v>284.96901600000001</v>
      </c>
      <c r="V403" s="3">
        <v>43629</v>
      </c>
      <c r="W403">
        <v>28.775879</v>
      </c>
      <c r="X403">
        <v>0.1176</v>
      </c>
      <c r="Y403">
        <f>Y402/(W402+X402*(1-Analysis!$G$1))*W403</f>
        <v>28.110510079809075</v>
      </c>
      <c r="AA403" s="3">
        <v>43621</v>
      </c>
      <c r="AB403">
        <v>511.11430000000001</v>
      </c>
      <c r="AD403" s="3">
        <v>43614</v>
      </c>
      <c r="AE403">
        <v>50.832099999999997</v>
      </c>
      <c r="AG403" s="1">
        <v>43614</v>
      </c>
      <c r="AH403">
        <v>28.033645</v>
      </c>
      <c r="AJ403">
        <f>AJ402/(AH402+AI402*(1-Analysis!$G$1))*AH403</f>
        <v>27.399735974510318</v>
      </c>
      <c r="AL403" s="1">
        <v>43634</v>
      </c>
      <c r="AM403">
        <v>293.0444</v>
      </c>
      <c r="AO403">
        <f>AO402/(AM402+AN402*(1-Analysis!$G$1))*AM403</f>
        <v>284.82526379428123</v>
      </c>
      <c r="AQ403" s="1">
        <v>43622</v>
      </c>
      <c r="AR403">
        <v>25.851800000000001</v>
      </c>
      <c r="AT403">
        <f t="shared" si="12"/>
        <v>1.12825</v>
      </c>
      <c r="AU403">
        <f>AU402/((AR402+AS402*(1-Analysis!$G$1))*AT402)*AR403*AT403</f>
        <v>28.208971338020579</v>
      </c>
      <c r="AV403">
        <f t="shared" si="13"/>
        <v>1.1277299999999999</v>
      </c>
      <c r="AW403">
        <f>AW402/(($AR402+$AS402*(1-Analysis!$G$1))*AV402)*$AR403*AV403</f>
        <v>28.19597008378101</v>
      </c>
      <c r="AY403" s="3">
        <v>43627</v>
      </c>
      <c r="AZ403">
        <v>1.1314500000000001</v>
      </c>
      <c r="BB403" s="3">
        <v>43637</v>
      </c>
      <c r="BC403">
        <v>1.13723</v>
      </c>
    </row>
    <row r="404" spans="1:55" x14ac:dyDescent="0.3">
      <c r="A404" s="1">
        <v>43623</v>
      </c>
      <c r="B404">
        <v>2873.34</v>
      </c>
      <c r="D404" s="1">
        <v>43623</v>
      </c>
      <c r="E404">
        <v>5123.8599999999997</v>
      </c>
      <c r="G404" s="1">
        <v>43623</v>
      </c>
      <c r="H404" s="2">
        <v>5765.6610000000001</v>
      </c>
      <c r="K404" s="1">
        <v>43636</v>
      </c>
      <c r="L404">
        <v>56.24</v>
      </c>
      <c r="N404">
        <f>N403/(L403+M403*(1-Analysis!$G$1))*L404</f>
        <v>54.701291582102918</v>
      </c>
      <c r="P404" s="1">
        <v>43636</v>
      </c>
      <c r="Q404">
        <v>52.216700000000003</v>
      </c>
      <c r="S404" s="3">
        <v>43628</v>
      </c>
      <c r="T404" s="4">
        <v>283.73442699999998</v>
      </c>
      <c r="V404" s="3">
        <v>43628</v>
      </c>
      <c r="W404">
        <v>28.768847000000001</v>
      </c>
      <c r="Y404">
        <f>Y403/(W403+X403*(1-Analysis!$G$1))*W404</f>
        <v>27.989255415659191</v>
      </c>
      <c r="AA404" s="3">
        <v>43620</v>
      </c>
      <c r="AB404">
        <v>506.91590000000002</v>
      </c>
      <c r="AD404" s="3">
        <v>43613</v>
      </c>
      <c r="AE404">
        <v>51.182099999999998</v>
      </c>
      <c r="AG404" s="1">
        <v>43613</v>
      </c>
      <c r="AH404">
        <v>28.228895999999999</v>
      </c>
      <c r="AJ404">
        <f>AJ403/(AH403+AI403*(1-Analysis!$G$1))*AH404</f>
        <v>27.590571873615094</v>
      </c>
      <c r="AL404" s="1">
        <v>43633</v>
      </c>
      <c r="AM404">
        <v>290.21429999999998</v>
      </c>
      <c r="AO404">
        <f>AO403/(AM403+AN403*(1-Analysis!$G$1))*AM404</f>
        <v>282.07454076710786</v>
      </c>
      <c r="AQ404" s="1">
        <v>43621</v>
      </c>
      <c r="AR404">
        <v>25.735700000000001</v>
      </c>
      <c r="AT404">
        <f t="shared" si="12"/>
        <v>1.1262000000000001</v>
      </c>
      <c r="AU404">
        <f>AU403/((AR403+AS403*(1-Analysis!$G$1))*AT403)*AR404*AT404</f>
        <v>28.031260561593385</v>
      </c>
      <c r="AV404">
        <f t="shared" si="13"/>
        <v>1.1226700000000001</v>
      </c>
      <c r="AW404">
        <f>AW403/(($AR403+$AS403*(1-Analysis!$G$1))*AV403)*$AR404*AV404</f>
        <v>27.94339841474341</v>
      </c>
      <c r="AY404" s="3">
        <v>43626</v>
      </c>
      <c r="AZ404">
        <v>1.1315</v>
      </c>
      <c r="BB404" s="3">
        <v>43636</v>
      </c>
      <c r="BC404">
        <v>1.12931</v>
      </c>
    </row>
    <row r="405" spans="1:55" x14ac:dyDescent="0.3">
      <c r="A405" s="1">
        <v>43622</v>
      </c>
      <c r="B405">
        <v>2843.49</v>
      </c>
      <c r="D405" s="1">
        <v>43622</v>
      </c>
      <c r="E405">
        <v>5070.29</v>
      </c>
      <c r="G405" s="1">
        <v>43622</v>
      </c>
      <c r="H405" s="2">
        <v>5705.22</v>
      </c>
      <c r="K405" s="1">
        <v>43635</v>
      </c>
      <c r="L405">
        <v>55.71</v>
      </c>
      <c r="N405">
        <f>N404/(L404+M404*(1-Analysis!$G$1))*L405</f>
        <v>54.185792212641424</v>
      </c>
      <c r="P405" s="1">
        <v>43635</v>
      </c>
      <c r="Q405">
        <v>51.7224</v>
      </c>
      <c r="S405" s="3">
        <v>43627</v>
      </c>
      <c r="T405" s="4">
        <v>284.31035400000002</v>
      </c>
      <c r="V405" s="3">
        <v>43627</v>
      </c>
      <c r="W405">
        <v>28.827231999999999</v>
      </c>
      <c r="Y405">
        <f>Y404/(W404+X404*(1-Analysis!$G$1))*W405</f>
        <v>28.046058271798792</v>
      </c>
      <c r="AA405" s="3">
        <v>43619</v>
      </c>
      <c r="AB405">
        <v>496.25459999999998</v>
      </c>
      <c r="AD405" s="3">
        <v>43609</v>
      </c>
      <c r="AE405">
        <v>51.613199999999999</v>
      </c>
      <c r="AG405" s="1">
        <v>43609</v>
      </c>
      <c r="AH405">
        <v>28.468754000000001</v>
      </c>
      <c r="AJ405">
        <f>AJ404/(AH404+AI404*(1-Analysis!$G$1))*AH405</f>
        <v>27.825006099752084</v>
      </c>
      <c r="AL405" s="1">
        <v>43630</v>
      </c>
      <c r="AM405">
        <v>289.95150000000001</v>
      </c>
      <c r="AO405">
        <f>AO404/(AM404+AN404*(1-Analysis!$G$1))*AM405</f>
        <v>281.81911162625028</v>
      </c>
      <c r="AQ405" s="1">
        <v>43620</v>
      </c>
      <c r="AR405">
        <v>25.590699999999998</v>
      </c>
      <c r="AT405">
        <f t="shared" si="12"/>
        <v>1.1233</v>
      </c>
      <c r="AU405">
        <f>AU404/((AR404+AS404*(1-Analysis!$G$1))*AT404)*AR405*AT405</f>
        <v>27.801552238427867</v>
      </c>
      <c r="AV405">
        <f t="shared" si="13"/>
        <v>1.1253599999999999</v>
      </c>
      <c r="AW405">
        <f>AW404/(($AR404+$AS404*(1-Analysis!$G$1))*AV404)*$AR405*AV405</f>
        <v>27.852537013297574</v>
      </c>
      <c r="AY405" s="3">
        <v>43623</v>
      </c>
      <c r="AZ405">
        <v>1.13375</v>
      </c>
      <c r="BB405" s="3">
        <v>43635</v>
      </c>
      <c r="BC405">
        <v>1.1229499999999999</v>
      </c>
    </row>
    <row r="406" spans="1:55" x14ac:dyDescent="0.3">
      <c r="A406" s="1">
        <v>43621</v>
      </c>
      <c r="B406">
        <v>2826.15</v>
      </c>
      <c r="D406" s="1">
        <v>43621</v>
      </c>
      <c r="E406">
        <v>5038.41</v>
      </c>
      <c r="G406" s="1">
        <v>43621</v>
      </c>
      <c r="H406" s="2">
        <v>5668.89</v>
      </c>
      <c r="K406" s="1">
        <v>43634</v>
      </c>
      <c r="L406">
        <v>55.54</v>
      </c>
      <c r="N406">
        <f>N405/(L405+M405*(1-Analysis!$G$1))*L406</f>
        <v>54.020443358285853</v>
      </c>
      <c r="P406" s="1">
        <v>43634</v>
      </c>
      <c r="Q406">
        <v>51.568800000000003</v>
      </c>
      <c r="S406" s="3">
        <v>43626</v>
      </c>
      <c r="T406" s="4">
        <v>284.39860099999999</v>
      </c>
      <c r="V406" s="3">
        <v>43626</v>
      </c>
      <c r="W406">
        <v>28.836203999999999</v>
      </c>
      <c r="Y406">
        <f>Y405/(W405+X405*(1-Analysis!$G$1))*W406</f>
        <v>28.054787144373677</v>
      </c>
      <c r="AA406" s="3">
        <v>43616</v>
      </c>
      <c r="AB406">
        <v>497.62970000000001</v>
      </c>
      <c r="AD406" s="3">
        <v>43608</v>
      </c>
      <c r="AE406">
        <v>51.537300000000002</v>
      </c>
      <c r="AG406" s="1">
        <v>43608</v>
      </c>
      <c r="AH406">
        <v>28.426062000000002</v>
      </c>
      <c r="AJ406">
        <f>AJ405/(AH405+AI405*(1-Analysis!$G$1))*AH406</f>
        <v>27.783279469903423</v>
      </c>
      <c r="AL406" s="1">
        <v>43629</v>
      </c>
      <c r="AM406">
        <v>290.3879</v>
      </c>
      <c r="AO406">
        <f>AO405/(AM405+AN405*(1-Analysis!$G$1))*AM406</f>
        <v>282.24327173686771</v>
      </c>
      <c r="AQ406" s="1">
        <v>43619</v>
      </c>
      <c r="AR406">
        <v>25.122900000000001</v>
      </c>
      <c r="AT406">
        <f t="shared" si="12"/>
        <v>1.12015</v>
      </c>
      <c r="AU406">
        <f>AU405/((AR405+AS405*(1-Analysis!$G$1))*AT405)*AR406*AT406</f>
        <v>27.216800684943099</v>
      </c>
      <c r="AV406">
        <f t="shared" si="13"/>
        <v>1.1244400000000001</v>
      </c>
      <c r="AW406">
        <f>AW405/(($AR405+$AS405*(1-Analysis!$G$1))*AV405)*$AR406*AV406</f>
        <v>27.321036791659512</v>
      </c>
      <c r="AY406" s="3">
        <v>43622</v>
      </c>
      <c r="AZ406">
        <v>1.12825</v>
      </c>
      <c r="BB406" s="3">
        <v>43634</v>
      </c>
      <c r="BC406">
        <v>1.11948</v>
      </c>
    </row>
    <row r="407" spans="1:55" x14ac:dyDescent="0.3">
      <c r="A407" s="1">
        <v>43620</v>
      </c>
      <c r="B407">
        <v>2803.27</v>
      </c>
      <c r="D407" s="1">
        <v>43620</v>
      </c>
      <c r="E407">
        <v>4997.2</v>
      </c>
      <c r="G407" s="1">
        <v>43620</v>
      </c>
      <c r="H407" s="2">
        <v>5622.31</v>
      </c>
      <c r="K407" s="1">
        <v>43633</v>
      </c>
      <c r="L407">
        <v>55</v>
      </c>
      <c r="N407">
        <f>N406/(L406+M406*(1-Analysis!$G$1))*L407</f>
        <v>53.495217585626968</v>
      </c>
      <c r="P407" s="1">
        <v>43633</v>
      </c>
      <c r="Q407">
        <v>51.071300000000001</v>
      </c>
      <c r="S407" s="3">
        <v>43623</v>
      </c>
      <c r="T407" s="4">
        <v>283.07912199999998</v>
      </c>
      <c r="V407" s="3">
        <v>43623</v>
      </c>
      <c r="W407">
        <v>28.702413</v>
      </c>
      <c r="Y407">
        <f>Y406/(W406+X406*(1-Analysis!$G$1))*W407</f>
        <v>27.924621675061807</v>
      </c>
      <c r="AA407" s="3">
        <v>43615</v>
      </c>
      <c r="AB407">
        <v>504.18669999999997</v>
      </c>
      <c r="AD407" s="3">
        <v>43607</v>
      </c>
      <c r="AE407">
        <v>52.1511</v>
      </c>
      <c r="AG407" s="1">
        <v>43607</v>
      </c>
      <c r="AH407">
        <v>28.768424</v>
      </c>
      <c r="AJ407">
        <f>AJ406/(AH406+AI406*(1-Analysis!$G$1))*AH407</f>
        <v>28.117899830819933</v>
      </c>
      <c r="AL407" s="1">
        <v>43628</v>
      </c>
      <c r="AM407">
        <v>289.1275</v>
      </c>
      <c r="AO407">
        <f>AO406/(AM406+AN406*(1-Analysis!$G$1))*AM407</f>
        <v>281.01822269144554</v>
      </c>
      <c r="AQ407" s="1">
        <v>43616</v>
      </c>
      <c r="AR407">
        <v>25.322500000000002</v>
      </c>
      <c r="AT407">
        <f t="shared" si="12"/>
        <v>1.11435</v>
      </c>
      <c r="AU407">
        <f>AU406/((AR406+AS406*(1-Analysis!$G$1))*AT406)*AR407*AT407</f>
        <v>27.290991690131388</v>
      </c>
      <c r="AV407">
        <f t="shared" si="13"/>
        <v>1.1171199999999999</v>
      </c>
      <c r="AW407">
        <f>AW406/(($AR406+$AS406*(1-Analysis!$G$1))*AV406)*$AR407*AV407</f>
        <v>27.358830382626245</v>
      </c>
      <c r="AY407" s="3">
        <v>43621</v>
      </c>
      <c r="AZ407">
        <v>1.1262000000000001</v>
      </c>
      <c r="BB407" s="3">
        <v>43633</v>
      </c>
      <c r="BC407">
        <v>1.1221099999999999</v>
      </c>
    </row>
    <row r="408" spans="1:55" x14ac:dyDescent="0.3">
      <c r="A408" s="1">
        <v>43619</v>
      </c>
      <c r="B408">
        <v>2744.45</v>
      </c>
      <c r="D408" s="1">
        <v>43619</v>
      </c>
      <c r="E408">
        <v>4892.16</v>
      </c>
      <c r="G408" s="1">
        <v>43619</v>
      </c>
      <c r="H408" s="2">
        <v>5504.0519999999997</v>
      </c>
      <c r="K408" s="1">
        <v>43630</v>
      </c>
      <c r="L408">
        <v>54.95</v>
      </c>
      <c r="N408">
        <f>N407/(L407+M407*(1-Analysis!$G$1))*L408</f>
        <v>53.446585569640035</v>
      </c>
      <c r="P408" s="1">
        <v>43630</v>
      </c>
      <c r="Q408">
        <v>51.023800000000001</v>
      </c>
      <c r="S408" s="3">
        <v>43622</v>
      </c>
      <c r="T408" s="4">
        <v>280.11601999999999</v>
      </c>
      <c r="V408" s="3">
        <v>43622</v>
      </c>
      <c r="W408">
        <v>28.401973999999999</v>
      </c>
      <c r="Y408">
        <f>Y407/(W407+X407*(1-Analysis!$G$1))*W408</f>
        <v>27.632324110692082</v>
      </c>
      <c r="AA408" s="3">
        <v>43614</v>
      </c>
      <c r="AB408">
        <v>503.06380000000001</v>
      </c>
      <c r="AD408" s="3">
        <v>43606</v>
      </c>
      <c r="AE408">
        <v>52.2973</v>
      </c>
      <c r="AG408" s="1">
        <v>43606</v>
      </c>
      <c r="AH408">
        <v>28.849487</v>
      </c>
      <c r="AJ408">
        <f>AJ407/(AH407+AI407*(1-Analysis!$G$1))*AH408</f>
        <v>28.197129798856615</v>
      </c>
      <c r="AL408" s="1">
        <v>43627</v>
      </c>
      <c r="AM408">
        <v>289.71690000000001</v>
      </c>
      <c r="AO408">
        <f>AO407/(AM407+AN407*(1-Analysis!$G$1))*AM408</f>
        <v>281.59109154845271</v>
      </c>
      <c r="AQ408" s="1">
        <v>43615</v>
      </c>
      <c r="AR408">
        <v>25.696400000000001</v>
      </c>
      <c r="AT408">
        <f t="shared" si="12"/>
        <v>1.1126499999999999</v>
      </c>
      <c r="AU408">
        <f>AU407/((AR407+AS407*(1-Analysis!$G$1))*AT407)*AR408*AT408</f>
        <v>27.651708902555249</v>
      </c>
      <c r="AV408">
        <f t="shared" si="13"/>
        <v>1.1129899999999999</v>
      </c>
      <c r="AW408">
        <f>AW407/(($AR407+$AS407*(1-Analysis!$G$1))*AV407)*$AR408*AV408</f>
        <v>27.660158622617129</v>
      </c>
      <c r="AY408" s="3">
        <v>43620</v>
      </c>
      <c r="AZ408">
        <v>1.1233</v>
      </c>
      <c r="BB408" s="3">
        <v>43630</v>
      </c>
      <c r="BC408">
        <v>1.12069</v>
      </c>
    </row>
    <row r="409" spans="1:55" x14ac:dyDescent="0.3">
      <c r="A409" s="1">
        <v>43616</v>
      </c>
      <c r="B409">
        <v>2752.06</v>
      </c>
      <c r="D409" s="1">
        <v>43616</v>
      </c>
      <c r="E409">
        <v>4905.71</v>
      </c>
      <c r="G409" s="1">
        <v>43616</v>
      </c>
      <c r="H409" s="2">
        <v>5519.2740000000003</v>
      </c>
      <c r="K409" s="1">
        <v>43629</v>
      </c>
      <c r="L409">
        <v>55.04</v>
      </c>
      <c r="N409">
        <f>N408/(L408+M408*(1-Analysis!$G$1))*L409</f>
        <v>53.534123198416516</v>
      </c>
      <c r="P409" s="1">
        <v>43629</v>
      </c>
      <c r="Q409">
        <v>51.1004</v>
      </c>
      <c r="S409" s="3">
        <v>43621</v>
      </c>
      <c r="T409" s="4">
        <v>278.34398499999998</v>
      </c>
      <c r="V409" s="3">
        <v>43621</v>
      </c>
      <c r="W409">
        <v>28.222251</v>
      </c>
      <c r="Y409">
        <f>Y408/(W408+X408*(1-Analysis!$G$1))*W409</f>
        <v>27.457471328059935</v>
      </c>
      <c r="AA409" s="3">
        <v>43613</v>
      </c>
      <c r="AB409">
        <v>506.55220000000003</v>
      </c>
      <c r="AD409" s="3">
        <v>43605</v>
      </c>
      <c r="AE409">
        <v>51.855200000000004</v>
      </c>
      <c r="AG409" s="1">
        <v>43605</v>
      </c>
      <c r="AH409">
        <v>28.604327000000001</v>
      </c>
      <c r="AJ409">
        <f>AJ408/(AH408+AI408*(1-Analysis!$G$1))*AH409</f>
        <v>27.957513463859474</v>
      </c>
      <c r="AL409" s="1">
        <v>43626</v>
      </c>
      <c r="AM409">
        <v>289.80790000000002</v>
      </c>
      <c r="AO409">
        <f>AO408/(AM408+AN408*(1-Analysis!$G$1))*AM409</f>
        <v>281.67953923421391</v>
      </c>
      <c r="AQ409" s="1">
        <v>43614</v>
      </c>
      <c r="AR409">
        <v>25.602899999999998</v>
      </c>
      <c r="AT409">
        <f t="shared" si="12"/>
        <v>1.11425</v>
      </c>
      <c r="AU409">
        <f>AU408/((AR408+AS408*(1-Analysis!$G$1))*AT408)*AR409*AT409</f>
        <v>27.590712937272873</v>
      </c>
      <c r="AV409">
        <f t="shared" si="13"/>
        <v>1.1135600000000001</v>
      </c>
      <c r="AW409">
        <f>AW408/(($AR408+$AS408*(1-Analysis!$G$1))*AV408)*$AR409*AV409</f>
        <v>27.573627371262795</v>
      </c>
      <c r="AY409" s="3">
        <v>43619</v>
      </c>
      <c r="AZ409">
        <v>1.12015</v>
      </c>
      <c r="BB409" s="3">
        <v>43629</v>
      </c>
      <c r="BC409">
        <v>1.12775</v>
      </c>
    </row>
    <row r="410" spans="1:55" x14ac:dyDescent="0.3">
      <c r="A410" s="1">
        <v>43615</v>
      </c>
      <c r="B410">
        <v>2788.86</v>
      </c>
      <c r="D410" s="1">
        <v>43615</v>
      </c>
      <c r="E410">
        <v>4970.62</v>
      </c>
      <c r="G410" s="1">
        <v>43615</v>
      </c>
      <c r="H410" s="2">
        <v>5591.9740000000002</v>
      </c>
      <c r="K410" s="1">
        <v>43628</v>
      </c>
      <c r="L410">
        <v>54.8</v>
      </c>
      <c r="N410">
        <f>N409/(L409+M409*(1-Analysis!$G$1))*L410</f>
        <v>53.300689521679232</v>
      </c>
      <c r="P410" s="1">
        <v>43628</v>
      </c>
      <c r="Q410">
        <v>50.879199999999997</v>
      </c>
      <c r="S410" s="3">
        <v>43620</v>
      </c>
      <c r="T410" s="4">
        <v>276.06309399999998</v>
      </c>
      <c r="V410" s="3">
        <v>43620</v>
      </c>
      <c r="W410">
        <v>27.990957000000002</v>
      </c>
      <c r="Y410">
        <f>Y409/(W409+X409*(1-Analysis!$G$1))*W410</f>
        <v>27.232445040349852</v>
      </c>
      <c r="AA410" s="3">
        <v>43609</v>
      </c>
      <c r="AB410">
        <v>510.83170000000001</v>
      </c>
      <c r="AD410" s="3">
        <v>43602</v>
      </c>
      <c r="AE410">
        <v>52.206600000000002</v>
      </c>
      <c r="AG410" s="1">
        <v>43602</v>
      </c>
      <c r="AH410">
        <v>28.802606999999998</v>
      </c>
      <c r="AJ410">
        <f>AJ409/(AH409+AI409*(1-Analysis!$G$1))*AH410</f>
        <v>28.151309869893218</v>
      </c>
      <c r="AL410" s="1">
        <v>43623</v>
      </c>
      <c r="AM410">
        <v>288.46089999999998</v>
      </c>
      <c r="AO410">
        <f>AO409/(AM409+AN409*(1-Analysis!$G$1))*AM410</f>
        <v>280.37031909442993</v>
      </c>
      <c r="AQ410" s="1">
        <v>43613</v>
      </c>
      <c r="AR410">
        <v>25.7075</v>
      </c>
      <c r="AT410">
        <f t="shared" si="12"/>
        <v>1.1173999999999999</v>
      </c>
      <c r="AU410">
        <f>AU409/((AR409+AS409*(1-Analysis!$G$1))*AT409)*AR410*AT410</f>
        <v>27.781752084071112</v>
      </c>
      <c r="AV410">
        <f t="shared" si="13"/>
        <v>1.1165700000000001</v>
      </c>
      <c r="AW410">
        <f>AW409/(($AR409+$AS409*(1-Analysis!$G$1))*AV409)*$AR410*AV410</f>
        <v>27.761115915975715</v>
      </c>
      <c r="AY410" s="3">
        <v>43616</v>
      </c>
      <c r="AZ410">
        <v>1.11435</v>
      </c>
      <c r="BB410" s="3">
        <v>43628</v>
      </c>
      <c r="BC410">
        <v>1.1291899999999999</v>
      </c>
    </row>
    <row r="411" spans="1:55" x14ac:dyDescent="0.3">
      <c r="A411" s="1">
        <v>43614</v>
      </c>
      <c r="B411">
        <v>2783.02</v>
      </c>
      <c r="D411" s="1">
        <v>43614</v>
      </c>
      <c r="E411">
        <v>4959.74</v>
      </c>
      <c r="G411" s="1">
        <v>43614</v>
      </c>
      <c r="H411" s="2">
        <v>5579.5060000000003</v>
      </c>
      <c r="K411" s="1">
        <v>43627</v>
      </c>
      <c r="L411">
        <v>54.91</v>
      </c>
      <c r="N411">
        <f>N410/(L410+M410*(1-Analysis!$G$1))*L411</f>
        <v>53.407679956850487</v>
      </c>
      <c r="P411" s="1">
        <v>43627</v>
      </c>
      <c r="Q411">
        <v>50.982599999999998</v>
      </c>
      <c r="S411" s="3">
        <v>43619</v>
      </c>
      <c r="T411" s="4">
        <v>270.25893000000002</v>
      </c>
      <c r="V411" s="3">
        <v>43619</v>
      </c>
      <c r="W411">
        <v>27.402546000000001</v>
      </c>
      <c r="Y411">
        <f>Y410/(W410+X410*(1-Analysis!$G$1))*W411</f>
        <v>26.659979075051229</v>
      </c>
      <c r="AA411" s="3">
        <v>43608</v>
      </c>
      <c r="AB411">
        <v>510.06740000000002</v>
      </c>
      <c r="AD411" s="3">
        <v>43601</v>
      </c>
      <c r="AE411">
        <v>52.508499999999998</v>
      </c>
      <c r="AG411" s="1">
        <v>43601</v>
      </c>
      <c r="AH411">
        <v>28.970483000000002</v>
      </c>
      <c r="AJ411">
        <f>AJ410/(AH410+AI410*(1-Analysis!$G$1))*AH411</f>
        <v>28.315389784455061</v>
      </c>
      <c r="AL411" s="1">
        <v>43622</v>
      </c>
      <c r="AM411">
        <v>285.4418</v>
      </c>
      <c r="AO411">
        <f>AO410/(AM410+AN410*(1-Analysis!$G$1))*AM411</f>
        <v>277.43589702759874</v>
      </c>
      <c r="AQ411" s="1">
        <v>43609</v>
      </c>
      <c r="AR411">
        <v>25.8537</v>
      </c>
      <c r="AT411">
        <f t="shared" si="12"/>
        <v>1.1204000000000001</v>
      </c>
      <c r="AU411">
        <f>AU410/((AR410+AS410*(1-Analysis!$G$1))*AT410)*AR411*AT411</f>
        <v>28.014761221185076</v>
      </c>
      <c r="AV411">
        <f t="shared" si="13"/>
        <v>1.1208100000000001</v>
      </c>
      <c r="AW411">
        <f>AW410/(($AR410+$AS410*(1-Analysis!$G$1))*AV410)*$AR411*AV411</f>
        <v>28.025012963509838</v>
      </c>
      <c r="AY411" s="3">
        <v>43615</v>
      </c>
      <c r="AZ411">
        <v>1.1126499999999999</v>
      </c>
      <c r="BB411" s="3">
        <v>43627</v>
      </c>
      <c r="BC411">
        <v>1.1327400000000001</v>
      </c>
    </row>
    <row r="412" spans="1:55" x14ac:dyDescent="0.3">
      <c r="A412" s="1">
        <v>43613</v>
      </c>
      <c r="B412">
        <v>2802.39</v>
      </c>
      <c r="D412" s="1">
        <v>43613</v>
      </c>
      <c r="E412">
        <v>4994.1499999999996</v>
      </c>
      <c r="G412" s="1">
        <v>43613</v>
      </c>
      <c r="H412" s="2">
        <v>5618.1790000000001</v>
      </c>
      <c r="K412" s="1">
        <v>43626</v>
      </c>
      <c r="L412">
        <v>54.93</v>
      </c>
      <c r="N412">
        <f>N411/(L411+M411*(1-Analysis!$G$1))*L412</f>
        <v>53.427132763245261</v>
      </c>
      <c r="P412" s="1">
        <v>43626</v>
      </c>
      <c r="Q412">
        <v>50.998600000000003</v>
      </c>
      <c r="S412" s="3">
        <v>43616</v>
      </c>
      <c r="T412" s="4">
        <v>271.00643200000002</v>
      </c>
      <c r="V412" s="3">
        <v>43616</v>
      </c>
      <c r="W412">
        <v>27.478162999999999</v>
      </c>
      <c r="Y412">
        <f>Y411/(W411+X411*(1-Analysis!$G$1))*W412</f>
        <v>26.733546970447446</v>
      </c>
      <c r="AA412" s="3">
        <v>43607</v>
      </c>
      <c r="AB412">
        <v>516.16489999999999</v>
      </c>
      <c r="AD412" s="3">
        <v>43600</v>
      </c>
      <c r="AE412">
        <v>52.032600000000002</v>
      </c>
      <c r="AG412" s="1">
        <v>43600</v>
      </c>
      <c r="AH412">
        <v>28.710664999999999</v>
      </c>
      <c r="AJ412">
        <f>AJ411/(AH411+AI411*(1-Analysis!$G$1))*AH412</f>
        <v>28.061446902556348</v>
      </c>
      <c r="AL412" s="1">
        <v>43621</v>
      </c>
      <c r="AM412">
        <v>283.63810000000001</v>
      </c>
      <c r="AO412">
        <f>AO411/(AM411+AN411*(1-Analysis!$G$1))*AM412</f>
        <v>275.6827861396045</v>
      </c>
      <c r="AQ412" s="1">
        <v>43608</v>
      </c>
      <c r="AR412">
        <v>25.9407</v>
      </c>
      <c r="AT412">
        <f t="shared" si="12"/>
        <v>1.115</v>
      </c>
      <c r="AU412">
        <f>AU411/((AR411+AS411*(1-Analysis!$G$1))*AT411)*AR412*AT412</f>
        <v>27.973556072484605</v>
      </c>
      <c r="AV412">
        <f t="shared" si="13"/>
        <v>1.1183399999999999</v>
      </c>
      <c r="AW412">
        <f>AW411/(($AR411+$AS411*(1-Analysis!$G$1))*AV411)*$AR412*AV412</f>
        <v>28.057351298746553</v>
      </c>
      <c r="AY412" s="3">
        <v>43614</v>
      </c>
      <c r="AZ412">
        <v>1.11425</v>
      </c>
      <c r="BB412" s="3">
        <v>43626</v>
      </c>
      <c r="BC412">
        <v>1.13134</v>
      </c>
    </row>
    <row r="413" spans="1:55" x14ac:dyDescent="0.3">
      <c r="A413" s="1">
        <v>43609</v>
      </c>
      <c r="B413">
        <v>2826.06</v>
      </c>
      <c r="D413" s="1">
        <v>43609</v>
      </c>
      <c r="E413">
        <v>5036.32</v>
      </c>
      <c r="G413" s="1">
        <v>43609</v>
      </c>
      <c r="H413" s="2">
        <v>5665.598</v>
      </c>
      <c r="K413" s="1">
        <v>43623</v>
      </c>
      <c r="L413">
        <v>54.67</v>
      </c>
      <c r="N413">
        <f>N412/(L412+M412*(1-Analysis!$G$1))*L413</f>
        <v>53.174246280113209</v>
      </c>
      <c r="P413" s="1">
        <v>43623</v>
      </c>
      <c r="Q413">
        <v>50.762</v>
      </c>
      <c r="S413" s="3">
        <v>43615</v>
      </c>
      <c r="T413" s="4">
        <v>274.58474000000001</v>
      </c>
      <c r="V413" s="3">
        <v>43615</v>
      </c>
      <c r="W413">
        <v>27.841101999999999</v>
      </c>
      <c r="Y413">
        <f>Y412/(W412+X412*(1-Analysis!$G$1))*W413</f>
        <v>27.086650880774613</v>
      </c>
      <c r="AA413" s="3">
        <v>43606</v>
      </c>
      <c r="AB413">
        <v>517.61810000000003</v>
      </c>
      <c r="AD413" s="3">
        <v>43599</v>
      </c>
      <c r="AE413">
        <v>51.722499999999997</v>
      </c>
      <c r="AG413" s="1">
        <v>43599</v>
      </c>
      <c r="AH413">
        <v>28.537490999999999</v>
      </c>
      <c r="AJ413">
        <f>AJ412/(AH412+AI412*(1-Analysis!$G$1))*AH413</f>
        <v>27.892188788684614</v>
      </c>
      <c r="AL413" s="1">
        <v>43620</v>
      </c>
      <c r="AM413">
        <v>281.32499999999999</v>
      </c>
      <c r="AO413">
        <f>AO412/(AM412+AN412*(1-Analysis!$G$1))*AM413</f>
        <v>273.43456260186565</v>
      </c>
      <c r="AQ413" s="1">
        <v>43607</v>
      </c>
      <c r="AR413">
        <v>26.241800000000001</v>
      </c>
      <c r="AT413">
        <f t="shared" si="12"/>
        <v>1.1153999999999999</v>
      </c>
      <c r="AU413">
        <f>AU412/((AR412+AS412*(1-Analysis!$G$1))*AT412)*AR413*AT413</f>
        <v>28.308403765492677</v>
      </c>
      <c r="AV413">
        <f t="shared" si="13"/>
        <v>1.1152599999999999</v>
      </c>
      <c r="AW413">
        <f>AW412/(($AR412+$AS412*(1-Analysis!$G$1))*AV412)*$AR413*AV413</f>
        <v>28.30485062175304</v>
      </c>
      <c r="AY413" s="3">
        <v>43613</v>
      </c>
      <c r="AZ413">
        <v>1.1173999999999999</v>
      </c>
      <c r="BB413" s="3">
        <v>43623</v>
      </c>
      <c r="BC413">
        <v>1.1333800000000001</v>
      </c>
    </row>
    <row r="414" spans="1:55" x14ac:dyDescent="0.3">
      <c r="A414" s="1">
        <v>43608</v>
      </c>
      <c r="B414">
        <v>2822.24</v>
      </c>
      <c r="D414" s="1">
        <v>43608</v>
      </c>
      <c r="E414">
        <v>5028.99</v>
      </c>
      <c r="G414" s="1">
        <v>43608</v>
      </c>
      <c r="H414" s="2">
        <v>5657.0969999999998</v>
      </c>
      <c r="K414" s="1">
        <v>43622</v>
      </c>
      <c r="L414">
        <v>54.1</v>
      </c>
      <c r="N414">
        <f>N413/(L413+M413*(1-Analysis!$G$1))*L414</f>
        <v>52.619841297862166</v>
      </c>
      <c r="P414" s="1">
        <v>43622</v>
      </c>
      <c r="Q414">
        <v>50.231000000000002</v>
      </c>
      <c r="S414" s="3">
        <v>43614</v>
      </c>
      <c r="T414" s="4">
        <v>273.97623800000002</v>
      </c>
      <c r="V414" s="3">
        <v>43614</v>
      </c>
      <c r="W414">
        <v>27.779463</v>
      </c>
      <c r="Y414">
        <f>Y413/(W413+X413*(1-Analysis!$G$1))*W414</f>
        <v>27.02668220303908</v>
      </c>
      <c r="AA414" s="3">
        <v>43605</v>
      </c>
      <c r="AB414">
        <v>513.24599999999998</v>
      </c>
      <c r="AD414" s="3">
        <v>43598</v>
      </c>
      <c r="AE414">
        <v>51.3063</v>
      </c>
      <c r="AG414" s="1">
        <v>43598</v>
      </c>
      <c r="AH414">
        <v>28.305813000000001</v>
      </c>
      <c r="AJ414">
        <f>AJ413/(AH413+AI413*(1-Analysis!$G$1))*AH414</f>
        <v>27.665749592814702</v>
      </c>
      <c r="AL414" s="1">
        <v>43619</v>
      </c>
      <c r="AM414">
        <v>275.41320000000002</v>
      </c>
      <c r="AO414">
        <f>AO413/(AM413+AN413*(1-Analysis!$G$1))*AM414</f>
        <v>267.68857327567815</v>
      </c>
      <c r="AQ414" s="1">
        <v>43606</v>
      </c>
      <c r="AR414">
        <v>26.250699999999998</v>
      </c>
      <c r="AT414">
        <f t="shared" si="12"/>
        <v>1.11815</v>
      </c>
      <c r="AU414">
        <f>AU413/((AR413+AS413*(1-Analysis!$G$1))*AT413)*AR414*AT414</f>
        <v>28.38782222725899</v>
      </c>
      <c r="AV414">
        <f t="shared" si="13"/>
        <v>1.11625</v>
      </c>
      <c r="AW414">
        <f>AW413/(($AR413+$AS413*(1-Analysis!$G$1))*AV413)*$AR414*AV414</f>
        <v>28.339584636388526</v>
      </c>
      <c r="AY414" s="3">
        <v>43612</v>
      </c>
      <c r="AZ414">
        <v>1.1192</v>
      </c>
      <c r="BB414" s="3">
        <v>43622</v>
      </c>
      <c r="BC414">
        <v>1.1277299999999999</v>
      </c>
    </row>
    <row r="415" spans="1:55" x14ac:dyDescent="0.3">
      <c r="A415" s="1">
        <v>43607</v>
      </c>
      <c r="B415">
        <v>2856.27</v>
      </c>
      <c r="D415" s="1">
        <v>43607</v>
      </c>
      <c r="E415">
        <v>5089.25</v>
      </c>
      <c r="G415" s="1">
        <v>43607</v>
      </c>
      <c r="H415" s="2">
        <v>5724.7070000000003</v>
      </c>
      <c r="K415" s="1">
        <v>43621</v>
      </c>
      <c r="L415">
        <v>53.76</v>
      </c>
      <c r="N415">
        <f>N414/(L414+M414*(1-Analysis!$G$1))*L415</f>
        <v>52.28914358915101</v>
      </c>
      <c r="P415" s="1">
        <v>43621</v>
      </c>
      <c r="Q415">
        <v>49.913400000000003</v>
      </c>
      <c r="S415" s="3">
        <v>43613</v>
      </c>
      <c r="T415" s="4">
        <v>275.879662</v>
      </c>
      <c r="V415" s="3">
        <v>43613</v>
      </c>
      <c r="W415">
        <v>27.972602999999999</v>
      </c>
      <c r="Y415">
        <f>Y414/(W414+X414*(1-Analysis!$G$1))*W415</f>
        <v>27.214588405570602</v>
      </c>
      <c r="AA415" s="3">
        <v>43602</v>
      </c>
      <c r="AB415">
        <v>516.72760000000005</v>
      </c>
      <c r="AD415" s="3">
        <v>43595</v>
      </c>
      <c r="AE415">
        <v>52.573099999999997</v>
      </c>
      <c r="AG415" s="1">
        <v>43595</v>
      </c>
      <c r="AH415">
        <v>29.007099</v>
      </c>
      <c r="AJ415">
        <f>AJ414/(AH414+AI414*(1-Analysis!$G$1))*AH415</f>
        <v>28.351177807469647</v>
      </c>
      <c r="AL415" s="1">
        <v>43616</v>
      </c>
      <c r="AM415">
        <v>276.16800000000001</v>
      </c>
      <c r="AO415">
        <f>AO414/(AM414+AN414*(1-Analysis!$G$1))*AM415</f>
        <v>268.42220309120074</v>
      </c>
      <c r="AQ415" s="1">
        <v>43605</v>
      </c>
      <c r="AR415">
        <v>26.0672</v>
      </c>
      <c r="AT415">
        <f t="shared" si="12"/>
        <v>1.1165</v>
      </c>
      <c r="AU415">
        <f>AU414/((AR414+AS414*(1-Analysis!$G$1))*AT414)*AR415*AT415</f>
        <v>28.147785411159013</v>
      </c>
      <c r="AV415">
        <f t="shared" si="13"/>
        <v>1.11676</v>
      </c>
      <c r="AW415">
        <f>AW414/(($AR414+$AS414*(1-Analysis!$G$1))*AV414)*$AR415*AV415</f>
        <v>28.154340202208619</v>
      </c>
      <c r="AY415" s="3">
        <v>43609</v>
      </c>
      <c r="AZ415">
        <v>1.1204000000000001</v>
      </c>
      <c r="BB415" s="3">
        <v>43621</v>
      </c>
      <c r="BC415">
        <v>1.1226700000000001</v>
      </c>
    </row>
    <row r="416" spans="1:55" x14ac:dyDescent="0.3">
      <c r="A416" s="1">
        <v>43606</v>
      </c>
      <c r="B416">
        <v>2864.36</v>
      </c>
      <c r="D416" s="1">
        <v>43606</v>
      </c>
      <c r="E416">
        <v>5103.59</v>
      </c>
      <c r="G416" s="1">
        <v>43606</v>
      </c>
      <c r="H416" s="2">
        <v>5740.8069999999998</v>
      </c>
      <c r="K416" s="1">
        <v>43620</v>
      </c>
      <c r="L416">
        <v>53.32</v>
      </c>
      <c r="N416">
        <f>N415/(L415+M415*(1-Analysis!$G$1))*L416</f>
        <v>51.861181848465996</v>
      </c>
      <c r="P416" s="1">
        <v>43620</v>
      </c>
      <c r="Q416">
        <v>49.5045</v>
      </c>
      <c r="S416" s="3">
        <v>43609</v>
      </c>
      <c r="T416" s="4">
        <v>278.21235300000001</v>
      </c>
      <c r="V416" s="3">
        <v>43609</v>
      </c>
      <c r="W416">
        <v>28.209012000000001</v>
      </c>
      <c r="Y416">
        <f>Y415/(W415+X415*(1-Analysis!$G$1))*W416</f>
        <v>27.444591084633849</v>
      </c>
      <c r="AA416" s="3">
        <v>43601</v>
      </c>
      <c r="AB416">
        <v>519.71079999999995</v>
      </c>
      <c r="AD416" s="3">
        <v>43593</v>
      </c>
      <c r="AE416">
        <v>52.511000000000003</v>
      </c>
      <c r="AG416" s="1">
        <v>43594</v>
      </c>
      <c r="AH416">
        <v>28.891589</v>
      </c>
      <c r="AJ416">
        <f>AJ415/(AH415+AI415*(1-Analysis!$G$1))*AH416</f>
        <v>28.238279770042986</v>
      </c>
      <c r="AL416" s="1">
        <v>43615</v>
      </c>
      <c r="AM416">
        <v>279.82049999999998</v>
      </c>
      <c r="AO416">
        <f>AO415/(AM415+AN415*(1-Analysis!$G$1))*AM416</f>
        <v>271.9722599290335</v>
      </c>
      <c r="AQ416" s="1">
        <v>43602</v>
      </c>
      <c r="AR416">
        <v>26.2561</v>
      </c>
      <c r="AT416">
        <f t="shared" si="12"/>
        <v>1.11595</v>
      </c>
      <c r="AU416">
        <f>AU415/((AR415+AS415*(1-Analysis!$G$1))*AT415)*AR416*AT416</f>
        <v>28.337796309851154</v>
      </c>
      <c r="AV416">
        <f t="shared" si="13"/>
        <v>1.11609</v>
      </c>
      <c r="AW416">
        <f>AW415/(($AR415+$AS415*(1-Analysis!$G$1))*AV415)*$AR416*AV416</f>
        <v>28.341351389812946</v>
      </c>
      <c r="AY416" s="3">
        <v>43608</v>
      </c>
      <c r="AZ416">
        <v>1.115</v>
      </c>
      <c r="BB416" s="3">
        <v>43620</v>
      </c>
      <c r="BC416">
        <v>1.1253599999999999</v>
      </c>
    </row>
    <row r="417" spans="1:55" x14ac:dyDescent="0.3">
      <c r="A417" s="1">
        <v>43605</v>
      </c>
      <c r="B417">
        <v>2840.23</v>
      </c>
      <c r="D417" s="1">
        <v>43605</v>
      </c>
      <c r="E417">
        <v>5060.51</v>
      </c>
      <c r="G417" s="1">
        <v>43605</v>
      </c>
      <c r="H417" s="2">
        <v>5692.3040000000001</v>
      </c>
      <c r="K417" s="1">
        <v>43619</v>
      </c>
      <c r="L417">
        <v>52.2</v>
      </c>
      <c r="N417">
        <f>N416/(L416+M416*(1-Analysis!$G$1))*L417</f>
        <v>50.771824690358685</v>
      </c>
      <c r="P417" s="1">
        <v>43619</v>
      </c>
      <c r="Q417">
        <v>48.464300000000001</v>
      </c>
      <c r="S417" s="3">
        <v>43608</v>
      </c>
      <c r="T417" s="4">
        <v>277.79818299999999</v>
      </c>
      <c r="V417" s="3">
        <v>43608</v>
      </c>
      <c r="W417">
        <v>28.166945999999999</v>
      </c>
      <c r="Y417">
        <f>Y416/(W416+X416*(1-Analysis!$G$1))*W417</f>
        <v>27.403665008649114</v>
      </c>
      <c r="AA417" s="3">
        <v>43600</v>
      </c>
      <c r="AB417">
        <v>514.98180000000002</v>
      </c>
      <c r="AD417" s="3">
        <v>43592</v>
      </c>
      <c r="AE417">
        <v>52.5916</v>
      </c>
      <c r="AG417" s="1">
        <v>43593</v>
      </c>
      <c r="AH417">
        <v>28.974405999999998</v>
      </c>
      <c r="AJ417">
        <f>AJ416/(AH416+AI416*(1-Analysis!$G$1))*AH417</f>
        <v>28.319224075865542</v>
      </c>
      <c r="AL417" s="1">
        <v>43614</v>
      </c>
      <c r="AM417">
        <v>279.20710000000003</v>
      </c>
      <c r="AO417">
        <f>AO416/(AM416+AN416*(1-Analysis!$G$1))*AM417</f>
        <v>271.37606420984764</v>
      </c>
      <c r="AQ417" s="1">
        <v>43601</v>
      </c>
      <c r="AR417">
        <v>26.361999999999998</v>
      </c>
      <c r="AT417">
        <f t="shared" si="12"/>
        <v>1.1178999999999999</v>
      </c>
      <c r="AU417">
        <f>AU416/((AR416+AS416*(1-Analysis!$G$1))*AT416)*AR417*AT417</f>
        <v>28.501809421660962</v>
      </c>
      <c r="AV417">
        <f t="shared" si="13"/>
        <v>1.1173599999999999</v>
      </c>
      <c r="AW417">
        <f>AW416/(($AR416+$AS416*(1-Analysis!$G$1))*AV416)*$AR417*AV417</f>
        <v>28.488041663285685</v>
      </c>
      <c r="AY417" s="3">
        <v>43607</v>
      </c>
      <c r="AZ417">
        <v>1.1153999999999999</v>
      </c>
      <c r="BB417" s="3">
        <v>43619</v>
      </c>
      <c r="BC417">
        <v>1.1244400000000001</v>
      </c>
    </row>
    <row r="418" spans="1:55" x14ac:dyDescent="0.3">
      <c r="A418" s="1">
        <v>43602</v>
      </c>
      <c r="B418">
        <v>2859.53</v>
      </c>
      <c r="D418" s="1">
        <v>43602</v>
      </c>
      <c r="E418">
        <v>5094.84</v>
      </c>
      <c r="G418" s="1">
        <v>43602</v>
      </c>
      <c r="H418" s="2">
        <v>5730.8869999999997</v>
      </c>
      <c r="K418" s="1">
        <v>43616</v>
      </c>
      <c r="L418">
        <v>52.34</v>
      </c>
      <c r="N418">
        <f>N417/(L417+M417*(1-Analysis!$G$1))*L418</f>
        <v>50.907994335122098</v>
      </c>
      <c r="P418" s="1">
        <v>43616</v>
      </c>
      <c r="Q418">
        <v>48.5974</v>
      </c>
      <c r="S418" s="3">
        <v>43607</v>
      </c>
      <c r="T418" s="4">
        <v>281.12493000000001</v>
      </c>
      <c r="V418" s="3">
        <v>43607</v>
      </c>
      <c r="W418">
        <v>28.504244</v>
      </c>
      <c r="Y418">
        <f>Y417/(W417+X417*(1-Analysis!$G$1))*W418</f>
        <v>27.731822750709163</v>
      </c>
      <c r="AA418" s="3">
        <v>43599</v>
      </c>
      <c r="AB418">
        <v>511.89139999999998</v>
      </c>
      <c r="AD418" s="3">
        <v>43588</v>
      </c>
      <c r="AE418">
        <v>53.710099999999997</v>
      </c>
      <c r="AG418" s="1">
        <v>43592</v>
      </c>
      <c r="AH418">
        <v>29.023078000000002</v>
      </c>
      <c r="AJ418">
        <f>AJ417/(AH417+AI417*(1-Analysis!$G$1))*AH418</f>
        <v>28.366795483342216</v>
      </c>
      <c r="AL418" s="1">
        <v>43613</v>
      </c>
      <c r="AM418">
        <v>281.14280000000002</v>
      </c>
      <c r="AO418">
        <f>AO417/(AM417+AN417*(1-Analysis!$G$1))*AM418</f>
        <v>273.2574728398252</v>
      </c>
      <c r="AQ418" s="1">
        <v>43600</v>
      </c>
      <c r="AR418">
        <v>26.06</v>
      </c>
      <c r="AT418">
        <f t="shared" si="12"/>
        <v>1.1206499999999999</v>
      </c>
      <c r="AU418">
        <f>AU417/((AR417+AS417*(1-Analysis!$G$1))*AT417)*AR418*AT418</f>
        <v>28.244606385548241</v>
      </c>
      <c r="AV418">
        <f t="shared" si="13"/>
        <v>1.1205000000000001</v>
      </c>
      <c r="AW418">
        <f>AW417/(($AR417+$AS417*(1-Analysis!$G$1))*AV417)*$AR418*AV418</f>
        <v>28.240825819842758</v>
      </c>
      <c r="AY418" s="3">
        <v>43606</v>
      </c>
      <c r="AZ418">
        <v>1.11815</v>
      </c>
      <c r="BB418" s="3">
        <v>43616</v>
      </c>
      <c r="BC418">
        <v>1.1171199999999999</v>
      </c>
    </row>
    <row r="419" spans="1:55" x14ac:dyDescent="0.3">
      <c r="A419" s="1">
        <v>43601</v>
      </c>
      <c r="B419">
        <v>2876.32</v>
      </c>
      <c r="D419" s="1">
        <v>43601</v>
      </c>
      <c r="E419">
        <v>5124.38</v>
      </c>
      <c r="G419" s="1">
        <v>43601</v>
      </c>
      <c r="H419" s="2">
        <v>5763.9480000000003</v>
      </c>
      <c r="K419" s="1">
        <v>43615</v>
      </c>
      <c r="L419">
        <v>53.03</v>
      </c>
      <c r="N419">
        <f>N418/(L418+M418*(1-Analysis!$G$1))*L419</f>
        <v>51.579116155741779</v>
      </c>
      <c r="P419" s="1">
        <v>43615</v>
      </c>
      <c r="Q419">
        <v>49.239100000000001</v>
      </c>
      <c r="S419" s="3">
        <v>43606</v>
      </c>
      <c r="T419" s="4">
        <v>281.916877</v>
      </c>
      <c r="V419" s="3">
        <v>43606</v>
      </c>
      <c r="W419">
        <v>28.58455</v>
      </c>
      <c r="Y419">
        <f>Y418/(W418+X418*(1-Analysis!$G$1))*W419</f>
        <v>27.809952581404495</v>
      </c>
      <c r="AA419" s="3">
        <v>43598</v>
      </c>
      <c r="AB419">
        <v>507.76409999999998</v>
      </c>
      <c r="AD419" s="3">
        <v>43587</v>
      </c>
      <c r="AE419">
        <v>53.193300000000001</v>
      </c>
      <c r="AG419" s="1">
        <v>43588</v>
      </c>
      <c r="AH419">
        <v>29.644245000000002</v>
      </c>
      <c r="AJ419">
        <f>AJ418/(AH418+AI418*(1-Analysis!$G$1))*AH419</f>
        <v>28.97391638382015</v>
      </c>
      <c r="AL419" s="1">
        <v>43612</v>
      </c>
      <c r="AM419">
        <v>283.51499999999999</v>
      </c>
      <c r="AO419">
        <f>AO418/(AM418+AN418*(1-Analysis!$G$1))*AM419</f>
        <v>275.56313877567919</v>
      </c>
      <c r="AQ419" s="1">
        <v>43599</v>
      </c>
      <c r="AR419">
        <v>25.892099999999999</v>
      </c>
      <c r="AT419">
        <f t="shared" si="12"/>
        <v>1.1212</v>
      </c>
      <c r="AU419">
        <f>AU418/((AR418+AS418*(1-Analysis!$G$1))*AT418)*AR419*AT419</f>
        <v>28.076404113892156</v>
      </c>
      <c r="AV419">
        <f t="shared" si="13"/>
        <v>1.1207400000000001</v>
      </c>
      <c r="AW419">
        <f>AW418/(($AR418+$AS418*(1-Analysis!$G$1))*AV418)*$AR419*AV419</f>
        <v>28.064885075457969</v>
      </c>
      <c r="AY419" s="3">
        <v>43605</v>
      </c>
      <c r="AZ419">
        <v>1.1165</v>
      </c>
      <c r="BB419" s="3">
        <v>43615</v>
      </c>
      <c r="BC419">
        <v>1.1129899999999999</v>
      </c>
    </row>
    <row r="420" spans="1:55" x14ac:dyDescent="0.3">
      <c r="A420" s="1">
        <v>43600</v>
      </c>
      <c r="B420">
        <v>2850.96</v>
      </c>
      <c r="D420" s="1">
        <v>43600</v>
      </c>
      <c r="E420">
        <v>5078.1899999999996</v>
      </c>
      <c r="G420" s="1">
        <v>43600</v>
      </c>
      <c r="H420" s="2">
        <v>5711.4870000000001</v>
      </c>
      <c r="K420" s="1">
        <v>43614</v>
      </c>
      <c r="L420">
        <v>52.91</v>
      </c>
      <c r="N420">
        <f>N419/(L419+M419*(1-Analysis!$G$1))*L420</f>
        <v>51.462399317373134</v>
      </c>
      <c r="P420" s="1">
        <v>43614</v>
      </c>
      <c r="Q420">
        <v>49.129899999999999</v>
      </c>
      <c r="S420" s="3">
        <v>43605</v>
      </c>
      <c r="T420" s="4">
        <v>279.53745800000002</v>
      </c>
      <c r="V420" s="3">
        <v>43605</v>
      </c>
      <c r="W420">
        <v>28.343337999999999</v>
      </c>
      <c r="Y420">
        <f>Y419/(W419+X419*(1-Analysis!$G$1))*W420</f>
        <v>27.575277056267115</v>
      </c>
      <c r="AA420" s="3">
        <v>43595</v>
      </c>
      <c r="AB420">
        <v>520.30280000000005</v>
      </c>
      <c r="AD420" s="3">
        <v>43585</v>
      </c>
      <c r="AE420">
        <v>53.704099999999997</v>
      </c>
      <c r="AG420" s="1">
        <v>43587</v>
      </c>
      <c r="AH420">
        <v>29.357251999999999</v>
      </c>
      <c r="AJ420">
        <f>AJ419/(AH419+AI419*(1-Analysis!$G$1))*AH420</f>
        <v>28.693412994891144</v>
      </c>
      <c r="AL420" s="1">
        <v>43609</v>
      </c>
      <c r="AM420">
        <v>283.517</v>
      </c>
      <c r="AO420">
        <f>AO419/(AM419+AN419*(1-Analysis!$G$1))*AM420</f>
        <v>275.56508268086077</v>
      </c>
      <c r="AQ420" s="1">
        <v>43598</v>
      </c>
      <c r="AR420">
        <v>25.613</v>
      </c>
      <c r="AT420">
        <f t="shared" si="12"/>
        <v>1.1243000000000003</v>
      </c>
      <c r="AU420">
        <f>AU419/((AR419+AS419*(1-Analysis!$G$1))*AT419)*AR420*AT420</f>
        <v>27.850550255901435</v>
      </c>
      <c r="AV420">
        <f t="shared" si="13"/>
        <v>1.1226799999999999</v>
      </c>
      <c r="AW420">
        <f>AW419/(($AR419+$AS419*(1-Analysis!$G$1))*AV419)*$AR420*AV420</f>
        <v>27.810420493903223</v>
      </c>
      <c r="AY420" s="3">
        <v>43602</v>
      </c>
      <c r="AZ420">
        <v>1.11595</v>
      </c>
      <c r="BB420" s="3">
        <v>43614</v>
      </c>
      <c r="BC420">
        <v>1.1135600000000001</v>
      </c>
    </row>
    <row r="421" spans="1:55" x14ac:dyDescent="0.3">
      <c r="A421" s="1">
        <v>43599</v>
      </c>
      <c r="B421">
        <v>2834.41</v>
      </c>
      <c r="D421" s="1">
        <v>43599</v>
      </c>
      <c r="E421">
        <v>5048</v>
      </c>
      <c r="G421" s="1">
        <v>43599</v>
      </c>
      <c r="H421" s="2">
        <v>5677.1959999999999</v>
      </c>
      <c r="K421" s="1">
        <v>43613</v>
      </c>
      <c r="L421">
        <v>53.28</v>
      </c>
      <c r="N421">
        <f>N420/(L420+M420*(1-Analysis!$G$1))*L421</f>
        <v>51.822276235676448</v>
      </c>
      <c r="P421" s="1">
        <v>43613</v>
      </c>
      <c r="Q421">
        <v>49.471400000000003</v>
      </c>
      <c r="S421" s="3">
        <v>43602</v>
      </c>
      <c r="T421" s="4">
        <v>281.43354499999998</v>
      </c>
      <c r="V421" s="3">
        <v>43602</v>
      </c>
      <c r="W421">
        <v>28.535526000000001</v>
      </c>
      <c r="Y421">
        <f>Y420/(W420+X420*(1-Analysis!$G$1))*W421</f>
        <v>27.762257056537017</v>
      </c>
      <c r="AA421" s="3">
        <v>43594</v>
      </c>
      <c r="AB421">
        <v>518.19889999999998</v>
      </c>
      <c r="AD421" s="3">
        <v>43584</v>
      </c>
      <c r="AE421">
        <v>53.6511</v>
      </c>
      <c r="AG421" s="1">
        <v>43586</v>
      </c>
      <c r="AH421">
        <v>29.422000000000001</v>
      </c>
      <c r="AJ421">
        <f>AJ420/(AH420+AI420*(1-Analysis!$G$1))*AH421</f>
        <v>28.756696884834021</v>
      </c>
      <c r="AL421" s="1">
        <v>43608</v>
      </c>
      <c r="AM421">
        <v>283.09410000000003</v>
      </c>
      <c r="AO421">
        <f>AO420/(AM420+AN420*(1-Analysis!$G$1))*AM421</f>
        <v>275.1540439302189</v>
      </c>
      <c r="AQ421" s="1">
        <v>43595</v>
      </c>
      <c r="AR421">
        <v>26.2425</v>
      </c>
      <c r="AT421">
        <f t="shared" si="12"/>
        <v>1.1244000000000001</v>
      </c>
      <c r="AU421">
        <f>AU420/((AR420+AS420*(1-Analysis!$G$1))*AT420)*AR421*AT421</f>
        <v>28.53758136841493</v>
      </c>
      <c r="AV421">
        <f t="shared" si="13"/>
        <v>1.1231100000000001</v>
      </c>
      <c r="AW421">
        <f>AW420/(($AR420+$AS420*(1-Analysis!$G$1))*AV420)*$AR421*AV421</f>
        <v>28.50484081348317</v>
      </c>
      <c r="AY421" s="3">
        <v>43601</v>
      </c>
      <c r="AZ421">
        <v>1.1178999999999999</v>
      </c>
      <c r="BB421" s="3">
        <v>43613</v>
      </c>
      <c r="BC421">
        <v>1.1165700000000001</v>
      </c>
    </row>
    <row r="422" spans="1:55" x14ac:dyDescent="0.3">
      <c r="A422" s="1">
        <v>43598</v>
      </c>
      <c r="B422">
        <v>2811.87</v>
      </c>
      <c r="D422" s="1">
        <v>43598</v>
      </c>
      <c r="E422">
        <v>5007.45</v>
      </c>
      <c r="G422" s="1">
        <v>43598</v>
      </c>
      <c r="H422" s="2">
        <v>5631.4089999999997</v>
      </c>
      <c r="K422" s="1">
        <v>43612</v>
      </c>
      <c r="L422">
        <v>53.73</v>
      </c>
      <c r="N422">
        <f>N421/(L421+M421*(1-Analysis!$G$1))*L422</f>
        <v>52.259964379558845</v>
      </c>
      <c r="P422" s="1">
        <v>43612</v>
      </c>
      <c r="Q422">
        <v>49.889400000000002</v>
      </c>
      <c r="S422" s="3">
        <v>43601</v>
      </c>
      <c r="T422" s="4">
        <v>283.06197600000002</v>
      </c>
      <c r="V422" s="3">
        <v>43601</v>
      </c>
      <c r="W422">
        <v>28.700612</v>
      </c>
      <c r="Y422">
        <f>Y421/(W421+X421*(1-Analysis!$G$1))*W422</f>
        <v>27.922869479396695</v>
      </c>
      <c r="AA422" s="3">
        <v>43593</v>
      </c>
      <c r="AB422">
        <v>519.58910000000003</v>
      </c>
      <c r="AD422" s="3">
        <v>43581</v>
      </c>
      <c r="AE422">
        <v>53.590699999999998</v>
      </c>
      <c r="AG422" s="1">
        <v>43585</v>
      </c>
      <c r="AH422">
        <v>29.643259</v>
      </c>
      <c r="AJ422">
        <f>AJ421/(AH421+AI421*(1-Analysis!$G$1))*AH422</f>
        <v>28.972952679682823</v>
      </c>
      <c r="AL422" s="1">
        <v>43607</v>
      </c>
      <c r="AM422">
        <v>286.4905</v>
      </c>
      <c r="AO422">
        <f>AO421/(AM421+AN421*(1-Analysis!$G$1))*AM422</f>
        <v>278.45518370955227</v>
      </c>
      <c r="AQ422" s="1">
        <v>43594</v>
      </c>
      <c r="AR422">
        <v>26.1724</v>
      </c>
      <c r="AT422">
        <f t="shared" si="12"/>
        <v>1.1229499999999999</v>
      </c>
      <c r="AU422">
        <f>AU421/((AR421+AS421*(1-Analysis!$G$1))*AT421)*AR422*AT422</f>
        <v>28.424647563026067</v>
      </c>
      <c r="AV422">
        <f t="shared" si="13"/>
        <v>1.1218699999999999</v>
      </c>
      <c r="AW422">
        <f>AW421/(($AR421+$AS421*(1-Analysis!$G$1))*AV421)*$AR422*AV422</f>
        <v>28.397310086408154</v>
      </c>
      <c r="AY422" s="3">
        <v>43600</v>
      </c>
      <c r="AZ422">
        <v>1.1206499999999999</v>
      </c>
      <c r="BB422" s="3">
        <v>43612</v>
      </c>
      <c r="BC422">
        <v>1.1194299999999999</v>
      </c>
    </row>
    <row r="423" spans="1:55" x14ac:dyDescent="0.3">
      <c r="A423" s="1">
        <v>43595</v>
      </c>
      <c r="B423">
        <v>2881.4</v>
      </c>
      <c r="D423" s="1">
        <v>43595</v>
      </c>
      <c r="E423">
        <v>5131.1400000000003</v>
      </c>
      <c r="G423" s="1">
        <v>43595</v>
      </c>
      <c r="H423" s="2">
        <v>5770.4350000000004</v>
      </c>
      <c r="K423" s="1">
        <v>43609</v>
      </c>
      <c r="L423">
        <v>53.73</v>
      </c>
      <c r="N423">
        <f>N422/(L422+M422*(1-Analysis!$G$1))*L423</f>
        <v>52.259964379558845</v>
      </c>
      <c r="P423" s="1">
        <v>43609</v>
      </c>
      <c r="Q423">
        <v>49.889699999999998</v>
      </c>
      <c r="S423" s="3">
        <v>43600</v>
      </c>
      <c r="T423" s="4">
        <v>280.49933700000003</v>
      </c>
      <c r="V423" s="3">
        <v>43600</v>
      </c>
      <c r="W423">
        <v>28.440805999999998</v>
      </c>
      <c r="Y423">
        <f>Y422/(W422+X422*(1-Analysis!$G$1))*W423</f>
        <v>27.670103823111589</v>
      </c>
      <c r="AA423" s="3">
        <v>43592</v>
      </c>
      <c r="AB423">
        <v>520.41160000000002</v>
      </c>
      <c r="AD423" s="3">
        <v>43580</v>
      </c>
      <c r="AE423">
        <v>53.338900000000002</v>
      </c>
      <c r="AG423" s="1">
        <v>43584</v>
      </c>
      <c r="AH423">
        <v>29.61591</v>
      </c>
      <c r="AJ423">
        <f>AJ422/(AH422+AI422*(1-Analysis!$G$1))*AH423</f>
        <v>28.946222107216528</v>
      </c>
      <c r="AL423" s="1">
        <v>43606</v>
      </c>
      <c r="AM423">
        <v>287.30399999999997</v>
      </c>
      <c r="AO423">
        <f>AO422/(AM422+AN422*(1-Analysis!$G$1))*AM423</f>
        <v>279.24586714215377</v>
      </c>
      <c r="AQ423" s="1">
        <v>43593</v>
      </c>
      <c r="AR423">
        <v>26.3095</v>
      </c>
      <c r="AT423">
        <f t="shared" si="12"/>
        <v>1.1202000000000001</v>
      </c>
      <c r="AU423">
        <f>AU422/((AR422+AS422*(1-Analysis!$G$1))*AT422)*AR423*AT423</f>
        <v>28.503571654654547</v>
      </c>
      <c r="AV423">
        <f t="shared" si="13"/>
        <v>1.11947</v>
      </c>
      <c r="AW423">
        <f>AW422/(($AR422+$AS422*(1-Analysis!$G$1))*AV422)*$AR423*AV423</f>
        <v>28.484996750791023</v>
      </c>
      <c r="AY423" s="3">
        <v>43599</v>
      </c>
      <c r="AZ423">
        <v>1.1212</v>
      </c>
      <c r="BB423" s="3">
        <v>43609</v>
      </c>
      <c r="BC423">
        <v>1.1208100000000001</v>
      </c>
    </row>
    <row r="424" spans="1:55" x14ac:dyDescent="0.3">
      <c r="A424" s="1">
        <v>43594</v>
      </c>
      <c r="B424">
        <v>2870.72</v>
      </c>
      <c r="D424" s="1">
        <v>43594</v>
      </c>
      <c r="E424">
        <v>5110.8900000000003</v>
      </c>
      <c r="G424" s="1">
        <v>43594</v>
      </c>
      <c r="H424" s="2">
        <v>5747.0780000000004</v>
      </c>
      <c r="K424" s="1">
        <v>43608</v>
      </c>
      <c r="L424">
        <v>53.65</v>
      </c>
      <c r="N424">
        <f>N423/(L423+M423*(1-Analysis!$G$1))*L424</f>
        <v>52.182153153979755</v>
      </c>
      <c r="P424" s="1">
        <v>43608</v>
      </c>
      <c r="Q424">
        <v>49.814900000000002</v>
      </c>
      <c r="S424" s="3">
        <v>43599</v>
      </c>
      <c r="T424" s="4">
        <v>278.823936</v>
      </c>
      <c r="V424" s="3">
        <v>43599</v>
      </c>
      <c r="W424">
        <v>28.270845999999999</v>
      </c>
      <c r="Y424">
        <f>Y423/(W423+X423*(1-Analysis!$G$1))*W424</f>
        <v>27.504749478168762</v>
      </c>
      <c r="AA424" s="3">
        <v>43591</v>
      </c>
      <c r="AB424">
        <v>529.14700000000005</v>
      </c>
      <c r="AD424" s="3">
        <v>43579</v>
      </c>
      <c r="AE424">
        <v>53.355800000000002</v>
      </c>
      <c r="AG424" s="1">
        <v>43581</v>
      </c>
      <c r="AH424">
        <v>29.581894999999999</v>
      </c>
      <c r="AJ424">
        <f>AJ423/(AH423+AI423*(1-Analysis!$G$1))*AH424</f>
        <v>28.912976269253861</v>
      </c>
      <c r="AL424" s="1">
        <v>43605</v>
      </c>
      <c r="AM424">
        <v>284.88119999999998</v>
      </c>
      <c r="AO424">
        <f>AO423/(AM423+AN423*(1-Analysis!$G$1))*AM424</f>
        <v>276.89102040520612</v>
      </c>
      <c r="AQ424" s="1">
        <v>43592</v>
      </c>
      <c r="AR424">
        <v>26.383900000000001</v>
      </c>
      <c r="AT424">
        <f t="shared" si="12"/>
        <v>1.1188</v>
      </c>
      <c r="AU424">
        <f>AU423/((AR423+AS423*(1-Analysis!$G$1))*AT423)*AR424*AT424</f>
        <v>28.548452375913133</v>
      </c>
      <c r="AV424">
        <f t="shared" si="13"/>
        <v>1.1194200000000001</v>
      </c>
      <c r="AW424">
        <f>AW423/(($AR423+$AS423*(1-Analysis!$G$1))*AV423)*$AR424*AV424</f>
        <v>28.564272934076385</v>
      </c>
      <c r="AY424" s="3">
        <v>43598</v>
      </c>
      <c r="AZ424">
        <v>1.1243000000000003</v>
      </c>
      <c r="BB424" s="3">
        <v>43608</v>
      </c>
      <c r="BC424">
        <v>1.1183399999999999</v>
      </c>
    </row>
    <row r="425" spans="1:55" x14ac:dyDescent="0.3">
      <c r="A425" s="1">
        <v>43593</v>
      </c>
      <c r="B425">
        <v>2879.42</v>
      </c>
      <c r="D425" s="1">
        <v>43593</v>
      </c>
      <c r="E425">
        <v>5125.13</v>
      </c>
      <c r="G425" s="1">
        <v>43593</v>
      </c>
      <c r="H425" s="2">
        <v>5762.4809999999998</v>
      </c>
      <c r="K425" s="1">
        <v>43607</v>
      </c>
      <c r="L425">
        <v>54.29</v>
      </c>
      <c r="N425">
        <f>N424/(L424+M424*(1-Analysis!$G$1))*L425</f>
        <v>52.804642958612504</v>
      </c>
      <c r="P425" s="1">
        <v>43607</v>
      </c>
      <c r="Q425">
        <v>50.4116</v>
      </c>
      <c r="S425" s="3">
        <v>43598</v>
      </c>
      <c r="T425" s="4">
        <v>276.57628</v>
      </c>
      <c r="V425" s="3">
        <v>43598</v>
      </c>
      <c r="W425">
        <v>28.042864000000002</v>
      </c>
      <c r="Y425">
        <f>Y424/(W424+X424*(1-Analysis!$G$1))*W425</f>
        <v>27.282945440343653</v>
      </c>
      <c r="AA425" s="3">
        <v>43588</v>
      </c>
      <c r="AB425">
        <v>531.48109999999997</v>
      </c>
      <c r="AD425" s="3">
        <v>43578</v>
      </c>
      <c r="AE425">
        <v>53.472099999999998</v>
      </c>
      <c r="AG425" s="1">
        <v>43580</v>
      </c>
      <c r="AH425">
        <v>29.442689999999999</v>
      </c>
      <c r="AJ425">
        <f>AJ424/(AH424+AI424*(1-Analysis!$G$1))*AH425</f>
        <v>28.776919033516887</v>
      </c>
      <c r="AL425" s="1">
        <v>43602</v>
      </c>
      <c r="AM425">
        <v>286.80340000000001</v>
      </c>
      <c r="AO425">
        <f>AO424/(AM424+AN424*(1-Analysis!$G$1))*AM425</f>
        <v>278.75930767520811</v>
      </c>
      <c r="AQ425" s="1">
        <v>43591</v>
      </c>
      <c r="AR425">
        <v>26.809699999999999</v>
      </c>
      <c r="AT425">
        <f t="shared" si="12"/>
        <v>1.1195000000000002</v>
      </c>
      <c r="AU425">
        <f>AU424/((AR424+AS424*(1-Analysis!$G$1))*AT424)*AR425*AT425</f>
        <v>29.02733547325197</v>
      </c>
      <c r="AV425">
        <f t="shared" si="13"/>
        <v>1.11951</v>
      </c>
      <c r="AW425">
        <f>AW424/(($AR424+$AS424*(1-Analysis!$G$1))*AV424)*$AR425*AV425</f>
        <v>29.027594761643847</v>
      </c>
      <c r="AY425" s="3">
        <v>43595</v>
      </c>
      <c r="AZ425">
        <v>1.1244000000000001</v>
      </c>
      <c r="BB425" s="3">
        <v>43607</v>
      </c>
      <c r="BC425">
        <v>1.1152599999999999</v>
      </c>
    </row>
    <row r="426" spans="1:55" x14ac:dyDescent="0.3">
      <c r="A426" s="1">
        <v>43592</v>
      </c>
      <c r="B426">
        <v>2884.05</v>
      </c>
      <c r="D426" s="1">
        <v>43592</v>
      </c>
      <c r="E426">
        <v>5133.2700000000004</v>
      </c>
      <c r="G426" s="1">
        <v>43592</v>
      </c>
      <c r="H426" s="2">
        <v>5771.5860000000002</v>
      </c>
      <c r="K426" s="1">
        <v>43606</v>
      </c>
      <c r="L426">
        <v>54.45</v>
      </c>
      <c r="N426">
        <f>N425/(L425+M425*(1-Analysis!$G$1))*L426</f>
        <v>52.960265409770699</v>
      </c>
      <c r="P426" s="1">
        <v>43606</v>
      </c>
      <c r="Q426">
        <v>50.553699999999999</v>
      </c>
      <c r="S426" s="3">
        <v>43595</v>
      </c>
      <c r="T426" s="4">
        <v>283.41203400000001</v>
      </c>
      <c r="V426" s="3">
        <v>43595</v>
      </c>
      <c r="W426">
        <v>28.735975</v>
      </c>
      <c r="Y426">
        <f>Y425/(W425+X425*(1-Analysis!$G$1))*W426</f>
        <v>27.957274196390181</v>
      </c>
      <c r="AA426" s="3">
        <v>43587</v>
      </c>
      <c r="AB426">
        <v>526.35770000000002</v>
      </c>
      <c r="AD426" s="3">
        <v>43573</v>
      </c>
      <c r="AE426">
        <v>52.947299999999998</v>
      </c>
      <c r="AG426" s="1">
        <v>43579</v>
      </c>
      <c r="AH426">
        <v>29.453457</v>
      </c>
      <c r="AJ426">
        <f>AJ425/(AH425+AI425*(1-Analysis!$G$1))*AH426</f>
        <v>28.787442565409993</v>
      </c>
      <c r="AL426" s="1">
        <v>43601</v>
      </c>
      <c r="AM426">
        <v>288.46269999999998</v>
      </c>
      <c r="AO426">
        <f>AO425/(AM425+AN425*(1-Analysis!$G$1))*AM426</f>
        <v>280.37206860909333</v>
      </c>
      <c r="AQ426" s="1">
        <v>43588</v>
      </c>
      <c r="AR426">
        <v>26.945699999999999</v>
      </c>
      <c r="AT426">
        <f t="shared" si="12"/>
        <v>1.1187499999999999</v>
      </c>
      <c r="AU426">
        <f>AU425/((AR425+AS425*(1-Analysis!$G$1))*AT425)*AR426*AT426</f>
        <v>29.15503979604334</v>
      </c>
      <c r="AV426">
        <f t="shared" si="13"/>
        <v>1.1199399999999999</v>
      </c>
      <c r="AW426">
        <f>AW425/(($AR425+$AS425*(1-Analysis!$G$1))*AV425)*$AR426*AV426</f>
        <v>29.186051637256544</v>
      </c>
      <c r="AY426" s="3">
        <v>43594</v>
      </c>
      <c r="AZ426">
        <v>1.1229499999999999</v>
      </c>
      <c r="BB426" s="3">
        <v>43606</v>
      </c>
      <c r="BC426">
        <v>1.11625</v>
      </c>
    </row>
    <row r="427" spans="1:55" x14ac:dyDescent="0.3">
      <c r="A427" s="1">
        <v>43591</v>
      </c>
      <c r="B427">
        <v>2932.47</v>
      </c>
      <c r="D427" s="1">
        <v>43591</v>
      </c>
      <c r="E427">
        <v>5219.43</v>
      </c>
      <c r="G427" s="1">
        <v>43591</v>
      </c>
      <c r="H427" s="2">
        <v>5868.4480000000003</v>
      </c>
      <c r="K427" s="1">
        <v>43605</v>
      </c>
      <c r="L427">
        <v>53.99</v>
      </c>
      <c r="N427">
        <f>N426/(L426+M426*(1-Analysis!$G$1))*L427</f>
        <v>52.512850862690911</v>
      </c>
      <c r="P427" s="1">
        <v>43605</v>
      </c>
      <c r="Q427">
        <v>50.127200000000002</v>
      </c>
      <c r="S427" s="3">
        <v>43594</v>
      </c>
      <c r="T427" s="4">
        <v>282.27839399999999</v>
      </c>
      <c r="V427" s="3">
        <v>43594</v>
      </c>
      <c r="W427">
        <v>28.620981</v>
      </c>
      <c r="Y427">
        <f>Y426/(W426+X426*(1-Analysis!$G$1))*W427</f>
        <v>27.845396357237703</v>
      </c>
      <c r="AA427" s="3">
        <v>43585</v>
      </c>
      <c r="AB427">
        <v>531.44179999999994</v>
      </c>
      <c r="AD427" s="3">
        <v>43572</v>
      </c>
      <c r="AE427">
        <v>52.862299999999998</v>
      </c>
      <c r="AG427" s="1">
        <v>43578</v>
      </c>
      <c r="AH427">
        <v>29.514624999999999</v>
      </c>
      <c r="AJ427">
        <f>AJ426/(AH426+AI426*(1-Analysis!$G$1))*AH427</f>
        <v>28.847227407876566</v>
      </c>
      <c r="AL427" s="1">
        <v>43600</v>
      </c>
      <c r="AM427">
        <v>285.85320000000002</v>
      </c>
      <c r="AO427">
        <f>AO426/(AM426+AN426*(1-Analysis!$G$1))*AM427</f>
        <v>277.83575832344661</v>
      </c>
      <c r="AQ427" s="1">
        <v>43587</v>
      </c>
      <c r="AR427">
        <v>26.695900000000002</v>
      </c>
      <c r="AT427">
        <f t="shared" si="12"/>
        <v>1.1183500000000002</v>
      </c>
      <c r="AU427">
        <f>AU426/((AR426+AS426*(1-Analysis!$G$1))*AT426)*AR427*AT427</f>
        <v>28.874430609351609</v>
      </c>
      <c r="AV427">
        <f t="shared" si="13"/>
        <v>1.11721</v>
      </c>
      <c r="AW427">
        <f>AW426/(($AR426+$AS426*(1-Analysis!$G$1))*AV426)*$AR427*AV427</f>
        <v>28.844997202194026</v>
      </c>
      <c r="AY427" s="3">
        <v>43593</v>
      </c>
      <c r="AZ427">
        <v>1.1202000000000001</v>
      </c>
      <c r="BB427" s="3">
        <v>43605</v>
      </c>
      <c r="BC427">
        <v>1.11676</v>
      </c>
    </row>
    <row r="428" spans="1:55" x14ac:dyDescent="0.3">
      <c r="A428" s="1">
        <v>43588</v>
      </c>
      <c r="B428">
        <v>2945.64</v>
      </c>
      <c r="D428" s="1">
        <v>43588</v>
      </c>
      <c r="E428">
        <v>5242.5600000000004</v>
      </c>
      <c r="G428" s="1">
        <v>43588</v>
      </c>
      <c r="H428" s="2">
        <v>5894.3029999999999</v>
      </c>
      <c r="K428" s="1">
        <v>43602</v>
      </c>
      <c r="L428">
        <v>54.35</v>
      </c>
      <c r="N428">
        <f>N427/(L427+M427*(1-Analysis!$G$1))*L428</f>
        <v>52.863001377796834</v>
      </c>
      <c r="P428" s="1">
        <v>43602</v>
      </c>
      <c r="Q428">
        <v>50.467300000000002</v>
      </c>
      <c r="S428" s="3">
        <v>43593</v>
      </c>
      <c r="T428" s="4">
        <v>283.05299500000001</v>
      </c>
      <c r="V428" s="3">
        <v>43593</v>
      </c>
      <c r="W428">
        <v>28.699546999999999</v>
      </c>
      <c r="Y428">
        <f>Y427/(W427+X427*(1-Analysis!$G$1))*W428</f>
        <v>27.921833339261578</v>
      </c>
      <c r="AA428" s="3">
        <v>43584</v>
      </c>
      <c r="AB428">
        <v>530.92359999999996</v>
      </c>
      <c r="AD428" s="3">
        <v>43571</v>
      </c>
      <c r="AE428">
        <v>52.974200000000003</v>
      </c>
      <c r="AG428" s="1">
        <v>43573</v>
      </c>
      <c r="AH428">
        <v>29.234188</v>
      </c>
      <c r="AJ428">
        <f>AJ427/(AH427+AI427*(1-Analysis!$G$1))*AH428</f>
        <v>28.573131771811983</v>
      </c>
      <c r="AL428" s="1">
        <v>43599</v>
      </c>
      <c r="AM428">
        <v>284.15030000000002</v>
      </c>
      <c r="AO428">
        <f>AO427/(AM427+AN427*(1-Analysis!$G$1))*AM428</f>
        <v>276.18062025660322</v>
      </c>
      <c r="AQ428" s="1">
        <v>43585</v>
      </c>
      <c r="AR428">
        <v>26.896899999999999</v>
      </c>
      <c r="AT428">
        <f t="shared" si="12"/>
        <v>1.1207</v>
      </c>
      <c r="AU428">
        <f>AU427/((AR427+AS427*(1-Analysis!$G$1))*AT427)*AR428*AT428</f>
        <v>29.15296426160246</v>
      </c>
      <c r="AV428">
        <f t="shared" si="13"/>
        <v>1.1214500000000001</v>
      </c>
      <c r="AW428">
        <f>AW427/(($AR427+$AS427*(1-Analysis!$G$1))*AV427)*$AR428*AV428</f>
        <v>29.172474142209389</v>
      </c>
      <c r="AY428" s="3">
        <v>43592</v>
      </c>
      <c r="AZ428">
        <v>1.1188</v>
      </c>
      <c r="BB428" s="3">
        <v>43602</v>
      </c>
      <c r="BC428">
        <v>1.11609</v>
      </c>
    </row>
    <row r="429" spans="1:55" x14ac:dyDescent="0.3">
      <c r="A429" s="1">
        <v>43587</v>
      </c>
      <c r="B429">
        <v>2917.52</v>
      </c>
      <c r="D429" s="1">
        <v>43587</v>
      </c>
      <c r="E429">
        <v>5192.1499999999996</v>
      </c>
      <c r="G429" s="1">
        <v>43587</v>
      </c>
      <c r="H429" s="2">
        <v>5837.46</v>
      </c>
      <c r="K429" s="1">
        <v>43601</v>
      </c>
      <c r="L429">
        <v>54.67</v>
      </c>
      <c r="N429">
        <f>N428/(L428+M428*(1-Analysis!$G$1))*L429</f>
        <v>53.174246280113209</v>
      </c>
      <c r="P429" s="1">
        <v>43601</v>
      </c>
      <c r="Q429">
        <v>50.7592</v>
      </c>
      <c r="S429" s="3">
        <v>43592</v>
      </c>
      <c r="T429" s="4">
        <v>283.50141500000001</v>
      </c>
      <c r="V429" s="3">
        <v>43592</v>
      </c>
      <c r="W429">
        <v>28.745011000000002</v>
      </c>
      <c r="Y429">
        <f>Y428/(W428+X428*(1-Analysis!$G$1))*W429</f>
        <v>27.966065334663327</v>
      </c>
      <c r="AA429" s="3">
        <v>43581</v>
      </c>
      <c r="AB429">
        <v>530.33370000000002</v>
      </c>
      <c r="AD429" s="3">
        <v>43570</v>
      </c>
      <c r="AE429">
        <v>52.946599999999997</v>
      </c>
      <c r="AG429" s="1">
        <v>43572</v>
      </c>
      <c r="AH429">
        <v>29.188289999999999</v>
      </c>
      <c r="AJ429">
        <f>AJ428/(AH428+AI428*(1-Analysis!$G$1))*AH429</f>
        <v>28.528271637435662</v>
      </c>
      <c r="AL429" s="1">
        <v>43598</v>
      </c>
      <c r="AM429">
        <v>281.85820000000001</v>
      </c>
      <c r="AO429">
        <f>AO428/(AM428+AN428*(1-Analysis!$G$1))*AM429</f>
        <v>273.95280772327084</v>
      </c>
      <c r="AQ429" s="1">
        <v>43584</v>
      </c>
      <c r="AR429">
        <v>26.969200000000001</v>
      </c>
      <c r="AT429">
        <f t="shared" si="12"/>
        <v>1.1166</v>
      </c>
      <c r="AU429">
        <f>AU428/((AR428+AS428*(1-Analysis!$G$1))*AT428)*AR429*AT429</f>
        <v>29.124387952888803</v>
      </c>
      <c r="AV429">
        <f t="shared" si="13"/>
        <v>1.1183399999999999</v>
      </c>
      <c r="AW429">
        <f>AW428/(($AR428+$AS428*(1-Analysis!$G$1))*AV428)*$AR429*AV429</f>
        <v>29.169772544540255</v>
      </c>
      <c r="AY429" s="3">
        <v>43591</v>
      </c>
      <c r="AZ429">
        <v>1.1195000000000002</v>
      </c>
      <c r="BB429" s="3">
        <v>43601</v>
      </c>
      <c r="BC429">
        <v>1.1173599999999999</v>
      </c>
    </row>
    <row r="430" spans="1:55" x14ac:dyDescent="0.3">
      <c r="A430" s="1">
        <v>43586</v>
      </c>
      <c r="B430">
        <v>2923.73</v>
      </c>
      <c r="D430" s="1">
        <v>43586</v>
      </c>
      <c r="E430">
        <v>5203.0600000000004</v>
      </c>
      <c r="G430" s="1">
        <v>43586</v>
      </c>
      <c r="H430" s="2">
        <v>5849.6530000000002</v>
      </c>
      <c r="K430" s="1">
        <v>43600</v>
      </c>
      <c r="L430">
        <v>54.17</v>
      </c>
      <c r="N430">
        <f>N429/(L429+M429*(1-Analysis!$G$1))*L430</f>
        <v>52.687926120243873</v>
      </c>
      <c r="P430" s="1">
        <v>43600</v>
      </c>
      <c r="Q430">
        <v>50.300199999999997</v>
      </c>
      <c r="S430" s="3">
        <v>43588</v>
      </c>
      <c r="T430" s="4">
        <v>289.532647</v>
      </c>
      <c r="V430" s="3">
        <v>43588</v>
      </c>
      <c r="W430">
        <v>29.356445999999998</v>
      </c>
      <c r="Y430">
        <f>Y429/(W429+X429*(1-Analysis!$G$1))*W430</f>
        <v>28.560931384911136</v>
      </c>
      <c r="AA430" s="3">
        <v>43580</v>
      </c>
      <c r="AB430">
        <v>527.84680000000003</v>
      </c>
      <c r="AD430" s="3">
        <v>43567</v>
      </c>
      <c r="AE430">
        <v>52.9788</v>
      </c>
      <c r="AG430" s="1">
        <v>43571</v>
      </c>
      <c r="AH430">
        <v>29.25168</v>
      </c>
      <c r="AJ430">
        <f>AJ429/(AH429+AI429*(1-Analysis!$G$1))*AH430</f>
        <v>28.590228235067695</v>
      </c>
      <c r="AL430" s="1">
        <v>43595</v>
      </c>
      <c r="AM430">
        <v>288.82429999999999</v>
      </c>
      <c r="AO430">
        <f>AO429/(AM429+AN429*(1-Analysis!$G$1))*AM430</f>
        <v>280.72352666592025</v>
      </c>
      <c r="AQ430" s="1">
        <v>43581</v>
      </c>
      <c r="AR430">
        <v>26.947099999999999</v>
      </c>
      <c r="AT430">
        <f t="shared" si="12"/>
        <v>1.1162499999999997</v>
      </c>
      <c r="AU430">
        <f>AU429/((AR429+AS429*(1-Analysis!$G$1))*AT429)*AR430*AT430</f>
        <v>29.091400273334621</v>
      </c>
      <c r="AV430">
        <f t="shared" si="13"/>
        <v>1.1147800000000001</v>
      </c>
      <c r="AW430">
        <f>AW429/(($AR429+$AS429*(1-Analysis!$G$1))*AV429)*$AR430*AV430</f>
        <v>29.053089537924269</v>
      </c>
      <c r="AY430" s="3">
        <v>43588</v>
      </c>
      <c r="AZ430">
        <v>1.1187499999999999</v>
      </c>
      <c r="BB430" s="3">
        <v>43600</v>
      </c>
      <c r="BC430">
        <v>1.1205000000000001</v>
      </c>
    </row>
    <row r="431" spans="1:55" x14ac:dyDescent="0.3">
      <c r="A431" s="1">
        <v>43585</v>
      </c>
      <c r="B431">
        <v>2945.83</v>
      </c>
      <c r="D431" s="1">
        <v>43585</v>
      </c>
      <c r="E431">
        <v>5242.3599999999997</v>
      </c>
      <c r="G431" s="1">
        <v>43585</v>
      </c>
      <c r="H431" s="2">
        <v>5893.8149999999996</v>
      </c>
      <c r="K431" s="1">
        <v>43599</v>
      </c>
      <c r="L431">
        <v>53.85</v>
      </c>
      <c r="N431">
        <f>N430/(L430+M430*(1-Analysis!$G$1))*L431</f>
        <v>52.376681217927498</v>
      </c>
      <c r="P431" s="1">
        <v>43599</v>
      </c>
      <c r="Q431">
        <v>50</v>
      </c>
      <c r="S431" s="3">
        <v>43587</v>
      </c>
      <c r="T431" s="4">
        <v>286.74430999999998</v>
      </c>
      <c r="V431" s="3">
        <v>43587</v>
      </c>
      <c r="W431">
        <v>29.073740999999998</v>
      </c>
      <c r="Y431">
        <f>Y430/(W430+X430*(1-Analysis!$G$1))*W431</f>
        <v>28.285887256368763</v>
      </c>
      <c r="AA431" s="3">
        <v>43579</v>
      </c>
      <c r="AB431">
        <v>528.04280000000006</v>
      </c>
      <c r="AD431" s="3">
        <v>43566</v>
      </c>
      <c r="AE431">
        <v>52.6265</v>
      </c>
      <c r="AG431" s="1">
        <v>43570</v>
      </c>
      <c r="AH431">
        <v>29.236730000000001</v>
      </c>
      <c r="AJ431">
        <f>AJ430/(AH430+AI430*(1-Analysis!$G$1))*AH431</f>
        <v>28.575616290997669</v>
      </c>
      <c r="AL431" s="1">
        <v>43594</v>
      </c>
      <c r="AM431">
        <v>287.67649999999998</v>
      </c>
      <c r="AO431">
        <f>AO430/(AM430+AN430*(1-Analysis!$G$1))*AM431</f>
        <v>279.60791948222015</v>
      </c>
      <c r="AQ431" s="1">
        <v>43580</v>
      </c>
      <c r="AR431">
        <v>26.864999999999998</v>
      </c>
      <c r="AT431">
        <f t="shared" si="12"/>
        <v>1.1144000000000001</v>
      </c>
      <c r="AU431">
        <f>AU430/((AR430+AS430*(1-Analysis!$G$1))*AT430)*AR431*AT431</f>
        <v>28.954699916009037</v>
      </c>
      <c r="AV431">
        <f t="shared" si="13"/>
        <v>1.1134599999999999</v>
      </c>
      <c r="AW431">
        <f>AW430/(($AR430+$AS430*(1-Analysis!$G$1))*AV430)*$AR431*AV431</f>
        <v>28.930276533093501</v>
      </c>
      <c r="AY431" s="3">
        <v>43587</v>
      </c>
      <c r="AZ431">
        <v>1.1183500000000002</v>
      </c>
      <c r="BB431" s="3">
        <v>43599</v>
      </c>
      <c r="BC431">
        <v>1.1207400000000001</v>
      </c>
    </row>
    <row r="432" spans="1:55" x14ac:dyDescent="0.3">
      <c r="A432" s="1">
        <v>43584</v>
      </c>
      <c r="B432">
        <v>2943.03</v>
      </c>
      <c r="D432" s="1">
        <v>43584</v>
      </c>
      <c r="E432">
        <v>5237.2700000000004</v>
      </c>
      <c r="G432" s="1">
        <v>43584</v>
      </c>
      <c r="H432" s="2">
        <v>5888.049</v>
      </c>
      <c r="K432" s="1">
        <v>43598</v>
      </c>
      <c r="L432">
        <v>53.42</v>
      </c>
      <c r="N432">
        <f>N431/(L431+M431*(1-Analysis!$G$1))*L432</f>
        <v>51.958445880439868</v>
      </c>
      <c r="P432" s="1"/>
      <c r="S432" s="3">
        <v>43586</v>
      </c>
      <c r="T432" s="4">
        <v>287.345078</v>
      </c>
      <c r="V432" s="3">
        <v>43586</v>
      </c>
      <c r="W432">
        <v>29.134647000000001</v>
      </c>
      <c r="Y432">
        <f>Y431/(W431+X431*(1-Analysis!$G$1))*W432</f>
        <v>28.345142797278907</v>
      </c>
      <c r="AA432" s="3">
        <v>43578</v>
      </c>
      <c r="AB432">
        <v>529.20249999999999</v>
      </c>
      <c r="AD432" s="3">
        <v>43565</v>
      </c>
      <c r="AE432">
        <v>52.621299999999998</v>
      </c>
      <c r="AG432" s="1">
        <v>43567</v>
      </c>
      <c r="AH432">
        <v>29.254069999999999</v>
      </c>
      <c r="AJ432">
        <f>AJ431/(AH431+AI431*(1-Analysis!$G$1))*AH432</f>
        <v>28.592564191343769</v>
      </c>
      <c r="AL432" s="1">
        <v>43593</v>
      </c>
      <c r="AM432">
        <v>288.46960000000001</v>
      </c>
      <c r="AO432">
        <f>AO431/(AM431+AN431*(1-Analysis!$G$1))*AM432</f>
        <v>280.37877508196971</v>
      </c>
      <c r="AQ432" s="1">
        <v>43579</v>
      </c>
      <c r="AR432">
        <v>26.734300000000001</v>
      </c>
      <c r="AT432">
        <f t="shared" si="12"/>
        <v>1.12025</v>
      </c>
      <c r="AU432">
        <f>AU431/((AR431+AS431*(1-Analysis!$G$1))*AT431)*AR432*AT432</f>
        <v>28.965090499585177</v>
      </c>
      <c r="AV432">
        <f t="shared" si="13"/>
        <v>1.11555</v>
      </c>
      <c r="AW432">
        <f>AW431/(($AR431+$AS431*(1-Analysis!$G$1))*AV431)*$AR432*AV432</f>
        <v>28.843567691865413</v>
      </c>
      <c r="AY432" s="3">
        <v>43585</v>
      </c>
      <c r="AZ432">
        <v>1.1207</v>
      </c>
      <c r="BB432" s="3">
        <v>43598</v>
      </c>
      <c r="BC432">
        <v>1.1226799999999999</v>
      </c>
    </row>
    <row r="433" spans="1:55" x14ac:dyDescent="0.3">
      <c r="A433" s="1">
        <v>43581</v>
      </c>
      <c r="B433">
        <v>2939.88</v>
      </c>
      <c r="D433" s="1">
        <v>43581</v>
      </c>
      <c r="E433">
        <v>5231.5</v>
      </c>
      <c r="G433" s="1">
        <v>43581</v>
      </c>
      <c r="H433" s="2">
        <v>5881.4759999999997</v>
      </c>
      <c r="K433" s="1">
        <v>43595</v>
      </c>
      <c r="L433">
        <v>54.74</v>
      </c>
      <c r="N433">
        <f>N432/(L432+M432*(1-Analysis!$G$1))*L433</f>
        <v>53.242331102494916</v>
      </c>
      <c r="P433" s="1"/>
      <c r="S433" s="3">
        <v>43585</v>
      </c>
      <c r="T433" s="4">
        <v>289.51519000000002</v>
      </c>
      <c r="V433" s="3">
        <v>43585</v>
      </c>
      <c r="W433">
        <v>29.354789</v>
      </c>
      <c r="Y433">
        <f>Y432/(W432+X432*(1-Analysis!$G$1))*W433</f>
        <v>28.559319287067115</v>
      </c>
      <c r="AA433" s="3">
        <v>43573</v>
      </c>
      <c r="AB433">
        <v>523.99950000000001</v>
      </c>
      <c r="AD433" s="3">
        <v>43564</v>
      </c>
      <c r="AE433">
        <v>52.435299999999998</v>
      </c>
      <c r="AG433" s="1">
        <v>43566</v>
      </c>
      <c r="AH433">
        <v>29.05997</v>
      </c>
      <c r="AJ433">
        <f>AJ432/(AH432+AI432*(1-Analysis!$G$1))*AH433</f>
        <v>28.402853265324254</v>
      </c>
      <c r="AL433" s="1">
        <v>43592</v>
      </c>
      <c r="AM433">
        <v>288.93040000000002</v>
      </c>
      <c r="AO433">
        <f>AO432/(AM432+AN432*(1-Analysis!$G$1))*AM433</f>
        <v>280.82665083580224</v>
      </c>
      <c r="AQ433" s="1">
        <v>43578</v>
      </c>
      <c r="AR433">
        <v>26.7819</v>
      </c>
      <c r="AT433">
        <f t="shared" si="12"/>
        <v>1.1206999999999998</v>
      </c>
      <c r="AU433">
        <f>AU432/((AR432+AS432*(1-Analysis!$G$1))*AT432)*AR433*AT433</f>
        <v>29.028318265592347</v>
      </c>
      <c r="AV433">
        <f t="shared" si="13"/>
        <v>1.12232</v>
      </c>
      <c r="AW433">
        <f>AW432/(($AR432+$AS432*(1-Analysis!$G$1))*AV432)*$AR433*AV433</f>
        <v>29.070279428785216</v>
      </c>
      <c r="AY433" s="3">
        <v>43584</v>
      </c>
      <c r="AZ433">
        <v>1.1166</v>
      </c>
      <c r="BB433" s="3">
        <v>43595</v>
      </c>
      <c r="BC433">
        <v>1.1231100000000001</v>
      </c>
    </row>
    <row r="434" spans="1:55" x14ac:dyDescent="0.3">
      <c r="A434" s="1">
        <v>43580</v>
      </c>
      <c r="B434">
        <v>2926.17</v>
      </c>
      <c r="D434" s="1">
        <v>43580</v>
      </c>
      <c r="E434">
        <v>5206.99</v>
      </c>
      <c r="G434" s="1">
        <v>43580</v>
      </c>
      <c r="H434" s="2">
        <v>5853.875</v>
      </c>
      <c r="K434" s="1">
        <v>43594</v>
      </c>
      <c r="L434">
        <v>54.52</v>
      </c>
      <c r="N434">
        <f>N433/(L433+M433*(1-Analysis!$G$1))*L434</f>
        <v>53.028350232152405</v>
      </c>
      <c r="P434" s="1"/>
      <c r="S434" s="3">
        <v>43584</v>
      </c>
      <c r="T434" s="4">
        <v>289.23203599999999</v>
      </c>
      <c r="V434" s="3">
        <v>43584</v>
      </c>
      <c r="W434">
        <v>29.325686999999999</v>
      </c>
      <c r="Y434">
        <f>Y433/(W433+X433*(1-Analysis!$G$1))*W434</f>
        <v>28.531005906586259</v>
      </c>
      <c r="AA434" s="3">
        <v>43572</v>
      </c>
      <c r="AB434">
        <v>523.16390000000001</v>
      </c>
      <c r="AD434" s="3">
        <v>43563</v>
      </c>
      <c r="AE434">
        <v>52.743200000000002</v>
      </c>
      <c r="AG434" s="1">
        <v>43565</v>
      </c>
      <c r="AH434">
        <v>29.060790000000001</v>
      </c>
      <c r="AJ434">
        <f>AJ433/(AH433+AI433*(1-Analysis!$G$1))*AH434</f>
        <v>28.403654723126088</v>
      </c>
      <c r="AL434" s="1">
        <v>43591</v>
      </c>
      <c r="AM434">
        <v>293.77019999999999</v>
      </c>
      <c r="AO434">
        <f>AO433/(AM433+AN433*(1-Analysis!$G$1))*AM434</f>
        <v>285.53070698467099</v>
      </c>
      <c r="AQ434" s="1">
        <v>43577</v>
      </c>
      <c r="AR434">
        <v>26.4329</v>
      </c>
      <c r="AT434">
        <f t="shared" si="12"/>
        <v>1.1254999999999999</v>
      </c>
      <c r="AU434">
        <f>AU433/((AR433+AS433*(1-Analysis!$G$1))*AT433)*AR434*AT434</f>
        <v>28.772753977533522</v>
      </c>
      <c r="AV434">
        <f t="shared" si="13"/>
        <v>1.12581</v>
      </c>
      <c r="AW434">
        <f>AW433/(($AR433+$AS433*(1-Analysis!$G$1))*AV433)*$AR434*AV434</f>
        <v>28.780678947531765</v>
      </c>
      <c r="AY434" s="3">
        <v>43581</v>
      </c>
      <c r="AZ434">
        <v>1.1162499999999997</v>
      </c>
      <c r="BB434" s="3">
        <v>43594</v>
      </c>
      <c r="BC434">
        <v>1.1218699999999999</v>
      </c>
    </row>
    <row r="435" spans="1:55" x14ac:dyDescent="0.3">
      <c r="A435" s="1">
        <v>43579</v>
      </c>
      <c r="B435">
        <v>2927.25</v>
      </c>
      <c r="D435" s="1">
        <v>43579</v>
      </c>
      <c r="E435">
        <v>5208.91</v>
      </c>
      <c r="G435" s="1">
        <v>43579</v>
      </c>
      <c r="H435" s="2">
        <v>5856.0330000000004</v>
      </c>
      <c r="K435" s="1">
        <v>43593</v>
      </c>
      <c r="L435">
        <v>54.67</v>
      </c>
      <c r="N435">
        <f>N434/(L434+M434*(1-Analysis!$G$1))*L435</f>
        <v>53.174246280113202</v>
      </c>
      <c r="P435" s="1"/>
      <c r="S435" s="3">
        <v>43581</v>
      </c>
      <c r="T435" s="4">
        <v>288.913005</v>
      </c>
      <c r="V435" s="3">
        <v>43581</v>
      </c>
      <c r="W435">
        <v>29.293343</v>
      </c>
      <c r="Y435">
        <f>Y434/(W434+X434*(1-Analysis!$G$1))*W435</f>
        <v>28.499538379327902</v>
      </c>
      <c r="AA435" s="3">
        <v>43571</v>
      </c>
      <c r="AB435">
        <v>524.3048</v>
      </c>
      <c r="AD435" s="3">
        <v>43560</v>
      </c>
      <c r="AE435">
        <v>52.687100000000001</v>
      </c>
      <c r="AG435" s="1">
        <v>43564</v>
      </c>
      <c r="AH435">
        <v>28.956140000000001</v>
      </c>
      <c r="AJ435">
        <f>AJ434/(AH434+AI434*(1-Analysis!$G$1))*AH435</f>
        <v>28.301371114635913</v>
      </c>
      <c r="AL435" s="1">
        <v>43588</v>
      </c>
      <c r="AM435">
        <v>295.07260000000002</v>
      </c>
      <c r="AO435">
        <f>AO434/(AM434+AN434*(1-Analysis!$G$1))*AM435</f>
        <v>286.79657803890603</v>
      </c>
      <c r="AQ435" s="1">
        <v>43573</v>
      </c>
      <c r="AR435">
        <v>26.4315</v>
      </c>
      <c r="AT435">
        <f t="shared" si="12"/>
        <v>1.12435</v>
      </c>
      <c r="AU435">
        <f>AU434/((AR434+AS434*(1-Analysis!$G$1))*AT434)*AR435*AT435</f>
        <v>28.741832523659696</v>
      </c>
      <c r="AV435">
        <f t="shared" si="13"/>
        <v>1.1232</v>
      </c>
      <c r="AW435">
        <f>AW434/(($AR434+$AS434*(1-Analysis!$G$1))*AV434)*$AR435*AV435</f>
        <v>28.712434998509856</v>
      </c>
      <c r="AY435" s="3">
        <v>43580</v>
      </c>
      <c r="AZ435">
        <v>1.1144000000000001</v>
      </c>
      <c r="BB435" s="3">
        <v>43593</v>
      </c>
      <c r="BC435">
        <v>1.11947</v>
      </c>
    </row>
    <row r="436" spans="1:55" x14ac:dyDescent="0.3">
      <c r="A436" s="1">
        <v>43578</v>
      </c>
      <c r="B436">
        <v>2933.68</v>
      </c>
      <c r="D436" s="1">
        <v>43578</v>
      </c>
      <c r="E436">
        <v>5220.34</v>
      </c>
      <c r="G436" s="1">
        <v>43578</v>
      </c>
      <c r="H436" s="2">
        <v>5868.8760000000002</v>
      </c>
      <c r="K436" s="1">
        <v>43592</v>
      </c>
      <c r="L436">
        <v>54.75</v>
      </c>
      <c r="N436">
        <f>N435/(L435+M435*(1-Analysis!$G$1))*L436</f>
        <v>53.252057505692292</v>
      </c>
      <c r="S436" s="3">
        <v>43580</v>
      </c>
      <c r="T436" s="4">
        <v>287.55868099999998</v>
      </c>
      <c r="V436" s="3">
        <v>43580</v>
      </c>
      <c r="W436">
        <v>29.156009000000001</v>
      </c>
      <c r="Y436">
        <f>Y435/(W435+X435*(1-Analysis!$G$1))*W436</f>
        <v>28.365925919876393</v>
      </c>
      <c r="AA436" s="3">
        <v>43570</v>
      </c>
      <c r="AB436">
        <v>524.04020000000003</v>
      </c>
      <c r="AD436" s="3">
        <v>43559</v>
      </c>
      <c r="AE436">
        <v>52.442900000000002</v>
      </c>
      <c r="AG436" s="1">
        <v>43563</v>
      </c>
      <c r="AH436">
        <v>29.126359999999998</v>
      </c>
      <c r="AJ436">
        <f>AJ435/(AH435+AI435*(1-Analysis!$G$1))*AH436</f>
        <v>28.467742025645919</v>
      </c>
      <c r="AL436" s="1">
        <v>43587</v>
      </c>
      <c r="AM436">
        <v>292.2319</v>
      </c>
      <c r="AO436">
        <f>AO435/(AM435+AN435*(1-Analysis!$G$1))*AM436</f>
        <v>284.03555231427038</v>
      </c>
      <c r="AQ436" s="1">
        <v>43572</v>
      </c>
      <c r="AR436">
        <v>26.2514</v>
      </c>
      <c r="AT436">
        <f t="shared" si="12"/>
        <v>1.13025</v>
      </c>
      <c r="AU436">
        <f>AU435/((AR435+AS435*(1-Analysis!$G$1))*AT435)*AR436*AT436</f>
        <v>28.695784696602207</v>
      </c>
      <c r="AV436">
        <f t="shared" si="13"/>
        <v>1.12982</v>
      </c>
      <c r="AW436">
        <f>AW435/(($AR435+$AS435*(1-Analysis!$G$1))*AV435)*$AR436*AV436</f>
        <v>28.684867477031716</v>
      </c>
      <c r="AY436" s="3">
        <v>43579</v>
      </c>
      <c r="AZ436">
        <v>1.12025</v>
      </c>
      <c r="BB436" s="3">
        <v>43592</v>
      </c>
      <c r="BC436">
        <v>1.1194200000000001</v>
      </c>
    </row>
    <row r="437" spans="1:55" x14ac:dyDescent="0.3">
      <c r="A437" s="1">
        <v>43577</v>
      </c>
      <c r="B437">
        <v>2907.97</v>
      </c>
      <c r="D437" s="1">
        <v>43577</v>
      </c>
      <c r="E437">
        <v>5174.42</v>
      </c>
      <c r="G437" s="1">
        <v>43577</v>
      </c>
      <c r="H437" s="2">
        <v>5817.1639999999998</v>
      </c>
      <c r="K437" s="1">
        <v>43591</v>
      </c>
      <c r="L437">
        <v>55.67</v>
      </c>
      <c r="N437">
        <f>N436/(L436+M436*(1-Analysis!$G$1))*L437</f>
        <v>54.146886599851875</v>
      </c>
      <c r="S437" s="3">
        <v>43579</v>
      </c>
      <c r="T437" s="4">
        <v>287.66607900000002</v>
      </c>
      <c r="V437" s="3">
        <v>43579</v>
      </c>
      <c r="W437">
        <v>29.166929</v>
      </c>
      <c r="Y437">
        <f>Y436/(W436+X436*(1-Analysis!$G$1))*W437</f>
        <v>28.376550004642077</v>
      </c>
      <c r="AA437" s="3">
        <v>43567</v>
      </c>
      <c r="AB437">
        <v>524.36109999999996</v>
      </c>
      <c r="AD437" s="3">
        <v>43558</v>
      </c>
      <c r="AE437">
        <v>52.322800000000001</v>
      </c>
      <c r="AG437" s="1">
        <v>43560</v>
      </c>
      <c r="AH437">
        <v>29.09714</v>
      </c>
      <c r="AJ437">
        <f>AJ436/(AH436+AI436*(1-Analysis!$G$1))*AH437</f>
        <v>28.439182761048855</v>
      </c>
      <c r="AL437" s="1">
        <v>43586</v>
      </c>
      <c r="AM437">
        <v>292.84609999999998</v>
      </c>
      <c r="AO437">
        <f>AO436/(AM436+AN436*(1-Analysis!$G$1))*AM437</f>
        <v>284.63252559552893</v>
      </c>
      <c r="AQ437" s="1">
        <v>43571</v>
      </c>
      <c r="AR437">
        <v>26.314800000000002</v>
      </c>
      <c r="AT437">
        <f t="shared" si="12"/>
        <v>1.1299999999999999</v>
      </c>
      <c r="AU437">
        <f>AU436/((AR436+AS436*(1-Analysis!$G$1))*AT436)*AR437*AT437</f>
        <v>28.758725602877721</v>
      </c>
      <c r="AV437">
        <f t="shared" si="13"/>
        <v>1.12862</v>
      </c>
      <c r="AW437">
        <f>AW436/(($AR436+$AS436*(1-Analysis!$G$1))*AV436)*$AR437*AV437</f>
        <v>28.723604327362693</v>
      </c>
      <c r="AY437" s="3">
        <v>43578</v>
      </c>
      <c r="AZ437">
        <v>1.1206999999999998</v>
      </c>
      <c r="BB437" s="3">
        <v>43591</v>
      </c>
      <c r="BC437">
        <v>1.11951</v>
      </c>
    </row>
    <row r="438" spans="1:55" x14ac:dyDescent="0.3">
      <c r="A438" s="1">
        <v>43573</v>
      </c>
      <c r="B438">
        <v>2905.03</v>
      </c>
      <c r="D438" s="1">
        <v>43573</v>
      </c>
      <c r="E438">
        <v>5169.09</v>
      </c>
      <c r="G438" s="1">
        <v>43573</v>
      </c>
      <c r="H438" s="2">
        <v>5811.1270000000004</v>
      </c>
      <c r="K438" s="1">
        <v>43588</v>
      </c>
      <c r="L438">
        <v>55.92</v>
      </c>
      <c r="N438">
        <f>N437/(L437+M437*(1-Analysis!$G$1))*L438</f>
        <v>54.390046679786543</v>
      </c>
      <c r="S438" s="3">
        <v>43578</v>
      </c>
      <c r="T438" s="4">
        <v>288.29789699999998</v>
      </c>
      <c r="V438" s="3">
        <v>43578</v>
      </c>
      <c r="W438">
        <v>29.230989999999998</v>
      </c>
      <c r="Y438">
        <f>Y437/(W437+X437*(1-Analysis!$G$1))*W438</f>
        <v>28.438875049896151</v>
      </c>
      <c r="AA438" s="3">
        <v>43566</v>
      </c>
      <c r="AB438">
        <v>520.86810000000003</v>
      </c>
      <c r="AD438" s="3">
        <v>43557</v>
      </c>
      <c r="AE438">
        <v>52.209800000000001</v>
      </c>
      <c r="AG438" s="1">
        <v>43559</v>
      </c>
      <c r="AH438">
        <v>28.96491</v>
      </c>
      <c r="AJ438">
        <f>AJ437/(AH437+AI437*(1-Analysis!$G$1))*AH438</f>
        <v>28.309942803565285</v>
      </c>
      <c r="AL438" s="1">
        <v>43585</v>
      </c>
      <c r="AM438">
        <v>295.0575</v>
      </c>
      <c r="AO438">
        <f>AO437/(AM437+AN437*(1-Analysis!$G$1))*AM438</f>
        <v>286.78190155478524</v>
      </c>
      <c r="AQ438" s="1">
        <v>43570</v>
      </c>
      <c r="AR438">
        <v>26.2791</v>
      </c>
      <c r="AT438">
        <f t="shared" si="12"/>
        <v>1.1309500000000001</v>
      </c>
      <c r="AU438">
        <f>AU437/((AR437+AS437*(1-Analysis!$G$1))*AT437)*AR438*AT438</f>
        <v>28.743854937719057</v>
      </c>
      <c r="AV438">
        <f t="shared" si="13"/>
        <v>1.13012</v>
      </c>
      <c r="AW438">
        <f>AW437/(($AR437+$AS437*(1-Analysis!$G$1))*AV437)*$AR438*AV438</f>
        <v>28.722759929453151</v>
      </c>
      <c r="AY438" s="3">
        <v>43577</v>
      </c>
      <c r="AZ438">
        <v>1.1254999999999999</v>
      </c>
      <c r="BB438" s="3">
        <v>43588</v>
      </c>
      <c r="BC438">
        <v>1.1199399999999999</v>
      </c>
    </row>
    <row r="439" spans="1:55" x14ac:dyDescent="0.3">
      <c r="A439" s="1">
        <v>43572</v>
      </c>
      <c r="B439">
        <v>2900.45</v>
      </c>
      <c r="D439" s="1">
        <v>43572</v>
      </c>
      <c r="E439">
        <v>5160.8599999999997</v>
      </c>
      <c r="G439" s="1">
        <v>43572</v>
      </c>
      <c r="H439" s="2">
        <v>5801.826</v>
      </c>
      <c r="K439" s="1">
        <v>43587</v>
      </c>
      <c r="L439">
        <v>55.38</v>
      </c>
      <c r="N439">
        <f>N438/(L438+M438*(1-Analysis!$G$1))*L439</f>
        <v>53.864820907127658</v>
      </c>
      <c r="S439" s="3">
        <v>43573</v>
      </c>
      <c r="T439" s="4">
        <v>285.46680600000002</v>
      </c>
      <c r="V439" s="3">
        <v>43573</v>
      </c>
      <c r="W439">
        <v>28.943954999999999</v>
      </c>
      <c r="Y439">
        <f>Y438/(W438+X438*(1-Analysis!$G$1))*W439</f>
        <v>28.159618257705844</v>
      </c>
      <c r="AA439" s="3">
        <v>43565</v>
      </c>
      <c r="AB439">
        <v>520.84310000000005</v>
      </c>
      <c r="AD439" s="3">
        <v>43556</v>
      </c>
      <c r="AE439">
        <v>52.206800000000001</v>
      </c>
      <c r="AG439" s="1">
        <v>43558</v>
      </c>
      <c r="AH439">
        <v>28.899339999999999</v>
      </c>
      <c r="AJ439">
        <f>AJ438/(AH438+AI438*(1-Analysis!$G$1))*AH439</f>
        <v>28.245855501045451</v>
      </c>
      <c r="AL439" s="1">
        <v>43584</v>
      </c>
      <c r="AM439">
        <v>294.77679999999998</v>
      </c>
      <c r="AO439">
        <f>AO438/(AM438+AN438*(1-Analysis!$G$1))*AM439</f>
        <v>286.50907446255258</v>
      </c>
      <c r="AQ439" s="1">
        <v>43567</v>
      </c>
      <c r="AR439">
        <v>26.283899999999999</v>
      </c>
      <c r="AT439">
        <f t="shared" si="12"/>
        <v>1.1314</v>
      </c>
      <c r="AU439">
        <f>AU438/((AR438+AS438*(1-Analysis!$G$1))*AT438)*AR439*AT439</f>
        <v>28.760544278392302</v>
      </c>
      <c r="AV439">
        <f t="shared" si="13"/>
        <v>1.1296999999999999</v>
      </c>
      <c r="AW439">
        <f>AW438/(($AR438+$AS438*(1-Analysis!$G$1))*AV438)*$AR439*AV439</f>
        <v>28.717329743061491</v>
      </c>
      <c r="AY439" s="3">
        <v>43573</v>
      </c>
      <c r="AZ439">
        <v>1.12435</v>
      </c>
      <c r="BB439" s="3">
        <v>43587</v>
      </c>
      <c r="BC439">
        <v>1.11721</v>
      </c>
    </row>
    <row r="440" spans="1:55" x14ac:dyDescent="0.3">
      <c r="A440" s="1">
        <v>43571</v>
      </c>
      <c r="B440">
        <v>2907.06</v>
      </c>
      <c r="D440" s="1">
        <v>43571</v>
      </c>
      <c r="E440">
        <v>5172.25</v>
      </c>
      <c r="G440" s="1">
        <v>43571</v>
      </c>
      <c r="H440" s="2">
        <v>5814.4610000000002</v>
      </c>
      <c r="K440" s="1">
        <v>43586</v>
      </c>
      <c r="L440">
        <v>55.5</v>
      </c>
      <c r="N440">
        <f>N439/(L439+M439*(1-Analysis!$G$1))*L440</f>
        <v>53.981537745496297</v>
      </c>
      <c r="S440" s="3">
        <v>43572</v>
      </c>
      <c r="T440" s="4">
        <v>285.01425</v>
      </c>
      <c r="V440" s="3">
        <v>43572</v>
      </c>
      <c r="W440">
        <v>28.897362000000001</v>
      </c>
      <c r="Y440">
        <f>Y439/(W439+X439*(1-Analysis!$G$1))*W440</f>
        <v>28.114287856470725</v>
      </c>
      <c r="AA440" s="3">
        <v>43564</v>
      </c>
      <c r="AB440">
        <v>518.99620000000004</v>
      </c>
      <c r="AD440" s="3">
        <v>43553</v>
      </c>
      <c r="AE440">
        <v>51.609200000000001</v>
      </c>
      <c r="AG440" s="1">
        <v>43557</v>
      </c>
      <c r="AH440">
        <v>28.831130000000002</v>
      </c>
      <c r="AJ440">
        <f>AJ439/(AH439+AI439*(1-Analysis!$G$1))*AH440</f>
        <v>28.179187895358737</v>
      </c>
      <c r="AL440" s="1">
        <v>43581</v>
      </c>
      <c r="AM440">
        <v>294.44810000000001</v>
      </c>
      <c r="AO440">
        <f>AO439/(AM439+AN439*(1-Analysis!$G$1))*AM440</f>
        <v>286.18959364596242</v>
      </c>
      <c r="AQ440" s="1">
        <v>43566</v>
      </c>
      <c r="AR440">
        <v>26.2042</v>
      </c>
      <c r="AT440">
        <f t="shared" si="12"/>
        <v>1.1273</v>
      </c>
      <c r="AU440">
        <f>AU439/((AR439+AS439*(1-Analysis!$G$1))*AT439)*AR440*AT440</f>
        <v>28.569427155612999</v>
      </c>
      <c r="AV440">
        <f t="shared" si="13"/>
        <v>1.1257299999999999</v>
      </c>
      <c r="AW440">
        <f>AW439/(($AR439+$AS439*(1-Analysis!$G$1))*AV439)*$AR440*AV440</f>
        <v>28.529638278974723</v>
      </c>
      <c r="AY440" s="3">
        <v>43572</v>
      </c>
      <c r="AZ440">
        <v>1.13025</v>
      </c>
      <c r="BB440" s="3">
        <v>43586</v>
      </c>
      <c r="BC440">
        <v>1.1199600000000001</v>
      </c>
    </row>
    <row r="441" spans="1:55" x14ac:dyDescent="0.3">
      <c r="A441" s="1">
        <v>43570</v>
      </c>
      <c r="B441">
        <v>2905.58</v>
      </c>
      <c r="D441" s="1">
        <v>43570</v>
      </c>
      <c r="E441">
        <v>5169.63</v>
      </c>
      <c r="G441" s="1">
        <v>43570</v>
      </c>
      <c r="H441" s="2">
        <v>5811.5119999999997</v>
      </c>
      <c r="K441" s="1">
        <v>43585</v>
      </c>
      <c r="L441">
        <v>55.91</v>
      </c>
      <c r="N441">
        <f>N440/(L440+M440*(1-Analysis!$G$1))*L441</f>
        <v>54.380320276589153</v>
      </c>
      <c r="S441" s="3">
        <v>43571</v>
      </c>
      <c r="T441" s="4">
        <v>285.64114000000001</v>
      </c>
      <c r="V441" s="3">
        <v>43571</v>
      </c>
      <c r="W441">
        <v>28.960930000000001</v>
      </c>
      <c r="Y441">
        <f>Y440/(W440+X440*(1-Analysis!$G$1))*W441</f>
        <v>28.176133261267886</v>
      </c>
      <c r="AA441" s="3">
        <v>43563</v>
      </c>
      <c r="AB441">
        <v>522.00649999999996</v>
      </c>
      <c r="AD441" s="3">
        <v>43552</v>
      </c>
      <c r="AE441">
        <v>51.261699999999998</v>
      </c>
      <c r="AG441" s="1">
        <v>43556</v>
      </c>
      <c r="AH441">
        <v>28.829750000000001</v>
      </c>
      <c r="AJ441">
        <f>AJ440/(AH440+AI440*(1-Analysis!$G$1))*AH441</f>
        <v>28.177839100521503</v>
      </c>
      <c r="AL441" s="1">
        <v>43580</v>
      </c>
      <c r="AM441">
        <v>293.06799999999998</v>
      </c>
      <c r="AO441">
        <f>AO440/(AM440+AN440*(1-Analysis!$G$1))*AM441</f>
        <v>284.84820187542357</v>
      </c>
      <c r="AQ441" s="1">
        <v>43565</v>
      </c>
      <c r="AR441">
        <v>26.253900000000002</v>
      </c>
      <c r="AT441">
        <f t="shared" si="12"/>
        <v>1.1251</v>
      </c>
      <c r="AU441">
        <f>AU440/((AR440+AS440*(1-Analysis!$G$1))*AT440)*AR441*AT441</f>
        <v>28.567752284732531</v>
      </c>
      <c r="AV441">
        <f t="shared" si="13"/>
        <v>1.1275299999999999</v>
      </c>
      <c r="AW441">
        <f>AW440/(($AR440+$AS440*(1-Analysis!$G$1))*AV440)*$AR441*AV441</f>
        <v>28.629453145146616</v>
      </c>
      <c r="AY441" s="3">
        <v>43571</v>
      </c>
      <c r="AZ441">
        <v>1.1299999999999999</v>
      </c>
      <c r="BB441" s="3">
        <v>43585</v>
      </c>
      <c r="BC441">
        <v>1.1214500000000001</v>
      </c>
    </row>
    <row r="442" spans="1:55" x14ac:dyDescent="0.3">
      <c r="A442" s="1">
        <v>43567</v>
      </c>
      <c r="B442">
        <v>2907.41</v>
      </c>
      <c r="D442" s="1">
        <v>43567</v>
      </c>
      <c r="E442">
        <v>5172.8</v>
      </c>
      <c r="G442" s="1">
        <v>43567</v>
      </c>
      <c r="H442" s="2">
        <v>5815.04</v>
      </c>
      <c r="K442" s="1">
        <v>43584</v>
      </c>
      <c r="L442">
        <v>55.86</v>
      </c>
      <c r="N442">
        <f>N441/(L441+M441*(1-Analysis!$G$1))*L442</f>
        <v>54.33168826060222</v>
      </c>
      <c r="S442" s="3">
        <v>43570</v>
      </c>
      <c r="T442" s="4">
        <v>285.49646100000001</v>
      </c>
      <c r="V442" s="3">
        <v>43570</v>
      </c>
      <c r="W442">
        <v>28.946258</v>
      </c>
      <c r="Y442">
        <f>Y441/(W441+X441*(1-Analysis!$G$1))*W442</f>
        <v>28.161858849941684</v>
      </c>
      <c r="AA442" s="3">
        <v>43560</v>
      </c>
      <c r="AB442">
        <v>521.45339999999999</v>
      </c>
      <c r="AD442" s="3">
        <v>43551</v>
      </c>
      <c r="AE442">
        <v>51.070099999999996</v>
      </c>
      <c r="AG442" s="1">
        <v>43553</v>
      </c>
      <c r="AH442">
        <v>28.498909999999999</v>
      </c>
      <c r="AJ442">
        <f>AJ441/(AH441+AI441*(1-Analysis!$G$1))*AH442</f>
        <v>27.854480199108323</v>
      </c>
      <c r="AL442" s="1">
        <v>43579</v>
      </c>
      <c r="AM442">
        <v>293.17660000000001</v>
      </c>
      <c r="AO442">
        <f>AO441/(AM441+AN441*(1-Analysis!$G$1))*AM442</f>
        <v>284.95375592678255</v>
      </c>
      <c r="AQ442" s="1">
        <v>43564</v>
      </c>
      <c r="AR442">
        <v>26.110099999999999</v>
      </c>
      <c r="AT442">
        <f t="shared" si="12"/>
        <v>1.1273</v>
      </c>
      <c r="AU442">
        <f>AU441/((AR441+AS441*(1-Analysis!$G$1))*AT441)*AR442*AT442</f>
        <v>28.466833560107574</v>
      </c>
      <c r="AV442">
        <f t="shared" si="13"/>
        <v>1.12646</v>
      </c>
      <c r="AW442">
        <f>AW441/(($AR441+$AS441*(1-Analysis!$G$1))*AV441)*$AR442*AV442</f>
        <v>28.445621690870901</v>
      </c>
      <c r="AY442" s="3">
        <v>43570</v>
      </c>
      <c r="AZ442">
        <v>1.1309500000000001</v>
      </c>
      <c r="BB442" s="3">
        <v>43584</v>
      </c>
      <c r="BC442">
        <v>1.1183399999999999</v>
      </c>
    </row>
    <row r="443" spans="1:55" x14ac:dyDescent="0.3">
      <c r="A443" s="1">
        <v>43566</v>
      </c>
      <c r="B443">
        <v>2888.32</v>
      </c>
      <c r="D443" s="1">
        <v>43566</v>
      </c>
      <c r="E443">
        <v>5138.47</v>
      </c>
      <c r="G443" s="1">
        <v>43566</v>
      </c>
      <c r="H443" s="2">
        <v>5776.2809999999999</v>
      </c>
      <c r="K443" s="1">
        <v>43581</v>
      </c>
      <c r="L443">
        <v>55.8</v>
      </c>
      <c r="N443">
        <f>N442/(L442+M442*(1-Analysis!$G$1))*L443</f>
        <v>54.273329841417898</v>
      </c>
      <c r="S443" s="3">
        <v>43567</v>
      </c>
      <c r="T443" s="4">
        <v>285.67274800000001</v>
      </c>
      <c r="V443" s="3">
        <v>43567</v>
      </c>
      <c r="W443">
        <v>28.964112</v>
      </c>
      <c r="Y443">
        <f>Y442/(W442+X442*(1-Analysis!$G$1))*W443</f>
        <v>28.17922903395327</v>
      </c>
      <c r="AA443" s="3">
        <v>43559</v>
      </c>
      <c r="AB443">
        <v>519.04430000000002</v>
      </c>
      <c r="AD443" s="3">
        <v>43550</v>
      </c>
      <c r="AE443">
        <v>51.307200000000002</v>
      </c>
      <c r="AG443" s="1">
        <v>43552</v>
      </c>
      <c r="AH443">
        <v>28.308219999999999</v>
      </c>
      <c r="AJ443">
        <f>AJ442/(AH442+AI442*(1-Analysis!$G$1))*AH443</f>
        <v>27.668102164679357</v>
      </c>
      <c r="AL443" s="1">
        <v>43578</v>
      </c>
      <c r="AM443">
        <v>293.82240000000002</v>
      </c>
      <c r="AO443">
        <f>AO442/(AM442+AN442*(1-Analysis!$G$1))*AM443</f>
        <v>285.58144290990987</v>
      </c>
      <c r="AQ443" s="1">
        <v>43563</v>
      </c>
      <c r="AR443">
        <v>26.290399999999998</v>
      </c>
      <c r="AT443">
        <f t="shared" si="12"/>
        <v>1.12615</v>
      </c>
      <c r="AU443">
        <f>AU442/((AR442+AS442*(1-Analysis!$G$1))*AT442)*AR443*AT443</f>
        <v>28.63416709470944</v>
      </c>
      <c r="AV443">
        <f t="shared" si="13"/>
        <v>1.12609</v>
      </c>
      <c r="AW443">
        <f>AW442/(($AR442+$AS442*(1-Analysis!$G$1))*AV442)*$AR443*AV443</f>
        <v>28.632641498629262</v>
      </c>
      <c r="AY443" s="3">
        <v>43567</v>
      </c>
      <c r="AZ443">
        <v>1.1314</v>
      </c>
      <c r="BB443" s="3">
        <v>43581</v>
      </c>
      <c r="BC443">
        <v>1.1147800000000001</v>
      </c>
    </row>
    <row r="444" spans="1:55" x14ac:dyDescent="0.3">
      <c r="A444" s="1">
        <v>43565</v>
      </c>
      <c r="B444">
        <v>2888.21</v>
      </c>
      <c r="D444" s="1">
        <v>43565</v>
      </c>
      <c r="E444">
        <v>5138.2299999999996</v>
      </c>
      <c r="G444" s="1">
        <v>43565</v>
      </c>
      <c r="H444" s="2">
        <v>5775.9889999999996</v>
      </c>
      <c r="K444" s="1">
        <v>43580</v>
      </c>
      <c r="L444">
        <v>55.54</v>
      </c>
      <c r="N444">
        <f>N443/(L443+M443*(1-Analysis!$G$1))*L444</f>
        <v>54.020443358285846</v>
      </c>
      <c r="S444" s="3">
        <v>43566</v>
      </c>
      <c r="T444" s="4">
        <v>283.769024</v>
      </c>
      <c r="V444" s="3">
        <v>43566</v>
      </c>
      <c r="W444">
        <v>28.771431</v>
      </c>
      <c r="Y444">
        <f>Y443/(W443+X443*(1-Analysis!$G$1))*W444</f>
        <v>27.991769393226459</v>
      </c>
      <c r="AA444" s="3">
        <v>43558</v>
      </c>
      <c r="AB444">
        <v>517.84760000000006</v>
      </c>
      <c r="AD444" s="3">
        <v>43549</v>
      </c>
      <c r="AE444">
        <v>50.940600000000003</v>
      </c>
      <c r="AG444" s="1">
        <v>43551</v>
      </c>
      <c r="AH444">
        <v>28.203410000000002</v>
      </c>
      <c r="AJ444">
        <f>AJ443/(AH443+AI443*(1-Analysis!$G$1))*AH444</f>
        <v>27.565662174179074</v>
      </c>
      <c r="AL444" s="1">
        <v>43573</v>
      </c>
      <c r="AM444">
        <v>290.94819999999999</v>
      </c>
      <c r="AO444">
        <f>AO443/(AM443+AN443*(1-Analysis!$G$1))*AM444</f>
        <v>282.78785677348299</v>
      </c>
      <c r="AQ444" s="1">
        <v>43560</v>
      </c>
      <c r="AR444">
        <v>26.351800000000001</v>
      </c>
      <c r="AT444">
        <f t="shared" si="12"/>
        <v>1.1223000000000001</v>
      </c>
      <c r="AU444">
        <f>AU443/((AR443+AS443*(1-Analysis!$G$1))*AT443)*AR444*AT444</f>
        <v>28.602919814874159</v>
      </c>
      <c r="AV444">
        <f t="shared" si="13"/>
        <v>1.1217999999999999</v>
      </c>
      <c r="AW444">
        <f>AW443/(($AR443+$AS443*(1-Analysis!$G$1))*AV443)*$AR444*AV444</f>
        <v>28.590176822886765</v>
      </c>
      <c r="AY444" s="3">
        <v>43566</v>
      </c>
      <c r="AZ444">
        <v>1.1273</v>
      </c>
      <c r="BB444" s="3">
        <v>43580</v>
      </c>
      <c r="BC444">
        <v>1.1134599999999999</v>
      </c>
    </row>
    <row r="445" spans="1:55" x14ac:dyDescent="0.3">
      <c r="A445" s="1">
        <v>43564</v>
      </c>
      <c r="B445">
        <v>2878.2</v>
      </c>
      <c r="D445" s="1">
        <v>43564</v>
      </c>
      <c r="E445">
        <v>5120.13</v>
      </c>
      <c r="G445" s="1">
        <v>43564</v>
      </c>
      <c r="H445" s="2">
        <v>5755.491</v>
      </c>
      <c r="K445" s="1">
        <v>43579</v>
      </c>
      <c r="L445">
        <v>55.56</v>
      </c>
      <c r="N445">
        <f>N444/(L444+M444*(1-Analysis!$G$1))*L445</f>
        <v>54.03989616468062</v>
      </c>
      <c r="S445" s="3">
        <v>43565</v>
      </c>
      <c r="T445" s="4">
        <v>283.75667700000002</v>
      </c>
      <c r="V445" s="3">
        <v>43565</v>
      </c>
      <c r="W445">
        <v>28.770202000000001</v>
      </c>
      <c r="Y445">
        <f>Y444/(W444+X444*(1-Analysis!$G$1))*W445</f>
        <v>27.990573697239551</v>
      </c>
      <c r="AA445" s="3">
        <v>43557</v>
      </c>
      <c r="AB445">
        <v>516.73850000000004</v>
      </c>
      <c r="AD445" s="3">
        <v>43546</v>
      </c>
      <c r="AE445">
        <v>50.9803</v>
      </c>
      <c r="AG445" s="1">
        <v>43550</v>
      </c>
      <c r="AH445">
        <v>28.3338</v>
      </c>
      <c r="AJ445">
        <f>AJ444/(AH444+AI444*(1-Analysis!$G$1))*AH445</f>
        <v>27.693103738546334</v>
      </c>
      <c r="AL445" s="1">
        <v>43572</v>
      </c>
      <c r="AM445">
        <v>290.48289999999997</v>
      </c>
      <c r="AO445">
        <f>AO444/(AM444+AN444*(1-Analysis!$G$1))*AM445</f>
        <v>282.33560723299189</v>
      </c>
      <c r="AQ445" s="1">
        <v>43559</v>
      </c>
      <c r="AR445">
        <v>26.244900000000001</v>
      </c>
      <c r="AT445">
        <f t="shared" si="12"/>
        <v>1.12165</v>
      </c>
      <c r="AU445">
        <f>AU444/((AR444+AS444*(1-Analysis!$G$1))*AT444)*AR445*AT445</f>
        <v>28.470389124608502</v>
      </c>
      <c r="AV445">
        <f t="shared" si="13"/>
        <v>1.1221099999999999</v>
      </c>
      <c r="AW445">
        <f>AW444/(($AR444+$AS444*(1-Analysis!$G$1))*AV444)*$AR445*AV445</f>
        <v>28.48206511890022</v>
      </c>
      <c r="AY445" s="3">
        <v>43565</v>
      </c>
      <c r="AZ445">
        <v>1.1251</v>
      </c>
      <c r="BB445" s="3">
        <v>43579</v>
      </c>
      <c r="BC445">
        <v>1.11555</v>
      </c>
    </row>
    <row r="446" spans="1:55" x14ac:dyDescent="0.3">
      <c r="A446" s="1">
        <v>43563</v>
      </c>
      <c r="B446">
        <v>2895.77</v>
      </c>
      <c r="D446" s="1">
        <v>43563</v>
      </c>
      <c r="E446">
        <v>5150.28</v>
      </c>
      <c r="G446" s="1">
        <v>43563</v>
      </c>
      <c r="H446" s="2">
        <v>5788.8590000000004</v>
      </c>
      <c r="K446" s="1">
        <v>43578</v>
      </c>
      <c r="L446">
        <v>55.68</v>
      </c>
      <c r="N446">
        <f>N445/(L445+M445*(1-Analysis!$G$1))*L446</f>
        <v>54.156613003049259</v>
      </c>
      <c r="S446" s="3">
        <v>43564</v>
      </c>
      <c r="T446" s="4">
        <v>282.75144399999999</v>
      </c>
      <c r="V446" s="3">
        <v>43564</v>
      </c>
      <c r="W446">
        <v>28.668246</v>
      </c>
      <c r="Y446">
        <f>Y445/(W445+X445*(1-Analysis!$G$1))*W446</f>
        <v>27.891380548304561</v>
      </c>
      <c r="AA446" s="3">
        <v>43556</v>
      </c>
      <c r="AB446">
        <v>516.7115</v>
      </c>
      <c r="AD446" s="3">
        <v>43545</v>
      </c>
      <c r="AE446">
        <v>51.962400000000002</v>
      </c>
      <c r="AG446" s="1">
        <v>43549</v>
      </c>
      <c r="AH446">
        <v>28.129750000000001</v>
      </c>
      <c r="AJ446">
        <f>AJ445/(AH445+AI445*(1-Analysis!$G$1))*AH446</f>
        <v>27.493667806272853</v>
      </c>
      <c r="AL446" s="1">
        <v>43571</v>
      </c>
      <c r="AM446">
        <v>291.11219999999997</v>
      </c>
      <c r="AO446">
        <f>AO445/(AM445+AN445*(1-Analysis!$G$1))*AM446</f>
        <v>282.9472569983713</v>
      </c>
      <c r="AQ446" s="1">
        <v>43558</v>
      </c>
      <c r="AR446">
        <v>26.1555</v>
      </c>
      <c r="AT446">
        <f t="shared" si="12"/>
        <v>1.1229499999999999</v>
      </c>
      <c r="AU446">
        <f>AU445/((AR445+AS445*(1-Analysis!$G$1))*AT445)*AR446*AT446</f>
        <v>28.406293245354952</v>
      </c>
      <c r="AV446">
        <f t="shared" si="13"/>
        <v>1.1237299999999999</v>
      </c>
      <c r="AW446">
        <f>AW445/(($AR445+$AS445*(1-Analysis!$G$1))*AV445)*$AR446*AV446</f>
        <v>28.426024229576303</v>
      </c>
      <c r="AY446" s="3">
        <v>43564</v>
      </c>
      <c r="AZ446">
        <v>1.1273</v>
      </c>
      <c r="BB446" s="3">
        <v>43578</v>
      </c>
      <c r="BC446">
        <v>1.12232</v>
      </c>
    </row>
    <row r="447" spans="1:55" x14ac:dyDescent="0.3">
      <c r="A447" s="1">
        <v>43560</v>
      </c>
      <c r="B447">
        <v>2892.74</v>
      </c>
      <c r="D447" s="1">
        <v>43560</v>
      </c>
      <c r="E447">
        <v>5144.83</v>
      </c>
      <c r="G447" s="1">
        <v>43560</v>
      </c>
      <c r="H447" s="2">
        <v>5782.6949999999997</v>
      </c>
      <c r="K447" s="1">
        <v>43577</v>
      </c>
      <c r="L447">
        <v>55.19</v>
      </c>
      <c r="N447">
        <f>N446/(L446+M446*(1-Analysis!$G$1))*L447</f>
        <v>53.680019246377306</v>
      </c>
      <c r="S447" s="3">
        <v>43563</v>
      </c>
      <c r="T447" s="4">
        <v>284.40376099999997</v>
      </c>
      <c r="V447" s="3">
        <v>43563</v>
      </c>
      <c r="W447">
        <v>28.835767000000001</v>
      </c>
      <c r="Y447">
        <f>Y446/(W446+X446*(1-Analysis!$G$1))*W447</f>
        <v>28.054361986402746</v>
      </c>
      <c r="AA447" s="3">
        <v>43553</v>
      </c>
      <c r="AB447">
        <v>510.80040000000002</v>
      </c>
      <c r="AD447" s="3">
        <v>43544</v>
      </c>
      <c r="AE447">
        <v>51.400199999999998</v>
      </c>
      <c r="AG447" s="1">
        <v>43546</v>
      </c>
      <c r="AH447">
        <v>28.15204</v>
      </c>
      <c r="AJ447">
        <f>AJ446/(AH446+AI446*(1-Analysis!$G$1))*AH447</f>
        <v>27.515453775056855</v>
      </c>
      <c r="AL447" s="1">
        <v>43570</v>
      </c>
      <c r="AM447">
        <v>290.95650000000001</v>
      </c>
      <c r="AO447">
        <f>AO446/(AM446+AN446*(1-Analysis!$G$1))*AM447</f>
        <v>282.79592397998653</v>
      </c>
      <c r="AQ447" s="1">
        <v>43557</v>
      </c>
      <c r="AR447">
        <v>26.190100000000001</v>
      </c>
      <c r="AT447">
        <f t="shared" si="12"/>
        <v>1.1190500000000001</v>
      </c>
      <c r="AU447">
        <f>AU446/((AR446+AS446*(1-Analysis!$G$1))*AT446)*AR447*AT447</f>
        <v>28.345085296625626</v>
      </c>
      <c r="AV447">
        <f t="shared" si="13"/>
        <v>1.1203399999999999</v>
      </c>
      <c r="AW447">
        <f>AW446/(($AR446+$AS446*(1-Analysis!$G$1))*AV446)*$AR447*AV447</f>
        <v>28.377760476494831</v>
      </c>
      <c r="AY447" s="3">
        <v>43563</v>
      </c>
      <c r="AZ447">
        <v>1.12615</v>
      </c>
      <c r="BB447" s="3">
        <v>43577</v>
      </c>
      <c r="BC447">
        <v>1.12581</v>
      </c>
    </row>
    <row r="448" spans="1:55" x14ac:dyDescent="0.3">
      <c r="A448" s="1">
        <v>43559</v>
      </c>
      <c r="B448">
        <v>2879.39</v>
      </c>
      <c r="D448" s="1">
        <v>43559</v>
      </c>
      <c r="E448">
        <v>5121.05</v>
      </c>
      <c r="G448" s="1">
        <v>43559</v>
      </c>
      <c r="H448" s="2">
        <v>5755.9560000000001</v>
      </c>
      <c r="K448" s="1">
        <v>43573</v>
      </c>
      <c r="L448">
        <v>55.13</v>
      </c>
      <c r="N448">
        <f>N447/(L447+M447*(1-Analysis!$G$1))*L448</f>
        <v>53.62166082719299</v>
      </c>
      <c r="S448" s="3">
        <v>43560</v>
      </c>
      <c r="T448" s="4">
        <v>284.103229</v>
      </c>
      <c r="V448" s="3">
        <v>43560</v>
      </c>
      <c r="W448">
        <v>28.805305000000001</v>
      </c>
      <c r="Y448">
        <f>Y447/(W447+X447*(1-Analysis!$G$1))*W448</f>
        <v>28.024725459833856</v>
      </c>
      <c r="AA448" s="3">
        <v>43552</v>
      </c>
      <c r="AB448">
        <v>507.36259999999999</v>
      </c>
      <c r="AD448" s="3">
        <v>43543</v>
      </c>
      <c r="AE448">
        <v>51.549500000000002</v>
      </c>
      <c r="AG448" s="1">
        <v>43545</v>
      </c>
      <c r="AH448">
        <v>28.696120000000001</v>
      </c>
      <c r="AJ448">
        <f>AJ447/(AH447+AI447*(1-Analysis!$G$1))*AH448</f>
        <v>28.047230800449437</v>
      </c>
      <c r="AL448" s="1">
        <v>43567</v>
      </c>
      <c r="AM448">
        <v>291.1361</v>
      </c>
      <c r="AO448">
        <f>AO447/(AM447+AN447*(1-Analysis!$G$1))*AM448</f>
        <v>282.97048666529105</v>
      </c>
      <c r="AQ448" s="1">
        <v>43556</v>
      </c>
      <c r="AR448">
        <v>26.1175</v>
      </c>
      <c r="AT448">
        <f t="shared" si="12"/>
        <v>1.1221000000000001</v>
      </c>
      <c r="AU448">
        <f>AU447/((AR447+AS447*(1-Analysis!$G$1))*AT447)*AR448*AT448</f>
        <v>28.343552707127543</v>
      </c>
      <c r="AV448">
        <f t="shared" si="13"/>
        <v>1.12026</v>
      </c>
      <c r="AW448">
        <f>AW447/(($AR447+$AS447*(1-Analysis!$G$1))*AV447)*$AR448*AV448</f>
        <v>28.297075443977093</v>
      </c>
      <c r="AY448" s="3">
        <v>43560</v>
      </c>
      <c r="AZ448">
        <v>1.1223000000000001</v>
      </c>
      <c r="BB448" s="3">
        <v>43573</v>
      </c>
      <c r="BC448">
        <v>1.1232</v>
      </c>
    </row>
    <row r="449" spans="1:55" x14ac:dyDescent="0.3">
      <c r="A449" s="1">
        <v>43558</v>
      </c>
      <c r="B449">
        <v>2873.4</v>
      </c>
      <c r="D449" s="1">
        <v>43558</v>
      </c>
      <c r="E449">
        <v>5109.58</v>
      </c>
      <c r="G449" s="1">
        <v>43558</v>
      </c>
      <c r="H449" s="2">
        <v>5742.6710000000003</v>
      </c>
      <c r="K449" s="1">
        <v>43572</v>
      </c>
      <c r="L449">
        <v>55.05</v>
      </c>
      <c r="N449">
        <f>N448/(L448+M448*(1-Analysis!$G$1))*L449</f>
        <v>53.543849601613893</v>
      </c>
      <c r="S449" s="3">
        <v>43559</v>
      </c>
      <c r="T449" s="4">
        <v>282.79077899999999</v>
      </c>
      <c r="V449" s="3">
        <v>43559</v>
      </c>
      <c r="W449">
        <v>28.672219999999999</v>
      </c>
      <c r="Y449">
        <f>Y448/(W448+X448*(1-Analysis!$G$1))*W449</f>
        <v>27.895246859005919</v>
      </c>
      <c r="AA449" s="3">
        <v>43551</v>
      </c>
      <c r="AB449">
        <v>505.4701</v>
      </c>
      <c r="AD449" s="3">
        <v>43542</v>
      </c>
      <c r="AE449">
        <v>51.554499999999997</v>
      </c>
      <c r="AG449" s="1">
        <v>43544</v>
      </c>
      <c r="AH449">
        <v>28.387640000000001</v>
      </c>
      <c r="AJ449">
        <f>AJ448/(AH448+AI448*(1-Analysis!$G$1))*AH449</f>
        <v>27.745726284949686</v>
      </c>
      <c r="AL449" s="1">
        <v>43566</v>
      </c>
      <c r="AM449">
        <v>289.18939999999998</v>
      </c>
      <c r="AO449">
        <f>AO448/(AM448+AN448*(1-Analysis!$G$1))*AM449</f>
        <v>281.07838655681485</v>
      </c>
      <c r="AQ449" s="1">
        <v>43553</v>
      </c>
      <c r="AR449">
        <v>25.800599999999999</v>
      </c>
      <c r="AT449">
        <f t="shared" si="12"/>
        <v>1.1228499999999999</v>
      </c>
      <c r="AU449">
        <f>AU448/((AR448+AS448*(1-Analysis!$G$1))*AT448)*AR449*AT449</f>
        <v>28.018357284838931</v>
      </c>
      <c r="AV449">
        <f t="shared" si="13"/>
        <v>1.1217699999999999</v>
      </c>
      <c r="AW449">
        <f>AW448/(($AR448+$AS448*(1-Analysis!$G$1))*AV448)*$AR449*AV449</f>
        <v>27.991408159071796</v>
      </c>
      <c r="AY449" s="3">
        <v>43559</v>
      </c>
      <c r="AZ449">
        <v>1.12165</v>
      </c>
      <c r="BB449" s="3">
        <v>43572</v>
      </c>
      <c r="BC449">
        <v>1.12982</v>
      </c>
    </row>
    <row r="450" spans="1:55" x14ac:dyDescent="0.3">
      <c r="A450" s="1">
        <v>43557</v>
      </c>
      <c r="B450">
        <v>2867.24</v>
      </c>
      <c r="D450" s="1">
        <v>43557</v>
      </c>
      <c r="E450">
        <v>5098.62</v>
      </c>
      <c r="G450" s="1">
        <v>43557</v>
      </c>
      <c r="H450" s="2">
        <v>5730.3540000000003</v>
      </c>
      <c r="K450" s="1">
        <v>43571</v>
      </c>
      <c r="L450">
        <v>55.17</v>
      </c>
      <c r="N450">
        <f>N449/(L449+M449*(1-Analysis!$G$1))*L450</f>
        <v>53.660566439982539</v>
      </c>
      <c r="S450" s="3">
        <v>43558</v>
      </c>
      <c r="T450" s="4">
        <v>282.14899700000001</v>
      </c>
      <c r="V450" s="3">
        <v>43558</v>
      </c>
      <c r="W450">
        <v>28.607219000000001</v>
      </c>
      <c r="Y450">
        <f>Y449/(W449+X449*(1-Analysis!$G$1))*W450</f>
        <v>27.832007286308645</v>
      </c>
      <c r="AA450" s="3">
        <v>43550</v>
      </c>
      <c r="AB450">
        <v>507.82319999999999</v>
      </c>
      <c r="AD450" s="3">
        <v>43539</v>
      </c>
      <c r="AE450">
        <v>51.363599999999998</v>
      </c>
      <c r="AG450" s="1">
        <v>43543</v>
      </c>
      <c r="AH450">
        <v>28.471419999999998</v>
      </c>
      <c r="AJ450">
        <f>AJ449/(AH449+AI449*(1-Analysis!$G$1))*AH450</f>
        <v>27.827611814995613</v>
      </c>
      <c r="AL450" s="1">
        <v>43565</v>
      </c>
      <c r="AM450">
        <v>289.17090000000002</v>
      </c>
      <c r="AO450">
        <f>AO449/(AM449+AN449*(1-Analysis!$G$1))*AM450</f>
        <v>281.06040543388542</v>
      </c>
      <c r="AQ450" s="1">
        <v>43552</v>
      </c>
      <c r="AR450">
        <v>25.612100000000002</v>
      </c>
      <c r="AT450">
        <f t="shared" si="12"/>
        <v>1.1234999999999999</v>
      </c>
      <c r="AU450">
        <f>AU449/((AR449+AS449*(1-Analysis!$G$1))*AT449)*AR450*AT450</f>
        <v>27.829755161876239</v>
      </c>
      <c r="AV450">
        <f t="shared" si="13"/>
        <v>1.1228400000000001</v>
      </c>
      <c r="AW450">
        <f>AW449/(($AR449+$AS449*(1-Analysis!$G$1))*AV449)*$AR450*AV450</f>
        <v>27.813406574064189</v>
      </c>
      <c r="AY450" s="3">
        <v>43558</v>
      </c>
      <c r="AZ450">
        <v>1.1229499999999999</v>
      </c>
      <c r="BB450" s="3">
        <v>43571</v>
      </c>
      <c r="BC450">
        <v>1.12862</v>
      </c>
    </row>
    <row r="451" spans="1:55" x14ac:dyDescent="0.3">
      <c r="A451" s="1">
        <v>43556</v>
      </c>
      <c r="B451">
        <v>2867.19</v>
      </c>
      <c r="D451" s="1">
        <v>43556</v>
      </c>
      <c r="E451">
        <v>5098.3999999999996</v>
      </c>
      <c r="G451" s="1">
        <v>43556</v>
      </c>
      <c r="H451" s="2">
        <v>5730.0410000000002</v>
      </c>
      <c r="K451" s="1">
        <v>43570</v>
      </c>
      <c r="L451">
        <v>55.14</v>
      </c>
      <c r="N451">
        <f>N450/(L450+M450*(1-Analysis!$G$1))*L451</f>
        <v>53.631387230390374</v>
      </c>
      <c r="S451" s="3">
        <v>43557</v>
      </c>
      <c r="T451" s="4">
        <v>281.54119800000001</v>
      </c>
      <c r="V451" s="3">
        <v>43557</v>
      </c>
      <c r="W451">
        <v>28.545629999999999</v>
      </c>
      <c r="Y451">
        <f>Y450/(W450+X450*(1-Analysis!$G$1))*W451</f>
        <v>27.772087253649879</v>
      </c>
      <c r="AA451" s="3">
        <v>43549</v>
      </c>
      <c r="AB451">
        <v>504.20229999999998</v>
      </c>
      <c r="AD451" s="3">
        <v>43538</v>
      </c>
      <c r="AE451">
        <v>51.1068</v>
      </c>
      <c r="AG451" s="1">
        <v>43542</v>
      </c>
      <c r="AH451">
        <v>28.47222</v>
      </c>
      <c r="AJ451">
        <f>AJ450/(AH450+AI450*(1-Analysis!$G$1))*AH451</f>
        <v>27.828393725046187</v>
      </c>
      <c r="AL451" s="1">
        <v>43564</v>
      </c>
      <c r="AM451">
        <v>288.14859999999999</v>
      </c>
      <c r="AO451">
        <f>AO450/(AM450+AN450*(1-Analysis!$G$1))*AM451</f>
        <v>280.06677830032851</v>
      </c>
      <c r="AQ451" s="1">
        <v>43551</v>
      </c>
      <c r="AR451">
        <v>25.478899999999999</v>
      </c>
      <c r="AT451">
        <f t="shared" si="12"/>
        <v>1.1252</v>
      </c>
      <c r="AU451">
        <f>AU450/((AR450+AS450*(1-Analysis!$G$1))*AT450)*AR451*AT451</f>
        <v>27.726912874975188</v>
      </c>
      <c r="AV451">
        <f t="shared" si="13"/>
        <v>1.12493</v>
      </c>
      <c r="AW451">
        <f>AW450/(($AR450+$AS450*(1-Analysis!$G$1))*AV450)*$AR451*AV451</f>
        <v>27.720259598689864</v>
      </c>
      <c r="AY451" s="3">
        <v>43557</v>
      </c>
      <c r="AZ451">
        <v>1.1190500000000001</v>
      </c>
      <c r="BB451" s="3">
        <v>43570</v>
      </c>
      <c r="BC451">
        <v>1.13012</v>
      </c>
    </row>
    <row r="452" spans="1:55" x14ac:dyDescent="0.3">
      <c r="A452" s="1">
        <v>43553</v>
      </c>
      <c r="B452">
        <v>2834.4</v>
      </c>
      <c r="D452" s="1">
        <v>43553</v>
      </c>
      <c r="E452">
        <v>5040.0600000000004</v>
      </c>
      <c r="G452" s="1">
        <v>43553</v>
      </c>
      <c r="H452" s="2">
        <v>5664.4629999999997</v>
      </c>
      <c r="K452" s="1">
        <v>43567</v>
      </c>
      <c r="L452">
        <v>55.17</v>
      </c>
      <c r="N452">
        <f>N451/(L451+M451*(1-Analysis!$G$1))*L452</f>
        <v>53.660566439982532</v>
      </c>
      <c r="S452" s="3">
        <v>43556</v>
      </c>
      <c r="T452" s="4">
        <v>281.529315</v>
      </c>
      <c r="V452" s="3">
        <v>43556</v>
      </c>
      <c r="W452">
        <v>28.544452</v>
      </c>
      <c r="Y452">
        <f>Y451/(W451+X451*(1-Analysis!$G$1))*W452</f>
        <v>27.770941175641273</v>
      </c>
      <c r="AA452" s="3">
        <v>43546</v>
      </c>
      <c r="AB452">
        <v>504.59019999999998</v>
      </c>
      <c r="AD452" s="3">
        <v>43537</v>
      </c>
      <c r="AE452">
        <v>51.136400000000002</v>
      </c>
      <c r="AG452" s="1">
        <v>43539</v>
      </c>
      <c r="AH452">
        <v>28.366990000000001</v>
      </c>
      <c r="AJ452">
        <f>AJ451/(AH451+AI451*(1-Analysis!$G$1))*AH452</f>
        <v>27.72554323176935</v>
      </c>
      <c r="AL452" s="1">
        <v>43563</v>
      </c>
      <c r="AM452">
        <v>289.83519999999999</v>
      </c>
      <c r="AO452">
        <f>AO451/(AM451+AN451*(1-Analysis!$G$1))*AM452</f>
        <v>281.70607353994211</v>
      </c>
      <c r="AQ452" s="1">
        <v>43550</v>
      </c>
      <c r="AR452">
        <v>25.532599999999999</v>
      </c>
      <c r="AT452">
        <f t="shared" si="12"/>
        <v>1.12805</v>
      </c>
      <c r="AU452">
        <f>AU451/((AR451+AS451*(1-Analysis!$G$1))*AT451)*AR452*AT452</f>
        <v>27.855727890058787</v>
      </c>
      <c r="AV452">
        <f t="shared" si="13"/>
        <v>1.1275599999999999</v>
      </c>
      <c r="AW452">
        <f>AW451/(($AR451+$AS451*(1-Analysis!$G$1))*AV451)*$AR452*AV452</f>
        <v>27.843627977230334</v>
      </c>
      <c r="AY452" s="3">
        <v>43556</v>
      </c>
      <c r="AZ452">
        <v>1.1221000000000001</v>
      </c>
      <c r="BB452" s="3">
        <v>43567</v>
      </c>
      <c r="BC452">
        <v>1.1296999999999999</v>
      </c>
    </row>
    <row r="453" spans="1:55" x14ac:dyDescent="0.3">
      <c r="A453" s="1">
        <v>43552</v>
      </c>
      <c r="B453">
        <v>2815.44</v>
      </c>
      <c r="D453" s="1">
        <v>43552</v>
      </c>
      <c r="E453">
        <v>5006.1899999999996</v>
      </c>
      <c r="G453" s="1">
        <v>43552</v>
      </c>
      <c r="H453" s="2">
        <v>5626.317</v>
      </c>
      <c r="K453" s="1">
        <v>43566</v>
      </c>
      <c r="L453">
        <v>54.81</v>
      </c>
      <c r="N453">
        <f>N452/(L452+M452*(1-Analysis!$G$1))*L453</f>
        <v>53.310415924876608</v>
      </c>
      <c r="S453" s="3">
        <v>43555</v>
      </c>
      <c r="T453" s="4">
        <v>278.30770200000001</v>
      </c>
      <c r="V453" s="3">
        <v>43555</v>
      </c>
      <c r="W453">
        <v>28.217842000000001</v>
      </c>
      <c r="Y453">
        <f>Y452/(W452+X452*(1-Analysis!$G$1))*W453</f>
        <v>27.453181805190713</v>
      </c>
      <c r="AA453" s="3">
        <v>43545</v>
      </c>
      <c r="AB453">
        <v>514.31169999999997</v>
      </c>
      <c r="AD453" s="3">
        <v>43536</v>
      </c>
      <c r="AE453">
        <v>50.7804</v>
      </c>
      <c r="AG453" s="1">
        <v>43538</v>
      </c>
      <c r="AH453">
        <v>28.222549999999998</v>
      </c>
      <c r="AJ453">
        <f>AJ452/(AH452+AI452*(1-Analysis!$G$1))*AH453</f>
        <v>27.584369372138955</v>
      </c>
      <c r="AL453" s="1">
        <v>43560</v>
      </c>
      <c r="AM453">
        <v>289.53019999999998</v>
      </c>
      <c r="AO453">
        <f>AO452/(AM452+AN452*(1-Analysis!$G$1))*AM453</f>
        <v>281.40962799975347</v>
      </c>
      <c r="AQ453" s="1">
        <v>43549</v>
      </c>
      <c r="AR453">
        <v>25.2562</v>
      </c>
      <c r="AT453">
        <f t="shared" si="12"/>
        <v>1.13225</v>
      </c>
      <c r="AU453">
        <f>AU452/((AR452+AS452*(1-Analysis!$G$1))*AT452)*AR453*AT453</f>
        <v>27.656769957180725</v>
      </c>
      <c r="AV453">
        <f t="shared" si="13"/>
        <v>1.1314500000000001</v>
      </c>
      <c r="AW453">
        <f>AW452/(($AR452+$AS452*(1-Analysis!$G$1))*AV452)*$AR453*AV453</f>
        <v>27.637228852331308</v>
      </c>
      <c r="AY453" s="3">
        <v>43553</v>
      </c>
      <c r="AZ453">
        <v>1.1228499999999999</v>
      </c>
      <c r="BB453" s="3">
        <v>43566</v>
      </c>
      <c r="BC453">
        <v>1.1257299999999999</v>
      </c>
    </row>
    <row r="454" spans="1:55" x14ac:dyDescent="0.3">
      <c r="A454" s="1">
        <v>43551</v>
      </c>
      <c r="B454">
        <v>2805.37</v>
      </c>
      <c r="D454" s="1">
        <v>43551</v>
      </c>
      <c r="E454">
        <v>4987.74</v>
      </c>
      <c r="G454" s="1">
        <v>43551</v>
      </c>
      <c r="H454" s="2">
        <v>5605.317</v>
      </c>
      <c r="K454" s="1">
        <v>43565</v>
      </c>
      <c r="L454">
        <v>54.8</v>
      </c>
      <c r="N454">
        <f>N453/(L453+M453*(1-Analysis!$G$1))*L454</f>
        <v>53.300689521679217</v>
      </c>
      <c r="S454" s="3">
        <v>43553</v>
      </c>
      <c r="T454" s="4">
        <v>278.30770200000001</v>
      </c>
      <c r="V454" s="3">
        <v>43553</v>
      </c>
      <c r="W454">
        <v>28.217842000000001</v>
      </c>
      <c r="Y454">
        <f>Y453/(W453+X453*(1-Analysis!$G$1))*W454</f>
        <v>27.453181805190713</v>
      </c>
      <c r="AA454" s="3">
        <v>43544</v>
      </c>
      <c r="AB454">
        <v>508.76389999999998</v>
      </c>
      <c r="AD454" s="3">
        <v>43535</v>
      </c>
      <c r="AE454">
        <v>50.628399999999999</v>
      </c>
      <c r="AG454" s="1">
        <v>43537</v>
      </c>
      <c r="AH454">
        <v>28.237030000000001</v>
      </c>
      <c r="AJ454">
        <f>AJ453/(AH453+AI453*(1-Analysis!$G$1))*AH454</f>
        <v>27.598521944054273</v>
      </c>
      <c r="AL454" s="1">
        <v>43559</v>
      </c>
      <c r="AM454">
        <v>288.19729999999998</v>
      </c>
      <c r="AO454">
        <f>AO453/(AM453+AN453*(1-Analysis!$G$1))*AM454</f>
        <v>280.11411239149959</v>
      </c>
      <c r="AQ454" s="1">
        <v>43546</v>
      </c>
      <c r="AR454">
        <v>25.363700000000001</v>
      </c>
      <c r="AT454">
        <f t="shared" si="12"/>
        <v>1.1282999999999999</v>
      </c>
      <c r="AU454">
        <f>AU453/((AR453+AS453*(1-Analysis!$G$1))*AT453)*AR454*AT454</f>
        <v>27.677592817908735</v>
      </c>
      <c r="AV454">
        <f t="shared" si="13"/>
        <v>1.13005</v>
      </c>
      <c r="AW454">
        <f>AW453/(($AR453+$AS453*(1-Analysis!$G$1))*AV453)*$AR454*AV454</f>
        <v>27.720520928722646</v>
      </c>
      <c r="AY454" s="3">
        <v>43552</v>
      </c>
      <c r="AZ454">
        <v>1.1234999999999999</v>
      </c>
      <c r="BB454" s="3">
        <v>43565</v>
      </c>
      <c r="BC454">
        <v>1.1275299999999999</v>
      </c>
    </row>
    <row r="455" spans="1:55" x14ac:dyDescent="0.3">
      <c r="A455" s="1">
        <v>43550</v>
      </c>
      <c r="B455">
        <v>2818.46</v>
      </c>
      <c r="D455" s="1">
        <v>43550</v>
      </c>
      <c r="E455">
        <v>5010.96</v>
      </c>
      <c r="G455" s="1">
        <v>43550</v>
      </c>
      <c r="H455" s="2">
        <v>5631.393</v>
      </c>
      <c r="K455" s="1">
        <v>43564</v>
      </c>
      <c r="L455">
        <v>54.61</v>
      </c>
      <c r="N455">
        <f>N454/(L454+M454*(1-Analysis!$G$1))*L455</f>
        <v>53.115887860928872</v>
      </c>
      <c r="S455" s="3">
        <v>43552</v>
      </c>
      <c r="T455" s="4">
        <v>276.43659400000001</v>
      </c>
      <c r="V455" s="3">
        <v>43552</v>
      </c>
      <c r="W455">
        <v>28.028130000000001</v>
      </c>
      <c r="Y455">
        <f>Y454/(W454+X454*(1-Analysis!$G$1))*W455</f>
        <v>27.26861070912226</v>
      </c>
      <c r="AA455" s="3">
        <v>43543</v>
      </c>
      <c r="AB455">
        <v>510.245</v>
      </c>
      <c r="AD455" s="3">
        <v>43532</v>
      </c>
      <c r="AE455">
        <v>49.896099999999997</v>
      </c>
      <c r="AG455" s="1">
        <v>43536</v>
      </c>
      <c r="AH455">
        <v>28.04045</v>
      </c>
      <c r="AJ455">
        <f>AJ454/(AH454+AI454*(1-Analysis!$G$1))*AH455</f>
        <v>27.406387096877985</v>
      </c>
      <c r="AL455" s="1">
        <v>43558</v>
      </c>
      <c r="AM455">
        <v>287.536</v>
      </c>
      <c r="AO455">
        <f>AO454/(AM454+AN454*(1-Analysis!$G$1))*AM455</f>
        <v>279.47136014321518</v>
      </c>
      <c r="AQ455" s="1">
        <v>43545</v>
      </c>
      <c r="AR455">
        <v>25.676200000000001</v>
      </c>
      <c r="AT455">
        <f t="shared" si="12"/>
        <v>1.13605</v>
      </c>
      <c r="AU455">
        <f>AU454/((AR454+AS454*(1-Analysis!$G$1))*AT454)*AR455*AT455</f>
        <v>28.211054237262626</v>
      </c>
      <c r="AV455">
        <f t="shared" si="13"/>
        <v>1.13764</v>
      </c>
      <c r="AW455">
        <f>AW454/(($AR454+$AS454*(1-Analysis!$G$1))*AV454)*$AR455*AV455</f>
        <v>28.25053804188147</v>
      </c>
      <c r="AY455" s="3">
        <v>43551</v>
      </c>
      <c r="AZ455">
        <v>1.1252</v>
      </c>
      <c r="BB455" s="3">
        <v>43564</v>
      </c>
      <c r="BC455">
        <v>1.12646</v>
      </c>
    </row>
    <row r="456" spans="1:55" x14ac:dyDescent="0.3">
      <c r="A456" s="1">
        <v>43549</v>
      </c>
      <c r="B456">
        <v>2798.36</v>
      </c>
      <c r="D456" s="1">
        <v>43549</v>
      </c>
      <c r="E456">
        <v>4975.2299999999996</v>
      </c>
      <c r="G456" s="1">
        <v>43549</v>
      </c>
      <c r="H456" s="2">
        <v>5591.2280000000001</v>
      </c>
      <c r="K456" s="1">
        <v>43563</v>
      </c>
      <c r="L456">
        <v>54.93</v>
      </c>
      <c r="N456">
        <f>N455/(L455+M455*(1-Analysis!$G$1))*L456</f>
        <v>53.427132763245247</v>
      </c>
      <c r="S456" s="3">
        <v>43551</v>
      </c>
      <c r="T456" s="4">
        <v>275.41185300000001</v>
      </c>
      <c r="V456" s="3">
        <v>43551</v>
      </c>
      <c r="W456">
        <v>27.924240999999999</v>
      </c>
      <c r="Y456">
        <f>Y455/(W455+X455*(1-Analysis!$G$1))*W456</f>
        <v>27.167536941519497</v>
      </c>
      <c r="AA456" s="3">
        <v>43542</v>
      </c>
      <c r="AB456">
        <v>510.29829999999998</v>
      </c>
      <c r="AD456" s="3">
        <v>43531</v>
      </c>
      <c r="AE456">
        <v>49.998600000000003</v>
      </c>
      <c r="AG456" s="1">
        <v>43535</v>
      </c>
      <c r="AH456">
        <v>27.95477</v>
      </c>
      <c r="AJ456">
        <f>AJ455/(AH455+AI455*(1-Analysis!$G$1))*AH456</f>
        <v>27.32264453046195</v>
      </c>
      <c r="AL456" s="1">
        <v>43557</v>
      </c>
      <c r="AM456">
        <v>286.91300000000001</v>
      </c>
      <c r="AO456">
        <f>AO455/(AM455+AN455*(1-Analysis!$G$1))*AM456</f>
        <v>278.86583367915773</v>
      </c>
      <c r="AQ456" s="1">
        <v>43544</v>
      </c>
      <c r="AR456">
        <v>25.418399999999998</v>
      </c>
      <c r="AT456">
        <f t="shared" ref="AT456:AT519" si="14">VLOOKUP(AQ456,$AY$9:$AZ$768,2,0)</f>
        <v>1.1352</v>
      </c>
      <c r="AU456">
        <f>AU455/((AR455+AS455*(1-Analysis!$G$1))*AT455)*AR456*AT456</f>
        <v>27.906907455457446</v>
      </c>
      <c r="AV456">
        <f t="shared" ref="AV456:AV519" si="15">VLOOKUP(AQ456,$BB$7:$BC$803,2,0)</f>
        <v>1.14212</v>
      </c>
      <c r="AW456">
        <f>AW455/(($AR455+$AS455*(1-Analysis!$G$1))*AV455)*$AR456*AV456</f>
        <v>28.077023557987182</v>
      </c>
      <c r="AY456" s="3">
        <v>43550</v>
      </c>
      <c r="AZ456">
        <v>1.12805</v>
      </c>
      <c r="BB456" s="3">
        <v>43563</v>
      </c>
      <c r="BC456">
        <v>1.12609</v>
      </c>
    </row>
    <row r="457" spans="1:55" x14ac:dyDescent="0.3">
      <c r="A457" s="1">
        <v>43546</v>
      </c>
      <c r="B457">
        <v>2800.71</v>
      </c>
      <c r="D457" s="1">
        <v>43546</v>
      </c>
      <c r="E457">
        <v>4979.1400000000003</v>
      </c>
      <c r="G457" s="1">
        <v>43546</v>
      </c>
      <c r="H457" s="2">
        <v>5595.5</v>
      </c>
      <c r="K457" s="1">
        <v>43560</v>
      </c>
      <c r="L457">
        <v>54.87</v>
      </c>
      <c r="N457">
        <f>N456/(L456+M456*(1-Analysis!$G$1))*L457</f>
        <v>53.368774344060924</v>
      </c>
      <c r="S457" s="3">
        <v>43550</v>
      </c>
      <c r="T457" s="4">
        <v>276.70769000000001</v>
      </c>
      <c r="V457" s="3">
        <v>43550</v>
      </c>
      <c r="W457">
        <v>28.055622</v>
      </c>
      <c r="Y457">
        <f>Y456/(W456+X456*(1-Analysis!$G$1))*W457</f>
        <v>27.295357718131253</v>
      </c>
      <c r="AA457" s="3">
        <v>43539</v>
      </c>
      <c r="AB457">
        <v>508.41079999999999</v>
      </c>
      <c r="AD457" s="3">
        <v>43530</v>
      </c>
      <c r="AE457">
        <v>50.398099999999999</v>
      </c>
      <c r="AG457" s="1">
        <v>43532</v>
      </c>
      <c r="AH457">
        <v>27.5504</v>
      </c>
      <c r="AJ457">
        <f>AJ456/(AH456+AI456*(1-Analysis!$G$1))*AH457</f>
        <v>26.927418321525767</v>
      </c>
      <c r="AL457" s="1">
        <v>43556</v>
      </c>
      <c r="AM457">
        <v>286.90219999999999</v>
      </c>
      <c r="AO457">
        <f>AO456/(AM456+AN456*(1-Analysis!$G$1))*AM457</f>
        <v>278.85533659117726</v>
      </c>
      <c r="AQ457" s="1">
        <v>43543</v>
      </c>
      <c r="AR457">
        <v>25.5047</v>
      </c>
      <c r="AT457">
        <f t="shared" si="14"/>
        <v>1.1346499999999999</v>
      </c>
      <c r="AU457">
        <f>AU456/((AR456+AS456*(1-Analysis!$G$1))*AT456)*AR457*AT457</f>
        <v>27.988089687976235</v>
      </c>
      <c r="AV457">
        <f t="shared" si="15"/>
        <v>1.1353599999999999</v>
      </c>
      <c r="AW457">
        <f>AW456/(($AR456+$AS456*(1-Analysis!$G$1))*AV456)*$AR457*AV457</f>
        <v>28.005603056573122</v>
      </c>
      <c r="AY457" s="3">
        <v>43549</v>
      </c>
      <c r="AZ457">
        <v>1.13225</v>
      </c>
      <c r="BB457" s="3">
        <v>43560</v>
      </c>
      <c r="BC457">
        <v>1.1217999999999999</v>
      </c>
    </row>
    <row r="458" spans="1:55" x14ac:dyDescent="0.3">
      <c r="A458" s="1">
        <v>43545</v>
      </c>
      <c r="B458">
        <v>2854.88</v>
      </c>
      <c r="D458" s="1">
        <v>43545</v>
      </c>
      <c r="E458">
        <v>5075.16</v>
      </c>
      <c r="G458" s="1">
        <v>43545</v>
      </c>
      <c r="H458" s="2">
        <v>5703.2780000000002</v>
      </c>
      <c r="K458" s="1">
        <v>43559</v>
      </c>
      <c r="L458">
        <v>54.62</v>
      </c>
      <c r="N458">
        <f>N457/(L457+M457*(1-Analysis!$G$1))*L458</f>
        <v>53.125614264126256</v>
      </c>
      <c r="S458" s="3">
        <v>43549</v>
      </c>
      <c r="T458" s="4">
        <v>274.73663900000003</v>
      </c>
      <c r="V458" s="3">
        <v>43549</v>
      </c>
      <c r="W458">
        <v>27.85577</v>
      </c>
      <c r="Y458">
        <f>Y457/(W457+X457*(1-Analysis!$G$1))*W458</f>
        <v>27.100921400494666</v>
      </c>
      <c r="AA458" s="3">
        <v>43538</v>
      </c>
      <c r="AB458">
        <v>505.87119999999999</v>
      </c>
      <c r="AD458" s="3">
        <v>43529</v>
      </c>
      <c r="AE458">
        <v>50.726300000000002</v>
      </c>
      <c r="AG458" s="1">
        <v>43531</v>
      </c>
      <c r="AH458">
        <v>27.606359999999999</v>
      </c>
      <c r="AJ458">
        <f>AJ457/(AH457+AI457*(1-Analysis!$G$1))*AH458</f>
        <v>26.982112929563129</v>
      </c>
      <c r="AL458" s="1">
        <v>43553</v>
      </c>
      <c r="AM458">
        <v>283.60640000000001</v>
      </c>
      <c r="AO458">
        <f>AO457/(AM457+AN457*(1-Analysis!$G$1))*AM458</f>
        <v>275.65197524247657</v>
      </c>
      <c r="AQ458" s="1">
        <v>43542</v>
      </c>
      <c r="AR458">
        <v>25.5275</v>
      </c>
      <c r="AT458">
        <f t="shared" si="14"/>
        <v>1.13375</v>
      </c>
      <c r="AU458">
        <f>AU457/((AR457+AS457*(1-Analysis!$G$1))*AT457)*AR458*AT458</f>
        <v>27.990889830843997</v>
      </c>
      <c r="AV458">
        <f t="shared" si="15"/>
        <v>1.1335</v>
      </c>
      <c r="AW458">
        <f>AW457/(($AR457+$AS457*(1-Analysis!$G$1))*AV457)*$AR458*AV458</f>
        <v>27.984717639040056</v>
      </c>
      <c r="AY458" s="3">
        <v>43546</v>
      </c>
      <c r="AZ458">
        <v>1.1282999999999999</v>
      </c>
      <c r="BB458" s="3">
        <v>43559</v>
      </c>
      <c r="BC458">
        <v>1.1221099999999999</v>
      </c>
    </row>
    <row r="459" spans="1:55" x14ac:dyDescent="0.3">
      <c r="A459" s="1">
        <v>43544</v>
      </c>
      <c r="B459">
        <v>2824.23</v>
      </c>
      <c r="D459" s="1">
        <v>43544</v>
      </c>
      <c r="E459">
        <v>5020.49</v>
      </c>
      <c r="G459" s="1">
        <v>43544</v>
      </c>
      <c r="H459" s="2">
        <v>5641.7439999999997</v>
      </c>
      <c r="K459" s="1">
        <v>43558</v>
      </c>
      <c r="L459">
        <v>54.49</v>
      </c>
      <c r="N459">
        <f>N458/(L458+M458*(1-Analysis!$G$1))*L459</f>
        <v>52.999171022560233</v>
      </c>
      <c r="S459" s="3">
        <v>43546</v>
      </c>
      <c r="T459" s="4">
        <v>274.95180599999998</v>
      </c>
      <c r="V459" s="3">
        <v>43546</v>
      </c>
      <c r="W459">
        <v>27.877527000000001</v>
      </c>
      <c r="Y459">
        <f>Y458/(W458+X458*(1-Analysis!$G$1))*W459</f>
        <v>27.122088819198606</v>
      </c>
      <c r="AA459" s="3">
        <v>43537</v>
      </c>
      <c r="AB459">
        <v>506.14049999999997</v>
      </c>
      <c r="AD459" s="3">
        <v>43528</v>
      </c>
      <c r="AE459">
        <v>50.7819</v>
      </c>
      <c r="AG459" s="1">
        <v>43530</v>
      </c>
      <c r="AH459">
        <v>27.825900000000001</v>
      </c>
      <c r="AJ459">
        <f>AJ458/(AH458+AI458*(1-Analysis!$G$1))*AH459</f>
        <v>27.196688595190775</v>
      </c>
      <c r="AL459" s="1">
        <v>43552</v>
      </c>
      <c r="AM459">
        <v>281.70260000000002</v>
      </c>
      <c r="AO459">
        <f>AO458/(AM458+AN458*(1-Analysis!$G$1))*AM459</f>
        <v>273.80157190014501</v>
      </c>
      <c r="AQ459" s="1">
        <v>43539</v>
      </c>
      <c r="AR459">
        <v>25.458100000000002</v>
      </c>
      <c r="AT459">
        <f t="shared" si="14"/>
        <v>1.1326000000000001</v>
      </c>
      <c r="AU459">
        <f>AU458/((AR458+AS458*(1-Analysis!$G$1))*AT458)*AR459*AT459</f>
        <v>27.886477874145783</v>
      </c>
      <c r="AV459">
        <f t="shared" si="15"/>
        <v>1.1325799999999999</v>
      </c>
      <c r="AW459">
        <f>AW458/(($AR458+$AS458*(1-Analysis!$G$1))*AV458)*$AR459*AV459</f>
        <v>27.88598544119726</v>
      </c>
      <c r="AY459" s="3">
        <v>43545</v>
      </c>
      <c r="AZ459">
        <v>1.13605</v>
      </c>
      <c r="BB459" s="3">
        <v>43558</v>
      </c>
      <c r="BC459">
        <v>1.1237299999999999</v>
      </c>
    </row>
    <row r="460" spans="1:55" x14ac:dyDescent="0.3">
      <c r="A460" s="1">
        <v>43543</v>
      </c>
      <c r="B460">
        <v>2832.57</v>
      </c>
      <c r="D460" s="1">
        <v>43543</v>
      </c>
      <c r="E460">
        <v>5035.1499999999996</v>
      </c>
      <c r="G460" s="1">
        <v>43543</v>
      </c>
      <c r="H460" s="2">
        <v>5658.15</v>
      </c>
      <c r="K460" s="1">
        <v>43557</v>
      </c>
      <c r="L460">
        <v>54.38</v>
      </c>
      <c r="N460">
        <f>N459/(L459+M459*(1-Analysis!$G$1))*L460</f>
        <v>52.892180587388985</v>
      </c>
      <c r="S460" s="3">
        <v>43545</v>
      </c>
      <c r="T460" s="4">
        <v>280.25056799999999</v>
      </c>
      <c r="V460" s="3">
        <v>43545</v>
      </c>
      <c r="W460">
        <v>28.414715000000001</v>
      </c>
      <c r="Y460">
        <f>Y459/(W459+X459*(1-Analysis!$G$1))*W460</f>
        <v>27.644719849153581</v>
      </c>
      <c r="AA460" s="3">
        <v>43536</v>
      </c>
      <c r="AB460">
        <v>502.61399999999998</v>
      </c>
      <c r="AD460" s="3">
        <v>43525</v>
      </c>
      <c r="AE460">
        <v>50.9786</v>
      </c>
      <c r="AG460" s="1">
        <v>43529</v>
      </c>
      <c r="AH460">
        <v>28.00658</v>
      </c>
      <c r="AJ460">
        <f>AJ459/(AH459+AI459*(1-Analysis!$G$1))*AH460</f>
        <v>27.373282980111981</v>
      </c>
      <c r="AL460" s="1">
        <v>43551</v>
      </c>
      <c r="AM460">
        <v>280.66070000000002</v>
      </c>
      <c r="AO460">
        <f>AO459/(AM459+AN459*(1-Analysis!$G$1))*AM460</f>
        <v>272.78889449580879</v>
      </c>
      <c r="AQ460" s="1">
        <v>43538</v>
      </c>
      <c r="AR460">
        <v>25.379000000000001</v>
      </c>
      <c r="AT460">
        <f t="shared" si="14"/>
        <v>1.13045</v>
      </c>
      <c r="AU460">
        <f>AU459/((AR459+AS459*(1-Analysis!$G$1))*AT459)*AR460*AT460</f>
        <v>27.747060678896666</v>
      </c>
      <c r="AV460">
        <f t="shared" si="15"/>
        <v>1.1306</v>
      </c>
      <c r="AW460">
        <f>AW459/(($AR459+$AS459*(1-Analysis!$G$1))*AV459)*$AR460*AV460</f>
        <v>27.750742450847508</v>
      </c>
      <c r="AY460" s="3">
        <v>43544</v>
      </c>
      <c r="AZ460">
        <v>1.1352</v>
      </c>
      <c r="BB460" s="3">
        <v>43557</v>
      </c>
      <c r="BC460">
        <v>1.1203399999999999</v>
      </c>
    </row>
    <row r="461" spans="1:55" x14ac:dyDescent="0.3">
      <c r="A461" s="1">
        <v>43542</v>
      </c>
      <c r="B461">
        <v>2832.94</v>
      </c>
      <c r="D461" s="1">
        <v>43542</v>
      </c>
      <c r="E461">
        <v>5035.71</v>
      </c>
      <c r="G461" s="1">
        <v>43542</v>
      </c>
      <c r="H461" s="2">
        <v>5658.7269999999999</v>
      </c>
      <c r="K461" s="1">
        <v>43556</v>
      </c>
      <c r="L461">
        <v>54.37</v>
      </c>
      <c r="N461">
        <f>N460/(L460+M460*(1-Analysis!$G$1))*L461</f>
        <v>52.882454184191594</v>
      </c>
      <c r="S461" s="3">
        <v>43544</v>
      </c>
      <c r="T461" s="4">
        <v>277.22707300000002</v>
      </c>
      <c r="V461" s="3">
        <v>43544</v>
      </c>
      <c r="W461">
        <v>28.108163000000001</v>
      </c>
      <c r="Y461">
        <f>Y460/(W460+X460*(1-Analysis!$G$1))*W461</f>
        <v>27.346474937698453</v>
      </c>
      <c r="AA461" s="3">
        <v>43535</v>
      </c>
      <c r="AB461">
        <v>501.11180000000002</v>
      </c>
      <c r="AD461" s="3">
        <v>43524</v>
      </c>
      <c r="AE461">
        <v>50.6267</v>
      </c>
      <c r="AG461" s="1">
        <v>43528</v>
      </c>
      <c r="AH461">
        <v>28.037710000000001</v>
      </c>
      <c r="AJ461">
        <f>AJ460/(AH460+AI460*(1-Analysis!$G$1))*AH461</f>
        <v>27.403709054954785</v>
      </c>
      <c r="AL461" s="1">
        <v>43550</v>
      </c>
      <c r="AM461">
        <v>281.95830000000001</v>
      </c>
      <c r="AO461">
        <f>AO460/(AM460+AN460*(1-Analysis!$G$1))*AM461</f>
        <v>274.05010017760804</v>
      </c>
      <c r="AQ461" s="1">
        <v>43537</v>
      </c>
      <c r="AR461">
        <v>25.383600000000001</v>
      </c>
      <c r="AT461">
        <f t="shared" si="14"/>
        <v>1.1309499999999999</v>
      </c>
      <c r="AU461">
        <f>AU460/((AR460+AS460*(1-Analysis!$G$1))*AT460)*AR461*AT461</f>
        <v>27.764364692743857</v>
      </c>
      <c r="AV461">
        <f t="shared" si="15"/>
        <v>1.13374</v>
      </c>
      <c r="AW461">
        <f>AW460/(($AR460+$AS460*(1-Analysis!$G$1))*AV460)*$AR461*AV461</f>
        <v>27.832858063355072</v>
      </c>
      <c r="AY461" s="3">
        <v>43543</v>
      </c>
      <c r="AZ461">
        <v>1.1346499999999999</v>
      </c>
      <c r="BB461" s="3">
        <v>43556</v>
      </c>
      <c r="BC461">
        <v>1.12026</v>
      </c>
    </row>
    <row r="462" spans="1:55" x14ac:dyDescent="0.3">
      <c r="A462" s="1">
        <v>43539</v>
      </c>
      <c r="B462">
        <v>2822.48</v>
      </c>
      <c r="D462" s="1">
        <v>43539</v>
      </c>
      <c r="E462">
        <v>5017.08</v>
      </c>
      <c r="G462" s="1">
        <v>43539</v>
      </c>
      <c r="H462" s="2">
        <v>5637.768</v>
      </c>
      <c r="K462" s="1">
        <v>43553</v>
      </c>
      <c r="L462">
        <v>53.75</v>
      </c>
      <c r="N462">
        <f>N461/(L461+M461*(1-Analysis!$G$1))*L462</f>
        <v>52.279417185953619</v>
      </c>
      <c r="S462" s="3">
        <v>43543</v>
      </c>
      <c r="T462" s="4">
        <v>278.03604300000001</v>
      </c>
      <c r="V462" s="3">
        <v>43543</v>
      </c>
      <c r="W462">
        <v>28.190162000000001</v>
      </c>
      <c r="Y462">
        <f>Y461/(W461+X461*(1-Analysis!$G$1))*W462</f>
        <v>27.426251890693081</v>
      </c>
      <c r="AA462" s="3">
        <v>43532</v>
      </c>
      <c r="AB462">
        <v>493.86559999999997</v>
      </c>
      <c r="AD462" s="3">
        <v>43523</v>
      </c>
      <c r="AE462">
        <v>50.756900000000002</v>
      </c>
      <c r="AG462" s="1">
        <v>43525</v>
      </c>
      <c r="AH462">
        <v>28.143519999999999</v>
      </c>
      <c r="AJ462">
        <f>AJ461/(AH461+AI461*(1-Analysis!$G$1))*AH462</f>
        <v>27.507126433018282</v>
      </c>
      <c r="AL462" s="1">
        <v>43549</v>
      </c>
      <c r="AM462">
        <v>279.95659999999998</v>
      </c>
      <c r="AO462">
        <f>AO461/(AM461+AN461*(1-Analysis!$G$1))*AM462</f>
        <v>272.10454267663886</v>
      </c>
      <c r="AQ462" s="1">
        <v>43536</v>
      </c>
      <c r="AR462">
        <v>25.2852</v>
      </c>
      <c r="AT462">
        <f t="shared" si="14"/>
        <v>1.1274499999999998</v>
      </c>
      <c r="AU462">
        <f>AU461/((AR461+AS461*(1-Analysis!$G$1))*AT461)*AR462*AT462</f>
        <v>27.571145115071786</v>
      </c>
      <c r="AV462">
        <f t="shared" si="15"/>
        <v>1.12897</v>
      </c>
      <c r="AW462">
        <f>AW461/(($AR461+$AS461*(1-Analysis!$G$1))*AV461)*$AR462*AV462</f>
        <v>27.60831584599104</v>
      </c>
      <c r="AY462" s="3">
        <v>43542</v>
      </c>
      <c r="AZ462">
        <v>1.13375</v>
      </c>
      <c r="BB462" s="3">
        <v>43553</v>
      </c>
      <c r="BC462">
        <v>1.1217699999999999</v>
      </c>
    </row>
    <row r="463" spans="1:55" x14ac:dyDescent="0.3">
      <c r="A463" s="1">
        <v>43538</v>
      </c>
      <c r="B463">
        <v>2808.48</v>
      </c>
      <c r="D463" s="1">
        <v>43538</v>
      </c>
      <c r="E463">
        <v>4992.0600000000004</v>
      </c>
      <c r="G463" s="1">
        <v>43538</v>
      </c>
      <c r="H463" s="2">
        <v>5609.585</v>
      </c>
      <c r="K463" s="1">
        <v>43552</v>
      </c>
      <c r="L463">
        <v>53.39</v>
      </c>
      <c r="M463">
        <v>0.23471</v>
      </c>
      <c r="N463">
        <f>N462/(L462+M462*(1-Analysis!$G$1))*L463</f>
        <v>51.929266670847696</v>
      </c>
      <c r="S463" s="3">
        <v>43542</v>
      </c>
      <c r="T463" s="4">
        <v>278.06179900000001</v>
      </c>
      <c r="V463" s="3">
        <v>43542</v>
      </c>
      <c r="W463">
        <v>28.192710999999999</v>
      </c>
      <c r="Y463">
        <f>Y462/(W462+X462*(1-Analysis!$G$1))*W463</f>
        <v>27.428731816706605</v>
      </c>
      <c r="AA463" s="3">
        <v>43531</v>
      </c>
      <c r="AB463">
        <v>494.87509999999997</v>
      </c>
      <c r="AD463" s="3">
        <v>43522</v>
      </c>
      <c r="AE463">
        <v>50.778300000000002</v>
      </c>
      <c r="AG463" s="1">
        <v>43524</v>
      </c>
      <c r="AH463">
        <v>27.947800000000001</v>
      </c>
      <c r="AJ463">
        <f>AJ462/(AH462+AI462*(1-Analysis!$G$1))*AH463</f>
        <v>27.315832139146362</v>
      </c>
      <c r="AL463" s="1">
        <v>43546</v>
      </c>
      <c r="AM463">
        <v>280.17619999999999</v>
      </c>
      <c r="AO463">
        <f>AO462/(AM462+AN462*(1-Analysis!$G$1))*AM463</f>
        <v>272.31798346557468</v>
      </c>
      <c r="AQ463" s="1">
        <v>43535</v>
      </c>
      <c r="AR463">
        <v>25.323</v>
      </c>
      <c r="AT463">
        <f t="shared" si="14"/>
        <v>1.1224000000000003</v>
      </c>
      <c r="AU463">
        <f>AU462/((AR462+AS462*(1-Analysis!$G$1))*AT462)*AR463*AT463</f>
        <v>27.488682998097953</v>
      </c>
      <c r="AV463">
        <f t="shared" si="15"/>
        <v>1.1263399999999999</v>
      </c>
      <c r="AW463">
        <f>AW462/(($AR462+$AS462*(1-Analysis!$G$1))*AV462)*$AR463*AV463</f>
        <v>27.585177484032108</v>
      </c>
      <c r="AY463" s="3">
        <v>43539</v>
      </c>
      <c r="AZ463">
        <v>1.1326000000000001</v>
      </c>
      <c r="BB463" s="3">
        <v>43552</v>
      </c>
      <c r="BC463">
        <v>1.1228400000000001</v>
      </c>
    </row>
    <row r="464" spans="1:55" x14ac:dyDescent="0.3">
      <c r="A464" s="1">
        <v>43537</v>
      </c>
      <c r="B464">
        <v>2810.92</v>
      </c>
      <c r="D464" s="1">
        <v>43537</v>
      </c>
      <c r="E464">
        <v>4995.21</v>
      </c>
      <c r="G464" s="1">
        <v>43537</v>
      </c>
      <c r="H464" s="2">
        <v>5612.5569999999998</v>
      </c>
      <c r="K464" s="1">
        <v>43551</v>
      </c>
      <c r="L464">
        <v>53.43</v>
      </c>
      <c r="N464">
        <f>N463/(L463+M463*(1-Analysis!$G$1))*L464</f>
        <v>51.740712783778079</v>
      </c>
      <c r="S464" s="3">
        <v>43539</v>
      </c>
      <c r="T464" s="4">
        <v>277.03412700000001</v>
      </c>
      <c r="V464" s="3">
        <v>43539</v>
      </c>
      <c r="W464">
        <v>28.088486</v>
      </c>
      <c r="Y464">
        <f>Y463/(W463+X463*(1-Analysis!$G$1))*W464</f>
        <v>27.327331154187977</v>
      </c>
      <c r="AA464" s="3">
        <v>43530</v>
      </c>
      <c r="AB464">
        <v>498.82490000000001</v>
      </c>
      <c r="AD464" s="3">
        <v>43521</v>
      </c>
      <c r="AE464">
        <v>50.817300000000003</v>
      </c>
      <c r="AG464" s="1">
        <v>43523</v>
      </c>
      <c r="AH464">
        <v>28.0242</v>
      </c>
      <c r="AJ464">
        <f>AJ463/(AH463+AI463*(1-Analysis!$G$1))*AH464</f>
        <v>27.390504548975784</v>
      </c>
      <c r="AL464" s="1">
        <v>43545</v>
      </c>
      <c r="AM464">
        <v>285.57229999999998</v>
      </c>
      <c r="AO464">
        <f>AO463/(AM463+AN463*(1-Analysis!$G$1))*AM464</f>
        <v>277.56273684069572</v>
      </c>
      <c r="AQ464" s="1">
        <v>43532</v>
      </c>
      <c r="AR464">
        <v>24.932700000000001</v>
      </c>
      <c r="AT464">
        <f t="shared" si="14"/>
        <v>1.1234500000000001</v>
      </c>
      <c r="AU464">
        <f>AU463/((AR463+AS463*(1-Analysis!$G$1))*AT463)*AR464*AT464</f>
        <v>27.090322802232009</v>
      </c>
      <c r="AV464">
        <f t="shared" si="15"/>
        <v>1.1232899999999999</v>
      </c>
      <c r="AW464">
        <f>AW463/(($AR463+$AS463*(1-Analysis!$G$1))*AV463)*$AR464*AV464</f>
        <v>27.086464640633039</v>
      </c>
      <c r="AY464" s="3">
        <v>43538</v>
      </c>
      <c r="AZ464">
        <v>1.13045</v>
      </c>
      <c r="BB464" s="3">
        <v>43551</v>
      </c>
      <c r="BC464">
        <v>1.12493</v>
      </c>
    </row>
    <row r="465" spans="1:55" x14ac:dyDescent="0.3">
      <c r="A465" s="1">
        <v>43536</v>
      </c>
      <c r="B465">
        <v>2791.52</v>
      </c>
      <c r="D465" s="1">
        <v>43536</v>
      </c>
      <c r="E465">
        <v>4960.5</v>
      </c>
      <c r="G465" s="1">
        <v>43536</v>
      </c>
      <c r="H465" s="2">
        <v>5573.4359999999997</v>
      </c>
      <c r="K465" s="1">
        <v>43550</v>
      </c>
      <c r="L465">
        <v>53.68</v>
      </c>
      <c r="N465">
        <f>N464/(L464+M464*(1-Analysis!$G$1))*L465</f>
        <v>51.98280857632804</v>
      </c>
      <c r="S465" s="3">
        <v>43538</v>
      </c>
      <c r="T465" s="4">
        <v>275.64854600000001</v>
      </c>
      <c r="V465" s="3">
        <v>43538</v>
      </c>
      <c r="W465">
        <v>27.947813</v>
      </c>
      <c r="X465">
        <v>0.1168</v>
      </c>
      <c r="Y465">
        <f>Y464/(W464+X464*(1-Analysis!$G$1))*W465</f>
        <v>27.19047017651004</v>
      </c>
      <c r="AA465" s="3">
        <v>43529</v>
      </c>
      <c r="AB465">
        <v>502.07870000000003</v>
      </c>
      <c r="AD465" s="3">
        <v>43518</v>
      </c>
      <c r="AE465">
        <v>50.749600000000001</v>
      </c>
      <c r="AG465" s="1">
        <v>43522</v>
      </c>
      <c r="AH465">
        <v>28.035499999999999</v>
      </c>
      <c r="AJ465">
        <f>AJ464/(AH464+AI464*(1-Analysis!$G$1))*AH465</f>
        <v>27.401549028440083</v>
      </c>
      <c r="AL465" s="1">
        <v>43544</v>
      </c>
      <c r="AM465">
        <v>282.50659999999999</v>
      </c>
      <c r="AO465">
        <f>AO464/(AM464+AN464*(1-Analysis!$G$1))*AM465</f>
        <v>274.58302178313403</v>
      </c>
      <c r="AQ465" s="1">
        <v>43531</v>
      </c>
      <c r="AR465">
        <v>24.990600000000001</v>
      </c>
      <c r="AT465">
        <f t="shared" si="14"/>
        <v>1.1231500000000001</v>
      </c>
      <c r="AU465">
        <f>AU464/((AR464+AS464*(1-Analysis!$G$1))*AT464)*AR465*AT465</f>
        <v>27.145982492734678</v>
      </c>
      <c r="AV465">
        <f t="shared" si="15"/>
        <v>1.1191800000000001</v>
      </c>
      <c r="AW465">
        <f>AW464/(($AR464+$AS464*(1-Analysis!$G$1))*AV464)*$AR465*AV465</f>
        <v>27.050029547450293</v>
      </c>
      <c r="AY465" s="3">
        <v>43537</v>
      </c>
      <c r="AZ465">
        <v>1.1309499999999999</v>
      </c>
      <c r="BB465" s="3">
        <v>43550</v>
      </c>
      <c r="BC465">
        <v>1.1275599999999999</v>
      </c>
    </row>
    <row r="466" spans="1:55" x14ac:dyDescent="0.3">
      <c r="A466" s="1">
        <v>43535</v>
      </c>
      <c r="B466">
        <v>2783.3</v>
      </c>
      <c r="D466" s="1">
        <v>43535</v>
      </c>
      <c r="E466">
        <v>4945.72</v>
      </c>
      <c r="G466" s="1">
        <v>43535</v>
      </c>
      <c r="H466" s="2">
        <v>5556.7650000000003</v>
      </c>
      <c r="K466" s="1">
        <v>43549</v>
      </c>
      <c r="L466">
        <v>53.29</v>
      </c>
      <c r="N466">
        <f>N465/(L465+M465*(1-Analysis!$G$1))*L466</f>
        <v>51.605139139950097</v>
      </c>
      <c r="S466" s="3">
        <v>43537</v>
      </c>
      <c r="T466" s="4">
        <v>275.81283300000001</v>
      </c>
      <c r="V466" s="3">
        <v>43537</v>
      </c>
      <c r="W466">
        <v>28.081268000000001</v>
      </c>
      <c r="Y466">
        <f>Y465/(W465+X465*(1-Analysis!$G$1))*W466</f>
        <v>27.206606414725396</v>
      </c>
      <c r="AA466" s="3">
        <v>43528</v>
      </c>
      <c r="AB466">
        <v>502.63279999999997</v>
      </c>
      <c r="AD466" s="3">
        <v>43517</v>
      </c>
      <c r="AE466">
        <v>50.424500000000002</v>
      </c>
      <c r="AG466" s="1">
        <v>43521</v>
      </c>
      <c r="AH466">
        <v>28.057600000000001</v>
      </c>
      <c r="AJ466">
        <f>AJ465/(AH465+AI465*(1-Analysis!$G$1))*AH466</f>
        <v>27.423149293587077</v>
      </c>
      <c r="AL466" s="1">
        <v>43543</v>
      </c>
      <c r="AM466">
        <v>283.34039999999999</v>
      </c>
      <c r="AO466">
        <f>AO465/(AM465+AN465*(1-Analysis!$G$1))*AM466</f>
        <v>275.39343585332841</v>
      </c>
      <c r="AQ466" s="1">
        <v>43530</v>
      </c>
      <c r="AR466">
        <v>25</v>
      </c>
      <c r="AT466">
        <f t="shared" si="14"/>
        <v>1.13175</v>
      </c>
      <c r="AU466">
        <f>AU465/((AR465+AS465*(1-Analysis!$G$1))*AT465)*AR466*AT466</f>
        <v>27.364129170906391</v>
      </c>
      <c r="AV466">
        <f t="shared" si="15"/>
        <v>1.1308400000000001</v>
      </c>
      <c r="AW466">
        <f>AW465/(($AR465+$AS465*(1-Analysis!$G$1))*AV465)*$AR466*AV466</f>
        <v>27.342126646015274</v>
      </c>
      <c r="AY466" s="3">
        <v>43536</v>
      </c>
      <c r="AZ466">
        <v>1.1274499999999998</v>
      </c>
      <c r="BB466" s="3">
        <v>43549</v>
      </c>
      <c r="BC466">
        <v>1.1314500000000001</v>
      </c>
    </row>
    <row r="467" spans="1:55" x14ac:dyDescent="0.3">
      <c r="A467" s="1">
        <v>43532</v>
      </c>
      <c r="B467">
        <v>2743.07</v>
      </c>
      <c r="D467" s="1">
        <v>43532</v>
      </c>
      <c r="E467">
        <v>4874.2</v>
      </c>
      <c r="G467" s="1">
        <v>43532</v>
      </c>
      <c r="H467" s="2">
        <v>5476.3860000000004</v>
      </c>
      <c r="K467" s="1">
        <v>43546</v>
      </c>
      <c r="L467">
        <v>53.33</v>
      </c>
      <c r="N467">
        <f>N466/(L466+M466*(1-Analysis!$G$1))*L467</f>
        <v>51.643874466758092</v>
      </c>
      <c r="S467" s="3">
        <v>43536</v>
      </c>
      <c r="T467" s="4">
        <v>273.88870500000002</v>
      </c>
      <c r="V467" s="3">
        <v>43536</v>
      </c>
      <c r="W467">
        <v>27.885286000000001</v>
      </c>
      <c r="Y467">
        <f>Y466/(W466+X466*(1-Analysis!$G$1))*W467</f>
        <v>27.01672876609604</v>
      </c>
      <c r="AA467" s="3">
        <v>43525</v>
      </c>
      <c r="AB467">
        <v>504.58159999999998</v>
      </c>
      <c r="AD467" s="3">
        <v>43516</v>
      </c>
      <c r="AE467">
        <v>50.597200000000001</v>
      </c>
      <c r="AG467" s="1">
        <v>43518</v>
      </c>
      <c r="AH467">
        <v>28.019200000000001</v>
      </c>
      <c r="AJ467">
        <f>AJ466/(AH466+AI466*(1-Analysis!$G$1))*AH467</f>
        <v>27.385617611159724</v>
      </c>
      <c r="AL467" s="1">
        <v>43542</v>
      </c>
      <c r="AM467">
        <v>283.36529999999999</v>
      </c>
      <c r="AN467">
        <v>0.88749999999999996</v>
      </c>
      <c r="AO467">
        <f>AO466/(AM466+AN466*(1-Analysis!$G$1))*AM467</f>
        <v>275.41763747283892</v>
      </c>
      <c r="AQ467" s="1">
        <v>43529</v>
      </c>
      <c r="AR467">
        <v>25.189800000000002</v>
      </c>
      <c r="AT467">
        <f t="shared" si="14"/>
        <v>1.1305499999999999</v>
      </c>
      <c r="AU467">
        <f>AU466/((AR466+AS466*(1-Analysis!$G$1))*AT466)*AR467*AT467</f>
        <v>27.542643044327836</v>
      </c>
      <c r="AV467">
        <f t="shared" si="15"/>
        <v>1.1300600000000001</v>
      </c>
      <c r="AW467">
        <f>AW466/(($AR466+$AS466*(1-Analysis!$G$1))*AV466)*$AR467*AV467</f>
        <v>27.530705584603172</v>
      </c>
      <c r="AY467" s="3">
        <v>43535</v>
      </c>
      <c r="AZ467">
        <v>1.1224000000000003</v>
      </c>
      <c r="BB467" s="3">
        <v>43546</v>
      </c>
      <c r="BC467">
        <v>1.13005</v>
      </c>
    </row>
    <row r="468" spans="1:55" x14ac:dyDescent="0.3">
      <c r="A468" s="1">
        <v>43531</v>
      </c>
      <c r="B468">
        <v>2748.93</v>
      </c>
      <c r="D468" s="1">
        <v>43531</v>
      </c>
      <c r="E468">
        <v>4884.28</v>
      </c>
      <c r="G468" s="1">
        <v>43531</v>
      </c>
      <c r="H468" s="2">
        <v>5487.5559999999996</v>
      </c>
      <c r="K468" s="1">
        <v>43545</v>
      </c>
      <c r="L468">
        <v>54.36</v>
      </c>
      <c r="N468">
        <f>N467/(L467+M467*(1-Analysis!$G$1))*L468</f>
        <v>52.641309132063938</v>
      </c>
      <c r="S468" s="3">
        <v>43535</v>
      </c>
      <c r="T468" s="4">
        <v>273.07188500000001</v>
      </c>
      <c r="V468" s="3">
        <v>43535</v>
      </c>
      <c r="W468">
        <v>27.802092999999999</v>
      </c>
      <c r="Y468">
        <f>Y467/(W467+X467*(1-Analysis!$G$1))*W468</f>
        <v>26.936127020923411</v>
      </c>
      <c r="AA468" s="3">
        <v>43524</v>
      </c>
      <c r="AB468">
        <v>501.10050000000001</v>
      </c>
      <c r="AD468" s="3">
        <v>43515</v>
      </c>
      <c r="AE468">
        <v>50.4998</v>
      </c>
      <c r="AG468" s="1">
        <v>43517</v>
      </c>
      <c r="AH468">
        <v>27.839500000000001</v>
      </c>
      <c r="AJ468">
        <f>AJ467/(AH467+AI467*(1-Analysis!$G$1))*AH468</f>
        <v>27.209981066050464</v>
      </c>
      <c r="AL468" s="1">
        <v>43539</v>
      </c>
      <c r="AM468">
        <v>283.20280000000002</v>
      </c>
      <c r="AO468">
        <f>AO467/(AM467+AN467*(1-Analysis!$G$1))*AM468</f>
        <v>274.40027363562621</v>
      </c>
      <c r="AQ468" s="1">
        <v>43528</v>
      </c>
      <c r="AR468">
        <v>25.181799999999999</v>
      </c>
      <c r="AT468">
        <f t="shared" si="14"/>
        <v>1.1321500000000002</v>
      </c>
      <c r="AU468">
        <f>AU467/((AR467+AS467*(1-Analysis!$G$1))*AT467)*AR468*AT468</f>
        <v>27.572862888457944</v>
      </c>
      <c r="AV468">
        <f t="shared" si="15"/>
        <v>1.1337900000000001</v>
      </c>
      <c r="AW468">
        <f>AW467/(($AR467+$AS467*(1-Analysis!$G$1))*AV467)*$AR468*AV468</f>
        <v>27.612804146362876</v>
      </c>
      <c r="AY468" s="3">
        <v>43532</v>
      </c>
      <c r="AZ468">
        <v>1.1234500000000001</v>
      </c>
      <c r="BB468" s="3">
        <v>43545</v>
      </c>
      <c r="BC468">
        <v>1.13764</v>
      </c>
    </row>
    <row r="469" spans="1:55" x14ac:dyDescent="0.3">
      <c r="A469" s="1">
        <v>43530</v>
      </c>
      <c r="B469">
        <v>2771.45</v>
      </c>
      <c r="D469" s="1">
        <v>43530</v>
      </c>
      <c r="E469">
        <v>4923.57</v>
      </c>
      <c r="G469" s="1">
        <v>43530</v>
      </c>
      <c r="H469" s="2">
        <v>5531.3389999999999</v>
      </c>
      <c r="K469" s="1">
        <v>43544</v>
      </c>
      <c r="L469">
        <v>53.78</v>
      </c>
      <c r="N469">
        <f>N468/(L468+M468*(1-Analysis!$G$1))*L469</f>
        <v>52.07964689334802</v>
      </c>
      <c r="S469" s="3">
        <v>43532</v>
      </c>
      <c r="T469" s="4">
        <v>269.125317</v>
      </c>
      <c r="V469" s="3">
        <v>43532</v>
      </c>
      <c r="W469">
        <v>27.400264</v>
      </c>
      <c r="Y469">
        <f>Y468/(W468+X468*(1-Analysis!$G$1))*W469</f>
        <v>26.546813993854169</v>
      </c>
      <c r="AA469" s="3">
        <v>43523</v>
      </c>
      <c r="AB469">
        <v>502.37150000000003</v>
      </c>
      <c r="AD469" s="3">
        <v>43514</v>
      </c>
      <c r="AE469">
        <v>50.420900000000003</v>
      </c>
      <c r="AG469" s="1">
        <v>43516</v>
      </c>
      <c r="AH469">
        <v>27.934999999999999</v>
      </c>
      <c r="AJ469">
        <f>AJ468/(AH468+AI468*(1-Analysis!$G$1))*AH469</f>
        <v>27.30332157833724</v>
      </c>
      <c r="AL469" s="1">
        <v>43538</v>
      </c>
      <c r="AM469">
        <v>281.7835</v>
      </c>
      <c r="AO469">
        <f>AO468/(AM468+AN468*(1-Analysis!$G$1))*AM469</f>
        <v>273.02508840309656</v>
      </c>
      <c r="AQ469" s="1">
        <v>43525</v>
      </c>
      <c r="AR469">
        <v>25.132200000000001</v>
      </c>
      <c r="AT469">
        <f t="shared" si="14"/>
        <v>1.1387499999999999</v>
      </c>
      <c r="AU469">
        <f>AU468/((AR468+AS468*(1-Analysis!$G$1))*AT468)*AR469*AT469</f>
        <v>27.678975872444791</v>
      </c>
      <c r="AV469">
        <f t="shared" si="15"/>
        <v>1.1367700000000001</v>
      </c>
      <c r="AW469">
        <f>AW468/(($AR468+$AS468*(1-Analysis!$G$1))*AV468)*$AR469*AV469</f>
        <v>27.63084909112542</v>
      </c>
      <c r="AY469" s="3">
        <v>43531</v>
      </c>
      <c r="AZ469">
        <v>1.1231500000000001</v>
      </c>
      <c r="BB469" s="3">
        <v>43544</v>
      </c>
      <c r="BC469">
        <v>1.14212</v>
      </c>
    </row>
    <row r="470" spans="1:55" x14ac:dyDescent="0.3">
      <c r="A470" s="1">
        <v>43529</v>
      </c>
      <c r="B470">
        <v>2789.65</v>
      </c>
      <c r="D470" s="1">
        <v>43529</v>
      </c>
      <c r="E470">
        <v>4955.74</v>
      </c>
      <c r="G470" s="1">
        <v>43529</v>
      </c>
      <c r="H470" s="2">
        <v>5567.4030000000002</v>
      </c>
      <c r="K470" s="1">
        <v>43543</v>
      </c>
      <c r="L470">
        <v>53.93</v>
      </c>
      <c r="N470">
        <f>N469/(L469+M469*(1-Analysis!$G$1))*L470</f>
        <v>52.224904368878001</v>
      </c>
      <c r="S470" s="3">
        <v>43531</v>
      </c>
      <c r="T470" s="4">
        <v>269.67773399999999</v>
      </c>
      <c r="V470" s="3">
        <v>43531</v>
      </c>
      <c r="W470">
        <v>27.456500999999999</v>
      </c>
      <c r="Y470">
        <f>Y469/(W469+X469*(1-Analysis!$G$1))*W470</f>
        <v>26.601299351315408</v>
      </c>
      <c r="AA470" s="3">
        <v>43522</v>
      </c>
      <c r="AB470">
        <v>502.56920000000002</v>
      </c>
      <c r="AD470" s="3">
        <v>43511</v>
      </c>
      <c r="AE470">
        <v>50.4206</v>
      </c>
      <c r="AG470" s="1">
        <v>43515</v>
      </c>
      <c r="AH470">
        <v>27.880600000000001</v>
      </c>
      <c r="AJ470">
        <f>AJ469/(AH469+AI469*(1-Analysis!$G$1))*AH470</f>
        <v>27.250151694898491</v>
      </c>
      <c r="AL470" s="1">
        <v>43537</v>
      </c>
      <c r="AM470">
        <v>281.95260000000002</v>
      </c>
      <c r="AO470">
        <f>AO469/(AM469+AN469*(1-Analysis!$G$1))*AM470</f>
        <v>273.18893242678485</v>
      </c>
      <c r="AQ470" s="1">
        <v>43524</v>
      </c>
      <c r="AR470">
        <v>24.96</v>
      </c>
      <c r="AT470">
        <f t="shared" si="14"/>
        <v>1.1387000000000003</v>
      </c>
      <c r="AU470">
        <f>AU469/((AR469+AS469*(1-Analysis!$G$1))*AT469)*AR470*AT470</f>
        <v>27.488118959745581</v>
      </c>
      <c r="AV470">
        <f t="shared" si="15"/>
        <v>1.13706</v>
      </c>
      <c r="AW470">
        <f>AW469/(($AR469+$AS469*(1-Analysis!$G$1))*AV469)*$AR470*AV470</f>
        <v>27.448529502387203</v>
      </c>
      <c r="AY470" s="3">
        <v>43530</v>
      </c>
      <c r="AZ470">
        <v>1.13175</v>
      </c>
      <c r="BB470" s="3">
        <v>43543</v>
      </c>
      <c r="BC470">
        <v>1.1353599999999999</v>
      </c>
    </row>
    <row r="471" spans="1:55" x14ac:dyDescent="0.3">
      <c r="A471" s="1">
        <v>43528</v>
      </c>
      <c r="B471">
        <v>2792.81</v>
      </c>
      <c r="D471" s="1">
        <v>43528</v>
      </c>
      <c r="E471">
        <v>4961.24</v>
      </c>
      <c r="G471" s="1">
        <v>43528</v>
      </c>
      <c r="H471" s="2">
        <v>5573.5330000000004</v>
      </c>
      <c r="K471" s="1">
        <v>43542</v>
      </c>
      <c r="L471">
        <v>53.94</v>
      </c>
      <c r="N471">
        <f>N470/(L470+M470*(1-Analysis!$G$1))*L471</f>
        <v>52.234588200579999</v>
      </c>
      <c r="S471" s="3">
        <v>43530</v>
      </c>
      <c r="T471" s="4">
        <v>271.83664299999998</v>
      </c>
      <c r="V471" s="3">
        <v>43530</v>
      </c>
      <c r="W471">
        <v>27.676296000000001</v>
      </c>
      <c r="Y471">
        <f>Y470/(W470+X470*(1-Analysis!$G$1))*W471</f>
        <v>26.814248284281135</v>
      </c>
      <c r="AA471" s="3">
        <v>43521</v>
      </c>
      <c r="AB471">
        <v>502.96190000000001</v>
      </c>
      <c r="AD471" s="3">
        <v>43510</v>
      </c>
      <c r="AE471">
        <v>49.874899999999997</v>
      </c>
      <c r="AG471" s="1">
        <v>43511</v>
      </c>
      <c r="AH471">
        <v>27.837299999999999</v>
      </c>
      <c r="AJ471">
        <f>AJ470/(AH470+AI470*(1-Analysis!$G$1))*AH471</f>
        <v>27.207830813411395</v>
      </c>
      <c r="AL471" s="1">
        <v>43536</v>
      </c>
      <c r="AM471">
        <v>279.98230000000001</v>
      </c>
      <c r="AO471">
        <f>AO470/(AM470+AN470*(1-Analysis!$G$1))*AM471</f>
        <v>271.2798734092035</v>
      </c>
      <c r="AQ471" s="1">
        <v>43523</v>
      </c>
      <c r="AR471">
        <v>25.0351</v>
      </c>
      <c r="AT471">
        <f t="shared" si="14"/>
        <v>1.13825</v>
      </c>
      <c r="AU471">
        <f>AU470/((AR470+AS470*(1-Analysis!$G$1))*AT470)*AR471*AT471</f>
        <v>27.559929954234249</v>
      </c>
      <c r="AV471">
        <f t="shared" si="15"/>
        <v>1.1372599999999999</v>
      </c>
      <c r="AW471">
        <f>AW470/(($AR470+$AS470*(1-Analysis!$G$1))*AV470)*$AR471*AV471</f>
        <v>27.535959534155459</v>
      </c>
      <c r="AY471" s="3">
        <v>43529</v>
      </c>
      <c r="AZ471">
        <v>1.1305499999999999</v>
      </c>
      <c r="BB471" s="3">
        <v>43542</v>
      </c>
      <c r="BC471">
        <v>1.1335</v>
      </c>
    </row>
    <row r="472" spans="1:55" x14ac:dyDescent="0.3">
      <c r="A472" s="1">
        <v>43525</v>
      </c>
      <c r="B472">
        <v>2803.69</v>
      </c>
      <c r="D472" s="1">
        <v>43525</v>
      </c>
      <c r="E472">
        <v>4980.49</v>
      </c>
      <c r="G472" s="1">
        <v>43525</v>
      </c>
      <c r="H472" s="2">
        <v>5595.1130000000003</v>
      </c>
      <c r="K472" s="1">
        <v>43539</v>
      </c>
      <c r="L472">
        <v>53.74</v>
      </c>
      <c r="N472">
        <f>N471/(L471+M471*(1-Analysis!$G$1))*L472</f>
        <v>52.040911566540032</v>
      </c>
      <c r="S472" s="3">
        <v>43529</v>
      </c>
      <c r="T472" s="4">
        <v>273.61151000000001</v>
      </c>
      <c r="V472" s="3">
        <v>43529</v>
      </c>
      <c r="W472">
        <v>27.856997</v>
      </c>
      <c r="Y472">
        <f>Y471/(W471+X471*(1-Analysis!$G$1))*W472</f>
        <v>26.989320898015929</v>
      </c>
      <c r="AA472" s="3">
        <v>43518</v>
      </c>
      <c r="AB472">
        <v>502.27609999999999</v>
      </c>
      <c r="AD472" s="3">
        <v>43509</v>
      </c>
      <c r="AE472">
        <v>49.992699999999999</v>
      </c>
      <c r="AG472" s="1">
        <v>43510</v>
      </c>
      <c r="AH472">
        <v>27.5364</v>
      </c>
      <c r="AJ472">
        <f>AJ471/(AH471+AI471*(1-Analysis!$G$1))*AH472</f>
        <v>26.913734895640797</v>
      </c>
      <c r="AL472" s="1">
        <v>43535</v>
      </c>
      <c r="AM472">
        <v>279.15320000000003</v>
      </c>
      <c r="AO472">
        <f>AO471/(AM471+AN471*(1-Analysis!$G$1))*AM472</f>
        <v>270.4765435449815</v>
      </c>
      <c r="AQ472" s="1">
        <v>43522</v>
      </c>
      <c r="AR472">
        <v>25.098600000000001</v>
      </c>
      <c r="AT472">
        <f t="shared" si="14"/>
        <v>1.13585</v>
      </c>
      <c r="AU472">
        <f>AU471/((AR471+AS471*(1-Analysis!$G$1))*AT471)*AR472*AT472</f>
        <v>27.571576528974131</v>
      </c>
      <c r="AV472">
        <f t="shared" si="15"/>
        <v>1.13933</v>
      </c>
      <c r="AW472">
        <f>AW471/(($AR471+$AS471*(1-Analysis!$G$1))*AV471)*$AR472*AV472</f>
        <v>27.656049906903291</v>
      </c>
      <c r="AY472" s="3">
        <v>43528</v>
      </c>
      <c r="AZ472">
        <v>1.1321500000000002</v>
      </c>
      <c r="BB472" s="3">
        <v>43539</v>
      </c>
      <c r="BC472">
        <v>1.1325799999999999</v>
      </c>
    </row>
    <row r="473" spans="1:55" x14ac:dyDescent="0.3">
      <c r="A473" s="1">
        <v>43524</v>
      </c>
      <c r="B473">
        <v>2784.49</v>
      </c>
      <c r="D473" s="1">
        <v>43524</v>
      </c>
      <c r="E473">
        <v>4946.1899999999996</v>
      </c>
      <c r="G473" s="1">
        <v>43524</v>
      </c>
      <c r="H473" s="2">
        <v>5556.49</v>
      </c>
      <c r="K473" s="1">
        <v>43538</v>
      </c>
      <c r="L473">
        <v>53.47</v>
      </c>
      <c r="N473">
        <f>N472/(L472+M472*(1-Analysis!$G$1))*L473</f>
        <v>51.779448110586067</v>
      </c>
      <c r="S473" s="3">
        <v>43528</v>
      </c>
      <c r="T473" s="4">
        <v>273.91348299999999</v>
      </c>
      <c r="V473" s="3">
        <v>43528</v>
      </c>
      <c r="W473">
        <v>27.887695000000001</v>
      </c>
      <c r="Y473">
        <f>Y472/(W472+X472*(1-Analysis!$G$1))*W473</f>
        <v>27.019062731743642</v>
      </c>
      <c r="AA473" s="3">
        <v>43517</v>
      </c>
      <c r="AB473">
        <v>499.06270000000001</v>
      </c>
      <c r="AD473" s="3">
        <v>43508</v>
      </c>
      <c r="AE473">
        <v>49.8384</v>
      </c>
      <c r="AG473" s="1">
        <v>43509</v>
      </c>
      <c r="AH473">
        <v>27.601800000000001</v>
      </c>
      <c r="AJ473">
        <f>AJ472/(AH472+AI472*(1-Analysis!$G$1))*AH473</f>
        <v>26.977656042274884</v>
      </c>
      <c r="AL473" s="1">
        <v>43532</v>
      </c>
      <c r="AM473">
        <v>275.12790000000001</v>
      </c>
      <c r="AO473">
        <f>AO472/(AM472+AN472*(1-Analysis!$G$1))*AM473</f>
        <v>266.57635816028369</v>
      </c>
      <c r="AQ473" s="1">
        <v>43521</v>
      </c>
      <c r="AR473">
        <v>25.142399999999999</v>
      </c>
      <c r="AT473">
        <f t="shared" si="14"/>
        <v>1.1347499999999999</v>
      </c>
      <c r="AU473">
        <f>AU472/((AR472+AS472*(1-Analysis!$G$1))*AT472)*AR473*AT473</f>
        <v>27.5929442109042</v>
      </c>
      <c r="AV473">
        <f t="shared" si="15"/>
        <v>1.13598</v>
      </c>
      <c r="AW473">
        <f>AW472/(($AR472+$AS472*(1-Analysis!$G$1))*AV472)*$AR473*AV473</f>
        <v>27.622853284602744</v>
      </c>
      <c r="AY473" s="3">
        <v>43525</v>
      </c>
      <c r="AZ473">
        <v>1.1387499999999999</v>
      </c>
      <c r="BB473" s="3">
        <v>43538</v>
      </c>
      <c r="BC473">
        <v>1.1306</v>
      </c>
    </row>
    <row r="474" spans="1:55" x14ac:dyDescent="0.3">
      <c r="A474" s="1">
        <v>43523</v>
      </c>
      <c r="B474">
        <v>2792.38</v>
      </c>
      <c r="D474" s="1">
        <v>43523</v>
      </c>
      <c r="E474">
        <v>4959.17</v>
      </c>
      <c r="G474" s="1">
        <v>43523</v>
      </c>
      <c r="H474" s="2">
        <v>5570.5690000000004</v>
      </c>
      <c r="K474" s="1">
        <v>43537</v>
      </c>
      <c r="L474">
        <v>53.5</v>
      </c>
      <c r="N474">
        <f>N473/(L473+M473*(1-Analysis!$G$1))*L474</f>
        <v>51.808499605692063</v>
      </c>
      <c r="S474" s="3">
        <v>43525</v>
      </c>
      <c r="T474" s="4">
        <v>274.97736300000003</v>
      </c>
      <c r="V474" s="3">
        <v>43525</v>
      </c>
      <c r="W474">
        <v>27.996026000000001</v>
      </c>
      <c r="Y474">
        <f>Y473/(W473+X473*(1-Analysis!$G$1))*W474</f>
        <v>27.124019490801444</v>
      </c>
      <c r="AA474" s="3">
        <v>43516</v>
      </c>
      <c r="AB474">
        <v>500.78710000000001</v>
      </c>
      <c r="AD474" s="3">
        <v>43507</v>
      </c>
      <c r="AE474">
        <v>49.2012</v>
      </c>
      <c r="AG474" s="1">
        <v>43508</v>
      </c>
      <c r="AH474">
        <v>27.516100000000002</v>
      </c>
      <c r="AJ474">
        <f>AJ473/(AH473+AI473*(1-Analysis!$G$1))*AH474</f>
        <v>26.893893928107587</v>
      </c>
      <c r="AL474" s="1">
        <v>43531</v>
      </c>
      <c r="AM474">
        <v>275.69580000000002</v>
      </c>
      <c r="AO474">
        <f>AO473/(AM473+AN473*(1-Analysis!$G$1))*AM474</f>
        <v>267.12660665852479</v>
      </c>
      <c r="AQ474" s="1">
        <v>43518</v>
      </c>
      <c r="AR474">
        <v>25.125900000000001</v>
      </c>
      <c r="AT474">
        <f t="shared" si="14"/>
        <v>1.1339499999999998</v>
      </c>
      <c r="AU474">
        <f>AU473/((AR473+AS473*(1-Analysis!$G$1))*AT473)*AR474*AT474</f>
        <v>27.555395722261881</v>
      </c>
      <c r="AV474">
        <f t="shared" si="15"/>
        <v>1.1331899999999999</v>
      </c>
      <c r="AW474">
        <f>AW473/(($AR473+$AS473*(1-Analysis!$G$1))*AV473)*$AR474*AV474</f>
        <v>27.536927446986159</v>
      </c>
      <c r="AY474" s="3">
        <v>43524</v>
      </c>
      <c r="AZ474">
        <v>1.1387000000000003</v>
      </c>
      <c r="BB474" s="3">
        <v>43537</v>
      </c>
      <c r="BC474">
        <v>1.13374</v>
      </c>
    </row>
    <row r="475" spans="1:55" x14ac:dyDescent="0.3">
      <c r="A475" s="1">
        <v>43522</v>
      </c>
      <c r="B475">
        <v>2793.9</v>
      </c>
      <c r="D475" s="1">
        <v>43522</v>
      </c>
      <c r="E475">
        <v>4961.33</v>
      </c>
      <c r="G475" s="1">
        <v>43522</v>
      </c>
      <c r="H475" s="2">
        <v>5572.7449999999999</v>
      </c>
      <c r="K475" s="1">
        <v>43536</v>
      </c>
      <c r="L475">
        <v>53.13</v>
      </c>
      <c r="N475">
        <f>N474/(L474+M474*(1-Analysis!$G$1))*L475</f>
        <v>51.450197832718118</v>
      </c>
      <c r="S475" s="3">
        <v>43524</v>
      </c>
      <c r="T475" s="4">
        <v>273.080917</v>
      </c>
      <c r="V475" s="3">
        <v>43524</v>
      </c>
      <c r="W475">
        <v>27.802914999999999</v>
      </c>
      <c r="Y475">
        <f>Y474/(W474+X474*(1-Analysis!$G$1))*W475</f>
        <v>26.936923417669913</v>
      </c>
      <c r="AA475" s="3">
        <v>43515</v>
      </c>
      <c r="AB475">
        <v>499.80290000000002</v>
      </c>
      <c r="AD475" s="3">
        <v>43504</v>
      </c>
      <c r="AE475">
        <v>49.165599999999998</v>
      </c>
      <c r="AG475" s="1">
        <v>43507</v>
      </c>
      <c r="AH475">
        <v>27.163599999999999</v>
      </c>
      <c r="AJ475">
        <f>AJ474/(AH474+AI474*(1-Analysis!$G$1))*AH475</f>
        <v>26.549364812075225</v>
      </c>
      <c r="AL475" s="1">
        <v>43530</v>
      </c>
      <c r="AM475">
        <v>277.904</v>
      </c>
      <c r="AO475">
        <f>AO474/(AM474+AN474*(1-Analysis!$G$1))*AM475</f>
        <v>269.26617125408029</v>
      </c>
      <c r="AQ475" s="1">
        <v>43517</v>
      </c>
      <c r="AR475">
        <v>24.947500000000002</v>
      </c>
      <c r="AT475">
        <f t="shared" si="14"/>
        <v>1.1347499999999997</v>
      </c>
      <c r="AU475">
        <f>AU474/((AR474+AS474*(1-Analysis!$G$1))*AT474)*AR475*AT475</f>
        <v>27.37904797081951</v>
      </c>
      <c r="AV475">
        <f t="shared" si="15"/>
        <v>1.1337299999999999</v>
      </c>
      <c r="AW475">
        <f>AW474/(($AR474+$AS474*(1-Analysis!$G$1))*AV474)*$AR475*AV475</f>
        <v>27.354437590621032</v>
      </c>
      <c r="AY475" s="3">
        <v>43523</v>
      </c>
      <c r="AZ475">
        <v>1.13825</v>
      </c>
      <c r="BB475" s="3">
        <v>43536</v>
      </c>
      <c r="BC475">
        <v>1.12897</v>
      </c>
    </row>
    <row r="476" spans="1:55" x14ac:dyDescent="0.3">
      <c r="A476" s="1">
        <v>43521</v>
      </c>
      <c r="B476">
        <v>2796.11</v>
      </c>
      <c r="D476" s="1">
        <v>43521</v>
      </c>
      <c r="E476">
        <v>4965.21</v>
      </c>
      <c r="G476" s="1">
        <v>43521</v>
      </c>
      <c r="H476" s="2">
        <v>5577.085</v>
      </c>
      <c r="K476" s="1">
        <v>43535</v>
      </c>
      <c r="L476">
        <v>52.97</v>
      </c>
      <c r="N476">
        <f>N475/(L475+M475*(1-Analysis!$G$1))*L476</f>
        <v>51.295256525486138</v>
      </c>
      <c r="S476" s="3">
        <v>43523</v>
      </c>
      <c r="T476" s="4">
        <v>273.78616599999998</v>
      </c>
      <c r="V476" s="3">
        <v>43523</v>
      </c>
      <c r="W476">
        <v>27.874772</v>
      </c>
      <c r="Y476">
        <f>Y475/(W475+X475*(1-Analysis!$G$1))*W476</f>
        <v>27.00654225101971</v>
      </c>
      <c r="AA476" s="3">
        <v>43511</v>
      </c>
      <c r="AB476">
        <v>499.02199999999999</v>
      </c>
      <c r="AD476" s="3">
        <v>43503</v>
      </c>
      <c r="AE476">
        <v>49.120199999999997</v>
      </c>
      <c r="AG476" s="1">
        <v>43504</v>
      </c>
      <c r="AH476">
        <v>27.1448</v>
      </c>
      <c r="AJ476">
        <f>AJ475/(AH475+AI475*(1-Analysis!$G$1))*AH476</f>
        <v>26.530989925886832</v>
      </c>
      <c r="AL476" s="1">
        <v>43529</v>
      </c>
      <c r="AM476">
        <v>279.71609999999998</v>
      </c>
      <c r="AO476">
        <f>AO475/(AM475+AN475*(1-Analysis!$G$1))*AM476</f>
        <v>271.02194745352153</v>
      </c>
      <c r="AQ476" s="1">
        <v>43516</v>
      </c>
      <c r="AR476">
        <v>25.0306</v>
      </c>
      <c r="AT476">
        <f t="shared" si="14"/>
        <v>1.1349</v>
      </c>
      <c r="AU476">
        <f>AU475/((AR475+AS475*(1-Analysis!$G$1))*AT475)*AR476*AT476</f>
        <v>27.473878674178611</v>
      </c>
      <c r="AV476">
        <f t="shared" si="15"/>
        <v>1.1345700000000001</v>
      </c>
      <c r="AW476">
        <f>AW475/(($AR475+$AS475*(1-Analysis!$G$1))*AV475)*$AR476*AV476</f>
        <v>27.465889970361122</v>
      </c>
      <c r="AY476" s="3">
        <v>43522</v>
      </c>
      <c r="AZ476">
        <v>1.13585</v>
      </c>
      <c r="BB476" s="3">
        <v>43535</v>
      </c>
      <c r="BC476">
        <v>1.1263399999999999</v>
      </c>
    </row>
    <row r="477" spans="1:55" x14ac:dyDescent="0.3">
      <c r="A477" s="1">
        <v>43518</v>
      </c>
      <c r="B477">
        <v>2792.67</v>
      </c>
      <c r="D477" s="1">
        <v>43518</v>
      </c>
      <c r="E477">
        <v>4958.63</v>
      </c>
      <c r="G477" s="1">
        <v>43518</v>
      </c>
      <c r="H477" s="2">
        <v>5569.4520000000002</v>
      </c>
      <c r="K477" s="1">
        <v>43532</v>
      </c>
      <c r="L477">
        <v>52.2</v>
      </c>
      <c r="N477">
        <f>N476/(L476+M476*(1-Analysis!$G$1))*L477</f>
        <v>50.549601484432259</v>
      </c>
      <c r="S477" s="3">
        <v>43522</v>
      </c>
      <c r="T477" s="4">
        <v>273.89856800000001</v>
      </c>
      <c r="V477" s="3">
        <v>43522</v>
      </c>
      <c r="W477">
        <v>27.886142</v>
      </c>
      <c r="Y477">
        <f>Y476/(W476+X476*(1-Analysis!$G$1))*W477</f>
        <v>27.017558103827191</v>
      </c>
      <c r="AA477" s="3">
        <v>43510</v>
      </c>
      <c r="AB477">
        <v>493.61759999999998</v>
      </c>
      <c r="AD477" s="3">
        <v>43502</v>
      </c>
      <c r="AE477">
        <v>49.576599999999999</v>
      </c>
      <c r="AG477" s="1">
        <v>43503</v>
      </c>
      <c r="AH477">
        <v>27.119399999999999</v>
      </c>
      <c r="AJ477">
        <f>AJ476/(AH476+AI476*(1-Analysis!$G$1))*AH477</f>
        <v>26.506164281781238</v>
      </c>
      <c r="AL477" s="1">
        <v>43528</v>
      </c>
      <c r="AM477">
        <v>280.024</v>
      </c>
      <c r="AO477">
        <f>AO476/(AM476+AN476*(1-Analysis!$G$1))*AM477</f>
        <v>271.32027728730992</v>
      </c>
      <c r="AQ477" s="1">
        <v>43515</v>
      </c>
      <c r="AR477">
        <v>25.014500000000002</v>
      </c>
      <c r="AT477">
        <f t="shared" si="14"/>
        <v>1.1334500000000001</v>
      </c>
      <c r="AU477">
        <f>AU476/((AR476+AS476*(1-Analysis!$G$1))*AT476)*AR477*AT477</f>
        <v>27.421127823852387</v>
      </c>
      <c r="AV477">
        <f t="shared" si="15"/>
        <v>1.1339300000000001</v>
      </c>
      <c r="AW477">
        <f>AW476/(($AR476+$AS476*(1-Analysis!$G$1))*AV476)*$AR477*AV477</f>
        <v>27.432740282589393</v>
      </c>
      <c r="AY477" s="3">
        <v>43521</v>
      </c>
      <c r="AZ477">
        <v>1.1347499999999999</v>
      </c>
      <c r="BB477" s="3">
        <v>43532</v>
      </c>
      <c r="BC477">
        <v>1.1232899999999999</v>
      </c>
    </row>
    <row r="478" spans="1:55" x14ac:dyDescent="0.3">
      <c r="A478" s="1">
        <v>43517</v>
      </c>
      <c r="B478">
        <v>2774.88</v>
      </c>
      <c r="D478" s="1">
        <v>43517</v>
      </c>
      <c r="E478">
        <v>4926.93</v>
      </c>
      <c r="G478" s="1">
        <v>43517</v>
      </c>
      <c r="H478" s="2">
        <v>5533.7969999999996</v>
      </c>
      <c r="K478" s="1">
        <v>43531</v>
      </c>
      <c r="L478">
        <v>52.31</v>
      </c>
      <c r="N478">
        <f>N477/(L477+M477*(1-Analysis!$G$1))*L478</f>
        <v>50.656123633154245</v>
      </c>
      <c r="S478" s="3">
        <v>43521</v>
      </c>
      <c r="T478" s="4">
        <v>274.113924</v>
      </c>
      <c r="V478" s="3">
        <v>43521</v>
      </c>
      <c r="W478">
        <v>27.907955000000001</v>
      </c>
      <c r="Y478">
        <f>Y477/(W477+X477*(1-Analysis!$G$1))*W478</f>
        <v>27.038691683184236</v>
      </c>
      <c r="AA478" s="3">
        <v>43509</v>
      </c>
      <c r="AB478">
        <v>494.75869999999998</v>
      </c>
      <c r="AD478" s="3">
        <v>43501</v>
      </c>
      <c r="AE478">
        <v>49.683</v>
      </c>
      <c r="AG478" s="1">
        <v>43502</v>
      </c>
      <c r="AH478">
        <v>27.373699999999999</v>
      </c>
      <c r="AJ478">
        <f>AJ477/(AH477+AI477*(1-Analysis!$G$1))*AH478</f>
        <v>26.754713939106143</v>
      </c>
      <c r="AL478" s="1">
        <v>43525</v>
      </c>
      <c r="AM478">
        <v>281.11399999999998</v>
      </c>
      <c r="AO478">
        <f>AO477/(AM477+AN477*(1-Analysis!$G$1))*AM478</f>
        <v>272.37639784213076</v>
      </c>
      <c r="AQ478" s="1">
        <v>43511</v>
      </c>
      <c r="AR478">
        <v>25.132200000000001</v>
      </c>
      <c r="AT478">
        <f t="shared" si="14"/>
        <v>1.1263500000000002</v>
      </c>
      <c r="AU478">
        <f>AU477/((AR477+AS477*(1-Analysis!$G$1))*AT477)*AR478*AT478</f>
        <v>27.377575827818397</v>
      </c>
      <c r="AV478">
        <f t="shared" si="15"/>
        <v>1.1299699999999999</v>
      </c>
      <c r="AW478">
        <f>AW477/(($AR477+$AS477*(1-Analysis!$G$1))*AV477)*$AR478*AV478</f>
        <v>27.465565195685137</v>
      </c>
      <c r="AY478" s="3">
        <v>43518</v>
      </c>
      <c r="AZ478">
        <v>1.1339499999999998</v>
      </c>
      <c r="BB478" s="3">
        <v>43531</v>
      </c>
      <c r="BC478">
        <v>1.1191800000000001</v>
      </c>
    </row>
    <row r="479" spans="1:55" x14ac:dyDescent="0.3">
      <c r="A479" s="1">
        <v>43516</v>
      </c>
      <c r="B479">
        <v>2784.7</v>
      </c>
      <c r="D479" s="1">
        <v>43516</v>
      </c>
      <c r="E479">
        <v>4944.0600000000004</v>
      </c>
      <c r="G479" s="1">
        <v>43516</v>
      </c>
      <c r="H479" s="2">
        <v>5552.9040000000005</v>
      </c>
      <c r="K479" s="1">
        <v>43530</v>
      </c>
      <c r="L479">
        <v>52.73</v>
      </c>
      <c r="N479">
        <f>N478/(L478+M478*(1-Analysis!$G$1))*L479</f>
        <v>51.062844564638176</v>
      </c>
      <c r="S479" s="3">
        <v>43518</v>
      </c>
      <c r="T479" s="4">
        <v>273.74551000000002</v>
      </c>
      <c r="V479" s="3">
        <v>43518</v>
      </c>
      <c r="W479">
        <v>27.870404000000001</v>
      </c>
      <c r="Y479">
        <f>Y478/(W478+X478*(1-Analysis!$G$1))*W479</f>
        <v>27.002310303344856</v>
      </c>
      <c r="AA479" s="3">
        <v>43508</v>
      </c>
      <c r="AB479">
        <v>493.22840000000002</v>
      </c>
      <c r="AD479" s="3">
        <v>43500</v>
      </c>
      <c r="AE479">
        <v>49.449100000000001</v>
      </c>
      <c r="AG479" s="1">
        <v>43501</v>
      </c>
      <c r="AH479">
        <v>27.432200000000002</v>
      </c>
      <c r="AJ479">
        <f>AJ478/(AH478+AI478*(1-Analysis!$G$1))*AH479</f>
        <v>26.811891111554065</v>
      </c>
      <c r="AL479" s="1">
        <v>43524</v>
      </c>
      <c r="AM479">
        <v>279.18029999999999</v>
      </c>
      <c r="AO479">
        <f>AO478/(AM478+AN478*(1-Analysis!$G$1))*AM479</f>
        <v>270.50280122116089</v>
      </c>
      <c r="AQ479" s="1">
        <v>43510</v>
      </c>
      <c r="AR479">
        <v>24.834800000000001</v>
      </c>
      <c r="AT479">
        <f t="shared" si="14"/>
        <v>1.1274999999999999</v>
      </c>
      <c r="AU479">
        <f>AU478/((AR478+AS478*(1-Analysis!$G$1))*AT478)*AR479*AT479</f>
        <v>27.081226992292059</v>
      </c>
      <c r="AV479">
        <f t="shared" si="15"/>
        <v>1.1294999999999999</v>
      </c>
      <c r="AW479">
        <f>AW478/(($AR478+$AS478*(1-Analysis!$G$1))*AV478)*$AR479*AV479</f>
        <v>27.129264645493471</v>
      </c>
      <c r="AY479" s="3">
        <v>43517</v>
      </c>
      <c r="AZ479">
        <v>1.1347499999999997</v>
      </c>
      <c r="BB479" s="3">
        <v>43530</v>
      </c>
      <c r="BC479">
        <v>1.1308400000000001</v>
      </c>
    </row>
    <row r="480" spans="1:55" x14ac:dyDescent="0.3">
      <c r="A480" s="1">
        <v>43515</v>
      </c>
      <c r="B480">
        <v>2779.76</v>
      </c>
      <c r="D480" s="1">
        <v>43515</v>
      </c>
      <c r="E480">
        <v>4934.62</v>
      </c>
      <c r="G480" s="1">
        <v>43515</v>
      </c>
      <c r="H480" s="2">
        <v>5541.9750000000004</v>
      </c>
      <c r="K480" s="1">
        <v>43529</v>
      </c>
      <c r="L480">
        <v>53.07</v>
      </c>
      <c r="N480">
        <f>N479/(L479+M479*(1-Analysis!$G$1))*L480</f>
        <v>51.392094842506125</v>
      </c>
      <c r="S480" s="3">
        <v>43517</v>
      </c>
      <c r="T480" s="4">
        <v>271.99211200000002</v>
      </c>
      <c r="V480" s="3">
        <v>43517</v>
      </c>
      <c r="W480">
        <v>27.692193</v>
      </c>
      <c r="Y480">
        <f>Y479/(W479+X479*(1-Analysis!$G$1))*W480</f>
        <v>26.829650132309325</v>
      </c>
      <c r="AA480" s="3">
        <v>43507</v>
      </c>
      <c r="AB480">
        <v>486.91840000000002</v>
      </c>
      <c r="AD480" s="3">
        <v>43497</v>
      </c>
      <c r="AE480">
        <v>49.115400000000001</v>
      </c>
      <c r="AG480" s="1">
        <v>43500</v>
      </c>
      <c r="AH480">
        <v>27.302700000000002</v>
      </c>
      <c r="AJ480">
        <f>AJ479/(AH479+AI479*(1-Analysis!$G$1))*AH480</f>
        <v>26.685319422118063</v>
      </c>
      <c r="AL480" s="1">
        <v>43523</v>
      </c>
      <c r="AM480">
        <v>279.90210000000002</v>
      </c>
      <c r="AO480">
        <f>AO479/(AM479+AN479*(1-Analysis!$G$1))*AM480</f>
        <v>271.20216619039917</v>
      </c>
      <c r="AQ480" s="1">
        <v>43509</v>
      </c>
      <c r="AR480">
        <v>24.867000000000001</v>
      </c>
      <c r="AT480">
        <f t="shared" si="14"/>
        <v>1.1287499999999999</v>
      </c>
      <c r="AU480">
        <f>AU479/((AR479+AS479*(1-Analysis!$G$1))*AT479)*AR480*AT480</f>
        <v>27.146402097809375</v>
      </c>
      <c r="AV480">
        <f t="shared" si="15"/>
        <v>1.1256699999999999</v>
      </c>
      <c r="AW480">
        <f>AW479/(($AR479+$AS479*(1-Analysis!$G$1))*AV479)*$AR480*AV480</f>
        <v>27.072328194410705</v>
      </c>
      <c r="AY480" s="3">
        <v>43516</v>
      </c>
      <c r="AZ480">
        <v>1.1349</v>
      </c>
      <c r="BB480" s="3">
        <v>43529</v>
      </c>
      <c r="BC480">
        <v>1.1300600000000001</v>
      </c>
    </row>
    <row r="481" spans="1:55" x14ac:dyDescent="0.3">
      <c r="A481" s="1">
        <v>43511</v>
      </c>
      <c r="B481">
        <v>2775.6</v>
      </c>
      <c r="D481" s="1">
        <v>43511</v>
      </c>
      <c r="E481">
        <v>4926.9799999999996</v>
      </c>
      <c r="G481" s="1">
        <v>43511</v>
      </c>
      <c r="H481" s="2">
        <v>5533.2740000000003</v>
      </c>
      <c r="K481" s="1">
        <v>43528</v>
      </c>
      <c r="L481">
        <v>53.13</v>
      </c>
      <c r="N481">
        <f>N480/(L480+M480*(1-Analysis!$G$1))*L481</f>
        <v>51.450197832718118</v>
      </c>
      <c r="S481" s="3">
        <v>43516</v>
      </c>
      <c r="T481" s="4">
        <v>272.93867699999998</v>
      </c>
      <c r="V481" s="3">
        <v>43516</v>
      </c>
      <c r="W481">
        <v>27.788291000000001</v>
      </c>
      <c r="Y481">
        <f>Y480/(W480+X480*(1-Analysis!$G$1))*W481</f>
        <v>26.922754918861067</v>
      </c>
      <c r="AA481" s="3">
        <v>43504</v>
      </c>
      <c r="AB481">
        <v>486.57029999999997</v>
      </c>
      <c r="AD481" s="3">
        <v>43496</v>
      </c>
      <c r="AE481">
        <v>49.066000000000003</v>
      </c>
      <c r="AG481" s="1">
        <v>43497</v>
      </c>
      <c r="AH481">
        <v>27.122900000000001</v>
      </c>
      <c r="AJ481">
        <f>AJ480/(AH480+AI480*(1-Analysis!$G$1))*AH481</f>
        <v>26.509585138252479</v>
      </c>
      <c r="AL481" s="1">
        <v>43522</v>
      </c>
      <c r="AM481">
        <v>280.0145</v>
      </c>
      <c r="AO481">
        <f>AO480/(AM480+AN480*(1-Analysis!$G$1))*AM481</f>
        <v>271.3110725668779</v>
      </c>
      <c r="AQ481" s="1">
        <v>43508</v>
      </c>
      <c r="AR481">
        <v>24.763999999999999</v>
      </c>
      <c r="AT481">
        <f t="shared" si="14"/>
        <v>1.12995</v>
      </c>
      <c r="AU481">
        <f>AU480/((AR480+AS480*(1-Analysis!$G$1))*AT480)*AR481*AT481</f>
        <v>27.062701156476926</v>
      </c>
      <c r="AV481">
        <f t="shared" si="15"/>
        <v>1.13297</v>
      </c>
      <c r="AW481">
        <f>AW480/(($AR480+$AS480*(1-Analysis!$G$1))*AV480)*$AR481*AV481</f>
        <v>27.135031221959967</v>
      </c>
      <c r="AY481" s="3">
        <v>43515</v>
      </c>
      <c r="AZ481">
        <v>1.1334500000000001</v>
      </c>
      <c r="BB481" s="3">
        <v>43528</v>
      </c>
      <c r="BC481">
        <v>1.1337900000000001</v>
      </c>
    </row>
    <row r="482" spans="1:55" x14ac:dyDescent="0.3">
      <c r="A482" s="1">
        <v>43510</v>
      </c>
      <c r="B482">
        <v>2745.73</v>
      </c>
      <c r="D482" s="1">
        <v>43510</v>
      </c>
      <c r="E482">
        <v>4873.71</v>
      </c>
      <c r="G482" s="1">
        <v>43510</v>
      </c>
      <c r="H482" s="2">
        <v>5473.3270000000002</v>
      </c>
      <c r="K482" s="1">
        <v>43525</v>
      </c>
      <c r="L482">
        <v>53.34</v>
      </c>
      <c r="N482">
        <f>N481/(L481+M481*(1-Analysis!$G$1))*L482</f>
        <v>51.653558298460091</v>
      </c>
      <c r="S482" s="3">
        <v>43515</v>
      </c>
      <c r="T482" s="4">
        <v>272.40945900000003</v>
      </c>
      <c r="V482" s="3">
        <v>43515</v>
      </c>
      <c r="W482">
        <v>27.734392</v>
      </c>
      <c r="Y482">
        <f>Y481/(W481+X481*(1-Analysis!$G$1))*W482</f>
        <v>26.870534738520661</v>
      </c>
      <c r="AA482" s="3">
        <v>43503</v>
      </c>
      <c r="AB482">
        <v>486.08269999999999</v>
      </c>
      <c r="AD482" s="3">
        <v>43495</v>
      </c>
      <c r="AE482">
        <v>48.638100000000001</v>
      </c>
      <c r="AG482" s="1">
        <v>43496</v>
      </c>
      <c r="AH482">
        <v>27.096399999999999</v>
      </c>
      <c r="AJ482">
        <f>AJ481/(AH481+AI481*(1-Analysis!$G$1))*AH482</f>
        <v>26.483684367827351</v>
      </c>
      <c r="AL482" s="1">
        <v>43521</v>
      </c>
      <c r="AM482">
        <v>280.23570000000001</v>
      </c>
      <c r="AO482">
        <f>AO481/(AM481+AN481*(1-Analysis!$G$1))*AM482</f>
        <v>271.52539721525073</v>
      </c>
      <c r="AQ482" s="1">
        <v>43507</v>
      </c>
      <c r="AR482">
        <v>24.4984</v>
      </c>
      <c r="AT482">
        <f t="shared" si="14"/>
        <v>1.1275999999999999</v>
      </c>
      <c r="AU482">
        <f>AU481/((AR481+AS481*(1-Analysis!$G$1))*AT481)*AR482*AT482</f>
        <v>26.716767343813011</v>
      </c>
      <c r="AV482">
        <f t="shared" si="15"/>
        <v>1.12774</v>
      </c>
      <c r="AW482">
        <f>AW481/(($AR481+$AS481*(1-Analysis!$G$1))*AV481)*$AR482*AV482</f>
        <v>26.720084430925585</v>
      </c>
      <c r="AY482" s="3">
        <v>43511</v>
      </c>
      <c r="AZ482">
        <v>1.1263500000000002</v>
      </c>
      <c r="BB482" s="3">
        <v>43525</v>
      </c>
      <c r="BC482">
        <v>1.1367700000000001</v>
      </c>
    </row>
    <row r="483" spans="1:55" x14ac:dyDescent="0.3">
      <c r="A483" s="1">
        <v>43509</v>
      </c>
      <c r="B483">
        <v>2753.03</v>
      </c>
      <c r="D483" s="1">
        <v>43509</v>
      </c>
      <c r="E483">
        <v>4885.4799999999996</v>
      </c>
      <c r="G483" s="1">
        <v>43509</v>
      </c>
      <c r="H483" s="2">
        <v>5485.9660000000003</v>
      </c>
      <c r="K483" s="1">
        <v>43524</v>
      </c>
      <c r="L483">
        <v>52.97</v>
      </c>
      <c r="N483">
        <f>N482/(L482+M482*(1-Analysis!$G$1))*L483</f>
        <v>51.295256525486138</v>
      </c>
      <c r="S483" s="3">
        <v>43514</v>
      </c>
      <c r="T483" s="4">
        <v>271.98584499999998</v>
      </c>
      <c r="V483" s="3">
        <v>43514</v>
      </c>
      <c r="W483">
        <v>27.691279999999999</v>
      </c>
      <c r="Y483">
        <f>Y482/(W482+X482*(1-Analysis!$G$1))*W483</f>
        <v>26.82876556998626</v>
      </c>
      <c r="AA483" s="3">
        <v>43502</v>
      </c>
      <c r="AB483">
        <v>490.6037</v>
      </c>
      <c r="AD483" s="3">
        <v>43494</v>
      </c>
      <c r="AE483">
        <v>47.889099999999999</v>
      </c>
      <c r="AG483" s="1">
        <v>43495</v>
      </c>
      <c r="AH483">
        <v>26.854199999999999</v>
      </c>
      <c r="AJ483">
        <f>AJ482/(AH482+AI482*(1-Analysis!$G$1))*AH483</f>
        <v>26.246961100017316</v>
      </c>
      <c r="AL483" s="1">
        <v>43518</v>
      </c>
      <c r="AM483">
        <v>279.8612</v>
      </c>
      <c r="AO483">
        <f>AO482/(AM482+AN482*(1-Analysis!$G$1))*AM483</f>
        <v>271.16253744664482</v>
      </c>
      <c r="AQ483" s="1">
        <v>43504</v>
      </c>
      <c r="AR483">
        <v>24.367699999999999</v>
      </c>
      <c r="AT483">
        <f t="shared" si="14"/>
        <v>1.1327999999999998</v>
      </c>
      <c r="AU483">
        <f>AU482/((AR482+AS482*(1-Analysis!$G$1))*AT482)*AR483*AT483</f>
        <v>26.696781043259957</v>
      </c>
      <c r="AV483">
        <f t="shared" si="15"/>
        <v>1.1323099999999999</v>
      </c>
      <c r="AW483">
        <f>AW482/(($AR482+$AS482*(1-Analysis!$G$1))*AV482)*$AR483*AV483</f>
        <v>26.68523317716604</v>
      </c>
      <c r="AY483" s="3">
        <v>43510</v>
      </c>
      <c r="AZ483">
        <v>1.1274999999999999</v>
      </c>
      <c r="BB483" s="3">
        <v>43524</v>
      </c>
      <c r="BC483">
        <v>1.13706</v>
      </c>
    </row>
    <row r="484" spans="1:55" x14ac:dyDescent="0.3">
      <c r="A484" s="1">
        <v>43508</v>
      </c>
      <c r="B484">
        <v>2744.73</v>
      </c>
      <c r="D484" s="1">
        <v>43508</v>
      </c>
      <c r="E484">
        <v>4870.47</v>
      </c>
      <c r="G484" s="1">
        <v>43508</v>
      </c>
      <c r="H484" s="2">
        <v>5468.982</v>
      </c>
      <c r="K484" s="1">
        <v>43523</v>
      </c>
      <c r="L484">
        <v>53.11</v>
      </c>
      <c r="N484">
        <f>N483/(L483+M483*(1-Analysis!$G$1))*L484</f>
        <v>51.43083016931412</v>
      </c>
      <c r="S484" s="3">
        <v>43511</v>
      </c>
      <c r="T484" s="4">
        <v>271.987302</v>
      </c>
      <c r="V484" s="3">
        <v>43511</v>
      </c>
      <c r="W484">
        <v>27.689173</v>
      </c>
      <c r="Y484">
        <f>Y483/(W483+X483*(1-Analysis!$G$1))*W484</f>
        <v>26.82672419779054</v>
      </c>
      <c r="AA484" s="3">
        <v>43501</v>
      </c>
      <c r="AB484">
        <v>491.65120000000002</v>
      </c>
      <c r="AD484" s="3">
        <v>43493</v>
      </c>
      <c r="AE484">
        <v>47.957599999999999</v>
      </c>
      <c r="AG484" s="1">
        <v>43494</v>
      </c>
      <c r="AH484">
        <v>26.438800000000001</v>
      </c>
      <c r="AJ484">
        <f>AJ483/(AH483+AI483*(1-Analysis!$G$1))*AH484</f>
        <v>25.840954306258904</v>
      </c>
      <c r="AL484" s="1">
        <v>43517</v>
      </c>
      <c r="AM484">
        <v>278.06760000000003</v>
      </c>
      <c r="AO484">
        <f>AO483/(AM483+AN483*(1-Analysis!$G$1))*AM484</f>
        <v>269.42468622909735</v>
      </c>
      <c r="AQ484" s="1">
        <v>43503</v>
      </c>
      <c r="AR484">
        <v>24.285299999999999</v>
      </c>
      <c r="AT484">
        <f t="shared" si="14"/>
        <v>1.1355999999999997</v>
      </c>
      <c r="AU484">
        <f>AU483/((AR483+AS483*(1-Analysis!$G$1))*AT483)*AR484*AT484</f>
        <v>26.672269863016545</v>
      </c>
      <c r="AV484">
        <f t="shared" si="15"/>
        <v>1.13425</v>
      </c>
      <c r="AW484">
        <f>AW483/(($AR483+$AS483*(1-Analysis!$G$1))*AV483)*$AR484*AV484</f>
        <v>26.640561898667254</v>
      </c>
      <c r="AY484" s="3">
        <v>43509</v>
      </c>
      <c r="AZ484">
        <v>1.1287499999999999</v>
      </c>
      <c r="BB484" s="3">
        <v>43523</v>
      </c>
      <c r="BC484">
        <v>1.1372599999999999</v>
      </c>
    </row>
    <row r="485" spans="1:55" x14ac:dyDescent="0.3">
      <c r="A485" s="1">
        <v>43507</v>
      </c>
      <c r="B485">
        <v>2709.8</v>
      </c>
      <c r="D485" s="1">
        <v>43507</v>
      </c>
      <c r="E485">
        <v>4808.26</v>
      </c>
      <c r="G485" s="1">
        <v>43507</v>
      </c>
      <c r="H485" s="2">
        <v>5399.0039999999999</v>
      </c>
      <c r="K485" s="1">
        <v>43522</v>
      </c>
      <c r="L485">
        <v>53.13</v>
      </c>
      <c r="N485">
        <f>N484/(L484+M484*(1-Analysis!$G$1))*L485</f>
        <v>51.450197832718118</v>
      </c>
      <c r="S485" s="3">
        <v>43510</v>
      </c>
      <c r="T485" s="4">
        <v>269.04355700000002</v>
      </c>
      <c r="V485" s="3">
        <v>43510</v>
      </c>
      <c r="W485">
        <v>27.389444000000001</v>
      </c>
      <c r="Y485">
        <f>Y484/(W484+X484*(1-Analysis!$G$1))*W485</f>
        <v>26.536331009916001</v>
      </c>
      <c r="AA485" s="3">
        <v>43500</v>
      </c>
      <c r="AB485">
        <v>489.34320000000002</v>
      </c>
      <c r="AD485" s="3">
        <v>43490</v>
      </c>
      <c r="AE485">
        <v>48.336599999999997</v>
      </c>
      <c r="AG485" s="1">
        <v>43493</v>
      </c>
      <c r="AH485">
        <v>26.475300000000001</v>
      </c>
      <c r="AJ485">
        <f>AJ484/(AH484+AI484*(1-Analysis!$G$1))*AH485</f>
        <v>25.876628952316157</v>
      </c>
      <c r="AL485" s="1">
        <v>43516</v>
      </c>
      <c r="AM485">
        <v>279.03539999999998</v>
      </c>
      <c r="AO485">
        <f>AO484/(AM484+AN484*(1-Analysis!$G$1))*AM485</f>
        <v>270.36240501162547</v>
      </c>
      <c r="AQ485" s="1">
        <v>43502</v>
      </c>
      <c r="AR485">
        <v>24.4634</v>
      </c>
      <c r="AT485">
        <f t="shared" si="14"/>
        <v>1.13785</v>
      </c>
      <c r="AU485">
        <f>AU484/((AR484+AS484*(1-Analysis!$G$1))*AT484)*AR485*AT485</f>
        <v>26.921109241339021</v>
      </c>
      <c r="AV485">
        <f t="shared" si="15"/>
        <v>1.1367400000000001</v>
      </c>
      <c r="AW485">
        <f>AW484/(($AR484+$AS484*(1-Analysis!$G$1))*AV484)*$AR485*AV485</f>
        <v>26.894847052774733</v>
      </c>
      <c r="AY485" s="3">
        <v>43508</v>
      </c>
      <c r="AZ485">
        <v>1.12995</v>
      </c>
      <c r="BB485" s="3">
        <v>43522</v>
      </c>
      <c r="BC485">
        <v>1.13933</v>
      </c>
    </row>
    <row r="486" spans="1:55" x14ac:dyDescent="0.3">
      <c r="A486" s="1">
        <v>43504</v>
      </c>
      <c r="B486">
        <v>2707.88</v>
      </c>
      <c r="D486" s="1">
        <v>43504</v>
      </c>
      <c r="E486">
        <v>4804.8100000000004</v>
      </c>
      <c r="G486" s="1">
        <v>43504</v>
      </c>
      <c r="H486" s="2">
        <v>5395.116</v>
      </c>
      <c r="K486" s="1">
        <v>43521</v>
      </c>
      <c r="L486">
        <v>53.17</v>
      </c>
      <c r="N486">
        <f>N485/(L485+M485*(1-Analysis!$G$1))*L486</f>
        <v>51.488933159526113</v>
      </c>
      <c r="S486" s="3">
        <v>43509</v>
      </c>
      <c r="T486" s="4">
        <v>269.68027499999999</v>
      </c>
      <c r="V486" s="3">
        <v>43509</v>
      </c>
      <c r="W486">
        <v>27.454208999999999</v>
      </c>
      <c r="Y486">
        <f>Y485/(W485+X485*(1-Analysis!$G$1))*W486</f>
        <v>26.599078741409095</v>
      </c>
      <c r="AA486" s="3">
        <v>43497</v>
      </c>
      <c r="AB486">
        <v>486.04450000000003</v>
      </c>
      <c r="AD486" s="3">
        <v>43489</v>
      </c>
      <c r="AE486">
        <v>47.927999999999997</v>
      </c>
      <c r="AG486" s="1">
        <v>43490</v>
      </c>
      <c r="AH486">
        <v>26.688400000000001</v>
      </c>
      <c r="AJ486">
        <f>AJ485/(AH485+AI485*(1-Analysis!$G$1))*AH486</f>
        <v>26.08491024203671</v>
      </c>
      <c r="AL486" s="1">
        <v>43515</v>
      </c>
      <c r="AM486">
        <v>278.4973</v>
      </c>
      <c r="AO486">
        <f>AO485/(AM485+AN485*(1-Analysis!$G$1))*AM486</f>
        <v>269.84103026800244</v>
      </c>
      <c r="AQ486" s="1">
        <v>43501</v>
      </c>
      <c r="AR486">
        <v>24.4483</v>
      </c>
      <c r="AT486">
        <f t="shared" si="14"/>
        <v>1.141</v>
      </c>
      <c r="AU486">
        <f>AU485/((AR485+AS485*(1-Analysis!$G$1))*AT485)*AR486*AT486</f>
        <v>26.9789740539006</v>
      </c>
      <c r="AV486">
        <f t="shared" si="15"/>
        <v>1.14059</v>
      </c>
      <c r="AW486">
        <f>AW485/(($AR485+$AS485*(1-Analysis!$G$1))*AV485)*$AR486*AV486</f>
        <v>26.969279593460552</v>
      </c>
      <c r="AY486" s="3">
        <v>43507</v>
      </c>
      <c r="AZ486">
        <v>1.1275999999999999</v>
      </c>
      <c r="BB486" s="3">
        <v>43521</v>
      </c>
      <c r="BC486">
        <v>1.13598</v>
      </c>
    </row>
    <row r="487" spans="1:55" x14ac:dyDescent="0.3">
      <c r="A487" s="1">
        <v>43503</v>
      </c>
      <c r="B487">
        <v>2706.05</v>
      </c>
      <c r="D487" s="1">
        <v>43503</v>
      </c>
      <c r="E487">
        <v>4800.45</v>
      </c>
      <c r="G487" s="1">
        <v>43503</v>
      </c>
      <c r="H487" s="2">
        <v>5389.6869999999999</v>
      </c>
      <c r="K487" s="1">
        <v>43518</v>
      </c>
      <c r="L487">
        <v>53.1</v>
      </c>
      <c r="N487">
        <f>N486/(L486+M486*(1-Analysis!$G$1))*L487</f>
        <v>51.421146337612122</v>
      </c>
      <c r="S487" s="3">
        <v>43508</v>
      </c>
      <c r="T487" s="4">
        <v>268.85153500000001</v>
      </c>
      <c r="V487" s="3">
        <v>43508</v>
      </c>
      <c r="W487">
        <v>27.369841000000001</v>
      </c>
      <c r="Y487">
        <f>Y486/(W486+X486*(1-Analysis!$G$1))*W487</f>
        <v>26.517338594561114</v>
      </c>
      <c r="AA487" s="3">
        <v>43496</v>
      </c>
      <c r="AB487">
        <v>485.54480000000001</v>
      </c>
      <c r="AD487" s="3">
        <v>43488</v>
      </c>
      <c r="AE487">
        <v>47.858699999999999</v>
      </c>
      <c r="AG487" s="1">
        <v>43489</v>
      </c>
      <c r="AH487">
        <v>26.462700000000002</v>
      </c>
      <c r="AJ487">
        <f>AJ486/(AH486+AI486*(1-Analysis!$G$1))*AH487</f>
        <v>25.864313869019682</v>
      </c>
      <c r="AL487" s="1">
        <v>43514</v>
      </c>
      <c r="AM487">
        <v>278.06540000000001</v>
      </c>
      <c r="AO487">
        <f>AO486/(AM486+AN486*(1-Analysis!$G$1))*AM487</f>
        <v>269.42255460962895</v>
      </c>
      <c r="AQ487" s="1">
        <v>43500</v>
      </c>
      <c r="AR487">
        <v>24.294</v>
      </c>
      <c r="AT487">
        <f t="shared" si="14"/>
        <v>1.1428499999999999</v>
      </c>
      <c r="AU487">
        <f>AU486/((AR486+AS486*(1-Analysis!$G$1))*AT486)*AR487*AT487</f>
        <v>26.852169489305677</v>
      </c>
      <c r="AV487">
        <f t="shared" si="15"/>
        <v>1.14358</v>
      </c>
      <c r="AW487">
        <f>AW486/(($AR486+$AS486*(1-Analysis!$G$1))*AV486)*$AR487*AV487</f>
        <v>26.869321419766546</v>
      </c>
      <c r="AY487" s="3">
        <v>43504</v>
      </c>
      <c r="AZ487">
        <v>1.1327999999999998</v>
      </c>
      <c r="BB487" s="3">
        <v>43518</v>
      </c>
      <c r="BC487">
        <v>1.1331899999999999</v>
      </c>
    </row>
    <row r="488" spans="1:55" x14ac:dyDescent="0.3">
      <c r="A488" s="1">
        <v>43502</v>
      </c>
      <c r="B488">
        <v>2731.61</v>
      </c>
      <c r="D488" s="1">
        <v>43502</v>
      </c>
      <c r="E488">
        <v>4845.3</v>
      </c>
      <c r="G488" s="1">
        <v>43502</v>
      </c>
      <c r="H488" s="2">
        <v>5439.8019999999997</v>
      </c>
      <c r="K488" s="1">
        <v>43517</v>
      </c>
      <c r="L488">
        <v>52.76</v>
      </c>
      <c r="N488">
        <f>N487/(L487+M487*(1-Analysis!$G$1))*L488</f>
        <v>51.091896059744172</v>
      </c>
      <c r="S488" s="3">
        <v>43507</v>
      </c>
      <c r="T488" s="4">
        <v>265.41347300000001</v>
      </c>
      <c r="V488" s="3">
        <v>43507</v>
      </c>
      <c r="W488">
        <v>27.019787999999998</v>
      </c>
      <c r="Y488">
        <f>Y487/(W487+X487*(1-Analysis!$G$1))*W488</f>
        <v>26.178188873996717</v>
      </c>
      <c r="AA488" s="3">
        <v>43495</v>
      </c>
      <c r="AB488">
        <v>481.30410000000001</v>
      </c>
      <c r="AD488" s="3">
        <v>43487</v>
      </c>
      <c r="AE488">
        <v>47.752899999999997</v>
      </c>
      <c r="AG488" s="1">
        <v>43488</v>
      </c>
      <c r="AH488">
        <v>26.427299999999999</v>
      </c>
      <c r="AJ488">
        <f>AJ487/(AH487+AI487*(1-Analysis!$G$1))*AH488</f>
        <v>25.829714349281961</v>
      </c>
      <c r="AL488" s="1">
        <v>43511</v>
      </c>
      <c r="AM488">
        <v>278.06720000000001</v>
      </c>
      <c r="AO488">
        <f>AO487/(AM487+AN487*(1-Analysis!$G$1))*AM488</f>
        <v>269.42429866192134</v>
      </c>
      <c r="AQ488" s="1">
        <v>43497</v>
      </c>
      <c r="AR488">
        <v>24.046299999999999</v>
      </c>
      <c r="AT488">
        <f t="shared" si="14"/>
        <v>1.1468000000000003</v>
      </c>
      <c r="AU488">
        <f>AU487/((AR487+AS487*(1-Analysis!$G$1))*AT487)*AR488*AT488</f>
        <v>26.670248686901459</v>
      </c>
      <c r="AV488">
        <f t="shared" si="15"/>
        <v>1.1459600000000001</v>
      </c>
      <c r="AW488">
        <f>AW487/(($AR487+$AS487*(1-Analysis!$G$1))*AV487)*$AR488*AV488</f>
        <v>26.65071345068155</v>
      </c>
      <c r="AY488" s="3">
        <v>43503</v>
      </c>
      <c r="AZ488">
        <v>1.1355999999999997</v>
      </c>
      <c r="BB488" s="3">
        <v>43517</v>
      </c>
      <c r="BC488">
        <v>1.1337299999999999</v>
      </c>
    </row>
    <row r="489" spans="1:55" x14ac:dyDescent="0.3">
      <c r="A489" s="1">
        <v>43501</v>
      </c>
      <c r="B489">
        <v>2737.7</v>
      </c>
      <c r="D489" s="1">
        <v>43501</v>
      </c>
      <c r="E489">
        <v>4855.7700000000004</v>
      </c>
      <c r="G489" s="1">
        <v>43501</v>
      </c>
      <c r="H489" s="2">
        <v>5451.4</v>
      </c>
      <c r="K489" s="1">
        <v>43516</v>
      </c>
      <c r="L489">
        <v>52.94</v>
      </c>
      <c r="N489">
        <f>N488/(L488+M488*(1-Analysis!$G$1))*L489</f>
        <v>51.266205030380142</v>
      </c>
      <c r="S489" s="3">
        <v>43504</v>
      </c>
      <c r="T489" s="4">
        <v>265.22416600000003</v>
      </c>
      <c r="V489" s="3">
        <v>43504</v>
      </c>
      <c r="W489">
        <v>27.000510999999999</v>
      </c>
      <c r="Y489">
        <f>Y488/(W488+X488*(1-Analysis!$G$1))*W489</f>
        <v>26.159512304553463</v>
      </c>
      <c r="AA489" s="3">
        <v>43494</v>
      </c>
      <c r="AB489">
        <v>473.8836</v>
      </c>
      <c r="AD489" s="3">
        <v>43486</v>
      </c>
      <c r="AE489">
        <v>48.436500000000002</v>
      </c>
      <c r="AG489" s="1">
        <v>43487</v>
      </c>
      <c r="AH489">
        <v>26.3706</v>
      </c>
      <c r="AJ489">
        <f>AJ488/(AH488+AI488*(1-Analysis!$G$1))*AH489</f>
        <v>25.774296474447823</v>
      </c>
      <c r="AL489" s="1">
        <v>43510</v>
      </c>
      <c r="AM489">
        <v>275.06189999999998</v>
      </c>
      <c r="AO489">
        <f>AO488/(AM488+AN488*(1-Analysis!$G$1))*AM489</f>
        <v>266.51240957623025</v>
      </c>
      <c r="AQ489" s="1">
        <v>43496</v>
      </c>
      <c r="AR489">
        <v>24.008600000000001</v>
      </c>
      <c r="AT489">
        <f t="shared" si="14"/>
        <v>1.1474500000000001</v>
      </c>
      <c r="AU489">
        <f>AU488/((AR488+AS488*(1-Analysis!$G$1))*AT488)*AR489*AT489</f>
        <v>26.64352768911526</v>
      </c>
      <c r="AV489">
        <f t="shared" si="15"/>
        <v>1.1446099999999999</v>
      </c>
      <c r="AW489">
        <f>AW488/(($AR488+$AS488*(1-Analysis!$G$1))*AV488)*$AR489*AV489</f>
        <v>26.577583535873654</v>
      </c>
      <c r="AY489" s="3">
        <v>43502</v>
      </c>
      <c r="AZ489">
        <v>1.13785</v>
      </c>
      <c r="BB489" s="3">
        <v>43516</v>
      </c>
      <c r="BC489">
        <v>1.1345700000000001</v>
      </c>
    </row>
    <row r="490" spans="1:55" x14ac:dyDescent="0.3">
      <c r="A490" s="1">
        <v>43500</v>
      </c>
      <c r="B490">
        <v>2724.87</v>
      </c>
      <c r="D490" s="1">
        <v>43500</v>
      </c>
      <c r="E490">
        <v>4832.9799999999996</v>
      </c>
      <c r="G490" s="1">
        <v>43500</v>
      </c>
      <c r="H490" s="2">
        <v>5425.7969999999996</v>
      </c>
      <c r="K490" s="1">
        <v>43515</v>
      </c>
      <c r="L490">
        <v>52.84</v>
      </c>
      <c r="N490">
        <f>N489/(L489+M489*(1-Analysis!$G$1))*L490</f>
        <v>51.169366713360162</v>
      </c>
      <c r="S490" s="3">
        <v>43503</v>
      </c>
      <c r="T490" s="4">
        <v>264.97135800000001</v>
      </c>
      <c r="V490" s="3">
        <v>43503</v>
      </c>
      <c r="W490">
        <v>26.974789000000001</v>
      </c>
      <c r="Y490">
        <f>Y489/(W489+X489*(1-Analysis!$G$1))*W490</f>
        <v>26.134591480814326</v>
      </c>
      <c r="AA490" s="3">
        <v>43493</v>
      </c>
      <c r="AB490">
        <v>474.5677</v>
      </c>
      <c r="AD490" s="3">
        <v>43483</v>
      </c>
      <c r="AE490">
        <v>48.436199999999999</v>
      </c>
      <c r="AG490" s="1">
        <v>43483</v>
      </c>
      <c r="AH490">
        <v>26.751999999999999</v>
      </c>
      <c r="AJ490">
        <f>AJ489/(AH489+AI489*(1-Analysis!$G$1))*AH490</f>
        <v>26.147072091057016</v>
      </c>
      <c r="AL490" s="1">
        <v>43509</v>
      </c>
      <c r="AM490">
        <v>275.71010000000001</v>
      </c>
      <c r="AO490">
        <f>AO489/(AM489+AN489*(1-Analysis!$G$1))*AM490</f>
        <v>267.14046218506968</v>
      </c>
      <c r="AQ490" s="1">
        <v>43495</v>
      </c>
      <c r="AR490">
        <v>23.902200000000001</v>
      </c>
      <c r="AT490">
        <f t="shared" si="14"/>
        <v>1.14255</v>
      </c>
      <c r="AU490">
        <f>AU489/((AR489+AS489*(1-Analysis!$G$1))*AT489)*AR490*AT490</f>
        <v>26.412177706792562</v>
      </c>
      <c r="AV490">
        <f t="shared" si="15"/>
        <v>1.14812</v>
      </c>
      <c r="AW490">
        <f>AW489/(($AR489+$AS489*(1-Analysis!$G$1))*AV489)*$AR490*AV490</f>
        <v>26.54093866239787</v>
      </c>
      <c r="AY490" s="3">
        <v>43501</v>
      </c>
      <c r="AZ490">
        <v>1.141</v>
      </c>
      <c r="BB490" s="3">
        <v>43515</v>
      </c>
      <c r="BC490">
        <v>1.1339300000000001</v>
      </c>
    </row>
    <row r="491" spans="1:55" x14ac:dyDescent="0.3">
      <c r="A491" s="1">
        <v>43497</v>
      </c>
      <c r="B491">
        <v>2706.53</v>
      </c>
      <c r="D491" s="1">
        <v>43497</v>
      </c>
      <c r="E491">
        <v>4800.3999999999996</v>
      </c>
      <c r="G491" s="1">
        <v>43497</v>
      </c>
      <c r="H491" s="2">
        <v>5389.1940000000004</v>
      </c>
      <c r="K491" s="1">
        <v>43514</v>
      </c>
      <c r="L491">
        <v>52.76</v>
      </c>
      <c r="N491">
        <f>N490/(L490+M490*(1-Analysis!$G$1))*L491</f>
        <v>51.091896059744172</v>
      </c>
      <c r="S491" s="3">
        <v>43502</v>
      </c>
      <c r="T491" s="4">
        <v>267.44124599999998</v>
      </c>
      <c r="V491" s="3">
        <v>43502</v>
      </c>
      <c r="W491">
        <v>27.226237000000001</v>
      </c>
      <c r="Y491">
        <f>Y490/(W490+X490*(1-Analysis!$G$1))*W491</f>
        <v>26.378207501635387</v>
      </c>
      <c r="AA491" s="3">
        <v>43490</v>
      </c>
      <c r="AB491">
        <v>478.32440000000003</v>
      </c>
      <c r="AD491" s="3">
        <v>43482</v>
      </c>
      <c r="AE491">
        <v>47.804499999999997</v>
      </c>
      <c r="AG491" s="1">
        <v>43482</v>
      </c>
      <c r="AH491">
        <v>26.402999999999999</v>
      </c>
      <c r="AI491">
        <v>0.2278</v>
      </c>
      <c r="AJ491">
        <f>AJ490/(AH490+AI490*(1-Analysis!$G$1))*AH491</f>
        <v>25.805963831495902</v>
      </c>
      <c r="AL491" s="1">
        <v>43508</v>
      </c>
      <c r="AM491">
        <v>274.86059999999998</v>
      </c>
      <c r="AO491">
        <f>AO490/(AM490+AN490*(1-Analysis!$G$1))*AM491</f>
        <v>266.31736639486752</v>
      </c>
      <c r="AQ491" s="1">
        <v>43494</v>
      </c>
      <c r="AR491">
        <v>23.555800000000001</v>
      </c>
      <c r="AT491">
        <f t="shared" si="14"/>
        <v>1.1415</v>
      </c>
      <c r="AU491">
        <f>AU490/((AR490+AS490*(1-Analysis!$G$1))*AT490)*AR491*AT491</f>
        <v>26.005481189460156</v>
      </c>
      <c r="AV491">
        <f t="shared" si="15"/>
        <v>1.14351</v>
      </c>
      <c r="AW491">
        <f>AW490/(($AR490+$AS490*(1-Analysis!$G$1))*AV490)*$AR491*AV491</f>
        <v>26.051272706929122</v>
      </c>
      <c r="AY491" s="3">
        <v>43500</v>
      </c>
      <c r="AZ491">
        <v>1.1428499999999999</v>
      </c>
      <c r="BB491" s="3">
        <v>43514</v>
      </c>
      <c r="BC491">
        <v>1.1310500000000001</v>
      </c>
    </row>
    <row r="492" spans="1:55" x14ac:dyDescent="0.3">
      <c r="A492" s="1">
        <v>43496</v>
      </c>
      <c r="B492">
        <v>2704.1</v>
      </c>
      <c r="D492" s="1">
        <v>43496</v>
      </c>
      <c r="E492">
        <v>4795.6400000000003</v>
      </c>
      <c r="G492" s="1">
        <v>43496</v>
      </c>
      <c r="H492" s="2">
        <v>5383.6319999999996</v>
      </c>
      <c r="K492" s="1">
        <v>43511</v>
      </c>
      <c r="L492">
        <v>52.76</v>
      </c>
      <c r="N492">
        <f>N491/(L491+M491*(1-Analysis!$G$1))*L492</f>
        <v>51.091896059744172</v>
      </c>
      <c r="S492" s="3">
        <v>43501</v>
      </c>
      <c r="T492" s="4">
        <v>268.01508999999999</v>
      </c>
      <c r="V492" s="3">
        <v>43501</v>
      </c>
      <c r="W492">
        <v>27.284624000000001</v>
      </c>
      <c r="Y492">
        <f>Y491/(W491+X491*(1-Analysis!$G$1))*W492</f>
        <v>26.434775891949407</v>
      </c>
      <c r="AA492" s="3">
        <v>43489</v>
      </c>
      <c r="AB492">
        <v>474.28390000000002</v>
      </c>
      <c r="AD492" s="3">
        <v>43481</v>
      </c>
      <c r="AE492">
        <v>47.438699999999997</v>
      </c>
      <c r="AG492" s="1">
        <v>43481</v>
      </c>
      <c r="AH492">
        <v>26.4316</v>
      </c>
      <c r="AJ492">
        <f>AJ491/(AH491+AI491*(1-Analysis!$G$1))*AH492</f>
        <v>25.612933656088707</v>
      </c>
      <c r="AL492" s="1">
        <v>43507</v>
      </c>
      <c r="AM492">
        <v>271.3501</v>
      </c>
      <c r="AO492">
        <f>AO491/(AM491+AN491*(1-Analysis!$G$1))*AM492</f>
        <v>262.91597996578611</v>
      </c>
      <c r="AQ492" s="1">
        <v>43493</v>
      </c>
      <c r="AR492">
        <v>23.5473</v>
      </c>
      <c r="AT492">
        <f t="shared" si="14"/>
        <v>1.1435499999999998</v>
      </c>
      <c r="AU492">
        <f>AU491/((AR491+AS491*(1-Analysis!$G$1))*AT491)*AR492*AT492</f>
        <v>26.042783172452172</v>
      </c>
      <c r="AV492">
        <f t="shared" si="15"/>
        <v>1.14276</v>
      </c>
      <c r="AW492">
        <f>AW491/(($AR491+$AS491*(1-Analysis!$G$1))*AV491)*$AR492*AV492</f>
        <v>26.024792005729051</v>
      </c>
      <c r="AY492" s="3">
        <v>43497</v>
      </c>
      <c r="AZ492">
        <v>1.1468000000000003</v>
      </c>
      <c r="BB492" s="3">
        <v>43511</v>
      </c>
      <c r="BC492">
        <v>1.1299699999999999</v>
      </c>
    </row>
    <row r="493" spans="1:55" x14ac:dyDescent="0.3">
      <c r="A493" s="1">
        <v>43495</v>
      </c>
      <c r="B493">
        <v>2681.05</v>
      </c>
      <c r="D493" s="1">
        <v>43495</v>
      </c>
      <c r="E493">
        <v>4754.05</v>
      </c>
      <c r="G493" s="1">
        <v>43495</v>
      </c>
      <c r="H493" s="2">
        <v>5336.6</v>
      </c>
      <c r="K493" s="1">
        <v>43510</v>
      </c>
      <c r="L493">
        <v>52.19</v>
      </c>
      <c r="N493">
        <f>N492/(L492+M492*(1-Analysis!$G$1))*L493</f>
        <v>50.539917652730253</v>
      </c>
      <c r="S493" s="3">
        <v>43500</v>
      </c>
      <c r="T493" s="4">
        <v>266.75781899999998</v>
      </c>
      <c r="V493" s="3">
        <v>43500</v>
      </c>
      <c r="W493">
        <v>27.156676000000001</v>
      </c>
      <c r="Y493">
        <f>Y492/(W492+X492*(1-Analysis!$G$1))*W493</f>
        <v>26.310813153601863</v>
      </c>
      <c r="AA493" s="3">
        <v>43488</v>
      </c>
      <c r="AB493">
        <v>473.61790000000002</v>
      </c>
      <c r="AD493" s="3">
        <v>43480</v>
      </c>
      <c r="AE493">
        <v>47.332099999999997</v>
      </c>
      <c r="AG493" s="1">
        <v>43480</v>
      </c>
      <c r="AH493">
        <v>26.370899999999999</v>
      </c>
      <c r="AJ493">
        <f>AJ492/(AH492+AI492*(1-Analysis!$G$1))*AH493</f>
        <v>25.55411371810067</v>
      </c>
      <c r="AL493" s="1">
        <v>43504</v>
      </c>
      <c r="AM493">
        <v>271.15719999999999</v>
      </c>
      <c r="AO493">
        <f>AO492/(AM492+AN492*(1-Analysis!$G$1))*AM493</f>
        <v>262.72907569512103</v>
      </c>
      <c r="AQ493" s="1">
        <v>43490</v>
      </c>
      <c r="AR493">
        <v>23.8109</v>
      </c>
      <c r="AT493">
        <f t="shared" si="14"/>
        <v>1.1397999999999999</v>
      </c>
      <c r="AU493">
        <f>AU492/((AR492+AS492*(1-Analysis!$G$1))*AT492)*AR493*AT493</f>
        <v>26.247961702688933</v>
      </c>
      <c r="AV493">
        <f t="shared" si="15"/>
        <v>1.1416299999999999</v>
      </c>
      <c r="AW493">
        <f>AW492/(($AR492+$AS492*(1-Analysis!$G$1))*AV492)*$AR493*AV493</f>
        <v>26.290103981962428</v>
      </c>
      <c r="AY493" s="3">
        <v>43496</v>
      </c>
      <c r="AZ493">
        <v>1.1474500000000001</v>
      </c>
      <c r="BB493" s="3">
        <v>43510</v>
      </c>
      <c r="BC493">
        <v>1.1294999999999999</v>
      </c>
    </row>
    <row r="494" spans="1:55" x14ac:dyDescent="0.3">
      <c r="A494" s="1">
        <v>43494</v>
      </c>
      <c r="B494">
        <v>2640</v>
      </c>
      <c r="D494" s="1">
        <v>43494</v>
      </c>
      <c r="E494">
        <v>4680.8999999999996</v>
      </c>
      <c r="G494" s="1">
        <v>43494</v>
      </c>
      <c r="H494" s="2">
        <v>5254.31</v>
      </c>
      <c r="K494" s="1">
        <v>43509</v>
      </c>
      <c r="L494">
        <v>52.31</v>
      </c>
      <c r="N494">
        <f>N493/(L493+M493*(1-Analysis!$G$1))*L494</f>
        <v>50.656123633154245</v>
      </c>
      <c r="S494" s="3">
        <v>43497</v>
      </c>
      <c r="T494" s="4">
        <v>264.96089000000001</v>
      </c>
      <c r="V494" s="3">
        <v>43497</v>
      </c>
      <c r="W494">
        <v>26.973746999999999</v>
      </c>
      <c r="Y494">
        <f>Y493/(W493+X493*(1-Analysis!$G$1))*W494</f>
        <v>26.133581936520095</v>
      </c>
      <c r="AA494" s="3">
        <v>43487</v>
      </c>
      <c r="AB494">
        <v>472.57889999999998</v>
      </c>
      <c r="AD494" s="3">
        <v>43479</v>
      </c>
      <c r="AE494">
        <v>46.828899999999997</v>
      </c>
      <c r="AG494" s="1">
        <v>43479</v>
      </c>
      <c r="AH494">
        <v>26.0869</v>
      </c>
      <c r="AJ494">
        <f>AJ493/(AH493+AI493*(1-Analysis!$G$1))*AH494</f>
        <v>25.278910054367518</v>
      </c>
      <c r="AL494" s="1">
        <v>43503</v>
      </c>
      <c r="AM494">
        <v>270.90730000000002</v>
      </c>
      <c r="AO494">
        <f>AO493/(AM493+AN493*(1-Analysis!$G$1))*AM494</f>
        <v>262.48694310186443</v>
      </c>
      <c r="AQ494" s="1">
        <v>43489</v>
      </c>
      <c r="AR494">
        <v>23.702200000000001</v>
      </c>
      <c r="AT494">
        <f t="shared" si="14"/>
        <v>1.1353500000000001</v>
      </c>
      <c r="AU494">
        <f>AU493/((AR493+AS493*(1-Analysis!$G$1))*AT493)*AR494*AT494</f>
        <v>26.026126879087737</v>
      </c>
      <c r="AV494">
        <f t="shared" si="15"/>
        <v>1.13025</v>
      </c>
      <c r="AW494">
        <f>AW493/(($AR493+$AS493*(1-Analysis!$G$1))*AV493)*$AR494*AV494</f>
        <v>25.909217338344053</v>
      </c>
      <c r="AY494" s="3">
        <v>43495</v>
      </c>
      <c r="AZ494">
        <v>1.14255</v>
      </c>
      <c r="BB494" s="3">
        <v>43509</v>
      </c>
      <c r="BC494">
        <v>1.1256699999999999</v>
      </c>
    </row>
    <row r="495" spans="1:55" x14ac:dyDescent="0.3">
      <c r="A495" s="1">
        <v>43493</v>
      </c>
      <c r="B495">
        <v>2643.85</v>
      </c>
      <c r="D495" s="1">
        <v>43493</v>
      </c>
      <c r="E495">
        <v>4687.66</v>
      </c>
      <c r="G495" s="1">
        <v>43493</v>
      </c>
      <c r="H495" s="2">
        <v>5261.8810000000003</v>
      </c>
      <c r="K495" s="1">
        <v>43508</v>
      </c>
      <c r="L495">
        <v>52.15</v>
      </c>
      <c r="N495">
        <f>N494/(L494+M494*(1-Analysis!$G$1))*L495</f>
        <v>50.501182325922265</v>
      </c>
      <c r="S495" s="3">
        <v>43496</v>
      </c>
      <c r="T495" s="4">
        <v>264.69323200000002</v>
      </c>
      <c r="V495" s="3">
        <v>43496</v>
      </c>
      <c r="W495">
        <v>26.946560999999999</v>
      </c>
      <c r="Y495">
        <f>Y494/(W494+X494*(1-Analysis!$G$1))*W495</f>
        <v>26.107242712736085</v>
      </c>
      <c r="AA495" s="3">
        <v>43483</v>
      </c>
      <c r="AB495">
        <v>479.35</v>
      </c>
      <c r="AD495" s="3">
        <v>43476</v>
      </c>
      <c r="AE495">
        <v>47.072099999999999</v>
      </c>
      <c r="AG495" s="1">
        <v>43476</v>
      </c>
      <c r="AH495">
        <v>26.223600000000001</v>
      </c>
      <c r="AJ495">
        <f>AJ494/(AH494+AI494*(1-Analysis!$G$1))*AH495</f>
        <v>25.411376043213725</v>
      </c>
      <c r="AL495" s="1">
        <v>43502</v>
      </c>
      <c r="AM495">
        <v>273.42610000000002</v>
      </c>
      <c r="AO495">
        <f>AO494/(AM494+AN494*(1-Analysis!$G$1))*AM495</f>
        <v>264.92745360964688</v>
      </c>
      <c r="AQ495" s="1">
        <v>43488</v>
      </c>
      <c r="AR495">
        <v>23.6158</v>
      </c>
      <c r="AT495">
        <f t="shared" si="14"/>
        <v>1.1378999999999999</v>
      </c>
      <c r="AU495">
        <f>AU494/((AR494+AS494*(1-Analysis!$G$1))*AT494)*AR495*AT495</f>
        <v>25.989497317434989</v>
      </c>
      <c r="AV495">
        <f t="shared" si="15"/>
        <v>1.13808</v>
      </c>
      <c r="AW495">
        <f>AW494/(($AR494+$AS494*(1-Analysis!$G$1))*AV494)*$AR495*AV495</f>
        <v>25.993608495497334</v>
      </c>
      <c r="AY495" s="3">
        <v>43494</v>
      </c>
      <c r="AZ495">
        <v>1.1415</v>
      </c>
      <c r="BB495" s="3">
        <v>43508</v>
      </c>
      <c r="BC495">
        <v>1.13297</v>
      </c>
    </row>
    <row r="496" spans="1:55" x14ac:dyDescent="0.3">
      <c r="A496" s="1">
        <v>43490</v>
      </c>
      <c r="B496">
        <v>2664.76</v>
      </c>
      <c r="D496" s="1">
        <v>43490</v>
      </c>
      <c r="E496">
        <v>4724.74</v>
      </c>
      <c r="G496" s="1">
        <v>43490</v>
      </c>
      <c r="H496" s="2">
        <v>5303.5060000000003</v>
      </c>
      <c r="K496" s="1">
        <v>43507</v>
      </c>
      <c r="L496">
        <v>51.48</v>
      </c>
      <c r="N496">
        <f>N495/(L495+M495*(1-Analysis!$G$1))*L496</f>
        <v>49.852365601888366</v>
      </c>
      <c r="S496" s="3">
        <v>43495</v>
      </c>
      <c r="T496" s="4">
        <v>262.390016</v>
      </c>
      <c r="V496" s="3">
        <v>43495</v>
      </c>
      <c r="W496">
        <v>26.712074000000001</v>
      </c>
      <c r="Y496">
        <f>Y495/(W495+X495*(1-Analysis!$G$1))*W496</f>
        <v>25.880059398992216</v>
      </c>
      <c r="AA496" s="3">
        <v>43482</v>
      </c>
      <c r="AB496">
        <v>473.10090000000002</v>
      </c>
      <c r="AD496" s="3">
        <v>43475</v>
      </c>
      <c r="AE496">
        <v>47.078299999999999</v>
      </c>
      <c r="AG496" s="1">
        <v>43475</v>
      </c>
      <c r="AH496">
        <v>26.227</v>
      </c>
      <c r="AJ496">
        <f>AJ495/(AH495+AI495*(1-Analysis!$G$1))*AH496</f>
        <v>25.414670734962641</v>
      </c>
      <c r="AL496" s="1">
        <v>43501</v>
      </c>
      <c r="AM496">
        <v>274.00900000000001</v>
      </c>
      <c r="AO496">
        <f>AO495/(AM495+AN495*(1-Analysis!$G$1))*AM496</f>
        <v>265.492235876991</v>
      </c>
      <c r="AQ496" s="1">
        <v>43487</v>
      </c>
      <c r="AR496">
        <v>23.610399999999998</v>
      </c>
      <c r="AT496">
        <f t="shared" si="14"/>
        <v>1.13565</v>
      </c>
      <c r="AU496">
        <f>AU495/((AR495+AS495*(1-Analysis!$G$1))*AT495)*AR496*AT496</f>
        <v>25.932176571703192</v>
      </c>
      <c r="AV496">
        <f t="shared" si="15"/>
        <v>1.1363300000000001</v>
      </c>
      <c r="AW496">
        <f>AW495/(($AR495+$AS495*(1-Analysis!$G$1))*AV495)*$AR496*AV496</f>
        <v>25.947704137475004</v>
      </c>
      <c r="AY496" s="3">
        <v>43493</v>
      </c>
      <c r="AZ496">
        <v>1.1435499999999998</v>
      </c>
      <c r="BB496" s="3">
        <v>43507</v>
      </c>
      <c r="BC496">
        <v>1.12774</v>
      </c>
    </row>
    <row r="497" spans="1:55" x14ac:dyDescent="0.3">
      <c r="A497" s="1">
        <v>43489</v>
      </c>
      <c r="B497">
        <v>2642.33</v>
      </c>
      <c r="D497" s="1">
        <v>43489</v>
      </c>
      <c r="E497">
        <v>4684.8599999999997</v>
      </c>
      <c r="G497" s="1">
        <v>43489</v>
      </c>
      <c r="H497" s="2">
        <v>5258.6859999999997</v>
      </c>
      <c r="K497" s="1">
        <v>43504</v>
      </c>
      <c r="L497">
        <v>51.45</v>
      </c>
      <c r="N497">
        <f>N496/(L496+M496*(1-Analysis!$G$1))*L497</f>
        <v>49.823314106782377</v>
      </c>
      <c r="S497" s="3">
        <v>43494</v>
      </c>
      <c r="T497" s="4">
        <v>258.34940799999998</v>
      </c>
      <c r="V497" s="3">
        <v>43494</v>
      </c>
      <c r="W497">
        <v>26.300754000000001</v>
      </c>
      <c r="Y497">
        <f>Y496/(W496+X496*(1-Analysis!$G$1))*W497</f>
        <v>25.481550992943571</v>
      </c>
      <c r="AA497" s="3">
        <v>43481</v>
      </c>
      <c r="AB497">
        <v>469.49149999999997</v>
      </c>
      <c r="AD497" s="3">
        <v>43474</v>
      </c>
      <c r="AE497">
        <v>46.864199999999997</v>
      </c>
      <c r="AG497" s="1">
        <v>43474</v>
      </c>
      <c r="AH497">
        <v>26.110600000000002</v>
      </c>
      <c r="AJ497">
        <f>AJ496/(AH496+AI496*(1-Analysis!$G$1))*AH497</f>
        <v>25.301875993911448</v>
      </c>
      <c r="AL497" s="1">
        <v>43500</v>
      </c>
      <c r="AM497">
        <v>272.7251</v>
      </c>
      <c r="AO497">
        <f>AO496/(AM496+AN496*(1-Analysis!$G$1))*AM497</f>
        <v>264.24824213356482</v>
      </c>
      <c r="AQ497" s="1">
        <v>43483</v>
      </c>
      <c r="AR497">
        <v>23.9267</v>
      </c>
      <c r="AT497">
        <f t="shared" si="14"/>
        <v>1.1366499999999999</v>
      </c>
      <c r="AU497">
        <f>AU496/((AR496+AS496*(1-Analysis!$G$1))*AT496)*AR497*AT497</f>
        <v>26.30272113691602</v>
      </c>
      <c r="AV497">
        <f t="shared" si="15"/>
        <v>1.13645</v>
      </c>
      <c r="AW497">
        <f>AW496/(($AR496+$AS496*(1-Analysis!$G$1))*AV496)*$AR497*AV497</f>
        <v>26.298093024280305</v>
      </c>
      <c r="AY497" s="3">
        <v>43490</v>
      </c>
      <c r="AZ497">
        <v>1.1397999999999999</v>
      </c>
      <c r="BB497" s="3">
        <v>43504</v>
      </c>
      <c r="BC497">
        <v>1.1323099999999999</v>
      </c>
    </row>
    <row r="498" spans="1:55" x14ac:dyDescent="0.3">
      <c r="A498" s="1">
        <v>43488</v>
      </c>
      <c r="B498">
        <v>2638.7</v>
      </c>
      <c r="D498" s="1">
        <v>43488</v>
      </c>
      <c r="E498">
        <v>4678.32</v>
      </c>
      <c r="G498" s="1">
        <v>43488</v>
      </c>
      <c r="H498" s="2">
        <v>5251.2879999999996</v>
      </c>
      <c r="K498" s="1">
        <v>43503</v>
      </c>
      <c r="L498">
        <v>51.4</v>
      </c>
      <c r="N498">
        <f>N497/(L497+M497*(1-Analysis!$G$1))*L498</f>
        <v>49.774894948272376</v>
      </c>
      <c r="S498" s="3">
        <v>43493</v>
      </c>
      <c r="T498" s="4">
        <v>258.72241500000001</v>
      </c>
      <c r="V498" s="3">
        <v>43493</v>
      </c>
      <c r="W498">
        <v>26.338702999999999</v>
      </c>
      <c r="Y498">
        <f>Y497/(W497+X497*(1-Analysis!$G$1))*W498</f>
        <v>25.518317976073835</v>
      </c>
      <c r="AA498" s="3">
        <v>43480</v>
      </c>
      <c r="AB498">
        <v>468.4409</v>
      </c>
      <c r="AD498" s="3">
        <v>43473</v>
      </c>
      <c r="AE498">
        <v>46.661900000000003</v>
      </c>
      <c r="AG498" s="1">
        <v>43473</v>
      </c>
      <c r="AH498">
        <v>25.998100000000001</v>
      </c>
      <c r="AJ498">
        <f>AJ497/(AH497+AI497*(1-Analysis!$G$1))*AH498</f>
        <v>25.192860458101663</v>
      </c>
      <c r="AL498" s="1">
        <v>43497</v>
      </c>
      <c r="AM498">
        <v>270.88639999999998</v>
      </c>
      <c r="AO498">
        <f>AO497/(AM497+AN497*(1-Analysis!$G$1))*AM498</f>
        <v>262.46669271691417</v>
      </c>
      <c r="AQ498" s="1">
        <v>43482</v>
      </c>
      <c r="AR498">
        <v>23.587700000000002</v>
      </c>
      <c r="AT498">
        <f t="shared" si="14"/>
        <v>1.13795</v>
      </c>
      <c r="AU498">
        <f>AU497/((AR497+AS497*(1-Analysis!$G$1))*AT497)*AR498*AT498</f>
        <v>25.959713534333915</v>
      </c>
      <c r="AV498">
        <f t="shared" si="15"/>
        <v>1.13889</v>
      </c>
      <c r="AW498">
        <f>AW497/(($AR497+$AS497*(1-Analysis!$G$1))*AV497)*$AR498*AV498</f>
        <v>25.981157473630255</v>
      </c>
      <c r="AY498" s="3">
        <v>43489</v>
      </c>
      <c r="AZ498">
        <v>1.1353500000000001</v>
      </c>
      <c r="BB498" s="3">
        <v>43503</v>
      </c>
      <c r="BC498">
        <v>1.13425</v>
      </c>
    </row>
    <row r="499" spans="1:55" x14ac:dyDescent="0.3">
      <c r="A499" s="1">
        <v>43487</v>
      </c>
      <c r="B499">
        <v>2632.9</v>
      </c>
      <c r="D499" s="1">
        <v>43487</v>
      </c>
      <c r="E499">
        <v>4668.04</v>
      </c>
      <c r="G499" s="1">
        <v>43487</v>
      </c>
      <c r="H499" s="2">
        <v>5239.7520000000004</v>
      </c>
      <c r="K499" s="1">
        <v>43502</v>
      </c>
      <c r="L499">
        <v>51.88</v>
      </c>
      <c r="N499">
        <f>N498/(L498+M498*(1-Analysis!$G$1))*L499</f>
        <v>50.239718869968307</v>
      </c>
      <c r="S499" s="3">
        <v>43490</v>
      </c>
      <c r="T499" s="4">
        <v>260.77037899999999</v>
      </c>
      <c r="V499" s="3">
        <v>43490</v>
      </c>
      <c r="W499">
        <v>26.547177000000001</v>
      </c>
      <c r="Y499">
        <f>Y498/(W498+X498*(1-Analysis!$G$1))*W499</f>
        <v>25.720298530004076</v>
      </c>
      <c r="AA499" s="3">
        <v>43479</v>
      </c>
      <c r="AB499">
        <v>463.46280000000002</v>
      </c>
      <c r="AD499" s="3">
        <v>43472</v>
      </c>
      <c r="AE499">
        <v>46.212499999999999</v>
      </c>
      <c r="AG499" s="1">
        <v>43472</v>
      </c>
      <c r="AH499">
        <v>25.748699999999999</v>
      </c>
      <c r="AJ499">
        <f>AJ498/(AH498+AI498*(1-Analysis!$G$1))*AH499</f>
        <v>24.951185128048674</v>
      </c>
      <c r="AL499" s="1">
        <v>43496</v>
      </c>
      <c r="AM499">
        <v>270.6139</v>
      </c>
      <c r="AO499">
        <f>AO498/(AM498+AN498*(1-Analysis!$G$1))*AM499</f>
        <v>262.20266257820896</v>
      </c>
      <c r="AQ499" s="1">
        <v>43481</v>
      </c>
      <c r="AR499">
        <v>23.377300000000002</v>
      </c>
      <c r="AT499">
        <f t="shared" si="14"/>
        <v>1.1394499999999999</v>
      </c>
      <c r="AU499">
        <f>AU498/((AR498+AS498*(1-Analysis!$G$1))*AT498)*AR499*AT499</f>
        <v>25.762069224727643</v>
      </c>
      <c r="AV499">
        <f t="shared" si="15"/>
        <v>1.13951</v>
      </c>
      <c r="AW499">
        <f>AW498/(($AR498+$AS498*(1-Analysis!$G$1))*AV498)*$AR499*AV499</f>
        <v>25.763425777585148</v>
      </c>
      <c r="AY499" s="3">
        <v>43488</v>
      </c>
      <c r="AZ499">
        <v>1.1378999999999999</v>
      </c>
      <c r="BB499" s="3">
        <v>43502</v>
      </c>
      <c r="BC499">
        <v>1.1367400000000001</v>
      </c>
    </row>
    <row r="500" spans="1:55" x14ac:dyDescent="0.3">
      <c r="A500" s="1">
        <v>43483</v>
      </c>
      <c r="B500">
        <v>2670.71</v>
      </c>
      <c r="D500" s="1">
        <v>43483</v>
      </c>
      <c r="E500">
        <v>4734.9399999999996</v>
      </c>
      <c r="G500" s="1">
        <v>43483</v>
      </c>
      <c r="H500" s="2">
        <v>5314.7839999999997</v>
      </c>
      <c r="K500" s="1">
        <v>43501</v>
      </c>
      <c r="L500">
        <v>51.99</v>
      </c>
      <c r="N500">
        <f>N499/(L499+M499*(1-Analysis!$G$1))*L500</f>
        <v>50.346241018690286</v>
      </c>
      <c r="S500" s="3">
        <v>43489</v>
      </c>
      <c r="T500" s="4">
        <v>258.56756899999999</v>
      </c>
      <c r="V500" s="3">
        <v>43489</v>
      </c>
      <c r="W500">
        <v>26.322870000000002</v>
      </c>
      <c r="Y500">
        <f>Y499/(W499+X499*(1-Analysis!$G$1))*W500</f>
        <v>25.502978134604987</v>
      </c>
      <c r="AA500" s="3">
        <v>43476</v>
      </c>
      <c r="AB500">
        <v>465.86149999999998</v>
      </c>
      <c r="AD500" s="3">
        <v>43469</v>
      </c>
      <c r="AE500">
        <v>45.890599999999999</v>
      </c>
      <c r="AG500" s="1">
        <v>43469</v>
      </c>
      <c r="AH500">
        <v>25.5716</v>
      </c>
      <c r="AJ500">
        <f>AJ499/(AH499+AI499*(1-Analysis!$G$1))*AH500</f>
        <v>24.779570449009448</v>
      </c>
      <c r="AL500" s="1">
        <v>43495</v>
      </c>
      <c r="AM500">
        <v>268.2706</v>
      </c>
      <c r="AO500">
        <f>AO499/(AM499+AN499*(1-Analysis!$G$1))*AM500</f>
        <v>259.93219716893208</v>
      </c>
      <c r="AQ500" s="1">
        <v>43480</v>
      </c>
      <c r="AR500">
        <v>23.247299999999999</v>
      </c>
      <c r="AT500">
        <f t="shared" si="14"/>
        <v>1.1432500000000001</v>
      </c>
      <c r="AU500">
        <f>AU499/((AR499+AS499*(1-Analysis!$G$1))*AT499)*AR500*AT500</f>
        <v>25.70424488714043</v>
      </c>
      <c r="AV500">
        <f t="shared" si="15"/>
        <v>1.14063</v>
      </c>
      <c r="AW500">
        <f>AW499/(($AR499+$AS499*(1-Analysis!$G$1))*AV499)*$AR500*AV500</f>
        <v>25.645338154925856</v>
      </c>
      <c r="AY500" s="3">
        <v>43487</v>
      </c>
      <c r="AZ500">
        <v>1.13565</v>
      </c>
      <c r="BB500" s="3">
        <v>43501</v>
      </c>
      <c r="BC500">
        <v>1.14059</v>
      </c>
    </row>
    <row r="501" spans="1:55" x14ac:dyDescent="0.3">
      <c r="A501" s="1">
        <v>43482</v>
      </c>
      <c r="B501">
        <v>2635.96</v>
      </c>
      <c r="D501" s="1">
        <v>43482</v>
      </c>
      <c r="E501">
        <v>4673.24</v>
      </c>
      <c r="G501" s="1">
        <v>43482</v>
      </c>
      <c r="H501" s="2">
        <v>5245.4790000000003</v>
      </c>
      <c r="K501" s="1">
        <v>43500</v>
      </c>
      <c r="L501">
        <v>51.74</v>
      </c>
      <c r="N501">
        <f>N500/(L500+M500*(1-Analysis!$G$1))*L501</f>
        <v>50.104145226140318</v>
      </c>
      <c r="S501" s="3">
        <v>43488</v>
      </c>
      <c r="T501" s="4">
        <v>258.20612599999998</v>
      </c>
      <c r="V501" s="3">
        <v>43488</v>
      </c>
      <c r="W501">
        <v>26.285867</v>
      </c>
      <c r="Y501">
        <f>Y500/(W500+X500*(1-Analysis!$G$1))*W501</f>
        <v>25.467127685929942</v>
      </c>
      <c r="AA501" s="3">
        <v>43475</v>
      </c>
      <c r="AB501">
        <v>465.93099999999998</v>
      </c>
      <c r="AD501" s="3">
        <v>43468</v>
      </c>
      <c r="AE501">
        <v>44.366999999999997</v>
      </c>
      <c r="AG501" s="1">
        <v>43468</v>
      </c>
      <c r="AH501">
        <v>24.722300000000001</v>
      </c>
      <c r="AJ501">
        <f>AJ500/(AH500+AI500*(1-Analysis!$G$1))*AH501</f>
        <v>23.956575830669426</v>
      </c>
      <c r="AL501" s="1">
        <v>43494</v>
      </c>
      <c r="AM501">
        <v>264.1456</v>
      </c>
      <c r="AO501">
        <f>AO500/(AM500+AN500*(1-Analysis!$G$1))*AM501</f>
        <v>255.93541066559609</v>
      </c>
      <c r="AQ501" s="1">
        <v>43479</v>
      </c>
      <c r="AR501">
        <v>22.9299</v>
      </c>
      <c r="AT501">
        <f t="shared" si="14"/>
        <v>1.1467499999999999</v>
      </c>
      <c r="AU501">
        <f>AU500/((AR500+AS500*(1-Analysis!$G$1))*AT500)*AR501*AT501</f>
        <v>25.430917530357942</v>
      </c>
      <c r="AV501">
        <f t="shared" si="15"/>
        <v>1.1465799999999999</v>
      </c>
      <c r="AW501">
        <f>AW500/(($AR500+$AS500*(1-Analysis!$G$1))*AV500)*$AR501*AV501</f>
        <v>25.42714752296299</v>
      </c>
      <c r="AY501" s="3">
        <v>43483</v>
      </c>
      <c r="AZ501">
        <v>1.1366499999999999</v>
      </c>
      <c r="BB501" s="3">
        <v>43500</v>
      </c>
      <c r="BC501">
        <v>1.14358</v>
      </c>
    </row>
    <row r="502" spans="1:55" x14ac:dyDescent="0.3">
      <c r="A502" s="1">
        <v>43481</v>
      </c>
      <c r="B502">
        <v>2616.1</v>
      </c>
      <c r="D502" s="1">
        <v>43481</v>
      </c>
      <c r="E502">
        <v>4637.71</v>
      </c>
      <c r="G502" s="1">
        <v>43481</v>
      </c>
      <c r="H502" s="2">
        <v>5205.4480000000003</v>
      </c>
      <c r="K502" s="1">
        <v>43497</v>
      </c>
      <c r="L502">
        <v>51.4</v>
      </c>
      <c r="N502">
        <f>N501/(L501+M501*(1-Analysis!$G$1))*L502</f>
        <v>49.774894948272369</v>
      </c>
      <c r="S502" s="3">
        <v>43487</v>
      </c>
      <c r="T502" s="4">
        <v>257.63973299999998</v>
      </c>
      <c r="V502" s="3">
        <v>43487</v>
      </c>
      <c r="W502">
        <v>26.228182</v>
      </c>
      <c r="Y502">
        <f>Y501/(W501+X501*(1-Analysis!$G$1))*W502</f>
        <v>25.411239430063667</v>
      </c>
      <c r="AA502" s="3">
        <v>43474</v>
      </c>
      <c r="AB502">
        <v>463.83609999999999</v>
      </c>
      <c r="AD502" s="3">
        <v>43467</v>
      </c>
      <c r="AE502">
        <v>45.481299999999997</v>
      </c>
      <c r="AG502" s="1">
        <v>43467</v>
      </c>
      <c r="AH502">
        <v>25.3445</v>
      </c>
      <c r="AJ502">
        <f>AJ501/(AH501+AI501*(1-Analysis!$G$1))*AH502</f>
        <v>24.559504420721421</v>
      </c>
      <c r="AL502" s="1">
        <v>43493</v>
      </c>
      <c r="AM502">
        <v>264.5745</v>
      </c>
      <c r="AO502">
        <f>AO501/(AM501+AN501*(1-Analysis!$G$1))*AM502</f>
        <v>256.35097957014904</v>
      </c>
      <c r="AQ502" s="1">
        <v>43476</v>
      </c>
      <c r="AR502">
        <v>23.028400000000001</v>
      </c>
      <c r="AT502">
        <f t="shared" si="14"/>
        <v>1.14775</v>
      </c>
      <c r="AU502">
        <f>AU501/((AR501+AS501*(1-Analysis!$G$1))*AT501)*AR502*AT502</f>
        <v>25.562432932246448</v>
      </c>
      <c r="AV502">
        <f t="shared" si="15"/>
        <v>1.14636</v>
      </c>
      <c r="AW502">
        <f>AW501/(($AR501+$AS501*(1-Analysis!$G$1))*AV501)*$AR502*AV502</f>
        <v>25.531475161150109</v>
      </c>
      <c r="AY502" s="3">
        <v>43482</v>
      </c>
      <c r="AZ502">
        <v>1.13795</v>
      </c>
      <c r="BB502" s="3">
        <v>43497</v>
      </c>
      <c r="BC502">
        <v>1.1459600000000001</v>
      </c>
    </row>
    <row r="503" spans="1:55" x14ac:dyDescent="0.3">
      <c r="A503" s="1">
        <v>43480</v>
      </c>
      <c r="B503">
        <v>2610.3000000000002</v>
      </c>
      <c r="D503" s="1">
        <v>43480</v>
      </c>
      <c r="E503">
        <v>4627.3500000000004</v>
      </c>
      <c r="G503" s="1">
        <v>43480</v>
      </c>
      <c r="H503" s="2">
        <v>5193.7839999999997</v>
      </c>
      <c r="K503" s="1">
        <v>43496</v>
      </c>
      <c r="L503">
        <v>51.34</v>
      </c>
      <c r="N503">
        <f>N502/(L502+M502*(1-Analysis!$G$1))*L503</f>
        <v>49.716791958060384</v>
      </c>
      <c r="S503" s="3">
        <v>43486</v>
      </c>
      <c r="T503" s="4">
        <v>261.331121</v>
      </c>
      <c r="V503" s="3">
        <v>43486</v>
      </c>
      <c r="W503">
        <v>26.603975999999999</v>
      </c>
      <c r="Y503">
        <f>Y502/(W502+X502*(1-Analysis!$G$1))*W503</f>
        <v>25.775328382564503</v>
      </c>
      <c r="AA503" s="3">
        <v>43473</v>
      </c>
      <c r="AB503">
        <v>461.79759999999999</v>
      </c>
      <c r="AD503" s="3">
        <v>43462</v>
      </c>
      <c r="AE503">
        <v>45.036499999999997</v>
      </c>
      <c r="AG503" s="1">
        <v>43465</v>
      </c>
      <c r="AH503">
        <v>25.312999999999999</v>
      </c>
      <c r="AJ503">
        <f>AJ502/(AH502+AI502*(1-Analysis!$G$1))*AH503</f>
        <v>24.528980070694679</v>
      </c>
      <c r="AL503" s="1">
        <v>43490</v>
      </c>
      <c r="AM503">
        <v>266.66230000000002</v>
      </c>
      <c r="AO503">
        <f>AO502/(AM502+AN502*(1-Analysis!$G$1))*AM503</f>
        <v>258.37388644570416</v>
      </c>
      <c r="AQ503" s="1">
        <v>43475</v>
      </c>
      <c r="AR503">
        <v>22.9436</v>
      </c>
      <c r="AT503">
        <f t="shared" si="14"/>
        <v>1.1521500000000002</v>
      </c>
      <c r="AU503">
        <f>AU502/((AR502+AS502*(1-Analysis!$G$1))*AT502)*AR503*AT503</f>
        <v>25.565936546610036</v>
      </c>
      <c r="AV503">
        <f t="shared" si="15"/>
        <v>1.14985</v>
      </c>
      <c r="AW503">
        <f>AW502/(($AR502+$AS502*(1-Analysis!$G$1))*AV502)*$AR503*AV503</f>
        <v>25.514900089501843</v>
      </c>
      <c r="AY503" s="3">
        <v>43481</v>
      </c>
      <c r="AZ503">
        <v>1.1394499999999999</v>
      </c>
      <c r="BB503" s="3">
        <v>43496</v>
      </c>
      <c r="BC503">
        <v>1.1446099999999999</v>
      </c>
    </row>
    <row r="504" spans="1:55" x14ac:dyDescent="0.3">
      <c r="A504" s="1">
        <v>43479</v>
      </c>
      <c r="B504">
        <v>2582.61</v>
      </c>
      <c r="D504" s="1">
        <v>43479</v>
      </c>
      <c r="E504">
        <v>4578.2</v>
      </c>
      <c r="G504" s="1">
        <v>43479</v>
      </c>
      <c r="H504" s="2">
        <v>5138.5780000000004</v>
      </c>
      <c r="K504" s="1">
        <v>43495</v>
      </c>
      <c r="L504">
        <v>50.9</v>
      </c>
      <c r="N504">
        <f>N503/(L503+M503*(1-Analysis!$G$1))*L504</f>
        <v>49.29070336317244</v>
      </c>
      <c r="S504" s="3">
        <v>43483</v>
      </c>
      <c r="T504" s="4">
        <v>261.33251300000001</v>
      </c>
      <c r="V504" s="3">
        <v>43483</v>
      </c>
      <c r="W504">
        <v>26.604115</v>
      </c>
      <c r="Y504">
        <f>Y503/(W503+X503*(1-Analysis!$G$1))*W504</f>
        <v>25.77546305306057</v>
      </c>
      <c r="AA504" s="3">
        <v>43472</v>
      </c>
      <c r="AB504">
        <v>457.35430000000002</v>
      </c>
      <c r="AD504" s="3">
        <v>43461</v>
      </c>
      <c r="AE504">
        <v>45.086399999999998</v>
      </c>
      <c r="AG504" s="1">
        <v>43462</v>
      </c>
      <c r="AH504">
        <v>25.0961</v>
      </c>
      <c r="AJ504">
        <f>AJ503/(AH503+AI503*(1-Analysis!$G$1))*AH504</f>
        <v>24.318798117653412</v>
      </c>
      <c r="AL504" s="1">
        <v>43489</v>
      </c>
      <c r="AM504">
        <v>264.41000000000003</v>
      </c>
      <c r="AO504">
        <f>AO503/(AM503+AN503*(1-Analysis!$G$1))*AM504</f>
        <v>256.1915925689857</v>
      </c>
      <c r="AQ504" s="1">
        <v>43474</v>
      </c>
      <c r="AR504">
        <v>22.861000000000001</v>
      </c>
      <c r="AT504">
        <f t="shared" si="14"/>
        <v>1.1511</v>
      </c>
      <c r="AU504">
        <f>AU503/((AR503+AS503*(1-Analysis!$G$1))*AT503)*AR504*AT504</f>
        <v>25.450680415822532</v>
      </c>
      <c r="AV504">
        <f t="shared" si="15"/>
        <v>1.1549499999999999</v>
      </c>
      <c r="AW504">
        <f>AW503/(($AR503+$AS503*(1-Analysis!$G$1))*AV503)*$AR504*AV504</f>
        <v>25.535803445620914</v>
      </c>
      <c r="AY504" s="3">
        <v>43480</v>
      </c>
      <c r="AZ504">
        <v>1.1432500000000001</v>
      </c>
      <c r="BB504" s="3">
        <v>43495</v>
      </c>
      <c r="BC504">
        <v>1.14812</v>
      </c>
    </row>
    <row r="505" spans="1:55" x14ac:dyDescent="0.3">
      <c r="A505" s="1">
        <v>43476</v>
      </c>
      <c r="B505">
        <v>2596.2600000000002</v>
      </c>
      <c r="D505" s="1">
        <v>43476</v>
      </c>
      <c r="E505">
        <v>4602.0200000000004</v>
      </c>
      <c r="G505" s="1">
        <v>43476</v>
      </c>
      <c r="H505" s="2">
        <v>5165.1459999999997</v>
      </c>
      <c r="K505" s="1">
        <v>43494</v>
      </c>
      <c r="L505">
        <v>50.11</v>
      </c>
      <c r="N505">
        <f>N504/(L504+M504*(1-Analysis!$G$1))*L505</f>
        <v>48.525680658714563</v>
      </c>
      <c r="S505" s="3">
        <v>43482</v>
      </c>
      <c r="T505" s="4">
        <v>257.926557</v>
      </c>
      <c r="V505" s="3">
        <v>43482</v>
      </c>
      <c r="W505">
        <v>26.257380000000001</v>
      </c>
      <c r="Y505">
        <f>Y504/(W504+X504*(1-Analysis!$G$1))*W505</f>
        <v>25.439527985056884</v>
      </c>
      <c r="AA505" s="3">
        <v>43469</v>
      </c>
      <c r="AB505">
        <v>454.17160000000001</v>
      </c>
      <c r="AD505" s="3">
        <v>43455</v>
      </c>
      <c r="AE505">
        <v>43.771299999999997</v>
      </c>
      <c r="AG505" s="1">
        <v>43461</v>
      </c>
      <c r="AH505">
        <v>25.125399999999999</v>
      </c>
      <c r="AJ505">
        <f>AJ504/(AH504+AI504*(1-Analysis!$G$1))*AH505</f>
        <v>24.347190608313205</v>
      </c>
      <c r="AL505" s="1">
        <v>43488</v>
      </c>
      <c r="AM505">
        <v>264.04059999999998</v>
      </c>
      <c r="AO505">
        <f>AO504/(AM504+AN504*(1-Analysis!$G$1))*AM505</f>
        <v>255.83367428187481</v>
      </c>
      <c r="AQ505" s="1">
        <v>43473</v>
      </c>
      <c r="AR505">
        <v>22.900600000000001</v>
      </c>
      <c r="AT505">
        <f t="shared" si="14"/>
        <v>1.14415</v>
      </c>
      <c r="AU505">
        <f>AU504/((AR504+AS504*(1-Analysis!$G$1))*AT504)*AR505*AT505</f>
        <v>25.340836451600595</v>
      </c>
      <c r="AV505">
        <f t="shared" si="15"/>
        <v>1.14411</v>
      </c>
      <c r="AW505">
        <f>AW504/(($AR504+$AS504*(1-Analysis!$G$1))*AV504)*$AR505*AV505</f>
        <v>25.339950524529787</v>
      </c>
      <c r="AY505" s="3">
        <v>43479</v>
      </c>
      <c r="AZ505">
        <v>1.1467499999999999</v>
      </c>
      <c r="BB505" s="3">
        <v>43494</v>
      </c>
      <c r="BC505">
        <v>1.14351</v>
      </c>
    </row>
    <row r="506" spans="1:55" x14ac:dyDescent="0.3">
      <c r="A506" s="1">
        <v>43475</v>
      </c>
      <c r="B506">
        <v>2596.64</v>
      </c>
      <c r="D506" s="1">
        <v>43475</v>
      </c>
      <c r="E506">
        <v>4602.6899999999996</v>
      </c>
      <c r="G506" s="1">
        <v>43475</v>
      </c>
      <c r="H506" s="2">
        <v>5165.8950000000004</v>
      </c>
      <c r="K506" s="1">
        <v>43493</v>
      </c>
      <c r="L506">
        <v>50.19</v>
      </c>
      <c r="N506">
        <f>N505/(L505+M505*(1-Analysis!$G$1))*L506</f>
        <v>48.603151312330553</v>
      </c>
      <c r="S506" s="3">
        <v>43481</v>
      </c>
      <c r="T506" s="4">
        <v>255.95917299999999</v>
      </c>
      <c r="V506" s="3">
        <v>43481</v>
      </c>
      <c r="W506">
        <v>26.057088</v>
      </c>
      <c r="Y506">
        <f>Y505/(W505+X505*(1-Analysis!$G$1))*W506</f>
        <v>25.245474582197076</v>
      </c>
      <c r="AA506" s="3">
        <v>43468</v>
      </c>
      <c r="AB506">
        <v>439.09660000000002</v>
      </c>
      <c r="AD506" s="3">
        <v>43454</v>
      </c>
      <c r="AE506">
        <v>44.687899999999999</v>
      </c>
      <c r="AG506" s="1">
        <v>43458</v>
      </c>
      <c r="AH506">
        <v>23.732700000000001</v>
      </c>
      <c r="AJ506">
        <f>AJ505/(AH505+AI505*(1-Analysis!$G$1))*AH506</f>
        <v>22.997626726337288</v>
      </c>
      <c r="AL506" s="1">
        <v>43487</v>
      </c>
      <c r="AM506">
        <v>263.45609999999999</v>
      </c>
      <c r="AO506">
        <f>AO505/(AM505+AN505*(1-Analysis!$G$1))*AM506</f>
        <v>255.26734174582634</v>
      </c>
      <c r="AQ506" s="1">
        <v>43472</v>
      </c>
      <c r="AR506">
        <v>22.640499999999999</v>
      </c>
      <c r="AT506">
        <f t="shared" si="14"/>
        <v>1.14615</v>
      </c>
      <c r="AU506">
        <f>AU505/((AR505+AS505*(1-Analysis!$G$1))*AT505)*AR506*AT506</f>
        <v>25.096814025606044</v>
      </c>
      <c r="AV506">
        <f t="shared" si="15"/>
        <v>1.14758</v>
      </c>
      <c r="AW506">
        <f>AW505/(($AR505+$AS505*(1-Analysis!$G$1))*AV505)*$AR506*AV506</f>
        <v>25.128126195964736</v>
      </c>
      <c r="AY506" s="3">
        <v>43476</v>
      </c>
      <c r="AZ506">
        <v>1.14775</v>
      </c>
      <c r="BB506" s="3">
        <v>43493</v>
      </c>
      <c r="BC506">
        <v>1.14276</v>
      </c>
    </row>
    <row r="507" spans="1:55" x14ac:dyDescent="0.3">
      <c r="A507" s="1">
        <v>43474</v>
      </c>
      <c r="B507">
        <v>2584.96</v>
      </c>
      <c r="D507" s="1">
        <v>43474</v>
      </c>
      <c r="E507">
        <v>4581.99</v>
      </c>
      <c r="G507" s="1">
        <v>43474</v>
      </c>
      <c r="H507" s="2">
        <v>5142.6559999999999</v>
      </c>
      <c r="K507" s="1">
        <v>43490</v>
      </c>
      <c r="L507">
        <v>50.58</v>
      </c>
      <c r="N507">
        <f>N506/(L506+M506*(1-Analysis!$G$1))*L507</f>
        <v>48.980820748708496</v>
      </c>
      <c r="S507" s="3">
        <v>43480</v>
      </c>
      <c r="T507" s="4">
        <v>255.38620499999999</v>
      </c>
      <c r="V507" s="3">
        <v>43480</v>
      </c>
      <c r="W507">
        <v>25.998771000000001</v>
      </c>
      <c r="Y507">
        <f>Y506/(W506+X506*(1-Analysis!$G$1))*W507</f>
        <v>25.188974011557335</v>
      </c>
      <c r="AA507" s="3">
        <v>43467</v>
      </c>
      <c r="AB507">
        <v>450.12509999999997</v>
      </c>
      <c r="AD507" s="3">
        <v>43453</v>
      </c>
      <c r="AE507">
        <v>45.400799999999997</v>
      </c>
      <c r="AG507" s="1">
        <v>43455</v>
      </c>
      <c r="AH507">
        <v>24.3904</v>
      </c>
      <c r="AJ507">
        <f>AJ506/(AH506+AI506*(1-Analysis!$G$1))*AH507</f>
        <v>23.63495577435593</v>
      </c>
      <c r="AL507" s="1">
        <v>43486</v>
      </c>
      <c r="AM507">
        <v>267.22789999999998</v>
      </c>
      <c r="AO507">
        <f>AO506/(AM506+AN506*(1-Analysis!$G$1))*AM507</f>
        <v>258.92190643268276</v>
      </c>
      <c r="AQ507" s="1">
        <v>43469</v>
      </c>
      <c r="AR507">
        <v>22.584700000000002</v>
      </c>
      <c r="AT507">
        <f t="shared" si="14"/>
        <v>1.1409499999999999</v>
      </c>
      <c r="AU507">
        <f>AU506/((AR506+AS506*(1-Analysis!$G$1))*AT506)*AR507*AT507</f>
        <v>24.921378358609786</v>
      </c>
      <c r="AV507">
        <f t="shared" si="15"/>
        <v>1.14029</v>
      </c>
      <c r="AW507">
        <f>AW506/(($AR506+$AS506*(1-Analysis!$G$1))*AV506)*$AR507*AV507</f>
        <v>24.906962205652441</v>
      </c>
      <c r="AY507" s="3">
        <v>43475</v>
      </c>
      <c r="AZ507">
        <v>1.1521500000000002</v>
      </c>
      <c r="BB507" s="3">
        <v>43490</v>
      </c>
      <c r="BC507">
        <v>1.1416299999999999</v>
      </c>
    </row>
    <row r="508" spans="1:55" x14ac:dyDescent="0.3">
      <c r="A508" s="1">
        <v>43473</v>
      </c>
      <c r="B508">
        <v>2574.41</v>
      </c>
      <c r="D508" s="1">
        <v>43473</v>
      </c>
      <c r="E508">
        <v>4562.2700000000004</v>
      </c>
      <c r="G508" s="1">
        <v>43473</v>
      </c>
      <c r="H508" s="2">
        <v>5120.0389999999998</v>
      </c>
      <c r="K508" s="1">
        <v>43489</v>
      </c>
      <c r="L508">
        <v>50.16</v>
      </c>
      <c r="N508">
        <f>N507/(L507+M507*(1-Analysis!$G$1))*L508</f>
        <v>48.574099817224557</v>
      </c>
      <c r="S508" s="3">
        <v>43479</v>
      </c>
      <c r="T508" s="4">
        <v>252.67464699999999</v>
      </c>
      <c r="V508" s="3">
        <v>43479</v>
      </c>
      <c r="W508">
        <v>25.722740000000002</v>
      </c>
      <c r="Y508">
        <f>Y507/(W507+X507*(1-Analysis!$G$1))*W508</f>
        <v>24.921540689982859</v>
      </c>
      <c r="AA508" s="3">
        <v>43465</v>
      </c>
      <c r="AB508">
        <v>449.55549999999999</v>
      </c>
      <c r="AD508" s="3">
        <v>43452</v>
      </c>
      <c r="AE508">
        <v>46.106999999999999</v>
      </c>
      <c r="AG508" s="1">
        <v>43454</v>
      </c>
      <c r="AH508">
        <v>24.9009</v>
      </c>
      <c r="AJ508">
        <f>AJ507/(AH507+AI507*(1-Analysis!$G$1))*AH508</f>
        <v>24.129644050186123</v>
      </c>
      <c r="AL508" s="1">
        <v>43483</v>
      </c>
      <c r="AM508">
        <v>267.22989999999999</v>
      </c>
      <c r="AO508">
        <f>AO507/(AM507+AN507*(1-Analysis!$G$1))*AM508</f>
        <v>258.92384426856319</v>
      </c>
      <c r="AQ508" s="1">
        <v>43468</v>
      </c>
      <c r="AR508">
        <v>21.868300000000001</v>
      </c>
      <c r="AT508">
        <f t="shared" si="14"/>
        <v>1.1392</v>
      </c>
      <c r="AU508">
        <f>AU507/((AR507+AS507*(1-Analysis!$G$1))*AT507)*AR508*AT508</f>
        <v>24.093845403741557</v>
      </c>
      <c r="AV508">
        <f t="shared" si="15"/>
        <v>1.1394</v>
      </c>
      <c r="AW508">
        <f>AW507/(($AR507+$AS507*(1-Analysis!$G$1))*AV507)*$AR508*AV508</f>
        <v>24.098075362555413</v>
      </c>
      <c r="AY508" s="3">
        <v>43474</v>
      </c>
      <c r="AZ508">
        <v>1.1511</v>
      </c>
      <c r="BB508" s="3">
        <v>43489</v>
      </c>
      <c r="BC508">
        <v>1.13025</v>
      </c>
    </row>
    <row r="509" spans="1:55" x14ac:dyDescent="0.3">
      <c r="A509" s="1">
        <v>43472</v>
      </c>
      <c r="B509">
        <v>2549.69</v>
      </c>
      <c r="D509" s="1">
        <v>43472</v>
      </c>
      <c r="E509">
        <v>4518.3900000000003</v>
      </c>
      <c r="G509" s="1">
        <v>43472</v>
      </c>
      <c r="H509" s="2">
        <v>5070.7640000000001</v>
      </c>
      <c r="K509" s="1">
        <v>43488</v>
      </c>
      <c r="L509">
        <v>50.09</v>
      </c>
      <c r="N509">
        <f>N508/(L508+M508*(1-Analysis!$G$1))*L509</f>
        <v>48.506312995310573</v>
      </c>
      <c r="S509" s="3">
        <v>43476</v>
      </c>
      <c r="T509" s="4">
        <v>253.986492</v>
      </c>
      <c r="V509" s="3">
        <v>43476</v>
      </c>
      <c r="W509">
        <v>25.856294999999999</v>
      </c>
      <c r="Y509">
        <f>Y508/(W508+X508*(1-Analysis!$G$1))*W509</f>
        <v>25.050935784239947</v>
      </c>
      <c r="AA509" s="3">
        <v>43462</v>
      </c>
      <c r="AB509">
        <v>445.7149</v>
      </c>
      <c r="AD509" s="3">
        <v>43451</v>
      </c>
      <c r="AE509">
        <v>46.100200000000001</v>
      </c>
      <c r="AG509" s="1">
        <v>43453</v>
      </c>
      <c r="AH509">
        <v>25.293500000000002</v>
      </c>
      <c r="AJ509">
        <f>AJ508/(AH508+AI508*(1-Analysis!$G$1))*AH509</f>
        <v>24.510084044487659</v>
      </c>
      <c r="AL509" s="1">
        <v>43482</v>
      </c>
      <c r="AM509">
        <v>263.7466</v>
      </c>
      <c r="AO509">
        <f>AO508/(AM508+AN508*(1-Analysis!$G$1))*AM509</f>
        <v>255.54881240745527</v>
      </c>
      <c r="AQ509" s="1">
        <v>43467</v>
      </c>
      <c r="AR509">
        <v>22.492999999999999</v>
      </c>
      <c r="AT509">
        <f t="shared" si="14"/>
        <v>1.1354499999999998</v>
      </c>
      <c r="AU509">
        <f>AU508/((AR508+AS508*(1-Analysis!$G$1))*AT508)*AR509*AT509</f>
        <v>24.700543982561801</v>
      </c>
      <c r="AV509">
        <f t="shared" si="15"/>
        <v>1.13426</v>
      </c>
      <c r="AW509">
        <f>AW508/(($AR508+$AS508*(1-Analysis!$G$1))*AV508)*$AR509*AV509</f>
        <v>24.674656759575981</v>
      </c>
      <c r="AY509" s="3">
        <v>43473</v>
      </c>
      <c r="AZ509">
        <v>1.14415</v>
      </c>
      <c r="BB509" s="3">
        <v>43488</v>
      </c>
      <c r="BC509">
        <v>1.13808</v>
      </c>
    </row>
    <row r="510" spans="1:55" x14ac:dyDescent="0.3">
      <c r="A510" s="1">
        <v>43469</v>
      </c>
      <c r="B510">
        <v>2531.94</v>
      </c>
      <c r="D510" s="1">
        <v>43469</v>
      </c>
      <c r="E510">
        <v>4486.93</v>
      </c>
      <c r="G510" s="1">
        <v>43469</v>
      </c>
      <c r="H510" s="2">
        <v>5035.4520000000002</v>
      </c>
      <c r="K510" s="1">
        <v>43487</v>
      </c>
      <c r="L510">
        <v>49.98</v>
      </c>
      <c r="N510">
        <f>N509/(L509+M509*(1-Analysis!$G$1))*L510</f>
        <v>48.39979084658858</v>
      </c>
      <c r="S510" s="3">
        <v>43475</v>
      </c>
      <c r="T510" s="4">
        <v>254.023562</v>
      </c>
      <c r="V510" s="3">
        <v>43475</v>
      </c>
      <c r="W510">
        <v>25.860053000000001</v>
      </c>
      <c r="Y510">
        <f>Y509/(W509+X509*(1-Analysis!$G$1))*W510</f>
        <v>25.054576731896105</v>
      </c>
      <c r="AA510" s="3">
        <v>43461</v>
      </c>
      <c r="AB510">
        <v>446.19760000000002</v>
      </c>
      <c r="AD510" s="3">
        <v>43448</v>
      </c>
      <c r="AE510">
        <v>47.075899999999997</v>
      </c>
      <c r="AG510" s="1">
        <v>43452</v>
      </c>
      <c r="AH510">
        <v>25.685600000000001</v>
      </c>
      <c r="AJ510">
        <f>AJ509/(AH509+AI509*(1-Analysis!$G$1))*AH510</f>
        <v>24.890039525296704</v>
      </c>
      <c r="AL510" s="1">
        <v>43481</v>
      </c>
      <c r="AM510">
        <v>261.7398</v>
      </c>
      <c r="AO510">
        <f>AO509/(AM509+AN509*(1-Analysis!$G$1))*AM510</f>
        <v>253.60438788505655</v>
      </c>
      <c r="AQ510" s="1">
        <v>43465</v>
      </c>
      <c r="AR510">
        <v>22.3127</v>
      </c>
      <c r="AT510">
        <f t="shared" si="14"/>
        <v>1.1431499999999999</v>
      </c>
      <c r="AU510">
        <f>AU509/((AR509+AS509*(1-Analysis!$G$1))*AT509)*AR510*AT510</f>
        <v>24.668711556457406</v>
      </c>
      <c r="AV510">
        <f t="shared" si="15"/>
        <v>1.14672</v>
      </c>
      <c r="AW510">
        <f>AW509/(($AR509+$AS509*(1-Analysis!$G$1))*AV509)*$AR510*AV510</f>
        <v>24.745750702900619</v>
      </c>
      <c r="AY510" s="3">
        <v>43472</v>
      </c>
      <c r="AZ510">
        <v>1.14615</v>
      </c>
      <c r="BB510" s="3">
        <v>43487</v>
      </c>
      <c r="BC510">
        <v>1.1363300000000001</v>
      </c>
    </row>
    <row r="511" spans="1:55" x14ac:dyDescent="0.3">
      <c r="A511" s="1">
        <v>43468</v>
      </c>
      <c r="B511">
        <v>2447.89</v>
      </c>
      <c r="D511" s="1">
        <v>43468</v>
      </c>
      <c r="E511">
        <v>4337.99</v>
      </c>
      <c r="G511" s="1">
        <v>43468</v>
      </c>
      <c r="H511" s="2">
        <v>4868.2960000000003</v>
      </c>
      <c r="K511" s="1">
        <v>43486</v>
      </c>
      <c r="L511">
        <v>50.69</v>
      </c>
      <c r="N511">
        <f>N510/(L510+M510*(1-Analysis!$G$1))*L511</f>
        <v>49.087342897430482</v>
      </c>
      <c r="S511" s="3">
        <v>43474</v>
      </c>
      <c r="T511" s="4">
        <v>252.881486</v>
      </c>
      <c r="V511" s="3">
        <v>43474</v>
      </c>
      <c r="W511">
        <v>25.743769</v>
      </c>
      <c r="Y511">
        <f>Y510/(W510+X510*(1-Analysis!$G$1))*W511</f>
        <v>24.941914688988003</v>
      </c>
      <c r="AA511" s="3">
        <v>43458</v>
      </c>
      <c r="AB511">
        <v>421.46030000000002</v>
      </c>
      <c r="AD511" s="3">
        <v>43447</v>
      </c>
      <c r="AE511">
        <v>47.986899999999999</v>
      </c>
      <c r="AG511" s="1">
        <v>43451</v>
      </c>
      <c r="AH511">
        <v>25.6828</v>
      </c>
      <c r="AJ511">
        <f>AJ510/(AH510+AI510*(1-Analysis!$G$1))*AH511</f>
        <v>24.88732624973877</v>
      </c>
      <c r="AL511" s="1">
        <v>43480</v>
      </c>
      <c r="AM511">
        <v>261.15170000000001</v>
      </c>
      <c r="AO511">
        <f>AO510/(AM510+AN510*(1-Analysis!$G$1))*AM511</f>
        <v>253.03456724442339</v>
      </c>
      <c r="AQ511" s="1">
        <v>43462</v>
      </c>
      <c r="AR511">
        <v>22.116199999999999</v>
      </c>
      <c r="AT511">
        <f t="shared" si="14"/>
        <v>1.1434500000000001</v>
      </c>
      <c r="AU511">
        <f>AU510/((AR510+AS510*(1-Analysis!$G$1))*AT510)*AR511*AT511</f>
        <v>24.457879866725317</v>
      </c>
      <c r="AV511">
        <f t="shared" si="15"/>
        <v>1.1444399999999999</v>
      </c>
      <c r="AW511">
        <f>AW510/(($AR510+$AS510*(1-Analysis!$G$1))*AV510)*$AR511*AV511</f>
        <v>24.479055520289581</v>
      </c>
      <c r="AY511" s="3">
        <v>43469</v>
      </c>
      <c r="AZ511">
        <v>1.1409499999999999</v>
      </c>
      <c r="BB511" s="3">
        <v>43486</v>
      </c>
      <c r="BC511">
        <v>1.1370199999999999</v>
      </c>
    </row>
    <row r="512" spans="1:55" x14ac:dyDescent="0.3">
      <c r="A512" s="1">
        <v>43467</v>
      </c>
      <c r="B512">
        <v>2510.0300000000002</v>
      </c>
      <c r="D512" s="1">
        <v>43467</v>
      </c>
      <c r="E512">
        <v>4447.28</v>
      </c>
      <c r="G512" s="1">
        <v>43467</v>
      </c>
      <c r="H512" s="2">
        <v>4990.5559999999996</v>
      </c>
      <c r="K512" s="1">
        <v>43483</v>
      </c>
      <c r="L512">
        <v>50.69</v>
      </c>
      <c r="N512">
        <f>N511/(L511+M511*(1-Analysis!$G$1))*L512</f>
        <v>49.087342897430482</v>
      </c>
      <c r="S512" s="3">
        <v>43473</v>
      </c>
      <c r="T512" s="4">
        <v>251.78206299999999</v>
      </c>
      <c r="V512" s="3">
        <v>43473</v>
      </c>
      <c r="W512">
        <v>25.631848000000002</v>
      </c>
      <c r="Y512">
        <f>Y511/(W511+X511*(1-Analysis!$G$1))*W512</f>
        <v>24.833479749492305</v>
      </c>
      <c r="AA512" s="3">
        <v>43455</v>
      </c>
      <c r="AB512">
        <v>433.17570000000001</v>
      </c>
      <c r="AD512" s="3">
        <v>43446</v>
      </c>
      <c r="AE512">
        <v>47.9876</v>
      </c>
      <c r="AG512" s="1">
        <v>43448</v>
      </c>
      <c r="AH512">
        <v>26.223199999999999</v>
      </c>
      <c r="AJ512">
        <f>AJ511/(AH511+AI511*(1-Analysis!$G$1))*AH512</f>
        <v>25.410988432419739</v>
      </c>
      <c r="AL512" s="1">
        <v>43479</v>
      </c>
      <c r="AM512">
        <v>258.38659999999999</v>
      </c>
      <c r="AO512">
        <f>AO511/(AM511+AN511*(1-Analysis!$G$1))*AM512</f>
        <v>250.35541224796899</v>
      </c>
      <c r="AQ512" s="1">
        <v>43461</v>
      </c>
      <c r="AR512">
        <v>22.203099999999999</v>
      </c>
      <c r="AT512">
        <f t="shared" si="14"/>
        <v>1.14025</v>
      </c>
      <c r="AU512">
        <f>AU511/((AR511+AS511*(1-Analysis!$G$1))*AT511)*AR512*AT512</f>
        <v>24.485265403627587</v>
      </c>
      <c r="AV512">
        <f t="shared" si="15"/>
        <v>1.1429199999999999</v>
      </c>
      <c r="AW512">
        <f>AW511/(($AR511+$AS511*(1-Analysis!$G$1))*AV511)*$AR512*AV512</f>
        <v>24.542599899244937</v>
      </c>
      <c r="AY512" s="3">
        <v>43468</v>
      </c>
      <c r="AZ512">
        <v>1.1392</v>
      </c>
      <c r="BB512" s="3">
        <v>43483</v>
      </c>
      <c r="BC512">
        <v>1.13645</v>
      </c>
    </row>
    <row r="513" spans="1:55" x14ac:dyDescent="0.3">
      <c r="A513" s="1">
        <v>43465</v>
      </c>
      <c r="B513">
        <v>2506.85</v>
      </c>
      <c r="D513" s="1">
        <v>43465</v>
      </c>
      <c r="E513">
        <v>4441.63</v>
      </c>
      <c r="G513" s="1">
        <v>43465</v>
      </c>
      <c r="H513" s="2">
        <v>4984.2169999999996</v>
      </c>
      <c r="K513" s="1">
        <v>43482</v>
      </c>
      <c r="L513">
        <v>50.03</v>
      </c>
      <c r="N513">
        <f>N512/(L512+M512*(1-Analysis!$G$1))*L513</f>
        <v>48.448210005098588</v>
      </c>
      <c r="S513" s="3">
        <v>43472</v>
      </c>
      <c r="T513" s="4">
        <v>249.36121499999999</v>
      </c>
      <c r="V513" s="3">
        <v>43472</v>
      </c>
      <c r="W513">
        <v>25.385406</v>
      </c>
      <c r="Y513">
        <f>Y512/(W512+X512*(1-Analysis!$G$1))*W513</f>
        <v>24.594713804234498</v>
      </c>
      <c r="AA513" s="3">
        <v>43454</v>
      </c>
      <c r="AB513">
        <v>442.28359999999998</v>
      </c>
      <c r="AD513" s="3">
        <v>43445</v>
      </c>
      <c r="AE513">
        <v>47.728000000000002</v>
      </c>
      <c r="AG513" s="1">
        <v>43447</v>
      </c>
      <c r="AH513">
        <v>26.728899999999999</v>
      </c>
      <c r="AJ513">
        <f>AJ512/(AH512+AI512*(1-Analysis!$G$1))*AH513</f>
        <v>25.90102537872205</v>
      </c>
      <c r="AL513" s="1">
        <v>43476</v>
      </c>
      <c r="AM513">
        <v>259.72230000000002</v>
      </c>
      <c r="AO513">
        <f>AO512/(AM512+AN512*(1-Analysis!$G$1))*AM513</f>
        <v>251.64959594069771</v>
      </c>
      <c r="AQ513" s="1">
        <v>43460</v>
      </c>
      <c r="AR513">
        <v>22.003299999999999</v>
      </c>
      <c r="AT513">
        <f t="shared" si="14"/>
        <v>1.1407499999999999</v>
      </c>
      <c r="AU513">
        <f>AU512/((AR512+AS512*(1-Analysis!$G$1))*AT512)*AR513*AT513</f>
        <v>24.275568961972638</v>
      </c>
      <c r="AV513">
        <f t="shared" si="15"/>
        <v>1.13558</v>
      </c>
      <c r="AW513">
        <f>AW512/(($AR512+$AS512*(1-Analysis!$G$1))*AV512)*$AR513*AV513</f>
        <v>24.1655495085136</v>
      </c>
      <c r="AY513" s="3">
        <v>43467</v>
      </c>
      <c r="AZ513">
        <v>1.1354499999999998</v>
      </c>
      <c r="BB513" s="3">
        <v>43482</v>
      </c>
      <c r="BC513">
        <v>1.13889</v>
      </c>
    </row>
    <row r="514" spans="1:55" x14ac:dyDescent="0.3">
      <c r="A514" s="1">
        <v>43462</v>
      </c>
      <c r="B514">
        <v>2485.7399999999998</v>
      </c>
      <c r="D514" s="1">
        <v>43462</v>
      </c>
      <c r="E514">
        <v>4403.83</v>
      </c>
      <c r="G514" s="1">
        <v>43462</v>
      </c>
      <c r="H514" s="2">
        <v>4941.6080000000002</v>
      </c>
      <c r="K514" s="1">
        <v>43481</v>
      </c>
      <c r="L514">
        <v>49.65</v>
      </c>
      <c r="N514">
        <f>N513/(L513+M513*(1-Analysis!$G$1))*L514</f>
        <v>48.080224400422644</v>
      </c>
      <c r="S514" s="3">
        <v>43469</v>
      </c>
      <c r="T514" s="4">
        <v>247.62593100000001</v>
      </c>
      <c r="V514" s="3">
        <v>43469</v>
      </c>
      <c r="W514">
        <v>25.208746999999999</v>
      </c>
      <c r="Y514">
        <f>Y513/(W513+X513*(1-Analysis!$G$1))*W514</f>
        <v>24.423557292262924</v>
      </c>
      <c r="AA514" s="3">
        <v>43453</v>
      </c>
      <c r="AB514">
        <v>449.36149999999998</v>
      </c>
      <c r="AD514" s="3">
        <v>43444</v>
      </c>
      <c r="AE514">
        <v>47.742600000000003</v>
      </c>
      <c r="AG514" s="1">
        <v>43446</v>
      </c>
      <c r="AH514">
        <v>26.729700000000001</v>
      </c>
      <c r="AJ514">
        <f>AJ513/(AH513+AI513*(1-Analysis!$G$1))*AH514</f>
        <v>25.901800600310033</v>
      </c>
      <c r="AL514" s="1">
        <v>43475</v>
      </c>
      <c r="AM514">
        <v>259.76060000000001</v>
      </c>
      <c r="AO514">
        <f>AO513/(AM513+AN513*(1-Analysis!$G$1))*AM514</f>
        <v>251.68670549780745</v>
      </c>
      <c r="AQ514" s="1">
        <v>43458</v>
      </c>
      <c r="AR514">
        <v>20.951799999999999</v>
      </c>
      <c r="AT514">
        <f t="shared" si="14"/>
        <v>1.1413500000000001</v>
      </c>
      <c r="AU514">
        <f>AU513/((AR513+AS513*(1-Analysis!$G$1))*AT513)*AR514*AT514</f>
        <v>23.127639166244364</v>
      </c>
      <c r="AV514">
        <f t="shared" si="15"/>
        <v>1.1419900000000001</v>
      </c>
      <c r="AW514">
        <f>AW513/(($AR513+$AS513*(1-Analysis!$G$1))*AV513)*$AR514*AV514</f>
        <v>23.140607746492666</v>
      </c>
      <c r="AY514" s="3">
        <v>43465</v>
      </c>
      <c r="AZ514">
        <v>1.1431499999999999</v>
      </c>
      <c r="BB514" s="3">
        <v>43481</v>
      </c>
      <c r="BC514">
        <v>1.13951</v>
      </c>
    </row>
    <row r="515" spans="1:55" x14ac:dyDescent="0.3">
      <c r="A515" s="1">
        <v>43461</v>
      </c>
      <c r="B515">
        <v>2488.83</v>
      </c>
      <c r="D515" s="1">
        <v>43461</v>
      </c>
      <c r="E515">
        <v>4408.8</v>
      </c>
      <c r="G515" s="1">
        <v>43461</v>
      </c>
      <c r="H515" s="2">
        <v>4946.9399999999996</v>
      </c>
      <c r="K515" s="1">
        <v>43480</v>
      </c>
      <c r="L515">
        <v>49.54</v>
      </c>
      <c r="N515">
        <f>N514/(L514+M514*(1-Analysis!$G$1))*L515</f>
        <v>47.973702251700658</v>
      </c>
      <c r="S515" s="3">
        <v>43468</v>
      </c>
      <c r="T515" s="4">
        <v>239.40867499999999</v>
      </c>
      <c r="V515" s="3">
        <v>43468</v>
      </c>
      <c r="W515">
        <v>24.372257999999999</v>
      </c>
      <c r="Y515">
        <f>Y514/(W514+X514*(1-Analysis!$G$1))*W515</f>
        <v>23.613122842036272</v>
      </c>
      <c r="AA515" s="3">
        <v>43452</v>
      </c>
      <c r="AB515">
        <v>456.34660000000002</v>
      </c>
      <c r="AD515" s="3">
        <v>43441</v>
      </c>
      <c r="AE515">
        <v>47.658000000000001</v>
      </c>
      <c r="AG515" s="1">
        <v>43445</v>
      </c>
      <c r="AH515">
        <v>26.584800000000001</v>
      </c>
      <c r="AJ515">
        <f>AJ514/(AH514+AI514*(1-Analysis!$G$1))*AH515</f>
        <v>25.761388590187028</v>
      </c>
      <c r="AL515" s="1">
        <v>43474</v>
      </c>
      <c r="AM515">
        <v>258.59980000000002</v>
      </c>
      <c r="AO515">
        <f>AO514/(AM514+AN514*(1-Analysis!$G$1))*AM515</f>
        <v>250.56198555282023</v>
      </c>
      <c r="AQ515" s="1">
        <v>43455</v>
      </c>
      <c r="AR515">
        <v>21.533799999999999</v>
      </c>
      <c r="AT515">
        <f t="shared" si="14"/>
        <v>1.1413500000000001</v>
      </c>
      <c r="AU515">
        <f>AU514/((AR514+AS514*(1-Analysis!$G$1))*AT514)*AR515*AT515</f>
        <v>23.770079720027535</v>
      </c>
      <c r="AV515">
        <f t="shared" si="15"/>
        <v>1.1358999999999999</v>
      </c>
      <c r="AW515">
        <f>AW514/(($AR514+$AS514*(1-Analysis!$G$1))*AV514)*$AR515*AV515</f>
        <v>23.656576469951613</v>
      </c>
      <c r="AY515" s="3">
        <v>43462</v>
      </c>
      <c r="AZ515">
        <v>1.1434500000000001</v>
      </c>
      <c r="BB515" s="3">
        <v>43480</v>
      </c>
      <c r="BC515">
        <v>1.14063</v>
      </c>
    </row>
    <row r="516" spans="1:55" x14ac:dyDescent="0.3">
      <c r="A516" s="1">
        <v>43460</v>
      </c>
      <c r="B516">
        <v>2467.6999999999998</v>
      </c>
      <c r="D516" s="1">
        <v>43460</v>
      </c>
      <c r="E516">
        <v>4371.1000000000004</v>
      </c>
      <c r="G516" s="1">
        <v>43460</v>
      </c>
      <c r="H516" s="2">
        <v>4904.4920000000002</v>
      </c>
      <c r="K516" s="1">
        <v>43479</v>
      </c>
      <c r="L516">
        <v>49.01</v>
      </c>
      <c r="N516">
        <f>N515/(L515+M515*(1-Analysis!$G$1))*L516</f>
        <v>47.460459171494733</v>
      </c>
      <c r="S516" s="3">
        <v>43467</v>
      </c>
      <c r="T516" s="4">
        <v>245.430992</v>
      </c>
      <c r="V516" s="3">
        <v>43467</v>
      </c>
      <c r="W516">
        <v>24.985326000000001</v>
      </c>
      <c r="Y516">
        <f>Y515/(W515+X515*(1-Analysis!$G$1))*W516</f>
        <v>24.207095300169676</v>
      </c>
      <c r="AA516" s="3">
        <v>43451</v>
      </c>
      <c r="AB516">
        <v>456.27859999999998</v>
      </c>
      <c r="AD516" s="3">
        <v>43440</v>
      </c>
      <c r="AE516">
        <v>48.789499999999997</v>
      </c>
      <c r="AG516" s="1">
        <v>43444</v>
      </c>
      <c r="AH516">
        <v>26.591899999999999</v>
      </c>
      <c r="AJ516">
        <f>AJ515/(AH515+AI515*(1-Analysis!$G$1))*AH516</f>
        <v>25.768268681780356</v>
      </c>
      <c r="AL516" s="1">
        <v>43473</v>
      </c>
      <c r="AM516">
        <v>257.47570000000002</v>
      </c>
      <c r="AO516">
        <f>AO515/(AM515+AN515*(1-Analysis!$G$1))*AM516</f>
        <v>249.47282489623842</v>
      </c>
      <c r="AQ516" s="1">
        <v>43454</v>
      </c>
      <c r="AR516">
        <v>21.981400000000001</v>
      </c>
      <c r="AT516">
        <f t="shared" si="14"/>
        <v>1.1415999999999999</v>
      </c>
      <c r="AU516">
        <f>AU515/((AR515+AS515*(1-Analysis!$G$1))*AT515)*AR516*AT516</f>
        <v>24.269477662088786</v>
      </c>
      <c r="AV516">
        <f t="shared" si="15"/>
        <v>1.1449199999999999</v>
      </c>
      <c r="AW516">
        <f>AW515/(($AR515+$AS515*(1-Analysis!$G$1))*AV515)*$AR516*AV516</f>
        <v>24.340058133215393</v>
      </c>
      <c r="AY516" s="3">
        <v>43461</v>
      </c>
      <c r="AZ516">
        <v>1.14025</v>
      </c>
      <c r="BB516" s="3">
        <v>43479</v>
      </c>
      <c r="BC516">
        <v>1.1465799999999999</v>
      </c>
    </row>
    <row r="517" spans="1:55" x14ac:dyDescent="0.3">
      <c r="A517" s="1">
        <v>43458</v>
      </c>
      <c r="B517">
        <v>2351.1</v>
      </c>
      <c r="D517" s="1">
        <v>43458</v>
      </c>
      <c r="E517">
        <v>4164.5</v>
      </c>
      <c r="G517" s="1">
        <v>43458</v>
      </c>
      <c r="H517" s="2">
        <v>4672.66</v>
      </c>
      <c r="K517" s="1">
        <v>43476</v>
      </c>
      <c r="L517">
        <v>49.27</v>
      </c>
      <c r="N517">
        <f>N516/(L516+M516*(1-Analysis!$G$1))*L517</f>
        <v>47.7122387957467</v>
      </c>
      <c r="S517" s="3">
        <v>43465</v>
      </c>
      <c r="T517" s="4">
        <v>245.119437</v>
      </c>
      <c r="V517" s="3">
        <v>43465</v>
      </c>
      <c r="W517">
        <v>24.953595</v>
      </c>
      <c r="Y517">
        <f>Y516/(W516+X516*(1-Analysis!$G$1))*W517</f>
        <v>24.176352641820145</v>
      </c>
      <c r="AA517" s="3">
        <v>43448</v>
      </c>
      <c r="AB517">
        <v>465.9348</v>
      </c>
      <c r="AD517" s="3">
        <v>43439</v>
      </c>
      <c r="AE517">
        <v>48.850499999999997</v>
      </c>
      <c r="AG517" s="1">
        <v>43441</v>
      </c>
      <c r="AH517">
        <v>26.555700000000002</v>
      </c>
      <c r="AJ517">
        <f>AJ516/(AH516+AI516*(1-Analysis!$G$1))*AH517</f>
        <v>25.733189904924231</v>
      </c>
      <c r="AL517" s="1">
        <v>43472</v>
      </c>
      <c r="AM517">
        <v>255.00620000000001</v>
      </c>
      <c r="AO517">
        <f>AO516/(AM516+AN516*(1-Analysis!$G$1))*AM517</f>
        <v>247.08008204290792</v>
      </c>
      <c r="AQ517" s="1">
        <v>43453</v>
      </c>
      <c r="AR517">
        <v>22.321200000000001</v>
      </c>
      <c r="AT517">
        <f t="shared" si="14"/>
        <v>1.1422000000000003</v>
      </c>
      <c r="AU517">
        <f>AU516/((AR516+AS516*(1-Analysis!$G$1))*AT516)*AR517*AT517</f>
        <v>24.657600653737823</v>
      </c>
      <c r="AV517">
        <f t="shared" si="15"/>
        <v>1.1380399999999999</v>
      </c>
      <c r="AW517">
        <f>AW516/(($AR516+$AS516*(1-Analysis!$G$1))*AV516)*$AR517*AV517</f>
        <v>24.567795349308163</v>
      </c>
      <c r="AY517" s="3">
        <v>43460</v>
      </c>
      <c r="AZ517">
        <v>1.1407499999999999</v>
      </c>
      <c r="BB517" s="3">
        <v>43476</v>
      </c>
      <c r="BC517">
        <v>1.14636</v>
      </c>
    </row>
    <row r="518" spans="1:55" x14ac:dyDescent="0.3">
      <c r="A518" s="1">
        <v>43455</v>
      </c>
      <c r="B518">
        <v>2416.62</v>
      </c>
      <c r="D518" s="1">
        <v>43455</v>
      </c>
      <c r="E518">
        <v>4280.33</v>
      </c>
      <c r="G518" s="1">
        <v>43455</v>
      </c>
      <c r="H518" s="2">
        <v>4802.509</v>
      </c>
      <c r="K518" s="1">
        <v>43475</v>
      </c>
      <c r="L518">
        <v>49.28</v>
      </c>
      <c r="N518">
        <f>N517/(L517+M517*(1-Analysis!$G$1))*L518</f>
        <v>47.721922627448699</v>
      </c>
      <c r="S518" s="3">
        <v>43462</v>
      </c>
      <c r="T518" s="4">
        <v>243.030653</v>
      </c>
      <c r="V518" s="3">
        <v>43462</v>
      </c>
      <c r="W518">
        <v>24.7409</v>
      </c>
      <c r="Y518">
        <f>Y517/(W517+X517*(1-Analysis!$G$1))*W518</f>
        <v>23.970282561531032</v>
      </c>
      <c r="AA518" s="3">
        <v>43447</v>
      </c>
      <c r="AB518">
        <v>474.94389999999999</v>
      </c>
      <c r="AD518" s="3">
        <v>43438</v>
      </c>
      <c r="AE518">
        <v>48.849800000000002</v>
      </c>
      <c r="AG518" s="1">
        <v>43440</v>
      </c>
      <c r="AH518">
        <v>27.188600000000001</v>
      </c>
      <c r="AJ518">
        <f>AJ517/(AH517+AI517*(1-Analysis!$G$1))*AH518</f>
        <v>26.346487083715473</v>
      </c>
      <c r="AL518" s="1">
        <v>43469</v>
      </c>
      <c r="AM518">
        <v>253.23750000000001</v>
      </c>
      <c r="AO518">
        <f>AO517/(AM517+AN517*(1-Analysis!$G$1))*AM518</f>
        <v>245.36635688207147</v>
      </c>
      <c r="AQ518" s="1">
        <v>43452</v>
      </c>
      <c r="AR518">
        <v>22.7852</v>
      </c>
      <c r="AT518">
        <f t="shared" si="14"/>
        <v>1.1363499999999997</v>
      </c>
      <c r="AU518">
        <f>AU517/((AR517+AS517*(1-Analysis!$G$1))*AT517)*AR518*AT518</f>
        <v>25.041254453845198</v>
      </c>
      <c r="AV518">
        <f t="shared" si="15"/>
        <v>1.137</v>
      </c>
      <c r="AW518">
        <f>AW517/(($AR517+$AS517*(1-Analysis!$G$1))*AV517)*$AR518*AV518</f>
        <v>25.055578223278037</v>
      </c>
      <c r="AY518" s="3">
        <v>43458</v>
      </c>
      <c r="AZ518">
        <v>1.1413500000000001</v>
      </c>
      <c r="BB518" s="3">
        <v>43475</v>
      </c>
      <c r="BC518">
        <v>1.14985</v>
      </c>
    </row>
    <row r="519" spans="1:55" x14ac:dyDescent="0.3">
      <c r="A519" s="1">
        <v>43454</v>
      </c>
      <c r="B519">
        <v>2467.42</v>
      </c>
      <c r="D519" s="1">
        <v>43454</v>
      </c>
      <c r="E519">
        <v>4370.3</v>
      </c>
      <c r="G519" s="1">
        <v>43454</v>
      </c>
      <c r="H519" s="2">
        <v>4903.4629999999997</v>
      </c>
      <c r="K519" s="1">
        <v>43474</v>
      </c>
      <c r="L519">
        <v>49.05</v>
      </c>
      <c r="N519">
        <f>N518/(L518+M518*(1-Analysis!$G$1))*L519</f>
        <v>47.499194498302728</v>
      </c>
      <c r="S519" s="3">
        <v>43461</v>
      </c>
      <c r="T519" s="4">
        <v>243.299937</v>
      </c>
      <c r="V519" s="3">
        <v>43461</v>
      </c>
      <c r="W519">
        <v>24.768349000000001</v>
      </c>
      <c r="Y519">
        <f>Y518/(W518+X518*(1-Analysis!$G$1))*W519</f>
        <v>23.996876593519826</v>
      </c>
      <c r="AA519" s="3">
        <v>43446</v>
      </c>
      <c r="AB519">
        <v>474.95159999999998</v>
      </c>
      <c r="AD519" s="3">
        <v>43437</v>
      </c>
      <c r="AE519">
        <v>50.480899999999998</v>
      </c>
      <c r="AG519" s="1">
        <v>43438</v>
      </c>
      <c r="AH519">
        <v>27.226700000000001</v>
      </c>
      <c r="AJ519">
        <f>AJ518/(AH518+AI518*(1-Analysis!$G$1))*AH519</f>
        <v>26.383407011843055</v>
      </c>
      <c r="AL519" s="1">
        <v>43468</v>
      </c>
      <c r="AM519">
        <v>244.8357</v>
      </c>
      <c r="AO519">
        <f>AO518/(AM518+AN518*(1-Analysis!$G$1))*AM519</f>
        <v>237.22570213207675</v>
      </c>
      <c r="AQ519" s="1">
        <v>43451</v>
      </c>
      <c r="AR519">
        <v>22.836200000000002</v>
      </c>
      <c r="AT519">
        <f t="shared" si="14"/>
        <v>1.13365</v>
      </c>
      <c r="AU519">
        <f>AU518/((AR518+AS518*(1-Analysis!$G$1))*AT518)*AR519*AT519</f>
        <v>25.037672259035581</v>
      </c>
      <c r="AV519">
        <f t="shared" si="15"/>
        <v>1.1347400000000001</v>
      </c>
      <c r="AW519">
        <f>AW518/(($AR518+$AS518*(1-Analysis!$G$1))*AV518)*$AR519*AV519</f>
        <v>25.061745882078274</v>
      </c>
      <c r="AY519" s="3">
        <v>43455</v>
      </c>
      <c r="AZ519">
        <v>1.1413500000000001</v>
      </c>
      <c r="BB519" s="3">
        <v>43474</v>
      </c>
      <c r="BC519">
        <v>1.1549499999999999</v>
      </c>
    </row>
    <row r="520" spans="1:55" x14ac:dyDescent="0.3">
      <c r="A520" s="1">
        <v>43453</v>
      </c>
      <c r="B520">
        <v>2506.96</v>
      </c>
      <c r="D520" s="1">
        <v>43453</v>
      </c>
      <c r="E520">
        <v>4440.26</v>
      </c>
      <c r="G520" s="1">
        <v>43453</v>
      </c>
      <c r="H520" s="2">
        <v>4981.92</v>
      </c>
      <c r="K520" s="1">
        <v>43473</v>
      </c>
      <c r="L520">
        <v>48.84</v>
      </c>
      <c r="N520">
        <f>N519/(L519+M519*(1-Analysis!$G$1))*L520</f>
        <v>47.295834032560762</v>
      </c>
      <c r="S520" s="3">
        <v>43458</v>
      </c>
      <c r="T520" s="4">
        <v>229.81492700000001</v>
      </c>
      <c r="V520" s="3">
        <v>43458</v>
      </c>
      <c r="W520">
        <v>23.395396000000002</v>
      </c>
      <c r="Y520">
        <f>Y519/(W519+X519*(1-Analysis!$G$1))*W520</f>
        <v>22.666687661278004</v>
      </c>
      <c r="AA520" s="3">
        <v>43445</v>
      </c>
      <c r="AB520">
        <v>472.3886</v>
      </c>
      <c r="AD520" s="3">
        <v>43434</v>
      </c>
      <c r="AE520">
        <v>49.9343</v>
      </c>
      <c r="AG520" s="1">
        <v>43437</v>
      </c>
      <c r="AH520">
        <v>28.139700000000001</v>
      </c>
      <c r="AJ520">
        <f>AJ519/(AH519+AI519*(1-Analysis!$G$1))*AH520</f>
        <v>27.268128649126041</v>
      </c>
      <c r="AL520" s="1">
        <v>43467</v>
      </c>
      <c r="AM520">
        <v>250.99700000000001</v>
      </c>
      <c r="AO520">
        <f>AO519/(AM519+AN519*(1-Analysis!$G$1))*AM520</f>
        <v>243.19549623704742</v>
      </c>
      <c r="AQ520" s="1">
        <v>43448</v>
      </c>
      <c r="AR520">
        <v>23.3994</v>
      </c>
      <c r="AT520">
        <f t="shared" ref="AT520:AT583" si="16">VLOOKUP(AQ520,$AY$9:$AZ$768,2,0)</f>
        <v>1.1297500000000003</v>
      </c>
      <c r="AU520">
        <f>AU519/((AR519+AS519*(1-Analysis!$G$1))*AT519)*AR520*AT520</f>
        <v>25.566906988522163</v>
      </c>
      <c r="AV520">
        <f t="shared" ref="AV520:AV583" si="17">VLOOKUP(AQ520,$BB$7:$BC$803,2,0)</f>
        <v>1.13032</v>
      </c>
      <c r="AW520">
        <f>AW519/(($AR519+$AS519*(1-Analysis!$G$1))*AV519)*$AR520*AV520</f>
        <v>25.579806423780806</v>
      </c>
      <c r="AY520" s="3">
        <v>43454</v>
      </c>
      <c r="AZ520">
        <v>1.1415999999999999</v>
      </c>
      <c r="BB520" s="3">
        <v>43473</v>
      </c>
      <c r="BC520">
        <v>1.14411</v>
      </c>
    </row>
    <row r="521" spans="1:55" x14ac:dyDescent="0.3">
      <c r="A521" s="1">
        <v>43452</v>
      </c>
      <c r="B521">
        <v>2546.16</v>
      </c>
      <c r="D521" s="1">
        <v>43452</v>
      </c>
      <c r="E521">
        <v>4509.3999999999996</v>
      </c>
      <c r="G521" s="1">
        <v>43452</v>
      </c>
      <c r="H521" s="2">
        <v>5059.3440000000001</v>
      </c>
      <c r="K521" s="1">
        <v>43472</v>
      </c>
      <c r="L521">
        <v>48.37</v>
      </c>
      <c r="N521">
        <f>N520/(L520+M520*(1-Analysis!$G$1))*L521</f>
        <v>46.84069394256683</v>
      </c>
      <c r="S521" s="3">
        <v>43455</v>
      </c>
      <c r="T521" s="4">
        <v>236.20277200000001</v>
      </c>
      <c r="V521" s="3">
        <v>43455</v>
      </c>
      <c r="W521">
        <v>24.045885999999999</v>
      </c>
      <c r="Y521">
        <f>Y520/(W520+X520*(1-Analysis!$G$1))*W521</f>
        <v>23.296916517279616</v>
      </c>
      <c r="AA521" s="3">
        <v>43444</v>
      </c>
      <c r="AB521">
        <v>472.53429999999997</v>
      </c>
      <c r="AD521" s="3">
        <v>43433</v>
      </c>
      <c r="AE521">
        <v>49.522199999999998</v>
      </c>
      <c r="AG521" s="1">
        <v>43434</v>
      </c>
      <c r="AH521">
        <v>27.830500000000001</v>
      </c>
      <c r="AJ521">
        <f>AJ520/(AH520+AI520*(1-Analysis!$G$1))*AH521</f>
        <v>26.968505505371496</v>
      </c>
      <c r="AL521" s="1">
        <v>43465</v>
      </c>
      <c r="AM521">
        <v>250.66800000000001</v>
      </c>
      <c r="AO521">
        <f>AO520/(AM520+AN520*(1-Analysis!$G$1))*AM521</f>
        <v>242.87672223472075</v>
      </c>
      <c r="AQ521" s="1">
        <v>43447</v>
      </c>
      <c r="AR521">
        <v>23.747299999999999</v>
      </c>
      <c r="AT521">
        <f t="shared" si="16"/>
        <v>1.1347499999999997</v>
      </c>
      <c r="AU521">
        <f>AU520/((AR520+AS520*(1-Analysis!$G$1))*AT520)*AR521*AT521</f>
        <v>26.061868559071744</v>
      </c>
      <c r="AV521">
        <f t="shared" si="17"/>
        <v>1.13578</v>
      </c>
      <c r="AW521">
        <f>AW520/(($AR520+$AS520*(1-Analysis!$G$1))*AV520)*$AR521*AV521</f>
        <v>26.085524628352072</v>
      </c>
      <c r="AY521" s="3">
        <v>43453</v>
      </c>
      <c r="AZ521">
        <v>1.1422000000000003</v>
      </c>
      <c r="BB521" s="3">
        <v>43472</v>
      </c>
      <c r="BC521">
        <v>1.14758</v>
      </c>
    </row>
    <row r="522" spans="1:55" x14ac:dyDescent="0.3">
      <c r="A522" s="1">
        <v>43451</v>
      </c>
      <c r="B522">
        <v>2545.94</v>
      </c>
      <c r="D522" s="1">
        <v>43451</v>
      </c>
      <c r="E522">
        <v>4508.8</v>
      </c>
      <c r="G522" s="1">
        <v>43451</v>
      </c>
      <c r="H522" s="2">
        <v>5058.5770000000002</v>
      </c>
      <c r="K522" s="1">
        <v>43469</v>
      </c>
      <c r="L522">
        <v>48.03</v>
      </c>
      <c r="N522">
        <f>N521/(L521+M521*(1-Analysis!$G$1))*L522</f>
        <v>46.511443664698881</v>
      </c>
      <c r="S522" s="3">
        <v>43454</v>
      </c>
      <c r="T522" s="4">
        <v>241.178111</v>
      </c>
      <c r="V522" s="3">
        <v>43454</v>
      </c>
      <c r="W522">
        <v>24.551708000000001</v>
      </c>
      <c r="Y522">
        <f>Y521/(W521+X521*(1-Analysis!$G$1))*W522</f>
        <v>23.786983421306505</v>
      </c>
      <c r="AA522" s="3">
        <v>43441</v>
      </c>
      <c r="AB522">
        <v>471.70119999999997</v>
      </c>
      <c r="AD522" s="3">
        <v>43432</v>
      </c>
      <c r="AE522">
        <v>49.620199999999997</v>
      </c>
      <c r="AG522" s="1">
        <v>43433</v>
      </c>
      <c r="AH522">
        <v>27.598600000000001</v>
      </c>
      <c r="AJ522">
        <f>AJ521/(AH521+AI521*(1-Analysis!$G$1))*AH522</f>
        <v>26.743788147555588</v>
      </c>
      <c r="AL522" s="1">
        <v>43462</v>
      </c>
      <c r="AM522">
        <v>248.53540000000001</v>
      </c>
      <c r="AO522">
        <f>AO521/(AM521+AN521*(1-Analysis!$G$1))*AM522</f>
        <v>240.81040783544455</v>
      </c>
      <c r="AQ522" s="1">
        <v>43446</v>
      </c>
      <c r="AR522">
        <v>23.71</v>
      </c>
      <c r="AS522">
        <v>0.2</v>
      </c>
      <c r="AT522">
        <f t="shared" si="16"/>
        <v>1.1366000000000001</v>
      </c>
      <c r="AU522">
        <f>AU521/((AR521+AS521*(1-Analysis!$G$1))*AT521)*AR522*AT522</f>
        <v>26.063355373646619</v>
      </c>
      <c r="AV522">
        <f t="shared" si="17"/>
        <v>1.1371199999999999</v>
      </c>
      <c r="AW522">
        <f>AW521/(($AR521+$AS521*(1-Analysis!$G$1))*AV521)*$AR522*AV522</f>
        <v>26.075279484850469</v>
      </c>
      <c r="AY522" s="3">
        <v>43452</v>
      </c>
      <c r="AZ522">
        <v>1.1363499999999997</v>
      </c>
      <c r="BB522" s="3">
        <v>43469</v>
      </c>
      <c r="BC522">
        <v>1.14029</v>
      </c>
    </row>
    <row r="523" spans="1:55" x14ac:dyDescent="0.3">
      <c r="A523" s="1">
        <v>43448</v>
      </c>
      <c r="B523">
        <v>2599.9499999999998</v>
      </c>
      <c r="D523" s="1">
        <v>43448</v>
      </c>
      <c r="E523">
        <v>4604.2700000000004</v>
      </c>
      <c r="G523" s="1">
        <v>43448</v>
      </c>
      <c r="H523" s="2">
        <v>5165.6019999999999</v>
      </c>
      <c r="K523" s="1">
        <v>43468</v>
      </c>
      <c r="L523">
        <v>46.44</v>
      </c>
      <c r="N523">
        <f>N522/(L522+M522*(1-Analysis!$G$1))*L523</f>
        <v>44.971714424081114</v>
      </c>
      <c r="S523" s="3">
        <v>43453</v>
      </c>
      <c r="T523" s="4">
        <v>245.02458799999999</v>
      </c>
      <c r="V523" s="3">
        <v>43453</v>
      </c>
      <c r="W523">
        <v>24.944002000000001</v>
      </c>
      <c r="Y523">
        <f>Y522/(W522+X522*(1-Analysis!$G$1))*W523</f>
        <v>24.167058439886802</v>
      </c>
      <c r="AA523" s="3">
        <v>43440</v>
      </c>
      <c r="AB523">
        <v>482.8879</v>
      </c>
      <c r="AD523" s="3">
        <v>43431</v>
      </c>
      <c r="AE523">
        <v>48.503100000000003</v>
      </c>
      <c r="AG523" s="1">
        <v>43432</v>
      </c>
      <c r="AH523">
        <v>27.654299999999999</v>
      </c>
      <c r="AJ523">
        <f>AJ522/(AH522+AI522*(1-Analysis!$G$1))*AH523</f>
        <v>26.797762950618743</v>
      </c>
      <c r="AL523" s="1">
        <v>43461</v>
      </c>
      <c r="AM523">
        <v>248.8158</v>
      </c>
      <c r="AO523">
        <f>AO522/(AM522+AN522*(1-Analysis!$G$1))*AM523</f>
        <v>241.08209242587736</v>
      </c>
      <c r="AQ523" s="1">
        <v>43445</v>
      </c>
      <c r="AR523">
        <v>23.868400000000001</v>
      </c>
      <c r="AT523">
        <f t="shared" si="16"/>
        <v>1.1324499999999997</v>
      </c>
      <c r="AU523">
        <f>AU522/((AR522+AS522*(1-Analysis!$G$1))*AT522)*AR523*AT523</f>
        <v>25.92301083280006</v>
      </c>
      <c r="AV523">
        <f t="shared" si="17"/>
        <v>1.13198</v>
      </c>
      <c r="AW523">
        <f>AW522/(($AR522+$AS522*(1-Analysis!$G$1))*AV522)*$AR523*AV523</f>
        <v>25.912252022175831</v>
      </c>
      <c r="AY523" s="3">
        <v>43451</v>
      </c>
      <c r="AZ523">
        <v>1.13365</v>
      </c>
      <c r="BB523" s="3">
        <v>43468</v>
      </c>
      <c r="BC523">
        <v>1.1394</v>
      </c>
    </row>
    <row r="524" spans="1:55" x14ac:dyDescent="0.3">
      <c r="A524" s="1">
        <v>43447</v>
      </c>
      <c r="B524">
        <v>2650.54</v>
      </c>
      <c r="D524" s="1">
        <v>43447</v>
      </c>
      <c r="E524">
        <v>4693.45</v>
      </c>
      <c r="G524" s="1">
        <v>43447</v>
      </c>
      <c r="H524" s="2">
        <v>5265.4579999999996</v>
      </c>
      <c r="K524" s="1">
        <v>43467</v>
      </c>
      <c r="L524">
        <v>47.61</v>
      </c>
      <c r="N524">
        <f>N523/(L523+M523*(1-Analysis!$G$1))*L524</f>
        <v>46.104722733214942</v>
      </c>
      <c r="S524" s="3">
        <v>43452</v>
      </c>
      <c r="T524" s="4">
        <v>248.83266800000001</v>
      </c>
      <c r="V524" s="3">
        <v>43452</v>
      </c>
      <c r="W524">
        <v>25.331869000000001</v>
      </c>
      <c r="Y524">
        <f>Y523/(W523+X523*(1-Analysis!$G$1))*W524</f>
        <v>24.542844348495358</v>
      </c>
      <c r="AA524" s="3">
        <v>43438</v>
      </c>
      <c r="AB524">
        <v>483.47460000000001</v>
      </c>
      <c r="AD524" s="3">
        <v>43430</v>
      </c>
      <c r="AE524">
        <v>48.3444</v>
      </c>
      <c r="AG524" s="1">
        <v>43431</v>
      </c>
      <c r="AH524">
        <v>27.029299999999999</v>
      </c>
      <c r="AJ524">
        <f>AJ523/(AH523+AI523*(1-Analysis!$G$1))*AH524</f>
        <v>26.192121085008811</v>
      </c>
      <c r="AL524" s="1">
        <v>43458</v>
      </c>
      <c r="AM524">
        <v>235.0248</v>
      </c>
      <c r="AN524">
        <v>1.1158999999999999</v>
      </c>
      <c r="AO524">
        <f>AO523/(AM523+AN523*(1-Analysis!$G$1))*AM524</f>
        <v>227.71974511254245</v>
      </c>
      <c r="AQ524" s="1">
        <v>43444</v>
      </c>
      <c r="AR524">
        <v>23.7666</v>
      </c>
      <c r="AT524">
        <f t="shared" si="16"/>
        <v>1.1376499999999998</v>
      </c>
      <c r="AU524">
        <f>AU523/((AR523+AS523*(1-Analysis!$G$1))*AT523)*AR524*AT524</f>
        <v>25.930973772522378</v>
      </c>
      <c r="AV524">
        <f t="shared" si="17"/>
        <v>1.1350899999999999</v>
      </c>
      <c r="AW524">
        <f>AW523/(($AR523+$AS523*(1-Analysis!$G$1))*AV523)*$AR524*AV524</f>
        <v>25.872622528415974</v>
      </c>
      <c r="AY524" s="3">
        <v>43448</v>
      </c>
      <c r="AZ524">
        <v>1.1297500000000003</v>
      </c>
      <c r="BB524" s="3">
        <v>43467</v>
      </c>
      <c r="BC524">
        <v>1.13426</v>
      </c>
    </row>
    <row r="525" spans="1:55" x14ac:dyDescent="0.3">
      <c r="A525" s="1">
        <v>43446</v>
      </c>
      <c r="B525">
        <v>2651.07</v>
      </c>
      <c r="D525" s="1">
        <v>43446</v>
      </c>
      <c r="E525">
        <v>4693.78</v>
      </c>
      <c r="G525" s="1">
        <v>43446</v>
      </c>
      <c r="H525" s="2">
        <v>5265.5309999999999</v>
      </c>
      <c r="K525" s="1">
        <v>43465</v>
      </c>
      <c r="L525">
        <v>47.55</v>
      </c>
      <c r="N525">
        <f>N524/(L524+M524*(1-Analysis!$G$1))*L525</f>
        <v>46.04661974300295</v>
      </c>
      <c r="S525" s="3">
        <v>43451</v>
      </c>
      <c r="T525" s="4">
        <v>248.80749800000001</v>
      </c>
      <c r="V525" s="3">
        <v>43451</v>
      </c>
      <c r="W525">
        <v>25.328721000000002</v>
      </c>
      <c r="Y525">
        <f>Y524/(W524+X524*(1-Analysis!$G$1))*W525</f>
        <v>24.539794400857897</v>
      </c>
      <c r="AA525" s="3">
        <v>43437</v>
      </c>
      <c r="AB525">
        <v>499.61750000000001</v>
      </c>
      <c r="AD525" s="3">
        <v>43427</v>
      </c>
      <c r="AE525">
        <v>47.6008</v>
      </c>
      <c r="AG525" s="1">
        <v>43430</v>
      </c>
      <c r="AH525">
        <v>26.939599999999999</v>
      </c>
      <c r="AJ525">
        <f>AJ524/(AH524+AI524*(1-Analysis!$G$1))*AH525</f>
        <v>26.105199364456475</v>
      </c>
      <c r="AL525" s="1">
        <v>43455</v>
      </c>
      <c r="AM525">
        <v>242.66820000000001</v>
      </c>
      <c r="AO525">
        <f>AO524/(AM524+AN524*(1-Analysis!$G$1))*AM525</f>
        <v>234.01446955530949</v>
      </c>
      <c r="AQ525" s="1">
        <v>43441</v>
      </c>
      <c r="AR525">
        <v>23.6936</v>
      </c>
      <c r="AT525">
        <f t="shared" si="16"/>
        <v>1.1391</v>
      </c>
      <c r="AU525">
        <f>AU524/((AR524+AS524*(1-Analysis!$G$1))*AT524)*AR525*AT525</f>
        <v>25.884274811085337</v>
      </c>
      <c r="AV525">
        <f t="shared" si="17"/>
        <v>1.14096</v>
      </c>
      <c r="AW525">
        <f>AW524/(($AR524+$AS524*(1-Analysis!$G$1))*AV524)*$AR525*AV525</f>
        <v>25.926540416518243</v>
      </c>
      <c r="AY525" s="3">
        <v>43447</v>
      </c>
      <c r="AZ525">
        <v>1.1347499999999997</v>
      </c>
      <c r="BB525" s="3">
        <v>43465</v>
      </c>
      <c r="BC525">
        <v>1.14672</v>
      </c>
    </row>
    <row r="526" spans="1:55" x14ac:dyDescent="0.3">
      <c r="A526" s="1">
        <v>43445</v>
      </c>
      <c r="B526">
        <v>2636.78</v>
      </c>
      <c r="D526" s="1">
        <v>43445</v>
      </c>
      <c r="E526">
        <v>4668.45</v>
      </c>
      <c r="G526" s="1">
        <v>43445</v>
      </c>
      <c r="H526" s="2">
        <v>5237.1009999999997</v>
      </c>
      <c r="K526" s="1">
        <v>43462</v>
      </c>
      <c r="L526">
        <v>47.14</v>
      </c>
      <c r="N526">
        <f>N525/(L525+M525*(1-Analysis!$G$1))*L526</f>
        <v>45.649582643221009</v>
      </c>
      <c r="S526" s="3">
        <v>43448</v>
      </c>
      <c r="T526" s="4">
        <v>254.07066599999999</v>
      </c>
      <c r="V526" s="3">
        <v>43448</v>
      </c>
      <c r="W526">
        <v>25.864708</v>
      </c>
      <c r="Y526">
        <f>Y525/(W525+X525*(1-Analysis!$G$1))*W526</f>
        <v>25.0590867402355</v>
      </c>
      <c r="AA526" s="3">
        <v>43434</v>
      </c>
      <c r="AB526">
        <v>494.21289999999999</v>
      </c>
      <c r="AD526" s="3">
        <v>43426</v>
      </c>
      <c r="AE526">
        <v>47.912399999999998</v>
      </c>
      <c r="AG526" s="1">
        <v>43427</v>
      </c>
      <c r="AH526">
        <v>26.523499999999999</v>
      </c>
      <c r="AJ526">
        <f>AJ525/(AH525+AI525*(1-Analysis!$G$1))*AH526</f>
        <v>25.701987236008005</v>
      </c>
      <c r="AL526" s="1">
        <v>43454</v>
      </c>
      <c r="AM526">
        <v>247.7723</v>
      </c>
      <c r="AO526">
        <f>AO525/(AM525+AN525*(1-Analysis!$G$1))*AM526</f>
        <v>238.93655351215779</v>
      </c>
      <c r="AQ526" s="1">
        <v>43440</v>
      </c>
      <c r="AR526">
        <v>24.2744</v>
      </c>
      <c r="AT526">
        <f t="shared" si="16"/>
        <v>1.1382499999999998</v>
      </c>
      <c r="AU526">
        <f>AU525/((AR525+AS525*(1-Analysis!$G$1))*AT525)*AR526*AT526</f>
        <v>26.498986317193136</v>
      </c>
      <c r="AV526">
        <f t="shared" si="17"/>
        <v>1.13771</v>
      </c>
      <c r="AW526">
        <f>AW525/(($AR525+$AS525*(1-Analysis!$G$1))*AV525)*$AR526*AV526</f>
        <v>26.486414867501701</v>
      </c>
      <c r="AY526" s="3">
        <v>43446</v>
      </c>
      <c r="AZ526">
        <v>1.1366000000000001</v>
      </c>
      <c r="BB526" s="3">
        <v>43462</v>
      </c>
      <c r="BC526">
        <v>1.1444399999999999</v>
      </c>
    </row>
    <row r="527" spans="1:55" x14ac:dyDescent="0.3">
      <c r="A527" s="1">
        <v>43444</v>
      </c>
      <c r="B527">
        <v>2637.72</v>
      </c>
      <c r="D527" s="1">
        <v>43444</v>
      </c>
      <c r="E527">
        <v>4669.95</v>
      </c>
      <c r="G527" s="1">
        <v>43444</v>
      </c>
      <c r="H527" s="2">
        <v>5238.7030000000004</v>
      </c>
      <c r="K527" s="1">
        <v>43461</v>
      </c>
      <c r="L527">
        <v>47.2</v>
      </c>
      <c r="M527">
        <v>0.21454999999999999</v>
      </c>
      <c r="N527">
        <f>N526/(L526+M526*(1-Analysis!$G$1))*L527</f>
        <v>45.707685633433002</v>
      </c>
      <c r="S527" s="3">
        <v>43447</v>
      </c>
      <c r="T527" s="4">
        <v>258.982933</v>
      </c>
      <c r="V527" s="3">
        <v>43447</v>
      </c>
      <c r="W527">
        <v>26.365095</v>
      </c>
      <c r="X527">
        <v>0.1128</v>
      </c>
      <c r="Y527">
        <f>Y526/(W526+X526*(1-Analysis!$G$1))*W527</f>
        <v>25.543887930981061</v>
      </c>
      <c r="AA527" s="3">
        <v>43433</v>
      </c>
      <c r="AB527">
        <v>490.11720000000003</v>
      </c>
      <c r="AD527" s="3">
        <v>43425</v>
      </c>
      <c r="AE527">
        <v>47.909799999999997</v>
      </c>
      <c r="AG527" s="1">
        <v>43425</v>
      </c>
      <c r="AH527">
        <v>26.6999</v>
      </c>
      <c r="AJ527">
        <f>AJ526/(AH526+AI526*(1-Analysis!$G$1))*AH527</f>
        <v>25.872923596157754</v>
      </c>
      <c r="AL527" s="1">
        <v>43453</v>
      </c>
      <c r="AM527">
        <v>251.72399999999999</v>
      </c>
      <c r="AO527">
        <f>AO526/(AM526+AN526*(1-Analysis!$G$1))*AM527</f>
        <v>242.74733291935542</v>
      </c>
      <c r="AQ527" s="1">
        <v>43438</v>
      </c>
      <c r="AR527">
        <v>24.3719</v>
      </c>
      <c r="AT527">
        <f t="shared" si="16"/>
        <v>1.1351500000000001</v>
      </c>
      <c r="AU527">
        <f>AU526/((AR526+AS526*(1-Analysis!$G$1))*AT526)*AR527*AT527</f>
        <v>26.532962232219166</v>
      </c>
      <c r="AV527">
        <f t="shared" si="17"/>
        <v>1.13419</v>
      </c>
      <c r="AW527">
        <f>AW526/(($AR526+$AS526*(1-Analysis!$G$1))*AV526)*$AR527*AV527</f>
        <v>26.510523220861256</v>
      </c>
      <c r="AY527" s="3">
        <v>43445</v>
      </c>
      <c r="AZ527">
        <v>1.1324499999999997</v>
      </c>
      <c r="BB527" s="3">
        <v>43461</v>
      </c>
      <c r="BC527">
        <v>1.1429199999999999</v>
      </c>
    </row>
    <row r="528" spans="1:55" x14ac:dyDescent="0.3">
      <c r="A528" s="1">
        <v>43441</v>
      </c>
      <c r="B528">
        <v>2633.08</v>
      </c>
      <c r="D528" s="1">
        <v>43441</v>
      </c>
      <c r="E528">
        <v>4661.7</v>
      </c>
      <c r="G528" s="1">
        <v>43441</v>
      </c>
      <c r="H528" s="2">
        <v>5229.4390000000003</v>
      </c>
      <c r="K528" s="1">
        <v>43460</v>
      </c>
      <c r="L528">
        <v>47</v>
      </c>
      <c r="N528">
        <f>N527/(L527+M527*(1-Analysis!$G$1))*L528</f>
        <v>45.308058913800743</v>
      </c>
      <c r="S528" s="3">
        <v>43446</v>
      </c>
      <c r="T528" s="4">
        <v>258.99762299999998</v>
      </c>
      <c r="V528" s="3">
        <v>43446</v>
      </c>
      <c r="W528">
        <v>26.478966</v>
      </c>
      <c r="Y528">
        <f>Y527/(W527+X527*(1-Analysis!$G$1))*W528</f>
        <v>25.544921151483447</v>
      </c>
      <c r="AA528" s="3">
        <v>43432</v>
      </c>
      <c r="AB528">
        <v>491.07749999999999</v>
      </c>
      <c r="AD528" s="3">
        <v>43424</v>
      </c>
      <c r="AE528">
        <v>47.760899999999999</v>
      </c>
      <c r="AG528" s="1">
        <v>43424</v>
      </c>
      <c r="AH528">
        <v>26.616299999999999</v>
      </c>
      <c r="AJ528">
        <f>AJ527/(AH527+AI527*(1-Analysis!$G$1))*AH528</f>
        <v>25.79191294021377</v>
      </c>
      <c r="AL528" s="1">
        <v>43452</v>
      </c>
      <c r="AM528">
        <v>255.63910000000001</v>
      </c>
      <c r="AO528">
        <f>AO527/(AM527+AN527*(1-Analysis!$G$1))*AM528</f>
        <v>246.52281751006814</v>
      </c>
      <c r="AQ528" s="1">
        <v>43437</v>
      </c>
      <c r="AR528">
        <v>25.194600000000001</v>
      </c>
      <c r="AT528">
        <f t="shared" si="16"/>
        <v>1.1347499999999999</v>
      </c>
      <c r="AU528">
        <f>AU527/((AR527+AS527*(1-Analysis!$G$1))*AT527)*AR528*AT528</f>
        <v>27.418946045420601</v>
      </c>
      <c r="AV528">
        <f t="shared" si="17"/>
        <v>1.1353800000000001</v>
      </c>
      <c r="AW528">
        <f>AW527/(($AR527+$AS527*(1-Analysis!$G$1))*AV527)*$AR528*AV528</f>
        <v>27.434168725313633</v>
      </c>
      <c r="AY528" s="3">
        <v>43444</v>
      </c>
      <c r="AZ528">
        <v>1.1376499999999998</v>
      </c>
      <c r="BB528" s="3">
        <v>43460</v>
      </c>
      <c r="BC528">
        <v>1.13558</v>
      </c>
    </row>
    <row r="529" spans="1:55" x14ac:dyDescent="0.3">
      <c r="A529" s="1">
        <v>43440</v>
      </c>
      <c r="B529">
        <v>2695.95</v>
      </c>
      <c r="D529" s="1">
        <v>43440</v>
      </c>
      <c r="E529">
        <v>4772.46</v>
      </c>
      <c r="G529" s="1">
        <v>43440</v>
      </c>
      <c r="H529" s="2">
        <v>5353.4340000000002</v>
      </c>
      <c r="K529" s="1">
        <v>43458</v>
      </c>
      <c r="L529">
        <v>44.78</v>
      </c>
      <c r="N529">
        <f>N528/(L528+M528*(1-Analysis!$G$1))*L529</f>
        <v>43.167976131063774</v>
      </c>
      <c r="S529" s="3">
        <v>43445</v>
      </c>
      <c r="T529" s="4">
        <v>257.60126500000001</v>
      </c>
      <c r="V529" s="3">
        <v>43445</v>
      </c>
      <c r="W529">
        <v>26.336275000000001</v>
      </c>
      <c r="Y529">
        <f>Y528/(W528+X528*(1-Analysis!$G$1))*W529</f>
        <v>25.407263572859481</v>
      </c>
      <c r="AA529" s="3">
        <v>43431</v>
      </c>
      <c r="AB529">
        <v>480.02019999999999</v>
      </c>
      <c r="AD529" s="3">
        <v>43423</v>
      </c>
      <c r="AE529">
        <v>48.6404</v>
      </c>
      <c r="AG529" s="1">
        <v>43423</v>
      </c>
      <c r="AH529">
        <v>27.110800000000001</v>
      </c>
      <c r="AJ529">
        <f>AJ528/(AH528+AI528*(1-Analysis!$G$1))*AH529</f>
        <v>26.271096784284349</v>
      </c>
      <c r="AL529" s="1">
        <v>43451</v>
      </c>
      <c r="AM529">
        <v>255.60900000000001</v>
      </c>
      <c r="AO529">
        <f>AO528/(AM528+AN528*(1-Analysis!$G$1))*AM529</f>
        <v>246.49379089869666</v>
      </c>
      <c r="AQ529" s="1">
        <v>43434</v>
      </c>
      <c r="AR529">
        <v>24.976099999999999</v>
      </c>
      <c r="AT529">
        <f t="shared" si="16"/>
        <v>1.13225</v>
      </c>
      <c r="AU529">
        <f>AU528/((AR528+AS528*(1-Analysis!$G$1))*AT528)*AR529*AT529</f>
        <v>27.121271842616931</v>
      </c>
      <c r="AV529">
        <f t="shared" si="17"/>
        <v>1.1321699999999999</v>
      </c>
      <c r="AW529">
        <f>AW528/(($AR528+$AS528*(1-Analysis!$G$1))*AV528)*$AR529*AV529</f>
        <v>27.119355568165695</v>
      </c>
      <c r="AY529" s="3">
        <v>43441</v>
      </c>
      <c r="AZ529">
        <v>1.1391</v>
      </c>
      <c r="BB529" s="3">
        <v>43458</v>
      </c>
      <c r="BC529">
        <v>1.1419900000000001</v>
      </c>
    </row>
    <row r="530" spans="1:55" x14ac:dyDescent="0.3">
      <c r="A530" s="1">
        <v>43438</v>
      </c>
      <c r="B530">
        <v>2700.06</v>
      </c>
      <c r="D530" s="1">
        <v>43438</v>
      </c>
      <c r="E530">
        <v>4778.6899999999996</v>
      </c>
      <c r="G530" s="1">
        <v>43438</v>
      </c>
      <c r="H530" s="2">
        <v>5359.9089999999997</v>
      </c>
      <c r="K530" s="1">
        <v>43455</v>
      </c>
      <c r="L530">
        <v>46.03</v>
      </c>
      <c r="N530">
        <f>N529/(L529+M529*(1-Analysis!$G$1))*L530</f>
        <v>44.372977697920177</v>
      </c>
      <c r="S530" s="3">
        <v>43444</v>
      </c>
      <c r="T530" s="4">
        <v>257.68305700000002</v>
      </c>
      <c r="V530" s="3">
        <v>43444</v>
      </c>
      <c r="W530">
        <v>26.344633999999999</v>
      </c>
      <c r="Y530">
        <f>Y529/(W529+X529*(1-Analysis!$G$1))*W530</f>
        <v>25.41532770934824</v>
      </c>
      <c r="AA530" s="3">
        <v>43430</v>
      </c>
      <c r="AB530">
        <v>478.45609999999999</v>
      </c>
      <c r="AD530" s="3">
        <v>43420</v>
      </c>
      <c r="AE530">
        <v>49.462200000000003</v>
      </c>
      <c r="AG530" s="1">
        <v>43420</v>
      </c>
      <c r="AH530">
        <v>27.565899999999999</v>
      </c>
      <c r="AJ530">
        <f>AJ529/(AH529+AI529*(1-Analysis!$G$1))*AH530</f>
        <v>26.712100965146874</v>
      </c>
      <c r="AL530" s="1">
        <v>43448</v>
      </c>
      <c r="AM530">
        <v>261.01639999999998</v>
      </c>
      <c r="AO530">
        <f>AO529/(AM529+AN529*(1-Analysis!$G$1))*AM530</f>
        <v>251.70835894953058</v>
      </c>
      <c r="AQ530" s="1">
        <v>43433</v>
      </c>
      <c r="AR530">
        <v>24.630800000000001</v>
      </c>
      <c r="AT530">
        <f t="shared" si="16"/>
        <v>1.1386500000000002</v>
      </c>
      <c r="AU530">
        <f>AU529/((AR529+AS529*(1-Analysis!$G$1))*AT529)*AR530*AT530</f>
        <v>26.897496899892499</v>
      </c>
      <c r="AV530">
        <f t="shared" si="17"/>
        <v>1.1388400000000001</v>
      </c>
      <c r="AW530">
        <f>AW529/(($AR529+$AS529*(1-Analysis!$G$1))*AV529)*$AR530*AV530</f>
        <v>26.901985131053063</v>
      </c>
      <c r="AY530" s="3">
        <v>43440</v>
      </c>
      <c r="AZ530">
        <v>1.1382499999999998</v>
      </c>
      <c r="BB530" s="3">
        <v>43455</v>
      </c>
      <c r="BC530">
        <v>1.1358999999999999</v>
      </c>
    </row>
    <row r="531" spans="1:55" x14ac:dyDescent="0.3">
      <c r="A531" s="1">
        <v>43437</v>
      </c>
      <c r="B531">
        <v>2790.37</v>
      </c>
      <c r="D531" s="1">
        <v>43437</v>
      </c>
      <c r="E531">
        <v>4938.32</v>
      </c>
      <c r="G531" s="1">
        <v>43437</v>
      </c>
      <c r="H531" s="2">
        <v>5538.857</v>
      </c>
      <c r="K531" s="1">
        <v>43454</v>
      </c>
      <c r="L531">
        <v>47</v>
      </c>
      <c r="N531">
        <f>N530/(L530+M530*(1-Analysis!$G$1))*L531</f>
        <v>45.308058913800743</v>
      </c>
      <c r="S531" s="3">
        <v>43441</v>
      </c>
      <c r="T531" s="4">
        <v>257.22823</v>
      </c>
      <c r="V531" s="3">
        <v>43441</v>
      </c>
      <c r="W531">
        <v>26.298093999999999</v>
      </c>
      <c r="Y531">
        <f>Y530/(W530+X530*(1-Analysis!$G$1))*W531</f>
        <v>25.370429406658097</v>
      </c>
      <c r="AA531" s="3">
        <v>43427</v>
      </c>
      <c r="AB531">
        <v>471.0847</v>
      </c>
      <c r="AD531" s="3">
        <v>43419</v>
      </c>
      <c r="AE531">
        <v>49.349200000000003</v>
      </c>
      <c r="AG531" s="1">
        <v>43419</v>
      </c>
      <c r="AH531">
        <v>27.497</v>
      </c>
      <c r="AJ531">
        <f>AJ530/(AH530+AI530*(1-Analysis!$G$1))*AH531</f>
        <v>26.645335005882036</v>
      </c>
      <c r="AL531" s="1">
        <v>43447</v>
      </c>
      <c r="AM531">
        <v>266.05369999999999</v>
      </c>
      <c r="AO531">
        <f>AO530/(AM530+AN530*(1-Analysis!$G$1))*AM531</f>
        <v>256.56602504459767</v>
      </c>
      <c r="AQ531" s="1">
        <v>43432</v>
      </c>
      <c r="AR531">
        <v>24.923500000000001</v>
      </c>
      <c r="AT531">
        <f t="shared" si="16"/>
        <v>1.1275500000000001</v>
      </c>
      <c r="AU531">
        <f>AU530/((AR530+AS530*(1-Analysis!$G$1))*AT530)*AR531*AT531</f>
        <v>26.951810055420999</v>
      </c>
      <c r="AV531">
        <f t="shared" si="17"/>
        <v>1.1368400000000001</v>
      </c>
      <c r="AW531">
        <f>AW530/(($AR530+$AS530*(1-Analysis!$G$1))*AV530)*$AR531*AV531</f>
        <v>27.173868780457461</v>
      </c>
      <c r="AY531" s="3">
        <v>43438</v>
      </c>
      <c r="AZ531">
        <v>1.1351500000000001</v>
      </c>
      <c r="BB531" s="3">
        <v>43454</v>
      </c>
      <c r="BC531">
        <v>1.1449199999999999</v>
      </c>
    </row>
    <row r="532" spans="1:55" x14ac:dyDescent="0.3">
      <c r="A532" s="1">
        <v>43434</v>
      </c>
      <c r="B532">
        <v>2760.17</v>
      </c>
      <c r="D532" s="1">
        <v>43434</v>
      </c>
      <c r="E532">
        <v>4884.88</v>
      </c>
      <c r="G532" s="1">
        <v>43434</v>
      </c>
      <c r="H532" s="2">
        <v>5478.9129999999996</v>
      </c>
      <c r="K532" s="1">
        <v>43453</v>
      </c>
      <c r="L532">
        <v>47.75</v>
      </c>
      <c r="N532">
        <f>N531/(L531+M531*(1-Analysis!$G$1))*L532</f>
        <v>46.031059853914584</v>
      </c>
      <c r="S532" s="3">
        <v>43440</v>
      </c>
      <c r="T532" s="4">
        <v>263.32987200000002</v>
      </c>
      <c r="V532" s="3">
        <v>43440</v>
      </c>
      <c r="W532">
        <v>26.921879000000001</v>
      </c>
      <c r="Y532">
        <f>Y531/(W531+X531*(1-Analysis!$G$1))*W532</f>
        <v>25.972210406734842</v>
      </c>
      <c r="AA532" s="3">
        <v>43425</v>
      </c>
      <c r="AB532">
        <v>474.17169999999999</v>
      </c>
      <c r="AD532" s="3">
        <v>43418</v>
      </c>
      <c r="AE532">
        <v>48.818300000000001</v>
      </c>
      <c r="AG532" s="1">
        <v>43418</v>
      </c>
      <c r="AH532">
        <v>27.199200000000001</v>
      </c>
      <c r="AJ532">
        <f>AJ531/(AH531+AI531*(1-Analysis!$G$1))*AH532</f>
        <v>26.356758769756215</v>
      </c>
      <c r="AL532" s="1">
        <v>43446</v>
      </c>
      <c r="AM532">
        <v>266.07499999999999</v>
      </c>
      <c r="AO532">
        <f>AO531/(AM531+AN531*(1-Analysis!$G$1))*AM532</f>
        <v>256.58656547058479</v>
      </c>
      <c r="AQ532" s="1">
        <v>43431</v>
      </c>
      <c r="AR532">
        <v>24.3322</v>
      </c>
      <c r="AT532">
        <f t="shared" si="16"/>
        <v>1.1289499999999999</v>
      </c>
      <c r="AU532">
        <f>AU531/((AR531+AS531*(1-Analysis!$G$1))*AT531)*AR532*AT532</f>
        <v>26.345059470226676</v>
      </c>
      <c r="AV532">
        <f t="shared" si="17"/>
        <v>1.1293899999999999</v>
      </c>
      <c r="AW532">
        <f>AW531/(($AR531+$AS531*(1-Analysis!$G$1))*AV531)*$AR532*AV532</f>
        <v>26.355327264342357</v>
      </c>
      <c r="AY532" s="3">
        <v>43437</v>
      </c>
      <c r="AZ532">
        <v>1.1347499999999999</v>
      </c>
      <c r="BB532" s="3">
        <v>43453</v>
      </c>
      <c r="BC532">
        <v>1.1380399999999999</v>
      </c>
    </row>
    <row r="533" spans="1:55" x14ac:dyDescent="0.3">
      <c r="A533" s="1">
        <v>43433</v>
      </c>
      <c r="B533">
        <v>2737.76</v>
      </c>
      <c r="D533" s="1">
        <v>43433</v>
      </c>
      <c r="E533">
        <v>4844.63</v>
      </c>
      <c r="G533" s="1">
        <v>43433</v>
      </c>
      <c r="H533" s="2">
        <v>5433.4859999999999</v>
      </c>
      <c r="K533" s="1">
        <v>43452</v>
      </c>
      <c r="L533">
        <v>48.49</v>
      </c>
      <c r="N533">
        <f>N532/(L532+M532*(1-Analysis!$G$1))*L533</f>
        <v>46.744420781493581</v>
      </c>
      <c r="S533" s="3">
        <v>43439</v>
      </c>
      <c r="T533" s="4">
        <v>263.66515199999998</v>
      </c>
      <c r="V533" s="3">
        <v>43439</v>
      </c>
      <c r="W533">
        <v>26.956111</v>
      </c>
      <c r="Y533">
        <f>Y532/(W532+X532*(1-Analysis!$G$1))*W533</f>
        <v>26.005234873810242</v>
      </c>
      <c r="AA533" s="3">
        <v>43424</v>
      </c>
      <c r="AB533">
        <v>472.69549999999998</v>
      </c>
      <c r="AD533" s="3">
        <v>43417</v>
      </c>
      <c r="AE533">
        <v>49.180900000000001</v>
      </c>
      <c r="AG533" s="1">
        <v>43417</v>
      </c>
      <c r="AH533">
        <v>27.4</v>
      </c>
      <c r="AJ533">
        <f>AJ532/(AH532+AI532*(1-Analysis!$G$1))*AH533</f>
        <v>26.551339388339372</v>
      </c>
      <c r="AL533" s="1">
        <v>43445</v>
      </c>
      <c r="AM533">
        <v>264.64139999999998</v>
      </c>
      <c r="AO533">
        <f>AO532/(AM532+AN532*(1-Analysis!$G$1))*AM533</f>
        <v>255.20408872433416</v>
      </c>
      <c r="AQ533" s="1">
        <v>43430</v>
      </c>
      <c r="AR533">
        <v>24.145700000000001</v>
      </c>
      <c r="AT533">
        <f t="shared" si="16"/>
        <v>1.13395</v>
      </c>
      <c r="AU533">
        <f>AU532/((AR532+AS532*(1-Analysis!$G$1))*AT532)*AR533*AT533</f>
        <v>26.258916585281142</v>
      </c>
      <c r="AV533">
        <f t="shared" si="17"/>
        <v>1.13307</v>
      </c>
      <c r="AW533">
        <f>AW532/(($AR532+$AS532*(1-Analysis!$G$1))*AV532)*$AR533*AV533</f>
        <v>26.238538397005598</v>
      </c>
      <c r="AY533" s="3">
        <v>43434</v>
      </c>
      <c r="AZ533">
        <v>1.13225</v>
      </c>
      <c r="BB533" s="3">
        <v>43452</v>
      </c>
      <c r="BC533">
        <v>1.137</v>
      </c>
    </row>
    <row r="534" spans="1:55" x14ac:dyDescent="0.3">
      <c r="A534" s="1">
        <v>43432</v>
      </c>
      <c r="B534">
        <v>2743.79</v>
      </c>
      <c r="D534" s="1">
        <v>43432</v>
      </c>
      <c r="E534">
        <v>4854.46</v>
      </c>
      <c r="G534" s="1">
        <v>43432</v>
      </c>
      <c r="H534" s="2">
        <v>5444.1180000000004</v>
      </c>
      <c r="K534" s="1">
        <v>43451</v>
      </c>
      <c r="L534">
        <v>48.48</v>
      </c>
      <c r="N534">
        <f>N533/(L533+M533*(1-Analysis!$G$1))*L534</f>
        <v>46.734780768958721</v>
      </c>
      <c r="S534" s="3">
        <v>43438</v>
      </c>
      <c r="T534" s="4">
        <v>263.66559599999999</v>
      </c>
      <c r="V534" s="3">
        <v>43438</v>
      </c>
      <c r="W534">
        <v>26.956157999999999</v>
      </c>
      <c r="Y534">
        <f>Y533/(W533+X533*(1-Analysis!$G$1))*W534</f>
        <v>26.005280215886444</v>
      </c>
      <c r="AA534" s="3">
        <v>43423</v>
      </c>
      <c r="AB534">
        <v>481.39940000000001</v>
      </c>
      <c r="AD534" s="3">
        <v>43416</v>
      </c>
      <c r="AE534">
        <v>49.251899999999999</v>
      </c>
      <c r="AG534" s="1">
        <v>43416</v>
      </c>
      <c r="AH534">
        <v>27.4374</v>
      </c>
      <c r="AJ534">
        <f>AJ533/(AH533+AI533*(1-Analysis!$G$1))*AH534</f>
        <v>26.587580997577472</v>
      </c>
      <c r="AL534" s="1">
        <v>43444</v>
      </c>
      <c r="AM534">
        <v>264.72710000000001</v>
      </c>
      <c r="AO534">
        <f>AO533/(AM533+AN533*(1-Analysis!$G$1))*AM534</f>
        <v>255.28673259790679</v>
      </c>
      <c r="AQ534" s="1">
        <v>43427</v>
      </c>
      <c r="AR534">
        <v>23.764199999999999</v>
      </c>
      <c r="AT534">
        <f t="shared" si="16"/>
        <v>1.1343999999999999</v>
      </c>
      <c r="AU534">
        <f>AU533/((AR533+AS533*(1-Analysis!$G$1))*AT533)*AR534*AT534</f>
        <v>25.85428396237328</v>
      </c>
      <c r="AV534">
        <f t="shared" si="17"/>
        <v>1.1330499999999999</v>
      </c>
      <c r="AW534">
        <f>AW533/(($AR533+$AS533*(1-Analysis!$G$1))*AV533)*$AR534*AV534</f>
        <v>25.823515905824259</v>
      </c>
      <c r="AY534" s="3">
        <v>43433</v>
      </c>
      <c r="AZ534">
        <v>1.1386500000000002</v>
      </c>
      <c r="BB534" s="3">
        <v>43451</v>
      </c>
      <c r="BC534">
        <v>1.1347400000000001</v>
      </c>
    </row>
    <row r="535" spans="1:55" x14ac:dyDescent="0.3">
      <c r="A535" s="1">
        <v>43431</v>
      </c>
      <c r="B535">
        <v>2682.17</v>
      </c>
      <c r="D535" s="1">
        <v>43431</v>
      </c>
      <c r="E535">
        <v>4745.2299999999996</v>
      </c>
      <c r="G535" s="1">
        <v>43431</v>
      </c>
      <c r="H535" s="2">
        <v>5321.5219999999999</v>
      </c>
      <c r="K535" s="1">
        <v>43448</v>
      </c>
      <c r="L535">
        <v>49.51</v>
      </c>
      <c r="N535">
        <f>N534/(L534+M534*(1-Analysis!$G$1))*L535</f>
        <v>47.727702060048401</v>
      </c>
      <c r="S535" s="3">
        <v>43437</v>
      </c>
      <c r="T535" s="4">
        <v>272.46972899999997</v>
      </c>
      <c r="V535" s="3">
        <v>43437</v>
      </c>
      <c r="W535">
        <v>27.856228000000002</v>
      </c>
      <c r="Y535">
        <f>Y534/(W534+X534*(1-Analysis!$G$1))*W535</f>
        <v>26.87360026965349</v>
      </c>
      <c r="AA535" s="3">
        <v>43420</v>
      </c>
      <c r="AB535">
        <v>489.53500000000003</v>
      </c>
      <c r="AD535" s="3">
        <v>43413</v>
      </c>
      <c r="AE535">
        <v>50.241300000000003</v>
      </c>
      <c r="AG535" s="1">
        <v>43413</v>
      </c>
      <c r="AH535">
        <v>27.985800000000001</v>
      </c>
      <c r="AJ535">
        <f>AJ534/(AH534+AI534*(1-Analysis!$G$1))*AH535</f>
        <v>27.118995396138253</v>
      </c>
      <c r="AL535" s="1">
        <v>43441</v>
      </c>
      <c r="AM535">
        <v>264.26429999999999</v>
      </c>
      <c r="AO535">
        <f>AO534/(AM534+AN534*(1-Analysis!$G$1))*AM535</f>
        <v>254.84043639382978</v>
      </c>
      <c r="AQ535" s="1">
        <v>43425</v>
      </c>
      <c r="AR535">
        <v>23.814599999999999</v>
      </c>
      <c r="AT535">
        <f t="shared" si="16"/>
        <v>1.1394000000000002</v>
      </c>
      <c r="AU535">
        <f>AU534/((AR534+AS534*(1-Analysis!$G$1))*AT534)*AR535*AT535</f>
        <v>26.023314136870461</v>
      </c>
      <c r="AV535">
        <f t="shared" si="17"/>
        <v>1.1385000000000001</v>
      </c>
      <c r="AW535">
        <f>AW534/(($AR534+$AS534*(1-Analysis!$G$1))*AV534)*$AR535*AV535</f>
        <v>26.002758596477985</v>
      </c>
      <c r="AY535" s="3">
        <v>43432</v>
      </c>
      <c r="AZ535">
        <v>1.1275500000000001</v>
      </c>
      <c r="BB535" s="3">
        <v>43448</v>
      </c>
      <c r="BC535">
        <v>1.13032</v>
      </c>
    </row>
    <row r="536" spans="1:55" x14ac:dyDescent="0.3">
      <c r="A536" s="1">
        <v>43430</v>
      </c>
      <c r="B536">
        <v>2673.45</v>
      </c>
      <c r="D536" s="1">
        <v>43430</v>
      </c>
      <c r="E536">
        <v>4729.7700000000004</v>
      </c>
      <c r="G536" s="1">
        <v>43430</v>
      </c>
      <c r="H536" s="2">
        <v>5304.1689999999999</v>
      </c>
      <c r="K536" s="1">
        <v>43447</v>
      </c>
      <c r="L536">
        <v>50.46</v>
      </c>
      <c r="N536">
        <f>N535/(L535+M535*(1-Analysis!$G$1))*L536</f>
        <v>48.643503250859268</v>
      </c>
      <c r="S536" s="3">
        <v>43434</v>
      </c>
      <c r="T536" s="4">
        <v>269.52086000000003</v>
      </c>
      <c r="V536" s="3">
        <v>43434</v>
      </c>
      <c r="W536">
        <v>27.554831</v>
      </c>
      <c r="Y536">
        <f>Y535/(W535+X535*(1-Analysis!$G$1))*W536</f>
        <v>26.582835041121012</v>
      </c>
      <c r="AA536" s="3">
        <v>43419</v>
      </c>
      <c r="AB536">
        <v>488.41500000000002</v>
      </c>
      <c r="AD536" s="3">
        <v>43412</v>
      </c>
      <c r="AE536">
        <v>50.700899999999997</v>
      </c>
      <c r="AG536" s="1">
        <v>43412</v>
      </c>
      <c r="AH536">
        <v>28.245799999999999</v>
      </c>
      <c r="AJ536">
        <f>AJ535/(AH535+AI535*(1-Analysis!$G$1))*AH536</f>
        <v>27.37094241223198</v>
      </c>
      <c r="AL536" s="1">
        <v>43440</v>
      </c>
      <c r="AM536">
        <v>270.52330000000001</v>
      </c>
      <c r="AO536">
        <f>AO535/(AM535+AN535*(1-Analysis!$G$1))*AM536</f>
        <v>260.87623574844929</v>
      </c>
      <c r="AQ536" s="1">
        <v>43424</v>
      </c>
      <c r="AR536">
        <v>23.7043</v>
      </c>
      <c r="AT536">
        <f t="shared" si="16"/>
        <v>1.1411500000000001</v>
      </c>
      <c r="AU536">
        <f>AU535/((AR535+AS535*(1-Analysis!$G$1))*AT535)*AR536*AT536</f>
        <v>25.942568213681053</v>
      </c>
      <c r="AV536">
        <f t="shared" si="17"/>
        <v>1.1366799999999999</v>
      </c>
      <c r="AW536">
        <f>AW535/(($AR535+$AS535*(1-Analysis!$G$1))*AV535)*$AR536*AV536</f>
        <v>25.840948549381739</v>
      </c>
      <c r="AY536" s="3">
        <v>43431</v>
      </c>
      <c r="AZ536">
        <v>1.1289499999999999</v>
      </c>
      <c r="BB536" s="3">
        <v>43447</v>
      </c>
      <c r="BC536">
        <v>1.13578</v>
      </c>
    </row>
    <row r="537" spans="1:55" x14ac:dyDescent="0.3">
      <c r="A537" s="1">
        <v>43427</v>
      </c>
      <c r="B537">
        <v>2632.56</v>
      </c>
      <c r="D537" s="1">
        <v>43427</v>
      </c>
      <c r="E537">
        <v>4657.05</v>
      </c>
      <c r="G537" s="1">
        <v>43427</v>
      </c>
      <c r="H537" s="2">
        <v>5222.4260000000004</v>
      </c>
      <c r="K537" s="1">
        <v>43446</v>
      </c>
      <c r="L537">
        <v>50.47</v>
      </c>
      <c r="N537">
        <f>N536/(L536+M536*(1-Analysis!$G$1))*L537</f>
        <v>48.653143263394121</v>
      </c>
      <c r="S537" s="3">
        <v>43433</v>
      </c>
      <c r="T537" s="4">
        <v>267.29597000000001</v>
      </c>
      <c r="V537" s="3">
        <v>43433</v>
      </c>
      <c r="W537">
        <v>27.327375</v>
      </c>
      <c r="Y537">
        <f>Y536/(W536+X536*(1-Analysis!$G$1))*W537</f>
        <v>26.363402545704393</v>
      </c>
      <c r="AA537" s="3">
        <v>43418</v>
      </c>
      <c r="AB537">
        <v>483.14</v>
      </c>
      <c r="AD537" s="3">
        <v>43411</v>
      </c>
      <c r="AE537">
        <v>50.807099999999998</v>
      </c>
      <c r="AG537" s="1">
        <v>43411</v>
      </c>
      <c r="AH537">
        <v>28.303799999999999</v>
      </c>
      <c r="AJ537">
        <f>AJ536/(AH536+AI536*(1-Analysis!$G$1))*AH537</f>
        <v>27.427145977360581</v>
      </c>
      <c r="AL537" s="1">
        <v>43439</v>
      </c>
      <c r="AM537">
        <v>270.86419999999998</v>
      </c>
      <c r="AO537">
        <f>AO536/(AM536+AN536*(1-Analysis!$G$1))*AM537</f>
        <v>261.20497899816803</v>
      </c>
      <c r="AQ537" s="1">
        <v>43423</v>
      </c>
      <c r="AR537">
        <v>24.052399999999999</v>
      </c>
      <c r="AT537">
        <f t="shared" si="16"/>
        <v>1.1453499999999999</v>
      </c>
      <c r="AU537">
        <f>AU536/((AR536+AS536*(1-Analysis!$G$1))*AT536)*AR537*AT537</f>
        <v>26.42042112474072</v>
      </c>
      <c r="AV537">
        <f t="shared" si="17"/>
        <v>1.14537</v>
      </c>
      <c r="AW537">
        <f>AW536/(($AR536+$AS536*(1-Analysis!$G$1))*AV536)*$AR537*AV537</f>
        <v>26.420882475788432</v>
      </c>
      <c r="AY537" s="3">
        <v>43430</v>
      </c>
      <c r="AZ537">
        <v>1.13395</v>
      </c>
      <c r="BB537" s="3">
        <v>43446</v>
      </c>
      <c r="BC537">
        <v>1.1371199999999999</v>
      </c>
    </row>
    <row r="538" spans="1:55" x14ac:dyDescent="0.3">
      <c r="A538" s="1">
        <v>43425</v>
      </c>
      <c r="B538">
        <v>2649.93</v>
      </c>
      <c r="D538" s="1">
        <v>43425</v>
      </c>
      <c r="E538">
        <v>4687.6099999999997</v>
      </c>
      <c r="G538" s="1">
        <v>43425</v>
      </c>
      <c r="H538" s="2">
        <v>5256.6130000000003</v>
      </c>
      <c r="K538" s="1">
        <v>43445</v>
      </c>
      <c r="L538">
        <v>50.2</v>
      </c>
      <c r="N538">
        <f>N537/(L537+M537*(1-Analysis!$G$1))*L538</f>
        <v>48.392862924953143</v>
      </c>
      <c r="S538" s="3">
        <v>43432</v>
      </c>
      <c r="T538" s="4">
        <v>267.82467400000002</v>
      </c>
      <c r="V538" s="3">
        <v>43432</v>
      </c>
      <c r="W538">
        <v>27.381430000000002</v>
      </c>
      <c r="Y538">
        <f>Y537/(W537+X537*(1-Analysis!$G$1))*W538</f>
        <v>26.415550756961718</v>
      </c>
      <c r="AA538" s="3">
        <v>43417</v>
      </c>
      <c r="AB538">
        <v>486.69869999999997</v>
      </c>
      <c r="AD538" s="3">
        <v>43410</v>
      </c>
      <c r="AE538">
        <v>49.751199999999997</v>
      </c>
      <c r="AG538" s="1">
        <v>43410</v>
      </c>
      <c r="AH538">
        <v>27.7148</v>
      </c>
      <c r="AJ538">
        <f>AJ537/(AH537+AI537*(1-Analysis!$G$1))*AH538</f>
        <v>26.856389083209784</v>
      </c>
      <c r="AL538" s="1">
        <v>43438</v>
      </c>
      <c r="AM538">
        <v>270.86489999999998</v>
      </c>
      <c r="AO538">
        <f>AO537/(AM537+AN537*(1-Analysis!$G$1))*AM538</f>
        <v>261.20565403564177</v>
      </c>
      <c r="AQ538" s="1">
        <v>43420</v>
      </c>
      <c r="AR538">
        <v>24.584800000000001</v>
      </c>
      <c r="AT538">
        <f t="shared" si="16"/>
        <v>1.1394500000000001</v>
      </c>
      <c r="AU538">
        <f>AU537/((AR537+AS537*(1-Analysis!$G$1))*AT537)*AR538*AT538</f>
        <v>26.866126183349323</v>
      </c>
      <c r="AV538">
        <f t="shared" si="17"/>
        <v>1.14151</v>
      </c>
      <c r="AW538">
        <f>AW537/(($AR537+$AS537*(1-Analysis!$G$1))*AV537)*$AR538*AV538</f>
        <v>26.914697178072828</v>
      </c>
      <c r="AY538" s="3">
        <v>43427</v>
      </c>
      <c r="AZ538">
        <v>1.1343999999999999</v>
      </c>
      <c r="BB538" s="3">
        <v>43445</v>
      </c>
      <c r="BC538">
        <v>1.13198</v>
      </c>
    </row>
    <row r="539" spans="1:55" x14ac:dyDescent="0.3">
      <c r="A539" s="1">
        <v>43424</v>
      </c>
      <c r="B539">
        <v>2641.89</v>
      </c>
      <c r="D539" s="1">
        <v>43424</v>
      </c>
      <c r="E539">
        <v>4673.1099999999997</v>
      </c>
      <c r="G539" s="1">
        <v>43424</v>
      </c>
      <c r="H539" s="2">
        <v>5240.232</v>
      </c>
      <c r="K539" s="1">
        <v>43444</v>
      </c>
      <c r="L539">
        <v>50.21</v>
      </c>
      <c r="N539">
        <f>N538/(L538+M538*(1-Analysis!$G$1))*L539</f>
        <v>48.402502937487995</v>
      </c>
      <c r="S539" s="3">
        <v>43431</v>
      </c>
      <c r="T539" s="4">
        <v>261.79585300000002</v>
      </c>
      <c r="V539" s="3">
        <v>43431</v>
      </c>
      <c r="W539">
        <v>26.765108000000001</v>
      </c>
      <c r="Y539">
        <f>Y538/(W538+X538*(1-Analysis!$G$1))*W539</f>
        <v>25.820969499750824</v>
      </c>
      <c r="AA539" s="3">
        <v>43416</v>
      </c>
      <c r="AB539">
        <v>487.4051</v>
      </c>
      <c r="AD539" s="3">
        <v>43409</v>
      </c>
      <c r="AE539">
        <v>49.438400000000001</v>
      </c>
      <c r="AG539" s="1">
        <v>43409</v>
      </c>
      <c r="AH539">
        <v>27.5413</v>
      </c>
      <c r="AJ539">
        <f>AJ538/(AH538+AI538*(1-Analysis!$G$1))*AH539</f>
        <v>26.688262901316467</v>
      </c>
      <c r="AL539" s="1">
        <v>43437</v>
      </c>
      <c r="AM539">
        <v>279.89069999999998</v>
      </c>
      <c r="AO539">
        <f>AO538/(AM538+AN538*(1-Analysis!$G$1))*AM539</f>
        <v>269.90958722224104</v>
      </c>
      <c r="AQ539" s="1">
        <v>43419</v>
      </c>
      <c r="AR539">
        <v>24.692299999999999</v>
      </c>
      <c r="AT539">
        <f t="shared" si="16"/>
        <v>1.1318999999999999</v>
      </c>
      <c r="AU539">
        <f>AU538/((AR538+AS538*(1-Analysis!$G$1))*AT538)*AR539*AT539</f>
        <v>26.804808111196671</v>
      </c>
      <c r="AV539">
        <f t="shared" si="17"/>
        <v>1.13235</v>
      </c>
      <c r="AW539">
        <f>AW538/(($AR538+$AS538*(1-Analysis!$G$1))*AV538)*$AR539*AV539</f>
        <v>26.815464674188139</v>
      </c>
      <c r="AY539" s="3">
        <v>43426</v>
      </c>
      <c r="AZ539">
        <v>1.1407000000000003</v>
      </c>
      <c r="BB539" s="3">
        <v>43444</v>
      </c>
      <c r="BC539">
        <v>1.1350899999999999</v>
      </c>
    </row>
    <row r="540" spans="1:55" x14ac:dyDescent="0.3">
      <c r="A540" s="1">
        <v>43423</v>
      </c>
      <c r="B540">
        <v>2690.73</v>
      </c>
      <c r="D540" s="1">
        <v>43423</v>
      </c>
      <c r="E540">
        <v>4759.25</v>
      </c>
      <c r="G540" s="1">
        <v>43423</v>
      </c>
      <c r="H540" s="2">
        <v>5336.7049999999999</v>
      </c>
      <c r="K540" s="1">
        <v>43441</v>
      </c>
      <c r="L540">
        <v>50.12</v>
      </c>
      <c r="N540">
        <f>N539/(L539+M539*(1-Analysis!$G$1))*L540</f>
        <v>48.315742824674331</v>
      </c>
      <c r="S540" s="3">
        <v>43430</v>
      </c>
      <c r="T540" s="4">
        <v>260.941574</v>
      </c>
      <c r="V540" s="3">
        <v>43430</v>
      </c>
      <c r="W540">
        <v>26.677720000000001</v>
      </c>
      <c r="Y540">
        <f>Y539/(W539+X539*(1-Analysis!$G$1))*W540</f>
        <v>25.736664109216093</v>
      </c>
      <c r="AA540" s="3">
        <v>43413</v>
      </c>
      <c r="AB540">
        <v>497.20440000000002</v>
      </c>
      <c r="AD540" s="3">
        <v>43406</v>
      </c>
      <c r="AE540">
        <v>49.161900000000003</v>
      </c>
      <c r="AG540" s="1">
        <v>43406</v>
      </c>
      <c r="AH540">
        <v>27.3886</v>
      </c>
      <c r="AJ540">
        <f>AJ539/(AH539+AI539*(1-Analysis!$G$1))*AH540</f>
        <v>26.540292480710651</v>
      </c>
      <c r="AL540" s="1">
        <v>43434</v>
      </c>
      <c r="AM540">
        <v>276.87040000000002</v>
      </c>
      <c r="AO540">
        <f>AO539/(AM539+AN539*(1-Analysis!$G$1))*AM540</f>
        <v>266.99699339083713</v>
      </c>
      <c r="AQ540" s="1">
        <v>43418</v>
      </c>
      <c r="AR540">
        <v>24.4514</v>
      </c>
      <c r="AT540">
        <f t="shared" si="16"/>
        <v>1.1308</v>
      </c>
      <c r="AU540">
        <f>AU539/((AR539+AS539*(1-Analysis!$G$1))*AT539)*AR540*AT540</f>
        <v>26.517503081238459</v>
      </c>
      <c r="AV540">
        <f t="shared" si="17"/>
        <v>1.13141</v>
      </c>
      <c r="AW540">
        <f>AW539/(($AR539+$AS539*(1-Analysis!$G$1))*AV539)*$AR540*AV540</f>
        <v>26.531807712366476</v>
      </c>
      <c r="AY540" s="3">
        <v>43425</v>
      </c>
      <c r="AZ540">
        <v>1.1394000000000002</v>
      </c>
      <c r="BB540" s="3">
        <v>43441</v>
      </c>
      <c r="BC540">
        <v>1.14096</v>
      </c>
    </row>
    <row r="541" spans="1:55" x14ac:dyDescent="0.3">
      <c r="A541" s="1">
        <v>43420</v>
      </c>
      <c r="B541">
        <v>2736.27</v>
      </c>
      <c r="D541" s="1">
        <v>43420</v>
      </c>
      <c r="E541">
        <v>4839.7</v>
      </c>
      <c r="G541" s="1">
        <v>43420</v>
      </c>
      <c r="H541" s="2">
        <v>5426.8639999999996</v>
      </c>
      <c r="K541" s="1">
        <v>43440</v>
      </c>
      <c r="L541">
        <v>51.31</v>
      </c>
      <c r="N541">
        <f>N540/(L540+M540*(1-Analysis!$G$1))*L541</f>
        <v>49.462904316321627</v>
      </c>
      <c r="S541" s="3">
        <v>43427</v>
      </c>
      <c r="T541" s="4">
        <v>256.92609199999998</v>
      </c>
      <c r="V541" s="3">
        <v>43427</v>
      </c>
      <c r="W541">
        <v>26.267240000000001</v>
      </c>
      <c r="Y541">
        <f>Y540/(W540+X540*(1-Analysis!$G$1))*W541</f>
        <v>25.34066378071909</v>
      </c>
      <c r="AA541" s="3">
        <v>43412</v>
      </c>
      <c r="AB541">
        <v>501.73630000000003</v>
      </c>
      <c r="AD541" s="3">
        <v>43404</v>
      </c>
      <c r="AE541">
        <v>48.9529</v>
      </c>
      <c r="AG541" s="1">
        <v>43405</v>
      </c>
      <c r="AH541">
        <v>27.559899999999999</v>
      </c>
      <c r="AJ541">
        <f>AJ540/(AH540+AI540*(1-Analysis!$G$1))*AH541</f>
        <v>26.706286803237017</v>
      </c>
      <c r="AL541" s="1">
        <v>43433</v>
      </c>
      <c r="AM541">
        <v>274.5872</v>
      </c>
      <c r="AO541">
        <f>AO540/(AM540+AN540*(1-Analysis!$G$1))*AM541</f>
        <v>264.79521401929736</v>
      </c>
      <c r="AQ541" s="1">
        <v>43417</v>
      </c>
      <c r="AR541">
        <v>24.693200000000001</v>
      </c>
      <c r="AT541">
        <f t="shared" si="16"/>
        <v>1.12805</v>
      </c>
      <c r="AU541">
        <f>AU540/((AR540+AS540*(1-Analysis!$G$1))*AT540)*AR541*AT541</f>
        <v>26.714608969352707</v>
      </c>
      <c r="AV541">
        <f t="shared" si="17"/>
        <v>1.12984</v>
      </c>
      <c r="AW541">
        <f>AW540/(($AR540+$AS540*(1-Analysis!$G$1))*AV540)*$AR541*AV541</f>
        <v>26.756999953843774</v>
      </c>
      <c r="AY541" s="3">
        <v>43424</v>
      </c>
      <c r="AZ541">
        <v>1.1411500000000001</v>
      </c>
      <c r="BB541" s="3">
        <v>43440</v>
      </c>
      <c r="BC541">
        <v>1.13771</v>
      </c>
    </row>
    <row r="542" spans="1:55" x14ac:dyDescent="0.3">
      <c r="A542" s="1">
        <v>43419</v>
      </c>
      <c r="B542">
        <v>2730.2</v>
      </c>
      <c r="D542" s="1">
        <v>43419</v>
      </c>
      <c r="E542">
        <v>4828.72</v>
      </c>
      <c r="G542" s="1">
        <v>43419</v>
      </c>
      <c r="H542" s="2">
        <v>5414.4279999999999</v>
      </c>
      <c r="K542" s="1">
        <v>43439</v>
      </c>
      <c r="L542">
        <v>51.38</v>
      </c>
      <c r="N542">
        <f>N541/(L541+M541*(1-Analysis!$G$1))*L542</f>
        <v>49.530384404065586</v>
      </c>
      <c r="S542" s="3">
        <v>43426</v>
      </c>
      <c r="T542" s="4">
        <v>258.61149899999998</v>
      </c>
      <c r="V542" s="3">
        <v>43426</v>
      </c>
      <c r="W542">
        <v>26.439509000000001</v>
      </c>
      <c r="Y542">
        <f>Y541/(W541+X541*(1-Analysis!$G$1))*W542</f>
        <v>25.50685599614944</v>
      </c>
      <c r="AA542" s="3">
        <v>43411</v>
      </c>
      <c r="AB542">
        <v>502.73520000000002</v>
      </c>
      <c r="AD542" s="3">
        <v>43403</v>
      </c>
      <c r="AE542">
        <v>48.423900000000003</v>
      </c>
      <c r="AG542" s="1">
        <v>43404</v>
      </c>
      <c r="AH542">
        <v>27.2746</v>
      </c>
      <c r="AJ542">
        <f>AJ541/(AH541+AI541*(1-Analysis!$G$1))*AH542</f>
        <v>26.429823404423399</v>
      </c>
      <c r="AL542" s="1">
        <v>43432</v>
      </c>
      <c r="AM542">
        <v>275.13810000000001</v>
      </c>
      <c r="AO542">
        <f>AO541/(AM541+AN541*(1-Analysis!$G$1))*AM542</f>
        <v>265.32646851114271</v>
      </c>
      <c r="AQ542" s="1">
        <v>43416</v>
      </c>
      <c r="AR542">
        <v>24.793700000000001</v>
      </c>
      <c r="AT542">
        <f t="shared" si="16"/>
        <v>1.1251000000000002</v>
      </c>
      <c r="AU542">
        <f>AU541/((AR541+AS541*(1-Analysis!$G$1))*AT541)*AR542*AT542</f>
        <v>26.753189422904903</v>
      </c>
      <c r="AV542">
        <f t="shared" si="17"/>
        <v>1.12201</v>
      </c>
      <c r="AW542">
        <f>AW541/(($AR541+$AS541*(1-Analysis!$G$1))*AV541)*$AR542*AV542</f>
        <v>26.679713860451102</v>
      </c>
      <c r="AY542" s="3">
        <v>43423</v>
      </c>
      <c r="AZ542">
        <v>1.1453499999999999</v>
      </c>
      <c r="BB542" s="3">
        <v>43439</v>
      </c>
      <c r="BC542">
        <v>1.1348199999999999</v>
      </c>
    </row>
    <row r="543" spans="1:55" x14ac:dyDescent="0.3">
      <c r="A543" s="1">
        <v>43418</v>
      </c>
      <c r="B543">
        <v>2701.58</v>
      </c>
      <c r="D543" s="1">
        <v>43418</v>
      </c>
      <c r="E543">
        <v>4777.0200000000004</v>
      </c>
      <c r="G543" s="1">
        <v>43418</v>
      </c>
      <c r="H543" s="2">
        <v>5355.9380000000001</v>
      </c>
      <c r="K543" s="1">
        <v>43438</v>
      </c>
      <c r="L543">
        <v>51.38</v>
      </c>
      <c r="N543">
        <f>N542/(L542+M542*(1-Analysis!$G$1))*L543</f>
        <v>49.530384404065586</v>
      </c>
      <c r="S543" s="3">
        <v>43425</v>
      </c>
      <c r="T543" s="4">
        <v>258.61180000000002</v>
      </c>
      <c r="V543" s="3">
        <v>43425</v>
      </c>
      <c r="W543">
        <v>26.439547000000001</v>
      </c>
      <c r="Y543">
        <f>Y542/(W542+X542*(1-Analysis!$G$1))*W543</f>
        <v>25.506892655700412</v>
      </c>
      <c r="AA543" s="3">
        <v>43410</v>
      </c>
      <c r="AB543">
        <v>492.28989999999999</v>
      </c>
      <c r="AD543" s="3">
        <v>43402</v>
      </c>
      <c r="AE543">
        <v>47.672499999999999</v>
      </c>
      <c r="AG543" s="1">
        <v>43403</v>
      </c>
      <c r="AH543">
        <v>26.9815</v>
      </c>
      <c r="AJ543">
        <f>AJ542/(AH542+AI542*(1-Analysis!$G$1))*AH543</f>
        <v>26.145801595126965</v>
      </c>
      <c r="AL543" s="1">
        <v>43431</v>
      </c>
      <c r="AM543">
        <v>268.94529999999997</v>
      </c>
      <c r="AO543">
        <f>AO542/(AM542+AN542*(1-Analysis!$G$1))*AM543</f>
        <v>259.35450841475546</v>
      </c>
      <c r="AQ543" s="1">
        <v>43413</v>
      </c>
      <c r="AR543">
        <v>25.062799999999999</v>
      </c>
      <c r="AT543">
        <f t="shared" si="16"/>
        <v>1.1353500000000001</v>
      </c>
      <c r="AU543">
        <f>AU542/((AR542+AS542*(1-Analysis!$G$1))*AT542)*AR543*AT543</f>
        <v>27.289931817443442</v>
      </c>
      <c r="AV543">
        <f t="shared" si="17"/>
        <v>1.1336299999999999</v>
      </c>
      <c r="AW543">
        <f>AW542/(($AR542+$AS542*(1-Analysis!$G$1))*AV542)*$AR543*AV543</f>
        <v>27.248588898761106</v>
      </c>
      <c r="AY543" s="3">
        <v>43420</v>
      </c>
      <c r="AZ543">
        <v>1.1394500000000001</v>
      </c>
      <c r="BB543" s="3">
        <v>43438</v>
      </c>
      <c r="BC543">
        <v>1.13419</v>
      </c>
    </row>
    <row r="544" spans="1:55" x14ac:dyDescent="0.3">
      <c r="A544" s="1">
        <v>43417</v>
      </c>
      <c r="B544">
        <v>2722.18</v>
      </c>
      <c r="D544" s="1">
        <v>43417</v>
      </c>
      <c r="E544">
        <v>4812.57</v>
      </c>
      <c r="G544" s="1">
        <v>43417</v>
      </c>
      <c r="H544" s="2">
        <v>5395.3710000000001</v>
      </c>
      <c r="K544" s="1">
        <v>43437</v>
      </c>
      <c r="L544">
        <v>53.09</v>
      </c>
      <c r="N544">
        <f>N543/(L543+M543*(1-Analysis!$G$1))*L544</f>
        <v>51.178826547525148</v>
      </c>
      <c r="S544" s="3">
        <v>43424</v>
      </c>
      <c r="T544" s="4">
        <v>257.80882700000001</v>
      </c>
      <c r="V544" s="3">
        <v>43424</v>
      </c>
      <c r="W544">
        <v>26.357462000000002</v>
      </c>
      <c r="Y544">
        <f>Y543/(W543+X543*(1-Analysis!$G$1))*W544</f>
        <v>25.427703201976293</v>
      </c>
      <c r="AA544" s="3">
        <v>43409</v>
      </c>
      <c r="AB544">
        <v>489.19009999999997</v>
      </c>
      <c r="AD544" s="3">
        <v>43399</v>
      </c>
      <c r="AE544">
        <v>47.986499999999999</v>
      </c>
      <c r="AG544" s="1">
        <v>43402</v>
      </c>
      <c r="AH544">
        <v>26.564499999999999</v>
      </c>
      <c r="AJ544">
        <f>AJ543/(AH543+AI543*(1-Analysis!$G$1))*AH544</f>
        <v>25.741717342392018</v>
      </c>
      <c r="AL544" s="1">
        <v>43430</v>
      </c>
      <c r="AM544">
        <v>268.06619999999998</v>
      </c>
      <c r="AO544">
        <f>AO543/(AM543+AN543*(1-Analysis!$G$1))*AM544</f>
        <v>258.50675778164378</v>
      </c>
      <c r="AQ544" s="1">
        <v>43412</v>
      </c>
      <c r="AR544">
        <v>25.130600000000001</v>
      </c>
      <c r="AT544">
        <f t="shared" si="16"/>
        <v>1.1426499999999999</v>
      </c>
      <c r="AU544">
        <f>AU543/((AR543+AS543*(1-Analysis!$G$1))*AT543)*AR544*AT544</f>
        <v>27.539698377337185</v>
      </c>
      <c r="AV544">
        <f t="shared" si="17"/>
        <v>1.13639</v>
      </c>
      <c r="AW544">
        <f>AW543/(($AR543+$AS543*(1-Analysis!$G$1))*AV543)*$AR544*AV544</f>
        <v>27.388822333192344</v>
      </c>
      <c r="AY544" s="3">
        <v>43419</v>
      </c>
      <c r="AZ544">
        <v>1.1318999999999999</v>
      </c>
      <c r="BB544" s="3">
        <v>43437</v>
      </c>
      <c r="BC544">
        <v>1.1353800000000001</v>
      </c>
    </row>
    <row r="545" spans="1:55" x14ac:dyDescent="0.3">
      <c r="A545" s="1">
        <v>43416</v>
      </c>
      <c r="B545">
        <v>2726.22</v>
      </c>
      <c r="D545" s="1">
        <v>43416</v>
      </c>
      <c r="E545">
        <v>4819.59</v>
      </c>
      <c r="G545" s="1">
        <v>43416</v>
      </c>
      <c r="H545" s="2">
        <v>5403.1880000000001</v>
      </c>
      <c r="K545" s="1">
        <v>43434</v>
      </c>
      <c r="L545">
        <v>52.52</v>
      </c>
      <c r="N545">
        <f>N544/(L544+M544*(1-Analysis!$G$1))*L545</f>
        <v>50.629345833038627</v>
      </c>
      <c r="S545" s="3">
        <v>43423</v>
      </c>
      <c r="T545" s="4">
        <v>262.56103100000001</v>
      </c>
      <c r="V545" s="3">
        <v>43423</v>
      </c>
      <c r="W545">
        <v>26.843235</v>
      </c>
      <c r="Y545">
        <f>Y544/(W544+X544*(1-Analysis!$G$1))*W545</f>
        <v>25.896340571823725</v>
      </c>
      <c r="AA545" s="3">
        <v>43406</v>
      </c>
      <c r="AB545">
        <v>486.45499999999998</v>
      </c>
      <c r="AD545" s="3">
        <v>43398</v>
      </c>
      <c r="AE545">
        <v>48.831600000000002</v>
      </c>
      <c r="AG545" s="1">
        <v>43399</v>
      </c>
      <c r="AH545">
        <v>26.730499999999999</v>
      </c>
      <c r="AJ545">
        <f>AJ544/(AH544+AI544*(1-Analysis!$G$1))*AH545</f>
        <v>25.902575821898015</v>
      </c>
      <c r="AL545" s="1">
        <v>43427</v>
      </c>
      <c r="AM545">
        <v>263.94150000000002</v>
      </c>
      <c r="AO545">
        <f>AO544/(AM544+AN544*(1-Analysis!$G$1))*AM545</f>
        <v>254.52914768450384</v>
      </c>
      <c r="AQ545" s="1">
        <v>43411</v>
      </c>
      <c r="AR545">
        <v>25.086500000000001</v>
      </c>
      <c r="AT545">
        <f t="shared" si="16"/>
        <v>1.1470999999999998</v>
      </c>
      <c r="AU545">
        <f>AU544/((AR544+AS544*(1-Analysis!$G$1))*AT544)*AR545*AT545</f>
        <v>27.598434743036702</v>
      </c>
      <c r="AV545">
        <f t="shared" si="17"/>
        <v>1.1430499999999999</v>
      </c>
      <c r="AW545">
        <f>AW544/(($AR544+$AS544*(1-Analysis!$G$1))*AV544)*$AR545*AV545</f>
        <v>27.500994536682182</v>
      </c>
      <c r="AY545" s="3">
        <v>43418</v>
      </c>
      <c r="AZ545">
        <v>1.1308</v>
      </c>
      <c r="BB545" s="3">
        <v>43434</v>
      </c>
      <c r="BC545">
        <v>1.1321699999999999</v>
      </c>
    </row>
    <row r="546" spans="1:55" x14ac:dyDescent="0.3">
      <c r="A546" s="1">
        <v>43413</v>
      </c>
      <c r="B546">
        <v>2781.01</v>
      </c>
      <c r="D546" s="1">
        <v>43413</v>
      </c>
      <c r="E546">
        <v>4916.45</v>
      </c>
      <c r="G546" s="1">
        <v>43413</v>
      </c>
      <c r="H546" s="2">
        <v>5511.7849999999999</v>
      </c>
      <c r="K546" s="1">
        <v>43433</v>
      </c>
      <c r="L546">
        <v>52.08</v>
      </c>
      <c r="N546">
        <f>N545/(L545+M545*(1-Analysis!$G$1))*L546</f>
        <v>50.205185281505166</v>
      </c>
      <c r="S546" s="3">
        <v>43420</v>
      </c>
      <c r="T546" s="4">
        <v>266.99932799999999</v>
      </c>
      <c r="V546" s="3">
        <v>43420</v>
      </c>
      <c r="W546">
        <v>27.296966999999999</v>
      </c>
      <c r="Y546">
        <f>Y545/(W545+X545*(1-Analysis!$G$1))*W546</f>
        <v>26.334067187126784</v>
      </c>
      <c r="AA546" s="3">
        <v>43405</v>
      </c>
      <c r="AB546">
        <v>489.50560000000002</v>
      </c>
      <c r="AD546" s="3">
        <v>43397</v>
      </c>
      <c r="AE546">
        <v>47.936500000000002</v>
      </c>
      <c r="AG546" s="1">
        <v>43398</v>
      </c>
      <c r="AH546">
        <v>27.202999999999999</v>
      </c>
      <c r="AJ546">
        <f>AJ545/(AH545+AI545*(1-Analysis!$G$1))*AH546</f>
        <v>26.360441072299125</v>
      </c>
      <c r="AL546" s="1">
        <v>43426</v>
      </c>
      <c r="AM546">
        <v>265.6728</v>
      </c>
      <c r="AO546">
        <f>AO545/(AM545+AN545*(1-Analysis!$G$1))*AM546</f>
        <v>256.19870822495</v>
      </c>
      <c r="AQ546" s="1">
        <v>43410</v>
      </c>
      <c r="AR546">
        <v>24.6813</v>
      </c>
      <c r="AT546">
        <f t="shared" si="16"/>
        <v>1.1416999999999999</v>
      </c>
      <c r="AU546">
        <f>AU545/((AR545+AS545*(1-Analysis!$G$1))*AT545)*AR546*AT546</f>
        <v>27.024839899408601</v>
      </c>
      <c r="AV546">
        <f t="shared" si="17"/>
        <v>1.1419699999999999</v>
      </c>
      <c r="AW546">
        <f>AW545/(($AR545+$AS545*(1-Analysis!$G$1))*AV545)*$AR546*AV546</f>
        <v>27.031230988812883</v>
      </c>
      <c r="AY546" s="3">
        <v>43417</v>
      </c>
      <c r="AZ546">
        <v>1.12805</v>
      </c>
      <c r="BB546" s="3">
        <v>43433</v>
      </c>
      <c r="BC546">
        <v>1.1388400000000001</v>
      </c>
    </row>
    <row r="547" spans="1:55" x14ac:dyDescent="0.3">
      <c r="A547" s="1">
        <v>43412</v>
      </c>
      <c r="B547">
        <v>2806.83</v>
      </c>
      <c r="D547" s="1">
        <v>43412</v>
      </c>
      <c r="E547">
        <v>4961.5</v>
      </c>
      <c r="G547" s="1">
        <v>43412</v>
      </c>
      <c r="H547" s="2">
        <v>5562</v>
      </c>
      <c r="K547" s="1">
        <v>43432</v>
      </c>
      <c r="L547">
        <v>52.19</v>
      </c>
      <c r="N547">
        <f>N546/(L546+M546*(1-Analysis!$G$1))*L547</f>
        <v>50.311225419388528</v>
      </c>
      <c r="S547" s="3">
        <v>43419</v>
      </c>
      <c r="T547" s="4">
        <v>266.390176</v>
      </c>
      <c r="V547" s="3">
        <v>43419</v>
      </c>
      <c r="W547">
        <v>27.234708999999999</v>
      </c>
      <c r="Y547">
        <f>Y546/(W546+X546*(1-Analysis!$G$1))*W547</f>
        <v>26.274005336484691</v>
      </c>
      <c r="AA547" s="3">
        <v>43404</v>
      </c>
      <c r="AB547">
        <v>484.37950000000001</v>
      </c>
      <c r="AD547" s="3">
        <v>43396</v>
      </c>
      <c r="AE547">
        <v>49.462000000000003</v>
      </c>
      <c r="AG547" s="1">
        <v>43397</v>
      </c>
      <c r="AH547">
        <v>26.695599999999999</v>
      </c>
      <c r="AJ547">
        <f>AJ546/(AH546+AI546*(1-Analysis!$G$1))*AH547</f>
        <v>25.868756780122357</v>
      </c>
      <c r="AL547" s="1">
        <v>43425</v>
      </c>
      <c r="AM547">
        <v>265.67520000000002</v>
      </c>
      <c r="AO547">
        <f>AO546/(AM546+AN546*(1-Analysis!$G$1))*AM547</f>
        <v>256.20102263914572</v>
      </c>
      <c r="AQ547" s="1">
        <v>43409</v>
      </c>
      <c r="AR547">
        <v>24.561599999999999</v>
      </c>
      <c r="AT547">
        <f t="shared" si="16"/>
        <v>1.1400500000000002</v>
      </c>
      <c r="AU547">
        <f>AU546/((AR546+AS546*(1-Analysis!$G$1))*AT546)*AR547*AT547</f>
        <v>26.854906900170899</v>
      </c>
      <c r="AV547">
        <f t="shared" si="17"/>
        <v>1.14086</v>
      </c>
      <c r="AW547">
        <f>AW546/(($AR546+$AS546*(1-Analysis!$G$1))*AV546)*$AR547*AV547</f>
        <v>26.873987181377125</v>
      </c>
      <c r="AY547" s="3">
        <v>43416</v>
      </c>
      <c r="AZ547">
        <v>1.1251000000000002</v>
      </c>
      <c r="BB547" s="3">
        <v>43432</v>
      </c>
      <c r="BC547">
        <v>1.1368400000000001</v>
      </c>
    </row>
    <row r="548" spans="1:55" x14ac:dyDescent="0.3">
      <c r="A548" s="1">
        <v>43411</v>
      </c>
      <c r="B548">
        <v>2813.89</v>
      </c>
      <c r="D548" s="1">
        <v>43411</v>
      </c>
      <c r="E548">
        <v>4972.1499999999996</v>
      </c>
      <c r="G548" s="1">
        <v>43411</v>
      </c>
      <c r="H548" s="2">
        <v>5573.0590000000002</v>
      </c>
      <c r="K548" s="1">
        <v>43431</v>
      </c>
      <c r="L548">
        <v>51.01</v>
      </c>
      <c r="N548">
        <f>N547/(L547+M547*(1-Analysis!$G$1))*L548</f>
        <v>49.173703940276084</v>
      </c>
      <c r="S548" s="3">
        <v>43418</v>
      </c>
      <c r="T548" s="4">
        <v>263.52494799999999</v>
      </c>
      <c r="V548" s="3">
        <v>43418</v>
      </c>
      <c r="W548">
        <v>26.941761</v>
      </c>
      <c r="Y548">
        <f>Y547/(W547+X547*(1-Analysis!$G$1))*W548</f>
        <v>25.991391069693279</v>
      </c>
      <c r="AA548" s="3">
        <v>43403</v>
      </c>
      <c r="AB548">
        <v>479.16550000000001</v>
      </c>
      <c r="AD548" s="3">
        <v>43395</v>
      </c>
      <c r="AE548">
        <v>49.733499999999999</v>
      </c>
      <c r="AG548" s="1">
        <v>43396</v>
      </c>
      <c r="AH548">
        <v>27.538799999999998</v>
      </c>
      <c r="AJ548">
        <f>AJ547/(AH547+AI547*(1-Analysis!$G$1))*AH548</f>
        <v>26.685840333854028</v>
      </c>
      <c r="AL548" s="1">
        <v>43424</v>
      </c>
      <c r="AM548">
        <v>264.84910000000002</v>
      </c>
      <c r="AO548">
        <f>AO547/(AM547+AN547*(1-Analysis!$G$1))*AM548</f>
        <v>255.40438198618978</v>
      </c>
      <c r="AQ548" s="1">
        <v>43406</v>
      </c>
      <c r="AR548">
        <v>24.470700000000001</v>
      </c>
      <c r="AT548">
        <f t="shared" si="16"/>
        <v>1.13785</v>
      </c>
      <c r="AU548">
        <f>AU547/((AR547+AS547*(1-Analysis!$G$1))*AT547)*AR548*AT548</f>
        <v>26.703888408682388</v>
      </c>
      <c r="AV548">
        <f t="shared" si="17"/>
        <v>1.13897</v>
      </c>
      <c r="AW548">
        <f>AW547/(($AR547+$AS547*(1-Analysis!$G$1))*AV547)*$AR548*AV548</f>
        <v>26.730173380355062</v>
      </c>
      <c r="AY548" s="3">
        <v>43413</v>
      </c>
      <c r="AZ548">
        <v>1.1353500000000001</v>
      </c>
      <c r="BB548" s="3">
        <v>43431</v>
      </c>
      <c r="BC548">
        <v>1.1293899999999999</v>
      </c>
    </row>
    <row r="549" spans="1:55" x14ac:dyDescent="0.3">
      <c r="A549" s="1">
        <v>43410</v>
      </c>
      <c r="B549">
        <v>2755.45</v>
      </c>
      <c r="D549" s="1">
        <v>43410</v>
      </c>
      <c r="E549">
        <v>4868.8500000000004</v>
      </c>
      <c r="G549" s="1">
        <v>43410</v>
      </c>
      <c r="H549" s="2">
        <v>5457.2539999999999</v>
      </c>
      <c r="K549" s="1">
        <v>43430</v>
      </c>
      <c r="L549">
        <v>50.84</v>
      </c>
      <c r="N549">
        <f>N548/(L548+M548*(1-Analysis!$G$1))*L549</f>
        <v>49.009823727183615</v>
      </c>
      <c r="S549" s="3">
        <v>43417</v>
      </c>
      <c r="T549" s="4">
        <v>265.47744899999998</v>
      </c>
      <c r="V549" s="3">
        <v>43417</v>
      </c>
      <c r="W549">
        <v>27.141439999999999</v>
      </c>
      <c r="Y549">
        <f>Y548/(W548+X548*(1-Analysis!$G$1))*W549</f>
        <v>26.184026398074572</v>
      </c>
      <c r="AA549" s="3">
        <v>43402</v>
      </c>
      <c r="AB549">
        <v>471.73340000000002</v>
      </c>
      <c r="AD549" s="3">
        <v>43392</v>
      </c>
      <c r="AE549">
        <v>49.947000000000003</v>
      </c>
      <c r="AG549" s="1">
        <v>43395</v>
      </c>
      <c r="AH549">
        <v>27.6907</v>
      </c>
      <c r="AJ549">
        <f>AJ548/(AH548+AI548*(1-Analysis!$G$1))*AH549</f>
        <v>26.833035532871868</v>
      </c>
      <c r="AL549" s="1">
        <v>43423</v>
      </c>
      <c r="AM549">
        <v>269.72859999999997</v>
      </c>
      <c r="AO549">
        <f>AO548/(AM548+AN548*(1-Analysis!$G$1))*AM549</f>
        <v>260.10987534788745</v>
      </c>
      <c r="AQ549" s="1">
        <v>43405</v>
      </c>
      <c r="AR549">
        <v>24.584499999999998</v>
      </c>
      <c r="AT549">
        <f t="shared" si="16"/>
        <v>1.1397000000000002</v>
      </c>
      <c r="AU549">
        <f>AU548/((AR548+AS548*(1-Analysis!$G$1))*AT548)*AR549*AT549</f>
        <v>26.871692811362966</v>
      </c>
      <c r="AV549">
        <f t="shared" si="17"/>
        <v>1.14055</v>
      </c>
      <c r="AW549">
        <f>AW548/(($AR548+$AS548*(1-Analysis!$G$1))*AV548)*$AR549*AV549</f>
        <v>26.891733996665831</v>
      </c>
      <c r="AY549" s="3">
        <v>43412</v>
      </c>
      <c r="AZ549">
        <v>1.1426499999999999</v>
      </c>
      <c r="BB549" s="3">
        <v>43430</v>
      </c>
      <c r="BC549">
        <v>1.13307</v>
      </c>
    </row>
    <row r="550" spans="1:55" x14ac:dyDescent="0.3">
      <c r="A550" s="1">
        <v>43409</v>
      </c>
      <c r="B550">
        <v>2738.31</v>
      </c>
      <c r="D550" s="1">
        <v>43409</v>
      </c>
      <c r="E550">
        <v>4838.3</v>
      </c>
      <c r="G550" s="1">
        <v>43409</v>
      </c>
      <c r="H550" s="2">
        <v>5422.8789999999999</v>
      </c>
      <c r="K550" s="1">
        <v>43427</v>
      </c>
      <c r="L550">
        <v>50.06</v>
      </c>
      <c r="N550">
        <f>N549/(L549+M549*(1-Analysis!$G$1))*L550</f>
        <v>48.257902749465224</v>
      </c>
      <c r="S550" s="3">
        <v>43416</v>
      </c>
      <c r="T550" s="4">
        <v>265.86298099999999</v>
      </c>
      <c r="V550" s="3">
        <v>43416</v>
      </c>
      <c r="W550">
        <v>27.180841000000001</v>
      </c>
      <c r="Y550">
        <f>Y549/(W549+X549*(1-Analysis!$G$1))*W550</f>
        <v>26.222037528807157</v>
      </c>
      <c r="AA550" s="3">
        <v>43399</v>
      </c>
      <c r="AB550">
        <v>474.84449999999998</v>
      </c>
      <c r="AD550" s="3">
        <v>43391</v>
      </c>
      <c r="AE550">
        <v>49.9634</v>
      </c>
      <c r="AG550" s="1">
        <v>43392</v>
      </c>
      <c r="AH550">
        <v>27.8095</v>
      </c>
      <c r="AJ550">
        <f>AJ549/(AH549+AI549*(1-Analysis!$G$1))*AH550</f>
        <v>26.948155938687005</v>
      </c>
      <c r="AL550" s="1">
        <v>43420</v>
      </c>
      <c r="AM550">
        <v>274.28030000000001</v>
      </c>
      <c r="AO550">
        <f>AO549/(AM549+AN549*(1-Analysis!$G$1))*AM550</f>
        <v>264.49925830401816</v>
      </c>
      <c r="AQ550" s="1">
        <v>43404</v>
      </c>
      <c r="AR550">
        <v>24.4697</v>
      </c>
      <c r="AT550">
        <f t="shared" si="16"/>
        <v>1.1330499999999999</v>
      </c>
      <c r="AU550">
        <f>AU549/((AR549+AS549*(1-Analysis!$G$1))*AT549)*AR550*AT550</f>
        <v>26.590151873858478</v>
      </c>
      <c r="AV550">
        <f t="shared" si="17"/>
        <v>1.1317299999999999</v>
      </c>
      <c r="AW550">
        <f>AW549/(($AR549+$AS549*(1-Analysis!$G$1))*AV549)*$AR550*AV550</f>
        <v>26.559174423195692</v>
      </c>
      <c r="AY550" s="3">
        <v>43411</v>
      </c>
      <c r="AZ550">
        <v>1.1470999999999998</v>
      </c>
      <c r="BB550" s="3">
        <v>43427</v>
      </c>
      <c r="BC550">
        <v>1.1330499999999999</v>
      </c>
    </row>
    <row r="551" spans="1:55" x14ac:dyDescent="0.3">
      <c r="A551" s="1">
        <v>43406</v>
      </c>
      <c r="B551">
        <v>2723.06</v>
      </c>
      <c r="D551" s="1">
        <v>43406</v>
      </c>
      <c r="E551">
        <v>4811.26</v>
      </c>
      <c r="G551" s="1">
        <v>43406</v>
      </c>
      <c r="H551" s="2">
        <v>5392.5320000000002</v>
      </c>
      <c r="K551" s="1">
        <v>43426</v>
      </c>
      <c r="L551">
        <v>50.39</v>
      </c>
      <c r="N551">
        <f>N550/(L550+M550*(1-Analysis!$G$1))*L551</f>
        <v>48.576023163115316</v>
      </c>
      <c r="S551" s="3">
        <v>43413</v>
      </c>
      <c r="T551" s="4">
        <v>271.207202</v>
      </c>
      <c r="V551" s="3">
        <v>43413</v>
      </c>
      <c r="W551">
        <v>27.727184999999999</v>
      </c>
      <c r="Y551">
        <f>Y550/(W550+X550*(1-Analysis!$G$1))*W551</f>
        <v>26.749109258178539</v>
      </c>
      <c r="AA551" s="3">
        <v>43398</v>
      </c>
      <c r="AB551">
        <v>483.21879999999999</v>
      </c>
      <c r="AD551" s="3">
        <v>43390</v>
      </c>
      <c r="AE551">
        <v>50.686599999999999</v>
      </c>
      <c r="AG551" s="1">
        <v>43391</v>
      </c>
      <c r="AH551">
        <v>27.818999999999999</v>
      </c>
      <c r="AJ551">
        <f>AJ550/(AH550+AI550*(1-Analysis!$G$1))*AH551</f>
        <v>26.957361695044273</v>
      </c>
      <c r="AL551" s="1">
        <v>43419</v>
      </c>
      <c r="AM551">
        <v>273.6576</v>
      </c>
      <c r="AO551">
        <f>AO550/(AM550+AN550*(1-Analysis!$G$1))*AM551</f>
        <v>263.89876425415054</v>
      </c>
      <c r="AQ551" s="1">
        <v>43403</v>
      </c>
      <c r="AR551">
        <v>24.1358</v>
      </c>
      <c r="AT551">
        <f t="shared" si="16"/>
        <v>1.1363499999999997</v>
      </c>
      <c r="AU551">
        <f>AU550/((AR550+AS550*(1-Analysis!$G$1))*AT550)*AR551*AT551</f>
        <v>26.303704233453693</v>
      </c>
      <c r="AV551">
        <f t="shared" si="17"/>
        <v>1.1343000000000001</v>
      </c>
      <c r="AW551">
        <f>AW550/(($AR550+$AS550*(1-Analysis!$G$1))*AV550)*$AR551*AV551</f>
        <v>26.256251781587146</v>
      </c>
      <c r="AY551" s="3">
        <v>43410</v>
      </c>
      <c r="AZ551">
        <v>1.1416999999999999</v>
      </c>
      <c r="BB551" s="3">
        <v>43426</v>
      </c>
      <c r="BC551">
        <v>1.14042</v>
      </c>
    </row>
    <row r="552" spans="1:55" x14ac:dyDescent="0.3">
      <c r="A552" s="1">
        <v>43405</v>
      </c>
      <c r="B552">
        <v>2740.37</v>
      </c>
      <c r="D552" s="1">
        <v>43405</v>
      </c>
      <c r="E552">
        <v>4841.54</v>
      </c>
      <c r="G552" s="1">
        <v>43405</v>
      </c>
      <c r="H552" s="2">
        <v>5426.3270000000002</v>
      </c>
      <c r="K552" s="1">
        <v>43425</v>
      </c>
      <c r="L552">
        <v>50.39</v>
      </c>
      <c r="N552">
        <f>N551/(L551+M551*(1-Analysis!$G$1))*L552</f>
        <v>48.576023163115316</v>
      </c>
      <c r="S552" s="3">
        <v>43412</v>
      </c>
      <c r="T552" s="4">
        <v>273.68591800000002</v>
      </c>
      <c r="V552" s="3">
        <v>43412</v>
      </c>
      <c r="W552">
        <v>27.980573</v>
      </c>
      <c r="Y552">
        <f>Y551/(W551+X551*(1-Analysis!$G$1))*W552</f>
        <v>26.993559002958303</v>
      </c>
      <c r="AA552" s="3">
        <v>43397</v>
      </c>
      <c r="AB552">
        <v>474.3852</v>
      </c>
      <c r="AD552" s="3">
        <v>43389</v>
      </c>
      <c r="AE552">
        <v>50.697200000000002</v>
      </c>
      <c r="AG552" s="1">
        <v>43390</v>
      </c>
      <c r="AH552">
        <v>28.223700000000001</v>
      </c>
      <c r="AJ552">
        <f>AJ551/(AH551+AI551*(1-Analysis!$G$1))*AH552</f>
        <v>27.349526915864018</v>
      </c>
      <c r="AL552" s="1">
        <v>43418</v>
      </c>
      <c r="AM552">
        <v>270.72480000000002</v>
      </c>
      <c r="AO552">
        <f>AO551/(AM551+AN551*(1-Analysis!$G$1))*AM552</f>
        <v>261.07055010696598</v>
      </c>
      <c r="AQ552" s="1">
        <v>43402</v>
      </c>
      <c r="AR552">
        <v>23.7075</v>
      </c>
      <c r="AT552">
        <f t="shared" si="16"/>
        <v>1.1389499999999999</v>
      </c>
      <c r="AU552">
        <f>AU551/((AR551+AS551*(1-Analysis!$G$1))*AT551)*AR552*AT552</f>
        <v>25.896049468096415</v>
      </c>
      <c r="AV552">
        <f t="shared" si="17"/>
        <v>1.13733</v>
      </c>
      <c r="AW552">
        <f>AW551/(($AR551+$AS551*(1-Analysis!$G$1))*AV551)*$AR552*AV552</f>
        <v>25.859215893191198</v>
      </c>
      <c r="AY552" s="3">
        <v>43409</v>
      </c>
      <c r="AZ552">
        <v>1.1400500000000002</v>
      </c>
      <c r="BB552" s="3">
        <v>43425</v>
      </c>
      <c r="BC552">
        <v>1.1385000000000001</v>
      </c>
    </row>
    <row r="553" spans="1:55" x14ac:dyDescent="0.3">
      <c r="A553" s="1">
        <v>43404</v>
      </c>
      <c r="B553">
        <v>2711.74</v>
      </c>
      <c r="D553" s="1">
        <v>43404</v>
      </c>
      <c r="E553">
        <v>4790.87</v>
      </c>
      <c r="G553" s="1">
        <v>43404</v>
      </c>
      <c r="H553" s="2">
        <v>5369.491</v>
      </c>
      <c r="K553" s="1">
        <v>43424</v>
      </c>
      <c r="L553">
        <v>50.23</v>
      </c>
      <c r="N553">
        <f>N552/(L552+M552*(1-Analysis!$G$1))*L553</f>
        <v>48.421782962557693</v>
      </c>
      <c r="S553" s="3">
        <v>43411</v>
      </c>
      <c r="T553" s="4">
        <v>274.25277699999998</v>
      </c>
      <c r="V553" s="3">
        <v>43411</v>
      </c>
      <c r="W553">
        <v>28.038522</v>
      </c>
      <c r="Y553">
        <f>Y552/(W552+X552*(1-Analysis!$G$1))*W553</f>
        <v>27.049463853465205</v>
      </c>
      <c r="AA553" s="3">
        <v>43396</v>
      </c>
      <c r="AB553">
        <v>489.495</v>
      </c>
      <c r="AD553" s="3">
        <v>43388</v>
      </c>
      <c r="AE553">
        <v>49.628900000000002</v>
      </c>
      <c r="AG553" s="1">
        <v>43389</v>
      </c>
      <c r="AH553">
        <v>28.2271</v>
      </c>
      <c r="AJ553">
        <f>AJ552/(AH552+AI552*(1-Analysis!$G$1))*AH553</f>
        <v>27.352821607612935</v>
      </c>
      <c r="AL553" s="1">
        <v>43417</v>
      </c>
      <c r="AM553">
        <v>272.7276</v>
      </c>
      <c r="AO553">
        <f>AO552/(AM552+AN552*(1-Analysis!$G$1))*AM553</f>
        <v>263.00192875330436</v>
      </c>
      <c r="AQ553" s="1">
        <v>43399</v>
      </c>
      <c r="AR553">
        <v>23.902899999999999</v>
      </c>
      <c r="AT553">
        <f t="shared" si="16"/>
        <v>1.1370499999999999</v>
      </c>
      <c r="AU553">
        <f>AU552/((AR552+AS552*(1-Analysis!$G$1))*AT552)*AR553*AT553</f>
        <v>26.065931819688089</v>
      </c>
      <c r="AV553">
        <f t="shared" si="17"/>
        <v>1.14083</v>
      </c>
      <c r="AW553">
        <f>AW552/(($AR552+$AS552*(1-Analysis!$G$1))*AV552)*$AR553*AV553</f>
        <v>26.15258519665343</v>
      </c>
      <c r="AY553" s="3">
        <v>43406</v>
      </c>
      <c r="AZ553">
        <v>1.13785</v>
      </c>
      <c r="BB553" s="3">
        <v>43424</v>
      </c>
      <c r="BC553">
        <v>1.1366799999999999</v>
      </c>
    </row>
    <row r="554" spans="1:55" x14ac:dyDescent="0.3">
      <c r="A554" s="1">
        <v>43403</v>
      </c>
      <c r="B554">
        <v>2682.63</v>
      </c>
      <c r="D554" s="1">
        <v>43403</v>
      </c>
      <c r="E554">
        <v>4739.33</v>
      </c>
      <c r="G554" s="1">
        <v>43403</v>
      </c>
      <c r="H554" s="2">
        <v>5311.6750000000002</v>
      </c>
      <c r="K554" s="1">
        <v>43423</v>
      </c>
      <c r="L554">
        <v>51.16</v>
      </c>
      <c r="N554">
        <f>N553/(L553+M553*(1-Analysis!$G$1))*L554</f>
        <v>49.318304128298855</v>
      </c>
      <c r="S554" s="3">
        <v>43410</v>
      </c>
      <c r="T554" s="4">
        <v>268.55483900000002</v>
      </c>
      <c r="V554" s="3">
        <v>43410</v>
      </c>
      <c r="W554">
        <v>27.455939000000001</v>
      </c>
      <c r="Y554">
        <f>Y553/(W553+X553*(1-Analysis!$G$1))*W554</f>
        <v>26.4874314538921</v>
      </c>
      <c r="AA554" s="3">
        <v>43395</v>
      </c>
      <c r="AB554">
        <v>492.18439999999998</v>
      </c>
      <c r="AD554" s="3">
        <v>43385</v>
      </c>
      <c r="AE554">
        <v>49.922499999999999</v>
      </c>
      <c r="AG554" s="1">
        <v>43388</v>
      </c>
      <c r="AH554">
        <v>27.633299999999998</v>
      </c>
      <c r="AJ554">
        <f>AJ553/(AH553+AI553*(1-Analysis!$G$1))*AH554</f>
        <v>26.777413383934253</v>
      </c>
      <c r="AL554" s="1">
        <v>43416</v>
      </c>
      <c r="AM554">
        <v>273.12619999999998</v>
      </c>
      <c r="AO554">
        <f>AO553/(AM553+AN553*(1-Analysis!$G$1))*AM554</f>
        <v>263.38631437764553</v>
      </c>
      <c r="AQ554" s="1">
        <v>43398</v>
      </c>
      <c r="AR554">
        <v>24.3048</v>
      </c>
      <c r="AT554">
        <f t="shared" si="16"/>
        <v>1.13795</v>
      </c>
      <c r="AU554">
        <f>AU553/((AR553+AS553*(1-Analysis!$G$1))*AT553)*AR554*AT554</f>
        <v>26.525179388467492</v>
      </c>
      <c r="AV554">
        <f t="shared" si="17"/>
        <v>1.1373500000000001</v>
      </c>
      <c r="AW554">
        <f>AW553/(($AR553+$AS553*(1-Analysis!$G$1))*AV553)*$AR554*AV554</f>
        <v>26.511193617886132</v>
      </c>
      <c r="AY554" s="3">
        <v>43405</v>
      </c>
      <c r="AZ554">
        <v>1.1397000000000002</v>
      </c>
      <c r="BB554" s="3">
        <v>43423</v>
      </c>
      <c r="BC554">
        <v>1.14537</v>
      </c>
    </row>
    <row r="555" spans="1:55" x14ac:dyDescent="0.3">
      <c r="A555" s="1">
        <v>43402</v>
      </c>
      <c r="B555">
        <v>2641.25</v>
      </c>
      <c r="D555" s="1">
        <v>43402</v>
      </c>
      <c r="E555">
        <v>4665.93</v>
      </c>
      <c r="G555" s="1">
        <v>43402</v>
      </c>
      <c r="H555" s="2">
        <v>5229.277</v>
      </c>
      <c r="K555" s="1">
        <v>43420</v>
      </c>
      <c r="L555">
        <v>52.02</v>
      </c>
      <c r="N555">
        <f>N554/(L554+M554*(1-Analysis!$G$1))*L555</f>
        <v>50.147345206296066</v>
      </c>
      <c r="S555" s="3">
        <v>43409</v>
      </c>
      <c r="T555" s="4">
        <v>266.86667</v>
      </c>
      <c r="V555" s="3">
        <v>43409</v>
      </c>
      <c r="W555">
        <v>27.283294000000001</v>
      </c>
      <c r="Y555">
        <f>Y554/(W554+X554*(1-Analysis!$G$1))*W555</f>
        <v>26.320876501852137</v>
      </c>
      <c r="AA555" s="3">
        <v>43392</v>
      </c>
      <c r="AB555">
        <v>494.29930000000002</v>
      </c>
      <c r="AD555" s="3">
        <v>43384</v>
      </c>
      <c r="AE555">
        <v>49.219000000000001</v>
      </c>
      <c r="AG555" s="1">
        <v>43385</v>
      </c>
      <c r="AH555">
        <v>27.798100000000002</v>
      </c>
      <c r="AJ555">
        <f>AJ554/(AH554+AI554*(1-Analysis!$G$1))*AH555</f>
        <v>26.937109031058284</v>
      </c>
      <c r="AL555" s="1">
        <v>43413</v>
      </c>
      <c r="AM555">
        <v>278.61130000000003</v>
      </c>
      <c r="AO555">
        <f>AO554/(AM554+AN554*(1-Analysis!$G$1))*AM555</f>
        <v>268.67581158806638</v>
      </c>
      <c r="AQ555" s="1">
        <v>43397</v>
      </c>
      <c r="AR555">
        <v>23.825700000000001</v>
      </c>
      <c r="AT555">
        <f t="shared" si="16"/>
        <v>1.1395999999999999</v>
      </c>
      <c r="AU555">
        <f>AU554/((AR554+AS554*(1-Analysis!$G$1))*AT554)*AR555*AT555</f>
        <v>26.040013646880332</v>
      </c>
      <c r="AV555">
        <f t="shared" si="17"/>
        <v>1.1397299999999999</v>
      </c>
      <c r="AW555">
        <f>AW554/(($AR554+$AS554*(1-Analysis!$G$1))*AV554)*$AR555*AV555</f>
        <v>26.042984164407631</v>
      </c>
      <c r="AY555" s="3">
        <v>43404</v>
      </c>
      <c r="AZ555">
        <v>1.1330499999999999</v>
      </c>
      <c r="BB555" s="3">
        <v>43420</v>
      </c>
      <c r="BC555">
        <v>1.14151</v>
      </c>
    </row>
    <row r="556" spans="1:55" x14ac:dyDescent="0.3">
      <c r="A556" s="1">
        <v>43399</v>
      </c>
      <c r="B556">
        <v>2658.69</v>
      </c>
      <c r="D556" s="1">
        <v>43399</v>
      </c>
      <c r="E556">
        <v>4696.7</v>
      </c>
      <c r="G556" s="1">
        <v>43399</v>
      </c>
      <c r="H556" s="2">
        <v>5263.7359999999999</v>
      </c>
      <c r="K556" s="1">
        <v>43419</v>
      </c>
      <c r="L556">
        <v>51.91</v>
      </c>
      <c r="N556">
        <f>N555/(L555+M555*(1-Analysis!$G$1))*L556</f>
        <v>50.041305068412697</v>
      </c>
      <c r="S556" s="3">
        <v>43406</v>
      </c>
      <c r="T556" s="4">
        <v>265.37585300000001</v>
      </c>
      <c r="V556" s="3">
        <v>43406</v>
      </c>
      <c r="W556">
        <v>27.130865</v>
      </c>
      <c r="Y556">
        <f>Y555/(W555+X555*(1-Analysis!$G$1))*W556</f>
        <v>26.173824430929145</v>
      </c>
      <c r="AA556" s="3">
        <v>43391</v>
      </c>
      <c r="AB556">
        <v>494.4667</v>
      </c>
      <c r="AD556" s="3">
        <v>43383</v>
      </c>
      <c r="AE556">
        <v>50.2498</v>
      </c>
      <c r="AG556" s="1">
        <v>43384</v>
      </c>
      <c r="AH556">
        <v>27.407</v>
      </c>
      <c r="AJ556">
        <f>AJ555/(AH555+AI555*(1-Analysis!$G$1))*AH556</f>
        <v>26.558122577234212</v>
      </c>
      <c r="AL556" s="1">
        <v>43412</v>
      </c>
      <c r="AM556">
        <v>281.15170000000001</v>
      </c>
      <c r="AO556">
        <f>AO555/(AM555+AN555*(1-Analysis!$G$1))*AM556</f>
        <v>271.12561901424874</v>
      </c>
      <c r="AQ556" s="1">
        <v>43396</v>
      </c>
      <c r="AR556">
        <v>24.450099999999999</v>
      </c>
      <c r="AT556">
        <f t="shared" si="16"/>
        <v>1.14585</v>
      </c>
      <c r="AU556">
        <f>AU555/((AR555+AS555*(1-Analysis!$G$1))*AT555)*AR556*AT556</f>
        <v>26.869000204691154</v>
      </c>
      <c r="AV556">
        <f t="shared" si="17"/>
        <v>1.1472199999999999</v>
      </c>
      <c r="AW556">
        <f>AW555/(($AR555+$AS555*(1-Analysis!$G$1))*AV555)*$AR556*AV556</f>
        <v>26.901125291116465</v>
      </c>
      <c r="AY556" s="3">
        <v>43403</v>
      </c>
      <c r="AZ556">
        <v>1.1363499999999997</v>
      </c>
      <c r="BB556" s="3">
        <v>43419</v>
      </c>
      <c r="BC556">
        <v>1.13235</v>
      </c>
    </row>
    <row r="557" spans="1:55" x14ac:dyDescent="0.3">
      <c r="A557" s="1">
        <v>43398</v>
      </c>
      <c r="B557">
        <v>2705.57</v>
      </c>
      <c r="D557" s="1">
        <v>43398</v>
      </c>
      <c r="E557">
        <v>4779.51</v>
      </c>
      <c r="G557" s="1">
        <v>43398</v>
      </c>
      <c r="H557" s="2">
        <v>5356.5429999999997</v>
      </c>
      <c r="K557" s="1">
        <v>43418</v>
      </c>
      <c r="L557">
        <v>51.35</v>
      </c>
      <c r="N557">
        <f>N556/(L556+M556*(1-Analysis!$G$1))*L557</f>
        <v>49.501464366461036</v>
      </c>
      <c r="S557" s="3">
        <v>43405</v>
      </c>
      <c r="T557" s="4">
        <v>267.042709</v>
      </c>
      <c r="V557" s="3">
        <v>43405</v>
      </c>
      <c r="W557">
        <v>27.301261</v>
      </c>
      <c r="Y557">
        <f>Y556/(W556+X556*(1-Analysis!$G$1))*W557</f>
        <v>26.338209716386597</v>
      </c>
      <c r="AA557" s="3">
        <v>43390</v>
      </c>
      <c r="AB557">
        <v>501.63929999999999</v>
      </c>
      <c r="AD557" s="3">
        <v>43382</v>
      </c>
      <c r="AE557">
        <v>51.956099999999999</v>
      </c>
      <c r="AG557" s="1">
        <v>43383</v>
      </c>
      <c r="AH557">
        <v>27.981300000000001</v>
      </c>
      <c r="AJ557">
        <f>AJ556/(AH556+AI556*(1-Analysis!$G$1))*AH557</f>
        <v>27.114634774705866</v>
      </c>
      <c r="AL557" s="1">
        <v>43411</v>
      </c>
      <c r="AM557">
        <v>281.73200000000003</v>
      </c>
      <c r="AO557">
        <f>AO556/(AM556+AN556*(1-Analysis!$G$1))*AM557</f>
        <v>271.68522507999182</v>
      </c>
      <c r="AQ557" s="1">
        <v>43395</v>
      </c>
      <c r="AR557">
        <v>24.5608</v>
      </c>
      <c r="AT557">
        <f t="shared" si="16"/>
        <v>1.1469499999999999</v>
      </c>
      <c r="AU557">
        <f>AU556/((AR556+AS556*(1-Analysis!$G$1))*AT556)*AR557*AT557</f>
        <v>27.016562639301682</v>
      </c>
      <c r="AV557">
        <f t="shared" si="17"/>
        <v>1.1464799999999999</v>
      </c>
      <c r="AW557">
        <f>AW556/(($AR556+$AS556*(1-Analysis!$G$1))*AV556)*$AR557*AV557</f>
        <v>27.005491725625888</v>
      </c>
      <c r="AY557" s="3">
        <v>43402</v>
      </c>
      <c r="AZ557">
        <v>1.1389499999999999</v>
      </c>
      <c r="BB557" s="3">
        <v>43418</v>
      </c>
      <c r="BC557">
        <v>1.13141</v>
      </c>
    </row>
    <row r="558" spans="1:55" x14ac:dyDescent="0.3">
      <c r="A558" s="1">
        <v>43397</v>
      </c>
      <c r="B558">
        <v>2656.1</v>
      </c>
      <c r="D558" s="1">
        <v>43397</v>
      </c>
      <c r="E558">
        <v>4692.13</v>
      </c>
      <c r="G558" s="1">
        <v>43397</v>
      </c>
      <c r="H558" s="2">
        <v>5258.6109999999999</v>
      </c>
      <c r="K558" s="1">
        <v>43417</v>
      </c>
      <c r="L558">
        <v>51.73</v>
      </c>
      <c r="N558">
        <f>N557/(L557+M557*(1-Analysis!$G$1))*L558</f>
        <v>49.867784842785383</v>
      </c>
      <c r="S558" s="3">
        <v>43404</v>
      </c>
      <c r="T558" s="4">
        <v>264.24687699999998</v>
      </c>
      <c r="V558" s="3">
        <v>43404</v>
      </c>
      <c r="W558">
        <v>27.015404</v>
      </c>
      <c r="Y558">
        <f>Y557/(W557+X557*(1-Analysis!$G$1))*W558</f>
        <v>26.062436314751515</v>
      </c>
      <c r="AA558" s="3">
        <v>43389</v>
      </c>
      <c r="AB558">
        <v>501.74740000000003</v>
      </c>
      <c r="AD558" s="3">
        <v>43381</v>
      </c>
      <c r="AE558">
        <v>52.0184</v>
      </c>
      <c r="AG558" s="1">
        <v>43382</v>
      </c>
      <c r="AH558">
        <v>28.9373</v>
      </c>
      <c r="AJ558">
        <f>AJ557/(AH557+AI557*(1-Analysis!$G$1))*AH558</f>
        <v>28.041024572342817</v>
      </c>
      <c r="AL558" s="1">
        <v>43410</v>
      </c>
      <c r="AM558">
        <v>275.8759</v>
      </c>
      <c r="AO558">
        <f>AO557/(AM557+AN557*(1-Analysis!$G$1))*AM558</f>
        <v>266.03795800848081</v>
      </c>
      <c r="AQ558" s="1">
        <v>43392</v>
      </c>
      <c r="AR558">
        <v>24.608699999999999</v>
      </c>
      <c r="AT558">
        <f t="shared" si="16"/>
        <v>1.1496</v>
      </c>
      <c r="AU558">
        <f>AU557/((AR557+AS557*(1-Analysis!$G$1))*AT557)*AR558*AT558</f>
        <v>27.13179486691811</v>
      </c>
      <c r="AV558">
        <f t="shared" si="17"/>
        <v>1.1509499999999999</v>
      </c>
      <c r="AW558">
        <f>AW557/(($AR557+$AS557*(1-Analysis!$G$1))*AV557)*$AR558*AV558</f>
        <v>27.163656317048897</v>
      </c>
      <c r="AY558" s="3">
        <v>43399</v>
      </c>
      <c r="AZ558">
        <v>1.1370499999999999</v>
      </c>
      <c r="BB558" s="3">
        <v>43417</v>
      </c>
      <c r="BC558">
        <v>1.12984</v>
      </c>
    </row>
    <row r="559" spans="1:55" x14ac:dyDescent="0.3">
      <c r="A559" s="1">
        <v>43396</v>
      </c>
      <c r="B559">
        <v>2740.69</v>
      </c>
      <c r="D559" s="1">
        <v>43396</v>
      </c>
      <c r="E559">
        <v>4841.5600000000004</v>
      </c>
      <c r="G559" s="1">
        <v>43396</v>
      </c>
      <c r="H559" s="2">
        <v>5426.0829999999996</v>
      </c>
      <c r="K559" s="1">
        <v>43416</v>
      </c>
      <c r="L559">
        <v>51.8</v>
      </c>
      <c r="N559">
        <f>N558/(L558+M558*(1-Analysis!$G$1))*L559</f>
        <v>49.935264930529343</v>
      </c>
      <c r="S559" s="3">
        <v>43403</v>
      </c>
      <c r="T559" s="4">
        <v>261.40374100000002</v>
      </c>
      <c r="V559" s="3">
        <v>43403</v>
      </c>
      <c r="W559">
        <v>26.724761999999998</v>
      </c>
      <c r="Y559">
        <f>Y558/(W558+X558*(1-Analysis!$G$1))*W559</f>
        <v>25.782046703869071</v>
      </c>
      <c r="AA559" s="3">
        <v>43388</v>
      </c>
      <c r="AB559">
        <v>491.17630000000003</v>
      </c>
      <c r="AD559" s="3">
        <v>43378</v>
      </c>
      <c r="AE559">
        <v>52.038499999999999</v>
      </c>
      <c r="AG559" s="1">
        <v>43381</v>
      </c>
      <c r="AH559">
        <v>28.972999999999999</v>
      </c>
      <c r="AJ559">
        <f>AJ558/(AH558+AI558*(1-Analysis!$G$1))*AH559</f>
        <v>28.075618835706454</v>
      </c>
      <c r="AL559" s="1">
        <v>43409</v>
      </c>
      <c r="AM559">
        <v>274.14510000000001</v>
      </c>
      <c r="AO559">
        <f>AO558/(AM558+AN558*(1-Analysis!$G$1))*AM559</f>
        <v>264.36887963765872</v>
      </c>
      <c r="AQ559" s="1">
        <v>43391</v>
      </c>
      <c r="AR559">
        <v>24.629799999999999</v>
      </c>
      <c r="AT559">
        <f t="shared" si="16"/>
        <v>1.149</v>
      </c>
      <c r="AU559">
        <f>AU558/((AR558+AS558*(1-Analysis!$G$1))*AT558)*AR559*AT559</f>
        <v>27.140885433657626</v>
      </c>
      <c r="AV559">
        <f t="shared" si="17"/>
        <v>1.14558</v>
      </c>
      <c r="AW559">
        <f>AW558/(($AR558+$AS558*(1-Analysis!$G$1))*AV558)*$AR559*AV559</f>
        <v>27.06010055273239</v>
      </c>
      <c r="AY559" s="3">
        <v>43398</v>
      </c>
      <c r="AZ559">
        <v>1.13795</v>
      </c>
      <c r="BB559" s="3">
        <v>43416</v>
      </c>
      <c r="BC559">
        <v>1.12201</v>
      </c>
    </row>
    <row r="560" spans="1:55" x14ac:dyDescent="0.3">
      <c r="A560" s="1">
        <v>43395</v>
      </c>
      <c r="B560">
        <v>2755.88</v>
      </c>
      <c r="D560" s="1">
        <v>43395</v>
      </c>
      <c r="E560">
        <v>4868.22</v>
      </c>
      <c r="G560" s="1">
        <v>43395</v>
      </c>
      <c r="H560" s="2">
        <v>5455.8810000000003</v>
      </c>
      <c r="K560" s="1">
        <v>43413</v>
      </c>
      <c r="L560">
        <v>52.85</v>
      </c>
      <c r="N560">
        <f>N559/(L559+M559*(1-Analysis!$G$1))*L560</f>
        <v>50.94746624668872</v>
      </c>
      <c r="S560" s="3">
        <v>43402</v>
      </c>
      <c r="T560" s="4">
        <v>257.35281400000002</v>
      </c>
      <c r="V560" s="3">
        <v>43402</v>
      </c>
      <c r="W560">
        <v>26.310572000000001</v>
      </c>
      <c r="Y560">
        <f>Y559/(W559+X559*(1-Analysis!$G$1))*W560</f>
        <v>25.382467245527199</v>
      </c>
      <c r="AA560" s="3">
        <v>43385</v>
      </c>
      <c r="AB560">
        <v>494.08519999999999</v>
      </c>
      <c r="AD560" s="3">
        <v>43377</v>
      </c>
      <c r="AE560">
        <v>52.326500000000003</v>
      </c>
      <c r="AG560" s="1">
        <v>43378</v>
      </c>
      <c r="AH560">
        <v>28.9848</v>
      </c>
      <c r="AJ560">
        <f>AJ559/(AH559+AI559*(1-Analysis!$G$1))*AH560</f>
        <v>28.087053354129171</v>
      </c>
      <c r="AL560" s="1">
        <v>43406</v>
      </c>
      <c r="AM560">
        <v>272.6164</v>
      </c>
      <c r="AO560">
        <f>AO559/(AM559+AN559*(1-Analysis!$G$1))*AM560</f>
        <v>262.89469422890221</v>
      </c>
      <c r="AQ560" s="1">
        <v>43390</v>
      </c>
      <c r="AR560">
        <v>24.901800000000001</v>
      </c>
      <c r="AT560">
        <f t="shared" si="16"/>
        <v>1.1529499999999999</v>
      </c>
      <c r="AU560">
        <f>AU559/((AR559+AS559*(1-Analysis!$G$1))*AT559)*AR560*AT560</f>
        <v>27.534951270626568</v>
      </c>
      <c r="AV560">
        <f t="shared" si="17"/>
        <v>1.15001</v>
      </c>
      <c r="AW560">
        <f>AW559/(($AR559+$AS559*(1-Analysis!$G$1))*AV559)*$AR560*AV560</f>
        <v>27.464737682235377</v>
      </c>
      <c r="AY560" s="3">
        <v>43397</v>
      </c>
      <c r="AZ560">
        <v>1.1395999999999999</v>
      </c>
      <c r="BB560" s="3">
        <v>43413</v>
      </c>
      <c r="BC560">
        <v>1.1336299999999999</v>
      </c>
    </row>
    <row r="561" spans="1:55" x14ac:dyDescent="0.3">
      <c r="A561" s="1">
        <v>43392</v>
      </c>
      <c r="B561">
        <v>2767.78</v>
      </c>
      <c r="D561" s="1">
        <v>43392</v>
      </c>
      <c r="E561">
        <v>4889.1499999999996</v>
      </c>
      <c r="G561" s="1">
        <v>43392</v>
      </c>
      <c r="H561" s="2">
        <v>5479.2950000000001</v>
      </c>
      <c r="K561" s="1">
        <v>43412</v>
      </c>
      <c r="L561">
        <v>53.33</v>
      </c>
      <c r="N561">
        <f>N560/(L560+M560*(1-Analysis!$G$1))*L561</f>
        <v>51.410186848361569</v>
      </c>
      <c r="S561" s="3">
        <v>43399</v>
      </c>
      <c r="T561" s="4">
        <v>259.05181599999997</v>
      </c>
      <c r="V561" s="3">
        <v>43399</v>
      </c>
      <c r="W561">
        <v>26.484348000000001</v>
      </c>
      <c r="Y561">
        <f>Y560/(W560+X560*(1-Analysis!$G$1))*W561</f>
        <v>25.550113301571084</v>
      </c>
      <c r="AA561" s="3">
        <v>43384</v>
      </c>
      <c r="AB561">
        <v>487.11450000000002</v>
      </c>
      <c r="AD561" s="3">
        <v>43376</v>
      </c>
      <c r="AE561">
        <v>52.746099999999998</v>
      </c>
      <c r="AG561" s="1">
        <v>43377</v>
      </c>
      <c r="AH561">
        <v>29.147500000000001</v>
      </c>
      <c r="AJ561">
        <f>AJ560/(AH560+AI560*(1-Analysis!$G$1))*AH561</f>
        <v>28.24471404458475</v>
      </c>
      <c r="AL561" s="1">
        <v>43405</v>
      </c>
      <c r="AM561">
        <v>274.3254</v>
      </c>
      <c r="AO561">
        <f>AO560/(AM560+AN560*(1-Analysis!$G$1))*AM561</f>
        <v>264.54275000411309</v>
      </c>
      <c r="AQ561" s="1">
        <v>43389</v>
      </c>
      <c r="AR561">
        <v>24.7973</v>
      </c>
      <c r="AT561">
        <f t="shared" si="16"/>
        <v>1.15805</v>
      </c>
      <c r="AU561">
        <f>AU560/((AR560+AS560*(1-Analysis!$G$1))*AT560)*AR561*AT561</f>
        <v>27.540689248037665</v>
      </c>
      <c r="AV561">
        <f t="shared" si="17"/>
        <v>1.15724</v>
      </c>
      <c r="AW561">
        <f>AW560/(($AR560+$AS560*(1-Analysis!$G$1))*AV560)*$AR561*AV561</f>
        <v>27.521425867103428</v>
      </c>
      <c r="AY561" s="3">
        <v>43396</v>
      </c>
      <c r="AZ561">
        <v>1.14585</v>
      </c>
      <c r="BB561" s="3">
        <v>43412</v>
      </c>
      <c r="BC561">
        <v>1.13639</v>
      </c>
    </row>
    <row r="562" spans="1:55" x14ac:dyDescent="0.3">
      <c r="A562" s="1">
        <v>43391</v>
      </c>
      <c r="B562">
        <v>2768.78</v>
      </c>
      <c r="D562" s="1">
        <v>43391</v>
      </c>
      <c r="E562">
        <v>4890.83</v>
      </c>
      <c r="G562" s="1">
        <v>43391</v>
      </c>
      <c r="H562" s="2">
        <v>5481.1289999999999</v>
      </c>
      <c r="K562" s="1">
        <v>43411</v>
      </c>
      <c r="L562">
        <v>53.44</v>
      </c>
      <c r="N562">
        <f>N561/(L561+M561*(1-Analysis!$G$1))*L562</f>
        <v>51.516226986244931</v>
      </c>
      <c r="S562" s="3">
        <v>43398</v>
      </c>
      <c r="T562" s="4">
        <v>263.61341800000002</v>
      </c>
      <c r="V562" s="3">
        <v>43398</v>
      </c>
      <c r="W562">
        <v>26.950721000000001</v>
      </c>
      <c r="Y562">
        <f>Y561/(W561+X561*(1-Analysis!$G$1))*W562</f>
        <v>26.000035005922413</v>
      </c>
      <c r="AA562" s="3">
        <v>43383</v>
      </c>
      <c r="AB562">
        <v>497.34620000000001</v>
      </c>
      <c r="AD562" s="3">
        <v>43375</v>
      </c>
      <c r="AE562">
        <v>52.707799999999999</v>
      </c>
      <c r="AG562" s="1">
        <v>43376</v>
      </c>
      <c r="AH562">
        <v>29.382899999999999</v>
      </c>
      <c r="AJ562">
        <f>AJ561/(AH561+AI561*(1-Analysis!$G$1))*AH562</f>
        <v>28.472822996848073</v>
      </c>
      <c r="AL562" s="1">
        <v>43404</v>
      </c>
      <c r="AM562">
        <v>271.4479</v>
      </c>
      <c r="AO562">
        <f>AO561/(AM561+AN561*(1-Analysis!$G$1))*AM562</f>
        <v>261.76786381735519</v>
      </c>
      <c r="AQ562" s="1">
        <v>43388</v>
      </c>
      <c r="AR562">
        <v>24.2622</v>
      </c>
      <c r="AT562">
        <f t="shared" si="16"/>
        <v>1.1586499999999997</v>
      </c>
      <c r="AU562">
        <f>AU561/((AR561+AS561*(1-Analysis!$G$1))*AT561)*AR562*AT562</f>
        <v>26.960351012242853</v>
      </c>
      <c r="AV562">
        <f t="shared" si="17"/>
        <v>1.1582300000000001</v>
      </c>
      <c r="AW562">
        <f>AW561/(($AR561+$AS561*(1-Analysis!$G$1))*AV561)*$AR562*AV562</f>
        <v>26.950578132231531</v>
      </c>
      <c r="AY562" s="3">
        <v>43395</v>
      </c>
      <c r="AZ562">
        <v>1.1469499999999999</v>
      </c>
      <c r="BB562" s="3">
        <v>43411</v>
      </c>
      <c r="BC562">
        <v>1.1430499999999999</v>
      </c>
    </row>
    <row r="563" spans="1:55" x14ac:dyDescent="0.3">
      <c r="A563" s="1">
        <v>43390</v>
      </c>
      <c r="B563">
        <v>2809.21</v>
      </c>
      <c r="D563" s="1">
        <v>43390</v>
      </c>
      <c r="E563">
        <v>4961.8999999999996</v>
      </c>
      <c r="G563" s="1">
        <v>43390</v>
      </c>
      <c r="H563" s="2">
        <v>5560.6210000000001</v>
      </c>
      <c r="K563" s="1">
        <v>43410</v>
      </c>
      <c r="L563">
        <v>52.33</v>
      </c>
      <c r="N563">
        <f>N562/(L562+M562*(1-Analysis!$G$1))*L563</f>
        <v>50.446185594876447</v>
      </c>
      <c r="S563" s="3">
        <v>43397</v>
      </c>
      <c r="T563" s="4">
        <v>258.79965600000003</v>
      </c>
      <c r="V563" s="3">
        <v>43397</v>
      </c>
      <c r="W563">
        <v>26.458552000000001</v>
      </c>
      <c r="Y563">
        <f>Y562/(W562+X562*(1-Analysis!$G$1))*W563</f>
        <v>25.525227254811419</v>
      </c>
      <c r="AA563" s="3">
        <v>43382</v>
      </c>
      <c r="AB563">
        <v>514.24490000000003</v>
      </c>
      <c r="AD563" s="3">
        <v>43374</v>
      </c>
      <c r="AE563">
        <v>52.726599999999998</v>
      </c>
      <c r="AG563" s="1">
        <v>43375</v>
      </c>
      <c r="AH563">
        <v>29.360600000000002</v>
      </c>
      <c r="AJ563">
        <f>AJ562/(AH562+AI562*(1-Analysis!$G$1))*AH563</f>
        <v>28.451213695083116</v>
      </c>
      <c r="AL563" s="1">
        <v>43403</v>
      </c>
      <c r="AM563">
        <v>268.52839999999998</v>
      </c>
      <c r="AO563">
        <f>AO562/(AM562+AN562*(1-Analysis!$G$1))*AM563</f>
        <v>258.95247538217194</v>
      </c>
      <c r="AQ563" s="1">
        <v>43385</v>
      </c>
      <c r="AR563">
        <v>24.457799999999999</v>
      </c>
      <c r="AT563">
        <f t="shared" si="16"/>
        <v>1.15615</v>
      </c>
      <c r="AU563">
        <f>AU562/((AR562+AS562*(1-Analysis!$G$1))*AT562)*AR563*AT563</f>
        <v>27.119062416981823</v>
      </c>
      <c r="AV563">
        <f t="shared" si="17"/>
        <v>1.1557599999999999</v>
      </c>
      <c r="AW563">
        <f>AW562/(($AR562+$AS562*(1-Analysis!$G$1))*AV562)*$AR563*AV563</f>
        <v>27.109914439346905</v>
      </c>
      <c r="AY563" s="3">
        <v>43392</v>
      </c>
      <c r="AZ563">
        <v>1.1496</v>
      </c>
      <c r="BB563" s="3">
        <v>43410</v>
      </c>
      <c r="BC563">
        <v>1.1419699999999999</v>
      </c>
    </row>
    <row r="564" spans="1:55" x14ac:dyDescent="0.3">
      <c r="A564" s="1">
        <v>43389</v>
      </c>
      <c r="B564">
        <v>2809.92</v>
      </c>
      <c r="D564" s="1">
        <v>43389</v>
      </c>
      <c r="E564">
        <v>4963.01</v>
      </c>
      <c r="G564" s="1">
        <v>43389</v>
      </c>
      <c r="H564" s="2">
        <v>5561.8</v>
      </c>
      <c r="K564" s="1">
        <v>43409</v>
      </c>
      <c r="L564">
        <v>52</v>
      </c>
      <c r="N564">
        <f>N563/(L563+M563*(1-Analysis!$G$1))*L564</f>
        <v>50.128065181226354</v>
      </c>
      <c r="S564" s="3">
        <v>43396</v>
      </c>
      <c r="T564" s="4">
        <v>267.04172399999999</v>
      </c>
      <c r="V564" s="3">
        <v>43396</v>
      </c>
      <c r="W564">
        <v>27.301217999999999</v>
      </c>
      <c r="Y564">
        <f>Y563/(W563+X563*(1-Analysis!$G$1))*W564</f>
        <v>26.338168233210499</v>
      </c>
      <c r="AA564" s="3">
        <v>43381</v>
      </c>
      <c r="AB564">
        <v>514.8261</v>
      </c>
      <c r="AD564" s="3">
        <v>43371</v>
      </c>
      <c r="AE564">
        <v>52.534599999999998</v>
      </c>
      <c r="AG564" s="1">
        <v>43374</v>
      </c>
      <c r="AH564">
        <v>29.3704</v>
      </c>
      <c r="AJ564">
        <f>AJ563/(AH563+AI563*(1-Analysis!$G$1))*AH564</f>
        <v>28.460710159535878</v>
      </c>
      <c r="AL564" s="1">
        <v>43402</v>
      </c>
      <c r="AM564">
        <v>264.37110000000001</v>
      </c>
      <c r="AO564">
        <f>AO563/(AM563+AN563*(1-Analysis!$G$1))*AM564</f>
        <v>254.94342782553997</v>
      </c>
      <c r="AQ564" s="1">
        <v>43384</v>
      </c>
      <c r="AR564">
        <v>24.116299999999999</v>
      </c>
      <c r="AT564">
        <f t="shared" si="16"/>
        <v>1.1559999999999999</v>
      </c>
      <c r="AU564">
        <f>AU563/((AR563+AS563*(1-Analysis!$G$1))*AT563)*AR564*AT564</f>
        <v>26.736934348146843</v>
      </c>
      <c r="AV564">
        <f t="shared" si="17"/>
        <v>1.1591899999999999</v>
      </c>
      <c r="AW564">
        <f>AW563/(($AR563+$AS563*(1-Analysis!$G$1))*AV563)*$AR564*AV564</f>
        <v>26.810715334799617</v>
      </c>
      <c r="AY564" s="3">
        <v>43391</v>
      </c>
      <c r="AZ564">
        <v>1.149</v>
      </c>
      <c r="BB564" s="3">
        <v>43409</v>
      </c>
      <c r="BC564">
        <v>1.14086</v>
      </c>
    </row>
    <row r="565" spans="1:55" x14ac:dyDescent="0.3">
      <c r="A565" s="1">
        <v>43388</v>
      </c>
      <c r="B565">
        <v>2750.79</v>
      </c>
      <c r="D565" s="1">
        <v>43388</v>
      </c>
      <c r="E565">
        <v>4858.4799999999996</v>
      </c>
      <c r="G565" s="1">
        <v>43388</v>
      </c>
      <c r="H565" s="2">
        <v>5444.6130000000003</v>
      </c>
      <c r="K565" s="1">
        <v>43406</v>
      </c>
      <c r="L565">
        <v>51.71</v>
      </c>
      <c r="N565">
        <f>N564/(L564+M564*(1-Analysis!$G$1))*L565</f>
        <v>49.848504817715671</v>
      </c>
      <c r="S565" s="3">
        <v>43395</v>
      </c>
      <c r="T565" s="4">
        <v>268.50939199999999</v>
      </c>
      <c r="V565" s="3">
        <v>43395</v>
      </c>
      <c r="W565">
        <v>27.451298000000001</v>
      </c>
      <c r="Y565">
        <f>Y564/(W564+X564*(1-Analysis!$G$1))*W565</f>
        <v>26.482954165048426</v>
      </c>
      <c r="AA565" s="3">
        <v>43378</v>
      </c>
      <c r="AB565">
        <v>515.03110000000004</v>
      </c>
      <c r="AD565" s="3">
        <v>43370</v>
      </c>
      <c r="AE565">
        <v>52.532800000000002</v>
      </c>
      <c r="AG565" s="1">
        <v>43371</v>
      </c>
      <c r="AH565">
        <v>29.262899999999998</v>
      </c>
      <c r="AJ565">
        <f>AJ564/(AH564+AI564*(1-Analysis!$G$1))*AH565</f>
        <v>28.356539758650968</v>
      </c>
      <c r="AL565" s="1">
        <v>43399</v>
      </c>
      <c r="AM565">
        <v>266.11340000000001</v>
      </c>
      <c r="AO565">
        <f>AO564/(AM564+AN564*(1-Analysis!$G$1))*AM565</f>
        <v>256.62359609771659</v>
      </c>
      <c r="AQ565" s="1">
        <v>43383</v>
      </c>
      <c r="AR565">
        <v>24.6813</v>
      </c>
      <c r="AT565">
        <f t="shared" si="16"/>
        <v>1.1532500000000001</v>
      </c>
      <c r="AU565">
        <f>AU564/((AR564+AS564*(1-Analysis!$G$1))*AT564)*AR565*AT565</f>
        <v>27.298236501701837</v>
      </c>
      <c r="AV565">
        <f t="shared" si="17"/>
        <v>1.1527099999999999</v>
      </c>
      <c r="AW565">
        <f>AW564/(($AR564+$AS564*(1-Analysis!$G$1))*AV564)*$AR565*AV565</f>
        <v>27.285454322893333</v>
      </c>
      <c r="AY565" s="3">
        <v>43390</v>
      </c>
      <c r="AZ565">
        <v>1.1529499999999999</v>
      </c>
      <c r="BB565" s="3">
        <v>43406</v>
      </c>
      <c r="BC565">
        <v>1.13897</v>
      </c>
    </row>
    <row r="566" spans="1:55" x14ac:dyDescent="0.3">
      <c r="A566" s="1">
        <v>43385</v>
      </c>
      <c r="B566">
        <v>2767.13</v>
      </c>
      <c r="D566" s="1">
        <v>43385</v>
      </c>
      <c r="E566">
        <v>4887.26</v>
      </c>
      <c r="G566" s="1">
        <v>43385</v>
      </c>
      <c r="H566" s="2">
        <v>5476.8270000000002</v>
      </c>
      <c r="K566" s="1">
        <v>43405</v>
      </c>
      <c r="L566">
        <v>52.03</v>
      </c>
      <c r="N566">
        <f>N565/(L565+M565*(1-Analysis!$G$1))*L566</f>
        <v>50.156985218830911</v>
      </c>
      <c r="S566" s="3">
        <v>43392</v>
      </c>
      <c r="T566" s="4">
        <v>269.66416500000003</v>
      </c>
      <c r="V566" s="3">
        <v>43392</v>
      </c>
      <c r="W566">
        <v>27.569386999999999</v>
      </c>
      <c r="Y566">
        <f>Y565/(W565+X565*(1-Analysis!$G$1))*W566</f>
        <v>26.596877578593254</v>
      </c>
      <c r="AA566" s="3">
        <v>43377</v>
      </c>
      <c r="AB566">
        <v>517.88909999999998</v>
      </c>
      <c r="AD566" s="3">
        <v>43369</v>
      </c>
      <c r="AE566">
        <v>52.378500000000003</v>
      </c>
      <c r="AG566" s="1">
        <v>43370</v>
      </c>
      <c r="AH566">
        <v>29.264199999999999</v>
      </c>
      <c r="AJ566">
        <f>AJ565/(AH565+AI565*(1-Analysis!$G$1))*AH566</f>
        <v>28.357799493731438</v>
      </c>
      <c r="AL566" s="1">
        <v>43398</v>
      </c>
      <c r="AM566">
        <v>270.79320000000001</v>
      </c>
      <c r="AO566">
        <f>AO565/(AM565+AN565*(1-Analysis!$G$1))*AM566</f>
        <v>261.13651091154441</v>
      </c>
      <c r="AQ566" s="1">
        <v>43382</v>
      </c>
      <c r="AR566">
        <v>25.659700000000001</v>
      </c>
      <c r="AT566">
        <f t="shared" si="16"/>
        <v>1.1469500000000001</v>
      </c>
      <c r="AU566">
        <f>AU565/((AR565+AS565*(1-Analysis!$G$1))*AT565)*AR566*AT566</f>
        <v>28.225338439940455</v>
      </c>
      <c r="AV566">
        <f t="shared" si="17"/>
        <v>1.14934</v>
      </c>
      <c r="AW566">
        <f>AW565/(($AR565+$AS565*(1-Analysis!$G$1))*AV565)*$AR566*AV566</f>
        <v>28.284154045565348</v>
      </c>
      <c r="AY566" s="3">
        <v>43389</v>
      </c>
      <c r="AZ566">
        <v>1.15805</v>
      </c>
      <c r="BB566" s="3">
        <v>43405</v>
      </c>
      <c r="BC566">
        <v>1.14055</v>
      </c>
    </row>
    <row r="567" spans="1:55" x14ac:dyDescent="0.3">
      <c r="A567" s="1">
        <v>43384</v>
      </c>
      <c r="B567">
        <v>2728.37</v>
      </c>
      <c r="D567" s="1">
        <v>43384</v>
      </c>
      <c r="E567">
        <v>4818.45</v>
      </c>
      <c r="G567" s="1">
        <v>43384</v>
      </c>
      <c r="H567" s="2">
        <v>5399.54</v>
      </c>
      <c r="K567" s="1">
        <v>43404</v>
      </c>
      <c r="L567">
        <v>51.49</v>
      </c>
      <c r="N567">
        <f>N566/(L566+M566*(1-Analysis!$G$1))*L567</f>
        <v>49.636424541948948</v>
      </c>
      <c r="S567" s="3">
        <v>43391</v>
      </c>
      <c r="T567" s="4">
        <v>269.75634400000001</v>
      </c>
      <c r="V567" s="3">
        <v>43391</v>
      </c>
      <c r="W567">
        <v>27.578879000000001</v>
      </c>
      <c r="Y567">
        <f>Y566/(W566+X566*(1-Analysis!$G$1))*W567</f>
        <v>26.60603474853599</v>
      </c>
      <c r="AA567" s="3">
        <v>43376</v>
      </c>
      <c r="AB567">
        <v>522.03309999999999</v>
      </c>
      <c r="AD567" s="3">
        <v>43368</v>
      </c>
      <c r="AE567">
        <v>52.550699999999999</v>
      </c>
      <c r="AG567" s="1">
        <v>43369</v>
      </c>
      <c r="AH567">
        <v>29.180199999999999</v>
      </c>
      <c r="AJ567">
        <f>AJ566/(AH566+AI566*(1-Analysis!$G$1))*AH567</f>
        <v>28.276401226993464</v>
      </c>
      <c r="AL567" s="1">
        <v>43397</v>
      </c>
      <c r="AM567">
        <v>265.84960000000001</v>
      </c>
      <c r="AO567">
        <f>AO566/(AM566+AN566*(1-Analysis!$G$1))*AM567</f>
        <v>256.36920340403572</v>
      </c>
      <c r="AQ567" s="1">
        <v>43381</v>
      </c>
      <c r="AR567">
        <v>25.683900000000001</v>
      </c>
      <c r="AT567">
        <f t="shared" si="16"/>
        <v>1.1472500000000001</v>
      </c>
      <c r="AU567">
        <f>AU566/((AR566+AS566*(1-Analysis!$G$1))*AT566)*AR567*AT567</f>
        <v>28.259347801977562</v>
      </c>
      <c r="AV567">
        <f t="shared" si="17"/>
        <v>1.1491800000000001</v>
      </c>
      <c r="AW567">
        <f>AW566/(($AR566+$AS566*(1-Analysis!$G$1))*AV566)*$AR567*AV567</f>
        <v>28.306888042777587</v>
      </c>
      <c r="AY567" s="3">
        <v>43388</v>
      </c>
      <c r="AZ567">
        <v>1.1586499999999997</v>
      </c>
      <c r="BB567" s="3">
        <v>43404</v>
      </c>
      <c r="BC567">
        <v>1.1317299999999999</v>
      </c>
    </row>
    <row r="568" spans="1:55" x14ac:dyDescent="0.3">
      <c r="A568" s="1">
        <v>43383</v>
      </c>
      <c r="B568">
        <v>2785.68</v>
      </c>
      <c r="D568" s="1">
        <v>43383</v>
      </c>
      <c r="E568">
        <v>4919.6499999999996</v>
      </c>
      <c r="G568" s="1">
        <v>43383</v>
      </c>
      <c r="H568" s="2">
        <v>5512.9390000000003</v>
      </c>
      <c r="K568" s="1">
        <v>43403</v>
      </c>
      <c r="L568">
        <v>50.93</v>
      </c>
      <c r="N568">
        <f>N567/(L567+M567*(1-Analysis!$G$1))*L568</f>
        <v>49.096583839997272</v>
      </c>
      <c r="S568" s="3">
        <v>43390</v>
      </c>
      <c r="T568" s="4">
        <v>273.67372899999998</v>
      </c>
      <c r="V568" s="3">
        <v>43390</v>
      </c>
      <c r="W568">
        <v>27.979389000000001</v>
      </c>
      <c r="Y568">
        <f>Y567/(W567+X567*(1-Analysis!$G$1))*W568</f>
        <v>26.992416768528035</v>
      </c>
      <c r="AA568" s="3">
        <v>43375</v>
      </c>
      <c r="AB568">
        <v>521.66380000000004</v>
      </c>
      <c r="AD568" s="3">
        <v>43367</v>
      </c>
      <c r="AE568">
        <v>52.616</v>
      </c>
      <c r="AG568" s="1">
        <v>43368</v>
      </c>
      <c r="AH568">
        <v>29.276700000000002</v>
      </c>
      <c r="AJ568">
        <f>AJ567/(AH567+AI567*(1-Analysis!$G$1))*AH568</f>
        <v>28.36991233104364</v>
      </c>
      <c r="AL568" s="1">
        <v>43396</v>
      </c>
      <c r="AM568">
        <v>274.303</v>
      </c>
      <c r="AO568">
        <f>AO567/(AM567+AN567*(1-Analysis!$G$1))*AM568</f>
        <v>264.52114880495287</v>
      </c>
      <c r="AQ568" s="1">
        <v>43378</v>
      </c>
      <c r="AR568">
        <v>25.6082</v>
      </c>
      <c r="AT568">
        <f t="shared" si="16"/>
        <v>1.1510499999999997</v>
      </c>
      <c r="AU568">
        <f>AU567/((AR567+AS567*(1-Analysis!$G$1))*AT567)*AR568*AT568</f>
        <v>28.269383665167584</v>
      </c>
      <c r="AV568">
        <f t="shared" si="17"/>
        <v>1.15239</v>
      </c>
      <c r="AW568">
        <f>AW567/(($AR567+$AS567*(1-Analysis!$G$1))*AV567)*$AR568*AV568</f>
        <v>28.3022935944594</v>
      </c>
      <c r="AY568" s="3">
        <v>43385</v>
      </c>
      <c r="AZ568">
        <v>1.15615</v>
      </c>
      <c r="BB568" s="3">
        <v>43403</v>
      </c>
      <c r="BC568">
        <v>1.1343000000000001</v>
      </c>
    </row>
    <row r="569" spans="1:55" x14ac:dyDescent="0.3">
      <c r="A569" s="1">
        <v>43382</v>
      </c>
      <c r="B569">
        <v>2880.34</v>
      </c>
      <c r="D569" s="1">
        <v>43382</v>
      </c>
      <c r="E569">
        <v>5086.8</v>
      </c>
      <c r="G569" s="1">
        <v>43382</v>
      </c>
      <c r="H569" s="2">
        <v>5700.232</v>
      </c>
      <c r="K569" s="1">
        <v>43402</v>
      </c>
      <c r="L569">
        <v>50.15</v>
      </c>
      <c r="N569">
        <f>N568/(L568+M568*(1-Analysis!$G$1))*L569</f>
        <v>48.344662862278881</v>
      </c>
      <c r="S569" s="3">
        <v>43389</v>
      </c>
      <c r="T569" s="4">
        <v>273.73232100000001</v>
      </c>
      <c r="V569" s="3">
        <v>43389</v>
      </c>
      <c r="W569">
        <v>27.985385000000001</v>
      </c>
      <c r="Y569">
        <f>Y568/(W568+X568*(1-Analysis!$G$1))*W569</f>
        <v>26.998201259781364</v>
      </c>
      <c r="AA569" s="3">
        <v>43374</v>
      </c>
      <c r="AB569">
        <v>521.85320000000002</v>
      </c>
      <c r="AD569" s="3">
        <v>43364</v>
      </c>
      <c r="AE569">
        <v>52.801000000000002</v>
      </c>
      <c r="AG569" s="1">
        <v>43367</v>
      </c>
      <c r="AH569">
        <v>29.318000000000001</v>
      </c>
      <c r="AJ569">
        <f>AJ568/(AH568+AI568*(1-Analysis!$G$1))*AH569</f>
        <v>28.409933145523144</v>
      </c>
      <c r="AL569" s="1">
        <v>43395</v>
      </c>
      <c r="AM569">
        <v>275.80900000000003</v>
      </c>
      <c r="AO569">
        <f>AO568/(AM568+AN568*(1-Analysis!$G$1))*AM569</f>
        <v>265.97344371277478</v>
      </c>
      <c r="AQ569" s="1">
        <v>43377</v>
      </c>
      <c r="AR569">
        <v>25.726600000000001</v>
      </c>
      <c r="AT569">
        <f t="shared" si="16"/>
        <v>1.1520999999999999</v>
      </c>
      <c r="AU569">
        <f>AU568/((AR568+AS568*(1-Analysis!$G$1))*AT568)*AR569*AT569</f>
        <v>28.425994559248196</v>
      </c>
      <c r="AV569">
        <f t="shared" si="17"/>
        <v>1.1514899999999999</v>
      </c>
      <c r="AW569">
        <f>AW568/(($AR568+$AS568*(1-Analysis!$G$1))*AV568)*$AR569*AV569</f>
        <v>28.410943906803844</v>
      </c>
      <c r="AY569" s="3">
        <v>43384</v>
      </c>
      <c r="AZ569">
        <v>1.1559999999999999</v>
      </c>
      <c r="BB569" s="3">
        <v>43402</v>
      </c>
      <c r="BC569">
        <v>1.13733</v>
      </c>
    </row>
    <row r="570" spans="1:55" x14ac:dyDescent="0.3">
      <c r="A570" s="1">
        <v>43381</v>
      </c>
      <c r="B570">
        <v>2884.43</v>
      </c>
      <c r="D570" s="1">
        <v>43381</v>
      </c>
      <c r="E570">
        <v>5092.9799999999996</v>
      </c>
      <c r="G570" s="1">
        <v>43381</v>
      </c>
      <c r="H570" s="2">
        <v>5706.66</v>
      </c>
      <c r="K570" s="1">
        <v>43399</v>
      </c>
      <c r="L570">
        <v>50.48</v>
      </c>
      <c r="N570">
        <f>N569/(L569+M569*(1-Analysis!$G$1))*L570</f>
        <v>48.662783275928966</v>
      </c>
      <c r="S570" s="3">
        <v>43388</v>
      </c>
      <c r="T570" s="4">
        <v>267.96474499999999</v>
      </c>
      <c r="V570" s="3">
        <v>43388</v>
      </c>
      <c r="W570">
        <v>27.39574</v>
      </c>
      <c r="Y570">
        <f>Y569/(W569+X569*(1-Analysis!$G$1))*W570</f>
        <v>26.429355972077662</v>
      </c>
      <c r="AA570" s="3">
        <v>43371</v>
      </c>
      <c r="AB570">
        <v>519.95860000000005</v>
      </c>
      <c r="AD570" s="3">
        <v>43363</v>
      </c>
      <c r="AE570">
        <v>52.818899999999999</v>
      </c>
      <c r="AG570" s="1">
        <v>43364</v>
      </c>
      <c r="AH570">
        <v>29.424600000000002</v>
      </c>
      <c r="AJ570">
        <f>AJ569/(AH569+AI569*(1-Analysis!$G$1))*AH570</f>
        <v>28.513231422121574</v>
      </c>
      <c r="AL570" s="1">
        <v>43392</v>
      </c>
      <c r="AM570">
        <v>276.98930000000001</v>
      </c>
      <c r="AO570">
        <f>AO569/(AM569+AN569*(1-Analysis!$G$1))*AM570</f>
        <v>267.11165332745082</v>
      </c>
      <c r="AQ570" s="1">
        <v>43376</v>
      </c>
      <c r="AR570">
        <v>25.895700000000001</v>
      </c>
      <c r="AT570">
        <f t="shared" si="16"/>
        <v>1.1537999999999999</v>
      </c>
      <c r="AU570">
        <f>AU569/((AR569+AS569*(1-Analysis!$G$1))*AT569)*AR570*AT570</f>
        <v>28.655057721381752</v>
      </c>
      <c r="AV570">
        <f t="shared" si="17"/>
        <v>1.1481399999999999</v>
      </c>
      <c r="AW570">
        <f>AW569/(($AR569+$AS569*(1-Analysis!$G$1))*AV569)*$AR570*AV570</f>
        <v>28.514489488843171</v>
      </c>
      <c r="AY570" s="3">
        <v>43383</v>
      </c>
      <c r="AZ570">
        <v>1.1532500000000001</v>
      </c>
      <c r="BB570" s="3">
        <v>43399</v>
      </c>
      <c r="BC570">
        <v>1.14083</v>
      </c>
    </row>
    <row r="571" spans="1:55" x14ac:dyDescent="0.3">
      <c r="A571" s="1">
        <v>43378</v>
      </c>
      <c r="B571">
        <v>2885.57</v>
      </c>
      <c r="D571" s="1">
        <v>43378</v>
      </c>
      <c r="E571">
        <v>5094.9799999999996</v>
      </c>
      <c r="G571" s="1">
        <v>43378</v>
      </c>
      <c r="H571" s="2">
        <v>5708.9030000000002</v>
      </c>
      <c r="K571" s="1">
        <v>43398</v>
      </c>
      <c r="L571">
        <v>51.37</v>
      </c>
      <c r="N571">
        <f>N570/(L570+M570*(1-Analysis!$G$1))*L571</f>
        <v>49.520744391530727</v>
      </c>
      <c r="S571" s="3">
        <v>43385</v>
      </c>
      <c r="T571" s="4">
        <v>269.55239799999998</v>
      </c>
      <c r="V571" s="3">
        <v>43385</v>
      </c>
      <c r="W571">
        <v>27.558138</v>
      </c>
      <c r="Y571">
        <f>Y570/(W570+X570*(1-Analysis!$G$1))*W571</f>
        <v>26.586025386780587</v>
      </c>
      <c r="AA571" s="3">
        <v>43370</v>
      </c>
      <c r="AB571">
        <v>519.94240000000002</v>
      </c>
      <c r="AD571" s="3">
        <v>43362</v>
      </c>
      <c r="AE571">
        <v>52.4039</v>
      </c>
      <c r="AG571" s="1">
        <v>43363</v>
      </c>
      <c r="AH571">
        <v>29.4374</v>
      </c>
      <c r="AJ571">
        <f>AJ570/(AH570+AI570*(1-Analysis!$G$1))*AH571</f>
        <v>28.525634967529264</v>
      </c>
      <c r="AL571" s="1">
        <v>43391</v>
      </c>
      <c r="AM571">
        <v>277.08359999999999</v>
      </c>
      <c r="AO571">
        <f>AO570/(AM570+AN570*(1-Analysis!$G$1))*AM571</f>
        <v>267.20259051855811</v>
      </c>
      <c r="AQ571" s="1">
        <v>43375</v>
      </c>
      <c r="AR571">
        <v>25.837800000000001</v>
      </c>
      <c r="AT571">
        <f t="shared" si="16"/>
        <v>1.1555500000000003</v>
      </c>
      <c r="AU571">
        <f>AU570/((AR570+AS570*(1-Analysis!$G$1))*AT570)*AR571*AT571</f>
        <v>28.634352827497203</v>
      </c>
      <c r="AV571">
        <f t="shared" si="17"/>
        <v>1.15469</v>
      </c>
      <c r="AW571">
        <f>AW570/(($AR570+$AS570*(1-Analysis!$G$1))*AV570)*$AR571*AV571</f>
        <v>28.613042158610831</v>
      </c>
      <c r="AY571" s="3">
        <v>43382</v>
      </c>
      <c r="AZ571">
        <v>1.1469500000000001</v>
      </c>
      <c r="BB571" s="3">
        <v>43398</v>
      </c>
      <c r="BC571">
        <v>1.1373500000000001</v>
      </c>
    </row>
    <row r="572" spans="1:55" x14ac:dyDescent="0.3">
      <c r="A572" s="1">
        <v>43377</v>
      </c>
      <c r="B572">
        <v>2901.61</v>
      </c>
      <c r="D572" s="1">
        <v>43377</v>
      </c>
      <c r="E572">
        <v>5123.26</v>
      </c>
      <c r="G572" s="1">
        <v>43377</v>
      </c>
      <c r="H572" s="2">
        <v>5740.56</v>
      </c>
      <c r="K572" s="1">
        <v>43397</v>
      </c>
      <c r="L572">
        <v>50.43</v>
      </c>
      <c r="N572">
        <f>N571/(L571+M571*(1-Analysis!$G$1))*L572</f>
        <v>48.614583213254711</v>
      </c>
      <c r="S572" s="3">
        <v>43384</v>
      </c>
      <c r="T572" s="4">
        <v>265.75660900000003</v>
      </c>
      <c r="V572" s="3">
        <v>43384</v>
      </c>
      <c r="W572">
        <v>27.170083000000002</v>
      </c>
      <c r="Y572">
        <f>Y571/(W571+X571*(1-Analysis!$G$1))*W572</f>
        <v>26.21165901698205</v>
      </c>
      <c r="AA572" s="3">
        <v>43369</v>
      </c>
      <c r="AB572">
        <v>518.41409999999996</v>
      </c>
      <c r="AD572" s="3">
        <v>43361</v>
      </c>
      <c r="AE572">
        <v>52.337499999999999</v>
      </c>
      <c r="AG572" s="1">
        <v>43362</v>
      </c>
      <c r="AH572">
        <v>29.2012</v>
      </c>
      <c r="AJ572">
        <f>AJ571/(AH571+AI571*(1-Analysis!$G$1))*AH572</f>
        <v>28.296750793677958</v>
      </c>
      <c r="AL572" s="1">
        <v>43390</v>
      </c>
      <c r="AM572">
        <v>281.10120000000001</v>
      </c>
      <c r="AO572">
        <f>AO571/(AM571+AN571*(1-Analysis!$G$1))*AM572</f>
        <v>271.07691988221359</v>
      </c>
      <c r="AQ572" s="1">
        <v>43374</v>
      </c>
      <c r="AR572">
        <v>25.782399999999999</v>
      </c>
      <c r="AT572">
        <f t="shared" si="16"/>
        <v>1.15845</v>
      </c>
      <c r="AU572">
        <f>AU571/((AR571+AS571*(1-Analysis!$G$1))*AT571)*AR572*AT572</f>
        <v>28.644664087861951</v>
      </c>
      <c r="AV572">
        <f t="shared" si="17"/>
        <v>1.1574899999999999</v>
      </c>
      <c r="AW572">
        <f>AW571/(($AR571+$AS571*(1-Analysis!$G$1))*AV571)*$AR572*AV572</f>
        <v>28.62092644055361</v>
      </c>
      <c r="AY572" s="3">
        <v>43381</v>
      </c>
      <c r="AZ572">
        <v>1.1472500000000001</v>
      </c>
      <c r="BB572" s="3">
        <v>43397</v>
      </c>
      <c r="BC572">
        <v>1.1397299999999999</v>
      </c>
    </row>
    <row r="573" spans="1:55" x14ac:dyDescent="0.3">
      <c r="A573" s="1">
        <v>43376</v>
      </c>
      <c r="B573">
        <v>2925.51</v>
      </c>
      <c r="D573" s="1">
        <v>43376</v>
      </c>
      <c r="E573">
        <v>5164.6099999999997</v>
      </c>
      <c r="G573" s="1">
        <v>43376</v>
      </c>
      <c r="H573" s="2">
        <v>5786.4790000000003</v>
      </c>
      <c r="K573" s="1">
        <v>43396</v>
      </c>
      <c r="L573">
        <v>52.03</v>
      </c>
      <c r="N573">
        <f>N572/(L572+M572*(1-Analysis!$G$1))*L573</f>
        <v>50.156985218830911</v>
      </c>
      <c r="S573" s="3">
        <v>43383</v>
      </c>
      <c r="T573" s="4">
        <v>271.33160500000002</v>
      </c>
      <c r="V573" s="3">
        <v>43383</v>
      </c>
      <c r="W573">
        <v>27.740044000000001</v>
      </c>
      <c r="Y573">
        <f>Y572/(W572+X572*(1-Analysis!$G$1))*W573</f>
        <v>26.76151465728238</v>
      </c>
      <c r="AA573" s="3">
        <v>43368</v>
      </c>
      <c r="AB573">
        <v>520.12829999999997</v>
      </c>
      <c r="AD573" s="3">
        <v>43360</v>
      </c>
      <c r="AE573">
        <v>52.055900000000001</v>
      </c>
      <c r="AG573" s="1">
        <v>43361</v>
      </c>
      <c r="AH573">
        <v>29.1629</v>
      </c>
      <c r="AJ573">
        <f>AJ572/(AH572+AI572*(1-Analysis!$G$1))*AH573</f>
        <v>28.259637060153384</v>
      </c>
      <c r="AL573" s="1">
        <v>43389</v>
      </c>
      <c r="AM573">
        <v>281.1601</v>
      </c>
      <c r="AO573">
        <f>AO572/(AM572+AN572*(1-Analysis!$G$1))*AM573</f>
        <v>271.13371946393386</v>
      </c>
      <c r="AQ573" s="1">
        <v>43371</v>
      </c>
      <c r="AR573">
        <v>25.6203</v>
      </c>
      <c r="AT573">
        <f t="shared" si="16"/>
        <v>1.1615</v>
      </c>
      <c r="AU573">
        <f>AU572/((AR572+AS572*(1-Analysis!$G$1))*AT572)*AR573*AT573</f>
        <v>28.539510684263131</v>
      </c>
      <c r="AV573">
        <f t="shared" si="17"/>
        <v>1.16109</v>
      </c>
      <c r="AW573">
        <f>AW572/(($AR572+$AS572*(1-Analysis!$G$1))*AV572)*$AR573*AV573</f>
        <v>28.529436470418492</v>
      </c>
      <c r="AY573" s="3">
        <v>43378</v>
      </c>
      <c r="AZ573">
        <v>1.1510499999999997</v>
      </c>
      <c r="BB573" s="3">
        <v>43396</v>
      </c>
      <c r="BC573">
        <v>1.1472199999999999</v>
      </c>
    </row>
    <row r="574" spans="1:55" x14ac:dyDescent="0.3">
      <c r="A574" s="1">
        <v>43375</v>
      </c>
      <c r="B574">
        <v>2923.43</v>
      </c>
      <c r="D574" s="1">
        <v>43375</v>
      </c>
      <c r="E574">
        <v>5160.9399999999996</v>
      </c>
      <c r="G574" s="1">
        <v>43375</v>
      </c>
      <c r="H574" s="2">
        <v>5782.366</v>
      </c>
      <c r="K574" s="1">
        <v>43395</v>
      </c>
      <c r="L574">
        <v>52.32</v>
      </c>
      <c r="N574">
        <f>N573/(L573+M573*(1-Analysis!$G$1))*L574</f>
        <v>50.436545582341594</v>
      </c>
      <c r="S574" s="3">
        <v>43382</v>
      </c>
      <c r="T574" s="4">
        <v>280.55222099999997</v>
      </c>
      <c r="V574" s="3">
        <v>43382</v>
      </c>
      <c r="W574">
        <v>28.682724</v>
      </c>
      <c r="Y574">
        <f>Y573/(W573+X573*(1-Analysis!$G$1))*W574</f>
        <v>27.670941644389067</v>
      </c>
      <c r="AA574" s="3">
        <v>43367</v>
      </c>
      <c r="AB574">
        <v>520.77149999999995</v>
      </c>
      <c r="AD574" s="3">
        <v>43357</v>
      </c>
      <c r="AE574">
        <v>52.346400000000003</v>
      </c>
      <c r="AG574" s="1">
        <v>43360</v>
      </c>
      <c r="AH574">
        <v>29.008199999999999</v>
      </c>
      <c r="AJ574">
        <f>AJ573/(AH573+AI573*(1-Analysis!$G$1))*AH574</f>
        <v>28.10972858557761</v>
      </c>
      <c r="AL574" s="1">
        <v>43388</v>
      </c>
      <c r="AM574">
        <v>275.24709999999999</v>
      </c>
      <c r="AO574">
        <f>AO573/(AM573+AN573*(1-Analysis!$G$1))*AM574</f>
        <v>265.431581489199</v>
      </c>
      <c r="AQ574" s="1">
        <v>43370</v>
      </c>
      <c r="AR574">
        <v>25.4834</v>
      </c>
      <c r="AT574">
        <f t="shared" si="16"/>
        <v>1.1676999999999997</v>
      </c>
      <c r="AU574">
        <f>AU573/((AR573+AS573*(1-Analysis!$G$1))*AT573)*AR574*AT574</f>
        <v>28.538539862588227</v>
      </c>
      <c r="AV574">
        <f t="shared" si="17"/>
        <v>1.1638900000000001</v>
      </c>
      <c r="AW574">
        <f>AW573/(($AR573+$AS573*(1-Analysis!$G$1))*AV573)*$AR574*AV574</f>
        <v>28.445423619652153</v>
      </c>
      <c r="AY574" s="3">
        <v>43377</v>
      </c>
      <c r="AZ574">
        <v>1.1520999999999999</v>
      </c>
      <c r="BB574" s="3">
        <v>43395</v>
      </c>
      <c r="BC574">
        <v>1.1464799999999999</v>
      </c>
    </row>
    <row r="575" spans="1:55" x14ac:dyDescent="0.3">
      <c r="A575" s="1">
        <v>43374</v>
      </c>
      <c r="B575">
        <v>2924.59</v>
      </c>
      <c r="D575" s="1">
        <v>43374</v>
      </c>
      <c r="E575">
        <v>5162.8500000000004</v>
      </c>
      <c r="G575" s="1">
        <v>43374</v>
      </c>
      <c r="H575" s="2">
        <v>5784.4520000000002</v>
      </c>
      <c r="K575" s="1">
        <v>43392</v>
      </c>
      <c r="L575">
        <v>52.54</v>
      </c>
      <c r="N575">
        <f>N574/(L574+M574*(1-Analysis!$G$1))*L575</f>
        <v>50.648625858108318</v>
      </c>
      <c r="S575" s="3">
        <v>43381</v>
      </c>
      <c r="T575" s="4">
        <v>280.88173899999998</v>
      </c>
      <c r="V575" s="3">
        <v>43381</v>
      </c>
      <c r="W575">
        <v>28.716453999999999</v>
      </c>
      <c r="Y575">
        <f>Y574/(W574+X574*(1-Analysis!$G$1))*W575</f>
        <v>27.703481819501626</v>
      </c>
      <c r="AA575" s="3">
        <v>43364</v>
      </c>
      <c r="AB575">
        <v>522.61069999999995</v>
      </c>
      <c r="AD575" s="3">
        <v>43356</v>
      </c>
      <c r="AE575">
        <v>52.325899999999997</v>
      </c>
      <c r="AG575" s="1">
        <v>43357</v>
      </c>
      <c r="AH575">
        <v>29.1724</v>
      </c>
      <c r="AJ575">
        <f>AJ574/(AH574+AI574*(1-Analysis!$G$1))*AH575</f>
        <v>28.268842816510652</v>
      </c>
      <c r="AL575" s="1">
        <v>43385</v>
      </c>
      <c r="AM575">
        <v>276.87110000000001</v>
      </c>
      <c r="AO575">
        <f>AO574/(AM574+AN574*(1-Analysis!$G$1))*AM575</f>
        <v>266.99766842831104</v>
      </c>
      <c r="AQ575" s="1">
        <v>43369</v>
      </c>
      <c r="AR575">
        <v>25.256</v>
      </c>
      <c r="AT575">
        <f t="shared" si="16"/>
        <v>1.1748000000000001</v>
      </c>
      <c r="AU575">
        <f>AU574/((AR574+AS574*(1-Analysis!$G$1))*AT574)*AR575*AT575</f>
        <v>28.455852732418638</v>
      </c>
      <c r="AV575">
        <f t="shared" si="17"/>
        <v>1.17425</v>
      </c>
      <c r="AW575">
        <f>AW574/(($AR574+$AS574*(1-Analysis!$G$1))*AV574)*$AR575*AV575</f>
        <v>28.442530703985852</v>
      </c>
      <c r="AY575" s="3">
        <v>43376</v>
      </c>
      <c r="AZ575">
        <v>1.1537999999999999</v>
      </c>
      <c r="BB575" s="3">
        <v>43392</v>
      </c>
      <c r="BC575">
        <v>1.1509499999999999</v>
      </c>
    </row>
    <row r="576" spans="1:55" x14ac:dyDescent="0.3">
      <c r="A576" s="1">
        <v>43371</v>
      </c>
      <c r="B576">
        <v>2913.98</v>
      </c>
      <c r="D576" s="1">
        <v>43371</v>
      </c>
      <c r="E576">
        <v>5144.09</v>
      </c>
      <c r="G576" s="1">
        <v>43371</v>
      </c>
      <c r="H576" s="2">
        <v>5763.4219999999996</v>
      </c>
      <c r="K576" s="1">
        <v>43391</v>
      </c>
      <c r="L576">
        <v>52.56</v>
      </c>
      <c r="N576">
        <f>N575/(L575+M575*(1-Analysis!$G$1))*L576</f>
        <v>50.667905883178022</v>
      </c>
      <c r="S576" s="3">
        <v>43378</v>
      </c>
      <c r="T576" s="4">
        <v>280.99312700000002</v>
      </c>
      <c r="V576" s="3">
        <v>43378</v>
      </c>
      <c r="W576">
        <v>28.727837999999998</v>
      </c>
      <c r="Y576">
        <f>Y575/(W575+X575*(1-Analysis!$G$1))*W576</f>
        <v>27.714464249192744</v>
      </c>
      <c r="AA576" s="3">
        <v>43363</v>
      </c>
      <c r="AB576">
        <v>522.79359999999997</v>
      </c>
      <c r="AD576" s="3">
        <v>43355</v>
      </c>
      <c r="AE576">
        <v>52.038699999999999</v>
      </c>
      <c r="AG576" s="1">
        <v>43356</v>
      </c>
      <c r="AH576">
        <v>29.162500000000001</v>
      </c>
      <c r="AJ576">
        <f>AJ575/(AH575+AI575*(1-Analysis!$G$1))*AH576</f>
        <v>28.259249449359395</v>
      </c>
      <c r="AL576" s="1">
        <v>43384</v>
      </c>
      <c r="AM576">
        <v>272.97730000000001</v>
      </c>
      <c r="AO576">
        <f>AO575/(AM575+AN575*(1-Analysis!$G$1))*AM576</f>
        <v>263.24272426358544</v>
      </c>
      <c r="AQ576" s="1">
        <v>43368</v>
      </c>
      <c r="AR576">
        <v>25.259599999999999</v>
      </c>
      <c r="AT576">
        <f t="shared" si="16"/>
        <v>1.1785000000000001</v>
      </c>
      <c r="AU576">
        <f>AU575/((AR575+AS575*(1-Analysis!$G$1))*AT575)*AR576*AT576</f>
        <v>28.549542533811831</v>
      </c>
      <c r="AV576">
        <f t="shared" si="17"/>
        <v>1.17658</v>
      </c>
      <c r="AW576">
        <f>AW575/(($AR575+$AS575*(1-Analysis!$G$1))*AV575)*$AR576*AV576</f>
        <v>28.503029914664676</v>
      </c>
      <c r="AY576" s="3">
        <v>43375</v>
      </c>
      <c r="AZ576">
        <v>1.1555500000000003</v>
      </c>
      <c r="BB576" s="3">
        <v>43391</v>
      </c>
      <c r="BC576">
        <v>1.14558</v>
      </c>
    </row>
    <row r="577" spans="1:55" x14ac:dyDescent="0.3">
      <c r="A577" s="1">
        <v>43370</v>
      </c>
      <c r="B577">
        <v>2914</v>
      </c>
      <c r="D577" s="1">
        <v>43370</v>
      </c>
      <c r="E577">
        <v>5143.9799999999996</v>
      </c>
      <c r="G577" s="1">
        <v>43370</v>
      </c>
      <c r="H577" s="2">
        <v>5763.22</v>
      </c>
      <c r="K577" s="1">
        <v>43390</v>
      </c>
      <c r="L577">
        <v>53.32</v>
      </c>
      <c r="N577">
        <f>N576/(L576+M576*(1-Analysis!$G$1))*L577</f>
        <v>51.400546835826709</v>
      </c>
      <c r="S577" s="3">
        <v>43377</v>
      </c>
      <c r="T577" s="4">
        <v>282.55216100000001</v>
      </c>
      <c r="V577" s="3">
        <v>43377</v>
      </c>
      <c r="W577">
        <v>28.887253000000001</v>
      </c>
      <c r="Y577">
        <f>Y576/(W576+X576*(1-Analysis!$G$1))*W577</f>
        <v>27.868255889144386</v>
      </c>
      <c r="AA577" s="3">
        <v>43362</v>
      </c>
      <c r="AB577">
        <v>518.7047</v>
      </c>
      <c r="AD577" s="3">
        <v>43354</v>
      </c>
      <c r="AE577">
        <v>52.019100000000002</v>
      </c>
      <c r="AG577" s="1">
        <v>43355</v>
      </c>
      <c r="AH577">
        <v>29.0029</v>
      </c>
      <c r="AJ577">
        <f>AJ576/(AH576+AI576*(1-Analysis!$G$1))*AH577</f>
        <v>28.104592742557241</v>
      </c>
      <c r="AL577" s="1">
        <v>43383</v>
      </c>
      <c r="AM577">
        <v>278.70249999999999</v>
      </c>
      <c r="AO577">
        <f>AO576/(AM576+AN576*(1-Analysis!$G$1))*AM577</f>
        <v>268.7637593275042</v>
      </c>
      <c r="AQ577" s="1">
        <v>43367</v>
      </c>
      <c r="AR577">
        <v>25.281400000000001</v>
      </c>
      <c r="AT577">
        <f t="shared" si="16"/>
        <v>1.1789499999999997</v>
      </c>
      <c r="AU577">
        <f>AU576/((AR576+AS576*(1-Analysis!$G$1))*AT576)*AR577*AT577</f>
        <v>28.585092683364358</v>
      </c>
      <c r="AV577">
        <f t="shared" si="17"/>
        <v>1.1749099999999999</v>
      </c>
      <c r="AW577">
        <f>AW576/(($AR576+$AS576*(1-Analysis!$G$1))*AV576)*$AR577*AV577</f>
        <v>28.487137914764514</v>
      </c>
      <c r="AY577" s="3">
        <v>43374</v>
      </c>
      <c r="AZ577">
        <v>1.15845</v>
      </c>
      <c r="BB577" s="3">
        <v>43390</v>
      </c>
      <c r="BC577">
        <v>1.15001</v>
      </c>
    </row>
    <row r="578" spans="1:55" x14ac:dyDescent="0.3">
      <c r="A578" s="1">
        <v>43369</v>
      </c>
      <c r="B578">
        <v>2905.97</v>
      </c>
      <c r="D578" s="1">
        <v>43369</v>
      </c>
      <c r="E578">
        <v>5129.13</v>
      </c>
      <c r="G578" s="1">
        <v>43369</v>
      </c>
      <c r="H578" s="2">
        <v>5746.2659999999996</v>
      </c>
      <c r="K578" s="1">
        <v>43389</v>
      </c>
      <c r="L578">
        <v>53.34</v>
      </c>
      <c r="N578">
        <f>N577/(L577+M577*(1-Analysis!$G$1))*L578</f>
        <v>51.419826860896414</v>
      </c>
      <c r="S578" s="3">
        <v>43376</v>
      </c>
      <c r="T578" s="4">
        <v>284.82269500000001</v>
      </c>
      <c r="V578" s="3">
        <v>43376</v>
      </c>
      <c r="W578">
        <v>29.119356</v>
      </c>
      <c r="Y578">
        <f>Y577/(W577+X577*(1-Analysis!$G$1))*W578</f>
        <v>28.092171461754841</v>
      </c>
      <c r="AA578" s="3">
        <v>43361</v>
      </c>
      <c r="AB578">
        <v>518.05640000000005</v>
      </c>
      <c r="AD578" s="3">
        <v>43353</v>
      </c>
      <c r="AE578">
        <v>51.822099999999999</v>
      </c>
      <c r="AG578" s="1">
        <v>43354</v>
      </c>
      <c r="AH578">
        <v>28.992699999999999</v>
      </c>
      <c r="AJ578">
        <f>AJ577/(AH577+AI577*(1-Analysis!$G$1))*AH578</f>
        <v>28.094708667310485</v>
      </c>
      <c r="AL578" s="1">
        <v>43382</v>
      </c>
      <c r="AM578">
        <v>288.15640000000002</v>
      </c>
      <c r="AO578">
        <f>AO577/(AM577+AN577*(1-Analysis!$G$1))*AM578</f>
        <v>277.88052614626719</v>
      </c>
      <c r="AQ578" s="1">
        <v>43364</v>
      </c>
      <c r="AR578">
        <v>25.432200000000002</v>
      </c>
      <c r="AT578">
        <f t="shared" si="16"/>
        <v>1.17605</v>
      </c>
      <c r="AU578">
        <f>AU577/((AR577+AS577*(1-Analysis!$G$1))*AT577)*AR578*AT578</f>
        <v>28.684865266087247</v>
      </c>
      <c r="AV578">
        <f t="shared" si="17"/>
        <v>1.17479</v>
      </c>
      <c r="AW578">
        <f>AW577/(($AR577+$AS577*(1-Analysis!$G$1))*AV577)*$AR578*AV578</f>
        <v>28.654132788526539</v>
      </c>
      <c r="AY578" s="3">
        <v>43371</v>
      </c>
      <c r="AZ578">
        <v>1.1615</v>
      </c>
      <c r="BB578" s="3">
        <v>43389</v>
      </c>
      <c r="BC578">
        <v>1.15724</v>
      </c>
    </row>
    <row r="579" spans="1:55" x14ac:dyDescent="0.3">
      <c r="A579" s="1">
        <v>43368</v>
      </c>
      <c r="B579">
        <v>2915.56</v>
      </c>
      <c r="D579" s="1">
        <v>43368</v>
      </c>
      <c r="E579">
        <v>5146.07</v>
      </c>
      <c r="G579" s="1">
        <v>43368</v>
      </c>
      <c r="H579" s="2">
        <v>5765.2470000000003</v>
      </c>
      <c r="K579" s="1">
        <v>43388</v>
      </c>
      <c r="L579">
        <v>52.21</v>
      </c>
      <c r="N579">
        <f>N578/(L578+M578*(1-Analysis!$G$1))*L579</f>
        <v>50.330505444458225</v>
      </c>
      <c r="S579" s="3">
        <v>43375</v>
      </c>
      <c r="T579" s="4">
        <v>284.62100099999998</v>
      </c>
      <c r="V579" s="3">
        <v>43375</v>
      </c>
      <c r="W579">
        <v>29.098696</v>
      </c>
      <c r="Y579">
        <f>Y578/(W578+X578*(1-Analysis!$G$1))*W579</f>
        <v>28.072240242726512</v>
      </c>
      <c r="AA579" s="3">
        <v>43360</v>
      </c>
      <c r="AB579">
        <v>515.27099999999996</v>
      </c>
      <c r="AD579" s="3">
        <v>43350</v>
      </c>
      <c r="AE579">
        <v>51.723799999999997</v>
      </c>
      <c r="AG579" s="1">
        <v>43353</v>
      </c>
      <c r="AH579">
        <v>28.882899999999999</v>
      </c>
      <c r="AJ579">
        <f>AJ578/(AH578+AI578*(1-Analysis!$G$1))*AH579</f>
        <v>27.988309504360132</v>
      </c>
      <c r="AL579" s="1">
        <v>43381</v>
      </c>
      <c r="AM579">
        <v>288.4941</v>
      </c>
      <c r="AO579">
        <f>AO578/(AM578+AN578*(1-Analysis!$G$1))*AM579</f>
        <v>278.20618351039161</v>
      </c>
      <c r="AQ579" s="1">
        <v>43363</v>
      </c>
      <c r="AR579">
        <v>25.4603</v>
      </c>
      <c r="AT579">
        <f t="shared" si="16"/>
        <v>1.1751499999999999</v>
      </c>
      <c r="AU579">
        <f>AU578/((AR578+AS578*(1-Analysis!$G$1))*AT578)*AR579*AT579</f>
        <v>28.694583106943909</v>
      </c>
      <c r="AV579">
        <f t="shared" si="17"/>
        <v>1.17774</v>
      </c>
      <c r="AW579">
        <f>AW578/(($AR578+$AS578*(1-Analysis!$G$1))*AV578)*$AR579*AV579</f>
        <v>28.757825220926801</v>
      </c>
      <c r="AY579" s="3">
        <v>43370</v>
      </c>
      <c r="AZ579">
        <v>1.1676999999999997</v>
      </c>
      <c r="BB579" s="3">
        <v>43388</v>
      </c>
      <c r="BC579">
        <v>1.1582300000000001</v>
      </c>
    </row>
    <row r="580" spans="1:55" x14ac:dyDescent="0.3">
      <c r="A580" s="1">
        <v>43367</v>
      </c>
      <c r="B580">
        <v>2919.37</v>
      </c>
      <c r="D580" s="1">
        <v>43367</v>
      </c>
      <c r="E580">
        <v>5152.54</v>
      </c>
      <c r="G580" s="1">
        <v>43367</v>
      </c>
      <c r="H580" s="2">
        <v>5772.3620000000001</v>
      </c>
      <c r="K580" s="1">
        <v>43385</v>
      </c>
      <c r="L580">
        <v>52.52</v>
      </c>
      <c r="N580">
        <f>N579/(L579+M579*(1-Analysis!$G$1))*L580</f>
        <v>50.629345833038613</v>
      </c>
      <c r="S580" s="3">
        <v>43374</v>
      </c>
      <c r="T580" s="4">
        <v>284.726742</v>
      </c>
      <c r="V580" s="3">
        <v>43374</v>
      </c>
      <c r="W580">
        <v>29.109491999999999</v>
      </c>
      <c r="Y580">
        <f>Y579/(W579+X579*(1-Analysis!$G$1))*W580</f>
        <v>28.082655414102593</v>
      </c>
      <c r="AA580" s="3">
        <v>43357</v>
      </c>
      <c r="AB580">
        <v>518.15110000000004</v>
      </c>
      <c r="AD580" s="3">
        <v>43349</v>
      </c>
      <c r="AE580">
        <v>51.834699999999998</v>
      </c>
      <c r="AG580" s="1">
        <v>43350</v>
      </c>
      <c r="AH580">
        <v>28.825500000000002</v>
      </c>
      <c r="AJ580">
        <f>AJ579/(AH579+AI579*(1-Analysis!$G$1))*AH580</f>
        <v>27.932687355422519</v>
      </c>
      <c r="AL580" s="1">
        <v>43378</v>
      </c>
      <c r="AM580">
        <v>288.60809999999998</v>
      </c>
      <c r="AO580">
        <f>AO579/(AM579+AN579*(1-Analysis!$G$1))*AM580</f>
        <v>278.31611818468883</v>
      </c>
      <c r="AQ580" s="1">
        <v>43362</v>
      </c>
      <c r="AR580">
        <v>25.438700000000001</v>
      </c>
      <c r="AT580">
        <f t="shared" si="16"/>
        <v>1.1669499999999999</v>
      </c>
      <c r="AU580">
        <f>AU579/((AR579+AS579*(1-Analysis!$G$1))*AT579)*AR580*AT580</f>
        <v>28.470183076745617</v>
      </c>
      <c r="AV580">
        <f t="shared" si="17"/>
        <v>1.1673199999999999</v>
      </c>
      <c r="AW580">
        <f>AW579/(($AR579+$AS579*(1-Analysis!$G$1))*AV579)*$AR580*AV580</f>
        <v>28.479209999697247</v>
      </c>
      <c r="AY580" s="3">
        <v>43369</v>
      </c>
      <c r="AZ580">
        <v>1.1748000000000001</v>
      </c>
      <c r="BB580" s="3">
        <v>43385</v>
      </c>
      <c r="BC580">
        <v>1.1557599999999999</v>
      </c>
    </row>
    <row r="581" spans="1:55" x14ac:dyDescent="0.3">
      <c r="A581" s="1">
        <v>43364</v>
      </c>
      <c r="B581">
        <v>2929.67</v>
      </c>
      <c r="D581" s="1">
        <v>43364</v>
      </c>
      <c r="E581">
        <v>5170.7</v>
      </c>
      <c r="G581" s="1">
        <v>43364</v>
      </c>
      <c r="H581" s="2">
        <v>5792.7169999999996</v>
      </c>
      <c r="K581" s="1">
        <v>43384</v>
      </c>
      <c r="L581">
        <v>51.78</v>
      </c>
      <c r="N581">
        <f>N580/(L580+M580*(1-Analysis!$G$1))*L581</f>
        <v>49.915984905459617</v>
      </c>
      <c r="S581" s="3">
        <v>43373</v>
      </c>
      <c r="T581" s="4">
        <v>283.69265200000001</v>
      </c>
      <c r="V581" s="3">
        <v>43373</v>
      </c>
      <c r="W581">
        <v>29.003758999999999</v>
      </c>
      <c r="Y581">
        <f>Y580/(W580+X580*(1-Analysis!$G$1))*W581</f>
        <v>27.980652142973735</v>
      </c>
      <c r="AA581" s="3">
        <v>43356</v>
      </c>
      <c r="AB581">
        <v>517.93330000000003</v>
      </c>
      <c r="AD581" s="3">
        <v>43348</v>
      </c>
      <c r="AE581">
        <v>52.011200000000002</v>
      </c>
      <c r="AG581" s="1">
        <v>43349</v>
      </c>
      <c r="AH581">
        <v>28.887599999999999</v>
      </c>
      <c r="AJ581">
        <f>AJ580/(AH580+AI580*(1-Analysis!$G$1))*AH581</f>
        <v>27.992863931189518</v>
      </c>
      <c r="AL581" s="1">
        <v>43377</v>
      </c>
      <c r="AM581">
        <v>290.2122</v>
      </c>
      <c r="AO581">
        <f>AO580/(AM580+AN580*(1-Analysis!$G$1))*AM581</f>
        <v>279.86301477276129</v>
      </c>
      <c r="AQ581" s="1">
        <v>43361</v>
      </c>
      <c r="AR581">
        <v>25.3414</v>
      </c>
      <c r="AT581">
        <f t="shared" si="16"/>
        <v>1.16995</v>
      </c>
      <c r="AU581">
        <f>AU580/((AR580+AS580*(1-Analysis!$G$1))*AT580)*AR581*AT581</f>
        <v>28.434199334047655</v>
      </c>
      <c r="AV581">
        <f t="shared" si="17"/>
        <v>1.16713</v>
      </c>
      <c r="AW581">
        <f>AW580/(($AR580+$AS580*(1-Analysis!$G$1))*AV580)*$AR581*AV581</f>
        <v>28.365662693916018</v>
      </c>
      <c r="AY581" s="3">
        <v>43368</v>
      </c>
      <c r="AZ581">
        <v>1.1785000000000001</v>
      </c>
      <c r="BB581" s="3">
        <v>43384</v>
      </c>
      <c r="BC581">
        <v>1.1591899999999999</v>
      </c>
    </row>
    <row r="582" spans="1:55" x14ac:dyDescent="0.3">
      <c r="A582" s="1">
        <v>43363</v>
      </c>
      <c r="B582">
        <v>2930.75</v>
      </c>
      <c r="D582" s="1">
        <v>43363</v>
      </c>
      <c r="E582">
        <v>5172.53</v>
      </c>
      <c r="G582" s="1">
        <v>43363</v>
      </c>
      <c r="H582" s="2">
        <v>5794.7219999999998</v>
      </c>
      <c r="K582" s="1">
        <v>43383</v>
      </c>
      <c r="L582">
        <v>52.87</v>
      </c>
      <c r="N582">
        <f>N581/(L581+M581*(1-Analysis!$G$1))*L582</f>
        <v>50.966746271758396</v>
      </c>
      <c r="S582" s="3">
        <v>43371</v>
      </c>
      <c r="T582" s="4">
        <v>283.69265200000001</v>
      </c>
      <c r="V582" s="3">
        <v>43371</v>
      </c>
      <c r="W582">
        <v>29.003758999999999</v>
      </c>
      <c r="Y582">
        <f>Y581/(W581+X581*(1-Analysis!$G$1))*W582</f>
        <v>27.980652142973735</v>
      </c>
      <c r="AA582" s="3">
        <v>43355</v>
      </c>
      <c r="AB582">
        <v>515.077</v>
      </c>
      <c r="AD582" s="3">
        <v>43347</v>
      </c>
      <c r="AE582">
        <v>52.156399999999998</v>
      </c>
      <c r="AG582" s="1">
        <v>43348</v>
      </c>
      <c r="AH582">
        <v>28.988099999999999</v>
      </c>
      <c r="AJ582">
        <f>AJ581/(AH581+AI581*(1-Analysis!$G$1))*AH582</f>
        <v>28.090251143179596</v>
      </c>
      <c r="AL582" s="1">
        <v>43376</v>
      </c>
      <c r="AM582">
        <v>292.54309999999998</v>
      </c>
      <c r="AO582">
        <f>AO581/(AM581+AN581*(1-Analysis!$G$1))*AM582</f>
        <v>282.11079312644119</v>
      </c>
      <c r="AQ582" s="1">
        <v>43360</v>
      </c>
      <c r="AR582">
        <v>25.226600000000001</v>
      </c>
      <c r="AT582">
        <f t="shared" si="16"/>
        <v>1.1689499999999999</v>
      </c>
      <c r="AU582">
        <f>AU581/((AR581+AS581*(1-Analysis!$G$1))*AT581)*AR582*AT582</f>
        <v>28.281194857343902</v>
      </c>
      <c r="AV582">
        <f t="shared" si="17"/>
        <v>1.16855</v>
      </c>
      <c r="AW582">
        <f>AW581/(($AR581+$AS581*(1-Analysis!$G$1))*AV581)*$AR582*AV582</f>
        <v>28.271517387868794</v>
      </c>
      <c r="AY582" s="3">
        <v>43367</v>
      </c>
      <c r="AZ582">
        <v>1.1789499999999997</v>
      </c>
      <c r="BB582" s="3">
        <v>43383</v>
      </c>
      <c r="BC582">
        <v>1.1527099999999999</v>
      </c>
    </row>
    <row r="583" spans="1:55" x14ac:dyDescent="0.3">
      <c r="A583" s="1">
        <v>43362</v>
      </c>
      <c r="B583">
        <v>2907.95</v>
      </c>
      <c r="D583" s="1">
        <v>43362</v>
      </c>
      <c r="E583">
        <v>5132.13</v>
      </c>
      <c r="G583" s="1">
        <v>43362</v>
      </c>
      <c r="H583" s="2">
        <v>5749.3869999999997</v>
      </c>
      <c r="K583" s="1">
        <v>43382</v>
      </c>
      <c r="L583">
        <v>54.67</v>
      </c>
      <c r="N583">
        <f>N582/(L582+M582*(1-Analysis!$G$1))*L583</f>
        <v>52.701948528031622</v>
      </c>
      <c r="S583" s="3">
        <v>43370</v>
      </c>
      <c r="T583" s="4">
        <v>283.68610799999999</v>
      </c>
      <c r="V583" s="3">
        <v>43370</v>
      </c>
      <c r="W583">
        <v>29.003039000000001</v>
      </c>
      <c r="Y583">
        <f>Y582/(W582+X582*(1-Analysis!$G$1))*W583</f>
        <v>27.979957540955326</v>
      </c>
      <c r="AA583" s="3">
        <v>43354</v>
      </c>
      <c r="AB583">
        <v>514.89</v>
      </c>
      <c r="AD583" s="3">
        <v>43346</v>
      </c>
      <c r="AE583">
        <v>52.238599999999998</v>
      </c>
      <c r="AG583" s="1">
        <v>43347</v>
      </c>
      <c r="AH583">
        <v>29.067699999999999</v>
      </c>
      <c r="AJ583">
        <f>AJ582/(AH582+AI582*(1-Analysis!$G$1))*AH583</f>
        <v>28.167385691183675</v>
      </c>
      <c r="AL583" s="1">
        <v>43375</v>
      </c>
      <c r="AM583">
        <v>292.32749999999999</v>
      </c>
      <c r="AO583">
        <f>AO582/(AM582+AN582*(1-Analysis!$G$1))*AM583</f>
        <v>281.90288158452461</v>
      </c>
      <c r="AQ583" s="1">
        <v>43357</v>
      </c>
      <c r="AR583">
        <v>25.416699999999999</v>
      </c>
      <c r="AT583">
        <f t="shared" si="16"/>
        <v>1.16665</v>
      </c>
      <c r="AU583">
        <f>AU582/((AR582+AS582*(1-Analysis!$G$1))*AT582)*AR583*AT583</f>
        <v>28.438248580260741</v>
      </c>
      <c r="AV583">
        <f t="shared" si="17"/>
        <v>1.1624000000000001</v>
      </c>
      <c r="AW583">
        <f>AW582/(($AR582+$AS582*(1-Analysis!$G$1))*AV582)*$AR583*AV583</f>
        <v>28.334650623318986</v>
      </c>
      <c r="AY583" s="3">
        <v>43364</v>
      </c>
      <c r="AZ583">
        <v>1.17605</v>
      </c>
      <c r="BB583" s="3">
        <v>43382</v>
      </c>
      <c r="BC583">
        <v>1.14934</v>
      </c>
    </row>
    <row r="584" spans="1:55" x14ac:dyDescent="0.3">
      <c r="A584" s="1">
        <v>43361</v>
      </c>
      <c r="B584">
        <v>2904.31</v>
      </c>
      <c r="D584" s="1">
        <v>43361</v>
      </c>
      <c r="E584">
        <v>5125.7</v>
      </c>
      <c r="G584" s="1">
        <v>43361</v>
      </c>
      <c r="H584" s="2">
        <v>5742.1819999999998</v>
      </c>
      <c r="K584" s="1">
        <v>43381</v>
      </c>
      <c r="L584">
        <v>54.73</v>
      </c>
      <c r="N584">
        <f>N583/(L583+M583*(1-Analysis!$G$1))*L584</f>
        <v>52.759788603240722</v>
      </c>
      <c r="S584" s="3">
        <v>43369</v>
      </c>
      <c r="T584" s="4">
        <v>282.88019800000001</v>
      </c>
      <c r="V584" s="3">
        <v>43369</v>
      </c>
      <c r="W584">
        <v>28.920884000000001</v>
      </c>
      <c r="Y584">
        <f>Y583/(W583+X583*(1-Analysis!$G$1))*W584</f>
        <v>27.900700556479418</v>
      </c>
      <c r="AA584" s="3">
        <v>43353</v>
      </c>
      <c r="AB584">
        <v>512.93809999999996</v>
      </c>
      <c r="AD584" s="3">
        <v>43343</v>
      </c>
      <c r="AE584">
        <v>52.238199999999999</v>
      </c>
      <c r="AG584" s="1">
        <v>43343</v>
      </c>
      <c r="AH584">
        <v>29.1142</v>
      </c>
      <c r="AJ584">
        <f>AJ583/(AH583+AI583*(1-Analysis!$G$1))*AH584</f>
        <v>28.212445445985054</v>
      </c>
      <c r="AL584" s="1">
        <v>43374</v>
      </c>
      <c r="AM584">
        <v>292.4418</v>
      </c>
      <c r="AO584">
        <f>AO583/(AM583+AN583*(1-Analysis!$G$1))*AM584</f>
        <v>282.01310556059639</v>
      </c>
      <c r="AQ584" s="1">
        <v>43356</v>
      </c>
      <c r="AR584">
        <v>25.389399999999998</v>
      </c>
      <c r="AT584">
        <f t="shared" ref="AT584:AT647" si="18">VLOOKUP(AQ584,$AY$9:$AZ$768,2,0)</f>
        <v>1.1674500000000001</v>
      </c>
      <c r="AU584">
        <f>AU583/((AR583+AS583*(1-Analysis!$G$1))*AT583)*AR584*AT584</f>
        <v>28.427182990294138</v>
      </c>
      <c r="AV584">
        <f t="shared" ref="AV584:AV647" si="19">VLOOKUP(AQ584,$BB$7:$BC$803,2,0)</f>
        <v>1.16899</v>
      </c>
      <c r="AW584">
        <f>AW583/(($AR583+$AS583*(1-Analysis!$G$1))*AV583)*$AR584*AV584</f>
        <v>28.464681694140172</v>
      </c>
      <c r="AY584" s="3">
        <v>43363</v>
      </c>
      <c r="AZ584">
        <v>1.1751499999999999</v>
      </c>
      <c r="BB584" s="3">
        <v>43381</v>
      </c>
      <c r="BC584">
        <v>1.1491800000000001</v>
      </c>
    </row>
    <row r="585" spans="1:55" x14ac:dyDescent="0.3">
      <c r="A585" s="1">
        <v>43360</v>
      </c>
      <c r="B585">
        <v>2888.8</v>
      </c>
      <c r="D585" s="1">
        <v>43360</v>
      </c>
      <c r="E585">
        <v>5098.1899999999996</v>
      </c>
      <c r="G585" s="1">
        <v>43360</v>
      </c>
      <c r="H585" s="2">
        <v>5711.2950000000001</v>
      </c>
      <c r="K585" s="1">
        <v>43378</v>
      </c>
      <c r="L585">
        <v>54.75</v>
      </c>
      <c r="N585">
        <f>N584/(L584+M584*(1-Analysis!$G$1))*L585</f>
        <v>52.779068628310426</v>
      </c>
      <c r="S585" s="3">
        <v>43368</v>
      </c>
      <c r="T585" s="4">
        <v>283.81531899999999</v>
      </c>
      <c r="V585" s="3">
        <v>43368</v>
      </c>
      <c r="W585">
        <v>29.016489</v>
      </c>
      <c r="Y585">
        <f>Y584/(W584+X584*(1-Analysis!$G$1))*W585</f>
        <v>27.992933092549276</v>
      </c>
      <c r="AA585" s="3">
        <v>43350</v>
      </c>
      <c r="AB585">
        <v>511.97</v>
      </c>
      <c r="AD585" s="3">
        <v>43342</v>
      </c>
      <c r="AE585">
        <v>52.226799999999997</v>
      </c>
      <c r="AG585" s="1">
        <v>43342</v>
      </c>
      <c r="AH585">
        <v>29.107600000000001</v>
      </c>
      <c r="AJ585">
        <f>AJ584/(AH584+AI584*(1-Analysis!$G$1))*AH585</f>
        <v>28.206049867884214</v>
      </c>
      <c r="AL585" s="1">
        <v>43371</v>
      </c>
      <c r="AM585">
        <v>291.39210000000003</v>
      </c>
      <c r="AO585">
        <f>AO584/(AM584+AN584*(1-Analysis!$G$1))*AM585</f>
        <v>281.00083865173809</v>
      </c>
      <c r="AQ585" s="1">
        <v>43355</v>
      </c>
      <c r="AR585">
        <v>25.358499999999999</v>
      </c>
      <c r="AT585">
        <f t="shared" si="18"/>
        <v>1.1624999999999999</v>
      </c>
      <c r="AU585">
        <f>AU584/((AR584+AS584*(1-Analysis!$G$1))*AT584)*AR585*AT585</f>
        <v>28.272201020799027</v>
      </c>
      <c r="AV585">
        <f t="shared" si="19"/>
        <v>1.16286</v>
      </c>
      <c r="AW585">
        <f>AW584/(($AR584+$AS584*(1-Analysis!$G$1))*AV584)*$AR585*AV585</f>
        <v>28.280956283050635</v>
      </c>
      <c r="AY585" s="3">
        <v>43362</v>
      </c>
      <c r="AZ585">
        <v>1.1669499999999999</v>
      </c>
      <c r="BB585" s="3">
        <v>43378</v>
      </c>
      <c r="BC585">
        <v>1.15239</v>
      </c>
    </row>
    <row r="586" spans="1:55" x14ac:dyDescent="0.3">
      <c r="A586" s="1">
        <v>43357</v>
      </c>
      <c r="B586">
        <v>2904.98</v>
      </c>
      <c r="D586" s="1">
        <v>43357</v>
      </c>
      <c r="E586">
        <v>5126.68</v>
      </c>
      <c r="G586" s="1">
        <v>43357</v>
      </c>
      <c r="H586" s="2">
        <v>5743.1880000000001</v>
      </c>
      <c r="K586" s="1">
        <v>43377</v>
      </c>
      <c r="L586">
        <v>55.06</v>
      </c>
      <c r="N586">
        <f>N585/(L585+M585*(1-Analysis!$G$1))*L586</f>
        <v>53.077909016890814</v>
      </c>
      <c r="S586" s="3">
        <v>43367</v>
      </c>
      <c r="T586" s="4">
        <v>284.16942699999998</v>
      </c>
      <c r="V586" s="3">
        <v>43367</v>
      </c>
      <c r="W586">
        <v>29.052710000000001</v>
      </c>
      <c r="Y586">
        <f>Y585/(W585+X585*(1-Analysis!$G$1))*W586</f>
        <v>28.027876397700538</v>
      </c>
      <c r="AA586" s="3">
        <v>43349</v>
      </c>
      <c r="AB586">
        <v>513.06550000000004</v>
      </c>
      <c r="AD586" s="3">
        <v>43341</v>
      </c>
      <c r="AE586">
        <v>52.450499999999998</v>
      </c>
      <c r="AG586" s="1">
        <v>43341</v>
      </c>
      <c r="AH586">
        <v>29.234100000000002</v>
      </c>
      <c r="AJ586">
        <f>AJ585/(AH585+AI585*(1-Analysis!$G$1))*AH586</f>
        <v>28.328631781483665</v>
      </c>
      <c r="AL586" s="1">
        <v>43370</v>
      </c>
      <c r="AM586">
        <v>291.38810000000001</v>
      </c>
      <c r="AO586">
        <f>AO585/(AM585+AN585*(1-Analysis!$G$1))*AM586</f>
        <v>280.99698129474518</v>
      </c>
      <c r="AQ586" s="1">
        <v>43354</v>
      </c>
      <c r="AR586">
        <v>25.435500000000001</v>
      </c>
      <c r="AT586">
        <f t="shared" si="18"/>
        <v>1.15855</v>
      </c>
      <c r="AU586">
        <f>AU585/((AR585+AS585*(1-Analysis!$G$1))*AT585)*AR586*AT586</f>
        <v>28.261691969915816</v>
      </c>
      <c r="AV586">
        <f t="shared" si="19"/>
        <v>1.1599900000000001</v>
      </c>
      <c r="AW586">
        <f>AW585/(($AR585+$AS585*(1-Analysis!$G$1))*AV585)*$AR586*AV586</f>
        <v>28.296819358838764</v>
      </c>
      <c r="AY586" s="3">
        <v>43361</v>
      </c>
      <c r="AZ586">
        <v>1.16995</v>
      </c>
      <c r="BB586" s="3">
        <v>43377</v>
      </c>
      <c r="BC586">
        <v>1.1514899999999999</v>
      </c>
    </row>
    <row r="587" spans="1:55" x14ac:dyDescent="0.3">
      <c r="A587" s="1">
        <v>43356</v>
      </c>
      <c r="B587">
        <v>2904.18</v>
      </c>
      <c r="D587" s="1">
        <v>43356</v>
      </c>
      <c r="E587">
        <v>5124.74</v>
      </c>
      <c r="G587" s="1">
        <v>43356</v>
      </c>
      <c r="H587" s="2">
        <v>5740.7520000000004</v>
      </c>
      <c r="K587" s="1">
        <v>43376</v>
      </c>
      <c r="L587">
        <v>55.5</v>
      </c>
      <c r="N587">
        <f>N586/(L586+M586*(1-Analysis!$G$1))*L587</f>
        <v>53.502069568424268</v>
      </c>
      <c r="S587" s="3">
        <v>43364</v>
      </c>
      <c r="T587" s="4">
        <v>285.17253499999998</v>
      </c>
      <c r="V587" s="3">
        <v>43364</v>
      </c>
      <c r="W587">
        <v>29.155311999999999</v>
      </c>
      <c r="Y587">
        <f>Y586/(W586+X586*(1-Analysis!$G$1))*W587</f>
        <v>28.126859114774327</v>
      </c>
      <c r="AA587" s="3">
        <v>43348</v>
      </c>
      <c r="AB587">
        <v>514.7953</v>
      </c>
      <c r="AD587" s="3">
        <v>43340</v>
      </c>
      <c r="AE587">
        <v>52.149299999999997</v>
      </c>
      <c r="AG587" s="1">
        <v>43340</v>
      </c>
      <c r="AH587">
        <v>29.064900000000002</v>
      </c>
      <c r="AJ587">
        <f>AJ586/(AH586+AI586*(1-Analysis!$G$1))*AH587</f>
        <v>28.164672415625745</v>
      </c>
      <c r="AL587" s="1">
        <v>43369</v>
      </c>
      <c r="AM587">
        <v>290.54660000000001</v>
      </c>
      <c r="AO587">
        <f>AO586/(AM586+AN586*(1-Analysis!$G$1))*AM587</f>
        <v>280.18548981736666</v>
      </c>
      <c r="AQ587" s="1">
        <v>43353</v>
      </c>
      <c r="AR587">
        <v>25.2988</v>
      </c>
      <c r="AT587">
        <f t="shared" si="18"/>
        <v>1.1604000000000001</v>
      </c>
      <c r="AU587">
        <f>AU586/((AR586+AS586*(1-Analysis!$G$1))*AT586)*AR587*AT587</f>
        <v>28.15468934221375</v>
      </c>
      <c r="AV587">
        <f t="shared" si="19"/>
        <v>1.1596299999999999</v>
      </c>
      <c r="AW587">
        <f>AW586/(($AR586+$AS586*(1-Analysis!$G$1))*AV586)*$AR587*AV587</f>
        <v>28.136006895821549</v>
      </c>
      <c r="AY587" s="3">
        <v>43360</v>
      </c>
      <c r="AZ587">
        <v>1.1689499999999999</v>
      </c>
      <c r="BB587" s="3">
        <v>43376</v>
      </c>
      <c r="BC587">
        <v>1.1481399999999999</v>
      </c>
    </row>
    <row r="588" spans="1:55" x14ac:dyDescent="0.3">
      <c r="A588" s="1">
        <v>43355</v>
      </c>
      <c r="B588">
        <v>2888.92</v>
      </c>
      <c r="D588" s="1">
        <v>43355</v>
      </c>
      <c r="E588">
        <v>5096.87</v>
      </c>
      <c r="G588" s="1">
        <v>43355</v>
      </c>
      <c r="H588" s="2">
        <v>5709.08</v>
      </c>
      <c r="K588" s="1">
        <v>43375</v>
      </c>
      <c r="L588">
        <v>55.46</v>
      </c>
      <c r="N588">
        <f>N587/(L587+M587*(1-Analysis!$G$1))*L588</f>
        <v>53.463509518284866</v>
      </c>
      <c r="S588" s="3">
        <v>43363</v>
      </c>
      <c r="T588" s="4">
        <v>285.27453000000003</v>
      </c>
      <c r="V588" s="3">
        <v>43363</v>
      </c>
      <c r="W588">
        <v>29.165645999999999</v>
      </c>
      <c r="Y588">
        <f>Y587/(W587+X587*(1-Analysis!$G$1))*W588</f>
        <v>28.136828583188592</v>
      </c>
      <c r="AA588" s="3">
        <v>43347</v>
      </c>
      <c r="AB588">
        <v>516.24040000000002</v>
      </c>
      <c r="AD588" s="3">
        <v>43336</v>
      </c>
      <c r="AE588">
        <v>51.733899999999998</v>
      </c>
      <c r="AG588" s="1">
        <v>43336</v>
      </c>
      <c r="AH588">
        <v>28.834099999999999</v>
      </c>
      <c r="AJ588">
        <f>AJ587/(AH587+AI587*(1-Analysis!$G$1))*AH588</f>
        <v>27.941020987493307</v>
      </c>
      <c r="AL588" s="1">
        <v>43368</v>
      </c>
      <c r="AM588">
        <v>291.50720000000001</v>
      </c>
      <c r="AO588">
        <f>AO587/(AM587+AN587*(1-Analysis!$G$1))*AM588</f>
        <v>281.11183409920841</v>
      </c>
      <c r="AQ588" s="1">
        <v>43350</v>
      </c>
      <c r="AR588">
        <v>25.294699999999999</v>
      </c>
      <c r="AT588">
        <f t="shared" si="18"/>
        <v>1.15835</v>
      </c>
      <c r="AU588">
        <f>AU587/((AR587+AS587*(1-Analysis!$G$1))*AT587)*AR588*AT588</f>
        <v>28.100395588349308</v>
      </c>
      <c r="AV588">
        <f t="shared" si="19"/>
        <v>1.15591</v>
      </c>
      <c r="AW588">
        <f>AW587/(($AR587+$AS587*(1-Analysis!$G$1))*AV587)*$AR588*AV588</f>
        <v>28.041203664288723</v>
      </c>
      <c r="AY588" s="3">
        <v>43357</v>
      </c>
      <c r="AZ588">
        <v>1.16665</v>
      </c>
      <c r="BB588" s="3">
        <v>43375</v>
      </c>
      <c r="BC588">
        <v>1.15469</v>
      </c>
    </row>
    <row r="589" spans="1:55" x14ac:dyDescent="0.3">
      <c r="A589" s="1">
        <v>43354</v>
      </c>
      <c r="B589">
        <v>2887.89</v>
      </c>
      <c r="D589" s="1">
        <v>43354</v>
      </c>
      <c r="E589">
        <v>5095.0200000000004</v>
      </c>
      <c r="G589" s="1">
        <v>43354</v>
      </c>
      <c r="H589" s="2">
        <v>5706.9880000000003</v>
      </c>
      <c r="K589" s="1">
        <v>43374</v>
      </c>
      <c r="L589">
        <v>55.48</v>
      </c>
      <c r="N589">
        <f>N588/(L588+M588*(1-Analysis!$G$1))*L589</f>
        <v>53.482789543354563</v>
      </c>
      <c r="S589" s="3">
        <v>43362</v>
      </c>
      <c r="T589" s="4">
        <v>283.04383799999999</v>
      </c>
      <c r="V589" s="3">
        <v>43362</v>
      </c>
      <c r="W589">
        <v>28.937608000000001</v>
      </c>
      <c r="Y589">
        <f>Y588/(W588+X588*(1-Analysis!$G$1))*W589</f>
        <v>27.916834617807094</v>
      </c>
      <c r="AA589" s="3">
        <v>43343</v>
      </c>
      <c r="AB589">
        <v>517.05160000000001</v>
      </c>
      <c r="AD589" s="3">
        <v>43335</v>
      </c>
      <c r="AE589">
        <v>51.414099999999998</v>
      </c>
      <c r="AG589" s="1">
        <v>43335</v>
      </c>
      <c r="AH589">
        <v>28.6557</v>
      </c>
      <c r="AJ589">
        <f>AJ588/(AH588+AI588*(1-Analysis!$G$1))*AH589</f>
        <v>27.768146573373606</v>
      </c>
      <c r="AL589" s="1">
        <v>43367</v>
      </c>
      <c r="AM589">
        <v>291.86860000000001</v>
      </c>
      <c r="AN589">
        <v>1.2344999999999999</v>
      </c>
      <c r="AO589">
        <f>AO588/(AM588+AN588*(1-Analysis!$G$1))*AM589</f>
        <v>281.46034630351573</v>
      </c>
      <c r="AQ589" s="1">
        <v>43349</v>
      </c>
      <c r="AR589">
        <v>25.244399999999999</v>
      </c>
      <c r="AT589">
        <f t="shared" si="18"/>
        <v>1.1631499999999999</v>
      </c>
      <c r="AU589">
        <f>AU588/((AR588+AS588*(1-Analysis!$G$1))*AT588)*AR589*AT589</f>
        <v>28.160727872788112</v>
      </c>
      <c r="AV589">
        <f t="shared" si="19"/>
        <v>1.1623399999999999</v>
      </c>
      <c r="AW589">
        <f>AW588/(($AR588+$AS588*(1-Analysis!$G$1))*AV588)*$AR589*AV589</f>
        <v>28.141117169459257</v>
      </c>
      <c r="AY589" s="3">
        <v>43356</v>
      </c>
      <c r="AZ589">
        <v>1.1674500000000001</v>
      </c>
      <c r="BB589" s="3">
        <v>43374</v>
      </c>
      <c r="BC589">
        <v>1.1574899999999999</v>
      </c>
    </row>
    <row r="590" spans="1:55" x14ac:dyDescent="0.3">
      <c r="A590" s="1">
        <v>43353</v>
      </c>
      <c r="B590">
        <v>2877.13</v>
      </c>
      <c r="D590" s="1">
        <v>43353</v>
      </c>
      <c r="E590">
        <v>5075.79</v>
      </c>
      <c r="G590" s="1">
        <v>43353</v>
      </c>
      <c r="H590" s="2">
        <v>5685.3389999999999</v>
      </c>
      <c r="K590" s="1">
        <v>43371</v>
      </c>
      <c r="L590">
        <v>55.28</v>
      </c>
      <c r="N590">
        <f>N589/(L589+M589*(1-Analysis!$G$1))*L590</f>
        <v>53.289989292657545</v>
      </c>
      <c r="S590" s="3">
        <v>43361</v>
      </c>
      <c r="T590" s="4">
        <v>282.68984799999998</v>
      </c>
      <c r="V590" s="3">
        <v>43361</v>
      </c>
      <c r="W590">
        <v>28.901420999999999</v>
      </c>
      <c r="Y590">
        <f>Y589/(W589+X589*(1-Analysis!$G$1))*W590</f>
        <v>27.881924113306702</v>
      </c>
      <c r="AA590" s="3">
        <v>43342</v>
      </c>
      <c r="AB590">
        <v>516.93129999999996</v>
      </c>
      <c r="AD590" s="3">
        <v>43334</v>
      </c>
      <c r="AE590">
        <v>51.4955</v>
      </c>
      <c r="AG590" s="1">
        <v>43334</v>
      </c>
      <c r="AH590">
        <v>28.703199999999999</v>
      </c>
      <c r="AJ590">
        <f>AJ589/(AH589+AI589*(1-Analysis!$G$1))*AH590</f>
        <v>27.814175355159961</v>
      </c>
      <c r="AL590" s="1">
        <v>43364</v>
      </c>
      <c r="AM590">
        <v>294.13749999999999</v>
      </c>
      <c r="AO590">
        <f>AO589/(AM589+AN589*(1-Analysis!$G$1))*AM590</f>
        <v>282.45365747018832</v>
      </c>
      <c r="AQ590" s="1">
        <v>43348</v>
      </c>
      <c r="AR590">
        <v>25.3445</v>
      </c>
      <c r="AT590">
        <f t="shared" si="18"/>
        <v>1.16255</v>
      </c>
      <c r="AU590">
        <f>AU589/((AR589+AS589*(1-Analysis!$G$1))*AT589)*AR590*AT590</f>
        <v>28.257807752933768</v>
      </c>
      <c r="AV590">
        <f t="shared" si="19"/>
        <v>1.1633500000000001</v>
      </c>
      <c r="AW590">
        <f>AW589/(($AR589+$AS589*(1-Analysis!$G$1))*AV589)*$AR590*AV590</f>
        <v>28.277253149864954</v>
      </c>
      <c r="AY590" s="3">
        <v>43355</v>
      </c>
      <c r="AZ590">
        <v>1.1624999999999999</v>
      </c>
      <c r="BB590" s="3">
        <v>43371</v>
      </c>
      <c r="BC590">
        <v>1.16109</v>
      </c>
    </row>
    <row r="591" spans="1:55" x14ac:dyDescent="0.3">
      <c r="A591" s="1">
        <v>43350</v>
      </c>
      <c r="B591">
        <v>2871.68</v>
      </c>
      <c r="D591" s="1">
        <v>43350</v>
      </c>
      <c r="E591">
        <v>5066.1899999999996</v>
      </c>
      <c r="G591" s="1">
        <v>43350</v>
      </c>
      <c r="H591" s="2">
        <v>5674.58</v>
      </c>
      <c r="K591" s="1">
        <v>43370</v>
      </c>
      <c r="L591">
        <v>55.28</v>
      </c>
      <c r="M591">
        <v>0.22262000000000001</v>
      </c>
      <c r="N591">
        <f>N590/(L590+M590*(1-Analysis!$G$1))*L591</f>
        <v>53.289989292657545</v>
      </c>
      <c r="S591" s="3">
        <v>43360</v>
      </c>
      <c r="T591" s="4">
        <v>281.17089199999998</v>
      </c>
      <c r="V591" s="3">
        <v>43360</v>
      </c>
      <c r="W591">
        <v>28.746113999999999</v>
      </c>
      <c r="Y591">
        <f>Y590/(W590+X590*(1-Analysis!$G$1))*W591</f>
        <v>27.732095563760112</v>
      </c>
      <c r="AA591" s="3">
        <v>43341</v>
      </c>
      <c r="AB591">
        <v>519.14769999999999</v>
      </c>
      <c r="AD591" s="3">
        <v>43333</v>
      </c>
      <c r="AE591">
        <v>51.514200000000002</v>
      </c>
      <c r="AG591" s="1">
        <v>43333</v>
      </c>
      <c r="AH591">
        <v>28.714300000000001</v>
      </c>
      <c r="AJ591">
        <f>AJ590/(AH590+AI590*(1-Analysis!$G$1))*AH591</f>
        <v>27.824931554693197</v>
      </c>
      <c r="AL591" s="1">
        <v>43363</v>
      </c>
      <c r="AM591">
        <v>294.23689999999999</v>
      </c>
      <c r="AO591">
        <f>AO590/(AM590+AN590*(1-Analysis!$G$1))*AM591</f>
        <v>282.54910906528431</v>
      </c>
      <c r="AQ591" s="1">
        <v>43347</v>
      </c>
      <c r="AR591">
        <v>25.569299999999998</v>
      </c>
      <c r="AT591">
        <f t="shared" si="18"/>
        <v>1.1555499999999999</v>
      </c>
      <c r="AU591">
        <f>AU590/((AR590+AS590*(1-Analysis!$G$1))*AT590)*AR591*AT591</f>
        <v>28.336791745122408</v>
      </c>
      <c r="AV591">
        <f t="shared" si="19"/>
        <v>1.1580900000000001</v>
      </c>
      <c r="AW591">
        <f>AW590/(($AR590+$AS590*(1-Analysis!$G$1))*AV590)*$AR591*AV591</f>
        <v>28.399078492586916</v>
      </c>
      <c r="AY591" s="3">
        <v>43354</v>
      </c>
      <c r="AZ591">
        <v>1.15855</v>
      </c>
      <c r="BB591" s="3">
        <v>43370</v>
      </c>
      <c r="BC591">
        <v>1.1638900000000001</v>
      </c>
    </row>
    <row r="592" spans="1:55" x14ac:dyDescent="0.3">
      <c r="A592" s="1">
        <v>43349</v>
      </c>
      <c r="B592">
        <v>2878.05</v>
      </c>
      <c r="D592" s="1">
        <v>43349</v>
      </c>
      <c r="E592">
        <v>5077.13</v>
      </c>
      <c r="G592" s="1">
        <v>43349</v>
      </c>
      <c r="H592" s="2">
        <v>5686.701</v>
      </c>
      <c r="K592" s="1">
        <v>43369</v>
      </c>
      <c r="L592">
        <v>55.34</v>
      </c>
      <c r="N592">
        <f>N591/(L591+M591*(1-Analysis!$G$1))*L592</f>
        <v>53.133852193926494</v>
      </c>
      <c r="S592" s="3">
        <v>43357</v>
      </c>
      <c r="T592" s="4">
        <v>282.74309699999998</v>
      </c>
      <c r="V592" s="3">
        <v>43357</v>
      </c>
      <c r="W592">
        <v>28.906822999999999</v>
      </c>
      <c r="Y592">
        <f>Y591/(W591+X591*(1-Analysis!$G$1))*W592</f>
        <v>27.887135557894844</v>
      </c>
      <c r="AA592" s="3">
        <v>43340</v>
      </c>
      <c r="AB592">
        <v>516.16210000000001</v>
      </c>
      <c r="AD592" s="3">
        <v>43332</v>
      </c>
      <c r="AE592">
        <v>51.405900000000003</v>
      </c>
      <c r="AG592" s="1">
        <v>43332</v>
      </c>
      <c r="AH592">
        <v>28.6538</v>
      </c>
      <c r="AJ592">
        <f>AJ591/(AH591+AI591*(1-Analysis!$G$1))*AH592</f>
        <v>27.766305422102153</v>
      </c>
      <c r="AL592" s="1">
        <v>43362</v>
      </c>
      <c r="AM592">
        <v>291.9402</v>
      </c>
      <c r="AO592">
        <f>AO591/(AM591+AN591*(1-Analysis!$G$1))*AM592</f>
        <v>280.34363946310242</v>
      </c>
      <c r="AQ592" s="1">
        <v>43343</v>
      </c>
      <c r="AR592">
        <v>25.433800000000002</v>
      </c>
      <c r="AT592">
        <f t="shared" si="18"/>
        <v>1.1635</v>
      </c>
      <c r="AU592">
        <f>AU591/((AR591+AS591*(1-Analysis!$G$1))*AT591)*AR592*AT592</f>
        <v>28.380545408318294</v>
      </c>
      <c r="AV592">
        <f t="shared" si="19"/>
        <v>1.1609799999999999</v>
      </c>
      <c r="AW592">
        <f>AW591/(($AR591+$AS591*(1-Analysis!$G$1))*AV591)*$AR592*AV592</f>
        <v>28.319076586290816</v>
      </c>
      <c r="AY592" s="3">
        <v>43353</v>
      </c>
      <c r="AZ592">
        <v>1.1604000000000001</v>
      </c>
      <c r="BB592" s="3">
        <v>43369</v>
      </c>
      <c r="BC592">
        <v>1.17425</v>
      </c>
    </row>
    <row r="593" spans="1:55" x14ac:dyDescent="0.3">
      <c r="A593" s="1">
        <v>43348</v>
      </c>
      <c r="B593">
        <v>2888.6</v>
      </c>
      <c r="D593" s="1">
        <v>43348</v>
      </c>
      <c r="E593">
        <v>5094.6899999999996</v>
      </c>
      <c r="G593" s="1">
        <v>43348</v>
      </c>
      <c r="H593" s="2">
        <v>5705.8590000000004</v>
      </c>
      <c r="K593" s="1">
        <v>43368</v>
      </c>
      <c r="L593">
        <v>55.52</v>
      </c>
      <c r="N593">
        <f>N592/(L592+M592*(1-Analysis!$G$1))*L593</f>
        <v>53.306676433082743</v>
      </c>
      <c r="S593" s="3">
        <v>43356</v>
      </c>
      <c r="T593" s="4">
        <v>282.62979899999999</v>
      </c>
      <c r="V593" s="3">
        <v>43356</v>
      </c>
      <c r="W593">
        <v>28.895233999999999</v>
      </c>
      <c r="X593">
        <v>0.1087</v>
      </c>
      <c r="Y593">
        <f>Y592/(W592+X592*(1-Analysis!$G$1))*W593</f>
        <v>27.875955359573485</v>
      </c>
      <c r="AA593" s="3">
        <v>43339</v>
      </c>
      <c r="AB593">
        <v>516.02020000000005</v>
      </c>
      <c r="AD593" s="3">
        <v>43329</v>
      </c>
      <c r="AE593">
        <v>51.279699999999998</v>
      </c>
      <c r="AG593" s="1">
        <v>43329</v>
      </c>
      <c r="AH593">
        <v>28.584</v>
      </c>
      <c r="AJ593">
        <f>AJ592/(AH592+AI592*(1-Analysis!$G$1))*AH593</f>
        <v>27.698667338550838</v>
      </c>
      <c r="AL593" s="1">
        <v>43361</v>
      </c>
      <c r="AM593">
        <v>291.57600000000002</v>
      </c>
      <c r="AO593">
        <f>AO592/(AM592+AN592*(1-Analysis!$G$1))*AM593</f>
        <v>279.99390635511503</v>
      </c>
      <c r="AQ593" s="1">
        <v>43342</v>
      </c>
      <c r="AR593">
        <v>25.379200000000001</v>
      </c>
      <c r="AT593">
        <f t="shared" si="18"/>
        <v>1.1657500000000001</v>
      </c>
      <c r="AU593">
        <f>AU592/((AR592+AS592*(1-Analysis!$G$1))*AT592)*AR593*AT593</f>
        <v>28.374384540805313</v>
      </c>
      <c r="AV593">
        <f t="shared" si="19"/>
        <v>1.16673</v>
      </c>
      <c r="AW593">
        <f>AW592/(($AR592+$AS592*(1-Analysis!$G$1))*AV592)*$AR593*AV593</f>
        <v>28.398237765639095</v>
      </c>
      <c r="AY593" s="3">
        <v>43350</v>
      </c>
      <c r="AZ593">
        <v>1.15835</v>
      </c>
      <c r="BB593" s="3">
        <v>43368</v>
      </c>
      <c r="BC593">
        <v>1.17658</v>
      </c>
    </row>
    <row r="594" spans="1:55" x14ac:dyDescent="0.3">
      <c r="A594" s="1">
        <v>43347</v>
      </c>
      <c r="B594">
        <v>2896.72</v>
      </c>
      <c r="D594" s="1">
        <v>43347</v>
      </c>
      <c r="E594">
        <v>5108.9799999999996</v>
      </c>
      <c r="G594" s="1">
        <v>43347</v>
      </c>
      <c r="H594" s="2">
        <v>5721.8559999999998</v>
      </c>
      <c r="K594" s="1">
        <v>43367</v>
      </c>
      <c r="L594">
        <v>55.59</v>
      </c>
      <c r="N594">
        <f>N593/(L593+M593*(1-Analysis!$G$1))*L594</f>
        <v>53.373885859421286</v>
      </c>
      <c r="S594" s="3">
        <v>43355</v>
      </c>
      <c r="T594" s="4">
        <v>281.08121199999999</v>
      </c>
      <c r="V594" s="3">
        <v>43355</v>
      </c>
      <c r="W594">
        <v>28.84564</v>
      </c>
      <c r="Y594">
        <f>Y593/(W593+X593*(1-Analysis!$G$1))*W594</f>
        <v>27.723817498630613</v>
      </c>
      <c r="AA594" s="3">
        <v>43336</v>
      </c>
      <c r="AB594">
        <v>512.03660000000002</v>
      </c>
      <c r="AD594" s="3">
        <v>43328</v>
      </c>
      <c r="AE594">
        <v>51.106200000000001</v>
      </c>
      <c r="AG594" s="1">
        <v>43328</v>
      </c>
      <c r="AH594">
        <v>28.4862</v>
      </c>
      <c r="AJ594">
        <f>AJ593/(AH593+AI593*(1-Analysis!$G$1))*AH594</f>
        <v>27.603896499420195</v>
      </c>
      <c r="AL594" s="1">
        <v>43360</v>
      </c>
      <c r="AM594">
        <v>290.00850000000003</v>
      </c>
      <c r="AO594">
        <f>AO593/(AM593+AN593*(1-Analysis!$G$1))*AM594</f>
        <v>278.48867119100123</v>
      </c>
      <c r="AQ594" s="1">
        <v>43341</v>
      </c>
      <c r="AR594">
        <v>25.4115</v>
      </c>
      <c r="AT594">
        <f t="shared" si="18"/>
        <v>1.1692999999999998</v>
      </c>
      <c r="AU594">
        <f>AU593/((AR593+AS593*(1-Analysis!$G$1))*AT593)*AR594*AT594</f>
        <v>28.497013559338772</v>
      </c>
      <c r="AV594">
        <f t="shared" si="19"/>
        <v>1.17092</v>
      </c>
      <c r="AW594">
        <f>AW593/(($AR593+$AS593*(1-Analysis!$G$1))*AV593)*$AR594*AV594</f>
        <v>28.536494583854402</v>
      </c>
      <c r="AY594" s="3">
        <v>43349</v>
      </c>
      <c r="AZ594">
        <v>1.1631499999999999</v>
      </c>
      <c r="BB594" s="3">
        <v>43367</v>
      </c>
      <c r="BC594">
        <v>1.1749099999999999</v>
      </c>
    </row>
    <row r="595" spans="1:55" x14ac:dyDescent="0.3">
      <c r="A595" s="1">
        <v>43343</v>
      </c>
      <c r="B595">
        <v>2901.52</v>
      </c>
      <c r="D595" s="1">
        <v>43343</v>
      </c>
      <c r="E595">
        <v>5117.1099999999997</v>
      </c>
      <c r="G595" s="1">
        <v>43343</v>
      </c>
      <c r="H595" s="2">
        <v>5730.8029999999999</v>
      </c>
      <c r="K595" s="1">
        <v>43364</v>
      </c>
      <c r="L595">
        <v>55.79</v>
      </c>
      <c r="N595">
        <f>N594/(L594+M594*(1-Analysis!$G$1))*L595</f>
        <v>53.565912791817112</v>
      </c>
      <c r="S595" s="3">
        <v>43354</v>
      </c>
      <c r="T595" s="4">
        <v>280.98050799999999</v>
      </c>
      <c r="V595" s="3">
        <v>43354</v>
      </c>
      <c r="W595">
        <v>28.835356000000001</v>
      </c>
      <c r="Y595">
        <f>Y594/(W594+X594*(1-Analysis!$G$1))*W595</f>
        <v>27.713933448938668</v>
      </c>
      <c r="AA595" s="3">
        <v>43335</v>
      </c>
      <c r="AB595">
        <v>508.8784</v>
      </c>
      <c r="AD595" s="3">
        <v>43326</v>
      </c>
      <c r="AE595">
        <v>51.073300000000003</v>
      </c>
      <c r="AG595" s="1">
        <v>43327</v>
      </c>
      <c r="AH595">
        <v>28.255099999999999</v>
      </c>
      <c r="AJ595">
        <f>AJ594/(AH594+AI594*(1-Analysis!$G$1))*AH595</f>
        <v>27.379954363192265</v>
      </c>
      <c r="AL595" s="1">
        <v>43357</v>
      </c>
      <c r="AM595">
        <v>291.62720000000002</v>
      </c>
      <c r="AO595">
        <f>AO594/(AM594+AN594*(1-Analysis!$G$1))*AM595</f>
        <v>280.043072569088</v>
      </c>
      <c r="AQ595" s="1">
        <v>43340</v>
      </c>
      <c r="AR595">
        <v>25.221399999999999</v>
      </c>
      <c r="AT595">
        <f t="shared" si="18"/>
        <v>1.1713500000000001</v>
      </c>
      <c r="AU595">
        <f>AU594/((AR594+AS594*(1-Analysis!$G$1))*AT594)*AR595*AT595</f>
        <v>28.333418056604209</v>
      </c>
      <c r="AV595">
        <f t="shared" si="19"/>
        <v>1.16934</v>
      </c>
      <c r="AW595">
        <f>AW594/(($AR594+$AS594*(1-Analysis!$G$1))*AV594)*$AR595*AV595</f>
        <v>28.284798796525003</v>
      </c>
      <c r="AY595" s="3">
        <v>43348</v>
      </c>
      <c r="AZ595">
        <v>1.16255</v>
      </c>
      <c r="BB595" s="3">
        <v>43364</v>
      </c>
      <c r="BC595">
        <v>1.17479</v>
      </c>
    </row>
    <row r="596" spans="1:55" x14ac:dyDescent="0.3">
      <c r="A596" s="1">
        <v>43342</v>
      </c>
      <c r="B596">
        <v>2901.13</v>
      </c>
      <c r="D596" s="1">
        <v>43342</v>
      </c>
      <c r="E596">
        <v>5116.0600000000004</v>
      </c>
      <c r="G596" s="1">
        <v>43342</v>
      </c>
      <c r="H596" s="2">
        <v>5729.4480000000003</v>
      </c>
      <c r="K596" s="1">
        <v>43363</v>
      </c>
      <c r="L596">
        <v>55.81</v>
      </c>
      <c r="N596">
        <f>N595/(L595+M595*(1-Analysis!$G$1))*L596</f>
        <v>53.585115485056697</v>
      </c>
      <c r="S596" s="3">
        <v>43353</v>
      </c>
      <c r="T596" s="4">
        <v>279.918115</v>
      </c>
      <c r="V596" s="3">
        <v>43353</v>
      </c>
      <c r="W596">
        <v>28.726400999999999</v>
      </c>
      <c r="Y596">
        <f>Y595/(W595+X595*(1-Analysis!$G$1))*W596</f>
        <v>27.609215767668179</v>
      </c>
      <c r="AA596" s="3">
        <v>43334</v>
      </c>
      <c r="AB596">
        <v>509.7106</v>
      </c>
      <c r="AD596" s="3">
        <v>43325</v>
      </c>
      <c r="AE596">
        <v>50.7453</v>
      </c>
      <c r="AG596" s="1">
        <v>43326</v>
      </c>
      <c r="AH596">
        <v>28.466100000000001</v>
      </c>
      <c r="AJ596">
        <f>AJ595/(AH595+AI595*(1-Analysis!$G$1))*AH596</f>
        <v>27.584419057022181</v>
      </c>
      <c r="AL596" s="1">
        <v>43356</v>
      </c>
      <c r="AM596">
        <v>291.51089999999999</v>
      </c>
      <c r="AO596">
        <f>AO595/(AM595+AN595*(1-Analysis!$G$1))*AM596</f>
        <v>279.93139228227045</v>
      </c>
      <c r="AQ596" s="1">
        <v>43339</v>
      </c>
      <c r="AR596">
        <v>25.307099999999998</v>
      </c>
      <c r="AT596">
        <f t="shared" si="18"/>
        <v>1.1670500000000001</v>
      </c>
      <c r="AU596">
        <f>AU595/((AR595+AS595*(1-Analysis!$G$1))*AT595)*AR596*AT596</f>
        <v>28.32532763461813</v>
      </c>
      <c r="AV596">
        <f t="shared" si="19"/>
        <v>1.1679299999999999</v>
      </c>
      <c r="AW596">
        <f>AW595/(($AR595+$AS595*(1-Analysis!$G$1))*AV595)*$AR596*AV596</f>
        <v>28.346686006854497</v>
      </c>
      <c r="AY596" s="3">
        <v>43347</v>
      </c>
      <c r="AZ596">
        <v>1.1555499999999999</v>
      </c>
      <c r="BB596" s="3">
        <v>43363</v>
      </c>
      <c r="BC596">
        <v>1.17774</v>
      </c>
    </row>
    <row r="597" spans="1:55" x14ac:dyDescent="0.3">
      <c r="A597" s="1">
        <v>43341</v>
      </c>
      <c r="B597">
        <v>2914.04</v>
      </c>
      <c r="D597" s="1">
        <v>43341</v>
      </c>
      <c r="E597">
        <v>5138.24</v>
      </c>
      <c r="G597" s="1">
        <v>43341</v>
      </c>
      <c r="H597" s="2">
        <v>5753.9979999999996</v>
      </c>
      <c r="K597" s="1">
        <v>43362</v>
      </c>
      <c r="L597">
        <v>55.37</v>
      </c>
      <c r="N597">
        <f>N596/(L596+M596*(1-Analysis!$G$1))*L597</f>
        <v>53.162656233785867</v>
      </c>
      <c r="S597" s="3">
        <v>43350</v>
      </c>
      <c r="T597" s="4">
        <v>279.38947100000001</v>
      </c>
      <c r="V597" s="3">
        <v>43350</v>
      </c>
      <c r="W597">
        <v>28.672211000000001</v>
      </c>
      <c r="Y597">
        <f>Y596/(W596+X596*(1-Analysis!$G$1))*W597</f>
        <v>27.557133246002834</v>
      </c>
      <c r="AA597" s="3">
        <v>43333</v>
      </c>
      <c r="AB597">
        <v>509.9006</v>
      </c>
      <c r="AD597" s="3">
        <v>43322</v>
      </c>
      <c r="AE597">
        <v>50.947499999999998</v>
      </c>
      <c r="AG597" s="1">
        <v>43325</v>
      </c>
      <c r="AH597">
        <v>28.285299999999999</v>
      </c>
      <c r="AJ597">
        <f>AJ596/(AH596+AI596*(1-Analysis!$G$1))*AH597</f>
        <v>27.409218978138536</v>
      </c>
      <c r="AL597" s="1">
        <v>43355</v>
      </c>
      <c r="AM597">
        <v>289.93419999999998</v>
      </c>
      <c r="AO597">
        <f>AO596/(AM596+AN596*(1-Analysis!$G$1))*AM597</f>
        <v>278.41732256408335</v>
      </c>
      <c r="AQ597" s="1">
        <v>43336</v>
      </c>
      <c r="AR597">
        <v>25.2044</v>
      </c>
      <c r="AT597">
        <f t="shared" si="18"/>
        <v>1.16275</v>
      </c>
      <c r="AU597">
        <f>AU596/((AR596+AS596*(1-Analysis!$G$1))*AT596)*AR597*AT597</f>
        <v>28.10643796952581</v>
      </c>
      <c r="AV597">
        <f t="shared" si="19"/>
        <v>1.1625799999999999</v>
      </c>
      <c r="AW597">
        <f>AW596/(($AR596+$AS596*(1-Analysis!$G$1))*AV596)*$AR597*AV597</f>
        <v>28.102328664468988</v>
      </c>
      <c r="AY597" s="3">
        <v>43343</v>
      </c>
      <c r="AZ597">
        <v>1.1635</v>
      </c>
      <c r="BB597" s="3">
        <v>43362</v>
      </c>
      <c r="BC597">
        <v>1.1673199999999999</v>
      </c>
    </row>
    <row r="598" spans="1:55" x14ac:dyDescent="0.3">
      <c r="A598" s="1">
        <v>43340</v>
      </c>
      <c r="B598">
        <v>2897.52</v>
      </c>
      <c r="D598" s="1">
        <v>43340</v>
      </c>
      <c r="E598">
        <v>5108.8</v>
      </c>
      <c r="G598" s="1">
        <v>43340</v>
      </c>
      <c r="H598" s="2">
        <v>5720.8879999999999</v>
      </c>
      <c r="K598" s="1">
        <v>43361</v>
      </c>
      <c r="L598">
        <v>55.3</v>
      </c>
      <c r="N598">
        <f>N597/(L597+M597*(1-Analysis!$G$1))*L598</f>
        <v>53.095446807447331</v>
      </c>
      <c r="S598" s="3">
        <v>43349</v>
      </c>
      <c r="T598" s="4">
        <v>279.989417</v>
      </c>
      <c r="V598" s="3">
        <v>43349</v>
      </c>
      <c r="W598">
        <v>28.733723999999999</v>
      </c>
      <c r="Y598">
        <f>Y597/(W597+X597*(1-Analysis!$G$1))*W598</f>
        <v>27.616253972247538</v>
      </c>
      <c r="AA598" s="3">
        <v>43332</v>
      </c>
      <c r="AB598">
        <v>508.8313</v>
      </c>
      <c r="AD598" s="3">
        <v>43321</v>
      </c>
      <c r="AE598">
        <v>51.300899999999999</v>
      </c>
      <c r="AG598" s="1">
        <v>43322</v>
      </c>
      <c r="AH598">
        <v>28.399799999999999</v>
      </c>
      <c r="AJ598">
        <f>AJ597/(AH597+AI597*(1-Analysis!$G$1))*AH598</f>
        <v>27.520172567918273</v>
      </c>
      <c r="AL598" s="1">
        <v>43354</v>
      </c>
      <c r="AM598">
        <v>289.83640000000003</v>
      </c>
      <c r="AO598">
        <f>AO597/(AM597+AN597*(1-Analysis!$G$1))*AM598</f>
        <v>278.3234074131741</v>
      </c>
      <c r="AQ598" s="1">
        <v>43335</v>
      </c>
      <c r="AR598">
        <v>25.162299999999998</v>
      </c>
      <c r="AT598">
        <f t="shared" si="18"/>
        <v>1.1575000000000002</v>
      </c>
      <c r="AU598">
        <f>AU597/((AR597+AS597*(1-Analysis!$G$1))*AT597)*AR598*AT598</f>
        <v>27.932797535744871</v>
      </c>
      <c r="AV598">
        <f t="shared" si="19"/>
        <v>1.1543300000000001</v>
      </c>
      <c r="AW598">
        <f>AW597/(($AR597+$AS597*(1-Analysis!$G$1))*AV597)*$AR598*AV598</f>
        <v>27.856299075107017</v>
      </c>
      <c r="AY598" s="3">
        <v>43342</v>
      </c>
      <c r="AZ598">
        <v>1.1657500000000001</v>
      </c>
      <c r="BB598" s="3">
        <v>43361</v>
      </c>
      <c r="BC598">
        <v>1.16713</v>
      </c>
    </row>
    <row r="599" spans="1:55" x14ac:dyDescent="0.3">
      <c r="A599" s="1">
        <v>43339</v>
      </c>
      <c r="B599">
        <v>2896.74</v>
      </c>
      <c r="D599" s="1">
        <v>43339</v>
      </c>
      <c r="E599">
        <v>5107.3900000000003</v>
      </c>
      <c r="G599" s="1">
        <v>43339</v>
      </c>
      <c r="H599" s="2">
        <v>5719.3019999999997</v>
      </c>
      <c r="K599" s="1">
        <v>43360</v>
      </c>
      <c r="L599">
        <v>55.01</v>
      </c>
      <c r="N599">
        <f>N598/(L598+M598*(1-Analysis!$G$1))*L599</f>
        <v>52.817007755473377</v>
      </c>
      <c r="S599" s="3">
        <v>43348</v>
      </c>
      <c r="T599" s="4">
        <v>280.94528600000001</v>
      </c>
      <c r="V599" s="3">
        <v>43348</v>
      </c>
      <c r="W599">
        <v>28.831780999999999</v>
      </c>
      <c r="Y599">
        <f>Y598/(W598+X598*(1-Analysis!$G$1))*W599</f>
        <v>27.710497482617328</v>
      </c>
      <c r="AA599" s="3">
        <v>43329</v>
      </c>
      <c r="AB599">
        <v>507.58229999999998</v>
      </c>
      <c r="AD599" s="3">
        <v>43320</v>
      </c>
      <c r="AE599">
        <v>51.363100000000003</v>
      </c>
      <c r="AG599" s="1">
        <v>43321</v>
      </c>
      <c r="AH599">
        <v>28.596599999999999</v>
      </c>
      <c r="AJ599">
        <f>AJ598/(AH598+AI598*(1-Analysis!$G$1))*AH599</f>
        <v>27.710877078561527</v>
      </c>
      <c r="AL599" s="1">
        <v>43353</v>
      </c>
      <c r="AM599">
        <v>288.74059999999997</v>
      </c>
      <c r="AO599">
        <f>AO598/(AM598+AN598*(1-Analysis!$G$1))*AM599</f>
        <v>277.27113520083856</v>
      </c>
      <c r="AQ599" s="1">
        <v>43334</v>
      </c>
      <c r="AR599">
        <v>25.1525</v>
      </c>
      <c r="AT599">
        <f t="shared" si="18"/>
        <v>1.15985</v>
      </c>
      <c r="AU599">
        <f>AU598/((AR598+AS598*(1-Analysis!$G$1))*AT598)*AR599*AT599</f>
        <v>27.978606634057293</v>
      </c>
      <c r="AV599">
        <f t="shared" si="19"/>
        <v>1.15947</v>
      </c>
      <c r="AW599">
        <f>AW598/(($AR598+$AS598*(1-Analysis!$G$1))*AV598)*$AR599*AV599</f>
        <v>27.96944004310075</v>
      </c>
      <c r="AY599" s="3">
        <v>43341</v>
      </c>
      <c r="AZ599">
        <v>1.1692999999999998</v>
      </c>
      <c r="BB599" s="3">
        <v>43360</v>
      </c>
      <c r="BC599">
        <v>1.16855</v>
      </c>
    </row>
    <row r="600" spans="1:55" x14ac:dyDescent="0.3">
      <c r="A600" s="1">
        <v>43336</v>
      </c>
      <c r="B600">
        <v>2874.69</v>
      </c>
      <c r="D600" s="1">
        <v>43336</v>
      </c>
      <c r="E600">
        <v>5068.1099999999997</v>
      </c>
      <c r="G600" s="1">
        <v>43336</v>
      </c>
      <c r="H600" s="2">
        <v>5675.1210000000001</v>
      </c>
      <c r="K600" s="1">
        <v>43357</v>
      </c>
      <c r="L600">
        <v>55.31</v>
      </c>
      <c r="N600">
        <f>N599/(L599+M599*(1-Analysis!$G$1))*L600</f>
        <v>53.105048154067127</v>
      </c>
      <c r="S600" s="3">
        <v>43347</v>
      </c>
      <c r="T600" s="4">
        <v>281.73505599999999</v>
      </c>
      <c r="V600" s="3">
        <v>43347</v>
      </c>
      <c r="W600">
        <v>28.912799</v>
      </c>
      <c r="Y600">
        <f>Y599/(W599+X599*(1-Analysis!$G$1))*W600</f>
        <v>27.788364648889392</v>
      </c>
      <c r="AA600" s="3">
        <v>43328</v>
      </c>
      <c r="AB600">
        <v>505.8612</v>
      </c>
      <c r="AD600" s="3">
        <v>43319</v>
      </c>
      <c r="AE600">
        <v>51.374699999999997</v>
      </c>
      <c r="AG600" s="1">
        <v>43320</v>
      </c>
      <c r="AH600">
        <v>28.630500000000001</v>
      </c>
      <c r="AJ600">
        <f>AJ599/(AH599+AI599*(1-Analysis!$G$1))*AH600</f>
        <v>27.743727093352209</v>
      </c>
      <c r="AL600" s="1">
        <v>43350</v>
      </c>
      <c r="AM600">
        <v>288.20010000000002</v>
      </c>
      <c r="AO600">
        <f>AO599/(AM599+AN599*(1-Analysis!$G$1))*AM600</f>
        <v>276.75210514903415</v>
      </c>
      <c r="AQ600" s="1">
        <v>43333</v>
      </c>
      <c r="AR600">
        <v>25.3354</v>
      </c>
      <c r="AT600">
        <f t="shared" si="18"/>
        <v>1.1519000000000001</v>
      </c>
      <c r="AU600">
        <f>AU599/((AR599+AS599*(1-Analysis!$G$1))*AT599)*AR600*AT600</f>
        <v>27.988887823281331</v>
      </c>
      <c r="AV600">
        <f t="shared" si="19"/>
        <v>1.15717</v>
      </c>
      <c r="AW600">
        <f>AW599/(($AR599+$AS599*(1-Analysis!$G$1))*AV599)*$AR600*AV600</f>
        <v>28.116938382208918</v>
      </c>
      <c r="AY600" s="3">
        <v>43340</v>
      </c>
      <c r="AZ600">
        <v>1.1713500000000001</v>
      </c>
      <c r="BB600" s="3">
        <v>43357</v>
      </c>
      <c r="BC600">
        <v>1.1624000000000001</v>
      </c>
    </row>
    <row r="601" spans="1:55" x14ac:dyDescent="0.3">
      <c r="A601" s="1">
        <v>43335</v>
      </c>
      <c r="B601">
        <v>2856.98</v>
      </c>
      <c r="D601" s="1">
        <v>43335</v>
      </c>
      <c r="E601">
        <v>5036.8500000000004</v>
      </c>
      <c r="G601" s="1">
        <v>43335</v>
      </c>
      <c r="H601" s="2">
        <v>5640.0969999999998</v>
      </c>
      <c r="K601" s="1">
        <v>43356</v>
      </c>
      <c r="L601">
        <v>55.29</v>
      </c>
      <c r="N601">
        <f>N600/(L600+M600*(1-Analysis!$G$1))*L601</f>
        <v>53.085845460827542</v>
      </c>
      <c r="S601" s="3">
        <v>43346</v>
      </c>
      <c r="T601" s="4">
        <v>282.17798099999999</v>
      </c>
      <c r="V601" s="3">
        <v>43346</v>
      </c>
      <c r="W601">
        <v>28.958258000000001</v>
      </c>
      <c r="Y601">
        <f>Y600/(W600+X600*(1-Analysis!$G$1))*W601</f>
        <v>27.832055723854975</v>
      </c>
      <c r="AA601" s="3">
        <v>43327</v>
      </c>
      <c r="AB601">
        <v>501.73820000000001</v>
      </c>
      <c r="AD601" s="3">
        <v>43318</v>
      </c>
      <c r="AE601">
        <v>51.2288</v>
      </c>
      <c r="AG601" s="1">
        <v>43319</v>
      </c>
      <c r="AH601">
        <v>28.637</v>
      </c>
      <c r="AJ601">
        <f>AJ600/(AH600+AI600*(1-Analysis!$G$1))*AH601</f>
        <v>27.750025768754554</v>
      </c>
      <c r="AL601" s="1">
        <v>43349</v>
      </c>
      <c r="AM601">
        <v>288.81490000000002</v>
      </c>
      <c r="AO601">
        <f>AO600/(AM600+AN600*(1-Analysis!$G$1))*AM601</f>
        <v>277.34248382775644</v>
      </c>
      <c r="AQ601" s="1">
        <v>43332</v>
      </c>
      <c r="AR601">
        <v>25.473400000000002</v>
      </c>
      <c r="AT601">
        <f t="shared" si="18"/>
        <v>1.1432500000000001</v>
      </c>
      <c r="AU601">
        <f>AU600/((AR600+AS600*(1-Analysis!$G$1))*AT600)*AR601*AT601</f>
        <v>27.930018484733438</v>
      </c>
      <c r="AV601">
        <f t="shared" si="19"/>
        <v>1.14906</v>
      </c>
      <c r="AW601">
        <f>AW600/(($AR600+$AS600*(1-Analysis!$G$1))*AV600)*$AR601*AV601</f>
        <v>28.071958924179135</v>
      </c>
      <c r="AY601" s="3">
        <v>43339</v>
      </c>
      <c r="AZ601">
        <v>1.1670500000000001</v>
      </c>
      <c r="BB601" s="3">
        <v>43356</v>
      </c>
      <c r="BC601">
        <v>1.16899</v>
      </c>
    </row>
    <row r="602" spans="1:55" x14ac:dyDescent="0.3">
      <c r="A602" s="1">
        <v>43334</v>
      </c>
      <c r="B602">
        <v>2861.82</v>
      </c>
      <c r="D602" s="1">
        <v>43334</v>
      </c>
      <c r="E602">
        <v>5045.17</v>
      </c>
      <c r="G602" s="1">
        <v>43334</v>
      </c>
      <c r="H602" s="2">
        <v>5649.3069999999998</v>
      </c>
      <c r="K602" s="1">
        <v>43355</v>
      </c>
      <c r="L602">
        <v>54.99</v>
      </c>
      <c r="N602">
        <f>N601/(L601+M601*(1-Analysis!$G$1))*L602</f>
        <v>52.797805062233792</v>
      </c>
      <c r="S602" s="3">
        <v>43343</v>
      </c>
      <c r="T602" s="4">
        <v>282.17864100000003</v>
      </c>
      <c r="V602" s="3">
        <v>43343</v>
      </c>
      <c r="W602">
        <v>28.958303000000001</v>
      </c>
      <c r="Y602">
        <f>Y601/(W601+X601*(1-Analysis!$G$1))*W602</f>
        <v>27.832098973780699</v>
      </c>
      <c r="AA602" s="3">
        <v>43326</v>
      </c>
      <c r="AB602">
        <v>505.49</v>
      </c>
      <c r="AD602" s="3">
        <v>43315</v>
      </c>
      <c r="AE602">
        <v>51.044600000000003</v>
      </c>
      <c r="AG602" s="1">
        <v>43318</v>
      </c>
      <c r="AH602">
        <v>28.556000000000001</v>
      </c>
      <c r="AJ602">
        <f>AJ601/(AH601+AI601*(1-Analysis!$G$1))*AH602</f>
        <v>27.671534582971507</v>
      </c>
      <c r="AL602" s="1">
        <v>43348</v>
      </c>
      <c r="AM602">
        <v>289.7978</v>
      </c>
      <c r="AO602">
        <f>AO601/(AM601+AN601*(1-Analysis!$G$1))*AM602</f>
        <v>278.28634069717106</v>
      </c>
      <c r="AQ602" s="1">
        <v>43329</v>
      </c>
      <c r="AR602">
        <v>25.462499999999999</v>
      </c>
      <c r="AT602">
        <f t="shared" si="18"/>
        <v>1.1409000000000002</v>
      </c>
      <c r="AU602">
        <f>AU601/((AR601+AS601*(1-Analysis!$G$1))*AT601)*AR602*AT602</f>
        <v>27.860680505046041</v>
      </c>
      <c r="AV602">
        <f t="shared" si="19"/>
        <v>1.14394</v>
      </c>
      <c r="AW602">
        <f>AW601/(($AR601+$AS601*(1-Analysis!$G$1))*AV601)*$AR602*AV602</f>
        <v>27.934917045264577</v>
      </c>
      <c r="AY602" s="3">
        <v>43336</v>
      </c>
      <c r="AZ602">
        <v>1.16275</v>
      </c>
      <c r="BB602" s="3">
        <v>43355</v>
      </c>
      <c r="BC602">
        <v>1.16286</v>
      </c>
    </row>
    <row r="603" spans="1:55" x14ac:dyDescent="0.3">
      <c r="A603" s="1">
        <v>43333</v>
      </c>
      <c r="B603">
        <v>2862.96</v>
      </c>
      <c r="D603" s="1">
        <v>43333</v>
      </c>
      <c r="E603">
        <v>5047.08</v>
      </c>
      <c r="G603" s="1">
        <v>43333</v>
      </c>
      <c r="H603" s="2">
        <v>5651.393</v>
      </c>
      <c r="K603" s="1">
        <v>43354</v>
      </c>
      <c r="L603">
        <v>54.97</v>
      </c>
      <c r="N603">
        <f>N602/(L602+M602*(1-Analysis!$G$1))*L603</f>
        <v>52.7786023689942</v>
      </c>
      <c r="S603" s="3">
        <v>43342</v>
      </c>
      <c r="T603" s="4">
        <v>282.116917</v>
      </c>
      <c r="V603" s="3">
        <v>43342</v>
      </c>
      <c r="W603">
        <v>28.951953</v>
      </c>
      <c r="Y603">
        <f>Y602/(W602+X602*(1-Analysis!$G$1))*W603</f>
        <v>27.825995928706423</v>
      </c>
      <c r="AA603" s="3">
        <v>43325</v>
      </c>
      <c r="AB603">
        <v>502.23820000000001</v>
      </c>
      <c r="AD603" s="3">
        <v>43314</v>
      </c>
      <c r="AE603">
        <v>50.803100000000001</v>
      </c>
      <c r="AG603" s="1">
        <v>43315</v>
      </c>
      <c r="AH603">
        <v>28.442599999999999</v>
      </c>
      <c r="AJ603">
        <f>AJ602/(AH602+AI602*(1-Analysis!$G$1))*AH603</f>
        <v>27.561646922875237</v>
      </c>
      <c r="AL603" s="1">
        <v>43347</v>
      </c>
      <c r="AM603">
        <v>290.61329999999998</v>
      </c>
      <c r="AO603">
        <f>AO602/(AM602+AN602*(1-Analysis!$G$1))*AM603</f>
        <v>279.0694470935569</v>
      </c>
      <c r="AQ603" s="1">
        <v>43328</v>
      </c>
      <c r="AR603">
        <v>25.415399999999998</v>
      </c>
      <c r="AT603">
        <f t="shared" si="18"/>
        <v>1.1391500000000003</v>
      </c>
      <c r="AU603">
        <f>AU602/((AR602+AS602*(1-Analysis!$G$1))*AT602)*AR603*AT603</f>
        <v>27.766488600479111</v>
      </c>
      <c r="AV603">
        <f t="shared" si="19"/>
        <v>1.13748</v>
      </c>
      <c r="AW603">
        <f>AW602/(($AR602+$AS602*(1-Analysis!$G$1))*AV602)*$AR603*AV603</f>
        <v>27.725782779504868</v>
      </c>
      <c r="AY603" s="3">
        <v>43335</v>
      </c>
      <c r="AZ603">
        <v>1.1575000000000002</v>
      </c>
      <c r="BB603" s="3">
        <v>43354</v>
      </c>
      <c r="BC603">
        <v>1.1599900000000001</v>
      </c>
    </row>
    <row r="604" spans="1:55" x14ac:dyDescent="0.3">
      <c r="A604" s="1">
        <v>43332</v>
      </c>
      <c r="B604">
        <v>2857.05</v>
      </c>
      <c r="D604" s="1">
        <v>43332</v>
      </c>
      <c r="E604">
        <v>5036.54</v>
      </c>
      <c r="G604" s="1">
        <v>43332</v>
      </c>
      <c r="H604" s="2">
        <v>5639.5280000000002</v>
      </c>
      <c r="K604" s="1">
        <v>43353</v>
      </c>
      <c r="L604">
        <v>54.76</v>
      </c>
      <c r="N604">
        <f>N603/(L603+M603*(1-Analysis!$G$1))*L604</f>
        <v>52.57697408997857</v>
      </c>
      <c r="S604" s="3">
        <v>43341</v>
      </c>
      <c r="T604" s="4">
        <v>283.33288499999998</v>
      </c>
      <c r="V604" s="3">
        <v>43341</v>
      </c>
      <c r="W604">
        <v>29.076771000000001</v>
      </c>
      <c r="Y604">
        <f>Y603/(W603+X603*(1-Analysis!$G$1))*W604</f>
        <v>27.945959689349074</v>
      </c>
      <c r="AA604" s="3">
        <v>43322</v>
      </c>
      <c r="AB604">
        <v>504.25279999999998</v>
      </c>
      <c r="AD604" s="3">
        <v>43313</v>
      </c>
      <c r="AE604">
        <v>50.547899999999998</v>
      </c>
      <c r="AG604" s="1">
        <v>43314</v>
      </c>
      <c r="AH604">
        <v>28.304500000000001</v>
      </c>
      <c r="AJ604">
        <f>AJ603/(AH603+AI603*(1-Analysis!$G$1))*AH604</f>
        <v>27.427824296250069</v>
      </c>
      <c r="AL604" s="1">
        <v>43346</v>
      </c>
      <c r="AM604">
        <v>291.06869999999998</v>
      </c>
      <c r="AO604">
        <f>AO603/(AM603+AN603*(1-Analysis!$G$1))*AM604</f>
        <v>279.50675752018367</v>
      </c>
      <c r="AQ604" s="1">
        <v>43327</v>
      </c>
      <c r="AR604">
        <v>25.386199999999999</v>
      </c>
      <c r="AT604">
        <f t="shared" si="18"/>
        <v>1.1312500000000001</v>
      </c>
      <c r="AU604">
        <f>AU603/((AR603+AS603*(1-Analysis!$G$1))*AT603)*AR604*AT604</f>
        <v>27.542248176061026</v>
      </c>
      <c r="AV604">
        <f t="shared" si="19"/>
        <v>1.1346099999999999</v>
      </c>
      <c r="AW604">
        <f>AW603/(($AR603+$AS603*(1-Analysis!$G$1))*AV603)*$AR604*AV604</f>
        <v>27.624053218157432</v>
      </c>
      <c r="AY604" s="3">
        <v>43334</v>
      </c>
      <c r="AZ604">
        <v>1.15985</v>
      </c>
      <c r="BB604" s="3">
        <v>43353</v>
      </c>
      <c r="BC604">
        <v>1.1596299999999999</v>
      </c>
    </row>
    <row r="605" spans="1:55" x14ac:dyDescent="0.3">
      <c r="A605" s="1">
        <v>43329</v>
      </c>
      <c r="B605">
        <v>2850.13</v>
      </c>
      <c r="D605" s="1">
        <v>43329</v>
      </c>
      <c r="E605">
        <v>5024.2</v>
      </c>
      <c r="G605" s="1">
        <v>43329</v>
      </c>
      <c r="H605" s="2">
        <v>5625.6559999999999</v>
      </c>
      <c r="K605" s="1">
        <v>43350</v>
      </c>
      <c r="L605">
        <v>54.66</v>
      </c>
      <c r="N605">
        <f>N604/(L604+M604*(1-Analysis!$G$1))*L605</f>
        <v>52.480960623780653</v>
      </c>
      <c r="S605" s="3">
        <v>43340</v>
      </c>
      <c r="T605" s="4">
        <v>281.70709900000003</v>
      </c>
      <c r="V605" s="3">
        <v>43340</v>
      </c>
      <c r="W605">
        <v>28.909939999999999</v>
      </c>
      <c r="Y605">
        <f>Y604/(W604+X604*(1-Analysis!$G$1))*W605</f>
        <v>27.785616836941774</v>
      </c>
      <c r="AA605" s="3">
        <v>43321</v>
      </c>
      <c r="AB605">
        <v>507.71440000000001</v>
      </c>
      <c r="AD605" s="3">
        <v>43312</v>
      </c>
      <c r="AE605">
        <v>50.599699999999999</v>
      </c>
      <c r="AG605" s="1">
        <v>43313</v>
      </c>
      <c r="AH605">
        <v>28.162199999999999</v>
      </c>
      <c r="AJ605">
        <f>AJ604/(AH604+AI604*(1-Analysis!$G$1))*AH605</f>
        <v>27.289931756287999</v>
      </c>
      <c r="AL605" s="1">
        <v>43343</v>
      </c>
      <c r="AM605">
        <v>291.10160000000002</v>
      </c>
      <c r="AO605">
        <f>AO604/(AM604+AN604*(1-Analysis!$G$1))*AM605</f>
        <v>279.53835065377177</v>
      </c>
      <c r="AQ605" s="1">
        <v>43326</v>
      </c>
      <c r="AR605">
        <v>25.4421</v>
      </c>
      <c r="AT605">
        <f t="shared" si="18"/>
        <v>1.1372500000000001</v>
      </c>
      <c r="AU605">
        <f>AU604/((AR604+AS604*(1-Analysis!$G$1))*AT604)*AR605*AT605</f>
        <v>27.749297858173502</v>
      </c>
      <c r="AV605">
        <f t="shared" si="19"/>
        <v>1.13456</v>
      </c>
      <c r="AW605">
        <f>AW604/(($AR604+$AS604*(1-Analysis!$G$1))*AV604)*$AR605*AV605</f>
        <v>27.683660917097672</v>
      </c>
      <c r="AY605" s="3">
        <v>43333</v>
      </c>
      <c r="AZ605">
        <v>1.1519000000000001</v>
      </c>
      <c r="BB605" s="3">
        <v>43350</v>
      </c>
      <c r="BC605">
        <v>1.15591</v>
      </c>
    </row>
    <row r="606" spans="1:55" x14ac:dyDescent="0.3">
      <c r="A606" s="1">
        <v>43328</v>
      </c>
      <c r="B606">
        <v>2840.69</v>
      </c>
      <c r="D606" s="1">
        <v>43328</v>
      </c>
      <c r="E606">
        <v>5007.2700000000004</v>
      </c>
      <c r="G606" s="1">
        <v>43328</v>
      </c>
      <c r="H606" s="2">
        <v>5606.5609999999997</v>
      </c>
      <c r="K606" s="1">
        <v>43349</v>
      </c>
      <c r="L606">
        <v>54.78</v>
      </c>
      <c r="N606">
        <f>N605/(L605+M605*(1-Analysis!$G$1))*L606</f>
        <v>52.596176783218155</v>
      </c>
      <c r="S606" s="3">
        <v>43336</v>
      </c>
      <c r="T606" s="4">
        <v>279.46060599999998</v>
      </c>
      <c r="V606" s="3">
        <v>43336</v>
      </c>
      <c r="W606">
        <v>28.679365000000001</v>
      </c>
      <c r="Y606">
        <f>Y605/(W605+X605*(1-Analysis!$G$1))*W606</f>
        <v>27.564009023083365</v>
      </c>
      <c r="AA606" s="3">
        <v>43320</v>
      </c>
      <c r="AB606">
        <v>508.31689999999998</v>
      </c>
      <c r="AD606" s="3">
        <v>43311</v>
      </c>
      <c r="AE606">
        <v>50.351500000000001</v>
      </c>
      <c r="AG606" s="1">
        <v>43312</v>
      </c>
      <c r="AH606">
        <v>28.192499999999999</v>
      </c>
      <c r="AJ606">
        <f>AJ605/(AH605+AI605*(1-Analysis!$G$1))*AH606</f>
        <v>27.319293273932768</v>
      </c>
      <c r="AL606" s="1">
        <v>43342</v>
      </c>
      <c r="AM606">
        <v>291.03609999999998</v>
      </c>
      <c r="AO606">
        <f>AO605/(AM605+AN605*(1-Analysis!$G$1))*AM606</f>
        <v>279.47545246988051</v>
      </c>
      <c r="AQ606" s="1">
        <v>43325</v>
      </c>
      <c r="AR606">
        <v>25.182400000000001</v>
      </c>
      <c r="AT606">
        <f t="shared" si="18"/>
        <v>1.1415999999999997</v>
      </c>
      <c r="AU606">
        <f>AU605/((AR605+AS605*(1-Analysis!$G$1))*AT605)*AR606*AT606</f>
        <v>27.571105240628679</v>
      </c>
      <c r="AV606">
        <f t="shared" si="19"/>
        <v>1.14056</v>
      </c>
      <c r="AW606">
        <f>AW605/(($AR605+$AS605*(1-Analysis!$G$1))*AV605)*$AR606*AV606</f>
        <v>27.545987905791392</v>
      </c>
      <c r="AY606" s="3">
        <v>43332</v>
      </c>
      <c r="AZ606">
        <v>1.1432500000000001</v>
      </c>
      <c r="BB606" s="3">
        <v>43349</v>
      </c>
      <c r="BC606">
        <v>1.1623399999999999</v>
      </c>
    </row>
    <row r="607" spans="1:55" x14ac:dyDescent="0.3">
      <c r="A607" s="1">
        <v>43327</v>
      </c>
      <c r="B607">
        <v>2818.37</v>
      </c>
      <c r="D607" s="1">
        <v>43327</v>
      </c>
      <c r="E607">
        <v>4966.8999999999996</v>
      </c>
      <c r="G607" s="1">
        <v>43327</v>
      </c>
      <c r="H607" s="2">
        <v>5560.8530000000001</v>
      </c>
      <c r="K607" s="1">
        <v>43348</v>
      </c>
      <c r="L607">
        <v>54.96</v>
      </c>
      <c r="N607">
        <f>N606/(L606+M606*(1-Analysis!$G$1))*L607</f>
        <v>52.769001022374404</v>
      </c>
      <c r="S607" s="3">
        <v>43335</v>
      </c>
      <c r="T607" s="4">
        <v>277.736401</v>
      </c>
      <c r="V607" s="3">
        <v>43335</v>
      </c>
      <c r="W607">
        <v>28.502435999999999</v>
      </c>
      <c r="Y607">
        <f>Y606/(W606+X606*(1-Analysis!$G$1))*W607</f>
        <v>27.393960887343777</v>
      </c>
      <c r="AA607" s="3">
        <v>43319</v>
      </c>
      <c r="AB607">
        <v>508.43689999999998</v>
      </c>
      <c r="AD607" s="3">
        <v>43308</v>
      </c>
      <c r="AE607">
        <v>50.639600000000002</v>
      </c>
      <c r="AG607" s="1">
        <v>43311</v>
      </c>
      <c r="AH607">
        <v>28.053000000000001</v>
      </c>
      <c r="AJ607">
        <f>AJ606/(AH606+AI606*(1-Analysis!$G$1))*AH607</f>
        <v>27.184114009528635</v>
      </c>
      <c r="AL607" s="1">
        <v>43341</v>
      </c>
      <c r="AM607">
        <v>292.2903</v>
      </c>
      <c r="AO607">
        <f>AO606/(AM606+AN606*(1-Analysis!$G$1))*AM607</f>
        <v>280.67983265669488</v>
      </c>
      <c r="AQ607" s="1">
        <v>43322</v>
      </c>
      <c r="AR607">
        <v>25.245999999999999</v>
      </c>
      <c r="AT607">
        <f t="shared" si="18"/>
        <v>1.1432500000000001</v>
      </c>
      <c r="AU607">
        <f>AU606/((AR606+AS606*(1-Analysis!$G$1))*AT606)*AR607*AT607</f>
        <v>27.680688351989922</v>
      </c>
      <c r="AV607">
        <f t="shared" si="19"/>
        <v>1.1402699999999999</v>
      </c>
      <c r="AW607">
        <f>AW606/(($AR606+$AS606*(1-Analysis!$G$1))*AV606)*$AR607*AV607</f>
        <v>27.608535759565751</v>
      </c>
      <c r="AY607" s="3">
        <v>43329</v>
      </c>
      <c r="AZ607">
        <v>1.1409000000000002</v>
      </c>
      <c r="BB607" s="3">
        <v>43348</v>
      </c>
      <c r="BC607">
        <v>1.1633500000000001</v>
      </c>
    </row>
    <row r="608" spans="1:55" x14ac:dyDescent="0.3">
      <c r="A608" s="1">
        <v>43326</v>
      </c>
      <c r="B608">
        <v>2839.96</v>
      </c>
      <c r="D608" s="1">
        <v>43326</v>
      </c>
      <c r="E608">
        <v>5004.29</v>
      </c>
      <c r="G608" s="1">
        <v>43326</v>
      </c>
      <c r="H608" s="2">
        <v>5602.4139999999998</v>
      </c>
      <c r="K608" s="1">
        <v>43347</v>
      </c>
      <c r="L608">
        <v>55.12</v>
      </c>
      <c r="N608">
        <f>N607/(L607+M607*(1-Analysis!$G$1))*L608</f>
        <v>52.922622568291061</v>
      </c>
      <c r="S608" s="3">
        <v>43334</v>
      </c>
      <c r="T608" s="4">
        <v>278.19196699999998</v>
      </c>
      <c r="V608" s="3">
        <v>43334</v>
      </c>
      <c r="W608">
        <v>28.549191</v>
      </c>
      <c r="Y608">
        <f>Y607/(W607+X607*(1-Analysis!$G$1))*W608</f>
        <v>27.43889756017019</v>
      </c>
      <c r="AA608" s="3">
        <v>43318</v>
      </c>
      <c r="AB608">
        <v>507.00130000000001</v>
      </c>
      <c r="AD608" s="3">
        <v>43307</v>
      </c>
      <c r="AE608">
        <v>50.973199999999999</v>
      </c>
      <c r="AG608" s="1">
        <v>43308</v>
      </c>
      <c r="AH608">
        <v>28.212299999999999</v>
      </c>
      <c r="AJ608">
        <f>AJ607/(AH607+AI607*(1-Analysis!$G$1))*AH608</f>
        <v>27.33848000823529</v>
      </c>
      <c r="AL608" s="1">
        <v>43340</v>
      </c>
      <c r="AM608">
        <v>290.61720000000003</v>
      </c>
      <c r="AO608">
        <f>AO607/(AM607+AN607*(1-Analysis!$G$1))*AM608</f>
        <v>279.07319217626184</v>
      </c>
      <c r="AQ608" s="1">
        <v>43321</v>
      </c>
      <c r="AR608">
        <v>25.113700000000001</v>
      </c>
      <c r="AT608">
        <f t="shared" si="18"/>
        <v>1.1572499999999999</v>
      </c>
      <c r="AU608">
        <f>AU607/((AR607+AS607*(1-Analysis!$G$1))*AT607)*AR608*AT608</f>
        <v>27.872825078806819</v>
      </c>
      <c r="AV608">
        <f t="shared" si="19"/>
        <v>1.15279</v>
      </c>
      <c r="AW608">
        <f>AW607/(($AR607+$AS607*(1-Analysis!$G$1))*AV607)*$AR608*AV608</f>
        <v>27.765404210497056</v>
      </c>
      <c r="AY608" s="3">
        <v>43328</v>
      </c>
      <c r="AZ608">
        <v>1.1391500000000003</v>
      </c>
      <c r="BB608" s="3">
        <v>43347</v>
      </c>
      <c r="BC608">
        <v>1.1580900000000001</v>
      </c>
    </row>
    <row r="609" spans="1:55" x14ac:dyDescent="0.3">
      <c r="A609" s="1">
        <v>43325</v>
      </c>
      <c r="B609">
        <v>2821.93</v>
      </c>
      <c r="D609" s="1">
        <v>43325</v>
      </c>
      <c r="E609">
        <v>4972.22</v>
      </c>
      <c r="G609" s="1">
        <v>43325</v>
      </c>
      <c r="H609" s="2">
        <v>5566.3609999999999</v>
      </c>
      <c r="K609" s="1">
        <v>43346</v>
      </c>
      <c r="L609">
        <v>55.2</v>
      </c>
      <c r="N609">
        <f>N608/(L608+M608*(1-Analysis!$G$1))*L609</f>
        <v>52.9994333412494</v>
      </c>
      <c r="S609" s="3">
        <v>43333</v>
      </c>
      <c r="T609" s="4">
        <v>278.29605400000003</v>
      </c>
      <c r="V609" s="3">
        <v>43333</v>
      </c>
      <c r="W609">
        <v>28.559871000000001</v>
      </c>
      <c r="Y609">
        <f>Y608/(W608+X608*(1-Analysis!$G$1))*W609</f>
        <v>27.449162209208499</v>
      </c>
      <c r="AA609" s="3">
        <v>43315</v>
      </c>
      <c r="AB609">
        <v>505.16860000000003</v>
      </c>
      <c r="AD609" s="3">
        <v>43306</v>
      </c>
      <c r="AE609">
        <v>51.125599999999999</v>
      </c>
      <c r="AG609" s="1">
        <v>43307</v>
      </c>
      <c r="AH609">
        <v>28.398900000000001</v>
      </c>
      <c r="AJ609">
        <f>AJ608/(AH608+AI608*(1-Analysis!$G$1))*AH609</f>
        <v>27.519300443631796</v>
      </c>
      <c r="AL609" s="1">
        <v>43339</v>
      </c>
      <c r="AM609">
        <v>290.53539999999998</v>
      </c>
      <c r="AO609">
        <f>AO608/(AM608+AN608*(1-Analysis!$G$1))*AM609</f>
        <v>278.99464146721903</v>
      </c>
      <c r="AQ609" s="1">
        <v>43320</v>
      </c>
      <c r="AR609">
        <v>25.077999999999999</v>
      </c>
      <c r="AT609">
        <f t="shared" si="18"/>
        <v>1.16035</v>
      </c>
      <c r="AU609">
        <f>AU608/((AR608+AS608*(1-Analysis!$G$1))*AT608)*AR609*AT609</f>
        <v>27.907761476904742</v>
      </c>
      <c r="AV609">
        <f t="shared" si="19"/>
        <v>1.1614</v>
      </c>
      <c r="AW609">
        <f>AW608/(($AR608+$AS608*(1-Analysis!$G$1))*AV608)*$AR609*AV609</f>
        <v>27.933015193068616</v>
      </c>
      <c r="AY609" s="3">
        <v>43327</v>
      </c>
      <c r="AZ609">
        <v>1.1312500000000001</v>
      </c>
      <c r="BB609" s="3">
        <v>43346</v>
      </c>
      <c r="BC609">
        <v>1.16147</v>
      </c>
    </row>
    <row r="610" spans="1:55" x14ac:dyDescent="0.3">
      <c r="A610" s="1">
        <v>43322</v>
      </c>
      <c r="B610">
        <v>2833.28</v>
      </c>
      <c r="D610" s="1">
        <v>43322</v>
      </c>
      <c r="E610">
        <v>4992.16</v>
      </c>
      <c r="G610" s="1">
        <v>43322</v>
      </c>
      <c r="H610" s="2">
        <v>5588.6589999999997</v>
      </c>
      <c r="K610" s="1">
        <v>43343</v>
      </c>
      <c r="L610">
        <v>55.2</v>
      </c>
      <c r="N610">
        <f>N609/(L609+M609*(1-Analysis!$G$1))*L610</f>
        <v>52.9994333412494</v>
      </c>
      <c r="S610" s="3">
        <v>43332</v>
      </c>
      <c r="T610" s="4">
        <v>277.71473700000001</v>
      </c>
      <c r="V610" s="3">
        <v>43332</v>
      </c>
      <c r="W610">
        <v>28.500250000000001</v>
      </c>
      <c r="Y610">
        <f>Y609/(W609+X609*(1-Analysis!$G$1))*W610</f>
        <v>27.391859902063089</v>
      </c>
      <c r="AA610" s="3">
        <v>43314</v>
      </c>
      <c r="AB610">
        <v>502.76769999999999</v>
      </c>
      <c r="AD610" s="3">
        <v>43305</v>
      </c>
      <c r="AE610">
        <v>50.663499999999999</v>
      </c>
      <c r="AG610" s="1">
        <v>43306</v>
      </c>
      <c r="AH610">
        <v>28.479099999999999</v>
      </c>
      <c r="AJ610">
        <f>AJ609/(AH609+AI609*(1-Analysis!$G$1))*AH610</f>
        <v>27.59701640782686</v>
      </c>
      <c r="AL610" s="1">
        <v>43336</v>
      </c>
      <c r="AM610">
        <v>288.303</v>
      </c>
      <c r="AO610">
        <f>AO609/(AM609+AN609*(1-Analysis!$G$1))*AM610</f>
        <v>276.85091771578834</v>
      </c>
      <c r="AQ610" s="1">
        <v>43319</v>
      </c>
      <c r="AR610">
        <v>25.108599999999999</v>
      </c>
      <c r="AT610">
        <f t="shared" si="18"/>
        <v>1.1592000000000002</v>
      </c>
      <c r="AU610">
        <f>AU609/((AR609+AS609*(1-Analysis!$G$1))*AT609)*AR610*AT610</f>
        <v>27.914121750942318</v>
      </c>
      <c r="AV610">
        <f t="shared" si="19"/>
        <v>1.15967</v>
      </c>
      <c r="AW610">
        <f>AW609/(($AR609+$AS609*(1-Analysis!$G$1))*AV609)*$AR610*AV610</f>
        <v>27.925439588436223</v>
      </c>
      <c r="AY610" s="3">
        <v>43326</v>
      </c>
      <c r="AZ610">
        <v>1.1372500000000001</v>
      </c>
      <c r="BB610" s="3">
        <v>43343</v>
      </c>
      <c r="BC610">
        <v>1.1609799999999999</v>
      </c>
    </row>
    <row r="611" spans="1:55" x14ac:dyDescent="0.3">
      <c r="A611" s="1">
        <v>43321</v>
      </c>
      <c r="B611">
        <v>2853.58</v>
      </c>
      <c r="D611" s="1">
        <v>43321</v>
      </c>
      <c r="E611">
        <v>5026.87</v>
      </c>
      <c r="G611" s="1">
        <v>43321</v>
      </c>
      <c r="H611" s="2">
        <v>5627.0029999999997</v>
      </c>
      <c r="K611" s="1">
        <v>43342</v>
      </c>
      <c r="L611">
        <v>55.2</v>
      </c>
      <c r="N611">
        <f>N610/(L610+M610*(1-Analysis!$G$1))*L611</f>
        <v>52.9994333412494</v>
      </c>
      <c r="S611" s="3">
        <v>43329</v>
      </c>
      <c r="T611" s="4">
        <v>277.03463499999998</v>
      </c>
      <c r="V611" s="3">
        <v>43329</v>
      </c>
      <c r="W611">
        <v>28.430461999999999</v>
      </c>
      <c r="Y611">
        <f>Y610/(W610+X610*(1-Analysis!$G$1))*W611</f>
        <v>27.324785995032617</v>
      </c>
      <c r="AA611" s="3">
        <v>43313</v>
      </c>
      <c r="AB611">
        <v>500.2525</v>
      </c>
      <c r="AD611" s="3">
        <v>43304</v>
      </c>
      <c r="AE611">
        <v>50.42</v>
      </c>
      <c r="AG611" s="1">
        <v>43305</v>
      </c>
      <c r="AH611">
        <v>28.218</v>
      </c>
      <c r="AJ611">
        <f>AJ610/(AH610+AI610*(1-Analysis!$G$1))*AH611</f>
        <v>27.344003462049656</v>
      </c>
      <c r="AL611" s="1">
        <v>43335</v>
      </c>
      <c r="AM611">
        <v>286.5292</v>
      </c>
      <c r="AO611">
        <f>AO610/(AM610+AN610*(1-Analysis!$G$1))*AM611</f>
        <v>275.14757727935768</v>
      </c>
      <c r="AQ611" s="1">
        <v>43318</v>
      </c>
      <c r="AR611">
        <v>25.111000000000001</v>
      </c>
      <c r="AT611">
        <f t="shared" si="18"/>
        <v>1.1557999999999997</v>
      </c>
      <c r="AU611">
        <f>AU610/((AR610+AS610*(1-Analysis!$G$1))*AT610)*AR611*AT611</f>
        <v>27.834908372198491</v>
      </c>
      <c r="AV611">
        <f t="shared" si="19"/>
        <v>1.1552500000000001</v>
      </c>
      <c r="AW611">
        <f>AW610/(($AR610+$AS610*(1-Analysis!$G$1))*AV610)*$AR611*AV611</f>
        <v>27.821662828328709</v>
      </c>
      <c r="AY611" s="3">
        <v>43325</v>
      </c>
      <c r="AZ611">
        <v>1.1415999999999997</v>
      </c>
      <c r="BB611" s="3">
        <v>43342</v>
      </c>
      <c r="BC611">
        <v>1.16673</v>
      </c>
    </row>
    <row r="612" spans="1:55" x14ac:dyDescent="0.3">
      <c r="A612" s="1">
        <v>43320</v>
      </c>
      <c r="B612">
        <v>2857.7</v>
      </c>
      <c r="D612" s="1">
        <v>43320</v>
      </c>
      <c r="E612">
        <v>5033.22</v>
      </c>
      <c r="G612" s="1">
        <v>43320</v>
      </c>
      <c r="H612" s="2">
        <v>5633.6660000000002</v>
      </c>
      <c r="K612" s="1">
        <v>43341</v>
      </c>
      <c r="L612">
        <v>55.44</v>
      </c>
      <c r="N612">
        <f>N611/(L611+M611*(1-Analysis!$G$1))*L612</f>
        <v>53.229865660124396</v>
      </c>
      <c r="S612" s="3">
        <v>43328</v>
      </c>
      <c r="T612" s="4">
        <v>276.09917000000002</v>
      </c>
      <c r="V612" s="3">
        <v>43328</v>
      </c>
      <c r="W612">
        <v>28.334467</v>
      </c>
      <c r="Y612">
        <f>Y611/(W611+X611*(1-Analysis!$G$1))*W612</f>
        <v>27.23252429237041</v>
      </c>
      <c r="AA612" s="3">
        <v>43312</v>
      </c>
      <c r="AB612">
        <v>500.77409999999998</v>
      </c>
      <c r="AD612" s="3">
        <v>43301</v>
      </c>
      <c r="AE612">
        <v>50.327199999999998</v>
      </c>
      <c r="AG612" s="1">
        <v>43304</v>
      </c>
      <c r="AH612">
        <v>28.0825</v>
      </c>
      <c r="AJ612">
        <f>AJ611/(AH611+AI611*(1-Analysis!$G$1))*AH612</f>
        <v>27.212700305585422</v>
      </c>
      <c r="AL612" s="1">
        <v>43334</v>
      </c>
      <c r="AM612">
        <v>286.99579999999997</v>
      </c>
      <c r="AO612">
        <f>AO611/(AM611+AN611*(1-Analysis!$G$1))*AM612</f>
        <v>275.595642815291</v>
      </c>
      <c r="AQ612" s="1">
        <v>43315</v>
      </c>
      <c r="AR612">
        <v>24.950900000000001</v>
      </c>
      <c r="AT612">
        <f t="shared" si="18"/>
        <v>1.1590000000000003</v>
      </c>
      <c r="AU612">
        <f>AU611/((AR611+AS611*(1-Analysis!$G$1))*AT611)*AR612*AT612</f>
        <v>27.734015211505934</v>
      </c>
      <c r="AV612">
        <f t="shared" si="19"/>
        <v>1.15726</v>
      </c>
      <c r="AW612">
        <f>AW611/(($AR611+$AS611*(1-Analysis!$G$1))*AV611)*$AR612*AV612</f>
        <v>27.692378294794956</v>
      </c>
      <c r="AY612" s="3">
        <v>43322</v>
      </c>
      <c r="AZ612">
        <v>1.1432500000000001</v>
      </c>
      <c r="BB612" s="3">
        <v>43341</v>
      </c>
      <c r="BC612">
        <v>1.17092</v>
      </c>
    </row>
    <row r="613" spans="1:55" x14ac:dyDescent="0.3">
      <c r="A613" s="1">
        <v>43319</v>
      </c>
      <c r="B613">
        <v>2858.45</v>
      </c>
      <c r="D613" s="1">
        <v>43319</v>
      </c>
      <c r="E613">
        <v>5034.43</v>
      </c>
      <c r="G613" s="1">
        <v>43319</v>
      </c>
      <c r="H613" s="2">
        <v>5634.9759999999997</v>
      </c>
      <c r="K613" s="1">
        <v>43340</v>
      </c>
      <c r="L613">
        <v>55.12</v>
      </c>
      <c r="N613">
        <f>N612/(L612+M612*(1-Analysis!$G$1))*L613</f>
        <v>52.922622568291068</v>
      </c>
      <c r="S613" s="3">
        <v>43327</v>
      </c>
      <c r="T613" s="4">
        <v>273.86067600000001</v>
      </c>
      <c r="V613" s="3">
        <v>43327</v>
      </c>
      <c r="W613">
        <v>28.104734000000001</v>
      </c>
      <c r="Y613">
        <f>Y612/(W612+X612*(1-Analysis!$G$1))*W613</f>
        <v>27.011725732677753</v>
      </c>
      <c r="AA613" s="3">
        <v>43311</v>
      </c>
      <c r="AB613">
        <v>498.32580000000002</v>
      </c>
      <c r="AD613" s="3">
        <v>43300</v>
      </c>
      <c r="AE613">
        <v>50.372799999999998</v>
      </c>
      <c r="AG613" s="1">
        <v>43301</v>
      </c>
      <c r="AH613">
        <v>28.03</v>
      </c>
      <c r="AJ613">
        <f>AJ612/(AH612+AI612*(1-Analysis!$G$1))*AH613</f>
        <v>27.161826388874189</v>
      </c>
      <c r="AL613" s="1">
        <v>43333</v>
      </c>
      <c r="AM613">
        <v>287.10129999999998</v>
      </c>
      <c r="AO613">
        <f>AO612/(AM612+AN612*(1-Analysis!$G$1))*AM613</f>
        <v>275.69695210384856</v>
      </c>
      <c r="AQ613" s="1">
        <v>43314</v>
      </c>
      <c r="AR613">
        <v>24.785900000000002</v>
      </c>
      <c r="AT613">
        <f t="shared" si="18"/>
        <v>1.1612</v>
      </c>
      <c r="AU613">
        <f>AU612/((AR612+AS612*(1-Analysis!$G$1))*AT612)*AR613*AT613</f>
        <v>27.602906745084109</v>
      </c>
      <c r="AV613">
        <f t="shared" si="19"/>
        <v>1.1586399999999999</v>
      </c>
      <c r="AW613">
        <f>AW612/(($AR612+$AS612*(1-Analysis!$G$1))*AV612)*$AR613*AV613</f>
        <v>27.542052937585474</v>
      </c>
      <c r="AY613" s="3">
        <v>43321</v>
      </c>
      <c r="AZ613">
        <v>1.1572499999999999</v>
      </c>
      <c r="BB613" s="3">
        <v>43340</v>
      </c>
      <c r="BC613">
        <v>1.16934</v>
      </c>
    </row>
    <row r="614" spans="1:55" x14ac:dyDescent="0.3">
      <c r="A614" s="1">
        <v>43318</v>
      </c>
      <c r="B614">
        <v>2850.4</v>
      </c>
      <c r="D614" s="1">
        <v>43318</v>
      </c>
      <c r="E614">
        <v>5020.21</v>
      </c>
      <c r="G614" s="1">
        <v>43318</v>
      </c>
      <c r="H614" s="2">
        <v>5619.0519999999997</v>
      </c>
      <c r="K614" s="1">
        <v>43339</v>
      </c>
      <c r="L614">
        <v>55.1</v>
      </c>
      <c r="N614">
        <f>N613/(L613+M613*(1-Analysis!$G$1))*L614</f>
        <v>52.90341987505149</v>
      </c>
      <c r="S614" s="3">
        <v>43326</v>
      </c>
      <c r="T614" s="4">
        <v>275.91503799999998</v>
      </c>
      <c r="V614" s="3">
        <v>43326</v>
      </c>
      <c r="W614">
        <v>28.315503</v>
      </c>
      <c r="Y614">
        <f>Y613/(W613+X613*(1-Analysis!$G$1))*W614</f>
        <v>27.214297812561192</v>
      </c>
      <c r="AA614" s="3">
        <v>43308</v>
      </c>
      <c r="AB614">
        <v>501.1712</v>
      </c>
      <c r="AD614" s="3">
        <v>43299</v>
      </c>
      <c r="AE614">
        <v>50.566299999999998</v>
      </c>
      <c r="AG614" s="1">
        <v>43300</v>
      </c>
      <c r="AH614">
        <v>28.0564</v>
      </c>
      <c r="AI614">
        <v>0.21229999999999999</v>
      </c>
      <c r="AJ614">
        <f>AJ613/(AH613+AI613*(1-Analysis!$G$1))*AH614</f>
        <v>27.187408701277551</v>
      </c>
      <c r="AL614" s="1">
        <v>43332</v>
      </c>
      <c r="AM614">
        <v>286.50400000000002</v>
      </c>
      <c r="AO614">
        <f>AO613/(AM613+AN613*(1-Analysis!$G$1))*AM614</f>
        <v>275.12337828341788</v>
      </c>
      <c r="AQ614" s="1">
        <v>43313</v>
      </c>
      <c r="AR614">
        <v>24.534500000000001</v>
      </c>
      <c r="AT614">
        <f t="shared" si="18"/>
        <v>1.1672499999999999</v>
      </c>
      <c r="AU614">
        <f>AU613/((AR613+AS613*(1-Analysis!$G$1))*AT613)*AR614*AT614</f>
        <v>27.465290200004972</v>
      </c>
      <c r="AV614">
        <f t="shared" si="19"/>
        <v>1.1660699999999999</v>
      </c>
      <c r="AW614">
        <f>AW613/(($AR613+$AS613*(1-Analysis!$G$1))*AV613)*$AR614*AV614</f>
        <v>27.437524903422407</v>
      </c>
      <c r="AY614" s="3">
        <v>43320</v>
      </c>
      <c r="AZ614">
        <v>1.16035</v>
      </c>
      <c r="BB614" s="3">
        <v>43339</v>
      </c>
      <c r="BC614">
        <v>1.1679299999999999</v>
      </c>
    </row>
    <row r="615" spans="1:55" x14ac:dyDescent="0.3">
      <c r="A615" s="1">
        <v>43315</v>
      </c>
      <c r="B615">
        <v>2840.35</v>
      </c>
      <c r="D615" s="1">
        <v>43315</v>
      </c>
      <c r="E615">
        <v>5002.1899999999996</v>
      </c>
      <c r="G615" s="1">
        <v>43315</v>
      </c>
      <c r="H615" s="2">
        <v>5598.7120000000004</v>
      </c>
      <c r="K615" s="1">
        <v>43336</v>
      </c>
      <c r="L615">
        <v>54.68</v>
      </c>
      <c r="N615">
        <f>N614/(L614+M614*(1-Analysis!$G$1))*L615</f>
        <v>52.500163317020245</v>
      </c>
      <c r="S615" s="3">
        <v>43325</v>
      </c>
      <c r="T615" s="4">
        <v>274.14455500000003</v>
      </c>
      <c r="V615" s="3">
        <v>43325</v>
      </c>
      <c r="W615">
        <v>28.133849999999999</v>
      </c>
      <c r="Y615">
        <f>Y614/(W614+X614*(1-Analysis!$G$1))*W615</f>
        <v>27.039709395730128</v>
      </c>
      <c r="AA615" s="3">
        <v>43307</v>
      </c>
      <c r="AB615">
        <v>504.48289999999997</v>
      </c>
      <c r="AD615" s="3">
        <v>43298</v>
      </c>
      <c r="AE615">
        <v>50.456600000000002</v>
      </c>
      <c r="AG615" s="1">
        <v>43299</v>
      </c>
      <c r="AH615">
        <v>28.377099999999999</v>
      </c>
      <c r="AJ615">
        <f>AJ614/(AH614+AI614*(1-Analysis!$G$1))*AH615</f>
        <v>27.291662349419081</v>
      </c>
      <c r="AL615" s="1">
        <v>43329</v>
      </c>
      <c r="AM615">
        <v>285.80040000000002</v>
      </c>
      <c r="AO615">
        <f>AO614/(AM614+AN614*(1-Analysis!$G$1))*AM615</f>
        <v>274.44772695233627</v>
      </c>
      <c r="AQ615" s="1">
        <v>43312</v>
      </c>
      <c r="AR615">
        <v>24.500900000000001</v>
      </c>
      <c r="AT615">
        <f t="shared" si="18"/>
        <v>1.17005</v>
      </c>
      <c r="AU615">
        <f>AU614/((AR614+AS614*(1-Analysis!$G$1))*AT614)*AR615*AT615</f>
        <v>27.493470009352031</v>
      </c>
      <c r="AV615">
        <f t="shared" si="19"/>
        <v>1.1687799999999999</v>
      </c>
      <c r="AW615">
        <f>AW614/(($AR614+$AS614*(1-Analysis!$G$1))*AV614)*$AR615*AV615</f>
        <v>27.463627945412991</v>
      </c>
      <c r="AY615" s="3">
        <v>43319</v>
      </c>
      <c r="AZ615">
        <v>1.1592000000000002</v>
      </c>
      <c r="BB615" s="3">
        <v>43336</v>
      </c>
      <c r="BC615">
        <v>1.1625799999999999</v>
      </c>
    </row>
    <row r="616" spans="1:55" x14ac:dyDescent="0.3">
      <c r="A616" s="1">
        <v>43314</v>
      </c>
      <c r="B616">
        <v>2827.22</v>
      </c>
      <c r="D616" s="1">
        <v>43314</v>
      </c>
      <c r="E616">
        <v>4978.59</v>
      </c>
      <c r="G616" s="1">
        <v>43314</v>
      </c>
      <c r="H616" s="2">
        <v>5572.0829999999996</v>
      </c>
      <c r="K616" s="1">
        <v>43335</v>
      </c>
      <c r="L616">
        <v>54.34</v>
      </c>
      <c r="N616">
        <f>N615/(L615+M615*(1-Analysis!$G$1))*L616</f>
        <v>52.173717531947332</v>
      </c>
      <c r="S616" s="3">
        <v>43322</v>
      </c>
      <c r="T616" s="4">
        <v>275.245454</v>
      </c>
      <c r="V616" s="3">
        <v>43322</v>
      </c>
      <c r="W616">
        <v>28.246814000000001</v>
      </c>
      <c r="Y616">
        <f>Y615/(W615+X615*(1-Analysis!$G$1))*W616</f>
        <v>27.148280164827828</v>
      </c>
      <c r="AA616" s="3">
        <v>43306</v>
      </c>
      <c r="AB616">
        <v>506.01799999999997</v>
      </c>
      <c r="AD616" s="3">
        <v>43297</v>
      </c>
      <c r="AE616">
        <v>50.255699999999997</v>
      </c>
      <c r="AG616" s="1">
        <v>43298</v>
      </c>
      <c r="AH616">
        <v>28.316400000000002</v>
      </c>
      <c r="AJ616">
        <f>AJ615/(AH615+AI615*(1-Analysis!$G$1))*AH616</f>
        <v>27.233284153457912</v>
      </c>
      <c r="AL616" s="1">
        <v>43328</v>
      </c>
      <c r="AM616">
        <v>284.83460000000002</v>
      </c>
      <c r="AO616">
        <f>AO615/(AM615+AN615*(1-Analysis!$G$1))*AM616</f>
        <v>273.52029083016652</v>
      </c>
      <c r="AQ616" s="1">
        <v>43311</v>
      </c>
      <c r="AR616">
        <v>24.3581</v>
      </c>
      <c r="AT616">
        <f t="shared" si="18"/>
        <v>1.1711499999999999</v>
      </c>
      <c r="AU616">
        <f>AU615/((AR615+AS615*(1-Analysis!$G$1))*AT615)*AR616*AT616</f>
        <v>27.358925050755481</v>
      </c>
      <c r="AV616">
        <f t="shared" si="19"/>
        <v>1.1705399999999999</v>
      </c>
      <c r="AW616">
        <f>AW615/(($AR615+$AS615*(1-Analysis!$G$1))*AV615)*$AR616*AV616</f>
        <v>27.34467500227241</v>
      </c>
      <c r="AY616" s="3">
        <v>43318</v>
      </c>
      <c r="AZ616">
        <v>1.1557999999999997</v>
      </c>
      <c r="BB616" s="3">
        <v>43335</v>
      </c>
      <c r="BC616">
        <v>1.1543300000000001</v>
      </c>
    </row>
    <row r="617" spans="1:55" x14ac:dyDescent="0.3">
      <c r="A617" s="1">
        <v>43313</v>
      </c>
      <c r="B617">
        <v>2813.36</v>
      </c>
      <c r="D617" s="1">
        <v>43313</v>
      </c>
      <c r="E617">
        <v>4953.83</v>
      </c>
      <c r="G617" s="1">
        <v>43313</v>
      </c>
      <c r="H617" s="2">
        <v>5544.1940000000004</v>
      </c>
      <c r="K617" s="1">
        <v>43334</v>
      </c>
      <c r="L617">
        <v>54.44</v>
      </c>
      <c r="N617">
        <f>N616/(L616+M616*(1-Analysis!$G$1))*L617</f>
        <v>52.269730998145242</v>
      </c>
      <c r="S617" s="3">
        <v>43321</v>
      </c>
      <c r="T617" s="4">
        <v>277.14604300000002</v>
      </c>
      <c r="V617" s="3">
        <v>43321</v>
      </c>
      <c r="W617">
        <v>28.441818000000001</v>
      </c>
      <c r="Y617">
        <f>Y616/(W616+X616*(1-Analysis!$G$1))*W617</f>
        <v>27.335700354066237</v>
      </c>
      <c r="AA617" s="3">
        <v>43305</v>
      </c>
      <c r="AB617">
        <v>501.45209999999997</v>
      </c>
      <c r="AD617" s="3">
        <v>43294</v>
      </c>
      <c r="AE617">
        <v>50.305500000000002</v>
      </c>
      <c r="AG617" s="1">
        <v>43297</v>
      </c>
      <c r="AH617">
        <v>28.2027</v>
      </c>
      <c r="AJ617">
        <f>AJ616/(AH616+AI616*(1-Analysis!$G$1))*AH617</f>
        <v>27.123933232851897</v>
      </c>
      <c r="AL617" s="1">
        <v>43327</v>
      </c>
      <c r="AM617">
        <v>282.5292</v>
      </c>
      <c r="AO617">
        <f>AO616/(AM616+AN616*(1-Analysis!$G$1))*AM617</f>
        <v>271.30646681271963</v>
      </c>
      <c r="AQ617" s="1">
        <v>43308</v>
      </c>
      <c r="AR617">
        <v>24.620799999999999</v>
      </c>
      <c r="AT617">
        <f t="shared" si="18"/>
        <v>1.1652499999999999</v>
      </c>
      <c r="AU617">
        <f>AU616/((AR616+AS616*(1-Analysis!$G$1))*AT616)*AR617*AT617</f>
        <v>27.514673884689277</v>
      </c>
      <c r="AV617">
        <f t="shared" si="19"/>
        <v>1.16597</v>
      </c>
      <c r="AW617">
        <f>AW616/(($AR616+$AS616*(1-Analysis!$G$1))*AV616)*$AR617*AV617</f>
        <v>27.531675013371526</v>
      </c>
      <c r="AY617" s="3">
        <v>43315</v>
      </c>
      <c r="AZ617">
        <v>1.1590000000000003</v>
      </c>
      <c r="BB617" s="3">
        <v>43334</v>
      </c>
      <c r="BC617">
        <v>1.15947</v>
      </c>
    </row>
    <row r="618" spans="1:55" x14ac:dyDescent="0.3">
      <c r="A618" s="1">
        <v>43312</v>
      </c>
      <c r="B618">
        <v>2816.29</v>
      </c>
      <c r="D618" s="1">
        <v>43312</v>
      </c>
      <c r="E618">
        <v>4958.9799999999996</v>
      </c>
      <c r="G618" s="1">
        <v>43312</v>
      </c>
      <c r="H618" s="2">
        <v>5549.9560000000001</v>
      </c>
      <c r="K618" s="1">
        <v>43333</v>
      </c>
      <c r="L618">
        <v>54.46</v>
      </c>
      <c r="N618">
        <f>N617/(L617+M617*(1-Analysis!$G$1))*L618</f>
        <v>52.288933691384827</v>
      </c>
      <c r="S618" s="3">
        <v>43320</v>
      </c>
      <c r="T618" s="4">
        <v>277.48495200000002</v>
      </c>
      <c r="V618" s="3">
        <v>43320</v>
      </c>
      <c r="W618">
        <v>28.476564</v>
      </c>
      <c r="Y618">
        <f>Y617/(W617+X617*(1-Analysis!$G$1))*W618</f>
        <v>27.369095063381312</v>
      </c>
      <c r="AA618" s="3">
        <v>43304</v>
      </c>
      <c r="AB618">
        <v>499.04239999999999</v>
      </c>
      <c r="AD618" s="3">
        <v>43293</v>
      </c>
      <c r="AE618">
        <v>50.250300000000003</v>
      </c>
      <c r="AG618" s="1">
        <v>43294</v>
      </c>
      <c r="AH618">
        <v>28.230799999999999</v>
      </c>
      <c r="AJ618">
        <f>AJ617/(AH617+AI617*(1-Analysis!$G$1))*AH618</f>
        <v>27.150958394408878</v>
      </c>
      <c r="AL618" s="1">
        <v>43326</v>
      </c>
      <c r="AM618">
        <v>284.65159999999997</v>
      </c>
      <c r="AO618">
        <f>AO617/(AM617+AN617*(1-Analysis!$G$1))*AM618</f>
        <v>273.34456002631777</v>
      </c>
      <c r="AQ618" s="1">
        <v>43307</v>
      </c>
      <c r="AR618">
        <v>24.7683</v>
      </c>
      <c r="AT618">
        <f t="shared" si="18"/>
        <v>1.16595</v>
      </c>
      <c r="AU618">
        <f>AU617/((AR617+AS617*(1-Analysis!$G$1))*AT617)*AR618*AT618</f>
        <v>27.696138602948739</v>
      </c>
      <c r="AV618">
        <f t="shared" si="19"/>
        <v>1.16395</v>
      </c>
      <c r="AW618">
        <f>AW617/(($AR617+$AS617*(1-Analysis!$G$1))*AV617)*$AR618*AV618</f>
        <v>27.648630324544104</v>
      </c>
      <c r="AY618" s="3">
        <v>43314</v>
      </c>
      <c r="AZ618">
        <v>1.1612</v>
      </c>
      <c r="BB618" s="3">
        <v>43333</v>
      </c>
      <c r="BC618">
        <v>1.15717</v>
      </c>
    </row>
    <row r="619" spans="1:55" x14ac:dyDescent="0.3">
      <c r="A619" s="1">
        <v>43311</v>
      </c>
      <c r="B619">
        <v>2802.6</v>
      </c>
      <c r="D619" s="1">
        <v>43311</v>
      </c>
      <c r="E619">
        <v>4934.7700000000004</v>
      </c>
      <c r="G619" s="1">
        <v>43311</v>
      </c>
      <c r="H619" s="2">
        <v>5522.8090000000002</v>
      </c>
      <c r="K619" s="1">
        <v>43332</v>
      </c>
      <c r="L619">
        <v>54.35</v>
      </c>
      <c r="N619">
        <f>N618/(L618+M618*(1-Analysis!$G$1))*L619</f>
        <v>52.183318878567121</v>
      </c>
      <c r="S619" s="3">
        <v>43319</v>
      </c>
      <c r="T619" s="4">
        <v>277.552615</v>
      </c>
      <c r="V619" s="3">
        <v>43319</v>
      </c>
      <c r="W619">
        <v>28.483522000000001</v>
      </c>
      <c r="Y619">
        <f>Y618/(W618+X618*(1-Analysis!$G$1))*W619</f>
        <v>27.375782463007582</v>
      </c>
      <c r="AA619" s="3">
        <v>43301</v>
      </c>
      <c r="AB619">
        <v>498.12849999999997</v>
      </c>
      <c r="AD619" s="3">
        <v>43292</v>
      </c>
      <c r="AE619">
        <v>49.808599999999998</v>
      </c>
      <c r="AG619" s="1">
        <v>43293</v>
      </c>
      <c r="AH619">
        <v>28.1995</v>
      </c>
      <c r="AJ619">
        <f>AJ618/(AH618+AI618*(1-Analysis!$G$1))*AH619</f>
        <v>27.120855634382774</v>
      </c>
      <c r="AL619" s="1">
        <v>43325</v>
      </c>
      <c r="AM619">
        <v>282.8254</v>
      </c>
      <c r="AO619">
        <f>AO618/(AM618+AN618*(1-Analysis!$G$1))*AM619</f>
        <v>271.59090104277419</v>
      </c>
      <c r="AQ619" s="1">
        <v>43306</v>
      </c>
      <c r="AR619">
        <v>24.813500000000001</v>
      </c>
      <c r="AT619">
        <f t="shared" si="18"/>
        <v>1.1673500000000001</v>
      </c>
      <c r="AU619">
        <f>AU618/((AR618+AS618*(1-Analysis!$G$1))*AT618)*AR619*AT619</f>
        <v>27.779998138370587</v>
      </c>
      <c r="AV619">
        <f t="shared" si="19"/>
        <v>1.17241</v>
      </c>
      <c r="AW619">
        <f>AW618/(($AR618+$AS618*(1-Analysis!$G$1))*AV618)*$AR619*AV619</f>
        <v>27.900413429911396</v>
      </c>
      <c r="AY619" s="3">
        <v>43313</v>
      </c>
      <c r="AZ619">
        <v>1.1672499999999999</v>
      </c>
      <c r="BB619" s="3">
        <v>43332</v>
      </c>
      <c r="BC619">
        <v>1.14906</v>
      </c>
    </row>
    <row r="620" spans="1:55" x14ac:dyDescent="0.3">
      <c r="A620" s="1">
        <v>43308</v>
      </c>
      <c r="B620">
        <v>2818.82</v>
      </c>
      <c r="D620" s="1">
        <v>43308</v>
      </c>
      <c r="E620">
        <v>4963.04</v>
      </c>
      <c r="G620" s="1">
        <v>43308</v>
      </c>
      <c r="H620" s="2">
        <v>5554.3130000000001</v>
      </c>
      <c r="K620" s="1">
        <v>43329</v>
      </c>
      <c r="L620">
        <v>54.22</v>
      </c>
      <c r="N620">
        <f>N619/(L619+M619*(1-Analysis!$G$1))*L620</f>
        <v>52.058501372509831</v>
      </c>
      <c r="S620" s="3">
        <v>43318</v>
      </c>
      <c r="T620" s="4">
        <v>276.76841400000001</v>
      </c>
      <c r="V620" s="3">
        <v>43318</v>
      </c>
      <c r="W620">
        <v>28.403051000000001</v>
      </c>
      <c r="Y620">
        <f>Y619/(W619+X619*(1-Analysis!$G$1))*W620</f>
        <v>27.298441023610422</v>
      </c>
      <c r="AA620" s="3">
        <v>43300</v>
      </c>
      <c r="AB620">
        <v>498.58280000000002</v>
      </c>
      <c r="AD620" s="3">
        <v>43291</v>
      </c>
      <c r="AE620">
        <v>50.163699999999999</v>
      </c>
      <c r="AG620" s="1">
        <v>43292</v>
      </c>
      <c r="AH620">
        <v>27.954799999999999</v>
      </c>
      <c r="AJ620">
        <f>AJ619/(AH619+AI619*(1-Analysis!$G$1))*AH620</f>
        <v>26.885515526447048</v>
      </c>
      <c r="AL620" s="1">
        <v>43322</v>
      </c>
      <c r="AM620">
        <v>283.9624</v>
      </c>
      <c r="AO620">
        <f>AO619/(AM619+AN619*(1-Analysis!$G$1))*AM620</f>
        <v>272.68273669291608</v>
      </c>
      <c r="AQ620" s="1">
        <v>43305</v>
      </c>
      <c r="AR620">
        <v>24.522100000000002</v>
      </c>
      <c r="AT620">
        <f t="shared" si="18"/>
        <v>1.17055</v>
      </c>
      <c r="AU620">
        <f>AU619/((AR619+AS619*(1-Analysis!$G$1))*AT619)*AR620*AT620</f>
        <v>27.529018413426133</v>
      </c>
      <c r="AV620">
        <f t="shared" si="19"/>
        <v>1.16832</v>
      </c>
      <c r="AW620">
        <f>AW619/(($AR619+$AS619*(1-Analysis!$G$1))*AV619)*$AR620*AV620</f>
        <v>27.476573228631011</v>
      </c>
      <c r="AY620" s="3">
        <v>43312</v>
      </c>
      <c r="AZ620">
        <v>1.17005</v>
      </c>
      <c r="BB620" s="3">
        <v>43329</v>
      </c>
      <c r="BC620">
        <v>1.14394</v>
      </c>
    </row>
    <row r="621" spans="1:55" x14ac:dyDescent="0.3">
      <c r="A621" s="1">
        <v>43307</v>
      </c>
      <c r="B621">
        <v>2837.44</v>
      </c>
      <c r="D621" s="1">
        <v>43307</v>
      </c>
      <c r="E621">
        <v>4995.82</v>
      </c>
      <c r="G621" s="1">
        <v>43307</v>
      </c>
      <c r="H621" s="2">
        <v>5590.9939999999997</v>
      </c>
      <c r="K621" s="1">
        <v>43328</v>
      </c>
      <c r="L621">
        <v>54.03</v>
      </c>
      <c r="N621">
        <f>N620/(L620+M620*(1-Analysis!$G$1))*L621</f>
        <v>51.876075786733793</v>
      </c>
      <c r="S621" s="3">
        <v>43315</v>
      </c>
      <c r="T621" s="4">
        <v>275.77176500000002</v>
      </c>
      <c r="V621" s="3">
        <v>43315</v>
      </c>
      <c r="W621">
        <v>28.300778000000001</v>
      </c>
      <c r="Y621">
        <f>Y620/(W620+X620*(1-Analysis!$G$1))*W621</f>
        <v>27.200145475755097</v>
      </c>
      <c r="AA621" s="3">
        <v>43299</v>
      </c>
      <c r="AB621">
        <v>500.5104</v>
      </c>
      <c r="AD621" s="3">
        <v>43290</v>
      </c>
      <c r="AE621">
        <v>49.988700000000001</v>
      </c>
      <c r="AG621" s="1">
        <v>43291</v>
      </c>
      <c r="AH621">
        <v>28.155799999999999</v>
      </c>
      <c r="AJ621">
        <f>AJ620/(AH620+AI620*(1-Analysis!$G$1))*AH621</f>
        <v>27.078827180288815</v>
      </c>
      <c r="AL621" s="1">
        <v>43321</v>
      </c>
      <c r="AM621">
        <v>285.92020000000002</v>
      </c>
      <c r="AO621">
        <f>AO620/(AM620+AN620*(1-Analysis!$G$1))*AM621</f>
        <v>274.56276821081207</v>
      </c>
      <c r="AQ621" s="1">
        <v>43304</v>
      </c>
      <c r="AR621">
        <v>24.406300000000002</v>
      </c>
      <c r="AT621">
        <f t="shared" si="18"/>
        <v>1.17045</v>
      </c>
      <c r="AU621">
        <f>AU620/((AR620+AS620*(1-Analysis!$G$1))*AT620)*AR621*AT621</f>
        <v>27.396678233847673</v>
      </c>
      <c r="AV621">
        <f t="shared" si="19"/>
        <v>1.16892</v>
      </c>
      <c r="AW621">
        <f>AW620/(($AR620+$AS620*(1-Analysis!$G$1))*AV620)*$AR621*AV621</f>
        <v>27.360865582561601</v>
      </c>
      <c r="AY621" s="3">
        <v>43311</v>
      </c>
      <c r="AZ621">
        <v>1.1711499999999999</v>
      </c>
      <c r="BB621" s="3">
        <v>43328</v>
      </c>
      <c r="BC621">
        <v>1.13748</v>
      </c>
    </row>
    <row r="622" spans="1:55" x14ac:dyDescent="0.3">
      <c r="A622" s="1">
        <v>43306</v>
      </c>
      <c r="B622">
        <v>2846.07</v>
      </c>
      <c r="D622" s="1">
        <v>43306</v>
      </c>
      <c r="E622">
        <v>5011.01</v>
      </c>
      <c r="G622" s="1">
        <v>43306</v>
      </c>
      <c r="H622" s="2">
        <v>5607.9930000000004</v>
      </c>
      <c r="K622" s="1">
        <v>43327</v>
      </c>
      <c r="L622">
        <v>53.6</v>
      </c>
      <c r="N622">
        <f>N621/(L621+M621*(1-Analysis!$G$1))*L622</f>
        <v>51.463217882082759</v>
      </c>
      <c r="S622" s="3">
        <v>43314</v>
      </c>
      <c r="T622" s="4">
        <v>274.46692000000002</v>
      </c>
      <c r="V622" s="3">
        <v>43314</v>
      </c>
      <c r="W622">
        <v>28.166972000000001</v>
      </c>
      <c r="Y622">
        <f>Y621/(W621+X621*(1-Analysis!$G$1))*W622</f>
        <v>27.071543263281328</v>
      </c>
      <c r="AA622" s="3">
        <v>43298</v>
      </c>
      <c r="AB622">
        <v>499.43349999999998</v>
      </c>
      <c r="AD622" s="3">
        <v>43287</v>
      </c>
      <c r="AE622">
        <v>49.5413</v>
      </c>
      <c r="AG622" s="1">
        <v>43290</v>
      </c>
      <c r="AH622">
        <v>28.058299999999999</v>
      </c>
      <c r="AJ622">
        <f>AJ621/(AH621+AI621*(1-Analysis!$G$1))*AH622</f>
        <v>26.985056601932733</v>
      </c>
      <c r="AL622" s="1">
        <v>43320</v>
      </c>
      <c r="AM622">
        <v>286.27249999999998</v>
      </c>
      <c r="AO622">
        <f>AO621/(AM621+AN621*(1-Analysis!$G$1))*AM622</f>
        <v>274.90107401516116</v>
      </c>
      <c r="AQ622" s="1">
        <v>43301</v>
      </c>
      <c r="AR622">
        <v>24.354500000000002</v>
      </c>
      <c r="AT622">
        <f t="shared" si="18"/>
        <v>1.17075</v>
      </c>
      <c r="AU622">
        <f>AU621/((AR621+AS621*(1-Analysis!$G$1))*AT621)*AR622*AT622</f>
        <v>27.345538631431683</v>
      </c>
      <c r="AV622">
        <f t="shared" si="19"/>
        <v>1.1728400000000001</v>
      </c>
      <c r="AW622">
        <f>AW621/(($AR621+$AS621*(1-Analysis!$G$1))*AV621)*$AR622*AV622</f>
        <v>27.394355352114754</v>
      </c>
      <c r="AY622" s="3">
        <v>43308</v>
      </c>
      <c r="AZ622">
        <v>1.1652499999999999</v>
      </c>
      <c r="BB622" s="3">
        <v>43327</v>
      </c>
      <c r="BC622">
        <v>1.1346099999999999</v>
      </c>
    </row>
    <row r="623" spans="1:55" x14ac:dyDescent="0.3">
      <c r="A623" s="1">
        <v>43305</v>
      </c>
      <c r="B623">
        <v>2820.4</v>
      </c>
      <c r="D623" s="1">
        <v>43305</v>
      </c>
      <c r="E623">
        <v>4965.79</v>
      </c>
      <c r="G623" s="1">
        <v>43305</v>
      </c>
      <c r="H623" s="2">
        <v>5557.3739999999998</v>
      </c>
      <c r="K623" s="1">
        <v>43326</v>
      </c>
      <c r="L623">
        <v>54</v>
      </c>
      <c r="N623">
        <f>N622/(L622+M622*(1-Analysis!$G$1))*L623</f>
        <v>51.847271746874426</v>
      </c>
      <c r="S623" s="3">
        <v>43313</v>
      </c>
      <c r="T623" s="4">
        <v>273.09690899999998</v>
      </c>
      <c r="V623" s="3">
        <v>43313</v>
      </c>
      <c r="W623">
        <v>28.026277</v>
      </c>
      <c r="Y623">
        <f>Y622/(W622+X622*(1-Analysis!$G$1))*W623</f>
        <v>26.936319967734068</v>
      </c>
      <c r="AA623" s="3">
        <v>43297</v>
      </c>
      <c r="AB623">
        <v>497.45080000000002</v>
      </c>
      <c r="AD623" s="3">
        <v>43286</v>
      </c>
      <c r="AE623">
        <v>49.121600000000001</v>
      </c>
      <c r="AG623" s="1">
        <v>43287</v>
      </c>
      <c r="AH623">
        <v>27.807099999999998</v>
      </c>
      <c r="AJ623">
        <f>AJ622/(AH622+AI622*(1-Analysis!$G$1))*AH623</f>
        <v>26.743465122106603</v>
      </c>
      <c r="AL623" s="1">
        <v>43319</v>
      </c>
      <c r="AM623">
        <v>286.33690000000001</v>
      </c>
      <c r="AO623">
        <f>AO622/(AM622+AN622*(1-Analysis!$G$1))*AM623</f>
        <v>274.96291589367405</v>
      </c>
      <c r="AQ623" s="1">
        <v>43300</v>
      </c>
      <c r="AR623">
        <v>24.576000000000001</v>
      </c>
      <c r="AT623">
        <f t="shared" si="18"/>
        <v>1.1612499999999999</v>
      </c>
      <c r="AU623">
        <f>AU622/((AR622+AS622*(1-Analysis!$G$1))*AT622)*AR623*AT623</f>
        <v>27.370329340261442</v>
      </c>
      <c r="AV623">
        <f t="shared" si="19"/>
        <v>1.1645300000000001</v>
      </c>
      <c r="AW623">
        <f>AW622/(($AR622+$AS622*(1-Analysis!$G$1))*AV622)*$AR623*AV623</f>
        <v>27.447637999237607</v>
      </c>
      <c r="AY623" s="3">
        <v>43307</v>
      </c>
      <c r="AZ623">
        <v>1.16595</v>
      </c>
      <c r="BB623" s="3">
        <v>43326</v>
      </c>
      <c r="BC623">
        <v>1.13456</v>
      </c>
    </row>
    <row r="624" spans="1:55" x14ac:dyDescent="0.3">
      <c r="A624" s="1">
        <v>43304</v>
      </c>
      <c r="B624">
        <v>2806.98</v>
      </c>
      <c r="D624" s="1">
        <v>43304</v>
      </c>
      <c r="E624">
        <v>4941.99</v>
      </c>
      <c r="G624" s="1">
        <v>43304</v>
      </c>
      <c r="H624" s="2">
        <v>5530.6549999999997</v>
      </c>
      <c r="K624" s="1">
        <v>43325</v>
      </c>
      <c r="L624">
        <v>53.65</v>
      </c>
      <c r="N624">
        <f>N623/(L623+M623*(1-Analysis!$G$1))*L624</f>
        <v>51.511224615181725</v>
      </c>
      <c r="S624" s="3">
        <v>43312</v>
      </c>
      <c r="T624" s="4">
        <v>273.38243499999999</v>
      </c>
      <c r="V624" s="3">
        <v>43312</v>
      </c>
      <c r="W624">
        <v>28.055629</v>
      </c>
      <c r="Y624">
        <f>Y623/(W623+X623*(1-Analysis!$G$1))*W624</f>
        <v>26.964530452619126</v>
      </c>
      <c r="AA624" s="3">
        <v>43294</v>
      </c>
      <c r="AB624">
        <v>497.94130000000001</v>
      </c>
      <c r="AD624" s="3">
        <v>43285</v>
      </c>
      <c r="AE624">
        <v>48.691099999999999</v>
      </c>
      <c r="AG624" s="1">
        <v>43286</v>
      </c>
      <c r="AH624">
        <v>27.570900000000002</v>
      </c>
      <c r="AJ624">
        <f>AJ623/(AH623+AI623*(1-Analysis!$G$1))*AH624</f>
        <v>26.516299885104488</v>
      </c>
      <c r="AL624" s="1">
        <v>43318</v>
      </c>
      <c r="AM624">
        <v>285.52879999999999</v>
      </c>
      <c r="AO624">
        <f>AO623/(AM623+AN623*(1-Analysis!$G$1))*AM624</f>
        <v>274.18691555165145</v>
      </c>
      <c r="AQ624" s="1">
        <v>43299</v>
      </c>
      <c r="AR624">
        <v>24.607900000000001</v>
      </c>
      <c r="AT624">
        <f t="shared" si="18"/>
        <v>1.16425</v>
      </c>
      <c r="AU624">
        <f>AU623/((AR623+AS623*(1-Analysis!$G$1))*AT623)*AR624*AT624</f>
        <v>27.476657340551085</v>
      </c>
      <c r="AV624">
        <f t="shared" si="19"/>
        <v>1.1644099999999999</v>
      </c>
      <c r="AW624">
        <f>AW623/(($AR623+$AS623*(1-Analysis!$G$1))*AV623)*$AR624*AV624</f>
        <v>27.480433389659527</v>
      </c>
      <c r="AY624" s="3">
        <v>43306</v>
      </c>
      <c r="AZ624">
        <v>1.1673500000000001</v>
      </c>
      <c r="BB624" s="3">
        <v>43325</v>
      </c>
      <c r="BC624">
        <v>1.14056</v>
      </c>
    </row>
    <row r="625" spans="1:55" x14ac:dyDescent="0.3">
      <c r="A625" s="1">
        <v>43301</v>
      </c>
      <c r="B625">
        <v>2801.83</v>
      </c>
      <c r="D625" s="1">
        <v>43301</v>
      </c>
      <c r="E625">
        <v>4932.92</v>
      </c>
      <c r="G625" s="1">
        <v>43301</v>
      </c>
      <c r="H625" s="2">
        <v>5520.4979999999996</v>
      </c>
      <c r="K625" s="1">
        <v>43322</v>
      </c>
      <c r="L625">
        <v>53.87</v>
      </c>
      <c r="N625">
        <f>N624/(L624+M624*(1-Analysis!$G$1))*L625</f>
        <v>51.722454240817136</v>
      </c>
      <c r="S625" s="3">
        <v>43311</v>
      </c>
      <c r="T625" s="4">
        <v>272.04583000000002</v>
      </c>
      <c r="V625" s="3">
        <v>43311</v>
      </c>
      <c r="W625">
        <v>27.918496999999999</v>
      </c>
      <c r="Y625">
        <f>Y624/(W624+X624*(1-Analysis!$G$1))*W625</f>
        <v>26.832731590079685</v>
      </c>
      <c r="AA625" s="3">
        <v>43293</v>
      </c>
      <c r="AB625">
        <v>497.40440000000001</v>
      </c>
      <c r="AD625" s="3">
        <v>43284</v>
      </c>
      <c r="AE625">
        <v>48.690399999999997</v>
      </c>
      <c r="AG625" s="1">
        <v>43284</v>
      </c>
      <c r="AH625">
        <v>27.3277</v>
      </c>
      <c r="AJ625">
        <f>AJ624/(AH624+AI624*(1-Analysis!$G$1))*AH625</f>
        <v>26.282402401451161</v>
      </c>
      <c r="AL625" s="1">
        <v>43315</v>
      </c>
      <c r="AM625">
        <v>284.50060000000002</v>
      </c>
      <c r="AO625">
        <f>AO624/(AM624+AN624*(1-Analysis!$G$1))*AM625</f>
        <v>273.19955810620218</v>
      </c>
      <c r="AQ625" s="1">
        <v>43298</v>
      </c>
      <c r="AR625">
        <v>24.4694</v>
      </c>
      <c r="AT625">
        <f t="shared" si="18"/>
        <v>1.1682999999999999</v>
      </c>
      <c r="AU625">
        <f>AU624/((AR624+AS624*(1-Analysis!$G$1))*AT624)*AR625*AT625</f>
        <v>27.41705447428436</v>
      </c>
      <c r="AV625">
        <f t="shared" si="19"/>
        <v>1.16588</v>
      </c>
      <c r="AW625">
        <f>AW624/(($AR624+$AS624*(1-Analysis!$G$1))*AV624)*$AR625*AV625</f>
        <v>27.360263177675829</v>
      </c>
      <c r="AY625" s="3">
        <v>43305</v>
      </c>
      <c r="AZ625">
        <v>1.17055</v>
      </c>
      <c r="BB625" s="3">
        <v>43322</v>
      </c>
      <c r="BC625">
        <v>1.1402699999999999</v>
      </c>
    </row>
    <row r="626" spans="1:55" x14ac:dyDescent="0.3">
      <c r="A626" s="1">
        <v>43300</v>
      </c>
      <c r="B626">
        <v>2804.49</v>
      </c>
      <c r="D626" s="1">
        <v>43300</v>
      </c>
      <c r="E626">
        <v>4937.46</v>
      </c>
      <c r="G626" s="1">
        <v>43300</v>
      </c>
      <c r="H626" s="2">
        <v>5525.5129999999999</v>
      </c>
      <c r="K626" s="1">
        <v>43321</v>
      </c>
      <c r="L626">
        <v>54.24</v>
      </c>
      <c r="N626">
        <f>N625/(L625+M625*(1-Analysis!$G$1))*L626</f>
        <v>52.07770406574943</v>
      </c>
      <c r="S626" s="3">
        <v>43308</v>
      </c>
      <c r="T626" s="4">
        <v>273.602103</v>
      </c>
      <c r="V626" s="3">
        <v>43308</v>
      </c>
      <c r="W626">
        <v>28.078123000000001</v>
      </c>
      <c r="Y626">
        <f>Y625/(W625+X625*(1-Analysis!$G$1))*W626</f>
        <v>26.986149648823972</v>
      </c>
      <c r="AA626" s="3">
        <v>43292</v>
      </c>
      <c r="AB626">
        <v>493.04259999999999</v>
      </c>
      <c r="AD626" s="3">
        <v>43283</v>
      </c>
      <c r="AE626">
        <v>48.931800000000003</v>
      </c>
      <c r="AG626" s="1">
        <v>43283</v>
      </c>
      <c r="AH626">
        <v>27.465499999999999</v>
      </c>
      <c r="AJ626">
        <f>AJ625/(AH625+AI625*(1-Analysis!$G$1))*AH626</f>
        <v>26.414931485527756</v>
      </c>
      <c r="AL626" s="1">
        <v>43314</v>
      </c>
      <c r="AM626">
        <v>283.15620000000001</v>
      </c>
      <c r="AO626">
        <f>AO625/(AM625+AN625*(1-Analysis!$G$1))*AM626</f>
        <v>271.90856087836511</v>
      </c>
      <c r="AQ626" s="1">
        <v>43297</v>
      </c>
      <c r="AR626">
        <v>24.321000000000002</v>
      </c>
      <c r="AT626">
        <f t="shared" si="18"/>
        <v>1.1707500000000002</v>
      </c>
      <c r="AU626">
        <f>AU625/((AR625+AS625*(1-Analysis!$G$1))*AT625)*AR626*AT626</f>
        <v>27.307924410480606</v>
      </c>
      <c r="AV626">
        <f t="shared" si="19"/>
        <v>1.1710499999999999</v>
      </c>
      <c r="AW626">
        <f>AW625/(($AR625+$AS625*(1-Analysis!$G$1))*AV625)*$AR626*AV626</f>
        <v>27.314921956774139</v>
      </c>
      <c r="AY626" s="3">
        <v>43304</v>
      </c>
      <c r="AZ626">
        <v>1.17045</v>
      </c>
      <c r="BB626" s="3">
        <v>43321</v>
      </c>
      <c r="BC626">
        <v>1.15279</v>
      </c>
    </row>
    <row r="627" spans="1:55" x14ac:dyDescent="0.3">
      <c r="A627" s="1">
        <v>43299</v>
      </c>
      <c r="B627">
        <v>2815.62</v>
      </c>
      <c r="D627" s="1">
        <v>43299</v>
      </c>
      <c r="E627">
        <v>4956.6899999999996</v>
      </c>
      <c r="G627" s="1">
        <v>43299</v>
      </c>
      <c r="H627" s="2">
        <v>5546.8609999999999</v>
      </c>
      <c r="K627" s="1">
        <v>43320</v>
      </c>
      <c r="L627">
        <v>54.3</v>
      </c>
      <c r="N627">
        <f>N626/(L626+M626*(1-Analysis!$G$1))*L627</f>
        <v>52.13531214546817</v>
      </c>
      <c r="S627" s="3">
        <v>43307</v>
      </c>
      <c r="T627" s="4">
        <v>275.41120000000001</v>
      </c>
      <c r="V627" s="3">
        <v>43307</v>
      </c>
      <c r="W627">
        <v>28.263821</v>
      </c>
      <c r="Y627">
        <f>Y626/(W626+X626*(1-Analysis!$G$1))*W627</f>
        <v>27.164625753422818</v>
      </c>
      <c r="AA627" s="3">
        <v>43291</v>
      </c>
      <c r="AB627">
        <v>496.56709999999998</v>
      </c>
      <c r="AD627" s="3">
        <v>43280</v>
      </c>
      <c r="AE627">
        <v>48.78</v>
      </c>
      <c r="AG627" s="1">
        <v>43280</v>
      </c>
      <c r="AH627">
        <v>27.382300000000001</v>
      </c>
      <c r="AJ627">
        <f>AJ626/(AH626+AI626*(1-Analysis!$G$1))*AH627</f>
        <v>26.334913925330568</v>
      </c>
      <c r="AL627" s="1">
        <v>43313</v>
      </c>
      <c r="AM627">
        <v>281.7475</v>
      </c>
      <c r="AO627">
        <f>AO626/(AM626+AN626*(1-Analysis!$G$1))*AM627</f>
        <v>270.55581779977683</v>
      </c>
      <c r="AQ627" s="1">
        <v>43294</v>
      </c>
      <c r="AR627">
        <v>24.427900000000001</v>
      </c>
      <c r="AT627">
        <f t="shared" si="18"/>
        <v>1.16675</v>
      </c>
      <c r="AU627">
        <f>AU626/((AR626+AS626*(1-Analysis!$G$1))*AT626)*AR627*AT627</f>
        <v>27.33424236498216</v>
      </c>
      <c r="AV627">
        <f t="shared" si="19"/>
        <v>1.1682699999999999</v>
      </c>
      <c r="AW627">
        <f>AW626/(($AR626+$AS626*(1-Analysis!$G$1))*AV626)*$AR627*AV627</f>
        <v>27.3698524343156</v>
      </c>
      <c r="AY627" s="3">
        <v>43301</v>
      </c>
      <c r="AZ627">
        <v>1.17075</v>
      </c>
      <c r="BB627" s="3">
        <v>43320</v>
      </c>
      <c r="BC627">
        <v>1.1614</v>
      </c>
    </row>
    <row r="628" spans="1:55" x14ac:dyDescent="0.3">
      <c r="A628" s="1">
        <v>43298</v>
      </c>
      <c r="B628">
        <v>2809.55</v>
      </c>
      <c r="D628" s="1">
        <v>43298</v>
      </c>
      <c r="E628">
        <v>4946.01</v>
      </c>
      <c r="G628" s="1">
        <v>43298</v>
      </c>
      <c r="H628" s="2">
        <v>5534.9070000000002</v>
      </c>
      <c r="K628" s="1">
        <v>43319</v>
      </c>
      <c r="L628">
        <v>54.32</v>
      </c>
      <c r="N628">
        <f>N627/(L627+M627*(1-Analysis!$G$1))*L628</f>
        <v>52.154514838707755</v>
      </c>
      <c r="S628" s="3">
        <v>43306</v>
      </c>
      <c r="T628" s="4">
        <v>276.246264</v>
      </c>
      <c r="V628" s="3">
        <v>43306</v>
      </c>
      <c r="W628">
        <v>28.349359</v>
      </c>
      <c r="Y628">
        <f>Y627/(W627+X627*(1-Analysis!$G$1))*W628</f>
        <v>27.24683713445641</v>
      </c>
      <c r="AA628" s="3">
        <v>43290</v>
      </c>
      <c r="AB628">
        <v>494.83960000000002</v>
      </c>
      <c r="AD628" s="3">
        <v>43279</v>
      </c>
      <c r="AE628">
        <v>48.740299999999998</v>
      </c>
      <c r="AG628" s="1">
        <v>43279</v>
      </c>
      <c r="AH628">
        <v>27.358599999999999</v>
      </c>
      <c r="AJ628">
        <f>AJ627/(AH627+AI627*(1-Analysis!$G$1))*AH628</f>
        <v>26.312120461668627</v>
      </c>
      <c r="AL628" s="1">
        <v>43312</v>
      </c>
      <c r="AM628">
        <v>282.04050000000001</v>
      </c>
      <c r="AO628">
        <f>AO627/(AM627+AN627*(1-Analysis!$G$1))*AM628</f>
        <v>270.83717914145808</v>
      </c>
      <c r="AQ628" s="1">
        <v>43293</v>
      </c>
      <c r="AR628">
        <v>24.365600000000001</v>
      </c>
      <c r="AT628">
        <f t="shared" si="18"/>
        <v>1.16845</v>
      </c>
      <c r="AU628">
        <f>AU627/((AR627+AS627*(1-Analysis!$G$1))*AT627)*AR628*AT628</f>
        <v>27.3042556162263</v>
      </c>
      <c r="AV628">
        <f t="shared" si="19"/>
        <v>1.16689</v>
      </c>
      <c r="AW628">
        <f>AW627/(($AR627+$AS627*(1-Analysis!$G$1))*AV627)*$AR628*AV628</f>
        <v>27.267801648353231</v>
      </c>
      <c r="AY628" s="3">
        <v>43300</v>
      </c>
      <c r="AZ628">
        <v>1.1612499999999999</v>
      </c>
      <c r="BB628" s="3">
        <v>43319</v>
      </c>
      <c r="BC628">
        <v>1.15967</v>
      </c>
    </row>
    <row r="629" spans="1:55" x14ac:dyDescent="0.3">
      <c r="A629" s="1">
        <v>43297</v>
      </c>
      <c r="B629">
        <v>2798.43</v>
      </c>
      <c r="D629" s="1">
        <v>43297</v>
      </c>
      <c r="E629">
        <v>4926.38</v>
      </c>
      <c r="G629" s="1">
        <v>43297</v>
      </c>
      <c r="H629" s="2">
        <v>5512.9210000000003</v>
      </c>
      <c r="K629" s="1">
        <v>43318</v>
      </c>
      <c r="L629">
        <v>54.16</v>
      </c>
      <c r="N629">
        <f>N628/(L628+M628*(1-Analysis!$G$1))*L629</f>
        <v>52.000893292791083</v>
      </c>
      <c r="S629" s="3">
        <v>43305</v>
      </c>
      <c r="T629" s="4">
        <v>273.75481400000001</v>
      </c>
      <c r="V629" s="3">
        <v>43305</v>
      </c>
      <c r="W629">
        <v>28.093793000000002</v>
      </c>
      <c r="Y629">
        <f>Y628/(W628+X628*(1-Analysis!$G$1))*W629</f>
        <v>27.001210234070253</v>
      </c>
      <c r="AA629" s="3">
        <v>43287</v>
      </c>
      <c r="AB629">
        <v>490.37259999999998</v>
      </c>
      <c r="AD629" s="3">
        <v>43278</v>
      </c>
      <c r="AE629">
        <v>48.433999999999997</v>
      </c>
      <c r="AG629" s="1">
        <v>43278</v>
      </c>
      <c r="AH629">
        <v>27.188099999999999</v>
      </c>
      <c r="AJ629">
        <f>AJ628/(AH628+AI628*(1-Analysis!$G$1))*AH629</f>
        <v>26.148142168235683</v>
      </c>
      <c r="AL629" s="1">
        <v>43311</v>
      </c>
      <c r="AM629">
        <v>280.66699999999997</v>
      </c>
      <c r="AO629">
        <f>AO628/(AM628+AN628*(1-Analysis!$G$1))*AM629</f>
        <v>269.51823783497622</v>
      </c>
      <c r="AQ629" s="1">
        <v>43292</v>
      </c>
      <c r="AR629">
        <v>24.077100000000002</v>
      </c>
      <c r="AS629">
        <v>0.23</v>
      </c>
      <c r="AT629">
        <f t="shared" si="18"/>
        <v>1.1720999999999999</v>
      </c>
      <c r="AU629">
        <f>AU628/((AR628+AS628*(1-Analysis!$G$1))*AT628)*AR629*AT629</f>
        <v>27.065243601084234</v>
      </c>
      <c r="AV629">
        <f t="shared" si="19"/>
        <v>1.1674</v>
      </c>
      <c r="AW629">
        <f>AW628/(($AR628+$AS628*(1-Analysis!$G$1))*AV628)*$AR629*AV629</f>
        <v>26.956714768284073</v>
      </c>
      <c r="AY629" s="3">
        <v>43299</v>
      </c>
      <c r="AZ629">
        <v>1.16425</v>
      </c>
      <c r="BB629" s="3">
        <v>43318</v>
      </c>
      <c r="BC629">
        <v>1.1552500000000001</v>
      </c>
    </row>
    <row r="630" spans="1:55" x14ac:dyDescent="0.3">
      <c r="A630" s="1">
        <v>43294</v>
      </c>
      <c r="B630">
        <v>2801.31</v>
      </c>
      <c r="D630" s="1">
        <v>43294</v>
      </c>
      <c r="E630">
        <v>4931.29</v>
      </c>
      <c r="G630" s="1">
        <v>43294</v>
      </c>
      <c r="H630" s="2">
        <v>5518.3280000000004</v>
      </c>
      <c r="K630" s="1">
        <v>43315</v>
      </c>
      <c r="L630">
        <v>53.97</v>
      </c>
      <c r="N630">
        <f>N629/(L629+M629*(1-Analysis!$G$1))*L630</f>
        <v>51.818467707015046</v>
      </c>
      <c r="S630" s="3">
        <v>43304</v>
      </c>
      <c r="T630" s="4">
        <v>272.44209899999998</v>
      </c>
      <c r="V630" s="3">
        <v>43304</v>
      </c>
      <c r="W630">
        <v>27.959116000000002</v>
      </c>
      <c r="Y630">
        <f>Y629/(W629+X629*(1-Analysis!$G$1))*W630</f>
        <v>26.871770895256379</v>
      </c>
      <c r="AA630" s="3">
        <v>43286</v>
      </c>
      <c r="AB630">
        <v>486.21600000000001</v>
      </c>
      <c r="AD630" s="3">
        <v>43277</v>
      </c>
      <c r="AE630">
        <v>48.8536</v>
      </c>
      <c r="AG630" s="1">
        <v>43277</v>
      </c>
      <c r="AH630">
        <v>27.422699999999999</v>
      </c>
      <c r="AJ630">
        <f>AJ629/(AH629+AI629*(1-Analysis!$G$1))*AH630</f>
        <v>26.373768606003239</v>
      </c>
      <c r="AL630" s="1">
        <v>43308</v>
      </c>
      <c r="AM630">
        <v>282.26780000000002</v>
      </c>
      <c r="AO630">
        <f>AO629/(AM629+AN629*(1-Analysis!$G$1))*AM630</f>
        <v>271.05545024372481</v>
      </c>
      <c r="AQ630" s="1">
        <v>43291</v>
      </c>
      <c r="AR630">
        <v>24.4817</v>
      </c>
      <c r="AT630">
        <f t="shared" si="18"/>
        <v>1.17205</v>
      </c>
      <c r="AU630">
        <f>AU629/((AR629+AS629*(1-Analysis!$G$1))*AT629)*AR630*AT630</f>
        <v>27.258492729568655</v>
      </c>
      <c r="AV630">
        <f t="shared" si="19"/>
        <v>1.17394</v>
      </c>
      <c r="AW630">
        <f>AW629/(($AR629+$AS629*(1-Analysis!$G$1))*AV629)*$AR630*AV630</f>
        <v>27.302448662556937</v>
      </c>
      <c r="AY630" s="3">
        <v>43298</v>
      </c>
      <c r="AZ630">
        <v>1.1682999999999999</v>
      </c>
      <c r="BB630" s="3">
        <v>43315</v>
      </c>
      <c r="BC630">
        <v>1.15726</v>
      </c>
    </row>
    <row r="631" spans="1:55" x14ac:dyDescent="0.3">
      <c r="A631" s="1">
        <v>43293</v>
      </c>
      <c r="B631">
        <v>2798.29</v>
      </c>
      <c r="D631" s="1">
        <v>43293</v>
      </c>
      <c r="E631">
        <v>4925.95</v>
      </c>
      <c r="G631" s="1">
        <v>43293</v>
      </c>
      <c r="H631" s="2">
        <v>5512.3580000000002</v>
      </c>
      <c r="K631" s="1">
        <v>43314</v>
      </c>
      <c r="L631">
        <v>53.71</v>
      </c>
      <c r="N631">
        <f>N630/(L630+M630*(1-Analysis!$G$1))*L631</f>
        <v>51.568832694900472</v>
      </c>
      <c r="S631" s="3">
        <v>43301</v>
      </c>
      <c r="T631" s="4">
        <v>271.94129299999997</v>
      </c>
      <c r="V631" s="3">
        <v>43301</v>
      </c>
      <c r="W631">
        <v>27.907668000000001</v>
      </c>
      <c r="Y631">
        <f>Y630/(W630+X630*(1-Analysis!$G$1))*W631</f>
        <v>26.822323735731764</v>
      </c>
      <c r="AA631" s="3">
        <v>43284</v>
      </c>
      <c r="AB631">
        <v>481.9468</v>
      </c>
      <c r="AD631" s="3">
        <v>43276</v>
      </c>
      <c r="AE631">
        <v>48.7455</v>
      </c>
      <c r="AG631" s="1">
        <v>43276</v>
      </c>
      <c r="AH631">
        <v>27.3627</v>
      </c>
      <c r="AJ631">
        <f>AJ630/(AH630+AI630*(1-Analysis!$G$1))*AH631</f>
        <v>26.316063634707191</v>
      </c>
      <c r="AL631" s="1">
        <v>43307</v>
      </c>
      <c r="AM631">
        <v>284.12909999999999</v>
      </c>
      <c r="AO631">
        <f>AO630/(AM630+AN630*(1-Analysis!$G$1))*AM631</f>
        <v>272.84281497161317</v>
      </c>
      <c r="AQ631" s="1">
        <v>43290</v>
      </c>
      <c r="AR631">
        <v>24.3154</v>
      </c>
      <c r="AT631">
        <f t="shared" si="18"/>
        <v>1.1759500000000001</v>
      </c>
      <c r="AU631">
        <f>AU630/((AR630+AS630*(1-Analysis!$G$1))*AT630)*AR631*AT631</f>
        <v>27.163417042396375</v>
      </c>
      <c r="AV631">
        <f t="shared" si="19"/>
        <v>1.1748400000000001</v>
      </c>
      <c r="AW631">
        <f>AW630/(($AR630+$AS630*(1-Analysis!$G$1))*AV630)*$AR631*AV631</f>
        <v>27.137777012703761</v>
      </c>
      <c r="AY631" s="3">
        <v>43297</v>
      </c>
      <c r="AZ631">
        <v>1.1707500000000002</v>
      </c>
      <c r="BB631" s="3">
        <v>43314</v>
      </c>
      <c r="BC631">
        <v>1.1586399999999999</v>
      </c>
    </row>
    <row r="632" spans="1:55" x14ac:dyDescent="0.3">
      <c r="A632" s="1">
        <v>43292</v>
      </c>
      <c r="B632">
        <v>2774.02</v>
      </c>
      <c r="D632" s="1">
        <v>43292</v>
      </c>
      <c r="E632">
        <v>4882.8900000000003</v>
      </c>
      <c r="G632" s="1">
        <v>43292</v>
      </c>
      <c r="H632" s="2">
        <v>5464.0060000000003</v>
      </c>
      <c r="K632" s="1">
        <v>43313</v>
      </c>
      <c r="L632">
        <v>53.45</v>
      </c>
      <c r="N632">
        <f>N631/(L631+M631*(1-Analysis!$G$1))*L632</f>
        <v>51.319197682785898</v>
      </c>
      <c r="S632" s="3">
        <v>43300</v>
      </c>
      <c r="T632" s="4">
        <v>272.19083699999999</v>
      </c>
      <c r="V632" s="3">
        <v>43300</v>
      </c>
      <c r="W632">
        <v>27.933319000000001</v>
      </c>
      <c r="Y632">
        <f>Y631/(W631+X631*(1-Analysis!$G$1))*W632</f>
        <v>26.846977154503453</v>
      </c>
      <c r="AA632" s="3">
        <v>43283</v>
      </c>
      <c r="AB632">
        <v>484.34440000000001</v>
      </c>
      <c r="AD632" s="3">
        <v>43273</v>
      </c>
      <c r="AE632">
        <v>49.423200000000001</v>
      </c>
      <c r="AG632" s="1">
        <v>43273</v>
      </c>
      <c r="AH632">
        <v>27.7439</v>
      </c>
      <c r="AJ632">
        <f>AJ631/(AH631+AI631*(1-Analysis!$G$1))*AH632</f>
        <v>26.682682552341429</v>
      </c>
      <c r="AL632" s="1">
        <v>43306</v>
      </c>
      <c r="AM632">
        <v>284.9855</v>
      </c>
      <c r="AO632">
        <f>AO631/(AM631+AN631*(1-Analysis!$G$1))*AM632</f>
        <v>273.66519672252036</v>
      </c>
      <c r="AQ632" s="1">
        <v>43287</v>
      </c>
      <c r="AR632">
        <v>24.101099999999999</v>
      </c>
      <c r="AT632">
        <f t="shared" si="18"/>
        <v>1.1757500000000001</v>
      </c>
      <c r="AU632">
        <f>AU631/((AR631+AS631*(1-Analysis!$G$1))*AT631)*AR632*AT632</f>
        <v>26.919437377633038</v>
      </c>
      <c r="AV632">
        <f t="shared" si="19"/>
        <v>1.1746399999999999</v>
      </c>
      <c r="AW632">
        <f>AW631/(($AR631+$AS631*(1-Analysis!$G$1))*AV631)*$AR632*AV632</f>
        <v>26.894023322358407</v>
      </c>
      <c r="AY632" s="3">
        <v>43294</v>
      </c>
      <c r="AZ632">
        <v>1.16675</v>
      </c>
      <c r="BB632" s="3">
        <v>43313</v>
      </c>
      <c r="BC632">
        <v>1.1660699999999999</v>
      </c>
    </row>
    <row r="633" spans="1:55" x14ac:dyDescent="0.3">
      <c r="A633" s="1">
        <v>43291</v>
      </c>
      <c r="B633">
        <v>2793.84</v>
      </c>
      <c r="D633" s="1">
        <v>43291</v>
      </c>
      <c r="E633">
        <v>4917.78</v>
      </c>
      <c r="G633" s="1">
        <v>43291</v>
      </c>
      <c r="H633" s="2">
        <v>5503.0460000000003</v>
      </c>
      <c r="K633" s="1">
        <v>43312</v>
      </c>
      <c r="L633">
        <v>53.5</v>
      </c>
      <c r="N633">
        <f>N632/(L632+M632*(1-Analysis!$G$1))*L633</f>
        <v>51.367204415884849</v>
      </c>
      <c r="S633" s="3">
        <v>43299</v>
      </c>
      <c r="T633" s="4">
        <v>273.24719599999997</v>
      </c>
      <c r="V633" s="3">
        <v>43299</v>
      </c>
      <c r="W633">
        <v>28.041740999999998</v>
      </c>
      <c r="Y633">
        <f>Y632/(W632+X632*(1-Analysis!$G$1))*W633</f>
        <v>26.951182564431484</v>
      </c>
      <c r="AA633" s="3">
        <v>43280</v>
      </c>
      <c r="AB633">
        <v>482.84370000000001</v>
      </c>
      <c r="AD633" s="3">
        <v>43272</v>
      </c>
      <c r="AE633">
        <v>49.329700000000003</v>
      </c>
      <c r="AG633" s="1">
        <v>43272</v>
      </c>
      <c r="AH633">
        <v>27.691400000000002</v>
      </c>
      <c r="AJ633">
        <f>AJ632/(AH632+AI632*(1-Analysis!$G$1))*AH633</f>
        <v>26.632190702457386</v>
      </c>
      <c r="AL633" s="1">
        <v>43305</v>
      </c>
      <c r="AM633">
        <v>282.41489999999999</v>
      </c>
      <c r="AO633">
        <f>AO632/(AM632+AN632*(1-Analysis!$G$1))*AM633</f>
        <v>271.1967070811354</v>
      </c>
      <c r="AQ633" s="1">
        <v>43286</v>
      </c>
      <c r="AR633">
        <v>24.008299999999998</v>
      </c>
      <c r="AT633">
        <f t="shared" si="18"/>
        <v>1.1702999999999997</v>
      </c>
      <c r="AU633">
        <f>AU632/((AR632+AS632*(1-Analysis!$G$1))*AT632)*AR633*AT633</f>
        <v>26.691485259559911</v>
      </c>
      <c r="AV633">
        <f t="shared" si="19"/>
        <v>1.169</v>
      </c>
      <c r="AW633">
        <f>AW632/(($AR632+$AS632*(1-Analysis!$G$1))*AV632)*$AR633*AV633</f>
        <v>26.661835656178397</v>
      </c>
      <c r="AY633" s="3">
        <v>43293</v>
      </c>
      <c r="AZ633">
        <v>1.16845</v>
      </c>
      <c r="BB633" s="3">
        <v>43312</v>
      </c>
      <c r="BC633">
        <v>1.1687799999999999</v>
      </c>
    </row>
    <row r="634" spans="1:55" x14ac:dyDescent="0.3">
      <c r="A634" s="1">
        <v>43290</v>
      </c>
      <c r="B634">
        <v>2784.17</v>
      </c>
      <c r="D634" s="1">
        <v>43290</v>
      </c>
      <c r="E634">
        <v>4900.6899999999996</v>
      </c>
      <c r="G634" s="1">
        <v>43290</v>
      </c>
      <c r="H634" s="2">
        <v>5483.8890000000001</v>
      </c>
      <c r="K634" s="1">
        <v>43311</v>
      </c>
      <c r="L634">
        <v>53.24</v>
      </c>
      <c r="N634">
        <f>N633/(L633+M633*(1-Analysis!$G$1))*L634</f>
        <v>51.117569403770275</v>
      </c>
      <c r="S634" s="3">
        <v>43298</v>
      </c>
      <c r="T634" s="4">
        <v>272.65917999999999</v>
      </c>
      <c r="V634" s="3">
        <v>43298</v>
      </c>
      <c r="W634">
        <v>27.98141</v>
      </c>
      <c r="Y634">
        <f>Y633/(W633+X633*(1-Analysis!$G$1))*W634</f>
        <v>26.893197869569111</v>
      </c>
      <c r="AA634" s="3">
        <v>43279</v>
      </c>
      <c r="AB634">
        <v>482.44889999999998</v>
      </c>
      <c r="AD634" s="3">
        <v>43271</v>
      </c>
      <c r="AE634">
        <v>49.638800000000003</v>
      </c>
      <c r="AG634" s="1">
        <v>43271</v>
      </c>
      <c r="AH634">
        <v>27.867000000000001</v>
      </c>
      <c r="AJ634">
        <f>AJ633/(AH633+AI633*(1-Analysis!$G$1))*AH634</f>
        <v>26.801073918450491</v>
      </c>
      <c r="AL634" s="1">
        <v>43304</v>
      </c>
      <c r="AM634">
        <v>281.06599999999997</v>
      </c>
      <c r="AO634">
        <f>AO633/(AM633+AN633*(1-Analysis!$G$1))*AM634</f>
        <v>269.90138860402334</v>
      </c>
      <c r="AQ634" s="1">
        <v>43284</v>
      </c>
      <c r="AR634">
        <v>23.907800000000002</v>
      </c>
      <c r="AT634">
        <f t="shared" si="18"/>
        <v>1.1649499999999999</v>
      </c>
      <c r="AU634">
        <f>AU633/((AR633+AS633*(1-Analysis!$G$1))*AT633)*AR634*AT634</f>
        <v>26.458244564162833</v>
      </c>
      <c r="AV634">
        <f t="shared" si="19"/>
        <v>1.1658599999999999</v>
      </c>
      <c r="AW634">
        <f>AW633/(($AR633+$AS633*(1-Analysis!$G$1))*AV633)*$AR634*AV634</f>
        <v>26.47891240617615</v>
      </c>
      <c r="AY634" s="3">
        <v>43292</v>
      </c>
      <c r="AZ634">
        <v>1.1720999999999999</v>
      </c>
      <c r="BB634" s="3">
        <v>43311</v>
      </c>
      <c r="BC634">
        <v>1.1705399999999999</v>
      </c>
    </row>
    <row r="635" spans="1:55" x14ac:dyDescent="0.3">
      <c r="A635" s="1">
        <v>43287</v>
      </c>
      <c r="B635">
        <v>2759.82</v>
      </c>
      <c r="D635" s="1">
        <v>43287</v>
      </c>
      <c r="E635">
        <v>4856.8500000000004</v>
      </c>
      <c r="G635" s="1">
        <v>43287</v>
      </c>
      <c r="H635" s="2">
        <v>5434.3580000000002</v>
      </c>
      <c r="K635" s="1">
        <v>43308</v>
      </c>
      <c r="L635">
        <v>53.55</v>
      </c>
      <c r="N635">
        <f>N634/(L634+M634*(1-Analysis!$G$1))*L635</f>
        <v>51.415211148983815</v>
      </c>
      <c r="S635" s="3">
        <v>43297</v>
      </c>
      <c r="T635" s="4">
        <v>271.575964</v>
      </c>
      <c r="V635" s="3">
        <v>43297</v>
      </c>
      <c r="W635">
        <v>27.870114000000001</v>
      </c>
      <c r="Y635">
        <f>Y634/(W634+X634*(1-Analysis!$G$1))*W635</f>
        <v>26.786230231051555</v>
      </c>
      <c r="AA635" s="3">
        <v>43278</v>
      </c>
      <c r="AB635">
        <v>479.423</v>
      </c>
      <c r="AD635" s="3">
        <v>43270</v>
      </c>
      <c r="AE635">
        <v>49.5533</v>
      </c>
      <c r="AG635" s="1">
        <v>43270</v>
      </c>
      <c r="AH635">
        <v>27.8201</v>
      </c>
      <c r="AJ635">
        <f>AJ634/(AH634+AI634*(1-Analysis!$G$1))*AH635</f>
        <v>26.755967865887413</v>
      </c>
      <c r="AL635" s="1">
        <v>43301</v>
      </c>
      <c r="AM635">
        <v>280.54680000000002</v>
      </c>
      <c r="AO635">
        <f>AO634/(AM634+AN634*(1-Analysis!$G$1))*AM635</f>
        <v>269.40281246545374</v>
      </c>
      <c r="AQ635" s="1">
        <v>43283</v>
      </c>
      <c r="AR635">
        <v>24.115400000000001</v>
      </c>
      <c r="AT635">
        <f t="shared" si="18"/>
        <v>1.16065</v>
      </c>
      <c r="AU635">
        <f>AU634/((AR634+AS634*(1-Analysis!$G$1))*AT634)*AR635*AT635</f>
        <v>26.589481729841509</v>
      </c>
      <c r="AV635">
        <f t="shared" si="19"/>
        <v>1.16353</v>
      </c>
      <c r="AW635">
        <f>AW634/(($AR634+$AS634*(1-Analysis!$G$1))*AV634)*$AR635*AV635</f>
        <v>26.655460024229971</v>
      </c>
      <c r="AY635" s="3">
        <v>43291</v>
      </c>
      <c r="AZ635">
        <v>1.17205</v>
      </c>
      <c r="BB635" s="3">
        <v>43308</v>
      </c>
      <c r="BC635">
        <v>1.16597</v>
      </c>
    </row>
    <row r="636" spans="1:55" x14ac:dyDescent="0.3">
      <c r="A636" s="1">
        <v>43286</v>
      </c>
      <c r="B636">
        <v>2736.61</v>
      </c>
      <c r="D636" s="1">
        <v>43286</v>
      </c>
      <c r="E636">
        <v>4815.7700000000004</v>
      </c>
      <c r="G636" s="1">
        <v>43286</v>
      </c>
      <c r="H636" s="2">
        <v>5388.2759999999998</v>
      </c>
      <c r="K636" s="1">
        <v>43307</v>
      </c>
      <c r="L636">
        <v>53.9</v>
      </c>
      <c r="N636">
        <f>N635/(L635+M635*(1-Analysis!$G$1))*L636</f>
        <v>51.751258280676524</v>
      </c>
      <c r="S636" s="3">
        <v>43294</v>
      </c>
      <c r="T636" s="4">
        <v>271.844469</v>
      </c>
      <c r="V636" s="3">
        <v>43294</v>
      </c>
      <c r="W636">
        <v>27.897644</v>
      </c>
      <c r="Y636">
        <f>Y635/(W635+X635*(1-Analysis!$G$1))*W636</f>
        <v>26.812689574499551</v>
      </c>
      <c r="AA636" s="3">
        <v>43277</v>
      </c>
      <c r="AB636">
        <v>483.58609999999999</v>
      </c>
      <c r="AD636" s="3">
        <v>43269</v>
      </c>
      <c r="AE636">
        <v>49.750999999999998</v>
      </c>
      <c r="AG636" s="1">
        <v>43269</v>
      </c>
      <c r="AH636">
        <v>27.9376</v>
      </c>
      <c r="AJ636">
        <f>AJ635/(AH635+AI635*(1-Analysis!$G$1))*AH636</f>
        <v>26.86897343467551</v>
      </c>
      <c r="AL636" s="1">
        <v>43300</v>
      </c>
      <c r="AM636">
        <v>280.80369999999999</v>
      </c>
      <c r="AO636">
        <f>AO635/(AM635+AN635*(1-Analysis!$G$1))*AM636</f>
        <v>269.64950778517357</v>
      </c>
      <c r="AQ636" s="1">
        <v>43280</v>
      </c>
      <c r="AR636">
        <v>23.8979</v>
      </c>
      <c r="AT636">
        <f t="shared" si="18"/>
        <v>1.1675499999999999</v>
      </c>
      <c r="AU636">
        <f>AU635/((AR635+AS635*(1-Analysis!$G$1))*AT635)*AR636*AT636</f>
        <v>26.506314973250447</v>
      </c>
      <c r="AV636">
        <f t="shared" si="19"/>
        <v>1.1676899999999999</v>
      </c>
      <c r="AW636">
        <f>AW635/(($AR635+$AS635*(1-Analysis!$G$1))*AV635)*$AR636*AV636</f>
        <v>26.50949332458125</v>
      </c>
      <c r="AY636" s="3">
        <v>43290</v>
      </c>
      <c r="AZ636">
        <v>1.1759500000000001</v>
      </c>
      <c r="BB636" s="3">
        <v>43307</v>
      </c>
      <c r="BC636">
        <v>1.16395</v>
      </c>
    </row>
    <row r="637" spans="1:55" x14ac:dyDescent="0.3">
      <c r="A637" s="1">
        <v>43284</v>
      </c>
      <c r="B637">
        <v>2713.22</v>
      </c>
      <c r="D637" s="1">
        <v>43284</v>
      </c>
      <c r="E637">
        <v>4773.8</v>
      </c>
      <c r="G637" s="1">
        <v>43284</v>
      </c>
      <c r="H637" s="2">
        <v>5340.9340000000002</v>
      </c>
      <c r="K637" s="1">
        <v>43306</v>
      </c>
      <c r="L637">
        <v>54.06</v>
      </c>
      <c r="N637">
        <f>N636/(L636+M636*(1-Analysis!$G$1))*L637</f>
        <v>51.904879826593195</v>
      </c>
      <c r="S637" s="3">
        <v>43293</v>
      </c>
      <c r="T637" s="4">
        <v>271.55030799999997</v>
      </c>
      <c r="V637" s="3">
        <v>43293</v>
      </c>
      <c r="W637">
        <v>27.867456000000001</v>
      </c>
      <c r="Y637">
        <f>Y636/(W636+X636*(1-Analysis!$G$1))*W637</f>
        <v>26.783675602105504</v>
      </c>
      <c r="AA637" s="3">
        <v>43276</v>
      </c>
      <c r="AB637">
        <v>482.52449999999999</v>
      </c>
      <c r="AD637" s="3">
        <v>43266</v>
      </c>
      <c r="AE637">
        <v>49.856200000000001</v>
      </c>
      <c r="AG637" s="1">
        <v>43266</v>
      </c>
      <c r="AH637">
        <v>27.997599999999998</v>
      </c>
      <c r="AJ637">
        <f>AJ636/(AH636+AI636*(1-Analysis!$G$1))*AH637</f>
        <v>26.926678405971561</v>
      </c>
      <c r="AL637" s="1">
        <v>43299</v>
      </c>
      <c r="AM637">
        <v>281.89319999999998</v>
      </c>
      <c r="AO637">
        <f>AO636/(AM636+AN636*(1-Analysis!$G$1))*AM637</f>
        <v>270.69573024852406</v>
      </c>
      <c r="AQ637" s="1">
        <v>43279</v>
      </c>
      <c r="AR637">
        <v>24.079599999999999</v>
      </c>
      <c r="AT637">
        <f t="shared" si="18"/>
        <v>1.1578000000000002</v>
      </c>
      <c r="AU637">
        <f>AU636/((AR636+AS636*(1-Analysis!$G$1))*AT636)*AR637*AT637</f>
        <v>26.484814790753436</v>
      </c>
      <c r="AV637">
        <f t="shared" si="19"/>
        <v>1.1563000000000001</v>
      </c>
      <c r="AW637">
        <f>AW636/(($AR636+$AS636*(1-Analysis!$G$1))*AV636)*$AR637*AV637</f>
        <v>26.45050210964607</v>
      </c>
      <c r="AY637" s="3">
        <v>43287</v>
      </c>
      <c r="AZ637">
        <v>1.1757500000000001</v>
      </c>
      <c r="BB637" s="3">
        <v>43306</v>
      </c>
      <c r="BC637">
        <v>1.17241</v>
      </c>
    </row>
    <row r="638" spans="1:55" x14ac:dyDescent="0.3">
      <c r="A638" s="1">
        <v>43283</v>
      </c>
      <c r="B638">
        <v>2726.71</v>
      </c>
      <c r="D638" s="1">
        <v>43283</v>
      </c>
      <c r="E638">
        <v>4797.54</v>
      </c>
      <c r="G638" s="1">
        <v>43283</v>
      </c>
      <c r="H638" s="2">
        <v>5367.49</v>
      </c>
      <c r="K638" s="1">
        <v>43305</v>
      </c>
      <c r="L638">
        <v>53.58</v>
      </c>
      <c r="N638">
        <f>N637/(L637+M637*(1-Analysis!$G$1))*L638</f>
        <v>51.444015188843196</v>
      </c>
      <c r="S638" s="3">
        <v>43292</v>
      </c>
      <c r="T638" s="4">
        <v>269.173181</v>
      </c>
      <c r="V638" s="3">
        <v>43292</v>
      </c>
      <c r="W638">
        <v>27.623495999999999</v>
      </c>
      <c r="Y638">
        <f>Y637/(W637+X637*(1-Analysis!$G$1))*W638</f>
        <v>26.549203338118087</v>
      </c>
      <c r="AA638" s="3">
        <v>43273</v>
      </c>
      <c r="AB638">
        <v>489.24059999999997</v>
      </c>
      <c r="AD638" s="3">
        <v>43265</v>
      </c>
      <c r="AE638">
        <v>49.902999999999999</v>
      </c>
      <c r="AG638" s="1">
        <v>43265</v>
      </c>
      <c r="AH638">
        <v>28.024000000000001</v>
      </c>
      <c r="AJ638">
        <f>AJ637/(AH637+AI637*(1-Analysis!$G$1))*AH638</f>
        <v>26.952068593341828</v>
      </c>
      <c r="AL638" s="1">
        <v>43298</v>
      </c>
      <c r="AM638">
        <v>281.28059999999999</v>
      </c>
      <c r="AO638">
        <f>AO637/(AM637+AN637*(1-Analysis!$G$1))*AM638</f>
        <v>270.10746418055845</v>
      </c>
      <c r="AQ638" s="1">
        <v>43278</v>
      </c>
      <c r="AR638">
        <v>23.8931</v>
      </c>
      <c r="AT638">
        <f t="shared" si="18"/>
        <v>1.1595499999999999</v>
      </c>
      <c r="AU638">
        <f>AU637/((AR637+AS637*(1-Analysis!$G$1))*AT637)*AR638*AT638</f>
        <v>26.31940746460678</v>
      </c>
      <c r="AV638">
        <f t="shared" si="19"/>
        <v>1.1558900000000001</v>
      </c>
      <c r="AW638">
        <f>AW637/(($AR637+$AS637*(1-Analysis!$G$1))*AV637)*$AR638*AV638</f>
        <v>26.2363329690521</v>
      </c>
      <c r="AY638" s="3">
        <v>43286</v>
      </c>
      <c r="AZ638">
        <v>1.1702999999999997</v>
      </c>
      <c r="BB638" s="3">
        <v>43305</v>
      </c>
      <c r="BC638">
        <v>1.16832</v>
      </c>
    </row>
    <row r="639" spans="1:55" x14ac:dyDescent="0.3">
      <c r="A639" s="1">
        <v>43280</v>
      </c>
      <c r="B639">
        <v>2718.37</v>
      </c>
      <c r="D639" s="1">
        <v>43280</v>
      </c>
      <c r="E639">
        <v>4782.71</v>
      </c>
      <c r="G639" s="1">
        <v>43280</v>
      </c>
      <c r="H639" s="2">
        <v>5350.8320000000003</v>
      </c>
      <c r="K639" s="1">
        <v>43304</v>
      </c>
      <c r="L639">
        <v>53.32</v>
      </c>
      <c r="N639">
        <f>N638/(L638+M638*(1-Analysis!$G$1))*L639</f>
        <v>51.194380176728615</v>
      </c>
      <c r="S639" s="3">
        <v>43291</v>
      </c>
      <c r="T639" s="4">
        <v>271.09833800000001</v>
      </c>
      <c r="V639" s="3">
        <v>43291</v>
      </c>
      <c r="W639">
        <v>27.821048999999999</v>
      </c>
      <c r="Y639">
        <f>Y638/(W638+X638*(1-Analysis!$G$1))*W639</f>
        <v>26.739073395371349</v>
      </c>
      <c r="AA639" s="3">
        <v>43272</v>
      </c>
      <c r="AB639">
        <v>488.31970000000001</v>
      </c>
      <c r="AD639" s="3">
        <v>43264</v>
      </c>
      <c r="AE639">
        <v>49.767099999999999</v>
      </c>
      <c r="AG639" s="1">
        <v>43264</v>
      </c>
      <c r="AH639">
        <v>27.945699999999999</v>
      </c>
      <c r="AJ639">
        <f>AJ638/(AH638+AI638*(1-Analysis!$G$1))*AH639</f>
        <v>26.87676360580048</v>
      </c>
      <c r="AL639" s="1">
        <v>43297</v>
      </c>
      <c r="AM639">
        <v>280.16699999999997</v>
      </c>
      <c r="AO639">
        <f>AO638/(AM638+AN638*(1-Analysis!$G$1))*AM639</f>
        <v>269.03809902664636</v>
      </c>
      <c r="AQ639" s="1">
        <v>43277</v>
      </c>
      <c r="AR639">
        <v>23.9556</v>
      </c>
      <c r="AT639">
        <f t="shared" si="18"/>
        <v>1.16655</v>
      </c>
      <c r="AU639">
        <f>AU638/((AR638+AS638*(1-Analysis!$G$1))*AT638)*AR639*AT639</f>
        <v>26.547555506403761</v>
      </c>
      <c r="AV639">
        <f t="shared" si="19"/>
        <v>1.1647000000000001</v>
      </c>
      <c r="AW639">
        <f>AW638/(($AR638+$AS638*(1-Analysis!$G$1))*AV638)*$AR639*AV639</f>
        <v>26.505454458281672</v>
      </c>
      <c r="AY639" s="3">
        <v>43284</v>
      </c>
      <c r="AZ639">
        <v>1.1649499999999999</v>
      </c>
      <c r="BB639" s="3">
        <v>43304</v>
      </c>
      <c r="BC639">
        <v>1.16892</v>
      </c>
    </row>
    <row r="640" spans="1:55" x14ac:dyDescent="0.3">
      <c r="A640" s="1">
        <v>43279</v>
      </c>
      <c r="B640">
        <v>2716.31</v>
      </c>
      <c r="D640" s="1">
        <v>43279</v>
      </c>
      <c r="E640">
        <v>4778.87</v>
      </c>
      <c r="G640" s="1">
        <v>43279</v>
      </c>
      <c r="H640" s="2">
        <v>5346.4369999999999</v>
      </c>
      <c r="K640" s="1">
        <v>43301</v>
      </c>
      <c r="L640">
        <v>53.22</v>
      </c>
      <c r="N640">
        <f>N639/(L639+M639*(1-Analysis!$G$1))*L640</f>
        <v>51.098366710530698</v>
      </c>
      <c r="S640" s="3">
        <v>43290</v>
      </c>
      <c r="T640" s="4">
        <v>270.15617300000002</v>
      </c>
      <c r="V640" s="3">
        <v>43290</v>
      </c>
      <c r="W640">
        <v>27.724350000000001</v>
      </c>
      <c r="Y640">
        <f>Y639/(W639+X639*(1-Analysis!$G$1))*W640</f>
        <v>26.646135071648942</v>
      </c>
      <c r="AA640" s="3">
        <v>43271</v>
      </c>
      <c r="AB640">
        <v>491.39150000000001</v>
      </c>
      <c r="AD640" s="3">
        <v>43263</v>
      </c>
      <c r="AE640">
        <v>49.966000000000001</v>
      </c>
      <c r="AG640" s="1">
        <v>43263</v>
      </c>
      <c r="AH640">
        <v>28.059200000000001</v>
      </c>
      <c r="AJ640">
        <f>AJ639/(AH639+AI639*(1-Analysis!$G$1))*AH640</f>
        <v>26.985922176502175</v>
      </c>
      <c r="AL640" s="1">
        <v>43294</v>
      </c>
      <c r="AM640">
        <v>280.44349999999997</v>
      </c>
      <c r="AO640">
        <f>AO639/(AM639+AN639*(1-Analysis!$G$1))*AM640</f>
        <v>269.30361578765269</v>
      </c>
      <c r="AQ640" s="1">
        <v>43276</v>
      </c>
      <c r="AR640">
        <v>23.860700000000001</v>
      </c>
      <c r="AT640">
        <f t="shared" si="18"/>
        <v>1.1686000000000001</v>
      </c>
      <c r="AU640">
        <f>AU639/((AR639+AS639*(1-Analysis!$G$1))*AT639)*AR640*AT640</f>
        <v>26.488855185569655</v>
      </c>
      <c r="AV640">
        <f t="shared" si="19"/>
        <v>1.1700999999999999</v>
      </c>
      <c r="AW640">
        <f>AW639/(($AR639+$AS639*(1-Analysis!$G$1))*AV639)*$AR640*AV640</f>
        <v>26.522855940985007</v>
      </c>
      <c r="AY640" s="3">
        <v>43283</v>
      </c>
      <c r="AZ640">
        <v>1.16065</v>
      </c>
      <c r="BB640" s="3">
        <v>43301</v>
      </c>
      <c r="BC640">
        <v>1.1728400000000001</v>
      </c>
    </row>
    <row r="641" spans="1:55" x14ac:dyDescent="0.3">
      <c r="A641" s="1">
        <v>43278</v>
      </c>
      <c r="B641">
        <v>2699.63</v>
      </c>
      <c r="D641" s="1">
        <v>43278</v>
      </c>
      <c r="E641">
        <v>4749.08</v>
      </c>
      <c r="G641" s="1">
        <v>43278</v>
      </c>
      <c r="H641" s="2">
        <v>5312.8919999999998</v>
      </c>
      <c r="K641" s="1">
        <v>43300</v>
      </c>
      <c r="L641">
        <v>53.27</v>
      </c>
      <c r="N641">
        <f>N640/(L640+M640*(1-Analysis!$G$1))*L641</f>
        <v>51.146373443629656</v>
      </c>
      <c r="S641" s="3">
        <v>43287</v>
      </c>
      <c r="T641" s="4">
        <v>267.72900099999998</v>
      </c>
      <c r="V641" s="3">
        <v>43287</v>
      </c>
      <c r="W641">
        <v>27.475255000000001</v>
      </c>
      <c r="Y641">
        <f>Y640/(W640+X640*(1-Analysis!$G$1))*W641</f>
        <v>26.406727510581778</v>
      </c>
      <c r="AA641" s="3">
        <v>43270</v>
      </c>
      <c r="AB641">
        <v>490.55410000000001</v>
      </c>
      <c r="AD641" s="3">
        <v>43262</v>
      </c>
      <c r="AE641">
        <v>49.8767</v>
      </c>
      <c r="AG641" s="1">
        <v>43262</v>
      </c>
      <c r="AH641">
        <v>28.0077</v>
      </c>
      <c r="AJ641">
        <f>AJ640/(AH640+AI640*(1-Analysis!$G$1))*AH641</f>
        <v>26.936392076139732</v>
      </c>
      <c r="AL641" s="1">
        <v>43293</v>
      </c>
      <c r="AM641">
        <v>280.13869999999997</v>
      </c>
      <c r="AO641">
        <f>AO640/(AM640+AN640*(1-Analysis!$G$1))*AM641</f>
        <v>269.01092317009488</v>
      </c>
      <c r="AQ641" s="1">
        <v>43273</v>
      </c>
      <c r="AR641">
        <v>24.291699999999999</v>
      </c>
      <c r="AT641">
        <f t="shared" si="18"/>
        <v>1.1637999999999999</v>
      </c>
      <c r="AU641">
        <f>AU640/((AR640+AS640*(1-Analysis!$G$1))*AT640)*AR641*AT641</f>
        <v>26.856560278209354</v>
      </c>
      <c r="AV641">
        <f t="shared" si="19"/>
        <v>1.1658900000000001</v>
      </c>
      <c r="AW641">
        <f>AW640/(($AR640+$AS640*(1-Analysis!$G$1))*AV640)*$AR641*AV641</f>
        <v>26.904790395911277</v>
      </c>
      <c r="AY641" s="3">
        <v>43280</v>
      </c>
      <c r="AZ641">
        <v>1.1675499999999999</v>
      </c>
      <c r="BB641" s="3">
        <v>43300</v>
      </c>
      <c r="BC641">
        <v>1.1645300000000001</v>
      </c>
    </row>
    <row r="642" spans="1:55" x14ac:dyDescent="0.3">
      <c r="A642" s="1">
        <v>43277</v>
      </c>
      <c r="B642">
        <v>2723.06</v>
      </c>
      <c r="D642" s="1">
        <v>43277</v>
      </c>
      <c r="E642">
        <v>4790.3</v>
      </c>
      <c r="G642" s="1">
        <v>43277</v>
      </c>
      <c r="H642" s="2">
        <v>5359.0069999999996</v>
      </c>
      <c r="K642" s="1">
        <v>43299</v>
      </c>
      <c r="L642">
        <v>53.48</v>
      </c>
      <c r="N642">
        <f>N641/(L641+M641*(1-Analysis!$G$1))*L642</f>
        <v>51.348001722645272</v>
      </c>
      <c r="S642" s="3">
        <v>43286</v>
      </c>
      <c r="T642" s="4">
        <v>265.46178200000003</v>
      </c>
      <c r="V642" s="3">
        <v>43286</v>
      </c>
      <c r="W642">
        <v>27.242583</v>
      </c>
      <c r="Y642">
        <f>Y641/(W641+X641*(1-Analysis!$G$1))*W642</f>
        <v>26.183104250184662</v>
      </c>
      <c r="AA642" s="3">
        <v>43269</v>
      </c>
      <c r="AB642">
        <v>492.51350000000002</v>
      </c>
      <c r="AD642" s="3">
        <v>43259</v>
      </c>
      <c r="AE642">
        <v>49.822899999999997</v>
      </c>
      <c r="AG642" s="1">
        <v>43259</v>
      </c>
      <c r="AH642">
        <v>27.9771</v>
      </c>
      <c r="AJ642">
        <f>AJ641/(AH641+AI641*(1-Analysis!$G$1))*AH642</f>
        <v>26.906962540778746</v>
      </c>
      <c r="AL642" s="1">
        <v>43292</v>
      </c>
      <c r="AM642">
        <v>277.69029999999998</v>
      </c>
      <c r="AO642">
        <f>AO641/(AM641+AN641*(1-Analysis!$G$1))*AM642</f>
        <v>266.65977945346572</v>
      </c>
      <c r="AQ642" s="1">
        <v>43272</v>
      </c>
      <c r="AR642">
        <v>24.310600000000001</v>
      </c>
      <c r="AT642">
        <f t="shared" si="18"/>
        <v>1.1606999999999998</v>
      </c>
      <c r="AU642">
        <f>AU641/((AR641+AS641*(1-Analysis!$G$1))*AT641)*AR642*AT642</f>
        <v>26.805862696711184</v>
      </c>
      <c r="AV642">
        <f t="shared" si="19"/>
        <v>1.16083</v>
      </c>
      <c r="AW642">
        <f>AW641/(($AR641+$AS641*(1-Analysis!$G$1))*AV641)*$AR642*AV642</f>
        <v>26.808864990284555</v>
      </c>
      <c r="AY642" s="3">
        <v>43279</v>
      </c>
      <c r="AZ642">
        <v>1.1578000000000002</v>
      </c>
      <c r="BB642" s="3">
        <v>43299</v>
      </c>
      <c r="BC642">
        <v>1.1644099999999999</v>
      </c>
    </row>
    <row r="643" spans="1:55" x14ac:dyDescent="0.3">
      <c r="A643" s="1">
        <v>43276</v>
      </c>
      <c r="B643">
        <v>2717.07</v>
      </c>
      <c r="D643" s="1">
        <v>43276</v>
      </c>
      <c r="E643">
        <v>4779.7700000000004</v>
      </c>
      <c r="G643" s="1">
        <v>43276</v>
      </c>
      <c r="H643" s="2">
        <v>5347.23</v>
      </c>
      <c r="K643" s="1">
        <v>43298</v>
      </c>
      <c r="L643">
        <v>53.36</v>
      </c>
      <c r="N643">
        <f>N642/(L642+M642*(1-Analysis!$G$1))*L643</f>
        <v>51.232785563207777</v>
      </c>
      <c r="S643" s="3">
        <v>43285</v>
      </c>
      <c r="T643" s="4">
        <v>263.13781899999998</v>
      </c>
      <c r="V643" s="3">
        <v>43285</v>
      </c>
      <c r="W643">
        <v>27.004093000000001</v>
      </c>
      <c r="Y643">
        <f>Y642/(W642+X642*(1-Analysis!$G$1))*W643</f>
        <v>25.953889254946269</v>
      </c>
      <c r="AA643" s="3">
        <v>43266</v>
      </c>
      <c r="AB643">
        <v>493.55759999999998</v>
      </c>
      <c r="AD643" s="3">
        <v>43258</v>
      </c>
      <c r="AE643">
        <v>49.665599999999998</v>
      </c>
      <c r="AG643" s="1">
        <v>43258</v>
      </c>
      <c r="AH643">
        <v>27.888999999999999</v>
      </c>
      <c r="AJ643">
        <f>AJ642/(AH642+AI642*(1-Analysis!$G$1))*AH643</f>
        <v>26.822232407925714</v>
      </c>
      <c r="AL643" s="1">
        <v>43291</v>
      </c>
      <c r="AM643">
        <v>279.67509999999999</v>
      </c>
      <c r="AO643">
        <f>AO642/(AM642+AN642*(1-Analysis!$G$1))*AM643</f>
        <v>268.5657384670115</v>
      </c>
      <c r="AQ643" s="1">
        <v>43271</v>
      </c>
      <c r="AR643">
        <v>24.524100000000001</v>
      </c>
      <c r="AT643">
        <f t="shared" si="18"/>
        <v>1.15785</v>
      </c>
      <c r="AU643">
        <f>AU642/((AR642+AS642*(1-Analysis!$G$1))*AT642)*AR643*AT643</f>
        <v>26.974878984590323</v>
      </c>
      <c r="AV643">
        <f t="shared" si="19"/>
        <v>1.1574</v>
      </c>
      <c r="AW643">
        <f>AW642/(($AR642+$AS642*(1-Analysis!$G$1))*AV642)*$AR643*AV643</f>
        <v>26.964395160655407</v>
      </c>
      <c r="AY643" s="3">
        <v>43278</v>
      </c>
      <c r="AZ643">
        <v>1.1595499999999999</v>
      </c>
      <c r="BB643" s="3">
        <v>43298</v>
      </c>
      <c r="BC643">
        <v>1.16588</v>
      </c>
    </row>
    <row r="644" spans="1:55" x14ac:dyDescent="0.3">
      <c r="A644" s="1">
        <v>43273</v>
      </c>
      <c r="B644">
        <v>2754.88</v>
      </c>
      <c r="D644" s="1">
        <v>43273</v>
      </c>
      <c r="E644">
        <v>4846.2700000000004</v>
      </c>
      <c r="G644" s="1">
        <v>43273</v>
      </c>
      <c r="H644" s="2">
        <v>5421.6260000000002</v>
      </c>
      <c r="K644" s="1">
        <v>43297</v>
      </c>
      <c r="L644">
        <v>53.15</v>
      </c>
      <c r="N644">
        <f>N643/(L643+M643*(1-Analysis!$G$1))*L644</f>
        <v>51.031157284192147</v>
      </c>
      <c r="S644" s="3">
        <v>43284</v>
      </c>
      <c r="T644" s="4">
        <v>263.13822299999998</v>
      </c>
      <c r="V644" s="3">
        <v>43284</v>
      </c>
      <c r="W644">
        <v>27.004132999999999</v>
      </c>
      <c r="Y644">
        <f>Y643/(W643+X643*(1-Analysis!$G$1))*W644</f>
        <v>25.953927699324687</v>
      </c>
      <c r="AA644" s="3">
        <v>43265</v>
      </c>
      <c r="AB644">
        <v>494.01080000000002</v>
      </c>
      <c r="AD644" s="3">
        <v>43257</v>
      </c>
      <c r="AE644">
        <v>49.692300000000003</v>
      </c>
      <c r="AG644" s="1">
        <v>43257</v>
      </c>
      <c r="AH644">
        <v>27.904499999999999</v>
      </c>
      <c r="AJ644">
        <f>AJ643/(AH643+AI643*(1-Analysis!$G$1))*AH644</f>
        <v>26.837139525510526</v>
      </c>
      <c r="AL644" s="1">
        <v>43290</v>
      </c>
      <c r="AM644">
        <v>278.70670000000001</v>
      </c>
      <c r="AO644">
        <f>AO643/(AM643+AN643*(1-Analysis!$G$1))*AM644</f>
        <v>267.63580562303844</v>
      </c>
      <c r="AQ644" s="1">
        <v>43270</v>
      </c>
      <c r="AR644">
        <v>24.512699999999999</v>
      </c>
      <c r="AT644">
        <f t="shared" si="18"/>
        <v>1.1564000000000001</v>
      </c>
      <c r="AU644">
        <f>AU643/((AR643+AS643*(1-Analysis!$G$1))*AT643)*AR644*AT644</f>
        <v>26.928574235466233</v>
      </c>
      <c r="AV644">
        <f t="shared" si="19"/>
        <v>1.15848</v>
      </c>
      <c r="AW644">
        <f>AW643/(($AR643+$AS643*(1-Analysis!$G$1))*AV643)*$AR644*AV644</f>
        <v>26.977010273523817</v>
      </c>
      <c r="AY644" s="3">
        <v>43277</v>
      </c>
      <c r="AZ644">
        <v>1.16655</v>
      </c>
      <c r="BB644" s="3">
        <v>43297</v>
      </c>
      <c r="BC644">
        <v>1.1710499999999999</v>
      </c>
    </row>
    <row r="645" spans="1:55" x14ac:dyDescent="0.3">
      <c r="A645" s="1">
        <v>43272</v>
      </c>
      <c r="B645">
        <v>2749.76</v>
      </c>
      <c r="D645" s="1">
        <v>43272</v>
      </c>
      <c r="E645">
        <v>4837.17</v>
      </c>
      <c r="G645" s="1">
        <v>43272</v>
      </c>
      <c r="H645" s="2">
        <v>5411.4</v>
      </c>
      <c r="K645" s="1">
        <v>43294</v>
      </c>
      <c r="L645">
        <v>53.2</v>
      </c>
      <c r="N645">
        <f>N644/(L644+M644*(1-Analysis!$G$1))*L645</f>
        <v>51.079164017291106</v>
      </c>
      <c r="S645" s="3">
        <v>43283</v>
      </c>
      <c r="T645" s="4">
        <v>264.44719099999998</v>
      </c>
      <c r="V645" s="3">
        <v>43283</v>
      </c>
      <c r="W645">
        <v>27.138438000000001</v>
      </c>
      <c r="Y645">
        <f>Y644/(W644+X644*(1-Analysis!$G$1))*W645</f>
        <v>26.083009505419252</v>
      </c>
      <c r="AA645" s="3">
        <v>43264</v>
      </c>
      <c r="AB645">
        <v>492.64359999999999</v>
      </c>
      <c r="AD645" s="3">
        <v>43256</v>
      </c>
      <c r="AE645">
        <v>49.268500000000003</v>
      </c>
      <c r="AG645" s="1">
        <v>43256</v>
      </c>
      <c r="AH645">
        <v>27.6662</v>
      </c>
      <c r="AJ645">
        <f>AJ644/(AH644+AI644*(1-Analysis!$G$1))*AH645</f>
        <v>26.607954614513048</v>
      </c>
      <c r="AL645" s="1">
        <v>43287</v>
      </c>
      <c r="AM645">
        <v>276.19979999999998</v>
      </c>
      <c r="AO645">
        <f>AO644/(AM644+AN644*(1-Analysis!$G$1))*AM645</f>
        <v>265.22848566583468</v>
      </c>
      <c r="AQ645" s="1">
        <v>43269</v>
      </c>
      <c r="AR645">
        <v>24.505700000000001</v>
      </c>
      <c r="AT645">
        <f t="shared" si="18"/>
        <v>1.1613500000000001</v>
      </c>
      <c r="AU645">
        <f>AU644/((AR644+AS644*(1-Analysis!$G$1))*AT644)*AR645*AT645</f>
        <v>27.036119882474978</v>
      </c>
      <c r="AV645">
        <f t="shared" si="19"/>
        <v>1.1621600000000001</v>
      </c>
      <c r="AW645">
        <f>AW644/(($AR644+$AS644*(1-Analysis!$G$1))*AV644)*$AR645*AV645</f>
        <v>27.054976607066894</v>
      </c>
      <c r="AY645" s="3">
        <v>43276</v>
      </c>
      <c r="AZ645">
        <v>1.1686000000000001</v>
      </c>
      <c r="BB645" s="3">
        <v>43294</v>
      </c>
      <c r="BC645">
        <v>1.1682699999999999</v>
      </c>
    </row>
    <row r="646" spans="1:55" x14ac:dyDescent="0.3">
      <c r="A646" s="1">
        <v>43271</v>
      </c>
      <c r="B646">
        <v>2767.32</v>
      </c>
      <c r="D646" s="1">
        <v>43271</v>
      </c>
      <c r="E646">
        <v>4867.7299999999996</v>
      </c>
      <c r="G646" s="1">
        <v>43271</v>
      </c>
      <c r="H646" s="2">
        <v>5445.4269999999997</v>
      </c>
      <c r="K646" s="1">
        <v>43293</v>
      </c>
      <c r="L646">
        <v>53.14</v>
      </c>
      <c r="N646">
        <f>N645/(L645+M645*(1-Analysis!$G$1))*L646</f>
        <v>51.021555937572359</v>
      </c>
      <c r="S646" s="3">
        <v>43281</v>
      </c>
      <c r="T646" s="4">
        <v>263.62990600000001</v>
      </c>
      <c r="V646" s="3">
        <v>43281</v>
      </c>
      <c r="W646">
        <v>27.054559000000001</v>
      </c>
      <c r="Y646">
        <f>Y645/(W645+X645*(1-Analysis!$G$1))*W646</f>
        <v>26.002392604980656</v>
      </c>
      <c r="AA646" s="3">
        <v>43263</v>
      </c>
      <c r="AB646">
        <v>494.6182</v>
      </c>
      <c r="AD646" s="3">
        <v>43255</v>
      </c>
      <c r="AE646">
        <v>49.231200000000001</v>
      </c>
      <c r="AG646" s="1">
        <v>43255</v>
      </c>
      <c r="AH646">
        <v>27.645099999999999</v>
      </c>
      <c r="AJ646">
        <f>AJ645/(AH645+AI645*(1-Analysis!$G$1))*AH646</f>
        <v>26.587661699607271</v>
      </c>
      <c r="AL646" s="1">
        <v>43286</v>
      </c>
      <c r="AM646">
        <v>273.86619999999999</v>
      </c>
      <c r="AO646">
        <f>AO645/(AM645+AN645*(1-Analysis!$G$1))*AM646</f>
        <v>262.98758181959806</v>
      </c>
      <c r="AQ646" s="1">
        <v>43266</v>
      </c>
      <c r="AR646">
        <v>24.549600000000002</v>
      </c>
      <c r="AT646">
        <f t="shared" si="18"/>
        <v>1.1616999999999997</v>
      </c>
      <c r="AU646">
        <f>AU645/((AR645+AS645*(1-Analysis!$G$1))*AT645)*AR646*AT646</f>
        <v>27.092715490995552</v>
      </c>
      <c r="AV646">
        <f t="shared" si="19"/>
        <v>1.16092</v>
      </c>
      <c r="AW646">
        <f>AW645/(($AR645+$AS645*(1-Analysis!$G$1))*AV645)*$AR646*AV646</f>
        <v>27.07452463442074</v>
      </c>
      <c r="AY646" s="3">
        <v>43273</v>
      </c>
      <c r="AZ646">
        <v>1.1637999999999999</v>
      </c>
      <c r="BB646" s="3">
        <v>43293</v>
      </c>
      <c r="BC646">
        <v>1.16689</v>
      </c>
    </row>
    <row r="647" spans="1:55" x14ac:dyDescent="0.3">
      <c r="A647" s="1">
        <v>43270</v>
      </c>
      <c r="B647">
        <v>2762.59</v>
      </c>
      <c r="D647" s="1">
        <v>43270</v>
      </c>
      <c r="E647">
        <v>4859.42</v>
      </c>
      <c r="G647" s="1">
        <v>43270</v>
      </c>
      <c r="H647" s="2">
        <v>5436.1279999999997</v>
      </c>
      <c r="K647" s="1">
        <v>43292</v>
      </c>
      <c r="L647">
        <v>52.68</v>
      </c>
      <c r="N647">
        <f>N646/(L646+M646*(1-Analysis!$G$1))*L647</f>
        <v>50.579893993061951</v>
      </c>
      <c r="S647" s="3">
        <v>43280</v>
      </c>
      <c r="T647" s="4">
        <v>263.62990600000001</v>
      </c>
      <c r="V647" s="3">
        <v>43280</v>
      </c>
      <c r="W647">
        <v>27.054559000000001</v>
      </c>
      <c r="Y647">
        <f>Y646/(W646+X646*(1-Analysis!$G$1))*W647</f>
        <v>26.002392604980656</v>
      </c>
      <c r="AA647" s="3">
        <v>43262</v>
      </c>
      <c r="AB647">
        <v>493.7373</v>
      </c>
      <c r="AD647" s="3">
        <v>43252</v>
      </c>
      <c r="AE647">
        <v>49.0105</v>
      </c>
      <c r="AG647" s="1">
        <v>43252</v>
      </c>
      <c r="AH647">
        <v>27.5213</v>
      </c>
      <c r="AJ647">
        <f>AJ646/(AH646+AI646*(1-Analysis!$G$1))*AH647</f>
        <v>26.468597108833087</v>
      </c>
      <c r="AL647" s="1">
        <v>43285</v>
      </c>
      <c r="AM647">
        <v>271.47609999999997</v>
      </c>
      <c r="AO647">
        <f>AO646/(AM646+AN646*(1-Analysis!$G$1))*AM647</f>
        <v>260.69242228802017</v>
      </c>
      <c r="AQ647" s="1">
        <v>43265</v>
      </c>
      <c r="AR647">
        <v>24.503</v>
      </c>
      <c r="AT647">
        <f t="shared" si="18"/>
        <v>1.165</v>
      </c>
      <c r="AU647">
        <f>AU646/((AR646+AS646*(1-Analysis!$G$1))*AT646)*AR647*AT647</f>
        <v>27.118103382891235</v>
      </c>
      <c r="AV647">
        <f t="shared" si="19"/>
        <v>1.15733</v>
      </c>
      <c r="AW647">
        <f>AW646/(($AR646+$AS646*(1-Analysis!$G$1))*AV646)*$AR647*AV647</f>
        <v>26.939566170061401</v>
      </c>
      <c r="AY647" s="3">
        <v>43272</v>
      </c>
      <c r="AZ647">
        <v>1.1606999999999998</v>
      </c>
      <c r="BB647" s="3">
        <v>43292</v>
      </c>
      <c r="BC647">
        <v>1.1674</v>
      </c>
    </row>
    <row r="648" spans="1:55" x14ac:dyDescent="0.3">
      <c r="A648" s="1">
        <v>43269</v>
      </c>
      <c r="B648">
        <v>2773.75</v>
      </c>
      <c r="D648" s="1">
        <v>43269</v>
      </c>
      <c r="E648">
        <v>4878.88</v>
      </c>
      <c r="G648" s="1">
        <v>43269</v>
      </c>
      <c r="H648" s="2">
        <v>5457.8280000000004</v>
      </c>
      <c r="K648" s="1">
        <v>43291</v>
      </c>
      <c r="L648">
        <v>53.06</v>
      </c>
      <c r="N648">
        <f>N647/(L647+M647*(1-Analysis!$G$1))*L648</f>
        <v>50.944745164614034</v>
      </c>
      <c r="S648" s="3">
        <v>43279</v>
      </c>
      <c r="T648" s="4">
        <v>263.416066</v>
      </c>
      <c r="V648" s="3">
        <v>43279</v>
      </c>
      <c r="W648">
        <v>27.032484</v>
      </c>
      <c r="Y648">
        <f>Y647/(W647+X647*(1-Analysis!$G$1))*W648</f>
        <v>25.981176113639769</v>
      </c>
      <c r="AA648" s="3">
        <v>43259</v>
      </c>
      <c r="AB648">
        <v>493.20979999999997</v>
      </c>
      <c r="AD648" s="3">
        <v>43251</v>
      </c>
      <c r="AE648">
        <v>48.480899999999998</v>
      </c>
      <c r="AG648" s="1">
        <v>43251</v>
      </c>
      <c r="AH648">
        <v>27.223600000000001</v>
      </c>
      <c r="AJ648">
        <f>AJ647/(AH647+AI647*(1-Analysis!$G$1))*AH648</f>
        <v>26.182284276252517</v>
      </c>
      <c r="AL648" s="1">
        <v>43284</v>
      </c>
      <c r="AM648">
        <v>271.47500000000002</v>
      </c>
      <c r="AO648">
        <f>AO647/(AM647+AN647*(1-Analysis!$G$1))*AM648</f>
        <v>260.69136598264191</v>
      </c>
      <c r="AQ648" s="1">
        <v>43264</v>
      </c>
      <c r="AR648">
        <v>24.181799999999999</v>
      </c>
      <c r="AT648">
        <f t="shared" ref="AT648:AT711" si="20">VLOOKUP(AQ648,$AY$9:$AZ$768,2,0)</f>
        <v>1.1773000000000002</v>
      </c>
      <c r="AU648">
        <f>AU647/((AR647+AS647*(1-Analysis!$G$1))*AT647)*AR648*AT648</f>
        <v>27.045181207456714</v>
      </c>
      <c r="AV648">
        <f t="shared" ref="AV648:AV711" si="21">VLOOKUP(AQ648,$BB$7:$BC$803,2,0)</f>
        <v>1.1794100000000001</v>
      </c>
      <c r="AW648">
        <f>AW647/(($AR647+$AS647*(1-Analysis!$G$1))*AV647)*$AR648*AV648</f>
        <v>27.093652567643371</v>
      </c>
      <c r="AY648" s="3">
        <v>43271</v>
      </c>
      <c r="AZ648">
        <v>1.15785</v>
      </c>
      <c r="BB648" s="3">
        <v>43291</v>
      </c>
      <c r="BC648">
        <v>1.17394</v>
      </c>
    </row>
    <row r="649" spans="1:55" x14ac:dyDescent="0.3">
      <c r="A649" s="1">
        <v>43266</v>
      </c>
      <c r="B649">
        <v>2779.66</v>
      </c>
      <c r="D649" s="1">
        <v>43266</v>
      </c>
      <c r="E649">
        <v>4889.2299999999996</v>
      </c>
      <c r="G649" s="1">
        <v>43266</v>
      </c>
      <c r="H649" s="2">
        <v>5469.3689999999997</v>
      </c>
      <c r="K649" s="1">
        <v>43290</v>
      </c>
      <c r="L649">
        <v>52.87</v>
      </c>
      <c r="N649">
        <f>N648/(L648+M648*(1-Analysis!$G$1))*L649</f>
        <v>50.762319578837989</v>
      </c>
      <c r="S649" s="3">
        <v>43278</v>
      </c>
      <c r="T649" s="4">
        <v>261.76999699999999</v>
      </c>
      <c r="V649" s="3">
        <v>43278</v>
      </c>
      <c r="W649">
        <v>26.863579000000001</v>
      </c>
      <c r="Y649">
        <f>Y648/(W648+X648*(1-Analysis!$G$1))*W649</f>
        <v>25.818839920211364</v>
      </c>
      <c r="AA649" s="3">
        <v>43258</v>
      </c>
      <c r="AB649">
        <v>491.65550000000002</v>
      </c>
      <c r="AD649" s="3">
        <v>43250</v>
      </c>
      <c r="AE649">
        <v>48.806600000000003</v>
      </c>
      <c r="AG649" s="1">
        <v>43250</v>
      </c>
      <c r="AH649">
        <v>27.407599999999999</v>
      </c>
      <c r="AJ649">
        <f>AJ648/(AH648+AI648*(1-Analysis!$G$1))*AH649</f>
        <v>26.359246188227068</v>
      </c>
      <c r="AL649" s="1">
        <v>43283</v>
      </c>
      <c r="AM649">
        <v>272.8252</v>
      </c>
      <c r="AO649">
        <f>AO648/(AM648+AN648*(1-Analysis!$G$1))*AM649</f>
        <v>261.98793282065554</v>
      </c>
      <c r="AQ649" s="1">
        <v>43263</v>
      </c>
      <c r="AR649">
        <v>24.251899999999999</v>
      </c>
      <c r="AT649">
        <f t="shared" si="20"/>
        <v>1.1786000000000001</v>
      </c>
      <c r="AU649">
        <f>AU648/((AR648+AS648*(1-Analysis!$G$1))*AT648)*AR649*AT649</f>
        <v>27.153532232637641</v>
      </c>
      <c r="AV649">
        <f t="shared" si="21"/>
        <v>1.17456</v>
      </c>
      <c r="AW649">
        <f>AW648/(($AR648+$AS648*(1-Analysis!$G$1))*AV648)*$AR649*AV649</f>
        <v>27.060455471887739</v>
      </c>
      <c r="AY649" s="3">
        <v>43270</v>
      </c>
      <c r="AZ649">
        <v>1.1564000000000001</v>
      </c>
      <c r="BB649" s="3">
        <v>43290</v>
      </c>
      <c r="BC649">
        <v>1.1748400000000001</v>
      </c>
    </row>
    <row r="650" spans="1:55" x14ac:dyDescent="0.3">
      <c r="A650" s="1">
        <v>43265</v>
      </c>
      <c r="B650">
        <v>2782.49</v>
      </c>
      <c r="D650" s="1">
        <v>43265</v>
      </c>
      <c r="E650">
        <v>4893.8500000000004</v>
      </c>
      <c r="G650" s="1">
        <v>43265</v>
      </c>
      <c r="H650" s="2">
        <v>5474.3710000000001</v>
      </c>
      <c r="K650" s="1">
        <v>43287</v>
      </c>
      <c r="L650">
        <v>52.4</v>
      </c>
      <c r="N650">
        <f>N649/(L649+M649*(1-Analysis!$G$1))*L650</f>
        <v>50.311056287707792</v>
      </c>
      <c r="S650" s="3">
        <v>43277</v>
      </c>
      <c r="T650" s="4">
        <v>264.04315600000001</v>
      </c>
      <c r="V650" s="3">
        <v>43277</v>
      </c>
      <c r="W650">
        <v>27.096854</v>
      </c>
      <c r="Y650">
        <f>Y649/(W649+X649*(1-Analysis!$G$1))*W650</f>
        <v>26.043042729613166</v>
      </c>
      <c r="AA650" s="3">
        <v>43257</v>
      </c>
      <c r="AB650">
        <v>491.9194</v>
      </c>
      <c r="AD650" s="3">
        <v>43249</v>
      </c>
      <c r="AE650">
        <v>48.188099999999999</v>
      </c>
      <c r="AG650" s="1">
        <v>43249</v>
      </c>
      <c r="AH650">
        <v>27.06</v>
      </c>
      <c r="AJ650">
        <f>AJ649/(AH649+AI649*(1-Analysis!$G$1))*AH650</f>
        <v>26.024942054518618</v>
      </c>
      <c r="AL650" s="1">
        <v>43280</v>
      </c>
      <c r="AM650">
        <v>271.9819</v>
      </c>
      <c r="AO650">
        <f>AO649/(AM649+AN649*(1-Analysis!$G$1))*AM650</f>
        <v>261.17813070652659</v>
      </c>
      <c r="AQ650" s="1">
        <v>43262</v>
      </c>
      <c r="AR650">
        <v>24.166699999999999</v>
      </c>
      <c r="AT650">
        <f t="shared" si="20"/>
        <v>1.18065</v>
      </c>
      <c r="AU650">
        <f>AU649/((AR649+AS649*(1-Analysis!$G$1))*AT649)*AR650*AT650</f>
        <v>27.105202051719683</v>
      </c>
      <c r="AV650">
        <f t="shared" si="21"/>
        <v>1.1782600000000001</v>
      </c>
      <c r="AW650">
        <f>AW649/(($AR649+$AS649*(1-Analysis!$G$1))*AV649)*$AR650*AV650</f>
        <v>27.050332756921406</v>
      </c>
      <c r="AY650" s="3">
        <v>43269</v>
      </c>
      <c r="AZ650">
        <v>1.1613500000000001</v>
      </c>
      <c r="BB650" s="3">
        <v>43287</v>
      </c>
      <c r="BC650">
        <v>1.1746399999999999</v>
      </c>
    </row>
    <row r="651" spans="1:55" x14ac:dyDescent="0.3">
      <c r="A651" s="1">
        <v>43264</v>
      </c>
      <c r="B651">
        <v>2775.63</v>
      </c>
      <c r="D651" s="1">
        <v>43264</v>
      </c>
      <c r="E651">
        <v>4880.74</v>
      </c>
      <c r="G651" s="1">
        <v>43264</v>
      </c>
      <c r="H651" s="2">
        <v>5459.2070000000003</v>
      </c>
      <c r="K651" s="1">
        <v>43286</v>
      </c>
      <c r="L651">
        <v>51.95</v>
      </c>
      <c r="N651">
        <f>N650/(L650+M650*(1-Analysis!$G$1))*L651</f>
        <v>49.878995689817181</v>
      </c>
      <c r="S651" s="3">
        <v>43276</v>
      </c>
      <c r="T651" s="4">
        <v>263.463438</v>
      </c>
      <c r="V651" s="3">
        <v>43276</v>
      </c>
      <c r="W651">
        <v>27.037355999999999</v>
      </c>
      <c r="Y651">
        <f>Y650/(W650+X650*(1-Analysis!$G$1))*W651</f>
        <v>25.985858638931401</v>
      </c>
      <c r="AA651" s="3">
        <v>43256</v>
      </c>
      <c r="AB651">
        <v>487.7278</v>
      </c>
      <c r="AD651" s="3">
        <v>43245</v>
      </c>
      <c r="AE651">
        <v>48.7502</v>
      </c>
      <c r="AG651" s="1">
        <v>43245</v>
      </c>
      <c r="AH651">
        <v>27.3749</v>
      </c>
      <c r="AJ651">
        <f>AJ650/(AH650+AI650*(1-Analysis!$G$1))*AH651</f>
        <v>26.327796978870722</v>
      </c>
      <c r="AL651" s="1">
        <v>43279</v>
      </c>
      <c r="AM651">
        <v>271.76440000000002</v>
      </c>
      <c r="AO651">
        <f>AO650/(AM650+AN650*(1-Analysis!$G$1))*AM651</f>
        <v>260.96927032490316</v>
      </c>
      <c r="AQ651" s="1">
        <v>43259</v>
      </c>
      <c r="AR651">
        <v>24.223199999999999</v>
      </c>
      <c r="AT651">
        <f t="shared" si="20"/>
        <v>1.1766000000000001</v>
      </c>
      <c r="AU651">
        <f>AU650/((AR650+AS650*(1-Analysis!$G$1))*AT650)*AR651*AT651</f>
        <v>27.075375329453852</v>
      </c>
      <c r="AV651">
        <f t="shared" si="21"/>
        <v>1.1766799999999999</v>
      </c>
      <c r="AW651">
        <f>AW650/(($AR650+$AS650*(1-Analysis!$G$1))*AV650)*$AR651*AV651</f>
        <v>27.077216252474734</v>
      </c>
      <c r="AY651" s="3">
        <v>43266</v>
      </c>
      <c r="AZ651">
        <v>1.1616999999999997</v>
      </c>
      <c r="BB651" s="3">
        <v>43286</v>
      </c>
      <c r="BC651">
        <v>1.169</v>
      </c>
    </row>
    <row r="652" spans="1:55" x14ac:dyDescent="0.3">
      <c r="A652" s="1">
        <v>43263</v>
      </c>
      <c r="B652">
        <v>2786.85</v>
      </c>
      <c r="D652" s="1">
        <v>43263</v>
      </c>
      <c r="E652">
        <v>4900.34</v>
      </c>
      <c r="G652" s="1">
        <v>43263</v>
      </c>
      <c r="H652" s="2">
        <v>5481.0690000000004</v>
      </c>
      <c r="K652" s="1">
        <v>43285</v>
      </c>
      <c r="L652">
        <v>51.5</v>
      </c>
      <c r="N652">
        <f>N651/(L651+M651*(1-Analysis!$G$1))*L652</f>
        <v>49.446935091926555</v>
      </c>
      <c r="S652" s="3">
        <v>43273</v>
      </c>
      <c r="T652" s="4">
        <v>267.13018499999998</v>
      </c>
      <c r="V652" s="3">
        <v>43273</v>
      </c>
      <c r="W652">
        <v>27.413630999999999</v>
      </c>
      <c r="Y652">
        <f>Y651/(W651+X651*(1-Analysis!$G$1))*W652</f>
        <v>26.347500101186952</v>
      </c>
      <c r="AA652" s="3">
        <v>43255</v>
      </c>
      <c r="AB652">
        <v>487.35700000000003</v>
      </c>
      <c r="AD652" s="3">
        <v>43244</v>
      </c>
      <c r="AE652">
        <v>48.860700000000001</v>
      </c>
      <c r="AG652" s="1">
        <v>43244</v>
      </c>
      <c r="AH652">
        <v>27.4361</v>
      </c>
      <c r="AJ652">
        <f>AJ651/(AH651+AI651*(1-Analysis!$G$1))*AH652</f>
        <v>26.386656049592695</v>
      </c>
      <c r="AL652" s="1">
        <v>43278</v>
      </c>
      <c r="AM652">
        <v>270.07479999999998</v>
      </c>
      <c r="AO652">
        <f>AO651/(AM651+AN651*(1-Analysis!$G$1))*AM652</f>
        <v>259.3467852637952</v>
      </c>
      <c r="AQ652" s="1">
        <v>43258</v>
      </c>
      <c r="AR652">
        <v>24.026299999999999</v>
      </c>
      <c r="AT652">
        <f t="shared" si="20"/>
        <v>1.1825000000000001</v>
      </c>
      <c r="AU652">
        <f>AU651/((AR651+AS651*(1-Analysis!$G$1))*AT651)*AR652*AT652</f>
        <v>26.989955692283115</v>
      </c>
      <c r="AV652">
        <f t="shared" si="21"/>
        <v>1.1798200000000001</v>
      </c>
      <c r="AW652">
        <f>AW651/(($AR651+$AS651*(1-Analysis!$G$1))*AV651)*$AR652*AV652</f>
        <v>26.928786067542902</v>
      </c>
      <c r="AY652" s="3">
        <v>43265</v>
      </c>
      <c r="AZ652">
        <v>1.165</v>
      </c>
      <c r="BB652" s="3">
        <v>43285</v>
      </c>
      <c r="BC652">
        <v>1.1656</v>
      </c>
    </row>
    <row r="653" spans="1:55" x14ac:dyDescent="0.3">
      <c r="A653" s="1">
        <v>43262</v>
      </c>
      <c r="B653">
        <v>2782</v>
      </c>
      <c r="D653" s="1">
        <v>43262</v>
      </c>
      <c r="E653">
        <v>4891.67</v>
      </c>
      <c r="G653" s="1">
        <v>43262</v>
      </c>
      <c r="H653" s="2">
        <v>5471.2939999999999</v>
      </c>
      <c r="K653" s="1">
        <v>43284</v>
      </c>
      <c r="L653">
        <v>51.5</v>
      </c>
      <c r="N653">
        <f>N652/(L652+M652*(1-Analysis!$G$1))*L653</f>
        <v>49.446935091926555</v>
      </c>
      <c r="S653" s="3">
        <v>43272</v>
      </c>
      <c r="T653" s="4">
        <v>266.62712299999998</v>
      </c>
      <c r="V653" s="3">
        <v>43272</v>
      </c>
      <c r="W653">
        <v>27.361975999999999</v>
      </c>
      <c r="Y653">
        <f>Y652/(W652+X652*(1-Analysis!$G$1))*W653</f>
        <v>26.297853992004011</v>
      </c>
      <c r="AA653" s="3">
        <v>43252</v>
      </c>
      <c r="AB653">
        <v>485.1748</v>
      </c>
      <c r="AD653" s="3">
        <v>43243</v>
      </c>
      <c r="AE653">
        <v>48.954999999999998</v>
      </c>
      <c r="AG653" s="1">
        <v>43243</v>
      </c>
      <c r="AH653">
        <v>27.491700000000002</v>
      </c>
      <c r="AJ653">
        <f>AJ652/(AH652+AI652*(1-Analysis!$G$1))*AH653</f>
        <v>26.440129322993702</v>
      </c>
      <c r="AL653" s="1">
        <v>43277</v>
      </c>
      <c r="AM653">
        <v>272.41899999999998</v>
      </c>
      <c r="AO653">
        <f>AO652/(AM652+AN652*(1-Analysis!$G$1))*AM653</f>
        <v>261.59786805276843</v>
      </c>
      <c r="AQ653" s="1">
        <v>43257</v>
      </c>
      <c r="AR653">
        <v>24.130099999999999</v>
      </c>
      <c r="AT653">
        <f t="shared" si="20"/>
        <v>1.1780999999999997</v>
      </c>
      <c r="AU653">
        <f>AU652/((AR652+AS652*(1-Analysis!$G$1))*AT652)*AR653*AT653</f>
        <v>27.005697855701968</v>
      </c>
      <c r="AV653">
        <f t="shared" si="21"/>
        <v>1.1777</v>
      </c>
      <c r="AW653">
        <f>AW652/(($AR652+$AS652*(1-Analysis!$G$1))*AV652)*$AR653*AV653</f>
        <v>26.996528617825511</v>
      </c>
      <c r="AY653" s="3">
        <v>43264</v>
      </c>
      <c r="AZ653">
        <v>1.1773000000000002</v>
      </c>
      <c r="BB653" s="3">
        <v>43284</v>
      </c>
      <c r="BC653">
        <v>1.1658599999999999</v>
      </c>
    </row>
    <row r="654" spans="1:55" x14ac:dyDescent="0.3">
      <c r="A654" s="1">
        <v>43259</v>
      </c>
      <c r="B654">
        <v>2779.03</v>
      </c>
      <c r="D654" s="1">
        <v>43259</v>
      </c>
      <c r="E654">
        <v>4886.42</v>
      </c>
      <c r="G654" s="1">
        <v>43259</v>
      </c>
      <c r="H654" s="2">
        <v>5465.42</v>
      </c>
      <c r="K654" s="1">
        <v>43283</v>
      </c>
      <c r="L654">
        <v>51.76</v>
      </c>
      <c r="N654">
        <f>N653/(L653+M653*(1-Analysis!$G$1))*L654</f>
        <v>49.696570104041136</v>
      </c>
      <c r="S654" s="3">
        <v>43271</v>
      </c>
      <c r="T654" s="4">
        <v>268.30821400000002</v>
      </c>
      <c r="V654" s="3">
        <v>43271</v>
      </c>
      <c r="W654">
        <v>27.534447</v>
      </c>
      <c r="Y654">
        <f>Y653/(W653+X653*(1-Analysis!$G$1))*W654</f>
        <v>26.463617501768617</v>
      </c>
      <c r="AA654" s="3">
        <v>43251</v>
      </c>
      <c r="AB654">
        <v>479.92500000000001</v>
      </c>
      <c r="AD654" s="3">
        <v>43242</v>
      </c>
      <c r="AE654">
        <v>48.794499999999999</v>
      </c>
      <c r="AG654" s="1">
        <v>43242</v>
      </c>
      <c r="AH654">
        <v>27.405100000000001</v>
      </c>
      <c r="AJ654">
        <f>AJ653/(AH653+AI653*(1-Analysis!$G$1))*AH654</f>
        <v>26.356841814423071</v>
      </c>
      <c r="AL654" s="1">
        <v>43276</v>
      </c>
      <c r="AM654">
        <v>271.82350000000002</v>
      </c>
      <c r="AO654">
        <f>AO653/(AM653+AN653*(1-Analysis!$G$1))*AM654</f>
        <v>261.02602273204775</v>
      </c>
      <c r="AQ654" s="1">
        <v>43256</v>
      </c>
      <c r="AR654">
        <v>24.1539</v>
      </c>
      <c r="AT654">
        <f t="shared" si="20"/>
        <v>1.1669</v>
      </c>
      <c r="AU654">
        <f>AU653/((AR653+AS653*(1-Analysis!$G$1))*AT653)*AR654*AT654</f>
        <v>26.775342228336736</v>
      </c>
      <c r="AV654">
        <f t="shared" si="21"/>
        <v>1.1717500000000001</v>
      </c>
      <c r="AW654">
        <f>AW653/(($AR653+$AS653*(1-Analysis!$G$1))*AV653)*$AR654*AV654</f>
        <v>26.886628893695768</v>
      </c>
      <c r="AY654" s="3">
        <v>43263</v>
      </c>
      <c r="AZ654">
        <v>1.1786000000000001</v>
      </c>
      <c r="BB654" s="3">
        <v>43283</v>
      </c>
      <c r="BC654">
        <v>1.16353</v>
      </c>
    </row>
    <row r="655" spans="1:55" x14ac:dyDescent="0.3">
      <c r="A655" s="1">
        <v>43258</v>
      </c>
      <c r="B655">
        <v>2770.37</v>
      </c>
      <c r="D655" s="1">
        <v>43258</v>
      </c>
      <c r="E655">
        <v>4871.0600000000004</v>
      </c>
      <c r="G655" s="1">
        <v>43258</v>
      </c>
      <c r="H655" s="2">
        <v>5448.1769999999997</v>
      </c>
      <c r="K655" s="1">
        <v>43280</v>
      </c>
      <c r="L655">
        <v>51.59</v>
      </c>
      <c r="N655">
        <f>N654/(L654+M654*(1-Analysis!$G$1))*L655</f>
        <v>49.533347211504683</v>
      </c>
      <c r="S655" s="3">
        <v>43270</v>
      </c>
      <c r="T655" s="4">
        <v>267.85013900000001</v>
      </c>
      <c r="V655" s="3">
        <v>43270</v>
      </c>
      <c r="W655">
        <v>27.487486000000001</v>
      </c>
      <c r="Y655">
        <f>Y654/(W654+X654*(1-Analysis!$G$1))*W655</f>
        <v>26.418482840393338</v>
      </c>
      <c r="AA655" s="3">
        <v>43250</v>
      </c>
      <c r="AB655">
        <v>483.14479999999998</v>
      </c>
      <c r="AD655" s="3">
        <v>43238</v>
      </c>
      <c r="AE655">
        <v>48.587800000000001</v>
      </c>
      <c r="AG655" s="1">
        <v>43241</v>
      </c>
      <c r="AH655">
        <v>27.490100000000002</v>
      </c>
      <c r="AJ655">
        <f>AJ654/(AH654+AI654*(1-Analysis!$G$1))*AH655</f>
        <v>26.438590523759142</v>
      </c>
      <c r="AL655" s="1">
        <v>43273</v>
      </c>
      <c r="AM655">
        <v>275.60079999999999</v>
      </c>
      <c r="AO655">
        <f>AO654/(AM654+AN654*(1-Analysis!$G$1))*AM655</f>
        <v>264.65327937345569</v>
      </c>
      <c r="AQ655" s="1">
        <v>43255</v>
      </c>
      <c r="AR655">
        <v>24.079000000000001</v>
      </c>
      <c r="AT655">
        <f t="shared" si="20"/>
        <v>1.1696500000000003</v>
      </c>
      <c r="AU655">
        <f>AU654/((AR654+AS654*(1-Analysis!$G$1))*AT654)*AR655*AT655</f>
        <v>26.755218285552555</v>
      </c>
      <c r="AV655">
        <f t="shared" si="21"/>
        <v>1.16971</v>
      </c>
      <c r="AW655">
        <f>AW654/(($AR654+$AS654*(1-Analysis!$G$1))*AV654)*$AR655*AV655</f>
        <v>26.756590758597607</v>
      </c>
      <c r="AY655" s="3">
        <v>43262</v>
      </c>
      <c r="AZ655">
        <v>1.18065</v>
      </c>
      <c r="BB655" s="3">
        <v>43280</v>
      </c>
      <c r="BC655">
        <v>1.1676899999999999</v>
      </c>
    </row>
    <row r="656" spans="1:55" x14ac:dyDescent="0.3">
      <c r="A656" s="1">
        <v>43257</v>
      </c>
      <c r="B656">
        <v>2772.35</v>
      </c>
      <c r="D656" s="1">
        <v>43257</v>
      </c>
      <c r="E656">
        <v>4873.93</v>
      </c>
      <c r="G656" s="1">
        <v>43257</v>
      </c>
      <c r="H656" s="2">
        <v>5451.0879999999997</v>
      </c>
      <c r="K656" s="1">
        <v>43279</v>
      </c>
      <c r="L656">
        <v>51.55</v>
      </c>
      <c r="N656">
        <f>N655/(L655+M655*(1-Analysis!$G$1))*L656</f>
        <v>49.494941825025514</v>
      </c>
      <c r="S656" s="3">
        <v>43269</v>
      </c>
      <c r="T656" s="4">
        <v>268.92183499999999</v>
      </c>
      <c r="V656" s="3">
        <v>43269</v>
      </c>
      <c r="W656">
        <v>27.597425999999999</v>
      </c>
      <c r="Y656">
        <f>Y655/(W655+X655*(1-Analysis!$G$1))*W656</f>
        <v>26.524147214482436</v>
      </c>
      <c r="AA656" s="3">
        <v>43249</v>
      </c>
      <c r="AB656">
        <v>477.00400000000002</v>
      </c>
      <c r="AD656" s="3">
        <v>43237</v>
      </c>
      <c r="AE656">
        <v>48.712400000000002</v>
      </c>
      <c r="AG656" s="1">
        <v>43238</v>
      </c>
      <c r="AH656">
        <v>27.2882</v>
      </c>
      <c r="AJ656">
        <f>AJ655/(AH655+AI655*(1-Analysis!$G$1))*AH656</f>
        <v>26.244413295347933</v>
      </c>
      <c r="AL656" s="1">
        <v>43272</v>
      </c>
      <c r="AM656">
        <v>275.08499999999998</v>
      </c>
      <c r="AO656">
        <f>AO655/(AM655+AN655*(1-Analysis!$G$1))*AM656</f>
        <v>264.15796817878271</v>
      </c>
      <c r="AQ656" s="1">
        <v>43252</v>
      </c>
      <c r="AR656">
        <v>24.039400000000001</v>
      </c>
      <c r="AT656">
        <f t="shared" si="20"/>
        <v>1.1662999999999999</v>
      </c>
      <c r="AU656">
        <f>AU655/((AR655+AS655*(1-Analysis!$G$1))*AT655)*AR656*AT656</f>
        <v>26.634713292138475</v>
      </c>
      <c r="AV656">
        <f t="shared" si="21"/>
        <v>1.1657500000000001</v>
      </c>
      <c r="AW656">
        <f>AW655/(($AR655+$AS655*(1-Analysis!$G$1))*AV655)*$AR656*AV656</f>
        <v>26.622152979774025</v>
      </c>
      <c r="AY656" s="3">
        <v>43259</v>
      </c>
      <c r="AZ656">
        <v>1.1766000000000001</v>
      </c>
      <c r="BB656" s="3">
        <v>43279</v>
      </c>
      <c r="BC656">
        <v>1.1563000000000001</v>
      </c>
    </row>
    <row r="657" spans="1:55" x14ac:dyDescent="0.3">
      <c r="A657" s="1">
        <v>43256</v>
      </c>
      <c r="B657">
        <v>2748.8</v>
      </c>
      <c r="D657" s="1">
        <v>43256</v>
      </c>
      <c r="E657">
        <v>4832.42</v>
      </c>
      <c r="G657" s="1">
        <v>43256</v>
      </c>
      <c r="H657" s="2">
        <v>5404.6220000000003</v>
      </c>
      <c r="K657" s="1">
        <v>43278</v>
      </c>
      <c r="L657">
        <v>51.23</v>
      </c>
      <c r="N657">
        <f>N656/(L656+M656*(1-Analysis!$G$1))*L657</f>
        <v>49.187698733192178</v>
      </c>
      <c r="S657" s="3">
        <v>43266</v>
      </c>
      <c r="T657" s="4">
        <v>269.49238000000003</v>
      </c>
      <c r="V657" s="3">
        <v>43266</v>
      </c>
      <c r="W657">
        <v>27.655988000000001</v>
      </c>
      <c r="Y657">
        <f>Y656/(W656+X656*(1-Analysis!$G$1))*W657</f>
        <v>26.58043170670916</v>
      </c>
      <c r="AA657" s="3">
        <v>43245</v>
      </c>
      <c r="AB657">
        <v>482.56799999999998</v>
      </c>
      <c r="AD657" s="3">
        <v>43236</v>
      </c>
      <c r="AE657">
        <v>48.740900000000003</v>
      </c>
      <c r="AG657" s="1">
        <v>43237</v>
      </c>
      <c r="AH657">
        <v>27.357600000000001</v>
      </c>
      <c r="AJ657">
        <f>AJ656/(AH656+AI656*(1-Analysis!$G$1))*AH657</f>
        <v>26.311158712147034</v>
      </c>
      <c r="AL657" s="1">
        <v>43271</v>
      </c>
      <c r="AM657">
        <v>276.81380000000001</v>
      </c>
      <c r="AO657">
        <f>AO656/(AM656+AN656*(1-Analysis!$G$1))*AM657</f>
        <v>265.81809612246371</v>
      </c>
      <c r="AQ657" s="1">
        <v>43251</v>
      </c>
      <c r="AR657">
        <v>23.7593</v>
      </c>
      <c r="AT657">
        <f t="shared" si="20"/>
        <v>1.1673000000000002</v>
      </c>
      <c r="AU657">
        <f>AU656/((AR656+AS656*(1-Analysis!$G$1))*AT656)*AR657*AT657</f>
        <v>26.346944309350427</v>
      </c>
      <c r="AV657">
        <f t="shared" si="21"/>
        <v>1.1692899999999999</v>
      </c>
      <c r="AW657">
        <f>AW656/(($AR656+$AS656*(1-Analysis!$G$1))*AV656)*$AR657*AV657</f>
        <v>26.39186028568523</v>
      </c>
      <c r="AY657" s="3">
        <v>43258</v>
      </c>
      <c r="AZ657">
        <v>1.1825000000000001</v>
      </c>
      <c r="BB657" s="3">
        <v>43278</v>
      </c>
      <c r="BC657">
        <v>1.1558900000000001</v>
      </c>
    </row>
    <row r="658" spans="1:55" x14ac:dyDescent="0.3">
      <c r="A658" s="1">
        <v>43255</v>
      </c>
      <c r="B658">
        <v>2746.87</v>
      </c>
      <c r="D658" s="1">
        <v>43255</v>
      </c>
      <c r="E658">
        <v>4828.83</v>
      </c>
      <c r="G658" s="1">
        <v>43255</v>
      </c>
      <c r="H658" s="2">
        <v>5400.5</v>
      </c>
      <c r="K658" s="1">
        <v>43277</v>
      </c>
      <c r="L658">
        <v>51.68</v>
      </c>
      <c r="N658">
        <f>N657/(L657+M657*(1-Analysis!$G$1))*L658</f>
        <v>49.619759331082804</v>
      </c>
      <c r="S658" s="3">
        <v>43265</v>
      </c>
      <c r="T658" s="4">
        <v>269.74424699999997</v>
      </c>
      <c r="V658" s="3">
        <v>43265</v>
      </c>
      <c r="W658">
        <v>27.681743999999998</v>
      </c>
      <c r="X658">
        <v>0.1138</v>
      </c>
      <c r="Y658">
        <f>Y657/(W657+X657*(1-Analysis!$G$1))*W658</f>
        <v>26.6051860419742</v>
      </c>
      <c r="AA658" s="3">
        <v>43244</v>
      </c>
      <c r="AB658">
        <v>483.654</v>
      </c>
      <c r="AD658" s="3">
        <v>43235</v>
      </c>
      <c r="AE658">
        <v>48.5336</v>
      </c>
      <c r="AG658" s="1">
        <v>43236</v>
      </c>
      <c r="AH658">
        <v>27.3751</v>
      </c>
      <c r="AJ658">
        <f>AJ657/(AH657+AI657*(1-Analysis!$G$1))*AH658</f>
        <v>26.327989328775047</v>
      </c>
      <c r="AL658" s="1">
        <v>43270</v>
      </c>
      <c r="AM658">
        <v>276.34660000000002</v>
      </c>
      <c r="AO658">
        <f>AO657/(AM657+AN657*(1-Analysis!$G$1))*AM658</f>
        <v>265.36945441996039</v>
      </c>
      <c r="AQ658" s="1">
        <v>43250</v>
      </c>
      <c r="AR658">
        <v>24.044599999999999</v>
      </c>
      <c r="AT658">
        <f t="shared" si="20"/>
        <v>1.1612500000000001</v>
      </c>
      <c r="AU658">
        <f>AU657/((AR657+AS657*(1-Analysis!$G$1))*AT657)*AR658*AT658</f>
        <v>26.525123237500026</v>
      </c>
      <c r="AV658">
        <f t="shared" si="21"/>
        <v>1.16675</v>
      </c>
      <c r="AW658">
        <f>AW657/(($AR657+$AS657*(1-Analysis!$G$1))*AV657)*$AR658*AV658</f>
        <v>26.650753530551707</v>
      </c>
      <c r="AY658" s="3">
        <v>43257</v>
      </c>
      <c r="AZ658">
        <v>1.1780999999999997</v>
      </c>
      <c r="BB658" s="3">
        <v>43277</v>
      </c>
      <c r="BC658">
        <v>1.1647000000000001</v>
      </c>
    </row>
    <row r="659" spans="1:55" x14ac:dyDescent="0.3">
      <c r="A659" s="1">
        <v>43252</v>
      </c>
      <c r="B659">
        <v>2734.62</v>
      </c>
      <c r="D659" s="1">
        <v>43252</v>
      </c>
      <c r="E659">
        <v>4807.21</v>
      </c>
      <c r="G659" s="1">
        <v>43252</v>
      </c>
      <c r="H659" s="2">
        <v>5376.2920000000004</v>
      </c>
      <c r="K659" s="1">
        <v>43276</v>
      </c>
      <c r="L659">
        <v>51.56</v>
      </c>
      <c r="N659">
        <f>N658/(L658+M658*(1-Analysis!$G$1))*L659</f>
        <v>49.504543171645309</v>
      </c>
      <c r="S659" s="3">
        <v>43264</v>
      </c>
      <c r="T659" s="4">
        <v>269.008645</v>
      </c>
      <c r="V659" s="3">
        <v>43264</v>
      </c>
      <c r="W659">
        <v>27.720151999999999</v>
      </c>
      <c r="Y659">
        <f>Y658/(W658+X658*(1-Analysis!$G$1))*W659</f>
        <v>26.533022741767642</v>
      </c>
      <c r="AA659" s="3">
        <v>43243</v>
      </c>
      <c r="AB659">
        <v>484.61759999999998</v>
      </c>
      <c r="AD659" s="3">
        <v>43234</v>
      </c>
      <c r="AE659">
        <v>48.865699999999997</v>
      </c>
      <c r="AG659" s="1">
        <v>43235</v>
      </c>
      <c r="AH659">
        <v>27.2576</v>
      </c>
      <c r="AJ659">
        <f>AJ658/(AH658+AI658*(1-Analysis!$G$1))*AH659</f>
        <v>26.21498375998695</v>
      </c>
      <c r="AL659" s="1">
        <v>43269</v>
      </c>
      <c r="AM659">
        <v>277.45319999999998</v>
      </c>
      <c r="AN659">
        <v>1.0785</v>
      </c>
      <c r="AO659">
        <f>AO658/(AM658+AN658*(1-Analysis!$G$1))*AM659</f>
        <v>266.4320976305558</v>
      </c>
      <c r="AQ659" s="1">
        <v>43249</v>
      </c>
      <c r="AR659">
        <v>23.839500000000001</v>
      </c>
      <c r="AT659">
        <f t="shared" si="20"/>
        <v>1.1564000000000001</v>
      </c>
      <c r="AU659">
        <f>AU658/((AR658+AS658*(1-Analysis!$G$1))*AT658)*AR659*AT659</f>
        <v>26.189026320494982</v>
      </c>
      <c r="AV659">
        <f t="shared" si="21"/>
        <v>1.15452</v>
      </c>
      <c r="AW659">
        <f>AW658/(($AR658+$AS658*(1-Analysis!$G$1))*AV658)*$AR659*AV659</f>
        <v>26.146449902748081</v>
      </c>
      <c r="AY659" s="3">
        <v>43256</v>
      </c>
      <c r="AZ659">
        <v>1.1669</v>
      </c>
      <c r="BB659" s="3">
        <v>43276</v>
      </c>
      <c r="BC659">
        <v>1.1700999999999999</v>
      </c>
    </row>
    <row r="660" spans="1:55" x14ac:dyDescent="0.3">
      <c r="A660" s="1">
        <v>43251</v>
      </c>
      <c r="B660">
        <v>2705.27</v>
      </c>
      <c r="D660" s="1">
        <v>43251</v>
      </c>
      <c r="E660">
        <v>4755.32</v>
      </c>
      <c r="G660" s="1">
        <v>43251</v>
      </c>
      <c r="H660" s="2">
        <v>5318.0990000000002</v>
      </c>
      <c r="K660" s="1">
        <v>43273</v>
      </c>
      <c r="L660">
        <v>52.28</v>
      </c>
      <c r="N660">
        <f>N659/(L659+M659*(1-Analysis!$G$1))*L660</f>
        <v>50.195840128270298</v>
      </c>
      <c r="S660" s="3">
        <v>43263</v>
      </c>
      <c r="T660" s="4">
        <v>270.087107</v>
      </c>
      <c r="V660" s="3">
        <v>43263</v>
      </c>
      <c r="W660">
        <v>27.831246</v>
      </c>
      <c r="Y660">
        <f>Y659/(W659+X659*(1-Analysis!$G$1))*W660</f>
        <v>26.639359086116475</v>
      </c>
      <c r="AA660" s="3">
        <v>43242</v>
      </c>
      <c r="AB660">
        <v>483.03649999999999</v>
      </c>
      <c r="AD660" s="3">
        <v>43231</v>
      </c>
      <c r="AE660">
        <v>48.820700000000002</v>
      </c>
      <c r="AG660" s="1">
        <v>43234</v>
      </c>
      <c r="AH660">
        <v>27.444800000000001</v>
      </c>
      <c r="AJ660">
        <f>AJ659/(AH659+AI659*(1-Analysis!$G$1))*AH660</f>
        <v>26.395023270430627</v>
      </c>
      <c r="AL660" s="1">
        <v>43266</v>
      </c>
      <c r="AM660">
        <v>279.11989999999997</v>
      </c>
      <c r="AO660">
        <f>AO659/(AM659+AN659*(1-Analysis!$G$1))*AM660</f>
        <v>266.9947458311961</v>
      </c>
      <c r="AQ660" s="1">
        <v>43245</v>
      </c>
      <c r="AR660">
        <v>23.929500000000001</v>
      </c>
      <c r="AT660">
        <f t="shared" si="20"/>
        <v>1.1654500000000001</v>
      </c>
      <c r="AU660">
        <f>AU659/((AR659+AS659*(1-Analysis!$G$1))*AT659)*AR660*AT660</f>
        <v>26.493625748699564</v>
      </c>
      <c r="AV660">
        <f t="shared" si="21"/>
        <v>1.1660600000000001</v>
      </c>
      <c r="AW660">
        <f>AW659/(($AR659+$AS659*(1-Analysis!$G$1))*AV659)*$AR660*AV660</f>
        <v>26.507492591298327</v>
      </c>
      <c r="AY660" s="3">
        <v>43255</v>
      </c>
      <c r="AZ660">
        <v>1.1696500000000003</v>
      </c>
      <c r="BB660" s="3">
        <v>43273</v>
      </c>
      <c r="BC660">
        <v>1.1658900000000001</v>
      </c>
    </row>
    <row r="661" spans="1:55" x14ac:dyDescent="0.3">
      <c r="A661" s="1">
        <v>43250</v>
      </c>
      <c r="B661">
        <v>2724.01</v>
      </c>
      <c r="D661" s="1">
        <v>43250</v>
      </c>
      <c r="E661">
        <v>4787.5200000000004</v>
      </c>
      <c r="G661" s="1">
        <v>43250</v>
      </c>
      <c r="H661" s="2">
        <v>5353.7640000000001</v>
      </c>
      <c r="K661" s="1">
        <v>43272</v>
      </c>
      <c r="L661">
        <v>52.18</v>
      </c>
      <c r="M661">
        <v>0.20277999999999999</v>
      </c>
      <c r="N661">
        <f>N660/(L660+M660*(1-Analysis!$G$1))*L661</f>
        <v>50.099826662072381</v>
      </c>
      <c r="S661" s="3">
        <v>43262</v>
      </c>
      <c r="T661" s="4">
        <v>269.609827</v>
      </c>
      <c r="V661" s="3">
        <v>43262</v>
      </c>
      <c r="W661">
        <v>27.782062</v>
      </c>
      <c r="Y661">
        <f>Y660/(W660+X660*(1-Analysis!$G$1))*W661</f>
        <v>26.592281415311096</v>
      </c>
      <c r="AA661" s="3">
        <v>43241</v>
      </c>
      <c r="AB661">
        <v>484.54860000000002</v>
      </c>
      <c r="AD661" s="3">
        <v>43229</v>
      </c>
      <c r="AE661">
        <v>48.2652</v>
      </c>
      <c r="AG661" s="1">
        <v>43231</v>
      </c>
      <c r="AH661">
        <v>27.418099999999999</v>
      </c>
      <c r="AJ661">
        <f>AJ660/(AH660+AI660*(1-Analysis!$G$1))*AH661</f>
        <v>26.369344558203885</v>
      </c>
      <c r="AL661" s="1">
        <v>43265</v>
      </c>
      <c r="AM661">
        <v>279.3811</v>
      </c>
      <c r="AO661">
        <f>AO660/(AM660+AN660*(1-Analysis!$G$1))*AM661</f>
        <v>267.24459912940637</v>
      </c>
      <c r="AQ661" s="1">
        <v>43244</v>
      </c>
      <c r="AR661">
        <v>23.841699999999999</v>
      </c>
      <c r="AT661">
        <f t="shared" si="20"/>
        <v>1.1723999999999999</v>
      </c>
      <c r="AU661">
        <f>AU660/((AR660+AS660*(1-Analysis!$G$1))*AT660)*AR661*AT661</f>
        <v>26.553829074479776</v>
      </c>
      <c r="AV661">
        <f t="shared" si="21"/>
        <v>1.17225</v>
      </c>
      <c r="AW661">
        <f>AW660/(($AR660+$AS660*(1-Analysis!$G$1))*AV660)*$AR661*AV661</f>
        <v>26.550431706379175</v>
      </c>
      <c r="AY661" s="3">
        <v>43252</v>
      </c>
      <c r="AZ661">
        <v>1.1662999999999999</v>
      </c>
      <c r="BB661" s="3">
        <v>43272</v>
      </c>
      <c r="BC661">
        <v>1.16083</v>
      </c>
    </row>
    <row r="662" spans="1:55" x14ac:dyDescent="0.3">
      <c r="A662" s="1">
        <v>43249</v>
      </c>
      <c r="B662">
        <v>2689.86</v>
      </c>
      <c r="D662" s="1">
        <v>43249</v>
      </c>
      <c r="E662">
        <v>4726.91</v>
      </c>
      <c r="G662" s="1">
        <v>43249</v>
      </c>
      <c r="H662" s="2">
        <v>5285.701</v>
      </c>
      <c r="K662" s="1">
        <v>43271</v>
      </c>
      <c r="L662">
        <v>52.71</v>
      </c>
      <c r="N662">
        <f>N661/(L661+M661*(1-Analysis!$G$1))*L662</f>
        <v>50.412785716180686</v>
      </c>
      <c r="S662" s="3">
        <v>43259</v>
      </c>
      <c r="T662" s="4">
        <v>269.321213</v>
      </c>
      <c r="V662" s="3">
        <v>43259</v>
      </c>
      <c r="W662">
        <v>27.752326</v>
      </c>
      <c r="Y662">
        <f>Y661/(W661+X661*(1-Analysis!$G$1))*W662</f>
        <v>26.563818874259763</v>
      </c>
      <c r="AA662" s="3">
        <v>43238</v>
      </c>
      <c r="AB662">
        <v>480.9837</v>
      </c>
      <c r="AD662" s="3">
        <v>43228</v>
      </c>
      <c r="AE662">
        <v>47.796199999999999</v>
      </c>
      <c r="AG662" s="1">
        <v>43230</v>
      </c>
      <c r="AH662">
        <v>27.363600000000002</v>
      </c>
      <c r="AJ662">
        <f>AJ661/(AH661+AI661*(1-Analysis!$G$1))*AH662</f>
        <v>26.31692920927664</v>
      </c>
      <c r="AL662" s="1">
        <v>43264</v>
      </c>
      <c r="AM662">
        <v>278.62650000000002</v>
      </c>
      <c r="AO662">
        <f>AO661/(AM661+AN661*(1-Analysis!$G$1))*AM662</f>
        <v>266.52277945548053</v>
      </c>
      <c r="AQ662" s="1">
        <v>43243</v>
      </c>
      <c r="AR662">
        <v>23.93</v>
      </c>
      <c r="AT662">
        <f t="shared" si="20"/>
        <v>1.1704000000000003</v>
      </c>
      <c r="AU662">
        <f>AU661/((AR661+AS661*(1-Analysis!$G$1))*AT661)*AR662*AT662</f>
        <v>26.606707694375629</v>
      </c>
      <c r="AV662">
        <f t="shared" si="21"/>
        <v>1.17041</v>
      </c>
      <c r="AW662">
        <f>AW661/(($AR661+$AS661*(1-Analysis!$G$1))*AV661)*$AR662*AV662</f>
        <v>26.606935024414042</v>
      </c>
      <c r="AY662" s="3">
        <v>43251</v>
      </c>
      <c r="AZ662">
        <v>1.1673000000000002</v>
      </c>
      <c r="BB662" s="3">
        <v>43271</v>
      </c>
      <c r="BC662">
        <v>1.1574</v>
      </c>
    </row>
    <row r="663" spans="1:55" x14ac:dyDescent="0.3">
      <c r="A663" s="1">
        <v>43245</v>
      </c>
      <c r="B663">
        <v>2721.33</v>
      </c>
      <c r="D663" s="1">
        <v>43245</v>
      </c>
      <c r="E663">
        <v>4782.07</v>
      </c>
      <c r="G663" s="1">
        <v>43245</v>
      </c>
      <c r="H663" s="2">
        <v>5347.3119999999999</v>
      </c>
      <c r="K663" s="1">
        <v>43270</v>
      </c>
      <c r="L663">
        <v>52.62</v>
      </c>
      <c r="N663">
        <f>N662/(L662+M662*(1-Analysis!$G$1))*L663</f>
        <v>50.326708108241839</v>
      </c>
      <c r="S663" s="3">
        <v>43258</v>
      </c>
      <c r="T663" s="4">
        <v>268.473904</v>
      </c>
      <c r="V663" s="3">
        <v>43258</v>
      </c>
      <c r="W663">
        <v>27.665040000000001</v>
      </c>
      <c r="Y663">
        <f>Y662/(W662+X662*(1-Analysis!$G$1))*W663</f>
        <v>26.480270940502479</v>
      </c>
      <c r="AA663" s="3">
        <v>43237</v>
      </c>
      <c r="AB663">
        <v>482.21530000000001</v>
      </c>
      <c r="AD663" s="3">
        <v>43224</v>
      </c>
      <c r="AE663">
        <v>47.642200000000003</v>
      </c>
      <c r="AG663" s="1">
        <v>43229</v>
      </c>
      <c r="AH663">
        <v>27.1035</v>
      </c>
      <c r="AJ663">
        <f>AJ662/(AH662+AI662*(1-Analysis!$G$1))*AH663</f>
        <v>26.066778158708264</v>
      </c>
      <c r="AL663" s="1">
        <v>43263</v>
      </c>
      <c r="AM663">
        <v>279.74200000000002</v>
      </c>
      <c r="AO663">
        <f>AO662/(AM662+AN662*(1-Analysis!$G$1))*AM663</f>
        <v>267.58982139328111</v>
      </c>
      <c r="AQ663" s="1">
        <v>43242</v>
      </c>
      <c r="AR663">
        <v>23.710999999999999</v>
      </c>
      <c r="AT663">
        <f t="shared" si="20"/>
        <v>1.1773499999999999</v>
      </c>
      <c r="AU663">
        <f>AU662/((AR662+AS662*(1-Analysis!$G$1))*AT662)*AR663*AT663</f>
        <v>26.519759749561015</v>
      </c>
      <c r="AV663">
        <f t="shared" si="21"/>
        <v>1.17784</v>
      </c>
      <c r="AW663">
        <f>AW662/(($AR662+$AS662*(1-Analysis!$G$1))*AV662)*$AR663*AV663</f>
        <v>26.530796979167594</v>
      </c>
      <c r="AY663" s="3">
        <v>43250</v>
      </c>
      <c r="AZ663">
        <v>1.1612500000000001</v>
      </c>
      <c r="BB663" s="3">
        <v>43270</v>
      </c>
      <c r="BC663">
        <v>1.15848</v>
      </c>
    </row>
    <row r="664" spans="1:55" x14ac:dyDescent="0.3">
      <c r="A664" s="1">
        <v>43244</v>
      </c>
      <c r="B664">
        <v>2727.76</v>
      </c>
      <c r="D664" s="1">
        <v>43244</v>
      </c>
      <c r="E664">
        <v>4792.9799999999996</v>
      </c>
      <c r="G664" s="1">
        <v>43244</v>
      </c>
      <c r="H664" s="2">
        <v>5359.3249999999998</v>
      </c>
      <c r="K664" s="1">
        <v>43269</v>
      </c>
      <c r="L664">
        <v>52.84</v>
      </c>
      <c r="N664">
        <f>N663/(L663+M663*(1-Analysis!$G$1))*L664</f>
        <v>50.537120038759006</v>
      </c>
      <c r="S664" s="3">
        <v>43257</v>
      </c>
      <c r="T664" s="4">
        <v>268.623627</v>
      </c>
      <c r="V664" s="3">
        <v>43257</v>
      </c>
      <c r="W664">
        <v>27.680461999999999</v>
      </c>
      <c r="Y664">
        <f>Y663/(W663+X663*(1-Analysis!$G$1))*W664</f>
        <v>26.495032485703366</v>
      </c>
      <c r="AA664" s="3">
        <v>43236</v>
      </c>
      <c r="AB664">
        <v>482.49059999999997</v>
      </c>
      <c r="AD664" s="3">
        <v>43223</v>
      </c>
      <c r="AE664">
        <v>47.033099999999997</v>
      </c>
      <c r="AG664" s="1">
        <v>43228</v>
      </c>
      <c r="AH664">
        <v>26.840699999999998</v>
      </c>
      <c r="AJ664">
        <f>AJ663/(AH663+AI663*(1-Analysis!$G$1))*AH664</f>
        <v>25.814030384431561</v>
      </c>
      <c r="AL664" s="1">
        <v>43262</v>
      </c>
      <c r="AM664">
        <v>279.25069999999999</v>
      </c>
      <c r="AO664">
        <f>AO663/(AM663+AN663*(1-Analysis!$G$1))*AM664</f>
        <v>267.11986379216819</v>
      </c>
      <c r="AQ664" s="1">
        <v>43241</v>
      </c>
      <c r="AR664">
        <v>23.831600000000002</v>
      </c>
      <c r="AT664">
        <f t="shared" si="20"/>
        <v>1.1750499999999999</v>
      </c>
      <c r="AU664">
        <f>AU663/((AR663+AS663*(1-Analysis!$G$1))*AT663)*AR664*AT664</f>
        <v>26.602574885576388</v>
      </c>
      <c r="AV664">
        <f t="shared" si="21"/>
        <v>1.1794500000000001</v>
      </c>
      <c r="AW664">
        <f>AW663/(($AR663+$AS663*(1-Analysis!$G$1))*AV663)*$AR664*AV664</f>
        <v>26.702188799449463</v>
      </c>
      <c r="AY664" s="3">
        <v>43249</v>
      </c>
      <c r="AZ664">
        <v>1.1564000000000001</v>
      </c>
      <c r="BB664" s="3">
        <v>43269</v>
      </c>
      <c r="BC664">
        <v>1.1621600000000001</v>
      </c>
    </row>
    <row r="665" spans="1:55" x14ac:dyDescent="0.3">
      <c r="A665" s="1">
        <v>43243</v>
      </c>
      <c r="B665">
        <v>2733.29</v>
      </c>
      <c r="D665" s="1">
        <v>43243</v>
      </c>
      <c r="E665">
        <v>4802.57</v>
      </c>
      <c r="G665" s="1">
        <v>43243</v>
      </c>
      <c r="H665" s="2">
        <v>5369.9889999999996</v>
      </c>
      <c r="K665" s="1">
        <v>43266</v>
      </c>
      <c r="L665">
        <v>52.97</v>
      </c>
      <c r="N665">
        <f>N664/(L664+M664*(1-Analysis!$G$1))*L665</f>
        <v>50.661454361337327</v>
      </c>
      <c r="S665" s="3">
        <v>43256</v>
      </c>
      <c r="T665" s="4">
        <v>266.33663899999999</v>
      </c>
      <c r="V665" s="3">
        <v>43256</v>
      </c>
      <c r="W665">
        <v>27.444737</v>
      </c>
      <c r="Y665">
        <f>Y664/(W664+X664*(1-Analysis!$G$1))*W665</f>
        <v>26.26940252574488</v>
      </c>
      <c r="AA665" s="3">
        <v>43235</v>
      </c>
      <c r="AB665">
        <v>480.40800000000002</v>
      </c>
      <c r="AD665" s="3">
        <v>43222</v>
      </c>
      <c r="AE665">
        <v>47.1325</v>
      </c>
      <c r="AG665" s="1">
        <v>43224</v>
      </c>
      <c r="AH665">
        <v>26.758600000000001</v>
      </c>
      <c r="AJ665">
        <f>AJ664/(AH664+AI664*(1-Analysis!$G$1))*AH665</f>
        <v>25.735070748708136</v>
      </c>
      <c r="AL665" s="1">
        <v>43259</v>
      </c>
      <c r="AM665">
        <v>278.95400000000001</v>
      </c>
      <c r="AO665">
        <f>AO664/(AM664+AN664*(1-Analysis!$G$1))*AM665</f>
        <v>266.83605263757795</v>
      </c>
      <c r="AQ665" s="1">
        <v>43238</v>
      </c>
      <c r="AR665">
        <v>23.616599999999998</v>
      </c>
      <c r="AT665">
        <f t="shared" si="20"/>
        <v>1.177</v>
      </c>
      <c r="AU665">
        <f>AU664/((AR664+AS664*(1-Analysis!$G$1))*AT664)*AR665*AT665</f>
        <v>26.406324957836009</v>
      </c>
      <c r="AV665">
        <f t="shared" si="21"/>
        <v>1.1767799999999999</v>
      </c>
      <c r="AW665">
        <f>AW664/(($AR664+$AS664*(1-Analysis!$G$1))*AV664)*$AR665*AV665</f>
        <v>26.401389196161663</v>
      </c>
      <c r="AY665" s="3">
        <v>43245</v>
      </c>
      <c r="AZ665">
        <v>1.1654500000000001</v>
      </c>
      <c r="BB665" s="3">
        <v>43266</v>
      </c>
      <c r="BC665">
        <v>1.16092</v>
      </c>
    </row>
    <row r="666" spans="1:55" x14ac:dyDescent="0.3">
      <c r="A666" s="1">
        <v>43242</v>
      </c>
      <c r="B666">
        <v>2724.44</v>
      </c>
      <c r="D666" s="1">
        <v>43242</v>
      </c>
      <c r="E666">
        <v>4786.93</v>
      </c>
      <c r="G666" s="1">
        <v>43242</v>
      </c>
      <c r="H666" s="2">
        <v>5352.451</v>
      </c>
      <c r="K666" s="1">
        <v>43265</v>
      </c>
      <c r="L666">
        <v>53</v>
      </c>
      <c r="N666">
        <f>N665/(L665+M665*(1-Analysis!$G$1))*L666</f>
        <v>50.690146897316943</v>
      </c>
      <c r="S666" s="3">
        <v>43255</v>
      </c>
      <c r="T666" s="4">
        <v>266.13320399999998</v>
      </c>
      <c r="V666" s="3">
        <v>43255</v>
      </c>
      <c r="W666">
        <v>27.423794999999998</v>
      </c>
      <c r="Y666">
        <f>Y665/(W665+X665*(1-Analysis!$G$1))*W666</f>
        <v>26.249357377281836</v>
      </c>
      <c r="AA666" s="3">
        <v>43234</v>
      </c>
      <c r="AB666">
        <v>483.69690000000003</v>
      </c>
      <c r="AD666" s="3">
        <v>43220</v>
      </c>
      <c r="AE666">
        <v>47.353200000000001</v>
      </c>
      <c r="AG666" s="1">
        <v>43223</v>
      </c>
      <c r="AH666">
        <v>26.4148</v>
      </c>
      <c r="AJ666">
        <f>AJ665/(AH665+AI665*(1-Analysis!$G$1))*AH666</f>
        <v>25.404421263181767</v>
      </c>
      <c r="AL666" s="1">
        <v>43258</v>
      </c>
      <c r="AM666">
        <v>278.07679999999999</v>
      </c>
      <c r="AO666">
        <f>AO665/(AM665+AN665*(1-Analysis!$G$1))*AM666</f>
        <v>265.99695878922415</v>
      </c>
      <c r="AQ666" s="1">
        <v>43237</v>
      </c>
      <c r="AR666">
        <v>23.633099999999999</v>
      </c>
      <c r="AT666">
        <f t="shared" si="20"/>
        <v>1.1791999999999998</v>
      </c>
      <c r="AU666">
        <f>AU665/((AR665+AS665*(1-Analysis!$G$1))*AT665)*AR666*AT666</f>
        <v>26.474166131166115</v>
      </c>
      <c r="AV666">
        <f t="shared" si="21"/>
        <v>1.1795</v>
      </c>
      <c r="AW666">
        <f>AW665/(($AR665+$AS665*(1-Analysis!$G$1))*AV665)*$AR666*AV666</f>
        <v>26.480901417664906</v>
      </c>
      <c r="AY666" s="3">
        <v>43244</v>
      </c>
      <c r="AZ666">
        <v>1.1723999999999999</v>
      </c>
      <c r="BB666" s="3">
        <v>43265</v>
      </c>
      <c r="BC666">
        <v>1.15733</v>
      </c>
    </row>
    <row r="667" spans="1:55" x14ac:dyDescent="0.3">
      <c r="A667" s="1">
        <v>43241</v>
      </c>
      <c r="B667">
        <v>2733.01</v>
      </c>
      <c r="D667" s="1">
        <v>43241</v>
      </c>
      <c r="E667">
        <v>4801.92</v>
      </c>
      <c r="G667" s="1">
        <v>43241</v>
      </c>
      <c r="H667" s="2">
        <v>5369.1930000000002</v>
      </c>
      <c r="K667" s="1">
        <v>43264</v>
      </c>
      <c r="L667">
        <v>52.85</v>
      </c>
      <c r="N667">
        <f>N666/(L666+M666*(1-Analysis!$G$1))*L667</f>
        <v>50.546684217418878</v>
      </c>
      <c r="S667" s="3">
        <v>43252</v>
      </c>
      <c r="T667" s="4">
        <v>264.94371599999999</v>
      </c>
      <c r="V667" s="3">
        <v>43252</v>
      </c>
      <c r="W667">
        <v>27.301231000000001</v>
      </c>
      <c r="Y667">
        <f>Y666/(W666+X666*(1-Analysis!$G$1))*W667</f>
        <v>26.132042241371977</v>
      </c>
      <c r="AA667" s="3">
        <v>43231</v>
      </c>
      <c r="AB667">
        <v>483.25049999999999</v>
      </c>
      <c r="AD667" s="3">
        <v>43217</v>
      </c>
      <c r="AE667">
        <v>47.742600000000003</v>
      </c>
      <c r="AG667" s="1">
        <v>43222</v>
      </c>
      <c r="AH667">
        <v>26.472100000000001</v>
      </c>
      <c r="AJ667">
        <f>AJ666/(AH666+AI666*(1-Analysis!$G$1))*AH667</f>
        <v>25.459529510769496</v>
      </c>
      <c r="AL667" s="1">
        <v>43257</v>
      </c>
      <c r="AM667">
        <v>278.23110000000003</v>
      </c>
      <c r="AO667">
        <f>AO666/(AM666+AN666*(1-Analysis!$G$1))*AM667</f>
        <v>266.14455589456048</v>
      </c>
      <c r="AQ667" s="1">
        <v>43236</v>
      </c>
      <c r="AR667">
        <v>23.659400000000002</v>
      </c>
      <c r="AT667">
        <f t="shared" si="20"/>
        <v>1.17865</v>
      </c>
      <c r="AU667">
        <f>AU666/((AR666+AS666*(1-Analysis!$G$1))*AT666)*AR667*AT667</f>
        <v>26.491266033451609</v>
      </c>
      <c r="AV667">
        <f t="shared" si="21"/>
        <v>1.1811799999999999</v>
      </c>
      <c r="AW667">
        <f>AW666/(($AR666+$AS666*(1-Analysis!$G$1))*AV666)*$AR667*AV667</f>
        <v>26.54813016026165</v>
      </c>
      <c r="AY667" s="3">
        <v>43243</v>
      </c>
      <c r="AZ667">
        <v>1.1704000000000003</v>
      </c>
      <c r="BB667" s="3">
        <v>43264</v>
      </c>
      <c r="BC667">
        <v>1.1794100000000001</v>
      </c>
    </row>
    <row r="668" spans="1:55" x14ac:dyDescent="0.3">
      <c r="A668" s="1">
        <v>43238</v>
      </c>
      <c r="B668">
        <v>2712.97</v>
      </c>
      <c r="D668" s="1">
        <v>43238</v>
      </c>
      <c r="E668">
        <v>4766.62</v>
      </c>
      <c r="G668" s="1">
        <v>43238</v>
      </c>
      <c r="H668" s="2">
        <v>5329.6639999999998</v>
      </c>
      <c r="K668" s="1">
        <v>43263</v>
      </c>
      <c r="L668">
        <v>53.06</v>
      </c>
      <c r="N668">
        <f>N667/(L667+M667*(1-Analysis!$G$1))*L668</f>
        <v>50.747531969276174</v>
      </c>
      <c r="S668" s="3">
        <v>43251</v>
      </c>
      <c r="T668" s="4">
        <v>262.079905</v>
      </c>
      <c r="V668" s="3">
        <v>43251</v>
      </c>
      <c r="W668">
        <v>27.006080000000001</v>
      </c>
      <c r="Y668">
        <f>Y667/(W667+X667*(1-Analysis!$G$1))*W668</f>
        <v>25.849531229338009</v>
      </c>
      <c r="AA668" s="3">
        <v>43230</v>
      </c>
      <c r="AB668">
        <v>482.26100000000002</v>
      </c>
      <c r="AD668" s="3">
        <v>43216</v>
      </c>
      <c r="AE668">
        <v>47.686</v>
      </c>
      <c r="AG668" s="1">
        <v>43221</v>
      </c>
      <c r="AH668">
        <v>26.6647</v>
      </c>
      <c r="AJ668">
        <f>AJ667/(AH667+AI667*(1-Analysis!$G$1))*AH668</f>
        <v>25.644762468629814</v>
      </c>
      <c r="AL668" s="1">
        <v>43256</v>
      </c>
      <c r="AM668">
        <v>275.86799999999999</v>
      </c>
      <c r="AO668">
        <f>AO667/(AM667+AN667*(1-Analysis!$G$1))*AM668</f>
        <v>263.88411053085224</v>
      </c>
      <c r="AQ668" s="1">
        <v>43235</v>
      </c>
      <c r="AR668">
        <v>23.408899999999999</v>
      </c>
      <c r="AT668">
        <f t="shared" si="20"/>
        <v>1.1862000000000001</v>
      </c>
      <c r="AU668">
        <f>AU667/((AR667+AS667*(1-Analysis!$G$1))*AT667)*AR668*AT668</f>
        <v>26.378679592210901</v>
      </c>
      <c r="AV668">
        <f t="shared" si="21"/>
        <v>1.18381</v>
      </c>
      <c r="AW668">
        <f>AW667/(($AR667+$AS667*(1-Analysis!$G$1))*AV667)*$AR668*AV668</f>
        <v>26.32553084476076</v>
      </c>
      <c r="AY668" s="3">
        <v>43242</v>
      </c>
      <c r="AZ668">
        <v>1.1773499999999999</v>
      </c>
      <c r="BB668" s="3">
        <v>43263</v>
      </c>
      <c r="BC668">
        <v>1.17456</v>
      </c>
    </row>
    <row r="669" spans="1:55" x14ac:dyDescent="0.3">
      <c r="A669" s="1">
        <v>43237</v>
      </c>
      <c r="B669">
        <v>2720.13</v>
      </c>
      <c r="D669" s="1">
        <v>43237</v>
      </c>
      <c r="E669">
        <v>4778.92</v>
      </c>
      <c r="G669" s="1">
        <v>43237</v>
      </c>
      <c r="H669" s="2">
        <v>5343.2910000000002</v>
      </c>
      <c r="K669" s="1">
        <v>43262</v>
      </c>
      <c r="L669">
        <v>52.97</v>
      </c>
      <c r="N669">
        <f>N668/(L668+M668*(1-Analysis!$G$1))*L669</f>
        <v>50.661454361337334</v>
      </c>
      <c r="S669" s="3">
        <v>43250</v>
      </c>
      <c r="T669" s="4">
        <v>263.84672599999999</v>
      </c>
      <c r="V669" s="3">
        <v>43250</v>
      </c>
      <c r="W669">
        <v>27.188116999999998</v>
      </c>
      <c r="Y669">
        <f>Y668/(W668+X668*(1-Analysis!$G$1))*W669</f>
        <v>26.023772404525037</v>
      </c>
      <c r="AA669" s="3">
        <v>43229</v>
      </c>
      <c r="AB669">
        <v>477.67680000000001</v>
      </c>
      <c r="AD669" s="3">
        <v>43215</v>
      </c>
      <c r="AE669">
        <v>47.191000000000003</v>
      </c>
      <c r="AG669" s="1">
        <v>43220</v>
      </c>
      <c r="AH669">
        <v>26.592400000000001</v>
      </c>
      <c r="AJ669">
        <f>AJ668/(AH668+AI668*(1-Analysis!$G$1))*AH669</f>
        <v>25.575227978218074</v>
      </c>
      <c r="AL669" s="1">
        <v>43255</v>
      </c>
      <c r="AM669">
        <v>275.65390000000002</v>
      </c>
      <c r="AO669">
        <f>AO668/(AM668+AN668*(1-Analysis!$G$1))*AM669</f>
        <v>263.67931117730399</v>
      </c>
      <c r="AQ669" s="1">
        <v>43234</v>
      </c>
      <c r="AR669">
        <v>23.359500000000001</v>
      </c>
      <c r="AT669">
        <f t="shared" si="20"/>
        <v>1.19685</v>
      </c>
      <c r="AU669">
        <f>AU668/((AR668+AS668*(1-Analysis!$G$1))*AT668)*AR669*AT669</f>
        <v>26.559347024297576</v>
      </c>
      <c r="AV669">
        <f t="shared" si="21"/>
        <v>1.19269</v>
      </c>
      <c r="AW669">
        <f>AW668/(($AR668+$AS668*(1-Analysis!$G$1))*AV668)*$AR669*AV669</f>
        <v>26.467032295115935</v>
      </c>
      <c r="AY669" s="3">
        <v>43241</v>
      </c>
      <c r="AZ669">
        <v>1.1750499999999999</v>
      </c>
      <c r="BB669" s="3">
        <v>43262</v>
      </c>
      <c r="BC669">
        <v>1.1782600000000001</v>
      </c>
    </row>
    <row r="670" spans="1:55" x14ac:dyDescent="0.3">
      <c r="A670" s="1">
        <v>43236</v>
      </c>
      <c r="B670">
        <v>2722.46</v>
      </c>
      <c r="D670" s="1">
        <v>43236</v>
      </c>
      <c r="E670">
        <v>4782.05</v>
      </c>
      <c r="G670" s="1">
        <v>43236</v>
      </c>
      <c r="H670" s="2">
        <v>5346.3280000000004</v>
      </c>
      <c r="K670" s="1">
        <v>43259</v>
      </c>
      <c r="L670">
        <v>52.91</v>
      </c>
      <c r="N670">
        <f>N669/(L669+M669*(1-Analysis!$G$1))*L670</f>
        <v>50.604069289378103</v>
      </c>
      <c r="S670" s="3">
        <v>43249</v>
      </c>
      <c r="T670" s="4">
        <v>260.500764</v>
      </c>
      <c r="V670" s="3">
        <v>43249</v>
      </c>
      <c r="W670">
        <v>26.843325</v>
      </c>
      <c r="Y670">
        <f>Y669/(W669+X669*(1-Analysis!$G$1))*W670</f>
        <v>25.693746292937355</v>
      </c>
      <c r="AA670" s="3">
        <v>43228</v>
      </c>
      <c r="AB670">
        <v>473.04270000000002</v>
      </c>
      <c r="AD670" s="3">
        <v>43214</v>
      </c>
      <c r="AE670">
        <v>47.1038</v>
      </c>
      <c r="AG670" s="1">
        <v>43217</v>
      </c>
      <c r="AH670">
        <v>26.8123</v>
      </c>
      <c r="AJ670">
        <f>AJ669/(AH669+AI669*(1-Analysis!$G$1))*AH670</f>
        <v>25.786716698018097</v>
      </c>
      <c r="AL670" s="1">
        <v>43252</v>
      </c>
      <c r="AM670">
        <v>274.42020000000002</v>
      </c>
      <c r="AO670">
        <f>AO669/(AM669+AN669*(1-Analysis!$G$1))*AM670</f>
        <v>262.49920392614797</v>
      </c>
      <c r="AQ670" s="1">
        <v>43231</v>
      </c>
      <c r="AR670">
        <v>23.385300000000001</v>
      </c>
      <c r="AT670">
        <f t="shared" si="20"/>
        <v>1.1943999999999999</v>
      </c>
      <c r="AU670">
        <f>AU669/((AR669+AS669*(1-Analysis!$G$1))*AT669)*AR670*AT670</f>
        <v>26.534253079736331</v>
      </c>
      <c r="AV670">
        <f t="shared" si="21"/>
        <v>1.1944600000000001</v>
      </c>
      <c r="AW670">
        <f>AW669/(($AR669+$AS669*(1-Analysis!$G$1))*AV669)*$AR670*AV670</f>
        <v>26.535586012744385</v>
      </c>
      <c r="AY670" s="3">
        <v>43238</v>
      </c>
      <c r="AZ670">
        <v>1.177</v>
      </c>
      <c r="BB670" s="3">
        <v>43259</v>
      </c>
      <c r="BC670">
        <v>1.1766799999999999</v>
      </c>
    </row>
    <row r="671" spans="1:55" x14ac:dyDescent="0.3">
      <c r="A671" s="1">
        <v>43235</v>
      </c>
      <c r="B671">
        <v>2711.45</v>
      </c>
      <c r="D671" s="1">
        <v>43235</v>
      </c>
      <c r="E671">
        <v>4761.78</v>
      </c>
      <c r="G671" s="1">
        <v>43235</v>
      </c>
      <c r="H671" s="2">
        <v>5323.2340000000004</v>
      </c>
      <c r="K671" s="1">
        <v>43258</v>
      </c>
      <c r="L671">
        <v>52.75</v>
      </c>
      <c r="N671">
        <f>N670/(L670+M670*(1-Analysis!$G$1))*L671</f>
        <v>50.451042430820166</v>
      </c>
      <c r="S671" s="3">
        <v>43245</v>
      </c>
      <c r="T671" s="4">
        <v>263.53871900000001</v>
      </c>
      <c r="V671" s="3">
        <v>43245</v>
      </c>
      <c r="W671">
        <v>27.15643</v>
      </c>
      <c r="Y671">
        <f>Y670/(W670+X670*(1-Analysis!$G$1))*W671</f>
        <v>25.993442416016375</v>
      </c>
      <c r="AA671" s="3">
        <v>43227</v>
      </c>
      <c r="AB671">
        <v>473.16460000000001</v>
      </c>
      <c r="AD671" s="3">
        <v>43213</v>
      </c>
      <c r="AE671">
        <v>47.741100000000003</v>
      </c>
      <c r="AG671" s="1">
        <v>43216</v>
      </c>
      <c r="AH671">
        <v>26.777100000000001</v>
      </c>
      <c r="AJ671">
        <f>AJ670/(AH670+AI670*(1-Analysis!$G$1))*AH671</f>
        <v>25.752863114857746</v>
      </c>
      <c r="AL671" s="1">
        <v>43251</v>
      </c>
      <c r="AM671">
        <v>271.45760000000001</v>
      </c>
      <c r="AO671">
        <f>AO670/(AM670+AN670*(1-Analysis!$G$1))*AM671</f>
        <v>259.66530124131788</v>
      </c>
      <c r="AQ671" s="1">
        <v>43230</v>
      </c>
      <c r="AR671">
        <v>23.4663</v>
      </c>
      <c r="AT671">
        <f t="shared" si="20"/>
        <v>1.1879500000000001</v>
      </c>
      <c r="AU671">
        <f>AU670/((AR670+AS670*(1-Analysis!$G$1))*AT670)*AR671*AT671</f>
        <v>26.482373538785062</v>
      </c>
      <c r="AV671">
        <f t="shared" si="21"/>
        <v>1.1916500000000001</v>
      </c>
      <c r="AW671">
        <f>AW670/(($AR670+$AS670*(1-Analysis!$G$1))*AV670)*$AR671*AV671</f>
        <v>26.564855783065994</v>
      </c>
      <c r="AY671" s="3">
        <v>43237</v>
      </c>
      <c r="AZ671">
        <v>1.1791999999999998</v>
      </c>
      <c r="BB671" s="3">
        <v>43258</v>
      </c>
      <c r="BC671">
        <v>1.1798200000000001</v>
      </c>
    </row>
    <row r="672" spans="1:55" x14ac:dyDescent="0.3">
      <c r="A672" s="1">
        <v>43234</v>
      </c>
      <c r="B672">
        <v>2730.13</v>
      </c>
      <c r="D672" s="1">
        <v>43234</v>
      </c>
      <c r="E672">
        <v>4794.4399999999996</v>
      </c>
      <c r="G672" s="1">
        <v>43234</v>
      </c>
      <c r="H672" s="2">
        <v>5359.6620000000003</v>
      </c>
      <c r="K672" s="1">
        <v>43257</v>
      </c>
      <c r="L672">
        <v>52.78</v>
      </c>
      <c r="N672">
        <f>N671/(L671+M671*(1-Analysis!$G$1))*L672</f>
        <v>50.479734966799782</v>
      </c>
      <c r="S672" s="3">
        <v>43244</v>
      </c>
      <c r="T672" s="4">
        <v>264.13678399999998</v>
      </c>
      <c r="V672" s="3">
        <v>43244</v>
      </c>
      <c r="W672">
        <v>27.218069</v>
      </c>
      <c r="Y672">
        <f>Y671/(W671+X671*(1-Analysis!$G$1))*W672</f>
        <v>26.052441695269238</v>
      </c>
      <c r="AA672" s="3">
        <v>43224</v>
      </c>
      <c r="AB672">
        <v>471.52760000000001</v>
      </c>
      <c r="AD672" s="3">
        <v>43210</v>
      </c>
      <c r="AE672">
        <v>47.738100000000003</v>
      </c>
      <c r="AG672" s="1">
        <v>43215</v>
      </c>
      <c r="AH672">
        <v>26.500699999999998</v>
      </c>
      <c r="AJ672">
        <f>AJ671/(AH671+AI671*(1-Analysis!$G$1))*AH672</f>
        <v>25.48703554708727</v>
      </c>
      <c r="AL672" s="1">
        <v>43250</v>
      </c>
      <c r="AM672">
        <v>273.2894</v>
      </c>
      <c r="AO672">
        <f>AO671/(AM671+AN671*(1-Analysis!$G$1))*AM672</f>
        <v>261.41752663052722</v>
      </c>
      <c r="AQ672" s="1">
        <v>43229</v>
      </c>
      <c r="AR672">
        <v>23.291599999999999</v>
      </c>
      <c r="AT672">
        <f t="shared" si="20"/>
        <v>1.1855500000000001</v>
      </c>
      <c r="AU672">
        <f>AU671/((AR671+AS671*(1-Analysis!$G$1))*AT671)*AR672*AT672</f>
        <v>26.232116031039006</v>
      </c>
      <c r="AV672">
        <f t="shared" si="21"/>
        <v>1.18519</v>
      </c>
      <c r="AW672">
        <f>AW671/(($AR671+$AS671*(1-Analysis!$G$1))*AV671)*$AR672*AV672</f>
        <v>26.224150477691484</v>
      </c>
      <c r="AY672" s="3">
        <v>43236</v>
      </c>
      <c r="AZ672">
        <v>1.17865</v>
      </c>
      <c r="BB672" s="3">
        <v>43257</v>
      </c>
      <c r="BC672">
        <v>1.1777</v>
      </c>
    </row>
    <row r="673" spans="1:55" x14ac:dyDescent="0.3">
      <c r="A673" s="1">
        <v>43231</v>
      </c>
      <c r="B673">
        <v>2727.72</v>
      </c>
      <c r="D673" s="1">
        <v>43231</v>
      </c>
      <c r="E673">
        <v>4790.05</v>
      </c>
      <c r="G673" s="1">
        <v>43231</v>
      </c>
      <c r="H673" s="2">
        <v>5354.6880000000001</v>
      </c>
      <c r="K673" s="1">
        <v>43256</v>
      </c>
      <c r="L673">
        <v>52.33</v>
      </c>
      <c r="N673">
        <f>N672/(L672+M672*(1-Analysis!$G$1))*L673</f>
        <v>50.049346927105582</v>
      </c>
      <c r="S673" s="3">
        <v>43243</v>
      </c>
      <c r="T673" s="4">
        <v>264.66253599999999</v>
      </c>
      <c r="V673" s="3">
        <v>43243</v>
      </c>
      <c r="W673">
        <v>27.272254</v>
      </c>
      <c r="Y673">
        <f>Y672/(W672+X672*(1-Analysis!$G$1))*W673</f>
        <v>26.10430619576919</v>
      </c>
      <c r="AA673" s="3">
        <v>43223</v>
      </c>
      <c r="AB673">
        <v>465.48169999999999</v>
      </c>
      <c r="AD673" s="3">
        <v>43209</v>
      </c>
      <c r="AE673">
        <v>48.146599999999999</v>
      </c>
      <c r="AG673" s="1">
        <v>43214</v>
      </c>
      <c r="AH673">
        <v>26.4467</v>
      </c>
      <c r="AJ673">
        <f>AJ672/(AH672+AI672*(1-Analysis!$G$1))*AH673</f>
        <v>25.435101072920826</v>
      </c>
      <c r="AL673" s="1">
        <v>43249</v>
      </c>
      <c r="AM673">
        <v>269.82549999999998</v>
      </c>
      <c r="AO673">
        <f>AO672/(AM672+AN672*(1-Analysis!$G$1))*AM673</f>
        <v>258.10410075123775</v>
      </c>
      <c r="AQ673" s="1">
        <v>43228</v>
      </c>
      <c r="AR673">
        <v>23.0671</v>
      </c>
      <c r="AT673">
        <f t="shared" si="20"/>
        <v>1.1854999999999998</v>
      </c>
      <c r="AU673">
        <f>AU672/((AR672+AS672*(1-Analysis!$G$1))*AT672)*AR673*AT673</f>
        <v>25.978177709878661</v>
      </c>
      <c r="AV673">
        <f t="shared" si="21"/>
        <v>1.1862699999999999</v>
      </c>
      <c r="AW673">
        <f>AW672/(($AR672+$AS672*(1-Analysis!$G$1))*AV672)*$AR673*AV673</f>
        <v>25.99505092526174</v>
      </c>
      <c r="AY673" s="3">
        <v>43235</v>
      </c>
      <c r="AZ673">
        <v>1.1862000000000001</v>
      </c>
      <c r="BB673" s="3">
        <v>43256</v>
      </c>
      <c r="BC673">
        <v>1.1717500000000001</v>
      </c>
    </row>
    <row r="674" spans="1:55" x14ac:dyDescent="0.3">
      <c r="A674" s="1">
        <v>43230</v>
      </c>
      <c r="B674">
        <v>2723.07</v>
      </c>
      <c r="D674" s="1">
        <v>43230</v>
      </c>
      <c r="E674">
        <v>4780.7299999999996</v>
      </c>
      <c r="G674" s="1">
        <v>43230</v>
      </c>
      <c r="H674" s="2">
        <v>5343.7039999999997</v>
      </c>
      <c r="K674" s="1">
        <v>43255</v>
      </c>
      <c r="L674">
        <v>52.29</v>
      </c>
      <c r="N674">
        <f>N673/(L673+M673*(1-Analysis!$G$1))*L674</f>
        <v>50.011090212466094</v>
      </c>
      <c r="S674" s="3">
        <v>43242</v>
      </c>
      <c r="T674" s="4">
        <v>263.80153200000001</v>
      </c>
      <c r="V674" s="3">
        <v>43242</v>
      </c>
      <c r="W674">
        <v>27.183568000000001</v>
      </c>
      <c r="Y674">
        <f>Y673/(W673+X673*(1-Analysis!$G$1))*W674</f>
        <v>26.019418217706285</v>
      </c>
      <c r="AA674" s="3">
        <v>43222</v>
      </c>
      <c r="AB674">
        <v>466.48360000000002</v>
      </c>
      <c r="AD674" s="3">
        <v>43208</v>
      </c>
      <c r="AE674">
        <v>48.417299999999997</v>
      </c>
      <c r="AG674" s="1">
        <v>43213</v>
      </c>
      <c r="AH674">
        <v>26.802800000000001</v>
      </c>
      <c r="AJ674">
        <f>AJ673/(AH673+AI673*(1-Analysis!$G$1))*AH674</f>
        <v>25.777580077562888</v>
      </c>
      <c r="AL674" s="1">
        <v>43248</v>
      </c>
      <c r="AM674">
        <v>272.96600000000001</v>
      </c>
      <c r="AO674">
        <f>AO673/(AM673+AN673*(1-Analysis!$G$1))*AM674</f>
        <v>261.10817534170184</v>
      </c>
      <c r="AQ674" s="1">
        <v>43227</v>
      </c>
      <c r="AR674">
        <v>22.957699999999999</v>
      </c>
      <c r="AT674">
        <f t="shared" si="20"/>
        <v>1.1914499999999997</v>
      </c>
      <c r="AU674">
        <f>AU673/((AR673+AS673*(1-Analysis!$G$1))*AT673)*AR674*AT674</f>
        <v>25.984736950969712</v>
      </c>
      <c r="AV674">
        <f t="shared" si="21"/>
        <v>1.1922299999999999</v>
      </c>
      <c r="AW674">
        <f>AW673/(($AR673+$AS673*(1-Analysis!$G$1))*AV673)*$AR674*AV674</f>
        <v>26.001748235389364</v>
      </c>
      <c r="AY674" s="3">
        <v>43234</v>
      </c>
      <c r="AZ674">
        <v>1.19685</v>
      </c>
      <c r="BB674" s="3">
        <v>43255</v>
      </c>
      <c r="BC674">
        <v>1.16971</v>
      </c>
    </row>
    <row r="675" spans="1:55" x14ac:dyDescent="0.3">
      <c r="A675" s="1">
        <v>43229</v>
      </c>
      <c r="B675">
        <v>2697.79</v>
      </c>
      <c r="D675" s="1">
        <v>43229</v>
      </c>
      <c r="E675">
        <v>4735.59</v>
      </c>
      <c r="G675" s="1">
        <v>43229</v>
      </c>
      <c r="H675" s="2">
        <v>5292.8969999999999</v>
      </c>
      <c r="K675" s="1">
        <v>43252</v>
      </c>
      <c r="L675">
        <v>52.05</v>
      </c>
      <c r="N675">
        <f>N674/(L674+M674*(1-Analysis!$G$1))*L675</f>
        <v>49.781549924629189</v>
      </c>
      <c r="S675" s="3">
        <v>43241</v>
      </c>
      <c r="T675" s="4">
        <v>264.62713000000002</v>
      </c>
      <c r="V675" s="3">
        <v>43241</v>
      </c>
      <c r="W675">
        <v>27.268660000000001</v>
      </c>
      <c r="Y675">
        <f>Y674/(W674+X674*(1-Analysis!$G$1))*W675</f>
        <v>26.100866110601768</v>
      </c>
      <c r="AA675" s="3">
        <v>43220</v>
      </c>
      <c r="AB675">
        <v>468.6755</v>
      </c>
      <c r="AD675" s="3">
        <v>43207</v>
      </c>
      <c r="AE675">
        <v>48.376300000000001</v>
      </c>
      <c r="AG675" s="1">
        <v>43210</v>
      </c>
      <c r="AH675">
        <v>26.805399999999999</v>
      </c>
      <c r="AJ675">
        <f>AJ674/(AH674+AI674*(1-Analysis!$G$1))*AH675</f>
        <v>25.780080626319048</v>
      </c>
      <c r="AL675" s="1">
        <v>43245</v>
      </c>
      <c r="AM675">
        <v>272.96800000000002</v>
      </c>
      <c r="AO675">
        <f>AO674/(AM674+AN674*(1-Analysis!$G$1))*AM675</f>
        <v>261.11008846037117</v>
      </c>
      <c r="AQ675" s="1">
        <v>43224</v>
      </c>
      <c r="AR675">
        <v>22.846900000000002</v>
      </c>
      <c r="AT675">
        <f t="shared" si="20"/>
        <v>1.1930499999999999</v>
      </c>
      <c r="AU675">
        <f>AU674/((AR674+AS674*(1-Analysis!$G$1))*AT674)*AR675*AT675</f>
        <v>25.894054191169452</v>
      </c>
      <c r="AV675">
        <f t="shared" si="21"/>
        <v>1.1957500000000001</v>
      </c>
      <c r="AW675">
        <f>AW674/(($AR674+$AS674*(1-Analysis!$G$1))*AV674)*$AR675*AV675</f>
        <v>25.952655210670891</v>
      </c>
      <c r="AY675" s="3">
        <v>43231</v>
      </c>
      <c r="AZ675">
        <v>1.1943999999999999</v>
      </c>
      <c r="BB675" s="3">
        <v>43252</v>
      </c>
      <c r="BC675">
        <v>1.1657500000000001</v>
      </c>
    </row>
    <row r="676" spans="1:55" x14ac:dyDescent="0.3">
      <c r="A676" s="1">
        <v>43228</v>
      </c>
      <c r="B676">
        <v>2671.92</v>
      </c>
      <c r="D676" s="1">
        <v>43228</v>
      </c>
      <c r="E676">
        <v>4689.8</v>
      </c>
      <c r="G676" s="1">
        <v>43228</v>
      </c>
      <c r="H676" s="2">
        <v>5241.5330000000004</v>
      </c>
      <c r="K676" s="1">
        <v>43251</v>
      </c>
      <c r="L676">
        <v>51.49</v>
      </c>
      <c r="N676">
        <f>N675/(L675+M675*(1-Analysis!$G$1))*L676</f>
        <v>49.245955919676412</v>
      </c>
      <c r="S676" s="3">
        <v>43238</v>
      </c>
      <c r="T676" s="4">
        <v>262.68170199999997</v>
      </c>
      <c r="V676" s="3">
        <v>43238</v>
      </c>
      <c r="W676">
        <v>27.068200000000001</v>
      </c>
      <c r="Y676">
        <f>Y675/(W675+X675*(1-Analysis!$G$1))*W676</f>
        <v>25.908990909527301</v>
      </c>
      <c r="AA676" s="3">
        <v>43217</v>
      </c>
      <c r="AB676">
        <v>472.53100000000001</v>
      </c>
      <c r="AD676" s="3">
        <v>43206</v>
      </c>
      <c r="AE676">
        <v>47.865400000000001</v>
      </c>
      <c r="AG676" s="1">
        <v>43209</v>
      </c>
      <c r="AH676">
        <v>27.035699999999999</v>
      </c>
      <c r="AJ676">
        <f>AJ675/(AH675+AI675*(1-Analysis!$G$1))*AH676</f>
        <v>26.001571541143722</v>
      </c>
      <c r="AL676" s="1">
        <v>43244</v>
      </c>
      <c r="AM676">
        <v>273.5865</v>
      </c>
      <c r="AO676">
        <f>AO675/(AM675+AN675*(1-Analysis!$G$1))*AM676</f>
        <v>261.70172040885137</v>
      </c>
      <c r="AQ676" s="1">
        <v>43223</v>
      </c>
      <c r="AR676">
        <v>22.513300000000001</v>
      </c>
      <c r="AT676">
        <f t="shared" si="20"/>
        <v>1.1952499999999999</v>
      </c>
      <c r="AU676">
        <f>AU675/((AR675+AS675*(1-Analysis!$G$1))*AT675)*AR676*AT676</f>
        <v>25.563012807324693</v>
      </c>
      <c r="AV676">
        <f t="shared" si="21"/>
        <v>1.19872</v>
      </c>
      <c r="AW676">
        <f>AW675/(($AR675+$AS675*(1-Analysis!$G$1))*AV675)*$AR676*AV676</f>
        <v>25.637226281025963</v>
      </c>
      <c r="AY676" s="3">
        <v>43230</v>
      </c>
      <c r="AZ676">
        <v>1.1879500000000001</v>
      </c>
      <c r="BB676" s="3">
        <v>43251</v>
      </c>
      <c r="BC676">
        <v>1.1692899999999999</v>
      </c>
    </row>
    <row r="677" spans="1:55" x14ac:dyDescent="0.3">
      <c r="A677" s="1">
        <v>43227</v>
      </c>
      <c r="B677">
        <v>2672.63</v>
      </c>
      <c r="D677" s="1">
        <v>43227</v>
      </c>
      <c r="E677">
        <v>4691.01</v>
      </c>
      <c r="G677" s="1">
        <v>43227</v>
      </c>
      <c r="H677" s="2">
        <v>5242.8710000000001</v>
      </c>
      <c r="K677" s="1">
        <v>43250</v>
      </c>
      <c r="L677">
        <v>51.84</v>
      </c>
      <c r="N677">
        <f>N676/(L676+M676*(1-Analysis!$G$1))*L677</f>
        <v>49.5807021727719</v>
      </c>
      <c r="S677" s="3">
        <v>43237</v>
      </c>
      <c r="T677" s="4">
        <v>263.35666500000002</v>
      </c>
      <c r="V677" s="3">
        <v>43237</v>
      </c>
      <c r="W677">
        <v>27.137747999999998</v>
      </c>
      <c r="Y677">
        <f>Y676/(W676+X676*(1-Analysis!$G$1))*W677</f>
        <v>25.975560481932401</v>
      </c>
      <c r="AA677" s="3">
        <v>43216</v>
      </c>
      <c r="AB677">
        <v>471.98009999999999</v>
      </c>
      <c r="AD677" s="3">
        <v>43203</v>
      </c>
      <c r="AE677">
        <v>47.479199999999999</v>
      </c>
      <c r="AG677" s="1">
        <v>43208</v>
      </c>
      <c r="AH677">
        <v>27.19</v>
      </c>
      <c r="AJ677">
        <f>AJ676/(AH676+AI676*(1-Analysis!$G$1))*AH677</f>
        <v>26.149969492326733</v>
      </c>
      <c r="AL677" s="1">
        <v>43243</v>
      </c>
      <c r="AM677">
        <v>274.13010000000003</v>
      </c>
      <c r="AO677">
        <f>AO676/(AM676+AN676*(1-Analysis!$G$1))*AM677</f>
        <v>262.22170606316644</v>
      </c>
      <c r="AQ677" s="1">
        <v>43222</v>
      </c>
      <c r="AR677">
        <v>22.5547</v>
      </c>
      <c r="AT677">
        <f t="shared" si="20"/>
        <v>1.1956500000000001</v>
      </c>
      <c r="AU677">
        <f>AU676/((AR676+AS676*(1-Analysis!$G$1))*AT676)*AR677*AT677</f>
        <v>25.618591562788637</v>
      </c>
      <c r="AV677">
        <f t="shared" si="21"/>
        <v>1.1956</v>
      </c>
      <c r="AW677">
        <f>AW676/(($AR676+$AS676*(1-Analysis!$G$1))*AV676)*$AR677*AV677</f>
        <v>25.617520237920893</v>
      </c>
      <c r="AY677" s="3">
        <v>43229</v>
      </c>
      <c r="AZ677">
        <v>1.1855500000000001</v>
      </c>
      <c r="BB677" s="3">
        <v>43250</v>
      </c>
      <c r="BC677">
        <v>1.16675</v>
      </c>
    </row>
    <row r="678" spans="1:55" x14ac:dyDescent="0.3">
      <c r="A678" s="1">
        <v>43224</v>
      </c>
      <c r="B678">
        <v>2663.42</v>
      </c>
      <c r="D678" s="1">
        <v>43224</v>
      </c>
      <c r="E678">
        <v>4674.79</v>
      </c>
      <c r="G678" s="1">
        <v>43224</v>
      </c>
      <c r="H678" s="2">
        <v>5224.7060000000001</v>
      </c>
      <c r="K678" s="1">
        <v>43249</v>
      </c>
      <c r="L678">
        <v>51.18</v>
      </c>
      <c r="N678">
        <f>N677/(L677+M677*(1-Analysis!$G$1))*L678</f>
        <v>48.949466381220404</v>
      </c>
      <c r="S678" s="3">
        <v>43236</v>
      </c>
      <c r="T678" s="4">
        <v>263.51855599999999</v>
      </c>
      <c r="V678" s="3">
        <v>43236</v>
      </c>
      <c r="W678">
        <v>27.154444999999999</v>
      </c>
      <c r="Y678">
        <f>Y677/(W677+X677*(1-Analysis!$G$1))*W678</f>
        <v>25.991542424625909</v>
      </c>
      <c r="AA678" s="3">
        <v>43215</v>
      </c>
      <c r="AB678">
        <v>467.10579999999999</v>
      </c>
      <c r="AD678" s="3">
        <v>43202</v>
      </c>
      <c r="AE678">
        <v>47.615400000000001</v>
      </c>
      <c r="AG678" s="1">
        <v>43207</v>
      </c>
      <c r="AH678">
        <v>27.169899999999998</v>
      </c>
      <c r="AJ678">
        <f>AJ677/(AH677+AI677*(1-Analysis!$G$1))*AH678</f>
        <v>26.130638326942552</v>
      </c>
      <c r="AL678" s="1">
        <v>43242</v>
      </c>
      <c r="AM678">
        <v>273.23880000000003</v>
      </c>
      <c r="AO678">
        <f>AO677/(AM677+AN677*(1-Analysis!$G$1))*AM678</f>
        <v>261.36912472819409</v>
      </c>
      <c r="AQ678" s="1">
        <v>43220</v>
      </c>
      <c r="AR678">
        <v>22.424800000000001</v>
      </c>
      <c r="AT678">
        <f t="shared" si="20"/>
        <v>1.2081999999999999</v>
      </c>
      <c r="AU678">
        <f>AU677/((AR677+AS677*(1-Analysis!$G$1))*AT677)*AR678*AT678</f>
        <v>25.738399437667695</v>
      </c>
      <c r="AV678">
        <f t="shared" si="21"/>
        <v>1.20791</v>
      </c>
      <c r="AW678">
        <f>AW677/(($AR677+$AS677*(1-Analysis!$G$1))*AV677)*$AR678*AV678</f>
        <v>25.732221540103634</v>
      </c>
      <c r="AY678" s="3">
        <v>43228</v>
      </c>
      <c r="AZ678">
        <v>1.1854999999999998</v>
      </c>
      <c r="BB678" s="3">
        <v>43249</v>
      </c>
      <c r="BC678">
        <v>1.15452</v>
      </c>
    </row>
    <row r="679" spans="1:55" x14ac:dyDescent="0.3">
      <c r="A679" s="1">
        <v>43223</v>
      </c>
      <c r="B679">
        <v>2629.73</v>
      </c>
      <c r="D679" s="1">
        <v>43223</v>
      </c>
      <c r="E679">
        <v>4615.07</v>
      </c>
      <c r="G679" s="1">
        <v>43223</v>
      </c>
      <c r="H679" s="2">
        <v>5157.6980000000003</v>
      </c>
      <c r="K679" s="1">
        <v>43248</v>
      </c>
      <c r="L679">
        <v>51.78</v>
      </c>
      <c r="N679">
        <f>N678/(L678+M678*(1-Analysis!$G$1))*L679</f>
        <v>49.523317100812669</v>
      </c>
      <c r="S679" s="3">
        <v>43235</v>
      </c>
      <c r="T679" s="4">
        <v>262.390355</v>
      </c>
      <c r="V679" s="3">
        <v>43235</v>
      </c>
      <c r="W679">
        <v>27.038271000000002</v>
      </c>
      <c r="Y679">
        <f>Y678/(W678+X678*(1-Analysis!$G$1))*W679</f>
        <v>25.880343633796695</v>
      </c>
      <c r="AA679" s="3">
        <v>43214</v>
      </c>
      <c r="AB679">
        <v>466.25119999999998</v>
      </c>
      <c r="AD679" s="3">
        <v>43201</v>
      </c>
      <c r="AE679">
        <v>47.2194</v>
      </c>
      <c r="AG679" s="1">
        <v>43206</v>
      </c>
      <c r="AH679">
        <v>26.884</v>
      </c>
      <c r="AJ679">
        <f>AJ678/(AH678+AI678*(1-Analysis!$G$1))*AH679</f>
        <v>25.855674138716875</v>
      </c>
      <c r="AL679" s="1">
        <v>43241</v>
      </c>
      <c r="AM679">
        <v>274.0951</v>
      </c>
      <c r="AO679">
        <f>AO678/(AM678+AN678*(1-Analysis!$G$1))*AM679</f>
        <v>262.18822648645369</v>
      </c>
      <c r="AQ679" s="1">
        <v>43217</v>
      </c>
      <c r="AR679">
        <v>22.572299999999998</v>
      </c>
      <c r="AT679">
        <f t="shared" si="20"/>
        <v>1.2101499999999998</v>
      </c>
      <c r="AU679">
        <f>AU678/((AR678+AS678*(1-Analysis!$G$1))*AT678)*AR679*AT679</f>
        <v>25.9495090408377</v>
      </c>
      <c r="AV679">
        <f t="shared" si="21"/>
        <v>1.2130000000000001</v>
      </c>
      <c r="AW679">
        <f>AW678/(($AR678+$AS678*(1-Analysis!$G$1))*AV678)*$AR679*AV679</f>
        <v>26.010622209260145</v>
      </c>
      <c r="AY679" s="3">
        <v>43227</v>
      </c>
      <c r="AZ679">
        <v>1.1914499999999997</v>
      </c>
      <c r="BB679" s="3">
        <v>43248</v>
      </c>
      <c r="BC679">
        <v>1.16245</v>
      </c>
    </row>
    <row r="680" spans="1:55" x14ac:dyDescent="0.3">
      <c r="A680" s="1">
        <v>43222</v>
      </c>
      <c r="B680">
        <v>2635.67</v>
      </c>
      <c r="D680" s="1">
        <v>43222</v>
      </c>
      <c r="E680">
        <v>4625.1499999999996</v>
      </c>
      <c r="G680" s="1">
        <v>43222</v>
      </c>
      <c r="H680" s="2">
        <v>5168.7860000000001</v>
      </c>
      <c r="K680" s="1">
        <v>43245</v>
      </c>
      <c r="L680">
        <v>51.78</v>
      </c>
      <c r="N680">
        <f>N679/(L679+M679*(1-Analysis!$G$1))*L680</f>
        <v>49.523317100812669</v>
      </c>
      <c r="S680" s="3">
        <v>43234</v>
      </c>
      <c r="T680" s="4">
        <v>264.18940900000001</v>
      </c>
      <c r="V680" s="3">
        <v>43234</v>
      </c>
      <c r="W680">
        <v>27.223645999999999</v>
      </c>
      <c r="Y680">
        <f>Y679/(W679+X679*(1-Analysis!$G$1))*W680</f>
        <v>26.057779857478121</v>
      </c>
      <c r="AA680" s="3">
        <v>43213</v>
      </c>
      <c r="AB680">
        <v>472.56439999999998</v>
      </c>
      <c r="AD680" s="3">
        <v>43200</v>
      </c>
      <c r="AE680">
        <v>47.479500000000002</v>
      </c>
      <c r="AG680" s="1">
        <v>43203</v>
      </c>
      <c r="AH680">
        <v>26.666699999999999</v>
      </c>
      <c r="AJ680">
        <f>AJ679/(AH679+AI679*(1-Analysis!$G$1))*AH680</f>
        <v>25.646685967673012</v>
      </c>
      <c r="AL680" s="1">
        <v>43238</v>
      </c>
      <c r="AM680">
        <v>272.08640000000003</v>
      </c>
      <c r="AO680">
        <f>AO679/(AM679+AN679*(1-Analysis!$G$1))*AM680</f>
        <v>260.26678575094496</v>
      </c>
      <c r="AQ680" s="1">
        <v>43216</v>
      </c>
      <c r="AR680">
        <v>22.524699999999999</v>
      </c>
      <c r="AT680">
        <f t="shared" si="20"/>
        <v>1.2112999999999998</v>
      </c>
      <c r="AU680">
        <f>AU679/((AR679+AS679*(1-Analysis!$G$1))*AT679)*AR680*AT680</f>
        <v>25.919394949843841</v>
      </c>
      <c r="AV680">
        <f t="shared" si="21"/>
        <v>1.21055</v>
      </c>
      <c r="AW680">
        <f>AW679/(($AR679+$AS679*(1-Analysis!$G$1))*AV679)*$AR680*AV680</f>
        <v>25.903346451360928</v>
      </c>
      <c r="AY680" s="3">
        <v>43224</v>
      </c>
      <c r="AZ680">
        <v>1.1930499999999999</v>
      </c>
      <c r="BB680" s="3">
        <v>43245</v>
      </c>
      <c r="BC680">
        <v>1.1660600000000001</v>
      </c>
    </row>
    <row r="681" spans="1:55" x14ac:dyDescent="0.3">
      <c r="A681" s="1">
        <v>43221</v>
      </c>
      <c r="B681">
        <v>2654.8</v>
      </c>
      <c r="D681" s="1">
        <v>43221</v>
      </c>
      <c r="E681">
        <v>4658.72</v>
      </c>
      <c r="G681" s="1">
        <v>43221</v>
      </c>
      <c r="H681" s="2">
        <v>5206.3050000000003</v>
      </c>
      <c r="K681" s="1">
        <v>43244</v>
      </c>
      <c r="L681">
        <v>51.9</v>
      </c>
      <c r="N681">
        <f>N680/(L680+M680*(1-Analysis!$G$1))*L681</f>
        <v>49.638087244731125</v>
      </c>
      <c r="S681" s="3">
        <v>43231</v>
      </c>
      <c r="T681" s="4">
        <v>263.94744900000001</v>
      </c>
      <c r="V681" s="3">
        <v>43231</v>
      </c>
      <c r="W681">
        <v>27.198705</v>
      </c>
      <c r="Y681">
        <f>Y680/(W680+X680*(1-Analysis!$G$1))*W681</f>
        <v>26.033906968173532</v>
      </c>
      <c r="AA681" s="3">
        <v>43210</v>
      </c>
      <c r="AB681">
        <v>472.54050000000001</v>
      </c>
      <c r="AD681" s="3">
        <v>43199</v>
      </c>
      <c r="AE681">
        <v>46.696899999999999</v>
      </c>
      <c r="AG681" s="1">
        <v>43202</v>
      </c>
      <c r="AH681">
        <v>26.744</v>
      </c>
      <c r="AJ681">
        <f>AJ680/(AH680+AI680*(1-Analysis!$G$1))*AH681</f>
        <v>25.721029205692755</v>
      </c>
      <c r="AL681" s="1">
        <v>43237</v>
      </c>
      <c r="AM681">
        <v>272.78919999999999</v>
      </c>
      <c r="AO681">
        <f>AO680/(AM680+AN680*(1-Analysis!$G$1))*AM681</f>
        <v>260.93905565133599</v>
      </c>
      <c r="AQ681" s="1">
        <v>43215</v>
      </c>
      <c r="AR681">
        <v>22.1828</v>
      </c>
      <c r="AT681">
        <f t="shared" si="20"/>
        <v>1.2172499999999999</v>
      </c>
      <c r="AU681">
        <f>AU680/((AR680+AS680*(1-Analysis!$G$1))*AT680)*AR681*AT681</f>
        <v>25.651352780507537</v>
      </c>
      <c r="AV681">
        <f t="shared" si="21"/>
        <v>1.21627</v>
      </c>
      <c r="AW681">
        <f>AW680/(($AR680+$AS680*(1-Analysis!$G$1))*AV680)*$AR681*AV681</f>
        <v>25.630701044442741</v>
      </c>
      <c r="AY681" s="3">
        <v>43223</v>
      </c>
      <c r="AZ681">
        <v>1.1952499999999999</v>
      </c>
      <c r="BB681" s="3">
        <v>43244</v>
      </c>
      <c r="BC681">
        <v>1.17225</v>
      </c>
    </row>
    <row r="682" spans="1:55" x14ac:dyDescent="0.3">
      <c r="A682" s="1">
        <v>43220</v>
      </c>
      <c r="B682">
        <v>2648.05</v>
      </c>
      <c r="D682" s="1">
        <v>43220</v>
      </c>
      <c r="E682">
        <v>4646.8599999999997</v>
      </c>
      <c r="G682" s="1">
        <v>43220</v>
      </c>
      <c r="H682" s="2">
        <v>5193.0410000000002</v>
      </c>
      <c r="K682" s="1">
        <v>43243</v>
      </c>
      <c r="L682">
        <v>52</v>
      </c>
      <c r="N682">
        <f>N681/(L681+M681*(1-Analysis!$G$1))*L682</f>
        <v>49.733729031329837</v>
      </c>
      <c r="S682" s="3">
        <v>43230</v>
      </c>
      <c r="T682" s="4">
        <v>263.41809599999999</v>
      </c>
      <c r="V682" s="3">
        <v>43230</v>
      </c>
      <c r="W682">
        <v>27.144171</v>
      </c>
      <c r="Y682">
        <f>Y681/(W681+X681*(1-Analysis!$G$1))*W682</f>
        <v>25.981708413771681</v>
      </c>
      <c r="AA682" s="3">
        <v>43209</v>
      </c>
      <c r="AB682">
        <v>476.5874</v>
      </c>
      <c r="AD682" s="3">
        <v>43196</v>
      </c>
      <c r="AE682">
        <v>46.531700000000001</v>
      </c>
      <c r="AG682" s="1">
        <v>43201</v>
      </c>
      <c r="AH682">
        <v>26.522600000000001</v>
      </c>
      <c r="AJ682">
        <f>AJ681/(AH681+AI681*(1-Analysis!$G$1))*AH682</f>
        <v>25.508097861610331</v>
      </c>
      <c r="AL682" s="1">
        <v>43236</v>
      </c>
      <c r="AM682">
        <v>272.95350000000002</v>
      </c>
      <c r="AO682">
        <f>AO681/(AM681+AN681*(1-Analysis!$G$1))*AM682</f>
        <v>261.09621835001877</v>
      </c>
      <c r="AQ682" s="1">
        <v>43214</v>
      </c>
      <c r="AR682">
        <v>22.065799999999999</v>
      </c>
      <c r="AT682">
        <f t="shared" si="20"/>
        <v>1.2214499999999999</v>
      </c>
      <c r="AU682">
        <f>AU681/((AR681+AS681*(1-Analysis!$G$1))*AT681)*AR682*AT682</f>
        <v>25.604099016346211</v>
      </c>
      <c r="AV682">
        <f t="shared" si="21"/>
        <v>1.2233799999999999</v>
      </c>
      <c r="AW682">
        <f>AW681/(($AR681+$AS681*(1-Analysis!$G$1))*AV681)*$AR682*AV682</f>
        <v>25.644555777655775</v>
      </c>
      <c r="AY682" s="3">
        <v>43222</v>
      </c>
      <c r="AZ682">
        <v>1.1956500000000001</v>
      </c>
      <c r="BB682" s="3">
        <v>43243</v>
      </c>
      <c r="BC682">
        <v>1.17041</v>
      </c>
    </row>
    <row r="683" spans="1:55" x14ac:dyDescent="0.3">
      <c r="A683" s="1">
        <v>43217</v>
      </c>
      <c r="B683">
        <v>2669.91</v>
      </c>
      <c r="D683" s="1">
        <v>43217</v>
      </c>
      <c r="E683">
        <v>4685.1099999999997</v>
      </c>
      <c r="G683" s="1">
        <v>43217</v>
      </c>
      <c r="H683" s="2">
        <v>5235.732</v>
      </c>
      <c r="K683" s="1">
        <v>43242</v>
      </c>
      <c r="L683">
        <v>51.83</v>
      </c>
      <c r="N683">
        <f>N682/(L682+M682*(1-Analysis!$G$1))*L683</f>
        <v>49.571137994112021</v>
      </c>
      <c r="S683" s="3">
        <v>43229</v>
      </c>
      <c r="T683" s="4">
        <v>260.92402199999998</v>
      </c>
      <c r="V683" s="3">
        <v>43229</v>
      </c>
      <c r="W683">
        <v>26.887177000000001</v>
      </c>
      <c r="Y683">
        <f>Y682/(W682+X682*(1-Analysis!$G$1))*W683</f>
        <v>25.735720309287341</v>
      </c>
      <c r="AA683" s="3">
        <v>43208</v>
      </c>
      <c r="AB683">
        <v>479.27409999999998</v>
      </c>
      <c r="AD683" s="3">
        <v>43195</v>
      </c>
      <c r="AE683">
        <v>47.572899999999997</v>
      </c>
      <c r="AG683" s="1">
        <v>43200</v>
      </c>
      <c r="AH683">
        <v>26.671500000000002</v>
      </c>
      <c r="AJ683">
        <f>AJ682/(AH682+AI682*(1-Analysis!$G$1))*AH683</f>
        <v>25.651302365376697</v>
      </c>
      <c r="AL683" s="1">
        <v>43235</v>
      </c>
      <c r="AM683">
        <v>271.78739999999999</v>
      </c>
      <c r="AO683">
        <f>AO682/(AM682+AN682*(1-Analysis!$G$1))*AM683</f>
        <v>259.98077450988495</v>
      </c>
      <c r="AQ683" s="1">
        <v>43213</v>
      </c>
      <c r="AR683">
        <v>22.3535</v>
      </c>
      <c r="AT683">
        <f t="shared" si="20"/>
        <v>1.2220500000000001</v>
      </c>
      <c r="AU683">
        <f>AU682/((AR682+AS682*(1-Analysis!$G$1))*AT682)*AR683*AT683</f>
        <v>25.95067355392159</v>
      </c>
      <c r="AV683">
        <f t="shared" si="21"/>
        <v>1.2208699999999999</v>
      </c>
      <c r="AW683">
        <f>AW682/(($AR682+$AS682*(1-Analysis!$G$1))*AV682)*$AR683*AV683</f>
        <v>25.925615827319881</v>
      </c>
      <c r="AY683" s="3">
        <v>43220</v>
      </c>
      <c r="AZ683">
        <v>1.2081999999999999</v>
      </c>
      <c r="BB683" s="3">
        <v>43242</v>
      </c>
      <c r="BC683">
        <v>1.17784</v>
      </c>
    </row>
    <row r="684" spans="1:55" x14ac:dyDescent="0.3">
      <c r="A684" s="1">
        <v>43216</v>
      </c>
      <c r="B684">
        <v>2666.94</v>
      </c>
      <c r="D684" s="1">
        <v>43216</v>
      </c>
      <c r="E684">
        <v>4679.71</v>
      </c>
      <c r="G684" s="1">
        <v>43216</v>
      </c>
      <c r="H684" s="2">
        <v>5229.6090000000004</v>
      </c>
      <c r="K684" s="1">
        <v>43241</v>
      </c>
      <c r="L684">
        <v>51.99</v>
      </c>
      <c r="N684">
        <f>N683/(L683+M683*(1-Analysis!$G$1))*L684</f>
        <v>49.724164852669965</v>
      </c>
      <c r="S684" s="3">
        <v>43228</v>
      </c>
      <c r="T684" s="4">
        <v>258.396702</v>
      </c>
      <c r="V684" s="3">
        <v>43228</v>
      </c>
      <c r="W684">
        <v>26.626764000000001</v>
      </c>
      <c r="Y684">
        <f>Y683/(W683+X683*(1-Analysis!$G$1))*W684</f>
        <v>25.486459625173779</v>
      </c>
      <c r="AA684" s="3">
        <v>43207</v>
      </c>
      <c r="AB684">
        <v>478.87700000000001</v>
      </c>
      <c r="AD684" s="3">
        <v>43194</v>
      </c>
      <c r="AE684">
        <v>47.241500000000002</v>
      </c>
      <c r="AG684" s="1">
        <v>43199</v>
      </c>
      <c r="AH684">
        <v>26.230799999999999</v>
      </c>
      <c r="AJ684">
        <f>AJ683/(AH683+AI683*(1-Analysis!$G$1))*AH684</f>
        <v>25.227459351207205</v>
      </c>
      <c r="AL684" s="1">
        <v>43234</v>
      </c>
      <c r="AM684">
        <v>273.64409999999998</v>
      </c>
      <c r="AO684">
        <f>AO683/(AM683+AN683*(1-Analysis!$G$1))*AM684</f>
        <v>261.75681822652712</v>
      </c>
      <c r="AQ684" s="1">
        <v>43210</v>
      </c>
      <c r="AR684">
        <v>22.246099999999998</v>
      </c>
      <c r="AT684">
        <f t="shared" si="20"/>
        <v>1.2278500000000001</v>
      </c>
      <c r="AU684">
        <f>AU683/((AR683+AS683*(1-Analysis!$G$1))*AT683)*AR684*AT684</f>
        <v>25.948563849467018</v>
      </c>
      <c r="AV684">
        <f t="shared" si="21"/>
        <v>1.2282500000000001</v>
      </c>
      <c r="AW684">
        <f>AW683/(($AR683+$AS683*(1-Analysis!$G$1))*AV683)*$AR684*AV684</f>
        <v>25.957017182968499</v>
      </c>
      <c r="AY684" s="3">
        <v>43217</v>
      </c>
      <c r="AZ684">
        <v>1.2101499999999998</v>
      </c>
      <c r="BB684" s="3">
        <v>43241</v>
      </c>
      <c r="BC684">
        <v>1.1794500000000001</v>
      </c>
    </row>
    <row r="685" spans="1:55" x14ac:dyDescent="0.3">
      <c r="A685" s="1">
        <v>43215</v>
      </c>
      <c r="B685">
        <v>2639.4</v>
      </c>
      <c r="D685" s="1">
        <v>43215</v>
      </c>
      <c r="E685">
        <v>4631.37</v>
      </c>
      <c r="G685" s="1">
        <v>43215</v>
      </c>
      <c r="H685" s="2">
        <v>5175.59</v>
      </c>
      <c r="K685" s="1">
        <v>43238</v>
      </c>
      <c r="L685">
        <v>51.61</v>
      </c>
      <c r="N685">
        <f>N684/(L684+M684*(1-Analysis!$G$1))*L685</f>
        <v>49.360726063594861</v>
      </c>
      <c r="S685" s="3">
        <v>43224</v>
      </c>
      <c r="T685" s="4">
        <v>257.57013999999998</v>
      </c>
      <c r="V685" s="3">
        <v>43224</v>
      </c>
      <c r="W685">
        <v>26.541599000000001</v>
      </c>
      <c r="Y685">
        <f>Y684/(W684+X684*(1-Analysis!$G$1))*W685</f>
        <v>25.404941858539505</v>
      </c>
      <c r="AA685" s="3">
        <v>43206</v>
      </c>
      <c r="AB685">
        <v>473.82709999999997</v>
      </c>
      <c r="AD685" s="3">
        <v>43193</v>
      </c>
      <c r="AE685">
        <v>46.698399999999999</v>
      </c>
      <c r="AG685" s="1">
        <v>43196</v>
      </c>
      <c r="AH685">
        <v>26.1372</v>
      </c>
      <c r="AJ685">
        <f>AJ684/(AH684+AI684*(1-Analysis!$G$1))*AH685</f>
        <v>25.13743959598537</v>
      </c>
      <c r="AL685" s="1">
        <v>43231</v>
      </c>
      <c r="AM685">
        <v>273.39359999999999</v>
      </c>
      <c r="AO685">
        <f>AO684/(AM684+AN684*(1-Analysis!$G$1))*AM685</f>
        <v>261.51720011319765</v>
      </c>
      <c r="AQ685" s="1">
        <v>43209</v>
      </c>
      <c r="AR685">
        <v>22.2805</v>
      </c>
      <c r="AT685">
        <f t="shared" si="20"/>
        <v>1.23645</v>
      </c>
      <c r="AU685">
        <f>AU684/((AR684+AS684*(1-Analysis!$G$1))*AT684)*AR685*AT685</f>
        <v>26.17071682385955</v>
      </c>
      <c r="AV685">
        <f t="shared" si="21"/>
        <v>1.2346200000000001</v>
      </c>
      <c r="AW685">
        <f>AW684/(($AR684+$AS684*(1-Analysis!$G$1))*AV684)*$AR685*AV685</f>
        <v>26.131983019995538</v>
      </c>
      <c r="AY685" s="3">
        <v>43216</v>
      </c>
      <c r="AZ685">
        <v>1.2112999999999998</v>
      </c>
      <c r="BB685" s="3">
        <v>43238</v>
      </c>
      <c r="BC685">
        <v>1.1767799999999999</v>
      </c>
    </row>
    <row r="686" spans="1:55" x14ac:dyDescent="0.3">
      <c r="A686" s="1">
        <v>43214</v>
      </c>
      <c r="B686">
        <v>2634.56</v>
      </c>
      <c r="D686" s="1">
        <v>43214</v>
      </c>
      <c r="E686">
        <v>4622.88</v>
      </c>
      <c r="G686" s="1">
        <v>43214</v>
      </c>
      <c r="H686" s="2">
        <v>5166.1019999999999</v>
      </c>
      <c r="K686" s="1">
        <v>43237</v>
      </c>
      <c r="L686">
        <v>51.74</v>
      </c>
      <c r="N686">
        <f>N685/(L685+M685*(1-Analysis!$G$1))*L686</f>
        <v>49.485060386173188</v>
      </c>
      <c r="S686" s="3">
        <v>43223</v>
      </c>
      <c r="T686" s="4">
        <v>254.27473599999999</v>
      </c>
      <c r="V686" s="3">
        <v>43223</v>
      </c>
      <c r="W686">
        <v>26.201993000000002</v>
      </c>
      <c r="Y686">
        <f>Y685/(W685+X685*(1-Analysis!$G$1))*W686</f>
        <v>25.079879653929634</v>
      </c>
      <c r="AA686" s="3">
        <v>43203</v>
      </c>
      <c r="AB686">
        <v>470.00560000000002</v>
      </c>
      <c r="AD686" s="3">
        <v>43188</v>
      </c>
      <c r="AE686">
        <v>47.168399999999998</v>
      </c>
      <c r="AG686" s="1">
        <v>43195</v>
      </c>
      <c r="AH686">
        <v>26.7211</v>
      </c>
      <c r="AJ686">
        <f>AJ685/(AH685+AI685*(1-Analysis!$G$1))*AH686</f>
        <v>25.699005141648097</v>
      </c>
      <c r="AL686" s="1">
        <v>43230</v>
      </c>
      <c r="AM686">
        <v>272.84339999999997</v>
      </c>
      <c r="AO686">
        <f>AO685/(AM685+AN685*(1-Analysis!$G$1))*AM686</f>
        <v>260.99090116727393</v>
      </c>
      <c r="AQ686" s="1">
        <v>43208</v>
      </c>
      <c r="AR686">
        <v>22.3841</v>
      </c>
      <c r="AT686">
        <f t="shared" si="20"/>
        <v>1.2377</v>
      </c>
      <c r="AU686">
        <f>AU685/((AR685+AS685*(1-Analysis!$G$1))*AT685)*AR686*AT686</f>
        <v>26.318986115552967</v>
      </c>
      <c r="AV686">
        <f t="shared" si="21"/>
        <v>1.2378199999999999</v>
      </c>
      <c r="AW686">
        <f>AW685/(($AR685+$AS685*(1-Analysis!$G$1))*AV685)*$AR686*AV686</f>
        <v>26.321537847260057</v>
      </c>
      <c r="AY686" s="3">
        <v>43215</v>
      </c>
      <c r="AZ686">
        <v>1.2172499999999999</v>
      </c>
      <c r="BB686" s="3">
        <v>43237</v>
      </c>
      <c r="BC686">
        <v>1.1795</v>
      </c>
    </row>
    <row r="687" spans="1:55" x14ac:dyDescent="0.3">
      <c r="A687" s="1">
        <v>43213</v>
      </c>
      <c r="B687">
        <v>2670.29</v>
      </c>
      <c r="D687" s="1">
        <v>43213</v>
      </c>
      <c r="E687">
        <v>4685.5</v>
      </c>
      <c r="G687" s="1">
        <v>43213</v>
      </c>
      <c r="H687" s="2">
        <v>5236.0379999999996</v>
      </c>
      <c r="K687" s="1">
        <v>43236</v>
      </c>
      <c r="L687">
        <v>51.78</v>
      </c>
      <c r="N687">
        <f>N686/(L686+M686*(1-Analysis!$G$1))*L687</f>
        <v>49.523317100812669</v>
      </c>
      <c r="S687" s="3">
        <v>43222</v>
      </c>
      <c r="T687" s="4">
        <v>254.82301799999999</v>
      </c>
      <c r="V687" s="3">
        <v>43222</v>
      </c>
      <c r="W687">
        <v>26.258557</v>
      </c>
      <c r="Y687">
        <f>Y686/(W686+X686*(1-Analysis!$G$1))*W687</f>
        <v>25.134021272574632</v>
      </c>
      <c r="AA687" s="3">
        <v>43202</v>
      </c>
      <c r="AB687">
        <v>471.35879999999997</v>
      </c>
      <c r="AD687" s="3">
        <v>43187</v>
      </c>
      <c r="AE687">
        <v>46.525500000000001</v>
      </c>
      <c r="AG687" s="1">
        <v>43194</v>
      </c>
      <c r="AH687">
        <v>26.537199999999999</v>
      </c>
      <c r="AJ687">
        <f>AJ686/(AH686+AI686*(1-Analysis!$G$1))*AH687</f>
        <v>25.522139404625701</v>
      </c>
      <c r="AL687" s="1">
        <v>43229</v>
      </c>
      <c r="AM687">
        <v>270.26620000000003</v>
      </c>
      <c r="AO687">
        <f>AO686/(AM686+AN686*(1-Analysis!$G$1))*AM687</f>
        <v>258.52565645001749</v>
      </c>
      <c r="AQ687" s="1">
        <v>43207</v>
      </c>
      <c r="AR687">
        <v>22.424099999999999</v>
      </c>
      <c r="AT687">
        <f t="shared" si="20"/>
        <v>1.23445</v>
      </c>
      <c r="AU687">
        <f>AU686/((AR686+AS686*(1-Analysis!$G$1))*AT686)*AR687*AT687</f>
        <v>26.296784791358739</v>
      </c>
      <c r="AV687">
        <f t="shared" si="21"/>
        <v>1.2374000000000001</v>
      </c>
      <c r="AW687">
        <f>AW686/(($AR686+$AS686*(1-Analysis!$G$1))*AV686)*$AR687*AV687</f>
        <v>26.359626960044803</v>
      </c>
      <c r="AY687" s="3">
        <v>43214</v>
      </c>
      <c r="AZ687">
        <v>1.2214499999999999</v>
      </c>
      <c r="BB687" s="3">
        <v>43236</v>
      </c>
      <c r="BC687">
        <v>1.1811799999999999</v>
      </c>
    </row>
    <row r="688" spans="1:55" x14ac:dyDescent="0.3">
      <c r="A688" s="1">
        <v>43210</v>
      </c>
      <c r="B688">
        <v>2670.14</v>
      </c>
      <c r="D688" s="1">
        <v>43210</v>
      </c>
      <c r="E688">
        <v>4685.24</v>
      </c>
      <c r="G688" s="1">
        <v>43210</v>
      </c>
      <c r="H688" s="2">
        <v>5235.7460000000001</v>
      </c>
      <c r="K688" s="1">
        <v>43235</v>
      </c>
      <c r="L688">
        <v>51.55</v>
      </c>
      <c r="N688">
        <f>N687/(L687+M687*(1-Analysis!$G$1))*L688</f>
        <v>49.303340991635629</v>
      </c>
      <c r="S688" s="3">
        <v>43221</v>
      </c>
      <c r="T688" s="4">
        <v>256.67423400000001</v>
      </c>
      <c r="V688" s="3">
        <v>43221</v>
      </c>
      <c r="W688">
        <v>26.449328000000001</v>
      </c>
      <c r="Y688">
        <f>Y687/(W687+X687*(1-Analysis!$G$1))*W688</f>
        <v>25.316622409879717</v>
      </c>
      <c r="AA688" s="3">
        <v>43201</v>
      </c>
      <c r="AB688">
        <v>467.44650000000001</v>
      </c>
      <c r="AD688" s="3">
        <v>43186</v>
      </c>
      <c r="AE688">
        <v>46.651699999999998</v>
      </c>
      <c r="AG688" s="1">
        <v>43193</v>
      </c>
      <c r="AH688">
        <v>26.231999999999999</v>
      </c>
      <c r="AJ688">
        <f>AJ687/(AH687+AI687*(1-Analysis!$G$1))*AH688</f>
        <v>25.228613450633127</v>
      </c>
      <c r="AL688" s="1">
        <v>43228</v>
      </c>
      <c r="AM688">
        <v>267.6551</v>
      </c>
      <c r="AO688">
        <f>AO687/(AM687+AN687*(1-Analysis!$G$1))*AM688</f>
        <v>256.02798437131639</v>
      </c>
      <c r="AQ688" s="1">
        <v>43206</v>
      </c>
      <c r="AR688">
        <v>22.1479</v>
      </c>
      <c r="AT688">
        <f t="shared" si="20"/>
        <v>1.23665</v>
      </c>
      <c r="AU688">
        <f>AU687/((AR687+AS687*(1-Analysis!$G$1))*AT687)*AR688*AT688</f>
        <v>26.019172625892711</v>
      </c>
      <c r="AV688">
        <f t="shared" si="21"/>
        <v>1.2380599999999999</v>
      </c>
      <c r="AW688">
        <f>AW687/(($AR687+$AS687*(1-Analysis!$G$1))*AV687)*$AR688*AV688</f>
        <v>26.048839090456259</v>
      </c>
      <c r="AY688" s="3">
        <v>43213</v>
      </c>
      <c r="AZ688">
        <v>1.2220500000000001</v>
      </c>
      <c r="BB688" s="3">
        <v>43235</v>
      </c>
      <c r="BC688">
        <v>1.18381</v>
      </c>
    </row>
    <row r="689" spans="1:55" x14ac:dyDescent="0.3">
      <c r="A689" s="1">
        <v>43209</v>
      </c>
      <c r="B689">
        <v>2693.13</v>
      </c>
      <c r="D689" s="1">
        <v>43209</v>
      </c>
      <c r="E689">
        <v>4725.41</v>
      </c>
      <c r="G689" s="1">
        <v>43209</v>
      </c>
      <c r="H689" s="2">
        <v>5280.5659999999998</v>
      </c>
      <c r="K689" s="1">
        <v>43234</v>
      </c>
      <c r="L689">
        <v>51.91</v>
      </c>
      <c r="N689">
        <f>N688/(L688+M688*(1-Analysis!$G$1))*L689</f>
        <v>49.64765142339099</v>
      </c>
      <c r="S689" s="3">
        <v>43220</v>
      </c>
      <c r="T689" s="4">
        <v>256.02104300000002</v>
      </c>
      <c r="V689" s="3">
        <v>43220</v>
      </c>
      <c r="W689">
        <v>26.382089000000001</v>
      </c>
      <c r="Y689">
        <f>Y688/(W688+X688*(1-Analysis!$G$1))*W689</f>
        <v>25.252262953404379</v>
      </c>
      <c r="AA689" s="3">
        <v>43200</v>
      </c>
      <c r="AB689">
        <v>470.02440000000001</v>
      </c>
      <c r="AD689" s="3">
        <v>43185</v>
      </c>
      <c r="AE689">
        <v>47.471400000000003</v>
      </c>
      <c r="AG689" s="1">
        <v>43188</v>
      </c>
      <c r="AH689">
        <v>26.495799999999999</v>
      </c>
      <c r="AJ689">
        <f>AJ688/(AH688+AI688*(1-Analysis!$G$1))*AH689</f>
        <v>25.482322974431426</v>
      </c>
      <c r="AL689" s="1">
        <v>43227</v>
      </c>
      <c r="AM689">
        <v>267.7226</v>
      </c>
      <c r="AO689">
        <f>AO688/(AM688+AN688*(1-Analysis!$G$1))*AM689</f>
        <v>256.09255212640517</v>
      </c>
      <c r="AQ689" s="1">
        <v>43203</v>
      </c>
      <c r="AR689">
        <v>22.039100000000001</v>
      </c>
      <c r="AT689">
        <f t="shared" si="20"/>
        <v>1.2326999999999999</v>
      </c>
      <c r="AU689">
        <f>AU688/((AR688+AS688*(1-Analysis!$G$1))*AT688)*AR689*AT689</f>
        <v>25.808655353794759</v>
      </c>
      <c r="AV689">
        <f t="shared" si="21"/>
        <v>1.2338499999999999</v>
      </c>
      <c r="AW689">
        <f>AW688/(($AR688+$AS688*(1-Analysis!$G$1))*AV688)*$AR689*AV689</f>
        <v>25.832732545047186</v>
      </c>
      <c r="AY689" s="3">
        <v>43210</v>
      </c>
      <c r="AZ689">
        <v>1.2278500000000001</v>
      </c>
      <c r="BB689" s="3">
        <v>43234</v>
      </c>
      <c r="BC689">
        <v>1.19269</v>
      </c>
    </row>
    <row r="690" spans="1:55" x14ac:dyDescent="0.3">
      <c r="A690" s="1">
        <v>43208</v>
      </c>
      <c r="B690">
        <v>2708.64</v>
      </c>
      <c r="D690" s="1">
        <v>43208</v>
      </c>
      <c r="E690">
        <v>4752.22</v>
      </c>
      <c r="G690" s="1">
        <v>43208</v>
      </c>
      <c r="H690" s="2">
        <v>5310.3209999999999</v>
      </c>
      <c r="K690" s="1">
        <v>43231</v>
      </c>
      <c r="L690">
        <v>51.86</v>
      </c>
      <c r="N690">
        <f>N689/(L689+M689*(1-Analysis!$G$1))*L690</f>
        <v>49.599830530091637</v>
      </c>
      <c r="S690" s="3">
        <v>43217</v>
      </c>
      <c r="T690" s="4">
        <v>258.12895900000001</v>
      </c>
      <c r="V690" s="3">
        <v>43217</v>
      </c>
      <c r="W690">
        <v>26.599271999999999</v>
      </c>
      <c r="Y690">
        <f>Y689/(W689+X689*(1-Analysis!$G$1))*W690</f>
        <v>25.460144983709455</v>
      </c>
      <c r="AA690" s="3">
        <v>43199</v>
      </c>
      <c r="AB690">
        <v>462.27839999999998</v>
      </c>
      <c r="AD690" s="3">
        <v>43182</v>
      </c>
      <c r="AE690">
        <v>46.216200000000001</v>
      </c>
      <c r="AG690" s="1">
        <v>43187</v>
      </c>
      <c r="AH690">
        <v>26.135000000000002</v>
      </c>
      <c r="AJ690">
        <f>AJ689/(AH689+AI689*(1-Analysis!$G$1))*AH690</f>
        <v>25.135323747037845</v>
      </c>
      <c r="AL690" s="1">
        <v>43224</v>
      </c>
      <c r="AM690">
        <v>266.80380000000002</v>
      </c>
      <c r="AO690">
        <f>AO689/(AM689+AN689*(1-Analysis!$G$1))*AM690</f>
        <v>255.21366540973003</v>
      </c>
      <c r="AQ690" s="1">
        <v>43202</v>
      </c>
      <c r="AR690">
        <v>22.119499999999999</v>
      </c>
      <c r="AT690">
        <f t="shared" si="20"/>
        <v>1.2317499999999999</v>
      </c>
      <c r="AU690">
        <f>AU689/((AR689+AS689*(1-Analysis!$G$1))*AT689)*AR690*AT690</f>
        <v>25.882844511826708</v>
      </c>
      <c r="AV690">
        <f t="shared" si="21"/>
        <v>1.2326600000000001</v>
      </c>
      <c r="AW690">
        <f>AW689/(($AR689+$AS689*(1-Analysis!$G$1))*AV689)*$AR690*AV690</f>
        <v>25.901966402231228</v>
      </c>
      <c r="AY690" s="3">
        <v>43209</v>
      </c>
      <c r="AZ690">
        <v>1.23645</v>
      </c>
      <c r="BB690" s="3">
        <v>43231</v>
      </c>
      <c r="BC690">
        <v>1.1944600000000001</v>
      </c>
    </row>
    <row r="691" spans="1:55" x14ac:dyDescent="0.3">
      <c r="A691" s="1">
        <v>43207</v>
      </c>
      <c r="B691">
        <v>2706.39</v>
      </c>
      <c r="D691" s="1">
        <v>43207</v>
      </c>
      <c r="E691">
        <v>4748.26</v>
      </c>
      <c r="G691" s="1">
        <v>43207</v>
      </c>
      <c r="H691" s="2">
        <v>5305.902</v>
      </c>
      <c r="K691" s="1">
        <v>43230</v>
      </c>
      <c r="L691">
        <v>51.76</v>
      </c>
      <c r="N691">
        <f>N690/(L690+M690*(1-Analysis!$G$1))*L691</f>
        <v>49.504188743492925</v>
      </c>
      <c r="S691" s="3">
        <v>43216</v>
      </c>
      <c r="T691" s="4">
        <v>257.831433</v>
      </c>
      <c r="V691" s="3">
        <v>43216</v>
      </c>
      <c r="W691">
        <v>26.568643000000002</v>
      </c>
      <c r="Y691">
        <f>Y690/(W690+X690*(1-Analysis!$G$1))*W691</f>
        <v>25.430827685826038</v>
      </c>
      <c r="AA691" s="3">
        <v>43196</v>
      </c>
      <c r="AB691">
        <v>460.6069</v>
      </c>
      <c r="AD691" s="3">
        <v>43181</v>
      </c>
      <c r="AE691">
        <v>47.204700000000003</v>
      </c>
      <c r="AG691" s="1">
        <v>43186</v>
      </c>
      <c r="AH691">
        <v>26.206199999999999</v>
      </c>
      <c r="AJ691">
        <f>AJ690/(AH690+AI690*(1-Analysis!$G$1))*AH691</f>
        <v>25.203800312975822</v>
      </c>
      <c r="AL691" s="1">
        <v>43223</v>
      </c>
      <c r="AM691">
        <v>263.39490000000001</v>
      </c>
      <c r="AO691">
        <f>AO690/(AM690+AN690*(1-Analysis!$G$1))*AM691</f>
        <v>251.95285029384624</v>
      </c>
      <c r="AQ691" s="1">
        <v>43201</v>
      </c>
      <c r="AR691">
        <v>21.817699999999999</v>
      </c>
      <c r="AT691">
        <f t="shared" si="20"/>
        <v>1.2384500000000001</v>
      </c>
      <c r="AU691">
        <f>AU690/((AR690+AS690*(1-Analysis!$G$1))*AT690)*AR691*AT691</f>
        <v>25.668563806617698</v>
      </c>
      <c r="AV691">
        <f t="shared" si="21"/>
        <v>1.2367699999999999</v>
      </c>
      <c r="AW691">
        <f>AW690/(($AR690+$AS690*(1-Analysis!$G$1))*AV690)*$AR691*AV691</f>
        <v>25.633743517389128</v>
      </c>
      <c r="AY691" s="3">
        <v>43208</v>
      </c>
      <c r="AZ691">
        <v>1.2377</v>
      </c>
      <c r="BB691" s="3">
        <v>43230</v>
      </c>
      <c r="BC691">
        <v>1.1916500000000001</v>
      </c>
    </row>
    <row r="692" spans="1:55" x14ac:dyDescent="0.3">
      <c r="A692" s="1">
        <v>43206</v>
      </c>
      <c r="B692">
        <v>2677.84</v>
      </c>
      <c r="D692" s="1">
        <v>43206</v>
      </c>
      <c r="E692">
        <v>4698.18</v>
      </c>
      <c r="G692" s="1">
        <v>43206</v>
      </c>
      <c r="H692" s="2">
        <v>5249.9390000000003</v>
      </c>
      <c r="K692" s="1">
        <v>43229</v>
      </c>
      <c r="L692">
        <v>51.27</v>
      </c>
      <c r="N692">
        <f>N691/(L691+M691*(1-Analysis!$G$1))*L692</f>
        <v>49.035543989159244</v>
      </c>
      <c r="S692" s="3">
        <v>43215</v>
      </c>
      <c r="T692" s="4">
        <v>255.16762</v>
      </c>
      <c r="V692" s="3">
        <v>43215</v>
      </c>
      <c r="W692">
        <v>26.294204000000001</v>
      </c>
      <c r="Y692">
        <f>Y691/(W691+X691*(1-Analysis!$G$1))*W692</f>
        <v>25.168141672119187</v>
      </c>
      <c r="AA692" s="3">
        <v>43195</v>
      </c>
      <c r="AB692">
        <v>470.92230000000001</v>
      </c>
      <c r="AD692" s="3">
        <v>43180</v>
      </c>
      <c r="AE692">
        <v>48.4191</v>
      </c>
      <c r="AG692" s="1">
        <v>43185</v>
      </c>
      <c r="AH692">
        <v>26.668500000000002</v>
      </c>
      <c r="AJ692">
        <f>AJ691/(AH691+AI691*(1-Analysis!$G$1))*AH692</f>
        <v>25.648417116811892</v>
      </c>
      <c r="AL692" s="1">
        <v>43222</v>
      </c>
      <c r="AM692">
        <v>263.964</v>
      </c>
      <c r="AO692">
        <f>AO691/(AM691+AN691*(1-Analysis!$G$1))*AM692</f>
        <v>252.49722821119477</v>
      </c>
      <c r="AQ692" s="1">
        <v>43200</v>
      </c>
      <c r="AR692">
        <v>21.999300000000002</v>
      </c>
      <c r="AT692">
        <f t="shared" si="20"/>
        <v>1.2350000000000003</v>
      </c>
      <c r="AU692">
        <f>AU691/((AR691+AS691*(1-Analysis!$G$1))*AT691)*AR692*AT692</f>
        <v>25.810115405428363</v>
      </c>
      <c r="AV692">
        <f t="shared" si="21"/>
        <v>1.23536</v>
      </c>
      <c r="AW692">
        <f>AW691/(($AR691+$AS691*(1-Analysis!$G$1))*AV691)*$AR692*AV692</f>
        <v>25.817639001821838</v>
      </c>
      <c r="AY692" s="3">
        <v>43207</v>
      </c>
      <c r="AZ692">
        <v>1.23445</v>
      </c>
      <c r="BB692" s="3">
        <v>43229</v>
      </c>
      <c r="BC692">
        <v>1.18519</v>
      </c>
    </row>
    <row r="693" spans="1:55" x14ac:dyDescent="0.3">
      <c r="A693" s="1">
        <v>43203</v>
      </c>
      <c r="B693">
        <v>2656.3</v>
      </c>
      <c r="D693" s="1">
        <v>43203</v>
      </c>
      <c r="E693">
        <v>4660.3</v>
      </c>
      <c r="G693" s="1">
        <v>43203</v>
      </c>
      <c r="H693" s="2">
        <v>5207.5720000000001</v>
      </c>
      <c r="K693" s="1">
        <v>43228</v>
      </c>
      <c r="L693">
        <v>50.77</v>
      </c>
      <c r="N693">
        <f>N692/(L692+M692*(1-Analysis!$G$1))*L693</f>
        <v>48.557335056165691</v>
      </c>
      <c r="S693" s="3">
        <v>43214</v>
      </c>
      <c r="T693" s="4">
        <v>254.699442</v>
      </c>
      <c r="V693" s="3">
        <v>43214</v>
      </c>
      <c r="W693">
        <v>26.245954999999999</v>
      </c>
      <c r="Y693">
        <f>Y692/(W692+X692*(1-Analysis!$G$1))*W693</f>
        <v>25.121958959475055</v>
      </c>
      <c r="AA693" s="3">
        <v>43194</v>
      </c>
      <c r="AB693">
        <v>467.64600000000002</v>
      </c>
      <c r="AD693" s="3">
        <v>43179</v>
      </c>
      <c r="AE693">
        <v>48.504199999999997</v>
      </c>
      <c r="AG693" s="1">
        <v>43182</v>
      </c>
      <c r="AH693">
        <v>25.962700000000002</v>
      </c>
      <c r="AJ693">
        <f>AJ692/(AH692+AI692*(1-Analysis!$G$1))*AH693</f>
        <v>24.96961430446602</v>
      </c>
      <c r="AL693" s="1">
        <v>43221</v>
      </c>
      <c r="AM693">
        <v>265.87540000000001</v>
      </c>
      <c r="AO693">
        <f>AO692/(AM692+AN692*(1-Analysis!$G$1))*AM693</f>
        <v>254.32559572344221</v>
      </c>
      <c r="AQ693" s="1">
        <v>43199</v>
      </c>
      <c r="AR693">
        <v>21.705300000000001</v>
      </c>
      <c r="AT693">
        <f t="shared" si="20"/>
        <v>1.2311000000000001</v>
      </c>
      <c r="AU693">
        <f>AU692/((AR692+AS692*(1-Analysis!$G$1))*AT692)*AR693*AT693</f>
        <v>25.38477105229633</v>
      </c>
      <c r="AV693">
        <f t="shared" si="21"/>
        <v>1.2322200000000001</v>
      </c>
      <c r="AW693">
        <f>AW692/(($AR692+$AS692*(1-Analysis!$G$1))*AV692)*$AR693*AV693</f>
        <v>25.407864987458844</v>
      </c>
      <c r="AY693" s="3">
        <v>43206</v>
      </c>
      <c r="AZ693">
        <v>1.23665</v>
      </c>
      <c r="BB693" s="3">
        <v>43228</v>
      </c>
      <c r="BC693">
        <v>1.1862699999999999</v>
      </c>
    </row>
    <row r="694" spans="1:55" x14ac:dyDescent="0.3">
      <c r="A694" s="1">
        <v>43202</v>
      </c>
      <c r="B694">
        <v>2663.99</v>
      </c>
      <c r="D694" s="1">
        <v>43202</v>
      </c>
      <c r="E694">
        <v>4673.7299999999996</v>
      </c>
      <c r="G694" s="1">
        <v>43202</v>
      </c>
      <c r="H694" s="2">
        <v>5222.5450000000001</v>
      </c>
      <c r="K694" s="1">
        <v>43227</v>
      </c>
      <c r="L694">
        <v>50.78</v>
      </c>
      <c r="N694">
        <f>N693/(L693+M693*(1-Analysis!$G$1))*L694</f>
        <v>48.566899234825556</v>
      </c>
      <c r="S694" s="3">
        <v>43213</v>
      </c>
      <c r="T694" s="4">
        <v>258.14837699999998</v>
      </c>
      <c r="V694" s="3">
        <v>43213</v>
      </c>
      <c r="W694">
        <v>26.601371</v>
      </c>
      <c r="Y694">
        <f>Y693/(W693+X693*(1-Analysis!$G$1))*W694</f>
        <v>25.462154092993377</v>
      </c>
      <c r="AA694" s="3">
        <v>43193</v>
      </c>
      <c r="AB694">
        <v>462.2672</v>
      </c>
      <c r="AD694" s="3">
        <v>43178</v>
      </c>
      <c r="AE694">
        <v>48.431100000000001</v>
      </c>
      <c r="AG694" s="1">
        <v>43181</v>
      </c>
      <c r="AH694">
        <v>26.5243</v>
      </c>
      <c r="AJ694">
        <f>AJ693/(AH693+AI693*(1-Analysis!$G$1))*AH694</f>
        <v>25.509732835797049</v>
      </c>
      <c r="AL694" s="1">
        <v>43220</v>
      </c>
      <c r="AM694">
        <v>265.2013</v>
      </c>
      <c r="AO694">
        <f>AO693/(AM693+AN693*(1-Analysis!$G$1))*AM694</f>
        <v>253.68077907595554</v>
      </c>
      <c r="AQ694" s="1">
        <v>43196</v>
      </c>
      <c r="AR694">
        <v>21.715299999999999</v>
      </c>
      <c r="AT694">
        <f t="shared" si="20"/>
        <v>1.2261499999999999</v>
      </c>
      <c r="AU694">
        <f>AU693/((AR693+AS693*(1-Analysis!$G$1))*AT693)*AR694*AT694</f>
        <v>25.294352277484435</v>
      </c>
      <c r="AV694">
        <f t="shared" si="21"/>
        <v>1.2285299999999999</v>
      </c>
      <c r="AW694">
        <f>AW693/(($AR693+$AS693*(1-Analysis!$G$1))*AV693)*$AR694*AV694</f>
        <v>25.343449499211317</v>
      </c>
      <c r="AY694" s="3">
        <v>43203</v>
      </c>
      <c r="AZ694">
        <v>1.2326999999999999</v>
      </c>
      <c r="BB694" s="3">
        <v>43227</v>
      </c>
      <c r="BC694">
        <v>1.1922299999999999</v>
      </c>
    </row>
    <row r="695" spans="1:55" x14ac:dyDescent="0.3">
      <c r="A695" s="1">
        <v>43201</v>
      </c>
      <c r="B695">
        <v>2642.19</v>
      </c>
      <c r="D695" s="1">
        <v>43201</v>
      </c>
      <c r="E695">
        <v>4635.1000000000004</v>
      </c>
      <c r="G695" s="1">
        <v>43201</v>
      </c>
      <c r="H695" s="2">
        <v>5179.1869999999999</v>
      </c>
      <c r="K695" s="1">
        <v>43224</v>
      </c>
      <c r="L695">
        <v>50.61</v>
      </c>
      <c r="N695">
        <f>N694/(L694+M694*(1-Analysis!$G$1))*L695</f>
        <v>48.40430819760774</v>
      </c>
      <c r="S695" s="3">
        <v>43210</v>
      </c>
      <c r="T695" s="4">
        <v>258.13582700000001</v>
      </c>
      <c r="V695" s="3">
        <v>43210</v>
      </c>
      <c r="W695">
        <v>26.600033</v>
      </c>
      <c r="Y695">
        <f>Y694/(W694+X694*(1-Analysis!$G$1))*W695</f>
        <v>25.460873393507008</v>
      </c>
      <c r="AA695" s="3">
        <v>43188</v>
      </c>
      <c r="AB695">
        <v>466.9203</v>
      </c>
      <c r="AD695" s="3">
        <v>43175</v>
      </c>
      <c r="AE695">
        <v>49.128300000000003</v>
      </c>
      <c r="AG695" s="1">
        <v>43180</v>
      </c>
      <c r="AH695">
        <v>27.2087</v>
      </c>
      <c r="AJ695">
        <f>AJ694/(AH694+AI694*(1-Analysis!$G$1))*AH695</f>
        <v>26.16795420838066</v>
      </c>
      <c r="AL695" s="1">
        <v>43217</v>
      </c>
      <c r="AM695">
        <v>267.38209999999998</v>
      </c>
      <c r="AO695">
        <f>AO694/(AM694+AN694*(1-Analysis!$G$1))*AM695</f>
        <v>255.76684367295729</v>
      </c>
      <c r="AQ695" s="1">
        <v>43195</v>
      </c>
      <c r="AR695">
        <v>22.261399999999998</v>
      </c>
      <c r="AT695">
        <f t="shared" si="20"/>
        <v>1.22285</v>
      </c>
      <c r="AU695">
        <f>AU694/((AR694+AS694*(1-Analysis!$G$1))*AT694)*AR695*AT695</f>
        <v>25.860670917527258</v>
      </c>
      <c r="AV695">
        <f t="shared" si="21"/>
        <v>1.2239199999999999</v>
      </c>
      <c r="AW695">
        <f>AW694/(($AR694+$AS694*(1-Analysis!$G$1))*AV694)*$AR695*AV695</f>
        <v>25.883299136754271</v>
      </c>
      <c r="AY695" s="3">
        <v>43202</v>
      </c>
      <c r="AZ695">
        <v>1.2317499999999999</v>
      </c>
      <c r="BB695" s="3">
        <v>43224</v>
      </c>
      <c r="BC695">
        <v>1.1957500000000001</v>
      </c>
    </row>
    <row r="696" spans="1:55" x14ac:dyDescent="0.3">
      <c r="A696" s="1">
        <v>43200</v>
      </c>
      <c r="B696">
        <v>2656.87</v>
      </c>
      <c r="D696" s="1">
        <v>43200</v>
      </c>
      <c r="E696">
        <v>4660.7</v>
      </c>
      <c r="G696" s="1">
        <v>43200</v>
      </c>
      <c r="H696" s="2">
        <v>5207.7299999999996</v>
      </c>
      <c r="K696" s="1">
        <v>43223</v>
      </c>
      <c r="L696">
        <v>49.96</v>
      </c>
      <c r="N696">
        <f>N695/(L695+M695*(1-Analysis!$G$1))*L696</f>
        <v>47.782636584716123</v>
      </c>
      <c r="S696" s="3">
        <v>43209</v>
      </c>
      <c r="T696" s="4">
        <v>260.34766400000001</v>
      </c>
      <c r="V696" s="3">
        <v>43209</v>
      </c>
      <c r="W696">
        <v>26.827988000000001</v>
      </c>
      <c r="Y696">
        <f>Y695/(W695+X695*(1-Analysis!$G$1))*W696</f>
        <v>25.679066107569312</v>
      </c>
      <c r="AA696" s="3">
        <v>43187</v>
      </c>
      <c r="AB696">
        <v>460.55770000000001</v>
      </c>
      <c r="AD696" s="3">
        <v>43174</v>
      </c>
      <c r="AE696">
        <v>49.042900000000003</v>
      </c>
      <c r="AG696" s="1">
        <v>43179</v>
      </c>
      <c r="AH696">
        <v>27.2561</v>
      </c>
      <c r="AJ696">
        <f>AJ695/(AH695+AI695*(1-Analysis!$G$1))*AH696</f>
        <v>26.213541135704538</v>
      </c>
      <c r="AL696" s="1">
        <v>43216</v>
      </c>
      <c r="AM696">
        <v>267.07139999999998</v>
      </c>
      <c r="AO696">
        <f>AO695/(AM695+AN695*(1-Analysis!$G$1))*AM696</f>
        <v>255.46964068768196</v>
      </c>
      <c r="AQ696" s="1">
        <v>43194</v>
      </c>
      <c r="AR696">
        <v>21.980499999999999</v>
      </c>
      <c r="AT696">
        <f t="shared" si="20"/>
        <v>1.2299</v>
      </c>
      <c r="AU696">
        <f>AU695/((AR695+AS695*(1-Analysis!$G$1))*AT695)*AR696*AT696</f>
        <v>25.681565588596847</v>
      </c>
      <c r="AV696">
        <f t="shared" si="21"/>
        <v>1.2282599999999999</v>
      </c>
      <c r="AW696">
        <f>AW695/(($AR695+$AS695*(1-Analysis!$G$1))*AV695)*$AR696*AV696</f>
        <v>25.647320717009482</v>
      </c>
      <c r="AY696" s="3">
        <v>43201</v>
      </c>
      <c r="AZ696">
        <v>1.2384500000000001</v>
      </c>
      <c r="BB696" s="3">
        <v>43223</v>
      </c>
      <c r="BC696">
        <v>1.19872</v>
      </c>
    </row>
    <row r="697" spans="1:55" x14ac:dyDescent="0.3">
      <c r="A697" s="1">
        <v>43199</v>
      </c>
      <c r="B697">
        <v>2613.16</v>
      </c>
      <c r="D697" s="1">
        <v>43199</v>
      </c>
      <c r="E697">
        <v>4583.93</v>
      </c>
      <c r="G697" s="1">
        <v>43199</v>
      </c>
      <c r="H697" s="2">
        <v>5121.8969999999999</v>
      </c>
      <c r="K697" s="1">
        <v>43222</v>
      </c>
      <c r="L697">
        <v>50.07</v>
      </c>
      <c r="N697">
        <f>N696/(L696+M696*(1-Analysis!$G$1))*L697</f>
        <v>47.8878425499747</v>
      </c>
      <c r="S697" s="3">
        <v>43208</v>
      </c>
      <c r="T697" s="4">
        <v>261.82000499999998</v>
      </c>
      <c r="V697" s="3">
        <v>43208</v>
      </c>
      <c r="W697">
        <v>26.979685</v>
      </c>
      <c r="Y697">
        <f>Y696/(W696+X696*(1-Analysis!$G$1))*W697</f>
        <v>25.824266608304587</v>
      </c>
      <c r="AA697" s="3">
        <v>43186</v>
      </c>
      <c r="AB697">
        <v>461.8288</v>
      </c>
      <c r="AD697" s="3">
        <v>43173</v>
      </c>
      <c r="AE697">
        <v>49.076700000000002</v>
      </c>
      <c r="AG697" s="1">
        <v>43178</v>
      </c>
      <c r="AH697">
        <v>27.2151</v>
      </c>
      <c r="AJ697">
        <f>AJ696/(AH696+AI696*(1-Analysis!$G$1))*AH697</f>
        <v>26.174109405318905</v>
      </c>
      <c r="AL697" s="1">
        <v>43215</v>
      </c>
      <c r="AM697">
        <v>264.31729999999999</v>
      </c>
      <c r="AO697">
        <f>AO696/(AM696+AN696*(1-Analysis!$G$1))*AM697</f>
        <v>252.83518062412614</v>
      </c>
      <c r="AQ697" s="1">
        <v>43193</v>
      </c>
      <c r="AR697">
        <v>21.772100000000002</v>
      </c>
      <c r="AT697">
        <f t="shared" si="20"/>
        <v>1.2274</v>
      </c>
      <c r="AU697">
        <f>AU696/((AR696+AS696*(1-Analysis!$G$1))*AT696)*AR697*AT697</f>
        <v>25.386367691948813</v>
      </c>
      <c r="AV697">
        <f t="shared" si="21"/>
        <v>1.2270099999999999</v>
      </c>
      <c r="AW697">
        <f>AW696/(($AR696+$AS696*(1-Analysis!$G$1))*AV696)*$AR697*AV697</f>
        <v>25.378301304952021</v>
      </c>
      <c r="AY697" s="3">
        <v>43200</v>
      </c>
      <c r="AZ697">
        <v>1.2350000000000003</v>
      </c>
      <c r="BB697" s="3">
        <v>43222</v>
      </c>
      <c r="BC697">
        <v>1.1956</v>
      </c>
    </row>
    <row r="698" spans="1:55" x14ac:dyDescent="0.3">
      <c r="A698" s="1">
        <v>43196</v>
      </c>
      <c r="B698">
        <v>2604.4699999999998</v>
      </c>
      <c r="D698" s="1">
        <v>43196</v>
      </c>
      <c r="E698">
        <v>4567.74</v>
      </c>
      <c r="G698" s="1">
        <v>43196</v>
      </c>
      <c r="H698" s="2">
        <v>5103.3509999999997</v>
      </c>
      <c r="K698" s="1">
        <v>43221</v>
      </c>
      <c r="L698">
        <v>50.43</v>
      </c>
      <c r="N698">
        <f>N697/(L697+M697*(1-Analysis!$G$1))*L698</f>
        <v>48.23215298173006</v>
      </c>
      <c r="S698" s="3">
        <v>43207</v>
      </c>
      <c r="T698" s="4">
        <v>261.60256800000002</v>
      </c>
      <c r="V698" s="3">
        <v>43207</v>
      </c>
      <c r="W698">
        <v>26.957286</v>
      </c>
      <c r="Y698">
        <f>Y697/(W697+X697*(1-Analysis!$G$1))*W698</f>
        <v>25.802826856589199</v>
      </c>
      <c r="AA698" s="3">
        <v>43185</v>
      </c>
      <c r="AB698">
        <v>469.94799999999998</v>
      </c>
      <c r="AD698" s="3">
        <v>43172</v>
      </c>
      <c r="AE698">
        <v>49.348799999999997</v>
      </c>
      <c r="AG698" s="1">
        <v>43175</v>
      </c>
      <c r="AH698">
        <v>27.610299999999999</v>
      </c>
      <c r="AJ698">
        <f>AJ697/(AH697+AI697*(1-Analysis!$G$1))*AH698</f>
        <v>26.554192816255558</v>
      </c>
      <c r="AL698" s="1">
        <v>43214</v>
      </c>
      <c r="AM698">
        <v>263.8306</v>
      </c>
      <c r="AO698">
        <f>AO697/(AM697+AN697*(1-Analysis!$G$1))*AM698</f>
        <v>252.36962319595264</v>
      </c>
      <c r="AQ698" s="1">
        <v>43192</v>
      </c>
      <c r="AR698">
        <v>21.437999999999999</v>
      </c>
      <c r="AT698">
        <f t="shared" si="20"/>
        <v>1.2309500000000002</v>
      </c>
      <c r="AU698">
        <f>AU697/((AR697+AS697*(1-Analysis!$G$1))*AT697)*AR698*AT698</f>
        <v>25.069103648406234</v>
      </c>
      <c r="AV698">
        <f t="shared" si="21"/>
        <v>1.2302</v>
      </c>
      <c r="AW698">
        <f>AW697/(($AR697+$AS697*(1-Analysis!$G$1))*AV697)*$AR698*AV698</f>
        <v>25.053829406774721</v>
      </c>
      <c r="AY698" s="3">
        <v>43199</v>
      </c>
      <c r="AZ698">
        <v>1.2311000000000001</v>
      </c>
      <c r="BB698" s="3">
        <v>43221</v>
      </c>
      <c r="BC698">
        <v>1.1993100000000001</v>
      </c>
    </row>
    <row r="699" spans="1:55" x14ac:dyDescent="0.3">
      <c r="A699" s="1">
        <v>43195</v>
      </c>
      <c r="B699">
        <v>2662.84</v>
      </c>
      <c r="D699" s="1">
        <v>43195</v>
      </c>
      <c r="E699">
        <v>4670.04</v>
      </c>
      <c r="G699" s="1">
        <v>43195</v>
      </c>
      <c r="H699" s="2">
        <v>5217.6189999999997</v>
      </c>
      <c r="K699" s="1">
        <v>43220</v>
      </c>
      <c r="L699">
        <v>50.3</v>
      </c>
      <c r="N699">
        <f>N698/(L698+M698*(1-Analysis!$G$1))*L699</f>
        <v>48.107818659151732</v>
      </c>
      <c r="S699" s="3">
        <v>43206</v>
      </c>
      <c r="T699" s="4">
        <v>258.844899</v>
      </c>
      <c r="V699" s="3">
        <v>43206</v>
      </c>
      <c r="W699">
        <v>26.673134999999998</v>
      </c>
      <c r="Y699">
        <f>Y698/(W698+X698*(1-Analysis!$G$1))*W699</f>
        <v>25.530844764099374</v>
      </c>
      <c r="AA699" s="3">
        <v>43182</v>
      </c>
      <c r="AB699">
        <v>457.52480000000003</v>
      </c>
      <c r="AD699" s="3">
        <v>43171</v>
      </c>
      <c r="AE699">
        <v>49.662100000000002</v>
      </c>
      <c r="AG699" s="1">
        <v>43174</v>
      </c>
      <c r="AH699">
        <v>27.5611</v>
      </c>
      <c r="AJ699">
        <f>AJ698/(AH698+AI698*(1-Analysis!$G$1))*AH699</f>
        <v>26.506874739792799</v>
      </c>
      <c r="AL699" s="1">
        <v>43213</v>
      </c>
      <c r="AM699">
        <v>267.39550000000003</v>
      </c>
      <c r="AO699">
        <f>AO698/(AM698+AN698*(1-Analysis!$G$1))*AM699</f>
        <v>255.77966156804163</v>
      </c>
      <c r="AQ699" s="1">
        <v>43188</v>
      </c>
      <c r="AR699">
        <v>21.9465</v>
      </c>
      <c r="AT699">
        <f t="shared" si="20"/>
        <v>1.2298499999999999</v>
      </c>
      <c r="AU699">
        <f>AU698/((AR698+AS698*(1-Analysis!$G$1))*AT698)*AR699*AT699</f>
        <v>25.640798249615823</v>
      </c>
      <c r="AV699">
        <f t="shared" si="21"/>
        <v>1.2302200000000001</v>
      </c>
      <c r="AW699">
        <f>AW698/(($AR698+$AS698*(1-Analysis!$G$1))*AV698)*$AR699*AV699</f>
        <v>25.648512276003078</v>
      </c>
      <c r="AY699" s="3">
        <v>43196</v>
      </c>
      <c r="AZ699">
        <v>1.2261499999999999</v>
      </c>
      <c r="BB699" s="3">
        <v>43220</v>
      </c>
      <c r="BC699">
        <v>1.20791</v>
      </c>
    </row>
    <row r="700" spans="1:55" x14ac:dyDescent="0.3">
      <c r="A700" s="1">
        <v>43194</v>
      </c>
      <c r="B700">
        <v>2644.69</v>
      </c>
      <c r="D700" s="1">
        <v>43194</v>
      </c>
      <c r="E700">
        <v>4637.74</v>
      </c>
      <c r="G700" s="1">
        <v>43194</v>
      </c>
      <c r="H700" s="2">
        <v>5181.3069999999998</v>
      </c>
      <c r="K700" s="1">
        <v>43217</v>
      </c>
      <c r="L700">
        <v>50.72</v>
      </c>
      <c r="N700">
        <f>N699/(L699+M699*(1-Analysis!$G$1))*L700</f>
        <v>48.509514162866317</v>
      </c>
      <c r="S700" s="3">
        <v>43203</v>
      </c>
      <c r="T700" s="4">
        <v>256.75736699999999</v>
      </c>
      <c r="V700" s="3">
        <v>43203</v>
      </c>
      <c r="W700">
        <v>26.458031999999999</v>
      </c>
      <c r="Y700">
        <f>Y699/(W699+X699*(1-Analysis!$G$1))*W700</f>
        <v>25.324953656762645</v>
      </c>
      <c r="AA700" s="3">
        <v>43181</v>
      </c>
      <c r="AB700">
        <v>467.31959999999998</v>
      </c>
      <c r="AD700" s="3">
        <v>43168</v>
      </c>
      <c r="AE700">
        <v>49.725000000000001</v>
      </c>
      <c r="AG700" s="1">
        <v>43173</v>
      </c>
      <c r="AH700">
        <v>27.580200000000001</v>
      </c>
      <c r="AJ700">
        <f>AJ699/(AH699+AI699*(1-Analysis!$G$1))*AH700</f>
        <v>26.525244155655376</v>
      </c>
      <c r="AL700" s="1">
        <v>43210</v>
      </c>
      <c r="AM700">
        <v>267.3802</v>
      </c>
      <c r="AO700">
        <f>AO699/(AM699+AN699*(1-Analysis!$G$1))*AM700</f>
        <v>255.76502621022146</v>
      </c>
      <c r="AQ700" s="1">
        <v>43187</v>
      </c>
      <c r="AR700">
        <v>21.555499999999999</v>
      </c>
      <c r="AT700">
        <f t="shared" si="20"/>
        <v>1.2351000000000001</v>
      </c>
      <c r="AU700">
        <f>AU699/((AR699+AS699*(1-Analysis!$G$1))*AT699)*AR700*AT700</f>
        <v>25.29148614728927</v>
      </c>
      <c r="AV700">
        <f t="shared" si="21"/>
        <v>1.2310300000000001</v>
      </c>
      <c r="AW700">
        <f>AW699/(($AR699+$AS699*(1-Analysis!$G$1))*AV699)*$AR700*AV700</f>
        <v>25.208143625534376</v>
      </c>
      <c r="AY700" s="3">
        <v>43195</v>
      </c>
      <c r="AZ700">
        <v>1.22285</v>
      </c>
      <c r="BB700" s="3">
        <v>43217</v>
      </c>
      <c r="BC700">
        <v>1.2130000000000001</v>
      </c>
    </row>
    <row r="701" spans="1:55" x14ac:dyDescent="0.3">
      <c r="A701" s="1">
        <v>43193</v>
      </c>
      <c r="B701">
        <v>2614.4499999999998</v>
      </c>
      <c r="D701" s="1">
        <v>43193</v>
      </c>
      <c r="E701">
        <v>4584.4799999999996</v>
      </c>
      <c r="G701" s="1">
        <v>43193</v>
      </c>
      <c r="H701" s="2">
        <v>5121.6970000000001</v>
      </c>
      <c r="K701" s="1">
        <v>43216</v>
      </c>
      <c r="L701">
        <v>50.66</v>
      </c>
      <c r="N701">
        <f>N700/(L700+M700*(1-Analysis!$G$1))*L701</f>
        <v>48.452129090907093</v>
      </c>
      <c r="S701" s="3">
        <v>43202</v>
      </c>
      <c r="T701" s="4">
        <v>257.49686600000001</v>
      </c>
      <c r="V701" s="3">
        <v>43202</v>
      </c>
      <c r="W701">
        <v>26.534254000000001</v>
      </c>
      <c r="Y701">
        <f>Y700/(W700+X700*(1-Analysis!$G$1))*W701</f>
        <v>25.397911411807534</v>
      </c>
      <c r="AA701" s="3">
        <v>43180</v>
      </c>
      <c r="AB701">
        <v>479.3646</v>
      </c>
      <c r="AD701" s="3">
        <v>43167</v>
      </c>
      <c r="AE701">
        <v>48.874200000000002</v>
      </c>
      <c r="AG701" s="1">
        <v>43172</v>
      </c>
      <c r="AH701">
        <v>27.73</v>
      </c>
      <c r="AJ701">
        <f>AJ700/(AH700+AI700*(1-Analysis!$G$1))*AH701</f>
        <v>26.66931423399118</v>
      </c>
      <c r="AL701" s="1">
        <v>43209</v>
      </c>
      <c r="AM701">
        <v>269.66629999999998</v>
      </c>
      <c r="AO701">
        <f>AO700/(AM700+AN700*(1-Analysis!$G$1))*AM701</f>
        <v>257.95181650516173</v>
      </c>
      <c r="AQ701" s="1">
        <v>43186</v>
      </c>
      <c r="AR701">
        <v>21.539000000000001</v>
      </c>
      <c r="AT701">
        <f t="shared" si="20"/>
        <v>1.2394999999999998</v>
      </c>
      <c r="AU701">
        <f>AU700/((AR700+AS700*(1-Analysis!$G$1))*AT700)*AR701*AT701</f>
        <v>25.362157432350678</v>
      </c>
      <c r="AV701">
        <f t="shared" si="21"/>
        <v>1.24065</v>
      </c>
      <c r="AW701">
        <f>AW700/(($AR700+$AS700*(1-Analysis!$G$1))*AV700)*$AR701*AV701</f>
        <v>25.385688276277424</v>
      </c>
      <c r="AY701" s="3">
        <v>43194</v>
      </c>
      <c r="AZ701">
        <v>1.2299</v>
      </c>
      <c r="BB701" s="3">
        <v>43216</v>
      </c>
      <c r="BC701">
        <v>1.21055</v>
      </c>
    </row>
    <row r="702" spans="1:55" x14ac:dyDescent="0.3">
      <c r="A702" s="1">
        <v>43192</v>
      </c>
      <c r="B702">
        <v>2581.88</v>
      </c>
      <c r="D702" s="1">
        <v>43192</v>
      </c>
      <c r="E702">
        <v>4527.24</v>
      </c>
      <c r="G702" s="1">
        <v>43192</v>
      </c>
      <c r="H702" s="2">
        <v>5057.6890000000003</v>
      </c>
      <c r="K702" s="1">
        <v>43215</v>
      </c>
      <c r="L702">
        <v>50.14</v>
      </c>
      <c r="N702">
        <f>N701/(L701+M701*(1-Analysis!$G$1))*L702</f>
        <v>47.954791800593803</v>
      </c>
      <c r="S702" s="3">
        <v>43201</v>
      </c>
      <c r="T702" s="4">
        <v>255.36347900000001</v>
      </c>
      <c r="V702" s="3">
        <v>43201</v>
      </c>
      <c r="W702">
        <v>26.314371999999999</v>
      </c>
      <c r="Y702">
        <f>Y701/(W701+X701*(1-Analysis!$G$1))*W702</f>
        <v>25.187445967516123</v>
      </c>
      <c r="AA702" s="3">
        <v>43179</v>
      </c>
      <c r="AB702">
        <v>480.20030000000003</v>
      </c>
      <c r="AD702" s="3">
        <v>43166</v>
      </c>
      <c r="AE702">
        <v>48.645400000000002</v>
      </c>
      <c r="AG702" s="1">
        <v>43171</v>
      </c>
      <c r="AH702">
        <v>27.906600000000001</v>
      </c>
      <c r="AJ702">
        <f>AJ701/(AH701+AI701*(1-Analysis!$G$1))*AH702</f>
        <v>26.83915919950589</v>
      </c>
      <c r="AL702" s="1">
        <v>43208</v>
      </c>
      <c r="AM702">
        <v>271.18560000000002</v>
      </c>
      <c r="AO702">
        <f>AO701/(AM701+AN701*(1-Analysis!$G$1))*AM702</f>
        <v>259.40511710229345</v>
      </c>
      <c r="AQ702" s="1">
        <v>43185</v>
      </c>
      <c r="AR702">
        <v>21.834700000000002</v>
      </c>
      <c r="AT702">
        <f t="shared" si="20"/>
        <v>1.2442</v>
      </c>
      <c r="AU702">
        <f>AU701/((AR701+AS701*(1-Analysis!$G$1))*AT701)*AR702*AT702</f>
        <v>25.807833783225981</v>
      </c>
      <c r="AV702">
        <f t="shared" si="21"/>
        <v>1.24478</v>
      </c>
      <c r="AW702">
        <f>AW701/(($AR701+$AS701*(1-Analysis!$G$1))*AV701)*$AR702*AV702</f>
        <v>25.81986444035045</v>
      </c>
      <c r="AY702" s="3">
        <v>43193</v>
      </c>
      <c r="AZ702">
        <v>1.2274</v>
      </c>
      <c r="BB702" s="3">
        <v>43215</v>
      </c>
      <c r="BC702">
        <v>1.21627</v>
      </c>
    </row>
    <row r="703" spans="1:55" x14ac:dyDescent="0.3">
      <c r="A703" s="1">
        <v>43188</v>
      </c>
      <c r="B703">
        <v>2640.87</v>
      </c>
      <c r="D703" s="1">
        <v>43188</v>
      </c>
      <c r="E703">
        <v>4630.6400000000003</v>
      </c>
      <c r="G703" s="1">
        <v>43188</v>
      </c>
      <c r="H703" s="2">
        <v>5173.1909999999998</v>
      </c>
      <c r="K703" s="1">
        <v>43214</v>
      </c>
      <c r="L703">
        <v>50.04</v>
      </c>
      <c r="N703">
        <f>N702/(L702+M702*(1-Analysis!$G$1))*L703</f>
        <v>47.859150013995091</v>
      </c>
      <c r="S703" s="3">
        <v>43200</v>
      </c>
      <c r="T703" s="4">
        <v>256.77145400000001</v>
      </c>
      <c r="V703" s="3">
        <v>43200</v>
      </c>
      <c r="W703">
        <v>26.45946</v>
      </c>
      <c r="Y703">
        <f>Y702/(W702+X702*(1-Analysis!$G$1))*W703</f>
        <v>25.326320501954378</v>
      </c>
      <c r="AA703" s="3">
        <v>43178</v>
      </c>
      <c r="AB703">
        <v>479.48270000000002</v>
      </c>
      <c r="AD703" s="3">
        <v>43165</v>
      </c>
      <c r="AE703">
        <v>48.665900000000001</v>
      </c>
      <c r="AG703" s="1">
        <v>43168</v>
      </c>
      <c r="AH703">
        <v>27.94</v>
      </c>
      <c r="AJ703">
        <f>AJ702/(AH702+AI702*(1-Analysis!$G$1))*AH703</f>
        <v>26.871281633527357</v>
      </c>
      <c r="AL703" s="1">
        <v>43207</v>
      </c>
      <c r="AM703">
        <v>270.95600000000002</v>
      </c>
      <c r="AO703">
        <f>AO702/(AM702+AN702*(1-Analysis!$G$1))*AM703</f>
        <v>259.18549107905812</v>
      </c>
      <c r="AQ703" s="1">
        <v>43182</v>
      </c>
      <c r="AR703">
        <v>21.3977</v>
      </c>
      <c r="AT703">
        <f t="shared" si="20"/>
        <v>1.236</v>
      </c>
      <c r="AU703">
        <f>AU702/((AR702+AS702*(1-Analysis!$G$1))*AT702)*AR703*AT703</f>
        <v>25.124630981492494</v>
      </c>
      <c r="AV703">
        <f t="shared" si="21"/>
        <v>1.2353700000000001</v>
      </c>
      <c r="AW703">
        <f>AW702/(($AR702+$AS702*(1-Analysis!$G$1))*AV702)*$AR703*AV703</f>
        <v>25.111824737545614</v>
      </c>
      <c r="AY703" s="3">
        <v>43192</v>
      </c>
      <c r="AZ703">
        <v>1.2309500000000002</v>
      </c>
      <c r="BB703" s="3">
        <v>43214</v>
      </c>
      <c r="BC703">
        <v>1.2233799999999999</v>
      </c>
    </row>
    <row r="704" spans="1:55" x14ac:dyDescent="0.3">
      <c r="A704" s="1">
        <v>43187</v>
      </c>
      <c r="B704">
        <v>2605</v>
      </c>
      <c r="D704" s="1">
        <v>43187</v>
      </c>
      <c r="E704">
        <v>4567.6000000000004</v>
      </c>
      <c r="G704" s="1">
        <v>43187</v>
      </c>
      <c r="H704" s="2">
        <v>5102.6859999999997</v>
      </c>
      <c r="K704" s="1">
        <v>43213</v>
      </c>
      <c r="L704">
        <v>50.72</v>
      </c>
      <c r="N704">
        <f>N703/(L703+M703*(1-Analysis!$G$1))*L704</f>
        <v>48.509514162866324</v>
      </c>
      <c r="S704" s="3">
        <v>43199</v>
      </c>
      <c r="T704" s="4">
        <v>252.54274599999999</v>
      </c>
      <c r="V704" s="3">
        <v>43199</v>
      </c>
      <c r="W704">
        <v>26.023703999999999</v>
      </c>
      <c r="Y704">
        <f>Y703/(W703+X703*(1-Analysis!$G$1))*W704</f>
        <v>24.909225968783645</v>
      </c>
      <c r="AA704" s="3">
        <v>43175</v>
      </c>
      <c r="AB704">
        <v>486.39049999999997</v>
      </c>
      <c r="AD704" s="3">
        <v>43164</v>
      </c>
      <c r="AE704">
        <v>48.535400000000003</v>
      </c>
      <c r="AG704" s="1">
        <v>43167</v>
      </c>
      <c r="AH704">
        <v>27.459900000000001</v>
      </c>
      <c r="AJ704">
        <f>AJ703/(AH703+AI703*(1-Analysis!$G$1))*AH704</f>
        <v>26.409545688206794</v>
      </c>
      <c r="AL704" s="1">
        <v>43206</v>
      </c>
      <c r="AM704">
        <v>268.10700000000003</v>
      </c>
      <c r="AO704">
        <f>AO703/(AM703+AN703*(1-Analysis!$G$1))*AM704</f>
        <v>256.46025353464415</v>
      </c>
      <c r="AQ704" s="1">
        <v>43181</v>
      </c>
      <c r="AR704">
        <v>21.947099999999999</v>
      </c>
      <c r="AT704">
        <f t="shared" si="20"/>
        <v>1.23085</v>
      </c>
      <c r="AU704">
        <f>AU703/((AR703+AS703*(1-Analysis!$G$1))*AT703)*AR704*AT704</f>
        <v>25.66234853876924</v>
      </c>
      <c r="AV704">
        <f t="shared" si="21"/>
        <v>1.23204</v>
      </c>
      <c r="AW704">
        <f>AW703/(($AR703+$AS703*(1-Analysis!$G$1))*AV703)*$AR704*AV704</f>
        <v>25.687159193813422</v>
      </c>
      <c r="AY704" s="3">
        <v>43188</v>
      </c>
      <c r="AZ704">
        <v>1.2298499999999999</v>
      </c>
      <c r="BB704" s="3">
        <v>43213</v>
      </c>
      <c r="BC704">
        <v>1.2208699999999999</v>
      </c>
    </row>
    <row r="705" spans="1:55" x14ac:dyDescent="0.3">
      <c r="A705" s="1">
        <v>43186</v>
      </c>
      <c r="B705">
        <v>2612.62</v>
      </c>
      <c r="D705" s="1">
        <v>43186</v>
      </c>
      <c r="E705">
        <v>4580.42</v>
      </c>
      <c r="G705" s="1">
        <v>43186</v>
      </c>
      <c r="H705" s="2">
        <v>5116.75</v>
      </c>
      <c r="K705" s="1">
        <v>43210</v>
      </c>
      <c r="L705">
        <v>50.72</v>
      </c>
      <c r="N705">
        <f>N704/(L704+M704*(1-Analysis!$G$1))*L705</f>
        <v>48.509514162866324</v>
      </c>
      <c r="S705" s="3">
        <v>43196</v>
      </c>
      <c r="T705" s="4">
        <v>251.63995299999999</v>
      </c>
      <c r="V705" s="3">
        <v>43196</v>
      </c>
      <c r="W705">
        <v>25.930672999999999</v>
      </c>
      <c r="Y705">
        <f>Y704/(W704+X704*(1-Analysis!$G$1))*W705</f>
        <v>24.820179067500803</v>
      </c>
      <c r="AA705" s="3">
        <v>43174</v>
      </c>
      <c r="AB705">
        <v>485.54899999999998</v>
      </c>
      <c r="AD705" s="3">
        <v>43161</v>
      </c>
      <c r="AE705">
        <v>48.005200000000002</v>
      </c>
      <c r="AG705" s="1">
        <v>43166</v>
      </c>
      <c r="AH705">
        <v>27.330200000000001</v>
      </c>
      <c r="AJ705">
        <f>AJ704/(AH704+AI704*(1-Analysis!$G$1))*AH705</f>
        <v>26.284806775255166</v>
      </c>
      <c r="AL705" s="1">
        <v>43203</v>
      </c>
      <c r="AM705">
        <v>265.94459999999998</v>
      </c>
      <c r="AO705">
        <f>AO704/(AM704+AN704*(1-Analysis!$G$1))*AM705</f>
        <v>254.39178962939988</v>
      </c>
      <c r="AQ705" s="1">
        <v>43180</v>
      </c>
      <c r="AR705">
        <v>22.588000000000001</v>
      </c>
      <c r="AT705">
        <f t="shared" si="20"/>
        <v>1.2267500000000002</v>
      </c>
      <c r="AU705">
        <f>AU704/((AR704+AS704*(1-Analysis!$G$1))*AT704)*AR705*AT705</f>
        <v>26.323763019794484</v>
      </c>
      <c r="AV705">
        <f t="shared" si="21"/>
        <v>1.2342500000000001</v>
      </c>
      <c r="AW705">
        <f>AW704/(($AR704+$AS704*(1-Analysis!$G$1))*AV704)*$AR705*AV705</f>
        <v>26.484699007280483</v>
      </c>
      <c r="AY705" s="3">
        <v>43187</v>
      </c>
      <c r="AZ705">
        <v>1.2351000000000001</v>
      </c>
      <c r="BB705" s="3">
        <v>43210</v>
      </c>
      <c r="BC705">
        <v>1.2282500000000001</v>
      </c>
    </row>
    <row r="706" spans="1:55" x14ac:dyDescent="0.3">
      <c r="A706" s="1">
        <v>43185</v>
      </c>
      <c r="B706">
        <v>2658.55</v>
      </c>
      <c r="D706" s="1">
        <v>43185</v>
      </c>
      <c r="E706">
        <v>4660.9399999999996</v>
      </c>
      <c r="G706" s="1">
        <v>43185</v>
      </c>
      <c r="H706" s="2">
        <v>5206.6899999999996</v>
      </c>
      <c r="K706" s="1">
        <v>43209</v>
      </c>
      <c r="L706">
        <v>51.15</v>
      </c>
      <c r="N706">
        <f>N705/(L705+M705*(1-Analysis!$G$1))*L706</f>
        <v>48.920773845240781</v>
      </c>
      <c r="S706" s="3">
        <v>43195</v>
      </c>
      <c r="T706" s="4">
        <v>257.27498700000001</v>
      </c>
      <c r="V706" s="3">
        <v>43195</v>
      </c>
      <c r="W706">
        <v>26.511299999999999</v>
      </c>
      <c r="Y706">
        <f>Y705/(W705+X705*(1-Analysis!$G$1))*W706</f>
        <v>25.375940428242416</v>
      </c>
      <c r="AA706" s="3">
        <v>43173</v>
      </c>
      <c r="AB706">
        <v>485.89980000000003</v>
      </c>
      <c r="AD706" s="3">
        <v>43160</v>
      </c>
      <c r="AE706">
        <v>47.759300000000003</v>
      </c>
      <c r="AG706" s="1">
        <v>43165</v>
      </c>
      <c r="AH706">
        <v>27.342400000000001</v>
      </c>
      <c r="AJ706">
        <f>AJ705/(AH705+AI705*(1-Analysis!$G$1))*AH706</f>
        <v>26.296540119418697</v>
      </c>
      <c r="AL706" s="1">
        <v>43202</v>
      </c>
      <c r="AM706">
        <v>266.71390000000002</v>
      </c>
      <c r="AO706">
        <f>AO705/(AM705+AN705*(1-Analysis!$G$1))*AM706</f>
        <v>255.12767072554513</v>
      </c>
      <c r="AQ706" s="1">
        <v>43179</v>
      </c>
      <c r="AR706">
        <v>22.6204</v>
      </c>
      <c r="AT706">
        <f t="shared" si="20"/>
        <v>1.22715</v>
      </c>
      <c r="AU706">
        <f>AU705/((AR705+AS705*(1-Analysis!$G$1))*AT705)*AR706*AT706</f>
        <v>26.37011712509134</v>
      </c>
      <c r="AV706">
        <f t="shared" si="21"/>
        <v>1.2245600000000001</v>
      </c>
      <c r="AW706">
        <f>AW705/(($AR705+$AS705*(1-Analysis!$G$1))*AV705)*$AR706*AV706</f>
        <v>26.314460845619404</v>
      </c>
      <c r="AY706" s="3">
        <v>43186</v>
      </c>
      <c r="AZ706">
        <v>1.2394999999999998</v>
      </c>
      <c r="BB706" s="3">
        <v>43209</v>
      </c>
      <c r="BC706">
        <v>1.2346200000000001</v>
      </c>
    </row>
    <row r="707" spans="1:55" x14ac:dyDescent="0.3">
      <c r="A707" s="1">
        <v>43182</v>
      </c>
      <c r="B707">
        <v>2588.2600000000002</v>
      </c>
      <c r="D707" s="1">
        <v>43182</v>
      </c>
      <c r="E707">
        <v>4537.7</v>
      </c>
      <c r="G707" s="1">
        <v>43182</v>
      </c>
      <c r="H707" s="2">
        <v>5069.027</v>
      </c>
      <c r="K707" s="1">
        <v>43208</v>
      </c>
      <c r="L707">
        <v>51.44</v>
      </c>
      <c r="N707">
        <f>N706/(L706+M706*(1-Analysis!$G$1))*L707</f>
        <v>49.198135026377045</v>
      </c>
      <c r="S707" s="3">
        <v>43194</v>
      </c>
      <c r="T707" s="4">
        <v>255.49144999999999</v>
      </c>
      <c r="V707" s="3">
        <v>43194</v>
      </c>
      <c r="W707">
        <v>26.327515999999999</v>
      </c>
      <c r="Y707">
        <f>Y706/(W706+X706*(1-Analysis!$G$1))*W707</f>
        <v>25.200027069196871</v>
      </c>
      <c r="AA707" s="3">
        <v>43172</v>
      </c>
      <c r="AB707">
        <v>488.56310000000002</v>
      </c>
      <c r="AD707" s="3">
        <v>43159</v>
      </c>
      <c r="AE707">
        <v>48.3964</v>
      </c>
      <c r="AG707" s="1">
        <v>43164</v>
      </c>
      <c r="AH707">
        <v>27.2683</v>
      </c>
      <c r="AJ707">
        <f>AJ706/(AH706+AI706*(1-Analysis!$G$1))*AH707</f>
        <v>26.225274479868073</v>
      </c>
      <c r="AL707" s="1">
        <v>43201</v>
      </c>
      <c r="AM707">
        <v>264.5025</v>
      </c>
      <c r="AO707">
        <f>AO706/(AM706+AN706*(1-Analysis!$G$1))*AM707</f>
        <v>253.0123354129031</v>
      </c>
      <c r="AQ707" s="1">
        <v>43178</v>
      </c>
      <c r="AR707">
        <v>22.479299999999999</v>
      </c>
      <c r="AT707">
        <f t="shared" si="20"/>
        <v>1.2330000000000001</v>
      </c>
      <c r="AU707">
        <f>AU706/((AR706+AS706*(1-Analysis!$G$1))*AT706)*AR707*AT707</f>
        <v>26.330553376591311</v>
      </c>
      <c r="AV707">
        <f t="shared" si="21"/>
        <v>1.23349</v>
      </c>
      <c r="AW707">
        <f>AW706/(($AR706+$AS706*(1-Analysis!$G$1))*AV706)*$AR707*AV707</f>
        <v>26.341017262361397</v>
      </c>
      <c r="AY707" s="3">
        <v>43185</v>
      </c>
      <c r="AZ707">
        <v>1.2442</v>
      </c>
      <c r="BB707" s="3">
        <v>43208</v>
      </c>
      <c r="BC707">
        <v>1.2378199999999999</v>
      </c>
    </row>
    <row r="708" spans="1:55" x14ac:dyDescent="0.3">
      <c r="A708" s="1">
        <v>43181</v>
      </c>
      <c r="B708">
        <v>2643.69</v>
      </c>
      <c r="D708" s="1">
        <v>43181</v>
      </c>
      <c r="E708">
        <v>4634.8500000000004</v>
      </c>
      <c r="G708" s="1">
        <v>43181</v>
      </c>
      <c r="H708" s="2">
        <v>5177.5240000000003</v>
      </c>
      <c r="K708" s="1">
        <v>43207</v>
      </c>
      <c r="L708">
        <v>51.4</v>
      </c>
      <c r="N708">
        <f>N707/(L707+M707*(1-Analysis!$G$1))*L708</f>
        <v>49.159878311737558</v>
      </c>
      <c r="S708" s="3">
        <v>43193</v>
      </c>
      <c r="T708" s="4">
        <v>252.55411599999999</v>
      </c>
      <c r="V708" s="3">
        <v>43193</v>
      </c>
      <c r="W708">
        <v>26.024872999999999</v>
      </c>
      <c r="Y708">
        <f>Y707/(W707+X707*(1-Analysis!$G$1))*W708</f>
        <v>24.910344905778835</v>
      </c>
      <c r="AA708" s="3">
        <v>43171</v>
      </c>
      <c r="AB708">
        <v>491.6644</v>
      </c>
      <c r="AD708" s="3">
        <v>43158</v>
      </c>
      <c r="AE708">
        <v>48.934699999999999</v>
      </c>
      <c r="AG708" s="1">
        <v>43161</v>
      </c>
      <c r="AH708">
        <v>26.9694</v>
      </c>
      <c r="AJ708">
        <f>AJ707/(AH707+AI707*(1-Analysis!$G$1))*AH708</f>
        <v>25.937807547861585</v>
      </c>
      <c r="AL708" s="1">
        <v>43200</v>
      </c>
      <c r="AM708">
        <v>265.9599</v>
      </c>
      <c r="AO708">
        <f>AO707/(AM707+AN707*(1-Analysis!$G$1))*AM708</f>
        <v>254.40642498722002</v>
      </c>
      <c r="AQ708" s="1">
        <v>43175</v>
      </c>
      <c r="AR708">
        <v>22.895299999999999</v>
      </c>
      <c r="AT708">
        <f t="shared" si="20"/>
        <v>1.228</v>
      </c>
      <c r="AU708">
        <f>AU707/((AR707+AS707*(1-Analysis!$G$1))*AT707)*AR708*AT708</f>
        <v>26.709074040175398</v>
      </c>
      <c r="AV708">
        <f t="shared" si="21"/>
        <v>1.22889</v>
      </c>
      <c r="AW708">
        <f>AW707/(($AR707+$AS707*(1-Analysis!$G$1))*AV707)*$AR708*AV708</f>
        <v>26.728431593836433</v>
      </c>
      <c r="AY708" s="3">
        <v>43182</v>
      </c>
      <c r="AZ708">
        <v>1.236</v>
      </c>
      <c r="BB708" s="3">
        <v>43207</v>
      </c>
      <c r="BC708">
        <v>1.2374000000000001</v>
      </c>
    </row>
    <row r="709" spans="1:55" x14ac:dyDescent="0.3">
      <c r="A709" s="1">
        <v>43180</v>
      </c>
      <c r="B709">
        <v>2711.93</v>
      </c>
      <c r="D709" s="1">
        <v>43180</v>
      </c>
      <c r="E709">
        <v>4754.3500000000004</v>
      </c>
      <c r="G709" s="1">
        <v>43180</v>
      </c>
      <c r="H709" s="2">
        <v>5310.9579999999996</v>
      </c>
      <c r="K709" s="1">
        <v>43206</v>
      </c>
      <c r="L709">
        <v>50.86</v>
      </c>
      <c r="N709">
        <f>N708/(L708+M708*(1-Analysis!$G$1))*L709</f>
        <v>48.643412664104524</v>
      </c>
      <c r="S709" s="3">
        <v>43190</v>
      </c>
      <c r="T709" s="4">
        <v>255.09810300000001</v>
      </c>
      <c r="V709" s="3">
        <v>43190</v>
      </c>
      <c r="W709">
        <v>26.286947999999999</v>
      </c>
      <c r="Y709">
        <f>Y708/(W708+X708*(1-Analysis!$G$1))*W709</f>
        <v>25.16119641391807</v>
      </c>
      <c r="AA709" s="3">
        <v>43168</v>
      </c>
      <c r="AB709">
        <v>492.29230000000001</v>
      </c>
      <c r="AD709" s="3">
        <v>43157</v>
      </c>
      <c r="AE709">
        <v>49.558999999999997</v>
      </c>
      <c r="AG709" s="1">
        <v>43160</v>
      </c>
      <c r="AH709">
        <v>26.833500000000001</v>
      </c>
      <c r="AJ709">
        <f>AJ708/(AH708+AI708*(1-Analysis!$G$1))*AH709</f>
        <v>25.807105787876033</v>
      </c>
      <c r="AL709" s="1">
        <v>43199</v>
      </c>
      <c r="AM709">
        <v>261.58300000000003</v>
      </c>
      <c r="AO709">
        <f>AO708/(AM708+AN708*(1-Analysis!$G$1))*AM709</f>
        <v>250.21966043539641</v>
      </c>
      <c r="AQ709" s="1">
        <v>43174</v>
      </c>
      <c r="AR709">
        <v>22.7804</v>
      </c>
      <c r="AT709">
        <f t="shared" si="20"/>
        <v>1.2320500000000001</v>
      </c>
      <c r="AU709">
        <f>AU708/((AR708+AS708*(1-Analysis!$G$1))*AT708)*AR709*AT709</f>
        <v>26.662680301743556</v>
      </c>
      <c r="AV709">
        <f t="shared" si="21"/>
        <v>1.23062</v>
      </c>
      <c r="AW709">
        <f>AW708/(($AR708+$AS708*(1-Analysis!$G$1))*AV708)*$AR709*AV709</f>
        <v>26.631733803767418</v>
      </c>
      <c r="AY709" s="3">
        <v>43181</v>
      </c>
      <c r="AZ709">
        <v>1.23085</v>
      </c>
      <c r="BB709" s="3">
        <v>43206</v>
      </c>
      <c r="BC709">
        <v>1.2380599999999999</v>
      </c>
    </row>
    <row r="710" spans="1:55" x14ac:dyDescent="0.3">
      <c r="A710" s="1">
        <v>43179</v>
      </c>
      <c r="B710">
        <v>2716.94</v>
      </c>
      <c r="D710" s="1">
        <v>43179</v>
      </c>
      <c r="E710">
        <v>4762.78</v>
      </c>
      <c r="G710" s="1">
        <v>43179</v>
      </c>
      <c r="H710" s="2">
        <v>5320.1980000000003</v>
      </c>
      <c r="K710" s="1">
        <v>43203</v>
      </c>
      <c r="L710">
        <v>50.45</v>
      </c>
      <c r="N710">
        <f>N709/(L709+M709*(1-Analysis!$G$1))*L710</f>
        <v>48.251281339049811</v>
      </c>
      <c r="S710" s="3">
        <v>43189</v>
      </c>
      <c r="T710" s="4">
        <v>255.09810300000001</v>
      </c>
      <c r="V710" s="3">
        <v>43189</v>
      </c>
      <c r="W710">
        <v>26.286947999999999</v>
      </c>
      <c r="Y710">
        <f>Y709/(W709+X709*(1-Analysis!$G$1))*W710</f>
        <v>25.16119641391807</v>
      </c>
      <c r="AA710" s="3">
        <v>43167</v>
      </c>
      <c r="AB710">
        <v>483.8732</v>
      </c>
      <c r="AD710" s="3">
        <v>43154</v>
      </c>
      <c r="AE710">
        <v>48.978700000000003</v>
      </c>
      <c r="AG710" s="1">
        <v>43159</v>
      </c>
      <c r="AH710">
        <v>27.191800000000001</v>
      </c>
      <c r="AJ710">
        <f>AJ709/(AH709+AI709*(1-Analysis!$G$1))*AH710</f>
        <v>26.151700641465609</v>
      </c>
      <c r="AL710" s="1">
        <v>43196</v>
      </c>
      <c r="AM710">
        <v>260.65109999999999</v>
      </c>
      <c r="AO710">
        <f>AO709/(AM709+AN709*(1-Analysis!$G$1))*AM710</f>
        <v>249.3282427914373</v>
      </c>
      <c r="AQ710" s="1">
        <v>43173</v>
      </c>
      <c r="AR710">
        <v>22.725100000000001</v>
      </c>
      <c r="AT710">
        <f t="shared" si="20"/>
        <v>1.2359500000000001</v>
      </c>
      <c r="AU710">
        <f>AU709/((AR709+AS709*(1-Analysis!$G$1))*AT709)*AR710*AT710</f>
        <v>26.682150625543326</v>
      </c>
      <c r="AV710">
        <f t="shared" si="21"/>
        <v>1.2368300000000001</v>
      </c>
      <c r="AW710">
        <f>AW709/(($AR709+$AS709*(1-Analysis!$G$1))*AV709)*$AR710*AV710</f>
        <v>26.701148394506852</v>
      </c>
      <c r="AY710" s="3">
        <v>43180</v>
      </c>
      <c r="AZ710">
        <v>1.2267500000000002</v>
      </c>
      <c r="BB710" s="3">
        <v>43203</v>
      </c>
      <c r="BC710">
        <v>1.2338499999999999</v>
      </c>
    </row>
    <row r="711" spans="1:55" x14ac:dyDescent="0.3">
      <c r="A711" s="1">
        <v>43178</v>
      </c>
      <c r="B711">
        <v>2712.92</v>
      </c>
      <c r="D711" s="1">
        <v>43178</v>
      </c>
      <c r="E711">
        <v>4755.67</v>
      </c>
      <c r="G711" s="1">
        <v>43178</v>
      </c>
      <c r="H711" s="2">
        <v>5312.2340000000004</v>
      </c>
      <c r="K711" s="1">
        <v>43202</v>
      </c>
      <c r="L711">
        <v>50.59</v>
      </c>
      <c r="N711">
        <f>N710/(L710+M710*(1-Analysis!$G$1))*L711</f>
        <v>48.385179840288011</v>
      </c>
      <c r="S711" s="3">
        <v>43188</v>
      </c>
      <c r="T711" s="4">
        <v>255.09810300000001</v>
      </c>
      <c r="V711" s="3">
        <v>43188</v>
      </c>
      <c r="W711">
        <v>26.286947999999999</v>
      </c>
      <c r="Y711">
        <f>Y710/(W710+X710*(1-Analysis!$G$1))*W711</f>
        <v>25.16119641391807</v>
      </c>
      <c r="AA711" s="3">
        <v>43166</v>
      </c>
      <c r="AB711">
        <v>481.59410000000003</v>
      </c>
      <c r="AD711" s="3">
        <v>43153</v>
      </c>
      <c r="AE711">
        <v>48.203400000000002</v>
      </c>
      <c r="AG711" s="1">
        <v>43158</v>
      </c>
      <c r="AH711">
        <v>27.495899999999999</v>
      </c>
      <c r="AJ711">
        <f>AJ710/(AH710+AI710*(1-Analysis!$G$1))*AH711</f>
        <v>26.444168670984421</v>
      </c>
      <c r="AL711" s="1">
        <v>43195</v>
      </c>
      <c r="AM711">
        <v>266.483</v>
      </c>
      <c r="AO711">
        <f>AO710/(AM710+AN710*(1-Analysis!$G$1))*AM711</f>
        <v>254.90680117517473</v>
      </c>
      <c r="AQ711" s="1">
        <v>43172</v>
      </c>
      <c r="AR711">
        <v>22.7822</v>
      </c>
      <c r="AT711">
        <f t="shared" si="20"/>
        <v>1.2397</v>
      </c>
      <c r="AU711">
        <f>AU710/((AR710+AS710*(1-Analysis!$G$1))*AT710)*AR711*AT711</f>
        <v>26.830353086195363</v>
      </c>
      <c r="AV711">
        <f t="shared" si="21"/>
        <v>1.2393700000000001</v>
      </c>
      <c r="AW711">
        <f>AW710/(($AR710+$AS710*(1-Analysis!$G$1))*AV710)*$AR711*AV711</f>
        <v>26.823211022374714</v>
      </c>
      <c r="AY711" s="3">
        <v>43179</v>
      </c>
      <c r="AZ711">
        <v>1.22715</v>
      </c>
      <c r="BB711" s="3">
        <v>43202</v>
      </c>
      <c r="BC711">
        <v>1.2326600000000001</v>
      </c>
    </row>
    <row r="712" spans="1:55" x14ac:dyDescent="0.3">
      <c r="A712" s="1">
        <v>43175</v>
      </c>
      <c r="B712">
        <v>2752.01</v>
      </c>
      <c r="D712" s="1">
        <v>43175</v>
      </c>
      <c r="E712">
        <v>4824.17</v>
      </c>
      <c r="G712" s="1">
        <v>43175</v>
      </c>
      <c r="H712" s="2">
        <v>5388.7349999999997</v>
      </c>
      <c r="K712" s="1">
        <v>43201</v>
      </c>
      <c r="L712">
        <v>50.17</v>
      </c>
      <c r="N712">
        <f>N711/(L711+M711*(1-Analysis!$G$1))*L712</f>
        <v>47.983484336573419</v>
      </c>
      <c r="S712" s="3">
        <v>43187</v>
      </c>
      <c r="T712" s="4">
        <v>251.62445600000001</v>
      </c>
      <c r="V712" s="3">
        <v>43187</v>
      </c>
      <c r="W712">
        <v>25.929012</v>
      </c>
      <c r="Y712">
        <f>Y711/(W711+X711*(1-Analysis!$G$1))*W712</f>
        <v>24.81858920064964</v>
      </c>
      <c r="AA712" s="3">
        <v>43165</v>
      </c>
      <c r="AB712">
        <v>481.79579999999999</v>
      </c>
      <c r="AD712" s="3">
        <v>43152</v>
      </c>
      <c r="AE712">
        <v>48.1511</v>
      </c>
      <c r="AG712" s="1">
        <v>43157</v>
      </c>
      <c r="AH712">
        <v>27.8474</v>
      </c>
      <c r="AJ712">
        <f>AJ711/(AH711+AI711*(1-Analysis!$G$1))*AH712</f>
        <v>26.782223627827115</v>
      </c>
      <c r="AL712" s="1">
        <v>43194</v>
      </c>
      <c r="AM712">
        <v>264.63709999999998</v>
      </c>
      <c r="AO712">
        <f>AO711/(AM711+AN711*(1-Analysis!$G$1))*AM712</f>
        <v>253.14108829934679</v>
      </c>
      <c r="AQ712" s="1">
        <v>43171</v>
      </c>
      <c r="AR712">
        <v>23.073</v>
      </c>
      <c r="AT712">
        <f t="shared" ref="AT712:AT760" si="22">VLOOKUP(AQ712,$AY$9:$AZ$768,2,0)</f>
        <v>1.2318499999999999</v>
      </c>
      <c r="AU712">
        <f>AU711/((AR711+AS711*(1-Analysis!$G$1))*AT711)*AR712*AT712</f>
        <v>27.000761991429872</v>
      </c>
      <c r="AV712">
        <f t="shared" ref="AV712:AV760" si="23">VLOOKUP(AQ712,$BB$7:$BC$803,2,0)</f>
        <v>1.2333700000000001</v>
      </c>
      <c r="AW712">
        <f>AW711/(($AR711+$AS711*(1-Analysis!$G$1))*AV711)*$AR712*AV712</f>
        <v>27.034078676275399</v>
      </c>
      <c r="AY712" s="3">
        <v>43178</v>
      </c>
      <c r="AZ712">
        <v>1.2330000000000001</v>
      </c>
      <c r="BB712" s="3">
        <v>43201</v>
      </c>
      <c r="BC712">
        <v>1.2367699999999999</v>
      </c>
    </row>
    <row r="713" spans="1:55" x14ac:dyDescent="0.3">
      <c r="A713" s="1">
        <v>43174</v>
      </c>
      <c r="B713">
        <v>2747.33</v>
      </c>
      <c r="D713" s="1">
        <v>43174</v>
      </c>
      <c r="E713">
        <v>4815.8500000000004</v>
      </c>
      <c r="G713" s="1">
        <v>43174</v>
      </c>
      <c r="H713" s="2">
        <v>5379.393</v>
      </c>
      <c r="K713" s="1">
        <v>43200</v>
      </c>
      <c r="L713">
        <v>50.45</v>
      </c>
      <c r="N713">
        <f>N712/(L712+M712*(1-Analysis!$G$1))*L713</f>
        <v>48.251281339049811</v>
      </c>
      <c r="S713" s="3">
        <v>43186</v>
      </c>
      <c r="T713" s="4">
        <v>252.32593199999999</v>
      </c>
      <c r="V713" s="3">
        <v>43186</v>
      </c>
      <c r="W713">
        <v>26.001284999999999</v>
      </c>
      <c r="Y713">
        <f>Y712/(W712+X712*(1-Analysis!$G$1))*W713</f>
        <v>24.887767073578178</v>
      </c>
      <c r="AA713" s="3">
        <v>43164</v>
      </c>
      <c r="AB713">
        <v>480.50380000000001</v>
      </c>
      <c r="AD713" s="3">
        <v>43151</v>
      </c>
      <c r="AE713">
        <v>48.415900000000001</v>
      </c>
      <c r="AG713" s="1">
        <v>43154</v>
      </c>
      <c r="AH713">
        <v>27.520900000000001</v>
      </c>
      <c r="AJ713">
        <f>AJ712/(AH712+AI712*(1-Analysis!$G$1))*AH713</f>
        <v>26.468212409024442</v>
      </c>
      <c r="AL713" s="1">
        <v>43193</v>
      </c>
      <c r="AM713">
        <v>261.59480000000002</v>
      </c>
      <c r="AO713">
        <f>AO712/(AM712+AN712*(1-Analysis!$G$1))*AM713</f>
        <v>250.23094783554524</v>
      </c>
      <c r="AQ713" s="1">
        <v>43168</v>
      </c>
      <c r="AR713">
        <v>23.099799999999998</v>
      </c>
      <c r="AT713">
        <f t="shared" si="22"/>
        <v>1.2319500000000001</v>
      </c>
      <c r="AU713">
        <f>AU712/((AR712+AS712*(1-Analysis!$G$1))*AT712)*AR713*AT713</f>
        <v>27.034318641038052</v>
      </c>
      <c r="AV713">
        <f t="shared" si="23"/>
        <v>1.23062</v>
      </c>
      <c r="AW713">
        <f>AW712/(($AR712+$AS712*(1-Analysis!$G$1))*AV712)*$AR713*AV713</f>
        <v>27.00513268073723</v>
      </c>
      <c r="AY713" s="3">
        <v>43175</v>
      </c>
      <c r="AZ713">
        <v>1.228</v>
      </c>
      <c r="BB713" s="3">
        <v>43200</v>
      </c>
      <c r="BC713">
        <v>1.23536</v>
      </c>
    </row>
    <row r="714" spans="1:55" x14ac:dyDescent="0.3">
      <c r="A714" s="1">
        <v>43173</v>
      </c>
      <c r="B714">
        <v>2749.48</v>
      </c>
      <c r="D714" s="1">
        <v>43173</v>
      </c>
      <c r="E714">
        <v>4819.41</v>
      </c>
      <c r="G714" s="1">
        <v>43173</v>
      </c>
      <c r="H714" s="2">
        <v>5383.2659999999996</v>
      </c>
      <c r="K714" s="1">
        <v>43199</v>
      </c>
      <c r="L714">
        <v>49.62</v>
      </c>
      <c r="N714">
        <f>N713/(L713+M713*(1-Analysis!$G$1))*L714</f>
        <v>47.457454510280506</v>
      </c>
      <c r="S714" s="3">
        <v>43185</v>
      </c>
      <c r="T714" s="4">
        <v>256.76155299999999</v>
      </c>
      <c r="V714" s="3">
        <v>43185</v>
      </c>
      <c r="W714">
        <v>26.458386999999998</v>
      </c>
      <c r="Y714">
        <f>Y713/(W713+X713*(1-Analysis!$G$1))*W714</f>
        <v>25.325293453711573</v>
      </c>
      <c r="AA714" s="3">
        <v>43161</v>
      </c>
      <c r="AB714">
        <v>475.25990000000002</v>
      </c>
      <c r="AD714" s="3">
        <v>43150</v>
      </c>
      <c r="AE714">
        <v>48.697200000000002</v>
      </c>
      <c r="AG714" s="1">
        <v>43153</v>
      </c>
      <c r="AH714">
        <v>27.085100000000001</v>
      </c>
      <c r="AJ714">
        <f>AJ713/(AH713+AI713*(1-Analysis!$G$1))*AH714</f>
        <v>26.049081967510798</v>
      </c>
      <c r="AL714" s="1">
        <v>43189</v>
      </c>
      <c r="AM714">
        <v>264.22590000000002</v>
      </c>
      <c r="AO714">
        <f>AO713/(AM713+AN713*(1-Analysis!$G$1))*AM714</f>
        <v>252.7477511009393</v>
      </c>
      <c r="AQ714" s="1">
        <v>43167</v>
      </c>
      <c r="AR714">
        <v>22.688099999999999</v>
      </c>
      <c r="AT714">
        <f t="shared" si="22"/>
        <v>1.23285</v>
      </c>
      <c r="AU714">
        <f>AU713/((AR713+AS713*(1-Analysis!$G$1))*AT713)*AR714*AT714</f>
        <v>26.571892934976383</v>
      </c>
      <c r="AV714">
        <f t="shared" si="23"/>
        <v>1.2313400000000001</v>
      </c>
      <c r="AW714">
        <f>AW713/(($AR713+$AS713*(1-Analysis!$G$1))*AV713)*$AR714*AV714</f>
        <v>26.539347565846459</v>
      </c>
      <c r="AY714" s="3">
        <v>43174</v>
      </c>
      <c r="AZ714">
        <v>1.2320500000000001</v>
      </c>
      <c r="BB714" s="3">
        <v>43199</v>
      </c>
      <c r="BC714">
        <v>1.2322200000000001</v>
      </c>
    </row>
    <row r="715" spans="1:55" x14ac:dyDescent="0.3">
      <c r="A715" s="1">
        <v>43172</v>
      </c>
      <c r="B715">
        <v>2765.31</v>
      </c>
      <c r="D715" s="1">
        <v>43172</v>
      </c>
      <c r="E715">
        <v>4846.21</v>
      </c>
      <c r="G715" s="1">
        <v>43172</v>
      </c>
      <c r="H715" s="2">
        <v>5412.7529999999997</v>
      </c>
      <c r="K715" s="1">
        <v>43196</v>
      </c>
      <c r="L715">
        <v>49.44</v>
      </c>
      <c r="N715">
        <f>N714/(L714+M714*(1-Analysis!$G$1))*L715</f>
        <v>47.285299294402826</v>
      </c>
      <c r="S715" s="3">
        <v>43182</v>
      </c>
      <c r="T715" s="4">
        <v>249.97585900000001</v>
      </c>
      <c r="V715" s="3">
        <v>43182</v>
      </c>
      <c r="W715">
        <v>25.759122999999999</v>
      </c>
      <c r="Y715">
        <f>Y714/(W714+X714*(1-Analysis!$G$1))*W715</f>
        <v>24.655975781337357</v>
      </c>
      <c r="AA715" s="3">
        <v>43160</v>
      </c>
      <c r="AB715">
        <v>472.8193</v>
      </c>
      <c r="AD715" s="3">
        <v>43147</v>
      </c>
      <c r="AE715">
        <v>48.697000000000003</v>
      </c>
      <c r="AG715" s="1">
        <v>43152</v>
      </c>
      <c r="AH715">
        <v>27.054300000000001</v>
      </c>
      <c r="AJ715">
        <f>AJ714/(AH714+AI714*(1-Analysis!$G$1))*AH715</f>
        <v>26.019460082245494</v>
      </c>
      <c r="AL715" s="1">
        <v>43188</v>
      </c>
      <c r="AM715">
        <v>264.22590000000002</v>
      </c>
      <c r="AO715">
        <f>AO714/(AM714+AN714*(1-Analysis!$G$1))*AM715</f>
        <v>252.7477511009393</v>
      </c>
      <c r="AQ715" s="1">
        <v>43166</v>
      </c>
      <c r="AR715">
        <v>22.448</v>
      </c>
      <c r="AT715">
        <f t="shared" si="22"/>
        <v>1.2402500000000001</v>
      </c>
      <c r="AU715">
        <f>AU714/((AR714+AS714*(1-Analysis!$G$1))*AT714)*AR715*AT715</f>
        <v>26.448498147383614</v>
      </c>
      <c r="AV715">
        <f t="shared" si="23"/>
        <v>1.24108</v>
      </c>
      <c r="AW715">
        <f>AW714/(($AR714+$AS714*(1-Analysis!$G$1))*AV714)*$AR715*AV715</f>
        <v>26.466198009074652</v>
      </c>
      <c r="AY715" s="3">
        <v>43173</v>
      </c>
      <c r="AZ715">
        <v>1.2359500000000001</v>
      </c>
      <c r="BB715" s="3">
        <v>43196</v>
      </c>
      <c r="BC715">
        <v>1.2285299999999999</v>
      </c>
    </row>
    <row r="716" spans="1:55" x14ac:dyDescent="0.3">
      <c r="A716" s="1">
        <v>43171</v>
      </c>
      <c r="B716">
        <v>2783.02</v>
      </c>
      <c r="D716" s="1">
        <v>43171</v>
      </c>
      <c r="E716">
        <v>4877.05</v>
      </c>
      <c r="G716" s="1">
        <v>43171</v>
      </c>
      <c r="H716" s="2">
        <v>5447.0969999999998</v>
      </c>
      <c r="K716" s="1">
        <v>43195</v>
      </c>
      <c r="L716">
        <v>50.55</v>
      </c>
      <c r="N716">
        <f>N715/(L715+M715*(1-Analysis!$G$1))*L716</f>
        <v>48.346923125648516</v>
      </c>
      <c r="S716" s="3">
        <v>43181</v>
      </c>
      <c r="T716" s="4">
        <v>255.325411</v>
      </c>
      <c r="V716" s="3">
        <v>43181</v>
      </c>
      <c r="W716">
        <v>26.310323</v>
      </c>
      <c r="Y716">
        <f>Y715/(W715+X715*(1-Analysis!$G$1))*W716</f>
        <v>25.183570367949379</v>
      </c>
      <c r="AA716" s="3">
        <v>43159</v>
      </c>
      <c r="AB716">
        <v>479.13060000000002</v>
      </c>
      <c r="AD716" s="3">
        <v>43146</v>
      </c>
      <c r="AE716">
        <v>48.6751</v>
      </c>
      <c r="AG716" s="1">
        <v>43151</v>
      </c>
      <c r="AH716">
        <v>27.2029</v>
      </c>
      <c r="AJ716">
        <f>AJ715/(AH715+AI715*(1-Analysis!$G$1))*AH716</f>
        <v>26.162376061155378</v>
      </c>
      <c r="AL716" s="1">
        <v>43187</v>
      </c>
      <c r="AM716">
        <v>260.63409999999999</v>
      </c>
      <c r="AO716">
        <f>AO715/(AM715+AN715*(1-Analysis!$G$1))*AM716</f>
        <v>249.31198128274826</v>
      </c>
      <c r="AQ716" s="1">
        <v>43165</v>
      </c>
      <c r="AR716">
        <v>22.4621</v>
      </c>
      <c r="AT716">
        <f t="shared" si="22"/>
        <v>1.24</v>
      </c>
      <c r="AU716">
        <f>AU715/((AR715+AS715*(1-Analysis!$G$1))*AT715)*AR716*AT716</f>
        <v>26.459776301231877</v>
      </c>
      <c r="AV716">
        <f t="shared" si="23"/>
        <v>1.24214</v>
      </c>
      <c r="AW716">
        <f>AW715/(($AR715+$AS715*(1-Analysis!$G$1))*AV715)*$AR716*AV716</f>
        <v>26.505440753880762</v>
      </c>
      <c r="AY716" s="3">
        <v>43172</v>
      </c>
      <c r="AZ716">
        <v>1.2397</v>
      </c>
      <c r="BB716" s="3">
        <v>43195</v>
      </c>
      <c r="BC716">
        <v>1.2239199999999999</v>
      </c>
    </row>
    <row r="717" spans="1:55" x14ac:dyDescent="0.3">
      <c r="A717" s="1">
        <v>43168</v>
      </c>
      <c r="B717">
        <v>2786.57</v>
      </c>
      <c r="D717" s="1">
        <v>43168</v>
      </c>
      <c r="E717">
        <v>4883.25</v>
      </c>
      <c r="G717" s="1">
        <v>43168</v>
      </c>
      <c r="H717" s="2">
        <v>5454.0249999999996</v>
      </c>
      <c r="K717" s="1">
        <v>43194</v>
      </c>
      <c r="L717">
        <v>50.2</v>
      </c>
      <c r="N717">
        <f>N716/(L716+M716*(1-Analysis!$G$1))*L717</f>
        <v>48.012176872553027</v>
      </c>
      <c r="S717" s="3">
        <v>43180</v>
      </c>
      <c r="T717" s="4">
        <v>261.907715</v>
      </c>
      <c r="V717" s="3">
        <v>43180</v>
      </c>
      <c r="W717">
        <v>26.988543</v>
      </c>
      <c r="Y717">
        <f>Y716/(W716+X716*(1-Analysis!$G$1))*W717</f>
        <v>25.832745260061142</v>
      </c>
      <c r="AA717" s="3">
        <v>43158</v>
      </c>
      <c r="AB717">
        <v>484.4581</v>
      </c>
      <c r="AD717" s="3">
        <v>43145</v>
      </c>
      <c r="AE717">
        <v>48.084099999999999</v>
      </c>
      <c r="AG717" s="1">
        <v>43147</v>
      </c>
      <c r="AH717">
        <v>27.361799999999999</v>
      </c>
      <c r="AJ717">
        <f>AJ716/(AH716+AI716*(1-Analysis!$G$1))*AH717</f>
        <v>26.31519806013775</v>
      </c>
      <c r="AL717" s="1">
        <v>43186</v>
      </c>
      <c r="AM717">
        <v>261.35849999999999</v>
      </c>
      <c r="AO717">
        <f>AO716/(AM716+AN716*(1-Analysis!$G$1))*AM717</f>
        <v>250.00491286476776</v>
      </c>
      <c r="AQ717" s="1">
        <v>43164</v>
      </c>
      <c r="AR717">
        <v>22.534600000000001</v>
      </c>
      <c r="AT717">
        <f t="shared" si="22"/>
        <v>1.2326999999999999</v>
      </c>
      <c r="AU717">
        <f>AU716/((AR716+AS716*(1-Analysis!$G$1))*AT716)*AR717*AT717</f>
        <v>26.388905397027262</v>
      </c>
      <c r="AV717">
        <f t="shared" si="23"/>
        <v>1.2334400000000001</v>
      </c>
      <c r="AW717">
        <f>AW716/(($AR716+$AS716*(1-Analysis!$G$1))*AV716)*$AR717*AV717</f>
        <v>26.404746875078523</v>
      </c>
      <c r="AY717" s="3">
        <v>43171</v>
      </c>
      <c r="AZ717">
        <v>1.2318499999999999</v>
      </c>
      <c r="BB717" s="3">
        <v>43194</v>
      </c>
      <c r="BC717">
        <v>1.2282599999999999</v>
      </c>
    </row>
    <row r="718" spans="1:55" x14ac:dyDescent="0.3">
      <c r="A718" s="1">
        <v>43167</v>
      </c>
      <c r="B718">
        <v>2738.97</v>
      </c>
      <c r="D718" s="1">
        <v>43167</v>
      </c>
      <c r="E718">
        <v>4799.76</v>
      </c>
      <c r="G718" s="1">
        <v>43167</v>
      </c>
      <c r="H718" s="2">
        <v>5360.7330000000002</v>
      </c>
      <c r="K718" s="1">
        <v>43193</v>
      </c>
      <c r="L718">
        <v>49.62</v>
      </c>
      <c r="N718">
        <f>N717/(L717+M717*(1-Analysis!$G$1))*L718</f>
        <v>47.457454510280499</v>
      </c>
      <c r="S718" s="3">
        <v>43179</v>
      </c>
      <c r="T718" s="4">
        <v>262.364284</v>
      </c>
      <c r="V718" s="3">
        <v>43179</v>
      </c>
      <c r="W718">
        <v>27.035571000000001</v>
      </c>
      <c r="Y718">
        <f>Y717/(W717+X717*(1-Analysis!$G$1))*W718</f>
        <v>25.87775926263587</v>
      </c>
      <c r="AA718" s="3">
        <v>43157</v>
      </c>
      <c r="AB718">
        <v>490.62360000000001</v>
      </c>
      <c r="AD718" s="3">
        <v>43144</v>
      </c>
      <c r="AE718">
        <v>47.438200000000002</v>
      </c>
      <c r="AG718" s="1">
        <v>43146</v>
      </c>
      <c r="AH718">
        <v>27.348600000000001</v>
      </c>
      <c r="AJ718">
        <f>AJ717/(AH717+AI717*(1-Analysis!$G$1))*AH718</f>
        <v>26.302502966452618</v>
      </c>
      <c r="AL718" s="1">
        <v>43185</v>
      </c>
      <c r="AM718">
        <v>265.95440000000002</v>
      </c>
      <c r="AO718">
        <f>AO717/(AM717+AN717*(1-Analysis!$G$1))*AM718</f>
        <v>254.40116391087949</v>
      </c>
      <c r="AQ718" s="1">
        <v>43161</v>
      </c>
      <c r="AR718">
        <v>22.317599999999999</v>
      </c>
      <c r="AT718">
        <f t="shared" si="22"/>
        <v>1.23105</v>
      </c>
      <c r="AU718">
        <f>AU717/((AR717+AS717*(1-Analysis!$G$1))*AT717)*AR718*AT718</f>
        <v>26.099807763737719</v>
      </c>
      <c r="AV718">
        <f t="shared" si="23"/>
        <v>1.2329300000000001</v>
      </c>
      <c r="AW718">
        <f>AW717/(($AR717+$AS717*(1-Analysis!$G$1))*AV717)*$AR718*AV718</f>
        <v>26.139666127407601</v>
      </c>
      <c r="AY718" s="3">
        <v>43168</v>
      </c>
      <c r="AZ718">
        <v>1.2319500000000001</v>
      </c>
      <c r="BB718" s="3">
        <v>43193</v>
      </c>
      <c r="BC718">
        <v>1.2270099999999999</v>
      </c>
    </row>
    <row r="719" spans="1:55" x14ac:dyDescent="0.3">
      <c r="A719" s="1">
        <v>43166</v>
      </c>
      <c r="B719">
        <v>2726.8</v>
      </c>
      <c r="D719" s="1">
        <v>43166</v>
      </c>
      <c r="E719">
        <v>4777.53</v>
      </c>
      <c r="G719" s="1">
        <v>43166</v>
      </c>
      <c r="H719" s="2">
        <v>5335.4709999999995</v>
      </c>
      <c r="K719" s="1">
        <v>43192</v>
      </c>
      <c r="L719">
        <v>49</v>
      </c>
      <c r="N719">
        <f>N718/(L718+M718*(1-Analysis!$G$1))*L719</f>
        <v>46.86447543336849</v>
      </c>
      <c r="S719" s="3">
        <v>43178</v>
      </c>
      <c r="T719" s="4">
        <v>261.97311100000002</v>
      </c>
      <c r="V719" s="3">
        <v>43178</v>
      </c>
      <c r="W719">
        <v>26.995232999999999</v>
      </c>
      <c r="Y719">
        <f>Y718/(W718+X718*(1-Analysis!$G$1))*W719</f>
        <v>25.839148757492989</v>
      </c>
      <c r="AA719" s="3">
        <v>43154</v>
      </c>
      <c r="AB719">
        <v>484.86610000000002</v>
      </c>
      <c r="AD719" s="3">
        <v>43143</v>
      </c>
      <c r="AE719">
        <v>47.311999999999998</v>
      </c>
      <c r="AG719" s="1">
        <v>43145</v>
      </c>
      <c r="AH719">
        <v>27.018699999999999</v>
      </c>
      <c r="AJ719">
        <f>AJ718/(AH718+AI718*(1-Analysis!$G$1))*AH719</f>
        <v>25.985221799276498</v>
      </c>
      <c r="AL719" s="1">
        <v>43182</v>
      </c>
      <c r="AM719">
        <v>258.9282</v>
      </c>
      <c r="AO719">
        <f>AO718/(AM718+AN718*(1-Analysis!$G$1))*AM719</f>
        <v>247.68018671377115</v>
      </c>
      <c r="AQ719" s="1">
        <v>43160</v>
      </c>
      <c r="AR719">
        <v>22.443899999999999</v>
      </c>
      <c r="AT719">
        <f t="shared" si="22"/>
        <v>1.2178500000000001</v>
      </c>
      <c r="AU719">
        <f>AU718/((AR718+AS718*(1-Analysis!$G$1))*AT718)*AR719*AT719</f>
        <v>25.966071710848599</v>
      </c>
      <c r="AV719">
        <f t="shared" si="23"/>
        <v>1.22746</v>
      </c>
      <c r="AW719">
        <f>AW718/(($AR718+$AS718*(1-Analysis!$G$1))*AV718)*$AR719*AV719</f>
        <v>26.170968823909512</v>
      </c>
      <c r="AY719" s="3">
        <v>43167</v>
      </c>
      <c r="AZ719">
        <v>1.23285</v>
      </c>
      <c r="BB719" s="3">
        <v>43192</v>
      </c>
      <c r="BC719">
        <v>1.2302</v>
      </c>
    </row>
    <row r="720" spans="1:55" x14ac:dyDescent="0.3">
      <c r="A720" s="1">
        <v>43165</v>
      </c>
      <c r="B720">
        <v>2728.12</v>
      </c>
      <c r="D720" s="1">
        <v>43165</v>
      </c>
      <c r="E720">
        <v>4779.6099999999997</v>
      </c>
      <c r="G720" s="1">
        <v>43165</v>
      </c>
      <c r="H720" s="2">
        <v>5337.6859999999997</v>
      </c>
      <c r="K720" s="1">
        <v>43188</v>
      </c>
      <c r="L720">
        <v>50.12</v>
      </c>
      <c r="N720">
        <f>N719/(L719+M719*(1-Analysis!$G$1))*L720</f>
        <v>47.935663443274059</v>
      </c>
      <c r="S720" s="3">
        <v>43175</v>
      </c>
      <c r="T720" s="4">
        <v>265.74704100000002</v>
      </c>
      <c r="V720" s="3">
        <v>43175</v>
      </c>
      <c r="W720">
        <v>27.383215</v>
      </c>
      <c r="Y720">
        <f>Y719/(W719+X719*(1-Analysis!$G$1))*W720</f>
        <v>26.210515235908996</v>
      </c>
      <c r="AA720" s="3">
        <v>43153</v>
      </c>
      <c r="AB720">
        <v>477.18889999999999</v>
      </c>
      <c r="AD720" s="3">
        <v>43140</v>
      </c>
      <c r="AE720">
        <v>46.661299999999997</v>
      </c>
      <c r="AG720" s="1">
        <v>43144</v>
      </c>
      <c r="AH720">
        <v>26.658200000000001</v>
      </c>
      <c r="AJ720">
        <f>AJ719/(AH719+AI719*(1-Analysis!$G$1))*AH720</f>
        <v>25.6385110967394</v>
      </c>
      <c r="AL720" s="1">
        <v>43181</v>
      </c>
      <c r="AM720">
        <v>264.46710000000002</v>
      </c>
      <c r="AO720">
        <f>AO719/(AM719+AN719*(1-Analysis!$G$1))*AM720</f>
        <v>252.97847321245655</v>
      </c>
      <c r="AQ720" s="1">
        <v>43159</v>
      </c>
      <c r="AR720">
        <v>22.710599999999999</v>
      </c>
      <c r="AT720">
        <f t="shared" si="22"/>
        <v>1.2196499999999999</v>
      </c>
      <c r="AU720">
        <f>AU719/((AR719+AS719*(1-Analysis!$G$1))*AT719)*AR720*AT720</f>
        <v>26.313459820167331</v>
      </c>
      <c r="AV720">
        <f t="shared" si="23"/>
        <v>1.2193499999999999</v>
      </c>
      <c r="AW720">
        <f>AW719/(($AR719+$AS719*(1-Analysis!$G$1))*AV719)*$AR720*AV720</f>
        <v>26.306987440430461</v>
      </c>
      <c r="AY720" s="3">
        <v>43166</v>
      </c>
      <c r="AZ720">
        <v>1.2402500000000001</v>
      </c>
      <c r="BB720" s="3">
        <v>43189</v>
      </c>
      <c r="BC720">
        <v>1.2319100000000001</v>
      </c>
    </row>
    <row r="721" spans="1:55" x14ac:dyDescent="0.3">
      <c r="A721" s="1">
        <v>43164</v>
      </c>
      <c r="B721">
        <v>2720.94</v>
      </c>
      <c r="D721" s="1">
        <v>43164</v>
      </c>
      <c r="E721">
        <v>4766.8599999999997</v>
      </c>
      <c r="G721" s="1">
        <v>43164</v>
      </c>
      <c r="H721" s="2">
        <v>5323.36</v>
      </c>
      <c r="K721" s="1">
        <v>43187</v>
      </c>
      <c r="L721">
        <v>49.44</v>
      </c>
      <c r="N721">
        <f>N720/(L720+M720*(1-Analysis!$G$1))*L721</f>
        <v>47.285299294402826</v>
      </c>
      <c r="S721" s="3">
        <v>43174</v>
      </c>
      <c r="T721" s="4">
        <v>265.289827</v>
      </c>
      <c r="V721" s="3">
        <v>43174</v>
      </c>
      <c r="W721">
        <v>27.335968999999999</v>
      </c>
      <c r="X721">
        <v>9.9299999999999999E-2</v>
      </c>
      <c r="Y721">
        <f>Y720/(W720+X720*(1-Analysis!$G$1))*W721</f>
        <v>26.16529256929239</v>
      </c>
      <c r="AA721" s="3">
        <v>43152</v>
      </c>
      <c r="AB721">
        <v>476.6859</v>
      </c>
      <c r="AD721" s="3">
        <v>43139</v>
      </c>
      <c r="AE721">
        <v>45.963700000000003</v>
      </c>
      <c r="AG721" s="1">
        <v>43143</v>
      </c>
      <c r="AH721">
        <v>26.588999999999999</v>
      </c>
      <c r="AJ721">
        <f>AJ720/(AH720+AI720*(1-Analysis!$G$1))*AH721</f>
        <v>25.57195802984462</v>
      </c>
      <c r="AL721" s="1">
        <v>43180</v>
      </c>
      <c r="AM721">
        <v>271.27940000000001</v>
      </c>
      <c r="AO721">
        <f>AO720/(AM720+AN720*(1-Analysis!$G$1))*AM721</f>
        <v>259.49484236788351</v>
      </c>
      <c r="AQ721" s="1">
        <v>43158</v>
      </c>
      <c r="AR721">
        <v>22.883700000000001</v>
      </c>
      <c r="AT721">
        <f t="shared" si="22"/>
        <v>1.2239</v>
      </c>
      <c r="AU721">
        <f>AU720/((AR720+AS720*(1-Analysis!$G$1))*AT720)*AR721*AT721</f>
        <v>26.606411709335688</v>
      </c>
      <c r="AV721">
        <f t="shared" si="23"/>
        <v>1.2235799999999999</v>
      </c>
      <c r="AW721">
        <f>AW720/(($AR720+$AS720*(1-Analysis!$G$1))*AV720)*$AR721*AV721</f>
        <v>26.599455216364841</v>
      </c>
      <c r="AY721" s="3">
        <v>43165</v>
      </c>
      <c r="AZ721">
        <v>1.24</v>
      </c>
      <c r="BB721" s="3">
        <v>43188</v>
      </c>
      <c r="BC721">
        <v>1.2302200000000001</v>
      </c>
    </row>
    <row r="722" spans="1:55" x14ac:dyDescent="0.3">
      <c r="A722" s="1">
        <v>43161</v>
      </c>
      <c r="B722">
        <v>2691.25</v>
      </c>
      <c r="D722" s="1">
        <v>43161</v>
      </c>
      <c r="E722">
        <v>4714.82</v>
      </c>
      <c r="G722" s="1">
        <v>43161</v>
      </c>
      <c r="H722" s="2">
        <v>5265.24</v>
      </c>
      <c r="K722" s="1">
        <v>43186</v>
      </c>
      <c r="L722">
        <v>49.58</v>
      </c>
      <c r="N722">
        <f>N721/(L721+M721*(1-Analysis!$G$1))*L722</f>
        <v>47.419197795641018</v>
      </c>
      <c r="S722" s="3">
        <v>43173</v>
      </c>
      <c r="T722" s="4">
        <v>265.48183499999999</v>
      </c>
      <c r="V722" s="3">
        <v>43173</v>
      </c>
      <c r="W722">
        <v>27.455214999999999</v>
      </c>
      <c r="Y722">
        <f>Y721/(W721+X721*(1-Analysis!$G$1))*W722</f>
        <v>26.18431527053097</v>
      </c>
      <c r="AA722" s="3">
        <v>43151</v>
      </c>
      <c r="AB722">
        <v>479.31279999999998</v>
      </c>
      <c r="AD722" s="3">
        <v>43138</v>
      </c>
      <c r="AE722">
        <v>47.748399999999997</v>
      </c>
      <c r="AG722" s="1">
        <v>43140</v>
      </c>
      <c r="AH722">
        <v>26.221599999999999</v>
      </c>
      <c r="AJ722">
        <f>AJ721/(AH721+AI721*(1-Analysis!$G$1))*AH722</f>
        <v>25.218611255608472</v>
      </c>
      <c r="AL722" s="1">
        <v>43179</v>
      </c>
      <c r="AM722">
        <v>271.75540000000001</v>
      </c>
      <c r="AO722">
        <f>AO721/(AM721+AN721*(1-Analysis!$G$1))*AM722</f>
        <v>259.95016461117626</v>
      </c>
      <c r="AQ722" s="1">
        <v>43157</v>
      </c>
      <c r="AR722">
        <v>23.084099999999999</v>
      </c>
      <c r="AT722">
        <f t="shared" si="22"/>
        <v>1.2287500000000002</v>
      </c>
      <c r="AU722">
        <f>AU721/((AR721+AS721*(1-Analysis!$G$1))*AT721)*AR722*AT722</f>
        <v>26.94577037540132</v>
      </c>
      <c r="AV722">
        <f t="shared" si="23"/>
        <v>1.23133</v>
      </c>
      <c r="AW722">
        <f>AW721/(($AR721+$AS721*(1-Analysis!$G$1))*AV721)*$AR722*AV722</f>
        <v>27.002348269658494</v>
      </c>
      <c r="AY722" s="3">
        <v>43164</v>
      </c>
      <c r="AZ722">
        <v>1.2326999999999999</v>
      </c>
      <c r="BB722" s="3">
        <v>43187</v>
      </c>
      <c r="BC722">
        <v>1.2310300000000001</v>
      </c>
    </row>
    <row r="723" spans="1:55" x14ac:dyDescent="0.3">
      <c r="A723" s="1">
        <v>43160</v>
      </c>
      <c r="B723">
        <v>2677.67</v>
      </c>
      <c r="D723" s="1">
        <v>43160</v>
      </c>
      <c r="E723">
        <v>4690.7299999999996</v>
      </c>
      <c r="G723" s="1">
        <v>43160</v>
      </c>
      <c r="H723" s="2">
        <v>5238.183</v>
      </c>
      <c r="K723" s="1">
        <v>43185</v>
      </c>
      <c r="L723">
        <v>50.45</v>
      </c>
      <c r="N723">
        <f>N722/(L722+M722*(1-Analysis!$G$1))*L723</f>
        <v>48.251281339049811</v>
      </c>
      <c r="S723" s="3">
        <v>43172</v>
      </c>
      <c r="T723" s="4">
        <v>266.94940100000002</v>
      </c>
      <c r="V723" s="3">
        <v>43172</v>
      </c>
      <c r="W723">
        <v>27.606992000000002</v>
      </c>
      <c r="Y723">
        <f>Y722/(W722+X722*(1-Analysis!$G$1))*W723</f>
        <v>26.329066525213022</v>
      </c>
      <c r="AA723" s="3">
        <v>43147</v>
      </c>
      <c r="AB723">
        <v>482.09910000000002</v>
      </c>
      <c r="AD723" s="3">
        <v>43137</v>
      </c>
      <c r="AE723">
        <v>47.986899999999999</v>
      </c>
      <c r="AG723" s="1">
        <v>43139</v>
      </c>
      <c r="AH723">
        <v>25.830500000000001</v>
      </c>
      <c r="AJ723">
        <f>AJ722/(AH722+AI722*(1-Analysis!$G$1))*AH723</f>
        <v>24.842471017710388</v>
      </c>
      <c r="AL723" s="1">
        <v>43178</v>
      </c>
      <c r="AM723">
        <v>271.35109999999997</v>
      </c>
      <c r="AN723">
        <v>1.0145999999999999</v>
      </c>
      <c r="AO723">
        <f>AO722/(AM722+AN722*(1-Analysis!$G$1))*AM723</f>
        <v>259.5634276721778</v>
      </c>
      <c r="AQ723" s="1">
        <v>43154</v>
      </c>
      <c r="AR723">
        <v>22.794499999999999</v>
      </c>
      <c r="AT723">
        <f t="shared" si="22"/>
        <v>1.2297499999999999</v>
      </c>
      <c r="AU723">
        <f>AU722/((AR722+AS722*(1-Analysis!$G$1))*AT722)*AR723*AT723</f>
        <v>26.62937835582634</v>
      </c>
      <c r="AV723">
        <f t="shared" si="23"/>
        <v>1.2292400000000001</v>
      </c>
      <c r="AW723">
        <f>AW722/(($AR722+$AS722*(1-Analysis!$G$1))*AV722)*$AR723*AV723</f>
        <v>26.618334661610856</v>
      </c>
      <c r="AY723" s="3">
        <v>43161</v>
      </c>
      <c r="AZ723">
        <v>1.23105</v>
      </c>
      <c r="BB723" s="3">
        <v>43186</v>
      </c>
      <c r="BC723">
        <v>1.24065</v>
      </c>
    </row>
    <row r="724" spans="1:55" x14ac:dyDescent="0.3">
      <c r="A724" s="1">
        <v>43159</v>
      </c>
      <c r="B724">
        <v>2713.83</v>
      </c>
      <c r="D724" s="1">
        <v>43159</v>
      </c>
      <c r="E724">
        <v>4753.55</v>
      </c>
      <c r="G724" s="1">
        <v>43159</v>
      </c>
      <c r="H724" s="2">
        <v>5308.0870000000004</v>
      </c>
      <c r="K724" s="1">
        <v>43182</v>
      </c>
      <c r="L724">
        <v>49.12</v>
      </c>
      <c r="N724">
        <f>N723/(L723+M723*(1-Analysis!$G$1))*L724</f>
        <v>46.979245577286946</v>
      </c>
      <c r="S724" s="3">
        <v>43171</v>
      </c>
      <c r="T724" s="4">
        <v>268.64480900000001</v>
      </c>
      <c r="V724" s="3">
        <v>43171</v>
      </c>
      <c r="W724">
        <v>27.782330000000002</v>
      </c>
      <c r="Y724">
        <f>Y723/(W723+X723*(1-Analysis!$G$1))*W724</f>
        <v>26.496288143069751</v>
      </c>
      <c r="AA724" s="3">
        <v>43146</v>
      </c>
      <c r="AB724">
        <v>481.87799999999999</v>
      </c>
      <c r="AD724" s="3">
        <v>43136</v>
      </c>
      <c r="AE724">
        <v>47.1601</v>
      </c>
      <c r="AG724" s="1">
        <v>43138</v>
      </c>
      <c r="AH724">
        <v>26.833100000000002</v>
      </c>
      <c r="AJ724">
        <f>AJ723/(AH723+AI723*(1-Analysis!$G$1))*AH724</f>
        <v>25.806721088067388</v>
      </c>
      <c r="AL724" s="1">
        <v>43175</v>
      </c>
      <c r="AM724">
        <v>276.26940000000002</v>
      </c>
      <c r="AO724">
        <f>AO723/(AM723+AN723*(1-Analysis!$G$1))*AM724</f>
        <v>263.28363822954202</v>
      </c>
      <c r="AQ724" s="1">
        <v>43153</v>
      </c>
      <c r="AR724">
        <v>22.392700000000001</v>
      </c>
      <c r="AT724">
        <f t="shared" si="22"/>
        <v>1.232</v>
      </c>
      <c r="AU724">
        <f>AU723/((AR723+AS723*(1-Analysis!$G$1))*AT723)*AR724*AT724</f>
        <v>26.207844079787346</v>
      </c>
      <c r="AV724">
        <f t="shared" si="23"/>
        <v>1.2329699999999999</v>
      </c>
      <c r="AW724">
        <f>AW723/(($AR723+$AS723*(1-Analysis!$G$1))*AV723)*$AR724*AV724</f>
        <v>26.228478502480019</v>
      </c>
      <c r="AY724" s="3">
        <v>43160</v>
      </c>
      <c r="AZ724">
        <v>1.2178500000000001</v>
      </c>
      <c r="BB724" s="3">
        <v>43185</v>
      </c>
      <c r="BC724">
        <v>1.24478</v>
      </c>
    </row>
    <row r="725" spans="1:55" x14ac:dyDescent="0.3">
      <c r="A725" s="1">
        <v>43158</v>
      </c>
      <c r="B725">
        <v>2744.28</v>
      </c>
      <c r="D725" s="1">
        <v>43158</v>
      </c>
      <c r="E725">
        <v>4806.53</v>
      </c>
      <c r="G725" s="1">
        <v>43158</v>
      </c>
      <c r="H725" s="2">
        <v>5367.0870000000004</v>
      </c>
      <c r="K725" s="1">
        <v>43181</v>
      </c>
      <c r="L725">
        <v>50.17</v>
      </c>
      <c r="M725">
        <v>0.20754</v>
      </c>
      <c r="N725">
        <f>N724/(L724+M724*(1-Analysis!$G$1))*L725</f>
        <v>47.983484336573419</v>
      </c>
      <c r="S725" s="3">
        <v>43168</v>
      </c>
      <c r="T725" s="4">
        <v>268.98619000000002</v>
      </c>
      <c r="V725" s="3">
        <v>43168</v>
      </c>
      <c r="W725">
        <v>27.817655999999999</v>
      </c>
      <c r="Y725">
        <f>Y724/(W724+X724*(1-Analysis!$G$1))*W725</f>
        <v>26.529978905325546</v>
      </c>
      <c r="AA725" s="3">
        <v>43145</v>
      </c>
      <c r="AB725">
        <v>476.01850000000002</v>
      </c>
      <c r="AD725" s="3">
        <v>43133</v>
      </c>
      <c r="AE725">
        <v>49.174599999999998</v>
      </c>
      <c r="AG725" s="1">
        <v>43137</v>
      </c>
      <c r="AH725">
        <v>26.9712</v>
      </c>
      <c r="AJ725">
        <f>AJ724/(AH724+AI724*(1-Analysis!$G$1))*AH725</f>
        <v>25.939538697000458</v>
      </c>
      <c r="AL725" s="1">
        <v>43174</v>
      </c>
      <c r="AM725">
        <v>275.79579999999999</v>
      </c>
      <c r="AO725">
        <f>AO724/(AM724+AN724*(1-Analysis!$G$1))*AM725</f>
        <v>262.83229931518696</v>
      </c>
      <c r="AQ725" s="1">
        <v>43152</v>
      </c>
      <c r="AR725">
        <v>22.370200000000001</v>
      </c>
      <c r="AT725">
        <f t="shared" si="22"/>
        <v>1.2319500000000001</v>
      </c>
      <c r="AU725">
        <f>AU724/((AR724+AS724*(1-Analysis!$G$1))*AT724)*AR725*AT725</f>
        <v>26.180448093219407</v>
      </c>
      <c r="AV725">
        <f t="shared" si="23"/>
        <v>1.22756</v>
      </c>
      <c r="AW725">
        <f>AW724/(($AR724+$AS724*(1-Analysis!$G$1))*AV724)*$AR725*AV725</f>
        <v>26.087155210286451</v>
      </c>
      <c r="AY725" s="3">
        <v>43159</v>
      </c>
      <c r="AZ725">
        <v>1.2196499999999999</v>
      </c>
      <c r="BB725" s="3">
        <v>43182</v>
      </c>
      <c r="BC725">
        <v>1.2353700000000001</v>
      </c>
    </row>
    <row r="726" spans="1:55" x14ac:dyDescent="0.3">
      <c r="A726" s="1">
        <v>43157</v>
      </c>
      <c r="B726">
        <v>2779.6</v>
      </c>
      <c r="D726" s="1">
        <v>43157</v>
      </c>
      <c r="E726">
        <v>4867.8999999999996</v>
      </c>
      <c r="G726" s="1">
        <v>43157</v>
      </c>
      <c r="H726" s="2">
        <v>5435.3760000000002</v>
      </c>
      <c r="K726" s="1">
        <v>43180</v>
      </c>
      <c r="L726">
        <v>51.67</v>
      </c>
      <c r="N726">
        <f>N725/(L725+M725*(1-Analysis!$G$1))*L726</f>
        <v>49.214523687951981</v>
      </c>
      <c r="S726" s="3">
        <v>43167</v>
      </c>
      <c r="T726" s="4">
        <v>264.38790399999999</v>
      </c>
      <c r="V726" s="3">
        <v>43167</v>
      </c>
      <c r="W726">
        <v>27.342065999999999</v>
      </c>
      <c r="Y726">
        <f>Y725/(W725+X725*(1-Analysis!$G$1))*W726</f>
        <v>26.07640392878605</v>
      </c>
      <c r="AA726" s="3">
        <v>43144</v>
      </c>
      <c r="AB726">
        <v>469.59219999999999</v>
      </c>
      <c r="AD726" s="3">
        <v>43132</v>
      </c>
      <c r="AE726">
        <v>50.236899999999999</v>
      </c>
      <c r="AG726" s="1">
        <v>43136</v>
      </c>
      <c r="AH726">
        <v>26.5044</v>
      </c>
      <c r="AJ726">
        <f>AJ725/(AH725+AI725*(1-Analysis!$G$1))*AH726</f>
        <v>25.490594020317186</v>
      </c>
      <c r="AL726" s="1">
        <v>43173</v>
      </c>
      <c r="AM726">
        <v>275.99680000000001</v>
      </c>
      <c r="AO726">
        <f>AO725/(AM725+AN725*(1-Analysis!$G$1))*AM726</f>
        <v>263.02385151490267</v>
      </c>
      <c r="AQ726" s="1">
        <v>43151</v>
      </c>
      <c r="AR726">
        <v>22.454000000000001</v>
      </c>
      <c r="AT726">
        <f t="shared" si="22"/>
        <v>1.2341</v>
      </c>
      <c r="AU726">
        <f>AU725/((AR725+AS725*(1-Analysis!$G$1))*AT725)*AR726*AT726</f>
        <v>26.324382786267755</v>
      </c>
      <c r="AV726">
        <f t="shared" si="23"/>
        <v>1.2335700000000001</v>
      </c>
      <c r="AW726">
        <f>AW725/(($AR725+$AS725*(1-Analysis!$G$1))*AV725)*$AR726*AV726</f>
        <v>26.31307744401288</v>
      </c>
      <c r="AY726" s="3">
        <v>43158</v>
      </c>
      <c r="AZ726">
        <v>1.2239</v>
      </c>
      <c r="BB726" s="3">
        <v>43181</v>
      </c>
      <c r="BC726">
        <v>1.23204</v>
      </c>
    </row>
    <row r="727" spans="1:55" x14ac:dyDescent="0.3">
      <c r="A727" s="1">
        <v>43154</v>
      </c>
      <c r="B727">
        <v>2747.3</v>
      </c>
      <c r="D727" s="1">
        <v>43154</v>
      </c>
      <c r="E727">
        <v>4810.93</v>
      </c>
      <c r="G727" s="1">
        <v>43154</v>
      </c>
      <c r="H727" s="2">
        <v>5371.5649999999996</v>
      </c>
      <c r="K727" s="1">
        <v>43179</v>
      </c>
      <c r="L727">
        <v>51.76</v>
      </c>
      <c r="N727">
        <f>N726/(L726+M726*(1-Analysis!$G$1))*L727</f>
        <v>49.300246682570048</v>
      </c>
      <c r="S727" s="3">
        <v>43166</v>
      </c>
      <c r="T727" s="4">
        <v>263.15199100000001</v>
      </c>
      <c r="V727" s="3">
        <v>43166</v>
      </c>
      <c r="W727">
        <v>27.214258000000001</v>
      </c>
      <c r="Y727">
        <f>Y726/(W726+X726*(1-Analysis!$G$1))*W727</f>
        <v>25.954512150990976</v>
      </c>
      <c r="AA727" s="3">
        <v>43143</v>
      </c>
      <c r="AB727">
        <v>468.34339999999997</v>
      </c>
      <c r="AD727" s="3">
        <v>43131</v>
      </c>
      <c r="AE727">
        <v>50.260199999999998</v>
      </c>
      <c r="AG727" s="1">
        <v>43133</v>
      </c>
      <c r="AH727">
        <v>27.637899999999998</v>
      </c>
      <c r="AJ727">
        <f>AJ726/(AH726+AI726*(1-Analysis!$G$1))*AH727</f>
        <v>26.580737103051728</v>
      </c>
      <c r="AL727" s="1">
        <v>43172</v>
      </c>
      <c r="AM727">
        <v>277.5145</v>
      </c>
      <c r="AO727">
        <f>AO726/(AM726+AN726*(1-Analysis!$G$1))*AM727</f>
        <v>264.47021357215903</v>
      </c>
      <c r="AQ727" s="1">
        <v>43147</v>
      </c>
      <c r="AR727">
        <v>22.3886</v>
      </c>
      <c r="AT727">
        <f t="shared" si="22"/>
        <v>1.24485</v>
      </c>
      <c r="AU727">
        <f>AU726/((AR726+AS726*(1-Analysis!$G$1))*AT726)*AR727*AT727</f>
        <v>26.476348414036664</v>
      </c>
      <c r="AV727">
        <f t="shared" si="23"/>
        <v>1.2406299999999999</v>
      </c>
      <c r="AW727">
        <f>AW726/(($AR726+$AS726*(1-Analysis!$G$1))*AV726)*$AR727*AV727</f>
        <v>26.386594475564351</v>
      </c>
      <c r="AY727" s="3">
        <v>43157</v>
      </c>
      <c r="AZ727">
        <v>1.2287500000000002</v>
      </c>
      <c r="BB727" s="3">
        <v>43180</v>
      </c>
      <c r="BC727">
        <v>1.2342500000000001</v>
      </c>
    </row>
    <row r="728" spans="1:55" x14ac:dyDescent="0.3">
      <c r="A728" s="1">
        <v>43153</v>
      </c>
      <c r="B728">
        <v>2703.96</v>
      </c>
      <c r="D728" s="1">
        <v>43153</v>
      </c>
      <c r="E728">
        <v>4734.83</v>
      </c>
      <c r="G728" s="1">
        <v>43153</v>
      </c>
      <c r="H728" s="2">
        <v>5286.4970000000003</v>
      </c>
      <c r="K728" s="1">
        <v>43178</v>
      </c>
      <c r="L728">
        <v>51.69</v>
      </c>
      <c r="N728">
        <f>N727/(L727+M727*(1-Analysis!$G$1))*L728</f>
        <v>49.23357324231155</v>
      </c>
      <c r="S728" s="3">
        <v>43165</v>
      </c>
      <c r="T728" s="4">
        <v>263.263667</v>
      </c>
      <c r="V728" s="3">
        <v>43165</v>
      </c>
      <c r="W728">
        <v>27.225874000000001</v>
      </c>
      <c r="Y728">
        <f>Y727/(W727+X727*(1-Analysis!$G$1))*W728</f>
        <v>25.965590447270298</v>
      </c>
      <c r="AA728" s="3">
        <v>43140</v>
      </c>
      <c r="AB728">
        <v>461.9024</v>
      </c>
      <c r="AD728" s="3">
        <v>43130</v>
      </c>
      <c r="AE728">
        <v>50.233899999999998</v>
      </c>
      <c r="AG728" s="1">
        <v>43132</v>
      </c>
      <c r="AH728">
        <v>28.236000000000001</v>
      </c>
      <c r="AJ728">
        <f>AJ727/(AH727+AI727*(1-Analysis!$G$1))*AH728</f>
        <v>27.155959491921191</v>
      </c>
      <c r="AL728" s="1">
        <v>43171</v>
      </c>
      <c r="AM728">
        <v>279.27719999999999</v>
      </c>
      <c r="AO728">
        <f>AO727/(AM727+AN727*(1-Analysis!$G$1))*AM728</f>
        <v>266.15005965394448</v>
      </c>
      <c r="AQ728" s="1">
        <v>43146</v>
      </c>
      <c r="AR728">
        <v>22.323</v>
      </c>
      <c r="AT728">
        <f t="shared" si="22"/>
        <v>1.2479500000000001</v>
      </c>
      <c r="AU728">
        <f>AU727/((AR727+AS727*(1-Analysis!$G$1))*AT727)*AR728*AT728</f>
        <v>26.464510855397712</v>
      </c>
      <c r="AV728">
        <f t="shared" si="23"/>
        <v>1.2501</v>
      </c>
      <c r="AW728">
        <f>AW727/(($AR727+$AS727*(1-Analysis!$G$1))*AV727)*$AR728*AV728</f>
        <v>26.510104587790099</v>
      </c>
      <c r="AY728" s="3">
        <v>43154</v>
      </c>
      <c r="AZ728">
        <v>1.2297499999999999</v>
      </c>
      <c r="BB728" s="3">
        <v>43179</v>
      </c>
      <c r="BC728">
        <v>1.2245600000000001</v>
      </c>
    </row>
    <row r="729" spans="1:55" x14ac:dyDescent="0.3">
      <c r="A729" s="1">
        <v>43152</v>
      </c>
      <c r="B729">
        <v>2701.33</v>
      </c>
      <c r="D729" s="1">
        <v>43152</v>
      </c>
      <c r="E729">
        <v>4729.9399999999996</v>
      </c>
      <c r="G729" s="1">
        <v>43152</v>
      </c>
      <c r="H729" s="2">
        <v>5280.9120000000003</v>
      </c>
      <c r="K729" s="1">
        <v>43175</v>
      </c>
      <c r="L729">
        <v>52.43</v>
      </c>
      <c r="N729">
        <f>N728/(L728+M728*(1-Analysis!$G$1))*L729</f>
        <v>49.938406753615681</v>
      </c>
      <c r="S729" s="3">
        <v>43164</v>
      </c>
      <c r="T729" s="4">
        <v>262.55912799999999</v>
      </c>
      <c r="V729" s="3">
        <v>43164</v>
      </c>
      <c r="W729">
        <v>27.152968000000001</v>
      </c>
      <c r="Y729">
        <f>Y728/(W728+X728*(1-Analysis!$G$1))*W729</f>
        <v>25.896059260240317</v>
      </c>
      <c r="AA729" s="3">
        <v>43139</v>
      </c>
      <c r="AB729">
        <v>454.959</v>
      </c>
      <c r="AD729" s="3">
        <v>43129</v>
      </c>
      <c r="AE729">
        <v>50.784100000000002</v>
      </c>
      <c r="AG729" s="1">
        <v>43131</v>
      </c>
      <c r="AH729">
        <v>28.251100000000001</v>
      </c>
      <c r="AJ729">
        <f>AJ728/(AH728+AI728*(1-Analysis!$G$1))*AH729</f>
        <v>27.170481909697365</v>
      </c>
      <c r="AL729" s="1">
        <v>43168</v>
      </c>
      <c r="AM729">
        <v>279.63589999999999</v>
      </c>
      <c r="AO729">
        <f>AO728/(AM728+AN728*(1-Analysis!$G$1))*AM729</f>
        <v>266.49189932577542</v>
      </c>
      <c r="AQ729" s="1">
        <v>43145</v>
      </c>
      <c r="AR729">
        <v>22.182600000000001</v>
      </c>
      <c r="AT729">
        <f t="shared" si="22"/>
        <v>1.24065</v>
      </c>
      <c r="AU729">
        <f>AU728/((AR728+AS728*(1-Analysis!$G$1))*AT728)*AR729*AT729</f>
        <v>26.144229943699891</v>
      </c>
      <c r="AV729">
        <f t="shared" si="23"/>
        <v>1.2454000000000001</v>
      </c>
      <c r="AW729">
        <f>AW728/(($AR728+$AS728*(1-Analysis!$G$1))*AV728)*$AR729*AV729</f>
        <v>26.24432674153373</v>
      </c>
      <c r="AY729" s="3">
        <v>43153</v>
      </c>
      <c r="AZ729">
        <v>1.232</v>
      </c>
      <c r="BB729" s="3">
        <v>43178</v>
      </c>
      <c r="BC729">
        <v>1.23349</v>
      </c>
    </row>
    <row r="730" spans="1:55" x14ac:dyDescent="0.3">
      <c r="A730" s="1">
        <v>43151</v>
      </c>
      <c r="B730">
        <v>2716.26</v>
      </c>
      <c r="D730" s="1">
        <v>43151</v>
      </c>
      <c r="E730">
        <v>4756.0200000000004</v>
      </c>
      <c r="G730" s="1">
        <v>43151</v>
      </c>
      <c r="H730" s="2">
        <v>5309.9939999999997</v>
      </c>
      <c r="K730" s="1">
        <v>43174</v>
      </c>
      <c r="L730">
        <v>52.34</v>
      </c>
      <c r="N730">
        <f>N729/(L729+M729*(1-Analysis!$G$1))*L730</f>
        <v>49.852683758997614</v>
      </c>
      <c r="S730" s="3">
        <v>43161</v>
      </c>
      <c r="T730" s="4">
        <v>259.69461799999999</v>
      </c>
      <c r="V730" s="3">
        <v>43161</v>
      </c>
      <c r="W730">
        <v>26.856741</v>
      </c>
      <c r="Y730">
        <f>Y729/(W729+X729*(1-Analysis!$G$1))*W730</f>
        <v>25.613544584626098</v>
      </c>
      <c r="AA730" s="3">
        <v>43138</v>
      </c>
      <c r="AB730">
        <v>472.63409999999999</v>
      </c>
      <c r="AD730" s="3">
        <v>43126</v>
      </c>
      <c r="AE730">
        <v>51.125799999999998</v>
      </c>
      <c r="AG730" s="1">
        <v>43130</v>
      </c>
      <c r="AH730">
        <v>28.236999999999998</v>
      </c>
      <c r="AJ730">
        <f>AJ729/(AH729+AI729*(1-Analysis!$G$1))*AH730</f>
        <v>27.156921241442792</v>
      </c>
      <c r="AL730" s="1">
        <v>43167</v>
      </c>
      <c r="AM730">
        <v>274.8587</v>
      </c>
      <c r="AO730">
        <f>AO729/(AM729+AN729*(1-Analysis!$G$1))*AM730</f>
        <v>261.93924674626368</v>
      </c>
      <c r="AQ730" s="1">
        <v>43144</v>
      </c>
      <c r="AR730">
        <v>21.974</v>
      </c>
      <c r="AT730">
        <f t="shared" si="22"/>
        <v>1.2356</v>
      </c>
      <c r="AU730">
        <f>AU729/((AR729+AS729*(1-Analysis!$G$1))*AT729)*AR730*AT730</f>
        <v>25.792957734903705</v>
      </c>
      <c r="AV730">
        <f t="shared" si="23"/>
        <v>1.23498</v>
      </c>
      <c r="AW730">
        <f>AW729/(($AR729+$AS729*(1-Analysis!$G$1))*AV729)*$AR730*AV730</f>
        <v>25.780015331378561</v>
      </c>
      <c r="AY730" s="3">
        <v>43152</v>
      </c>
      <c r="AZ730">
        <v>1.2319500000000001</v>
      </c>
      <c r="BB730" s="3">
        <v>43175</v>
      </c>
      <c r="BC730">
        <v>1.22889</v>
      </c>
    </row>
    <row r="731" spans="1:55" x14ac:dyDescent="0.3">
      <c r="A731" s="1">
        <v>43147</v>
      </c>
      <c r="B731">
        <v>2732.22</v>
      </c>
      <c r="D731" s="1">
        <v>43147</v>
      </c>
      <c r="E731">
        <v>4783.7299999999996</v>
      </c>
      <c r="G731" s="1">
        <v>43147</v>
      </c>
      <c r="H731" s="2">
        <v>5340.82</v>
      </c>
      <c r="K731" s="1">
        <v>43173</v>
      </c>
      <c r="L731">
        <v>52.38</v>
      </c>
      <c r="N731">
        <f>N730/(L730+M730*(1-Analysis!$G$1))*L731</f>
        <v>49.890782867716759</v>
      </c>
      <c r="S731" s="3">
        <v>43160</v>
      </c>
      <c r="T731" s="4">
        <v>258.36459000000002</v>
      </c>
      <c r="V731" s="3">
        <v>43160</v>
      </c>
      <c r="W731">
        <v>26.719183000000001</v>
      </c>
      <c r="Y731">
        <f>Y730/(W730+X730*(1-Analysis!$G$1))*W731</f>
        <v>25.482354133559383</v>
      </c>
      <c r="AA731" s="3">
        <v>43137</v>
      </c>
      <c r="AB731">
        <v>474.99880000000002</v>
      </c>
      <c r="AD731" s="3">
        <v>43125</v>
      </c>
      <c r="AE731">
        <v>50.526299999999999</v>
      </c>
      <c r="AG731" s="1">
        <v>43129</v>
      </c>
      <c r="AH731">
        <v>28.546299999999999</v>
      </c>
      <c r="AJ731">
        <f>AJ730/(AH730+AI730*(1-Analysis!$G$1))*AH731</f>
        <v>27.454390368473931</v>
      </c>
      <c r="AL731" s="1">
        <v>43166</v>
      </c>
      <c r="AM731">
        <v>273.58249999999998</v>
      </c>
      <c r="AO731">
        <f>AO730/(AM730+AN730*(1-Analysis!$G$1))*AM731</f>
        <v>260.72303322747172</v>
      </c>
      <c r="AQ731" s="1">
        <v>43143</v>
      </c>
      <c r="AR731">
        <v>22.058399999999999</v>
      </c>
      <c r="AT731">
        <f t="shared" si="22"/>
        <v>1.2275999999999998</v>
      </c>
      <c r="AU731">
        <f>AU730/((AR730+AS730*(1-Analysis!$G$1))*AT730)*AR731*AT731</f>
        <v>25.724385799522857</v>
      </c>
      <c r="AV731">
        <f t="shared" si="23"/>
        <v>1.2291099999999999</v>
      </c>
      <c r="AW731">
        <f>AW730/(($AR730+$AS730*(1-Analysis!$G$1))*AV730)*$AR731*AV731</f>
        <v>25.756027883717433</v>
      </c>
      <c r="AY731" s="3">
        <v>43151</v>
      </c>
      <c r="AZ731">
        <v>1.2341</v>
      </c>
      <c r="BB731" s="3">
        <v>43174</v>
      </c>
      <c r="BC731">
        <v>1.23062</v>
      </c>
    </row>
    <row r="732" spans="1:55" x14ac:dyDescent="0.3">
      <c r="A732" s="1">
        <v>43146</v>
      </c>
      <c r="B732">
        <v>2731.2</v>
      </c>
      <c r="D732" s="1">
        <v>43146</v>
      </c>
      <c r="E732">
        <v>4781.6499999999996</v>
      </c>
      <c r="G732" s="1">
        <v>43146</v>
      </c>
      <c r="H732" s="2">
        <v>5338.3509999999997</v>
      </c>
      <c r="K732" s="1">
        <v>43172</v>
      </c>
      <c r="L732">
        <v>52.67</v>
      </c>
      <c r="N732">
        <f>N731/(L731+M731*(1-Analysis!$G$1))*L732</f>
        <v>50.167001405930542</v>
      </c>
      <c r="S732" s="3">
        <v>43159</v>
      </c>
      <c r="T732" s="4">
        <v>261.81870700000002</v>
      </c>
      <c r="V732" s="3">
        <v>43159</v>
      </c>
      <c r="W732">
        <v>27.076364000000002</v>
      </c>
      <c r="Y732">
        <f>Y731/(W731+X731*(1-Analysis!$G$1))*W732</f>
        <v>25.823001253337669</v>
      </c>
      <c r="AA732" s="3">
        <v>43136</v>
      </c>
      <c r="AB732">
        <v>466.80739999999997</v>
      </c>
      <c r="AD732" s="3">
        <v>43124</v>
      </c>
      <c r="AE732">
        <v>50.493299999999998</v>
      </c>
      <c r="AG732" s="1">
        <v>43126</v>
      </c>
      <c r="AH732">
        <v>28.741700000000002</v>
      </c>
      <c r="AJ732">
        <f>AJ731/(AH731+AI731*(1-Analysis!$G$1))*AH732</f>
        <v>27.642316224994737</v>
      </c>
      <c r="AL732" s="1">
        <v>43165</v>
      </c>
      <c r="AM732">
        <v>273.70080000000002</v>
      </c>
      <c r="AO732">
        <f>AO731/(AM731+AN731*(1-Analysis!$G$1))*AM732</f>
        <v>260.83577265645863</v>
      </c>
      <c r="AQ732" s="1">
        <v>43140</v>
      </c>
      <c r="AR732">
        <v>21.8032</v>
      </c>
      <c r="AT732">
        <f t="shared" si="22"/>
        <v>1.2248500000000002</v>
      </c>
      <c r="AU732">
        <f>AU731/((AR731+AS731*(1-Analysis!$G$1))*AT731)*AR732*AT732</f>
        <v>25.369813334256545</v>
      </c>
      <c r="AV732">
        <f t="shared" si="23"/>
        <v>1.2235100000000001</v>
      </c>
      <c r="AW732">
        <f>AW731/(($AR731+$AS731*(1-Analysis!$G$1))*AV731)*$AR732*AV732</f>
        <v>25.342058466421356</v>
      </c>
      <c r="AY732" s="3">
        <v>43147</v>
      </c>
      <c r="AZ732">
        <v>1.24485</v>
      </c>
      <c r="BB732" s="3">
        <v>43173</v>
      </c>
      <c r="BC732">
        <v>1.2368300000000001</v>
      </c>
    </row>
    <row r="733" spans="1:55" x14ac:dyDescent="0.3">
      <c r="A733" s="1">
        <v>43145</v>
      </c>
      <c r="B733">
        <v>2698.63</v>
      </c>
      <c r="D733" s="1">
        <v>43145</v>
      </c>
      <c r="E733">
        <v>4723.83</v>
      </c>
      <c r="G733" s="1">
        <v>43145</v>
      </c>
      <c r="H733" s="2">
        <v>5273.4260000000004</v>
      </c>
      <c r="K733" s="1">
        <v>43171</v>
      </c>
      <c r="L733">
        <v>53</v>
      </c>
      <c r="N733">
        <f>N732/(L732+M732*(1-Analysis!$G$1))*L733</f>
        <v>50.481319052863469</v>
      </c>
      <c r="S733" s="3">
        <v>43158</v>
      </c>
      <c r="T733" s="4">
        <v>264.734917</v>
      </c>
      <c r="V733" s="3">
        <v>43158</v>
      </c>
      <c r="W733">
        <v>27.377939999999999</v>
      </c>
      <c r="Y733">
        <f>Y732/(W732+X732*(1-Analysis!$G$1))*W733</f>
        <v>26.110617324165219</v>
      </c>
      <c r="AA733" s="3">
        <v>43133</v>
      </c>
      <c r="AB733">
        <v>486.75569999999999</v>
      </c>
      <c r="AD733" s="3">
        <v>43123</v>
      </c>
      <c r="AE733">
        <v>50.520800000000001</v>
      </c>
      <c r="AG733" s="1">
        <v>43125</v>
      </c>
      <c r="AH733">
        <v>28.404699999999998</v>
      </c>
      <c r="AJ733">
        <f>AJ732/(AH732+AI732*(1-Analysis!$G$1))*AH733</f>
        <v>27.318206636215255</v>
      </c>
      <c r="AL733" s="1">
        <v>43164</v>
      </c>
      <c r="AM733">
        <v>272.96859999999998</v>
      </c>
      <c r="AO733">
        <f>AO732/(AM732+AN732*(1-Analysis!$G$1))*AM733</f>
        <v>260.13798897172308</v>
      </c>
      <c r="AQ733" s="1">
        <v>43139</v>
      </c>
      <c r="AR733">
        <v>21.461400000000001</v>
      </c>
      <c r="AT733">
        <f t="shared" si="22"/>
        <v>1.2257499999999999</v>
      </c>
      <c r="AU733">
        <f>AU732/((AR732+AS732*(1-Analysis!$G$1))*AT732)*AR733*AT733</f>
        <v>24.990450067562715</v>
      </c>
      <c r="AV733">
        <f t="shared" si="23"/>
        <v>1.2247699999999999</v>
      </c>
      <c r="AW733">
        <f>AW732/(($AR732+$AS732*(1-Analysis!$G$1))*AV732)*$AR733*AV733</f>
        <v>24.97046994023966</v>
      </c>
      <c r="AY733" s="3">
        <v>43146</v>
      </c>
      <c r="AZ733">
        <v>1.2479500000000001</v>
      </c>
      <c r="BB733" s="3">
        <v>43172</v>
      </c>
      <c r="BC733">
        <v>1.2393700000000001</v>
      </c>
    </row>
    <row r="734" spans="1:55" x14ac:dyDescent="0.3">
      <c r="A734" s="1">
        <v>43144</v>
      </c>
      <c r="B734">
        <v>2662.94</v>
      </c>
      <c r="D734" s="1">
        <v>43144</v>
      </c>
      <c r="E734">
        <v>4660.4399999999996</v>
      </c>
      <c r="G734" s="1">
        <v>43144</v>
      </c>
      <c r="H734" s="2">
        <v>5202.2169999999996</v>
      </c>
      <c r="K734" s="1">
        <v>43168</v>
      </c>
      <c r="L734">
        <v>53.07</v>
      </c>
      <c r="N734">
        <f>N733/(L733+M733*(1-Analysis!$G$1))*L734</f>
        <v>50.547992493121974</v>
      </c>
      <c r="S734" s="3">
        <v>43157</v>
      </c>
      <c r="T734" s="4">
        <v>268.109914</v>
      </c>
      <c r="V734" s="3">
        <v>43157</v>
      </c>
      <c r="W734">
        <v>27.726974999999999</v>
      </c>
      <c r="Y734">
        <f>Y733/(W733+X733*(1-Analysis!$G$1))*W734</f>
        <v>26.443495521638805</v>
      </c>
      <c r="AA734" s="3">
        <v>43132</v>
      </c>
      <c r="AB734">
        <v>497.27289999999999</v>
      </c>
      <c r="AD734" s="3">
        <v>43122</v>
      </c>
      <c r="AE734">
        <v>50.409100000000002</v>
      </c>
      <c r="AG734" s="1">
        <v>43124</v>
      </c>
      <c r="AH734">
        <v>28.3902</v>
      </c>
      <c r="AJ734">
        <f>AJ733/(AH733+AI733*(1-Analysis!$G$1))*AH734</f>
        <v>27.304261268152043</v>
      </c>
      <c r="AL734" s="1">
        <v>43161</v>
      </c>
      <c r="AM734">
        <v>269.99740000000003</v>
      </c>
      <c r="AO734">
        <f>AO733/(AM733+AN733*(1-Analysis!$G$1))*AM734</f>
        <v>257.30644720159722</v>
      </c>
      <c r="AQ734" s="1">
        <v>43138</v>
      </c>
      <c r="AR734">
        <v>22.230499999999999</v>
      </c>
      <c r="AT734">
        <f t="shared" si="22"/>
        <v>1.2293499999999999</v>
      </c>
      <c r="AU734">
        <f>AU733/((AR733+AS733*(1-Analysis!$G$1))*AT733)*AR734*AT734</f>
        <v>25.962045280727594</v>
      </c>
      <c r="AV734">
        <f t="shared" si="23"/>
        <v>1.2253799999999999</v>
      </c>
      <c r="AW734">
        <f>AW733/(($AR733+$AS733*(1-Analysis!$G$1))*AV733)*$AR734*AV734</f>
        <v>25.878204779841333</v>
      </c>
      <c r="AY734" s="3">
        <v>43145</v>
      </c>
      <c r="AZ734">
        <v>1.24065</v>
      </c>
      <c r="BB734" s="3">
        <v>43171</v>
      </c>
      <c r="BC734">
        <v>1.2333700000000001</v>
      </c>
    </row>
    <row r="735" spans="1:55" x14ac:dyDescent="0.3">
      <c r="A735" s="1">
        <v>43143</v>
      </c>
      <c r="B735">
        <v>2656</v>
      </c>
      <c r="D735" s="1">
        <v>43143</v>
      </c>
      <c r="E735">
        <v>4648.1099999999997</v>
      </c>
      <c r="G735" s="1">
        <v>43143</v>
      </c>
      <c r="H735" s="2">
        <v>5188.37</v>
      </c>
      <c r="K735" s="1">
        <v>43167</v>
      </c>
      <c r="L735">
        <v>52.16</v>
      </c>
      <c r="N735">
        <f>N734/(L734+M734*(1-Analysis!$G$1))*L735</f>
        <v>49.681237769761488</v>
      </c>
      <c r="S735" s="3">
        <v>43154</v>
      </c>
      <c r="T735" s="4">
        <v>264.967354</v>
      </c>
      <c r="V735" s="3">
        <v>43154</v>
      </c>
      <c r="W735">
        <v>27.401979999999998</v>
      </c>
      <c r="Y735">
        <f>Y734/(W734+X734*(1-Analysis!$G$1))*W735</f>
        <v>26.133544514467811</v>
      </c>
      <c r="AA735" s="3">
        <v>43131</v>
      </c>
      <c r="AB735">
        <v>497.50110000000001</v>
      </c>
      <c r="AD735" s="3">
        <v>43119</v>
      </c>
      <c r="AE735">
        <v>50.005000000000003</v>
      </c>
      <c r="AG735" s="1">
        <v>43123</v>
      </c>
      <c r="AH735">
        <v>28.409800000000001</v>
      </c>
      <c r="AJ735">
        <f>AJ734/(AH734+AI734*(1-Analysis!$G$1))*AH735</f>
        <v>27.32311155877542</v>
      </c>
      <c r="AL735" s="1">
        <v>43160</v>
      </c>
      <c r="AM735">
        <v>268.61709999999999</v>
      </c>
      <c r="AO735">
        <f>AO734/(AM734+AN734*(1-Analysis!$G$1))*AM735</f>
        <v>255.99102679728085</v>
      </c>
      <c r="AQ735" s="1">
        <v>43137</v>
      </c>
      <c r="AR735">
        <v>22.249199999999998</v>
      </c>
      <c r="AT735">
        <f t="shared" si="22"/>
        <v>1.23445</v>
      </c>
      <c r="AU735">
        <f>AU734/((AR734+AS734*(1-Analysis!$G$1))*AT734)*AR735*AT735</f>
        <v>26.091679228147367</v>
      </c>
      <c r="AV735">
        <f t="shared" si="23"/>
        <v>1.2383299999999999</v>
      </c>
      <c r="AW735">
        <f>AW734/(($AR734+$AS734*(1-Analysis!$G$1))*AV734)*$AR735*AV735</f>
        <v>26.173687989462259</v>
      </c>
      <c r="AY735" s="3">
        <v>43144</v>
      </c>
      <c r="AZ735">
        <v>1.2356</v>
      </c>
      <c r="BB735" s="3">
        <v>43168</v>
      </c>
      <c r="BC735">
        <v>1.23062</v>
      </c>
    </row>
    <row r="736" spans="1:55" x14ac:dyDescent="0.3">
      <c r="A736" s="1">
        <v>43140</v>
      </c>
      <c r="B736">
        <v>2619.5500000000002</v>
      </c>
      <c r="D736" s="1">
        <v>43140</v>
      </c>
      <c r="E736">
        <v>4584.21</v>
      </c>
      <c r="G736" s="1">
        <v>43140</v>
      </c>
      <c r="H736" s="2">
        <v>5116.991</v>
      </c>
      <c r="K736" s="1">
        <v>43166</v>
      </c>
      <c r="L736">
        <v>51.92</v>
      </c>
      <c r="N736">
        <f>N735/(L735+M735*(1-Analysis!$G$1))*L736</f>
        <v>49.452643117446641</v>
      </c>
      <c r="S736" s="3">
        <v>43153</v>
      </c>
      <c r="T736" s="4">
        <v>260.776794</v>
      </c>
      <c r="V736" s="3">
        <v>43153</v>
      </c>
      <c r="W736">
        <v>26.968584</v>
      </c>
      <c r="Y736">
        <f>Y735/(W735+X735*(1-Analysis!$G$1))*W736</f>
        <v>25.720210381007664</v>
      </c>
      <c r="AA736" s="3">
        <v>43130</v>
      </c>
      <c r="AB736">
        <v>497.24489999999997</v>
      </c>
      <c r="AD736" s="3">
        <v>43118</v>
      </c>
      <c r="AE736">
        <v>49.7851</v>
      </c>
      <c r="AG736" s="1">
        <v>43122</v>
      </c>
      <c r="AH736">
        <v>28.347300000000001</v>
      </c>
      <c r="AJ736">
        <f>AJ735/(AH735+AI735*(1-Analysis!$G$1))*AH736</f>
        <v>27.263002213675367</v>
      </c>
      <c r="AL736" s="1">
        <v>43159</v>
      </c>
      <c r="AM736">
        <v>272.20319999999998</v>
      </c>
      <c r="AO736">
        <f>AO735/(AM735+AN735*(1-Analysis!$G$1))*AM736</f>
        <v>259.40856581917382</v>
      </c>
      <c r="AQ736" s="1">
        <v>43136</v>
      </c>
      <c r="AR736">
        <v>21.733000000000001</v>
      </c>
      <c r="AT736">
        <f t="shared" si="22"/>
        <v>1.242</v>
      </c>
      <c r="AU736">
        <f>AU735/((AR735+AS735*(1-Analysis!$G$1))*AT735)*AR736*AT736</f>
        <v>25.642207045118138</v>
      </c>
      <c r="AV736">
        <f t="shared" si="23"/>
        <v>1.2375799999999999</v>
      </c>
      <c r="AW736">
        <f>AW735/(($AR735+$AS735*(1-Analysis!$G$1))*AV735)*$AR736*AV736</f>
        <v>25.550952169804557</v>
      </c>
      <c r="AY736" s="3">
        <v>43143</v>
      </c>
      <c r="AZ736">
        <v>1.2275999999999998</v>
      </c>
      <c r="BB736" s="3">
        <v>43167</v>
      </c>
      <c r="BC736">
        <v>1.2313400000000001</v>
      </c>
    </row>
    <row r="737" spans="1:55" x14ac:dyDescent="0.3">
      <c r="A737" s="1">
        <v>43139</v>
      </c>
      <c r="B737">
        <v>2581</v>
      </c>
      <c r="D737" s="1">
        <v>43139</v>
      </c>
      <c r="E737">
        <v>4515.7299999999996</v>
      </c>
      <c r="G737" s="1">
        <v>43139</v>
      </c>
      <c r="H737" s="2">
        <v>5040.0550000000003</v>
      </c>
      <c r="K737" s="1">
        <v>43165</v>
      </c>
      <c r="L737">
        <v>51.94</v>
      </c>
      <c r="N737">
        <f>N736/(L736+M736*(1-Analysis!$G$1))*L737</f>
        <v>49.471692671806203</v>
      </c>
      <c r="S737" s="3">
        <v>43152</v>
      </c>
      <c r="T737" s="4">
        <v>260.50026800000001</v>
      </c>
      <c r="V737" s="3">
        <v>43152</v>
      </c>
      <c r="W737">
        <v>26.940035000000002</v>
      </c>
      <c r="Y737">
        <f>Y736/(W736+X736*(1-Analysis!$G$1))*W737</f>
        <v>25.692982911958218</v>
      </c>
      <c r="AA737" s="3">
        <v>43129</v>
      </c>
      <c r="AB737">
        <v>502.69110000000001</v>
      </c>
      <c r="AD737" s="3">
        <v>43117</v>
      </c>
      <c r="AE737">
        <v>49.86</v>
      </c>
      <c r="AG737" s="1">
        <v>43119</v>
      </c>
      <c r="AH737">
        <v>28.118600000000001</v>
      </c>
      <c r="AJ737">
        <f>AJ736/(AH736+AI736*(1-Analysis!$G$1))*AH737</f>
        <v>27.043050098085256</v>
      </c>
      <c r="AL737" s="1">
        <v>43158</v>
      </c>
      <c r="AM737">
        <v>275.22899999999998</v>
      </c>
      <c r="AO737">
        <f>AO736/(AM736+AN736*(1-Analysis!$G$1))*AM737</f>
        <v>262.29214117190907</v>
      </c>
      <c r="AQ737" s="1">
        <v>43133</v>
      </c>
      <c r="AR737">
        <v>22.6297</v>
      </c>
      <c r="AT737">
        <f t="shared" si="22"/>
        <v>1.2437</v>
      </c>
      <c r="AU737">
        <f>AU736/((AR736+AS736*(1-Analysis!$G$1))*AT736)*AR737*AT737</f>
        <v>26.736746451710243</v>
      </c>
      <c r="AV737">
        <f t="shared" si="23"/>
        <v>1.2461199999999999</v>
      </c>
      <c r="AW737">
        <f>AW736/(($AR736+$AS736*(1-Analysis!$G$1))*AV736)*$AR737*AV737</f>
        <v>26.788770996546692</v>
      </c>
      <c r="AY737" s="3">
        <v>43140</v>
      </c>
      <c r="AZ737">
        <v>1.2248500000000002</v>
      </c>
      <c r="BB737" s="3">
        <v>43166</v>
      </c>
      <c r="BC737">
        <v>1.24108</v>
      </c>
    </row>
    <row r="738" spans="1:55" x14ac:dyDescent="0.3">
      <c r="A738" s="1">
        <v>43138</v>
      </c>
      <c r="B738">
        <v>2681.66</v>
      </c>
      <c r="D738" s="1">
        <v>43138</v>
      </c>
      <c r="E738">
        <v>4691.3500000000004</v>
      </c>
      <c r="G738" s="1">
        <v>43138</v>
      </c>
      <c r="H738" s="2">
        <v>5235.84</v>
      </c>
      <c r="K738" s="1">
        <v>43164</v>
      </c>
      <c r="L738">
        <v>51.8</v>
      </c>
      <c r="N738">
        <f>N737/(L737+M737*(1-Analysis!$G$1))*L738</f>
        <v>49.3383457912892</v>
      </c>
      <c r="S738" s="3">
        <v>43151</v>
      </c>
      <c r="T738" s="4">
        <v>261.93628000000001</v>
      </c>
      <c r="V738" s="3">
        <v>43151</v>
      </c>
      <c r="W738">
        <v>27.088512000000001</v>
      </c>
      <c r="Y738">
        <f>Y737/(W737+X737*(1-Analysis!$G$1))*W738</f>
        <v>25.834586923379096</v>
      </c>
      <c r="AA738" s="3">
        <v>43126</v>
      </c>
      <c r="AB738">
        <v>506.0711</v>
      </c>
      <c r="AD738" s="3">
        <v>43116</v>
      </c>
      <c r="AE738">
        <v>49.394399999999997</v>
      </c>
      <c r="AG738" s="1">
        <v>43118</v>
      </c>
      <c r="AH738">
        <v>27.994800000000001</v>
      </c>
      <c r="AI738">
        <v>0.21379999999999999</v>
      </c>
      <c r="AJ738">
        <f>AJ737/(AH737+AI737*(1-Analysis!$G$1))*AH738</f>
        <v>26.923985507311073</v>
      </c>
      <c r="AL738" s="1">
        <v>43157</v>
      </c>
      <c r="AM738">
        <v>278.73259999999999</v>
      </c>
      <c r="AO738">
        <f>AO737/(AM737+AN737*(1-Analysis!$G$1))*AM738</f>
        <v>265.63105802227693</v>
      </c>
      <c r="AQ738" s="1">
        <v>43132</v>
      </c>
      <c r="AR738">
        <v>23.0566</v>
      </c>
      <c r="AT738">
        <f t="shared" si="22"/>
        <v>1.24705</v>
      </c>
      <c r="AU738">
        <f>AU737/((AR737+AS737*(1-Analysis!$G$1))*AT737)*AR738*AT738</f>
        <v>27.314500224925162</v>
      </c>
      <c r="AV738">
        <f t="shared" si="23"/>
        <v>1.2504900000000001</v>
      </c>
      <c r="AW738">
        <f>AW737/(($AR737+$AS737*(1-Analysis!$G$1))*AV737)*$AR738*AV738</f>
        <v>27.389847549229483</v>
      </c>
      <c r="AY738" s="3">
        <v>43139</v>
      </c>
      <c r="AZ738">
        <v>1.2257499999999999</v>
      </c>
      <c r="BB738" s="3">
        <v>43165</v>
      </c>
      <c r="BC738">
        <v>1.24214</v>
      </c>
    </row>
    <row r="739" spans="1:55" x14ac:dyDescent="0.3">
      <c r="A739" s="1">
        <v>43137</v>
      </c>
      <c r="B739">
        <v>2695.14</v>
      </c>
      <c r="D739" s="1">
        <v>43137</v>
      </c>
      <c r="E739">
        <v>4714.8500000000004</v>
      </c>
      <c r="G739" s="1">
        <v>43137</v>
      </c>
      <c r="H739" s="2">
        <v>5262.0169999999998</v>
      </c>
      <c r="K739" s="1">
        <v>43161</v>
      </c>
      <c r="L739">
        <v>51.24</v>
      </c>
      <c r="N739">
        <f>N738/(L738+M738*(1-Analysis!$G$1))*L739</f>
        <v>48.804958269221217</v>
      </c>
      <c r="S739" s="3">
        <v>43150</v>
      </c>
      <c r="T739" s="4">
        <v>263.462356</v>
      </c>
      <c r="V739" s="3">
        <v>43150</v>
      </c>
      <c r="W739">
        <v>27.246310000000001</v>
      </c>
      <c r="Y739">
        <f>Y738/(W738+X738*(1-Analysis!$G$1))*W739</f>
        <v>25.985080466447663</v>
      </c>
      <c r="AA739" s="3">
        <v>43125</v>
      </c>
      <c r="AB739">
        <v>500.14170000000001</v>
      </c>
      <c r="AD739" s="3">
        <v>43115</v>
      </c>
      <c r="AE739">
        <v>49.567799999999998</v>
      </c>
      <c r="AG739" s="1">
        <v>43117</v>
      </c>
      <c r="AH739">
        <v>28.2515</v>
      </c>
      <c r="AJ739">
        <f>AJ738/(AH738+AI738*(1-Analysis!$G$1))*AH739</f>
        <v>26.964931849145255</v>
      </c>
      <c r="AL739" s="1">
        <v>43154</v>
      </c>
      <c r="AM739">
        <v>275.47250000000003</v>
      </c>
      <c r="AO739">
        <f>AO738/(AM738+AN738*(1-Analysis!$G$1))*AM739</f>
        <v>262.52419570241045</v>
      </c>
      <c r="AQ739" s="1">
        <v>43131</v>
      </c>
      <c r="AR739">
        <v>23.092199999999998</v>
      </c>
      <c r="AT739">
        <f t="shared" si="22"/>
        <v>1.2457499999999999</v>
      </c>
      <c r="AU739">
        <f>AU738/((AR738+AS738*(1-Analysis!$G$1))*AT738)*AR739*AT739</f>
        <v>27.328156290874215</v>
      </c>
      <c r="AV739">
        <f t="shared" si="23"/>
        <v>1.24125</v>
      </c>
      <c r="AW739">
        <f>AW738/(($AR738+$AS738*(1-Analysis!$G$1))*AV738)*$AR739*AV739</f>
        <v>27.229439290425507</v>
      </c>
      <c r="AY739" s="3">
        <v>43138</v>
      </c>
      <c r="AZ739">
        <v>1.2293499999999999</v>
      </c>
      <c r="BB739" s="3">
        <v>43164</v>
      </c>
      <c r="BC739">
        <v>1.2334400000000001</v>
      </c>
    </row>
    <row r="740" spans="1:55" x14ac:dyDescent="0.3">
      <c r="A740" s="1">
        <v>43136</v>
      </c>
      <c r="B740">
        <v>2648.94</v>
      </c>
      <c r="D740" s="1">
        <v>43136</v>
      </c>
      <c r="E740">
        <v>4633.68</v>
      </c>
      <c r="G740" s="1">
        <v>43136</v>
      </c>
      <c r="H740" s="2">
        <v>5171.2619999999997</v>
      </c>
      <c r="K740" s="1">
        <v>43160</v>
      </c>
      <c r="L740">
        <v>50.97</v>
      </c>
      <c r="N740">
        <f>N739/(L739+M739*(1-Analysis!$G$1))*L740</f>
        <v>48.547789285367003</v>
      </c>
      <c r="S740" s="3">
        <v>43147</v>
      </c>
      <c r="T740" s="4">
        <v>263.46382399999999</v>
      </c>
      <c r="V740" s="3">
        <v>43147</v>
      </c>
      <c r="W740">
        <v>27.246455999999998</v>
      </c>
      <c r="Y740">
        <f>Y739/(W739+X739*(1-Analysis!$G$1))*W740</f>
        <v>25.985219708119214</v>
      </c>
      <c r="AA740" s="3">
        <v>43124</v>
      </c>
      <c r="AB740">
        <v>499.84050000000002</v>
      </c>
      <c r="AD740" s="3">
        <v>43112</v>
      </c>
      <c r="AE740">
        <v>49.567500000000003</v>
      </c>
      <c r="AG740" s="1">
        <v>43116</v>
      </c>
      <c r="AH740">
        <v>27.992100000000001</v>
      </c>
      <c r="AJ740">
        <f>AJ739/(AH739+AI739*(1-Analysis!$G$1))*AH740</f>
        <v>26.717344877774945</v>
      </c>
      <c r="AL740" s="1">
        <v>43153</v>
      </c>
      <c r="AM740">
        <v>271.12060000000002</v>
      </c>
      <c r="AO740">
        <f>AO739/(AM739+AN739*(1-Analysis!$G$1))*AM740</f>
        <v>258.37685232956079</v>
      </c>
      <c r="AQ740" s="1">
        <v>43130</v>
      </c>
      <c r="AR740">
        <v>23.165700000000001</v>
      </c>
      <c r="AT740">
        <f t="shared" si="22"/>
        <v>1.2411499999999998</v>
      </c>
      <c r="AU740">
        <f>AU739/((AR739+AS739*(1-Analysis!$G$1))*AT739)*AR740*AT740</f>
        <v>27.313906986622904</v>
      </c>
      <c r="AV740">
        <f t="shared" si="23"/>
        <v>1.2405299999999999</v>
      </c>
      <c r="AW740">
        <f>AW739/(($AR739+$AS739*(1-Analysis!$G$1))*AV739)*$AR740*AV740</f>
        <v>27.300262687117002</v>
      </c>
      <c r="AY740" s="3">
        <v>43137</v>
      </c>
      <c r="AZ740">
        <v>1.23445</v>
      </c>
      <c r="BB740" s="3">
        <v>43161</v>
      </c>
      <c r="BC740">
        <v>1.2329300000000001</v>
      </c>
    </row>
    <row r="741" spans="1:55" x14ac:dyDescent="0.3">
      <c r="A741" s="1">
        <v>43133</v>
      </c>
      <c r="B741">
        <v>2762.13</v>
      </c>
      <c r="D741" s="1">
        <v>43133</v>
      </c>
      <c r="E741">
        <v>4831.66</v>
      </c>
      <c r="G741" s="1">
        <v>43133</v>
      </c>
      <c r="H741" s="2">
        <v>5392.2139999999999</v>
      </c>
      <c r="K741" s="1">
        <v>43159</v>
      </c>
      <c r="L741">
        <v>51.66</v>
      </c>
      <c r="N741">
        <f>N740/(L740+M740*(1-Analysis!$G$1))*L741</f>
        <v>49.204998910772204</v>
      </c>
      <c r="S741" s="3">
        <v>43146</v>
      </c>
      <c r="T741" s="4">
        <v>263.34590900000001</v>
      </c>
      <c r="V741" s="3">
        <v>43146</v>
      </c>
      <c r="W741">
        <v>27.234266999999999</v>
      </c>
      <c r="Y741">
        <f>Y740/(W740+X740*(1-Analysis!$G$1))*W741</f>
        <v>25.973594935964545</v>
      </c>
      <c r="AA741" s="3">
        <v>43123</v>
      </c>
      <c r="AB741">
        <v>500.12169999999998</v>
      </c>
      <c r="AD741" s="3">
        <v>43111</v>
      </c>
      <c r="AE741">
        <v>49.234499999999997</v>
      </c>
      <c r="AG741" s="1">
        <v>43112</v>
      </c>
      <c r="AH741">
        <v>28.088000000000001</v>
      </c>
      <c r="AJ741">
        <f>AJ740/(AH740+AI740*(1-Analysis!$G$1))*AH741</f>
        <v>26.808877609287716</v>
      </c>
      <c r="AL741" s="1">
        <v>43152</v>
      </c>
      <c r="AM741">
        <v>270.83640000000003</v>
      </c>
      <c r="AO741">
        <f>AO740/(AM740+AN740*(1-Analysis!$G$1))*AM741</f>
        <v>258.10601086110705</v>
      </c>
      <c r="AQ741" s="1">
        <v>43129</v>
      </c>
      <c r="AR741">
        <v>23.523800000000001</v>
      </c>
      <c r="AT741">
        <f t="shared" si="22"/>
        <v>1.2356499999999999</v>
      </c>
      <c r="AU741">
        <f>AU740/((AR740+AS740*(1-Analysis!$G$1))*AT740)*AR741*AT741</f>
        <v>27.613221623170894</v>
      </c>
      <c r="AV741">
        <f t="shared" si="23"/>
        <v>1.2382500000000001</v>
      </c>
      <c r="AW741">
        <f>AW740/(($AR740+$AS740*(1-Analysis!$G$1))*AV740)*$AR741*AV741</f>
        <v>27.671324141052331</v>
      </c>
      <c r="AY741" s="3">
        <v>43136</v>
      </c>
      <c r="AZ741">
        <v>1.242</v>
      </c>
      <c r="BB741" s="3">
        <v>43160</v>
      </c>
      <c r="BC741">
        <v>1.22746</v>
      </c>
    </row>
    <row r="742" spans="1:55" x14ac:dyDescent="0.3">
      <c r="A742" s="1">
        <v>43132</v>
      </c>
      <c r="B742">
        <v>2821.98</v>
      </c>
      <c r="D742" s="1">
        <v>43132</v>
      </c>
      <c r="E742">
        <v>4936.13</v>
      </c>
      <c r="G742" s="1">
        <v>43132</v>
      </c>
      <c r="H742" s="2">
        <v>5508.7</v>
      </c>
      <c r="K742" s="1">
        <v>43158</v>
      </c>
      <c r="L742">
        <v>52.23</v>
      </c>
      <c r="N742">
        <f>N741/(L741+M741*(1-Analysis!$G$1))*L742</f>
        <v>49.747911210019979</v>
      </c>
      <c r="S742" s="3">
        <v>43145</v>
      </c>
      <c r="T742" s="4">
        <v>260.15133400000002</v>
      </c>
      <c r="V742" s="3">
        <v>43145</v>
      </c>
      <c r="W742">
        <v>26.903891999999999</v>
      </c>
      <c r="Y742">
        <f>Y741/(W741+X741*(1-Analysis!$G$1))*W742</f>
        <v>25.658512968567759</v>
      </c>
      <c r="AA742" s="3">
        <v>43122</v>
      </c>
      <c r="AB742">
        <v>499.01819999999998</v>
      </c>
      <c r="AD742" s="3">
        <v>43110</v>
      </c>
      <c r="AE742">
        <v>48.885399999999997</v>
      </c>
      <c r="AG742" s="1">
        <v>43111</v>
      </c>
      <c r="AH742">
        <v>27.901599999999998</v>
      </c>
      <c r="AJ742">
        <f>AJ741/(AH741+AI741*(1-Analysis!$G$1))*AH742</f>
        <v>26.630966231248294</v>
      </c>
      <c r="AL742" s="1">
        <v>43151</v>
      </c>
      <c r="AM742">
        <v>272.32830000000001</v>
      </c>
      <c r="AO742">
        <f>AO741/(AM741+AN741*(1-Analysis!$G$1))*AM742</f>
        <v>259.52778562108642</v>
      </c>
      <c r="AQ742" s="1">
        <v>43126</v>
      </c>
      <c r="AR742">
        <v>23.534600000000001</v>
      </c>
      <c r="AT742">
        <f t="shared" si="22"/>
        <v>1.24335</v>
      </c>
      <c r="AU742">
        <f>AU741/((AR741+AS741*(1-Analysis!$G$1))*AT741)*AR742*AT742</f>
        <v>27.798050957171835</v>
      </c>
      <c r="AV742">
        <f t="shared" si="23"/>
        <v>1.2419</v>
      </c>
      <c r="AW742">
        <f>AW741/(($AR741+$AS741*(1-Analysis!$G$1))*AV741)*$AR742*AV742</f>
        <v>27.765632753216433</v>
      </c>
      <c r="AY742" s="3">
        <v>43133</v>
      </c>
      <c r="AZ742">
        <v>1.2437</v>
      </c>
      <c r="BB742" s="3">
        <v>43159</v>
      </c>
      <c r="BC742">
        <v>1.2193499999999999</v>
      </c>
    </row>
    <row r="743" spans="1:55" x14ac:dyDescent="0.3">
      <c r="A743" s="1">
        <v>43131</v>
      </c>
      <c r="B743">
        <v>2823.81</v>
      </c>
      <c r="D743" s="1">
        <v>43131</v>
      </c>
      <c r="E743">
        <v>4938.67</v>
      </c>
      <c r="G743" s="1">
        <v>43131</v>
      </c>
      <c r="H743" s="2">
        <v>5511.2139999999999</v>
      </c>
      <c r="K743" s="1">
        <v>43157</v>
      </c>
      <c r="L743">
        <v>52.89</v>
      </c>
      <c r="N743">
        <f>N742/(L742+M742*(1-Analysis!$G$1))*L743</f>
        <v>50.376546503885834</v>
      </c>
      <c r="S743" s="3">
        <v>43144</v>
      </c>
      <c r="T743" s="4">
        <v>256.649925</v>
      </c>
      <c r="V743" s="3">
        <v>43144</v>
      </c>
      <c r="W743">
        <v>26.541792999999998</v>
      </c>
      <c r="Y743">
        <f>Y742/(W742+X742*(1-Analysis!$G$1))*W743</f>
        <v>25.313175502620254</v>
      </c>
      <c r="AA743" s="3">
        <v>43119</v>
      </c>
      <c r="AB743">
        <v>495.02</v>
      </c>
      <c r="AD743" s="3">
        <v>43109</v>
      </c>
      <c r="AE743">
        <v>48.938899999999997</v>
      </c>
      <c r="AG743" s="1">
        <v>43110</v>
      </c>
      <c r="AH743">
        <v>27.703600000000002</v>
      </c>
      <c r="AJ743">
        <f>AJ742/(AH742+AI742*(1-Analysis!$G$1))*AH743</f>
        <v>26.441983115090544</v>
      </c>
      <c r="AL743" s="1">
        <v>43150</v>
      </c>
      <c r="AM743">
        <v>273.91340000000002</v>
      </c>
      <c r="AO743">
        <f>AO742/(AM742+AN742*(1-Analysis!$G$1))*AM743</f>
        <v>261.03837960998874</v>
      </c>
      <c r="AQ743" s="1">
        <v>43125</v>
      </c>
      <c r="AR743">
        <v>23.129300000000001</v>
      </c>
      <c r="AT743">
        <f t="shared" si="22"/>
        <v>1.2502999999999997</v>
      </c>
      <c r="AU743">
        <f>AU742/((AR742+AS742*(1-Analysis!$G$1))*AT742)*AR743*AT743</f>
        <v>27.472036008622432</v>
      </c>
      <c r="AV743">
        <f t="shared" si="23"/>
        <v>1.2373499999999999</v>
      </c>
      <c r="AW743">
        <f>AW742/(($AR742+$AS742*(1-Analysis!$G$1))*AV742)*$AR743*AV743</f>
        <v>27.187494005653779</v>
      </c>
      <c r="AY743" s="3">
        <v>43132</v>
      </c>
      <c r="AZ743">
        <v>1.24705</v>
      </c>
      <c r="BB743" s="3">
        <v>43158</v>
      </c>
      <c r="BC743">
        <v>1.2235799999999999</v>
      </c>
    </row>
    <row r="744" spans="1:55" x14ac:dyDescent="0.3">
      <c r="A744" s="1">
        <v>43130</v>
      </c>
      <c r="B744">
        <v>2822.43</v>
      </c>
      <c r="D744" s="1">
        <v>43130</v>
      </c>
      <c r="E744">
        <v>4936.16</v>
      </c>
      <c r="G744" s="1">
        <v>43130</v>
      </c>
      <c r="H744" s="2">
        <v>5508.357</v>
      </c>
      <c r="K744" s="1">
        <v>43154</v>
      </c>
      <c r="L744">
        <v>52.28</v>
      </c>
      <c r="N744">
        <f>N743/(L743+M743*(1-Analysis!$G$1))*L744</f>
        <v>49.795535095918915</v>
      </c>
      <c r="S744" s="3">
        <v>43143</v>
      </c>
      <c r="T744" s="4">
        <v>255.96910299999999</v>
      </c>
      <c r="V744" s="3">
        <v>43143</v>
      </c>
      <c r="W744">
        <v>26.471399000000002</v>
      </c>
      <c r="Y744">
        <f>Y743/(W743+X743*(1-Analysis!$G$1))*W744</f>
        <v>25.246040035309083</v>
      </c>
      <c r="AA744" s="3">
        <v>43118</v>
      </c>
      <c r="AB744">
        <v>492.84840000000003</v>
      </c>
      <c r="AD744" s="3">
        <v>43108</v>
      </c>
      <c r="AE744">
        <v>48.864400000000003</v>
      </c>
      <c r="AG744" s="1">
        <v>43109</v>
      </c>
      <c r="AH744">
        <v>27.7348</v>
      </c>
      <c r="AJ744">
        <f>AJ743/(AH743+AI743*(1-Analysis!$G$1))*AH744</f>
        <v>26.471762272788126</v>
      </c>
      <c r="AL744" s="1">
        <v>43147</v>
      </c>
      <c r="AM744">
        <v>273.91550000000001</v>
      </c>
      <c r="AO744">
        <f>AO743/(AM743+AN743*(1-Analysis!$G$1))*AM744</f>
        <v>261.04038090162754</v>
      </c>
      <c r="AQ744" s="1">
        <v>43124</v>
      </c>
      <c r="AR744">
        <v>23.340900000000001</v>
      </c>
      <c r="AT744">
        <f t="shared" si="22"/>
        <v>1.2382</v>
      </c>
      <c r="AU744">
        <f>AU743/((AR743+AS743*(1-Analysis!$G$1))*AT743)*AR744*AT744</f>
        <v>27.455068039457441</v>
      </c>
      <c r="AV744">
        <f t="shared" si="23"/>
        <v>1.2404599999999999</v>
      </c>
      <c r="AW744">
        <f>AW743/(($AR743+$AS743*(1-Analysis!$G$1))*AV743)*$AR744*AV744</f>
        <v>27.505179858040158</v>
      </c>
      <c r="AY744" s="3">
        <v>43131</v>
      </c>
      <c r="AZ744">
        <v>1.2457499999999999</v>
      </c>
      <c r="BB744" s="3">
        <v>43157</v>
      </c>
      <c r="BC744">
        <v>1.23133</v>
      </c>
    </row>
    <row r="745" spans="1:55" x14ac:dyDescent="0.3">
      <c r="A745" s="1">
        <v>43129</v>
      </c>
      <c r="B745">
        <v>2853.53</v>
      </c>
      <c r="D745" s="1">
        <v>43129</v>
      </c>
      <c r="E745">
        <v>4990.3100000000004</v>
      </c>
      <c r="G745" s="1">
        <v>43129</v>
      </c>
      <c r="H745" s="2">
        <v>5568.6719999999996</v>
      </c>
      <c r="K745" s="1">
        <v>43153</v>
      </c>
      <c r="L745">
        <v>51.45</v>
      </c>
      <c r="N745">
        <f>N744/(L744+M744*(1-Analysis!$G$1))*L745</f>
        <v>49.004978589996711</v>
      </c>
      <c r="S745" s="3">
        <v>43140</v>
      </c>
      <c r="T745" s="4">
        <v>252.450423</v>
      </c>
      <c r="V745" s="3">
        <v>43140</v>
      </c>
      <c r="W745">
        <v>26.107377</v>
      </c>
      <c r="Y745">
        <f>Y744/(W744+X744*(1-Analysis!$G$1))*W745</f>
        <v>24.898868584879381</v>
      </c>
      <c r="AA745" s="3">
        <v>43117</v>
      </c>
      <c r="AB745">
        <v>493.60329999999999</v>
      </c>
      <c r="AD745" s="3">
        <v>43105</v>
      </c>
      <c r="AE745">
        <v>48.782400000000003</v>
      </c>
      <c r="AG745" s="1">
        <v>43108</v>
      </c>
      <c r="AH745">
        <v>27.6922</v>
      </c>
      <c r="AJ745">
        <f>AJ744/(AH744+AI744*(1-Analysis!$G$1))*AH745</f>
        <v>26.431102269008733</v>
      </c>
      <c r="AL745" s="1">
        <v>43146</v>
      </c>
      <c r="AM745">
        <v>273.79579999999999</v>
      </c>
      <c r="AO745">
        <f>AO744/(AM744+AN744*(1-Analysis!$G$1))*AM745</f>
        <v>260.92630727821472</v>
      </c>
      <c r="AQ745" s="1">
        <v>43123</v>
      </c>
      <c r="AR745">
        <v>23.5228</v>
      </c>
      <c r="AT745">
        <f t="shared" si="22"/>
        <v>1.2293000000000001</v>
      </c>
      <c r="AU745">
        <f>AU744/((AR744+AS744*(1-Analysis!$G$1))*AT744)*AR745*AT745</f>
        <v>27.470149587294596</v>
      </c>
      <c r="AV745">
        <f t="shared" si="23"/>
        <v>1.2297499999999999</v>
      </c>
      <c r="AW745">
        <f>AW744/(($AR744+$AS744*(1-Analysis!$G$1))*AV744)*$AR745*AV745</f>
        <v>27.480205364821824</v>
      </c>
      <c r="AY745" s="3">
        <v>43130</v>
      </c>
      <c r="AZ745">
        <v>1.2411499999999998</v>
      </c>
      <c r="BB745" s="3">
        <v>43154</v>
      </c>
      <c r="BC745">
        <v>1.2292400000000001</v>
      </c>
    </row>
    <row r="746" spans="1:55" x14ac:dyDescent="0.3">
      <c r="A746" s="1">
        <v>43126</v>
      </c>
      <c r="B746">
        <v>2872.87</v>
      </c>
      <c r="D746" s="1">
        <v>43126</v>
      </c>
      <c r="E746">
        <v>5023.92</v>
      </c>
      <c r="G746" s="1">
        <v>43126</v>
      </c>
      <c r="H746" s="2">
        <v>5606.085</v>
      </c>
      <c r="K746" s="1">
        <v>43152</v>
      </c>
      <c r="L746">
        <v>51.39</v>
      </c>
      <c r="N746">
        <f>N745/(L745+M745*(1-Analysis!$G$1))*L746</f>
        <v>48.947829926917997</v>
      </c>
      <c r="S746" s="3">
        <v>43139</v>
      </c>
      <c r="T746" s="4">
        <v>248.67236</v>
      </c>
      <c r="V746" s="3">
        <v>43139</v>
      </c>
      <c r="W746">
        <v>25.716667999999999</v>
      </c>
      <c r="Y746">
        <f>Y745/(W745+X745*(1-Analysis!$G$1))*W746</f>
        <v>24.526245473567599</v>
      </c>
      <c r="AA746" s="3">
        <v>43116</v>
      </c>
      <c r="AB746">
        <v>489.0018</v>
      </c>
      <c r="AD746" s="3">
        <v>43104</v>
      </c>
      <c r="AE746">
        <v>48.441200000000002</v>
      </c>
      <c r="AG746" s="1">
        <v>43105</v>
      </c>
      <c r="AH746">
        <v>27.6449</v>
      </c>
      <c r="AJ746">
        <f>AJ745/(AH745+AI745*(1-Analysis!$G$1))*AH746</f>
        <v>26.385956302371046</v>
      </c>
      <c r="AL746" s="1">
        <v>43145</v>
      </c>
      <c r="AM746">
        <v>270.47829999999999</v>
      </c>
      <c r="AO746">
        <f>AO745/(AM745+AN745*(1-Analysis!$G$1))*AM746</f>
        <v>257.76474298688709</v>
      </c>
      <c r="AQ746" s="1">
        <v>43122</v>
      </c>
      <c r="AR746">
        <v>23.5503</v>
      </c>
      <c r="AT746">
        <f t="shared" si="22"/>
        <v>1.2251499999999997</v>
      </c>
      <c r="AU746">
        <f>AU745/((AR745+AS745*(1-Analysis!$G$1))*AT745)*AR746*AT746</f>
        <v>27.409419317515205</v>
      </c>
      <c r="AV746">
        <f t="shared" si="23"/>
        <v>1.2261</v>
      </c>
      <c r="AW746">
        <f>AW745/(($AR745+$AS745*(1-Analysis!$G$1))*AV745)*$AR746*AV746</f>
        <v>27.43067299939219</v>
      </c>
      <c r="AY746" s="3">
        <v>43129</v>
      </c>
      <c r="AZ746">
        <v>1.2356499999999999</v>
      </c>
      <c r="BB746" s="3">
        <v>43153</v>
      </c>
      <c r="BC746">
        <v>1.2329699999999999</v>
      </c>
    </row>
    <row r="747" spans="1:55" x14ac:dyDescent="0.3">
      <c r="A747" s="1">
        <v>43125</v>
      </c>
      <c r="B747">
        <v>2839.25</v>
      </c>
      <c r="D747" s="1">
        <v>43125</v>
      </c>
      <c r="E747">
        <v>4965.07</v>
      </c>
      <c r="G747" s="1">
        <v>43125</v>
      </c>
      <c r="H747" s="2">
        <v>5540.3819999999996</v>
      </c>
      <c r="K747" s="1">
        <v>43151</v>
      </c>
      <c r="L747">
        <v>51.68</v>
      </c>
      <c r="N747">
        <f>N746/(L746+M746*(1-Analysis!$G$1))*L747</f>
        <v>49.22404846513178</v>
      </c>
      <c r="S747" s="3">
        <v>43138</v>
      </c>
      <c r="T747" s="4">
        <v>258.32967200000002</v>
      </c>
      <c r="V747" s="3">
        <v>43138</v>
      </c>
      <c r="W747">
        <v>26.715474</v>
      </c>
      <c r="Y747">
        <f>Y746/(W746+X746*(1-Analysis!$G$1))*W747</f>
        <v>25.478816822875846</v>
      </c>
      <c r="AA747" s="3">
        <v>43112</v>
      </c>
      <c r="AB747">
        <v>490.72649999999999</v>
      </c>
      <c r="AD747" s="3">
        <v>43103</v>
      </c>
      <c r="AE747">
        <v>48.237299999999998</v>
      </c>
      <c r="AG747" s="1">
        <v>43104</v>
      </c>
      <c r="AH747">
        <v>27.452300000000001</v>
      </c>
      <c r="AJ747">
        <f>AJ746/(AH746+AI746*(1-Analysis!$G$1))*AH747</f>
        <v>26.202127271199416</v>
      </c>
      <c r="AL747" s="1">
        <v>43144</v>
      </c>
      <c r="AM747">
        <v>266.8415</v>
      </c>
      <c r="AO747">
        <f>AO746/(AM746+AN746*(1-Analysis!$G$1))*AM747</f>
        <v>254.29888706685685</v>
      </c>
      <c r="AQ747" s="1">
        <v>43119</v>
      </c>
      <c r="AR747">
        <v>23.412199999999999</v>
      </c>
      <c r="AT747">
        <f t="shared" si="22"/>
        <v>1.22245</v>
      </c>
      <c r="AU747">
        <f>AU746/((AR746+AS746*(1-Analysis!$G$1))*AT746)*AR747*AT747</f>
        <v>27.18863828892923</v>
      </c>
      <c r="AV747">
        <f t="shared" si="23"/>
        <v>1.2219800000000001</v>
      </c>
      <c r="AW747">
        <f>AW746/(($AR746+$AS746*(1-Analysis!$G$1))*AV746)*$AR747*AV747</f>
        <v>27.178184969778464</v>
      </c>
      <c r="AY747" s="3">
        <v>43126</v>
      </c>
      <c r="AZ747">
        <v>1.24335</v>
      </c>
      <c r="BB747" s="3">
        <v>43152</v>
      </c>
      <c r="BC747">
        <v>1.22756</v>
      </c>
    </row>
    <row r="748" spans="1:55" x14ac:dyDescent="0.3">
      <c r="A748" s="1">
        <v>43124</v>
      </c>
      <c r="B748">
        <v>2837.54</v>
      </c>
      <c r="D748" s="1">
        <v>43124</v>
      </c>
      <c r="E748">
        <v>4962.07</v>
      </c>
      <c r="G748" s="1">
        <v>43124</v>
      </c>
      <c r="H748" s="2">
        <v>5537.0320000000002</v>
      </c>
      <c r="K748" s="1">
        <v>43150</v>
      </c>
      <c r="L748">
        <v>51.98</v>
      </c>
      <c r="N748">
        <f>N747/(L747+M747*(1-Analysis!$G$1))*L748</f>
        <v>49.50979178052534</v>
      </c>
      <c r="S748" s="3">
        <v>43137</v>
      </c>
      <c r="T748" s="4">
        <v>259.626847</v>
      </c>
      <c r="V748" s="3">
        <v>43137</v>
      </c>
      <c r="W748">
        <v>26.849481000000001</v>
      </c>
      <c r="Y748">
        <f>Y747/(W747+X747*(1-Analysis!$G$1))*W748</f>
        <v>25.606620649451528</v>
      </c>
      <c r="AA748" s="3">
        <v>43111</v>
      </c>
      <c r="AB748">
        <v>487.43709999999999</v>
      </c>
      <c r="AD748" s="3">
        <v>43102</v>
      </c>
      <c r="AE748">
        <v>47.929900000000004</v>
      </c>
      <c r="AG748" s="1">
        <v>43103</v>
      </c>
      <c r="AH748">
        <v>27.338799999999999</v>
      </c>
      <c r="AJ748">
        <f>AJ747/(AH747+AI747*(1-Analysis!$G$1))*AH748</f>
        <v>26.093796040472622</v>
      </c>
      <c r="AL748" s="1">
        <v>43143</v>
      </c>
      <c r="AM748">
        <v>266.13580000000002</v>
      </c>
      <c r="AO748">
        <f>AO747/(AM747+AN747*(1-Analysis!$G$1))*AM748</f>
        <v>253.62635777661123</v>
      </c>
      <c r="AQ748" s="1">
        <v>43118</v>
      </c>
      <c r="AR748">
        <v>23.2807</v>
      </c>
      <c r="AT748">
        <f t="shared" si="22"/>
        <v>1.2239500000000001</v>
      </c>
      <c r="AU748">
        <f>AU747/((AR747+AS747*(1-Analysis!$G$1))*AT747)*AR748*AT748</f>
        <v>27.069101329137307</v>
      </c>
      <c r="AV748">
        <f t="shared" si="23"/>
        <v>1.2240899999999999</v>
      </c>
      <c r="AW748">
        <f>AW747/(($AR747+$AS747*(1-Analysis!$G$1))*AV747)*$AR748*AV748</f>
        <v>27.072197594659603</v>
      </c>
      <c r="AY748" s="3">
        <v>43125</v>
      </c>
      <c r="AZ748">
        <v>1.2502999999999997</v>
      </c>
      <c r="BB748" s="3">
        <v>43151</v>
      </c>
      <c r="BC748">
        <v>1.2335700000000001</v>
      </c>
    </row>
    <row r="749" spans="1:55" x14ac:dyDescent="0.3">
      <c r="A749" s="1">
        <v>43123</v>
      </c>
      <c r="B749">
        <v>2839.13</v>
      </c>
      <c r="D749" s="1">
        <v>43123</v>
      </c>
      <c r="E749">
        <v>4964.8500000000004</v>
      </c>
      <c r="G749" s="1">
        <v>43123</v>
      </c>
      <c r="H749" s="2">
        <v>5540.1270000000004</v>
      </c>
      <c r="K749" s="1">
        <v>43147</v>
      </c>
      <c r="L749">
        <v>51.98</v>
      </c>
      <c r="N749">
        <f>N748/(L748+M748*(1-Analysis!$G$1))*L749</f>
        <v>49.50979178052534</v>
      </c>
      <c r="S749" s="3">
        <v>43136</v>
      </c>
      <c r="T749" s="4">
        <v>255.140131</v>
      </c>
      <c r="V749" s="3">
        <v>43136</v>
      </c>
      <c r="W749">
        <v>26.385769</v>
      </c>
      <c r="Y749">
        <f>Y748/(W748+X748*(1-Analysis!$G$1))*W749</f>
        <v>25.164373841232091</v>
      </c>
      <c r="AA749" s="3">
        <v>43110</v>
      </c>
      <c r="AB749">
        <v>483.99579999999997</v>
      </c>
      <c r="AD749" s="6">
        <v>43098</v>
      </c>
      <c r="AE749" s="7">
        <v>47.5336</v>
      </c>
      <c r="AG749" s="1">
        <v>43102</v>
      </c>
      <c r="AH749">
        <v>27.165700000000001</v>
      </c>
      <c r="AJ749">
        <f>AJ748/(AH748+AI748*(1-Analysis!$G$1))*AH749</f>
        <v>25.928578982861982</v>
      </c>
      <c r="AL749" s="1">
        <v>43140</v>
      </c>
      <c r="AM749">
        <v>262.48989999999998</v>
      </c>
      <c r="AO749">
        <f>AO748/(AM748+AN748*(1-Analysis!$G$1))*AM749</f>
        <v>250.15182959281276</v>
      </c>
      <c r="AQ749" s="1">
        <v>43117</v>
      </c>
      <c r="AR749">
        <v>23.3109</v>
      </c>
      <c r="AT749">
        <f t="shared" si="22"/>
        <v>1.2242500000000001</v>
      </c>
      <c r="AU749">
        <f>AU748/((AR748+AS748*(1-Analysis!$G$1))*AT748)*AR749*AT749</f>
        <v>27.110859149750542</v>
      </c>
      <c r="AV749">
        <f t="shared" si="23"/>
        <v>1.21655</v>
      </c>
      <c r="AW749">
        <f>AW748/(($AR748+$AS748*(1-Analysis!$G$1))*AV748)*$AR749*AV749</f>
        <v>26.94034363784273</v>
      </c>
      <c r="AY749" s="3">
        <v>43124</v>
      </c>
      <c r="AZ749">
        <v>1.2382</v>
      </c>
      <c r="BB749" s="3">
        <v>43150</v>
      </c>
      <c r="BC749">
        <v>1.24064</v>
      </c>
    </row>
    <row r="750" spans="1:55" x14ac:dyDescent="0.3">
      <c r="A750" s="1">
        <v>43122</v>
      </c>
      <c r="B750">
        <v>2832.97</v>
      </c>
      <c r="D750" s="1">
        <v>43122</v>
      </c>
      <c r="E750">
        <v>4953.9399999999996</v>
      </c>
      <c r="G750" s="1">
        <v>43122</v>
      </c>
      <c r="H750" s="2">
        <v>5527.89</v>
      </c>
      <c r="K750" s="1">
        <v>43146</v>
      </c>
      <c r="L750">
        <v>51.96</v>
      </c>
      <c r="N750">
        <f>N749/(L749+M749*(1-Analysis!$G$1))*L750</f>
        <v>49.490742226165771</v>
      </c>
      <c r="S750" s="3">
        <v>43133</v>
      </c>
      <c r="T750" s="4">
        <v>266.05432100000002</v>
      </c>
      <c r="V750" s="3">
        <v>43133</v>
      </c>
      <c r="W750">
        <v>27.514060000000001</v>
      </c>
      <c r="Y750">
        <f>Y749/(W749+X749*(1-Analysis!$G$1))*W750</f>
        <v>26.240436340138132</v>
      </c>
      <c r="AA750" s="3">
        <v>43109</v>
      </c>
      <c r="AB750">
        <v>484.53300000000002</v>
      </c>
      <c r="AD750" s="3"/>
      <c r="AG750" s="1">
        <v>43098</v>
      </c>
      <c r="AH750">
        <v>26.940300000000001</v>
      </c>
      <c r="AJ750">
        <f>AJ749/(AH749+AI749*(1-Analysis!$G$1))*AH750</f>
        <v>25.71344365770058</v>
      </c>
      <c r="AL750" s="1">
        <v>43139</v>
      </c>
      <c r="AM750">
        <v>258.56909999999999</v>
      </c>
      <c r="AO750">
        <f>AO749/(AM749+AN749*(1-Analysis!$G$1))*AM750</f>
        <v>246.41532280353249</v>
      </c>
      <c r="AQ750" s="1">
        <v>43116</v>
      </c>
      <c r="AR750">
        <v>23.1159</v>
      </c>
      <c r="AT750">
        <f t="shared" si="22"/>
        <v>1.22305</v>
      </c>
      <c r="AU750">
        <f>AU749/((AR749+AS749*(1-Analysis!$G$1))*AT749)*AR750*AT750</f>
        <v>26.857720236142704</v>
      </c>
      <c r="AV750">
        <f t="shared" si="23"/>
        <v>1.2256100000000001</v>
      </c>
      <c r="AW750">
        <f>AW749/(($AR749+$AS749*(1-Analysis!$G$1))*AV749)*$AR750*AV750</f>
        <v>26.913936877984387</v>
      </c>
      <c r="AY750" s="3">
        <v>43123</v>
      </c>
      <c r="AZ750">
        <v>1.2293000000000001</v>
      </c>
      <c r="BB750" s="3">
        <v>43147</v>
      </c>
      <c r="BC750">
        <v>1.2406299999999999</v>
      </c>
    </row>
    <row r="751" spans="1:55" x14ac:dyDescent="0.3">
      <c r="A751" s="1">
        <v>43119</v>
      </c>
      <c r="B751">
        <v>2810.3</v>
      </c>
      <c r="D751" s="1">
        <v>43119</v>
      </c>
      <c r="E751">
        <v>4914.25</v>
      </c>
      <c r="G751" s="1">
        <v>43119</v>
      </c>
      <c r="H751" s="2">
        <v>5483.5720000000001</v>
      </c>
      <c r="K751" s="1">
        <v>43145</v>
      </c>
      <c r="L751">
        <v>51.33</v>
      </c>
      <c r="N751">
        <f>N750/(L750+M750*(1-Analysis!$G$1))*L751</f>
        <v>48.890681263839284</v>
      </c>
      <c r="S751" s="3">
        <v>43132</v>
      </c>
      <c r="T751" s="4">
        <v>271.80676099999999</v>
      </c>
      <c r="V751" s="3">
        <v>43132</v>
      </c>
      <c r="W751">
        <v>28.108823999999998</v>
      </c>
      <c r="Y751">
        <f>Y750/(W750+X750*(1-Analysis!$G$1))*W751</f>
        <v>26.807668761649381</v>
      </c>
      <c r="AA751" s="3">
        <v>43108</v>
      </c>
      <c r="AB751">
        <v>483.7595</v>
      </c>
      <c r="AG751" s="1"/>
      <c r="AL751" s="1">
        <v>43138</v>
      </c>
      <c r="AM751">
        <v>268.59719999999999</v>
      </c>
      <c r="AO751">
        <f>AO750/(AM750+AN750*(1-Analysis!$G$1))*AM751</f>
        <v>255.97206217651288</v>
      </c>
      <c r="AQ751" s="1">
        <v>43112</v>
      </c>
      <c r="AR751">
        <v>23.3566</v>
      </c>
      <c r="AT751">
        <f t="shared" si="22"/>
        <v>1.21465</v>
      </c>
      <c r="AU751">
        <f>AU750/((AR750+AS750*(1-Analysis!$G$1))*AT750)*AR751*AT751</f>
        <v>26.951001260484464</v>
      </c>
      <c r="AV751">
        <f t="shared" si="23"/>
        <v>1.2190000000000001</v>
      </c>
      <c r="AW751">
        <f>AW750/(($AR750+$AS750*(1-Analysis!$G$1))*AV750)*$AR751*AV751</f>
        <v>27.047520303404692</v>
      </c>
      <c r="AY751" s="3">
        <v>43122</v>
      </c>
      <c r="AZ751">
        <v>1.2251499999999997</v>
      </c>
      <c r="BB751" s="3">
        <v>43146</v>
      </c>
      <c r="BC751">
        <v>1.2501</v>
      </c>
    </row>
    <row r="752" spans="1:55" x14ac:dyDescent="0.3">
      <c r="A752" s="1">
        <v>43118</v>
      </c>
      <c r="B752">
        <v>2798.03</v>
      </c>
      <c r="D752" s="1">
        <v>43118</v>
      </c>
      <c r="E752">
        <v>4892.7</v>
      </c>
      <c r="G752" s="1">
        <v>43118</v>
      </c>
      <c r="H752" s="2">
        <v>5459.4970000000003</v>
      </c>
      <c r="K752" s="1">
        <v>43144</v>
      </c>
      <c r="L752">
        <v>50.63</v>
      </c>
      <c r="N752">
        <f>N751/(L751+M751*(1-Analysis!$G$1))*L752</f>
        <v>48.223946861254298</v>
      </c>
      <c r="S752" s="3">
        <v>43131</v>
      </c>
      <c r="T752" s="4">
        <v>271.93990600000001</v>
      </c>
      <c r="V752" s="3">
        <v>43131</v>
      </c>
      <c r="W752">
        <v>28.122548999999999</v>
      </c>
      <c r="Y752">
        <f>Y751/(W751+X751*(1-Analysis!$G$1))*W752</f>
        <v>26.820758432485615</v>
      </c>
      <c r="AA752" s="3">
        <v>43105</v>
      </c>
      <c r="AB752">
        <v>482.9504</v>
      </c>
      <c r="AG752" s="1"/>
      <c r="AL752" s="1">
        <v>43137</v>
      </c>
      <c r="AM752">
        <v>269.9366</v>
      </c>
      <c r="AO752">
        <f>AO751/(AM751+AN751*(1-Analysis!$G$1))*AM752</f>
        <v>257.24850504367316</v>
      </c>
      <c r="AQ752" s="1">
        <v>43111</v>
      </c>
      <c r="AR752">
        <v>23.3932</v>
      </c>
      <c r="AT752">
        <f t="shared" si="22"/>
        <v>1.2045999999999999</v>
      </c>
      <c r="AU752">
        <f>AU751/((AR751+AS751*(1-Analysis!$G$1))*AT751)*AR752*AT752</f>
        <v>26.769892016790561</v>
      </c>
      <c r="AV752">
        <f t="shared" si="23"/>
        <v>1.2038599999999999</v>
      </c>
      <c r="AW752">
        <f>AW751/(($AR751+$AS751*(1-Analysis!$G$1))*AV751)*$AR752*AV752</f>
        <v>26.753446956112761</v>
      </c>
      <c r="AY752" s="3">
        <v>43119</v>
      </c>
      <c r="AZ752">
        <v>1.22245</v>
      </c>
      <c r="BB752" s="3">
        <v>43145</v>
      </c>
      <c r="BC752">
        <v>1.2454000000000001</v>
      </c>
    </row>
    <row r="753" spans="1:55" x14ac:dyDescent="0.3">
      <c r="A753" s="1">
        <v>43117</v>
      </c>
      <c r="B753">
        <v>2802.56</v>
      </c>
      <c r="D753" s="1">
        <v>43117</v>
      </c>
      <c r="E753">
        <v>4900.32</v>
      </c>
      <c r="G753" s="1">
        <v>43117</v>
      </c>
      <c r="H753" s="2">
        <v>5467.8459999999995</v>
      </c>
      <c r="K753" s="1">
        <v>43143</v>
      </c>
      <c r="L753">
        <v>50.5</v>
      </c>
      <c r="N753">
        <f>N752/(L752+M752*(1-Analysis!$G$1))*L753</f>
        <v>48.100124757917079</v>
      </c>
      <c r="S753" s="3">
        <v>43130</v>
      </c>
      <c r="T753" s="4">
        <v>271.79985499999998</v>
      </c>
      <c r="V753" s="3">
        <v>43130</v>
      </c>
      <c r="W753">
        <v>28.108096</v>
      </c>
      <c r="Y753">
        <f>Y752/(W752+X752*(1-Analysis!$G$1))*W753</f>
        <v>26.806974460711764</v>
      </c>
      <c r="AA753" s="3">
        <v>43104</v>
      </c>
      <c r="AB753">
        <v>479.5797</v>
      </c>
      <c r="AG753" s="1"/>
      <c r="AL753" s="1">
        <v>43136</v>
      </c>
      <c r="AM753">
        <v>265.28210000000001</v>
      </c>
      <c r="AO753">
        <f>AO752/(AM752+AN752*(1-Analysis!$G$1))*AM753</f>
        <v>252.81278507562965</v>
      </c>
      <c r="AQ753" s="1">
        <v>43110</v>
      </c>
      <c r="AR753">
        <v>23.353200000000001</v>
      </c>
      <c r="AT753">
        <f t="shared" si="22"/>
        <v>1.19815</v>
      </c>
      <c r="AU753">
        <f>AU752/((AR752+AS752*(1-Analysis!$G$1))*AT752)*AR753*AT753</f>
        <v>26.58102460592281</v>
      </c>
      <c r="AV753">
        <f t="shared" si="23"/>
        <v>1.19496</v>
      </c>
      <c r="AW753">
        <f>AW752/(($AR752+$AS752*(1-Analysis!$G$1))*AV752)*$AR753*AV753</f>
        <v>26.510254277923018</v>
      </c>
      <c r="AY753" s="3">
        <v>43118</v>
      </c>
      <c r="AZ753">
        <v>1.2239500000000001</v>
      </c>
      <c r="BB753" s="3">
        <v>43144</v>
      </c>
      <c r="BC753">
        <v>1.23498</v>
      </c>
    </row>
    <row r="754" spans="1:55" x14ac:dyDescent="0.3">
      <c r="A754" s="1">
        <v>43116</v>
      </c>
      <c r="B754">
        <v>2776.42</v>
      </c>
      <c r="D754" s="1">
        <v>43116</v>
      </c>
      <c r="E754">
        <v>4854.62</v>
      </c>
      <c r="G754" s="1">
        <v>43116</v>
      </c>
      <c r="H754" s="2">
        <v>5416.8549999999996</v>
      </c>
      <c r="K754" s="1">
        <v>43140</v>
      </c>
      <c r="L754">
        <v>49.81</v>
      </c>
      <c r="N754">
        <f>N753/(L753+M753*(1-Analysis!$G$1))*L754</f>
        <v>47.442915132511878</v>
      </c>
      <c r="S754" s="3">
        <v>43129</v>
      </c>
      <c r="T754" s="4">
        <v>274.77873699999998</v>
      </c>
      <c r="V754" s="3">
        <v>43129</v>
      </c>
      <c r="W754">
        <v>28.416139999999999</v>
      </c>
      <c r="Y754">
        <f>Y753/(W753+X753*(1-Analysis!$G$1))*W754</f>
        <v>27.100759128331209</v>
      </c>
      <c r="AA754" s="3">
        <v>43103</v>
      </c>
      <c r="AB754">
        <v>477.55779999999999</v>
      </c>
      <c r="AG754" s="1"/>
      <c r="AL754" s="1">
        <v>43133</v>
      </c>
      <c r="AM754">
        <v>276.60860000000002</v>
      </c>
      <c r="AO754">
        <f>AO753/(AM753+AN753*(1-Analysis!$G$1))*AM754</f>
        <v>263.6068944790124</v>
      </c>
      <c r="AQ754" s="1">
        <v>43109</v>
      </c>
      <c r="AR754">
        <v>23.479700000000001</v>
      </c>
      <c r="AT754">
        <f t="shared" si="22"/>
        <v>1.1930000000000001</v>
      </c>
      <c r="AU754">
        <f>AU753/((AR753+AS753*(1-Analysis!$G$1))*AT753)*AR754*AT754</f>
        <v>26.610137214524556</v>
      </c>
      <c r="AV754">
        <f t="shared" si="23"/>
        <v>1.1935899999999999</v>
      </c>
      <c r="AW754">
        <f>AW753/(($AR753+$AS753*(1-Analysis!$G$1))*AV753)*$AR754*AV754</f>
        <v>26.623297299148621</v>
      </c>
      <c r="AY754" s="3">
        <v>43117</v>
      </c>
      <c r="AZ754">
        <v>1.2242500000000001</v>
      </c>
      <c r="BB754" s="3">
        <v>43143</v>
      </c>
      <c r="BC754">
        <v>1.2291099999999999</v>
      </c>
    </row>
    <row r="755" spans="1:55" x14ac:dyDescent="0.3">
      <c r="A755" s="1">
        <v>43112</v>
      </c>
      <c r="B755">
        <v>2786.24</v>
      </c>
      <c r="D755" s="1">
        <v>43112</v>
      </c>
      <c r="E755">
        <v>4871.7299999999996</v>
      </c>
      <c r="G755" s="1">
        <v>43112</v>
      </c>
      <c r="H755" s="2">
        <v>5435.9179999999997</v>
      </c>
      <c r="K755" s="1">
        <v>43139</v>
      </c>
      <c r="L755">
        <v>49.07</v>
      </c>
      <c r="N755">
        <f>N754/(L754+M754*(1-Analysis!$G$1))*L755</f>
        <v>46.738081621207748</v>
      </c>
      <c r="S755" s="3">
        <v>43126</v>
      </c>
      <c r="T755" s="4">
        <v>276.62906500000003</v>
      </c>
      <c r="V755" s="3">
        <v>43126</v>
      </c>
      <c r="W755">
        <v>28.607509</v>
      </c>
      <c r="Y755">
        <f>Y754/(W754+X754*(1-Analysis!$G$1))*W755</f>
        <v>27.283269672466677</v>
      </c>
      <c r="AA755" s="3">
        <v>43102</v>
      </c>
      <c r="AB755">
        <v>474.52249999999998</v>
      </c>
      <c r="AG755" s="1"/>
      <c r="AL755" s="1">
        <v>43132</v>
      </c>
      <c r="AM755">
        <v>282.58069999999998</v>
      </c>
      <c r="AO755">
        <f>AO754/(AM754+AN754*(1-Analysis!$G$1))*AM755</f>
        <v>269.29828200101315</v>
      </c>
      <c r="AQ755" s="1">
        <v>43108</v>
      </c>
      <c r="AR755">
        <v>23.353000000000002</v>
      </c>
      <c r="AT755">
        <f t="shared" si="22"/>
        <v>1.1976500000000001</v>
      </c>
      <c r="AU755">
        <f>AU754/((AR754+AS754*(1-Analysis!$G$1))*AT754)*AR755*AT755</f>
        <v>26.569704529489531</v>
      </c>
      <c r="AV755">
        <f t="shared" si="23"/>
        <v>1.1968399999999999</v>
      </c>
      <c r="AW755">
        <f>AW754/(($AR754+$AS754*(1-Analysis!$G$1))*AV754)*$AR755*AV755</f>
        <v>26.551734788188696</v>
      </c>
      <c r="AY755" s="3">
        <v>43116</v>
      </c>
      <c r="AZ755">
        <v>1.22305</v>
      </c>
      <c r="BB755" s="3">
        <v>43140</v>
      </c>
      <c r="BC755">
        <v>1.2235100000000001</v>
      </c>
    </row>
    <row r="756" spans="1:55" x14ac:dyDescent="0.3">
      <c r="A756" s="1">
        <v>43111</v>
      </c>
      <c r="B756">
        <v>2767.56</v>
      </c>
      <c r="D756" s="1">
        <v>43111</v>
      </c>
      <c r="E756">
        <v>4839.0600000000004</v>
      </c>
      <c r="G756" s="1">
        <v>43111</v>
      </c>
      <c r="H756" s="2">
        <v>5399.4620000000004</v>
      </c>
      <c r="K756" s="1">
        <v>43138</v>
      </c>
      <c r="L756">
        <v>50.97</v>
      </c>
      <c r="N756">
        <f>N755/(L755+M755*(1-Analysis!$G$1))*L756</f>
        <v>48.547789285367003</v>
      </c>
      <c r="S756" s="3">
        <v>43125</v>
      </c>
      <c r="T756" s="4">
        <v>273.38853799999998</v>
      </c>
      <c r="V756" s="3">
        <v>43125</v>
      </c>
      <c r="W756">
        <v>28.272396000000001</v>
      </c>
      <c r="Y756">
        <f>Y755/(W755+X755*(1-Analysis!$G$1))*W756</f>
        <v>26.963669026714918</v>
      </c>
      <c r="AA756" s="3">
        <v>43098</v>
      </c>
      <c r="AB756">
        <v>470.59930000000003</v>
      </c>
      <c r="AG756" s="1"/>
      <c r="AL756" s="1">
        <v>43131</v>
      </c>
      <c r="AM756">
        <v>282.714</v>
      </c>
      <c r="AO756">
        <f>AO755/(AM755+AN755*(1-Analysis!$G$1))*AM756</f>
        <v>269.42531637027736</v>
      </c>
      <c r="AQ756" s="1">
        <v>43105</v>
      </c>
      <c r="AR756">
        <v>23.1968</v>
      </c>
      <c r="AT756">
        <f t="shared" si="22"/>
        <v>1.2036500000000001</v>
      </c>
      <c r="AU756">
        <f>AU755/((AR755+AS755*(1-Analysis!$G$1))*AT755)*AR756*AT756</f>
        <v>26.524207998975641</v>
      </c>
      <c r="AV756">
        <f t="shared" si="23"/>
        <v>1.2041999999999999</v>
      </c>
      <c r="AW756">
        <f>AW755/(($AR755+$AS755*(1-Analysis!$G$1))*AV755)*$AR756*AV756</f>
        <v>26.536328062448721</v>
      </c>
      <c r="AY756" s="3">
        <v>43115</v>
      </c>
      <c r="AZ756">
        <v>1.2273000000000001</v>
      </c>
      <c r="BB756" s="3">
        <v>43139</v>
      </c>
      <c r="BC756">
        <v>1.2247699999999999</v>
      </c>
    </row>
    <row r="757" spans="1:55" x14ac:dyDescent="0.3">
      <c r="A757" s="1">
        <v>43110</v>
      </c>
      <c r="B757">
        <v>2748.23</v>
      </c>
      <c r="D757" s="1">
        <v>43110</v>
      </c>
      <c r="E757">
        <v>4804.99</v>
      </c>
      <c r="G757" s="1">
        <v>43110</v>
      </c>
      <c r="H757" s="2">
        <v>5361.3289999999997</v>
      </c>
      <c r="K757" s="1">
        <v>43137</v>
      </c>
      <c r="L757">
        <v>51.22</v>
      </c>
      <c r="N757">
        <f>N756/(L756+M756*(1-Analysis!$G$1))*L757</f>
        <v>48.785908714861641</v>
      </c>
      <c r="S757" s="3">
        <v>43124</v>
      </c>
      <c r="T757" s="4">
        <v>273.22365500000001</v>
      </c>
      <c r="V757" s="3">
        <v>43124</v>
      </c>
      <c r="W757">
        <v>28.255372000000001</v>
      </c>
      <c r="Y757">
        <f>Y756/(W756+X756*(1-Analysis!$G$1))*W757</f>
        <v>26.947433066327591</v>
      </c>
      <c r="AG757" s="1"/>
      <c r="AL757" s="1">
        <v>43130</v>
      </c>
      <c r="AM757">
        <v>282.57569999999998</v>
      </c>
      <c r="AO757">
        <f>AO756/(AM756+AN756*(1-Analysis!$G$1))*AM757</f>
        <v>269.29351702092072</v>
      </c>
      <c r="AQ757" s="1">
        <v>43104</v>
      </c>
      <c r="AR757">
        <v>22.960100000000001</v>
      </c>
      <c r="AT757">
        <f t="shared" si="22"/>
        <v>1.2075499999999999</v>
      </c>
      <c r="AU757">
        <f>AU756/((AR756+AS756*(1-Analysis!$G$1))*AT756)*AR757*AT757</f>
        <v>26.338620462772866</v>
      </c>
      <c r="AV757">
        <f t="shared" si="23"/>
        <v>1.20719</v>
      </c>
      <c r="AW757">
        <f>AW756/(($AR756+$AS756*(1-Analysis!$G$1))*AV756)*$AR757*AV757</f>
        <v>26.330768279950906</v>
      </c>
      <c r="AY757" s="3">
        <v>43112</v>
      </c>
      <c r="AZ757">
        <v>1.21465</v>
      </c>
      <c r="BB757" s="3">
        <v>43138</v>
      </c>
      <c r="BC757">
        <v>1.2253799999999999</v>
      </c>
    </row>
    <row r="758" spans="1:55" x14ac:dyDescent="0.3">
      <c r="A758" s="1">
        <v>43109</v>
      </c>
      <c r="B758">
        <v>2751.29</v>
      </c>
      <c r="D758" s="1">
        <v>43109</v>
      </c>
      <c r="E758">
        <v>4810.32</v>
      </c>
      <c r="G758" s="1">
        <v>43109</v>
      </c>
      <c r="H758" s="2">
        <v>5367.2610000000004</v>
      </c>
      <c r="K758" s="1">
        <v>43136</v>
      </c>
      <c r="L758">
        <v>50.34</v>
      </c>
      <c r="N758">
        <f>N757/(L757+M757*(1-Analysis!$G$1))*L758</f>
        <v>47.947728323040515</v>
      </c>
      <c r="S758" s="3">
        <v>43123</v>
      </c>
      <c r="T758" s="4">
        <v>273.37549999999999</v>
      </c>
      <c r="V758" s="3">
        <v>43123</v>
      </c>
      <c r="W758">
        <v>28.271073000000001</v>
      </c>
      <c r="Y758">
        <f>Y757/(W757+X757*(1-Analysis!$G$1))*W758</f>
        <v>26.962407268280213</v>
      </c>
      <c r="AG758" s="1"/>
      <c r="AL758" s="1">
        <v>43129</v>
      </c>
      <c r="AM758">
        <v>285.67169999999999</v>
      </c>
      <c r="AO758">
        <f>AO757/(AM757+AN757*(1-Analysis!$G$1))*AM758</f>
        <v>272.24399269415369</v>
      </c>
      <c r="AQ758" s="1">
        <v>43103</v>
      </c>
      <c r="AR758">
        <v>22.963200000000001</v>
      </c>
      <c r="AT758">
        <f t="shared" si="22"/>
        <v>1.20235</v>
      </c>
      <c r="AU758">
        <f>AU757/((AR757+AS757*(1-Analysis!$G$1))*AT757)*AR758*AT758</f>
        <v>26.228740887703356</v>
      </c>
      <c r="AV758">
        <f t="shared" si="23"/>
        <v>1.20106</v>
      </c>
      <c r="AW758">
        <f>AW757/(($AR757+$AS757*(1-Analysis!$G$1))*AV757)*$AR758*AV758</f>
        <v>26.200600100291041</v>
      </c>
      <c r="AY758" s="3">
        <v>43111</v>
      </c>
      <c r="AZ758">
        <v>1.2045999999999999</v>
      </c>
      <c r="BB758" s="3">
        <v>43137</v>
      </c>
      <c r="BC758">
        <v>1.2383299999999999</v>
      </c>
    </row>
    <row r="759" spans="1:55" x14ac:dyDescent="0.3">
      <c r="A759" s="1">
        <v>43108</v>
      </c>
      <c r="B759">
        <v>2747.71</v>
      </c>
      <c r="D759" s="1">
        <v>43108</v>
      </c>
      <c r="E759">
        <v>4803.0600000000004</v>
      </c>
      <c r="G759" s="1">
        <v>43108</v>
      </c>
      <c r="H759" s="2">
        <v>5358.6790000000001</v>
      </c>
      <c r="K759" s="1">
        <v>43133</v>
      </c>
      <c r="L759">
        <v>52.49</v>
      </c>
      <c r="N759">
        <f>N758/(L758+M758*(1-Analysis!$G$1))*L759</f>
        <v>49.995555416694408</v>
      </c>
      <c r="S759" s="3">
        <v>43122</v>
      </c>
      <c r="T759" s="4">
        <v>272.77398199999999</v>
      </c>
      <c r="V759" s="3">
        <v>43122</v>
      </c>
      <c r="W759">
        <v>28.208822999999999</v>
      </c>
      <c r="Y759">
        <f>Y758/(W758+X758*(1-Analysis!$G$1))*W759</f>
        <v>26.903038815853574</v>
      </c>
      <c r="AG759" s="1"/>
      <c r="AL759" s="1">
        <v>43126</v>
      </c>
      <c r="AM759">
        <v>287.59289999999999</v>
      </c>
      <c r="AO759">
        <f>AO758/(AM758+AN758*(1-Analysis!$G$1))*AM759</f>
        <v>274.07488864486913</v>
      </c>
      <c r="AQ759" s="1">
        <v>43102</v>
      </c>
      <c r="AR759">
        <v>22.776199999999999</v>
      </c>
      <c r="AT759">
        <f t="shared" si="22"/>
        <v>1.2044999999999997</v>
      </c>
      <c r="AU759">
        <f>AU758/((AR758+AS758*(1-Analysis!$G$1))*AT758)*AR759*AT759</f>
        <v>26.061667445170581</v>
      </c>
      <c r="AV759">
        <f t="shared" si="23"/>
        <v>1.2057500000000001</v>
      </c>
      <c r="AW759">
        <f>AW758/(($AR758+$AS758*(1-Analysis!$G$1))*AV758)*$AR759*AV759</f>
        <v>26.08871359237391</v>
      </c>
      <c r="AY759" s="3">
        <v>43110</v>
      </c>
      <c r="AZ759">
        <v>1.19815</v>
      </c>
      <c r="BB759" s="3">
        <v>43136</v>
      </c>
      <c r="BC759">
        <v>1.2375799999999999</v>
      </c>
    </row>
    <row r="760" spans="1:55" x14ac:dyDescent="0.3">
      <c r="A760" s="1">
        <v>43105</v>
      </c>
      <c r="B760">
        <v>2743.15</v>
      </c>
      <c r="D760" s="1">
        <v>43105</v>
      </c>
      <c r="E760">
        <v>4795.03</v>
      </c>
      <c r="G760" s="1">
        <v>43105</v>
      </c>
      <c r="H760" s="2">
        <v>5349.6890000000003</v>
      </c>
      <c r="K760" s="1">
        <v>43132</v>
      </c>
      <c r="L760">
        <v>53.62</v>
      </c>
      <c r="N760">
        <f>N759/(L759+M759*(1-Analysis!$G$1))*L760</f>
        <v>51.071855238010173</v>
      </c>
      <c r="S760" s="3">
        <v>43119</v>
      </c>
      <c r="T760" s="4">
        <v>270.58926400000001</v>
      </c>
      <c r="V760" s="3">
        <v>43119</v>
      </c>
      <c r="W760">
        <v>27.982939999999999</v>
      </c>
      <c r="Y760">
        <f>Y759/(W759+X759*(1-Analysis!$G$1))*W760</f>
        <v>26.687611922046575</v>
      </c>
      <c r="AG760" s="1"/>
      <c r="AL760" s="1">
        <v>43125</v>
      </c>
      <c r="AM760">
        <v>284.22399999999999</v>
      </c>
      <c r="AO760">
        <f>AO759/(AM759+AN759*(1-Analysis!$G$1))*AM760</f>
        <v>270.86434035819133</v>
      </c>
      <c r="AQ760" s="1">
        <v>43098</v>
      </c>
      <c r="AR760">
        <v>22.656300000000002</v>
      </c>
      <c r="AT760">
        <f t="shared" si="22"/>
        <v>1.2008000000000001</v>
      </c>
      <c r="AU760">
        <f>AU759/((AR759+AS759*(1-Analysis!$G$1))*AT759)*AR760*AT760</f>
        <v>25.844836710617329</v>
      </c>
      <c r="AV760">
        <f t="shared" si="23"/>
        <v>1.20007</v>
      </c>
      <c r="AW760">
        <f>AW759/(($AR759+$AS759*(1-Analysis!$G$1))*AV759)*$AR760*AV760</f>
        <v>25.829124909485738</v>
      </c>
      <c r="AY760" s="3">
        <v>43109</v>
      </c>
      <c r="AZ760">
        <v>1.1930000000000001</v>
      </c>
      <c r="BB760" s="3">
        <v>43133</v>
      </c>
      <c r="BC760">
        <v>1.2461199999999999</v>
      </c>
    </row>
    <row r="761" spans="1:55" x14ac:dyDescent="0.3">
      <c r="A761" s="1">
        <v>43104</v>
      </c>
      <c r="B761">
        <v>2723.99</v>
      </c>
      <c r="D761" s="1">
        <v>43104</v>
      </c>
      <c r="E761">
        <v>4761.55</v>
      </c>
      <c r="G761" s="1">
        <v>43104</v>
      </c>
      <c r="H761" s="2">
        <v>5312.3329999999996</v>
      </c>
      <c r="K761" s="1">
        <v>43131</v>
      </c>
      <c r="L761">
        <v>53.65</v>
      </c>
      <c r="N761">
        <f>N760/(L760+M760*(1-Analysis!$G$1))*L761</f>
        <v>51.100429569549533</v>
      </c>
      <c r="S761" s="3">
        <v>43118</v>
      </c>
      <c r="T761" s="4">
        <v>269.40189800000002</v>
      </c>
      <c r="V761" s="3">
        <v>43118</v>
      </c>
      <c r="W761">
        <v>27.860178999999999</v>
      </c>
      <c r="Y761">
        <f>Y760/(W760+X760*(1-Analysis!$G$1))*W761</f>
        <v>26.57053351902093</v>
      </c>
      <c r="AG761" s="1"/>
      <c r="AL761" s="1">
        <v>43124</v>
      </c>
      <c r="AM761">
        <v>284.05579999999998</v>
      </c>
      <c r="AO761">
        <f>AO760/(AM760+AN760*(1-Analysis!$G$1))*AM761</f>
        <v>270.70404642788196</v>
      </c>
      <c r="AY761" s="3">
        <v>43108</v>
      </c>
      <c r="AZ761">
        <v>1.1976500000000001</v>
      </c>
      <c r="BB761" s="3">
        <v>43132</v>
      </c>
      <c r="BC761">
        <v>1.2504900000000001</v>
      </c>
    </row>
    <row r="762" spans="1:55" x14ac:dyDescent="0.3">
      <c r="A762" s="1">
        <v>43103</v>
      </c>
      <c r="B762">
        <v>2713.06</v>
      </c>
      <c r="D762" s="1">
        <v>43103</v>
      </c>
      <c r="E762">
        <v>4741.75</v>
      </c>
      <c r="G762" s="1">
        <v>43103</v>
      </c>
      <c r="H762" s="2">
        <v>5289.924</v>
      </c>
      <c r="K762" s="1">
        <v>43130</v>
      </c>
      <c r="L762">
        <v>53.62</v>
      </c>
      <c r="N762">
        <f>N761/(L761+M761*(1-Analysis!$G$1))*L762</f>
        <v>51.071855238010173</v>
      </c>
      <c r="S762" s="3">
        <v>43117</v>
      </c>
      <c r="T762" s="4">
        <v>269.815763</v>
      </c>
      <c r="V762" s="3">
        <v>43117</v>
      </c>
      <c r="W762">
        <v>27.902974</v>
      </c>
      <c r="Y762">
        <f>Y761/(W761+X761*(1-Analysis!$G$1))*W762</f>
        <v>26.611347541857846</v>
      </c>
      <c r="AG762" s="1"/>
      <c r="AL762" s="1">
        <v>43123</v>
      </c>
      <c r="AM762">
        <v>284.21440000000001</v>
      </c>
      <c r="AO762">
        <f>AO761/(AM761+AN761*(1-Analysis!$G$1))*AM762</f>
        <v>270.85519159641387</v>
      </c>
      <c r="AY762" s="3">
        <v>43105</v>
      </c>
      <c r="AZ762">
        <v>1.2036500000000001</v>
      </c>
      <c r="BB762" s="3">
        <v>43131</v>
      </c>
      <c r="BC762">
        <v>1.24125</v>
      </c>
    </row>
    <row r="763" spans="1:55" x14ac:dyDescent="0.3">
      <c r="A763" s="1">
        <v>43102</v>
      </c>
      <c r="B763">
        <v>2695.81</v>
      </c>
      <c r="D763" s="1">
        <v>43102</v>
      </c>
      <c r="E763">
        <v>4711.6000000000004</v>
      </c>
      <c r="G763" s="1">
        <v>43102</v>
      </c>
      <c r="H763" s="2">
        <v>5256.2839999999997</v>
      </c>
      <c r="K763" s="1">
        <v>43129</v>
      </c>
      <c r="L763">
        <v>54.21</v>
      </c>
      <c r="N763">
        <f>N762/(L762+M762*(1-Analysis!$G$1))*L763</f>
        <v>51.633817091617523</v>
      </c>
      <c r="S763" s="3">
        <v>43116</v>
      </c>
      <c r="T763" s="4">
        <v>267.30145599999997</v>
      </c>
      <c r="V763" s="3">
        <v>43116</v>
      </c>
      <c r="W763">
        <v>27.642914000000001</v>
      </c>
      <c r="Y763">
        <f>Y762/(W762+X762*(1-Analysis!$G$1))*W763</f>
        <v>26.363325698675986</v>
      </c>
      <c r="AG763" s="1"/>
      <c r="AL763" s="1">
        <v>43122</v>
      </c>
      <c r="AM763">
        <v>283.5933</v>
      </c>
      <c r="AO763">
        <f>AO762/(AM762+AN762*(1-Analysis!$G$1))*AM763</f>
        <v>270.26328576933219</v>
      </c>
      <c r="AY763" s="3">
        <v>43104</v>
      </c>
      <c r="AZ763">
        <v>1.2075499999999999</v>
      </c>
      <c r="BB763" s="3">
        <v>43130</v>
      </c>
      <c r="BC763">
        <v>1.2405299999999999</v>
      </c>
    </row>
    <row r="764" spans="1:55" x14ac:dyDescent="0.3">
      <c r="A764" s="1">
        <v>43098</v>
      </c>
      <c r="B764">
        <v>2673.61</v>
      </c>
      <c r="D764" s="1">
        <v>43098</v>
      </c>
      <c r="E764">
        <v>4672.6499999999996</v>
      </c>
      <c r="G764" s="1">
        <v>43098</v>
      </c>
      <c r="H764" s="2">
        <v>5212.7629999999999</v>
      </c>
      <c r="K764" s="1">
        <v>43126</v>
      </c>
      <c r="L764">
        <v>54.58</v>
      </c>
      <c r="N764">
        <f>N763/(L763+M763*(1-Analysis!$G$1))*L764</f>
        <v>51.986233847269588</v>
      </c>
      <c r="S764" s="3">
        <v>43115</v>
      </c>
      <c r="T764" s="4">
        <v>268.24266299999999</v>
      </c>
      <c r="V764" s="3">
        <v>43115</v>
      </c>
      <c r="W764">
        <v>27.740213000000001</v>
      </c>
      <c r="Y764">
        <f>Y763/(W763+X763*(1-Analysis!$G$1))*W764</f>
        <v>26.456120735666495</v>
      </c>
      <c r="AG764" s="1"/>
      <c r="AL764" s="1">
        <v>43119</v>
      </c>
      <c r="AM764">
        <v>281.32409999999999</v>
      </c>
      <c r="AO764">
        <f>AO763/(AM763+AN763*(1-Analysis!$G$1))*AM764</f>
        <v>268.10074720418356</v>
      </c>
      <c r="AY764" s="3">
        <v>43103</v>
      </c>
      <c r="AZ764">
        <v>1.20235</v>
      </c>
      <c r="BB764" s="3">
        <v>43129</v>
      </c>
      <c r="BC764">
        <v>1.2382500000000001</v>
      </c>
    </row>
    <row r="765" spans="1:55" x14ac:dyDescent="0.3">
      <c r="A765" s="1"/>
      <c r="D765" s="1"/>
      <c r="G765" s="1"/>
      <c r="H765" s="2"/>
      <c r="K765" s="1">
        <v>43125</v>
      </c>
      <c r="L765">
        <v>53.94</v>
      </c>
      <c r="N765">
        <f>N764/(L764+M764*(1-Analysis!$G$1))*L765</f>
        <v>51.376648107763309</v>
      </c>
      <c r="S765" s="3">
        <v>43112</v>
      </c>
      <c r="T765" s="4">
        <v>268.24392399999999</v>
      </c>
      <c r="V765" s="3">
        <v>43112</v>
      </c>
      <c r="W765">
        <v>27.740319</v>
      </c>
      <c r="Y765">
        <f>Y764/(W764+X764*(1-Analysis!$G$1))*W765</f>
        <v>26.456221828934883</v>
      </c>
      <c r="AG765" s="1"/>
      <c r="AL765" s="1">
        <v>43118</v>
      </c>
      <c r="AM765">
        <v>280.0881</v>
      </c>
      <c r="AO765">
        <f>AO764/(AM764+AN764*(1-Analysis!$G$1))*AM765</f>
        <v>266.92284412533479</v>
      </c>
      <c r="AY765" s="3">
        <v>43102</v>
      </c>
      <c r="AZ765">
        <v>1.2044999999999997</v>
      </c>
      <c r="BB765" s="3">
        <v>43126</v>
      </c>
      <c r="BC765">
        <v>1.2419</v>
      </c>
    </row>
    <row r="766" spans="1:55" x14ac:dyDescent="0.3">
      <c r="A766" s="1"/>
      <c r="D766" s="1"/>
      <c r="G766" s="1"/>
      <c r="H766" s="2"/>
      <c r="K766" s="1">
        <v>43124</v>
      </c>
      <c r="L766">
        <v>53.91</v>
      </c>
      <c r="N766">
        <f>N765/(L765+M765*(1-Analysis!$G$1))*L766</f>
        <v>51.348073776223949</v>
      </c>
      <c r="S766" s="3">
        <v>43111</v>
      </c>
      <c r="T766" s="4">
        <v>266.44521200000003</v>
      </c>
      <c r="V766" s="3">
        <v>43111</v>
      </c>
      <c r="W766">
        <v>27.554257</v>
      </c>
      <c r="Y766">
        <f>Y765/(W765+X765*(1-Analysis!$G$1))*W766</f>
        <v>26.278772624189429</v>
      </c>
      <c r="AG766" s="1"/>
      <c r="AL766" s="1">
        <v>43117</v>
      </c>
      <c r="AM766">
        <v>280.5179</v>
      </c>
      <c r="AO766">
        <f>AO765/(AM765+AN765*(1-Analysis!$G$1))*AM766</f>
        <v>267.33244181408014</v>
      </c>
      <c r="AY766" s="3">
        <v>43098</v>
      </c>
      <c r="AZ766">
        <v>1.2008000000000001</v>
      </c>
      <c r="BB766" s="3">
        <v>43125</v>
      </c>
      <c r="BC766">
        <v>1.2373499999999999</v>
      </c>
    </row>
    <row r="767" spans="1:55" x14ac:dyDescent="0.3">
      <c r="A767" s="1"/>
      <c r="D767" s="1"/>
      <c r="G767" s="1"/>
      <c r="H767" s="2"/>
      <c r="K767" s="1">
        <v>43123</v>
      </c>
      <c r="L767">
        <v>53.93</v>
      </c>
      <c r="N767">
        <f>N766/(L766+M766*(1-Analysis!$G$1))*L767</f>
        <v>51.367123330583524</v>
      </c>
      <c r="S767" s="3">
        <v>43110</v>
      </c>
      <c r="T767" s="4">
        <v>264.56715600000001</v>
      </c>
      <c r="V767" s="3">
        <v>43110</v>
      </c>
      <c r="W767">
        <v>27.360046000000001</v>
      </c>
      <c r="Y767">
        <f>Y766/(W766+X766*(1-Analysis!$G$1))*W767</f>
        <v>26.093551636009039</v>
      </c>
      <c r="AG767" s="1"/>
      <c r="AL767" s="1">
        <v>43116</v>
      </c>
      <c r="AM767">
        <v>277.90609999999998</v>
      </c>
      <c r="AO767">
        <f>AO766/(AM766+AN766*(1-Analysis!$G$1))*AM767</f>
        <v>264.84340681299818</v>
      </c>
      <c r="BB767" s="3">
        <v>43124</v>
      </c>
      <c r="BC767">
        <v>1.2404599999999999</v>
      </c>
    </row>
    <row r="768" spans="1:55" x14ac:dyDescent="0.3">
      <c r="A768" s="1"/>
      <c r="D768" s="1"/>
      <c r="G768" s="1"/>
      <c r="H768" s="2"/>
      <c r="K768" s="1">
        <v>43122</v>
      </c>
      <c r="L768">
        <v>53.82</v>
      </c>
      <c r="N768">
        <f>N767/(L767+M767*(1-Analysis!$G$1))*L768</f>
        <v>51.262350781605882</v>
      </c>
      <c r="S768" s="3">
        <v>43109</v>
      </c>
      <c r="T768" s="4">
        <v>264.86042600000002</v>
      </c>
      <c r="V768" s="3">
        <v>43109</v>
      </c>
      <c r="W768">
        <v>27.390385999999999</v>
      </c>
      <c r="Y768">
        <f>Y767/(W767+X767*(1-Analysis!$G$1))*W768</f>
        <v>26.12248719981023</v>
      </c>
      <c r="AG768" s="1"/>
      <c r="AL768" s="1">
        <v>43115</v>
      </c>
      <c r="AM768">
        <v>278.88569999999999</v>
      </c>
      <c r="AO768">
        <f>AO767/(AM767+AN767*(1-Analysis!$G$1))*AM768</f>
        <v>265.77696171270719</v>
      </c>
      <c r="BB768" s="3">
        <v>43123</v>
      </c>
      <c r="BC768">
        <v>1.2297499999999999</v>
      </c>
    </row>
    <row r="769" spans="1:55" x14ac:dyDescent="0.3">
      <c r="A769" s="1"/>
      <c r="D769" s="1"/>
      <c r="G769" s="1"/>
      <c r="H769" s="2"/>
      <c r="K769" s="1">
        <v>43119</v>
      </c>
      <c r="L769">
        <v>53.39</v>
      </c>
      <c r="N769">
        <f>N768/(L768+M768*(1-Analysis!$G$1))*L769</f>
        <v>50.852785362875103</v>
      </c>
      <c r="S769" s="3">
        <v>43108</v>
      </c>
      <c r="T769" s="4">
        <v>264.44875400000001</v>
      </c>
      <c r="V769" s="3">
        <v>43108</v>
      </c>
      <c r="W769">
        <v>27.347899000000002</v>
      </c>
      <c r="Y769">
        <f>Y768/(W768+X768*(1-Analysis!$G$1))*W769</f>
        <v>26.081966919677694</v>
      </c>
      <c r="AL769" s="1">
        <v>43112</v>
      </c>
      <c r="AM769">
        <v>278.8877</v>
      </c>
      <c r="AO769">
        <f>AO768/(AM768+AN768*(1-Analysis!$G$1))*AM769</f>
        <v>265.77886770474419</v>
      </c>
      <c r="BB769" s="3">
        <v>43122</v>
      </c>
      <c r="BC769">
        <v>1.2261</v>
      </c>
    </row>
    <row r="770" spans="1:55" x14ac:dyDescent="0.3">
      <c r="A770" s="1"/>
      <c r="D770" s="1"/>
      <c r="G770" s="1"/>
      <c r="H770" s="2"/>
      <c r="K770" s="1">
        <v>43118</v>
      </c>
      <c r="L770">
        <v>53.15</v>
      </c>
      <c r="N770">
        <f>N769/(L769+M769*(1-Analysis!$G$1))*L770</f>
        <v>50.624190710560249</v>
      </c>
      <c r="S770" s="3">
        <v>43105</v>
      </c>
      <c r="T770" s="4">
        <v>264.00671699999998</v>
      </c>
      <c r="V770" s="3">
        <v>43105</v>
      </c>
      <c r="W770">
        <v>27.302187</v>
      </c>
      <c r="Y770">
        <f>Y769/(W769+X769*(1-Analysis!$G$1))*W770</f>
        <v>26.038370924539919</v>
      </c>
      <c r="AL770" s="1">
        <v>43111</v>
      </c>
      <c r="AM770">
        <v>277.012</v>
      </c>
      <c r="AO770">
        <f>AO769/(AM769+AN769*(1-Analysis!$G$1))*AM770</f>
        <v>263.99133307286985</v>
      </c>
      <c r="BB770" s="3">
        <v>43119</v>
      </c>
      <c r="BC770">
        <v>1.2219800000000001</v>
      </c>
    </row>
    <row r="771" spans="1:55" x14ac:dyDescent="0.3">
      <c r="A771" s="1"/>
      <c r="D771" s="1"/>
      <c r="G771" s="1"/>
      <c r="H771" s="2"/>
      <c r="K771" s="1">
        <v>43117</v>
      </c>
      <c r="L771">
        <v>53.23</v>
      </c>
      <c r="N771">
        <f>N770/(L770+M770*(1-Analysis!$G$1))*L771</f>
        <v>50.700388927998532</v>
      </c>
      <c r="S771" s="3">
        <v>43104</v>
      </c>
      <c r="T771" s="4">
        <v>262.16417200000001</v>
      </c>
      <c r="V771" s="3">
        <v>43104</v>
      </c>
      <c r="W771">
        <v>27.111581999999999</v>
      </c>
      <c r="Y771">
        <f>Y770/(W770+X770*(1-Analysis!$G$1))*W771</f>
        <v>25.856589014904916</v>
      </c>
      <c r="AL771" s="1">
        <v>43110</v>
      </c>
      <c r="AM771">
        <v>275.05739999999997</v>
      </c>
      <c r="AO771">
        <f>AO770/(AM770+AN770*(1-Analysis!$G$1))*AM771</f>
        <v>262.12860705513691</v>
      </c>
      <c r="BB771" s="3">
        <v>43118</v>
      </c>
      <c r="BC771">
        <v>1.2240899999999999</v>
      </c>
    </row>
    <row r="772" spans="1:55" x14ac:dyDescent="0.3">
      <c r="A772" s="1"/>
      <c r="D772" s="1"/>
      <c r="G772" s="1"/>
      <c r="H772" s="2"/>
      <c r="K772" s="1">
        <v>43116</v>
      </c>
      <c r="L772">
        <v>52.74</v>
      </c>
      <c r="N772">
        <f>N771/(L771+M771*(1-Analysis!$G$1))*L772</f>
        <v>50.233674846189047</v>
      </c>
      <c r="S772" s="3">
        <v>43103</v>
      </c>
      <c r="T772" s="4">
        <v>261.06635699999998</v>
      </c>
      <c r="V772" s="3">
        <v>43103</v>
      </c>
      <c r="W772">
        <v>26.998055000000001</v>
      </c>
      <c r="Y772">
        <f>Y771/(W771+X771*(1-Analysis!$G$1))*W772</f>
        <v>25.748317170750081</v>
      </c>
      <c r="AL772" s="1">
        <v>43109</v>
      </c>
      <c r="AM772">
        <v>275.35890000000001</v>
      </c>
      <c r="AO772">
        <f>AO771/(AM771+AN771*(1-Analysis!$G$1))*AM772</f>
        <v>262.41593535471048</v>
      </c>
      <c r="BB772" s="3">
        <v>43117</v>
      </c>
      <c r="BC772">
        <v>1.21655</v>
      </c>
    </row>
    <row r="773" spans="1:55" x14ac:dyDescent="0.3">
      <c r="A773" s="1"/>
      <c r="D773" s="1"/>
      <c r="G773" s="1"/>
      <c r="H773" s="2"/>
      <c r="K773" s="1">
        <v>43115</v>
      </c>
      <c r="L773">
        <v>52.92</v>
      </c>
      <c r="N773">
        <f>N772/(L772+M772*(1-Analysis!$G$1))*L773</f>
        <v>50.405120835425187</v>
      </c>
      <c r="S773" s="3">
        <v>43102</v>
      </c>
      <c r="T773" s="4">
        <v>259.406654</v>
      </c>
      <c r="V773" s="3">
        <v>43102</v>
      </c>
      <c r="W773">
        <v>26.826429999999998</v>
      </c>
      <c r="Y773">
        <f>Y772/(W772+X772*(1-Analysis!$G$1))*W773</f>
        <v>25.584636678417205</v>
      </c>
      <c r="AL773" s="1">
        <v>43108</v>
      </c>
      <c r="AM773">
        <v>274.93150000000003</v>
      </c>
      <c r="AO773">
        <f>AO772/(AM772+AN772*(1-Analysis!$G$1))*AM773</f>
        <v>262.00862485640954</v>
      </c>
      <c r="BB773" s="3">
        <v>43116</v>
      </c>
      <c r="BC773">
        <v>1.2256100000000001</v>
      </c>
    </row>
    <row r="774" spans="1:55" x14ac:dyDescent="0.3">
      <c r="A774" s="1"/>
      <c r="D774" s="1"/>
      <c r="G774" s="1"/>
      <c r="H774" s="2"/>
      <c r="K774" s="1">
        <v>43112</v>
      </c>
      <c r="L774">
        <v>52.92</v>
      </c>
      <c r="N774">
        <f>N773/(L773+M773*(1-Analysis!$G$1))*L774</f>
        <v>50.405120835425187</v>
      </c>
      <c r="S774" s="3">
        <v>43098</v>
      </c>
      <c r="T774" s="4">
        <v>257.26318500000002</v>
      </c>
      <c r="V774" s="3">
        <v>43098</v>
      </c>
      <c r="W774">
        <v>26.604811000000002</v>
      </c>
      <c r="Y774">
        <f>Y773/(W773+X773*(1-Analysis!$G$1))*W774</f>
        <v>25.373276404387674</v>
      </c>
      <c r="AL774" s="1">
        <v>43105</v>
      </c>
      <c r="AM774">
        <v>274.47370000000001</v>
      </c>
      <c r="AO774">
        <f>AO773/(AM773+AN773*(1-Analysis!$G$1))*AM774</f>
        <v>261.57234327914659</v>
      </c>
      <c r="BB774" s="3">
        <v>43115</v>
      </c>
      <c r="BC774">
        <v>1.2264699999999999</v>
      </c>
    </row>
    <row r="775" spans="1:55" x14ac:dyDescent="0.3">
      <c r="A775" s="1"/>
      <c r="D775" s="1"/>
      <c r="G775" s="1"/>
      <c r="H775" s="2"/>
      <c r="K775" s="1">
        <v>43111</v>
      </c>
      <c r="L775">
        <v>52.57</v>
      </c>
      <c r="N775">
        <f>N774/(L774+M774*(1-Analysis!$G$1))*L775</f>
        <v>50.071753634132691</v>
      </c>
      <c r="AL775" s="1">
        <v>43104</v>
      </c>
      <c r="AM775">
        <v>272.55900000000003</v>
      </c>
      <c r="AO775">
        <f>AO774/(AM774+AN774*(1-Analysis!$G$1))*AM775</f>
        <v>259.7476418025513</v>
      </c>
      <c r="BB775" s="3">
        <v>43112</v>
      </c>
      <c r="BC775">
        <v>1.2190000000000001</v>
      </c>
    </row>
    <row r="776" spans="1:55" x14ac:dyDescent="0.3">
      <c r="A776" s="1"/>
      <c r="D776" s="1"/>
      <c r="G776" s="1"/>
      <c r="H776" s="2"/>
      <c r="K776" s="1">
        <v>43110</v>
      </c>
      <c r="L776">
        <v>52.2</v>
      </c>
      <c r="N776">
        <f>N775/(L775+M775*(1-Analysis!$G$1))*L776</f>
        <v>49.719336878480632</v>
      </c>
      <c r="AL776" s="1">
        <v>43103</v>
      </c>
      <c r="AM776">
        <v>271.4194</v>
      </c>
      <c r="AO776">
        <f>AO775/(AM775+AN775*(1-Analysis!$G$1))*AM776</f>
        <v>258.66160753988453</v>
      </c>
      <c r="BB776" s="3">
        <v>43111</v>
      </c>
      <c r="BC776">
        <v>1.2038599999999999</v>
      </c>
    </row>
    <row r="777" spans="1:55" x14ac:dyDescent="0.3">
      <c r="A777" s="1"/>
      <c r="D777" s="1"/>
      <c r="G777" s="1"/>
      <c r="H777" s="2"/>
      <c r="K777" s="1">
        <v>43109</v>
      </c>
      <c r="L777">
        <v>52.26</v>
      </c>
      <c r="N777">
        <f>N776/(L776+M776*(1-Analysis!$G$1))*L777</f>
        <v>49.776485541559339</v>
      </c>
      <c r="AL777" s="1">
        <v>43102</v>
      </c>
      <c r="AM777">
        <v>269.70069999999998</v>
      </c>
      <c r="AO777">
        <f>AO776/(AM776+AN776*(1-Analysis!$G$1))*AM777</f>
        <v>257.02369328291246</v>
      </c>
      <c r="BB777" s="3">
        <v>43110</v>
      </c>
      <c r="BC777">
        <v>1.19496</v>
      </c>
    </row>
    <row r="778" spans="1:55" x14ac:dyDescent="0.3">
      <c r="A778" s="1"/>
      <c r="D778" s="1"/>
      <c r="G778" s="1"/>
      <c r="H778" s="2"/>
      <c r="K778" s="1">
        <v>43108</v>
      </c>
      <c r="L778">
        <v>52.17</v>
      </c>
      <c r="N778">
        <f>N777/(L777+M777*(1-Analysis!$G$1))*L778</f>
        <v>49.690762546941272</v>
      </c>
      <c r="AL778" s="1">
        <v>43098</v>
      </c>
      <c r="AM778">
        <v>267.47660000000002</v>
      </c>
      <c r="AO778">
        <f>AO777/(AM777+AN777*(1-Analysis!$G$1))*AM778</f>
        <v>254.90413483819756</v>
      </c>
      <c r="BB778" s="3">
        <v>43109</v>
      </c>
      <c r="BC778">
        <v>1.1935899999999999</v>
      </c>
    </row>
    <row r="779" spans="1:55" x14ac:dyDescent="0.3">
      <c r="A779" s="1"/>
      <c r="D779" s="1"/>
      <c r="G779" s="1"/>
      <c r="H779" s="2"/>
      <c r="K779" s="1">
        <v>43105</v>
      </c>
      <c r="L779">
        <v>52.09</v>
      </c>
      <c r="N779">
        <f>N778/(L778+M778*(1-Analysis!$G$1))*L779</f>
        <v>49.61456432950299</v>
      </c>
      <c r="BB779" s="3">
        <v>43108</v>
      </c>
      <c r="BC779">
        <v>1.1968399999999999</v>
      </c>
    </row>
    <row r="780" spans="1:55" x14ac:dyDescent="0.3">
      <c r="A780" s="1"/>
      <c r="D780" s="1"/>
      <c r="G780" s="1"/>
      <c r="H780" s="2"/>
      <c r="K780" s="1">
        <v>43104</v>
      </c>
      <c r="L780">
        <v>51.72</v>
      </c>
      <c r="N780">
        <f>N779/(L779+M779*(1-Analysis!$G$1))*L780</f>
        <v>49.262147573850918</v>
      </c>
      <c r="BB780" s="3">
        <v>43105</v>
      </c>
      <c r="BC780">
        <v>1.2041999999999999</v>
      </c>
    </row>
    <row r="781" spans="1:55" x14ac:dyDescent="0.3">
      <c r="A781" s="1"/>
      <c r="D781" s="1"/>
      <c r="G781" s="1"/>
      <c r="H781" s="2"/>
      <c r="K781" s="1">
        <v>43103</v>
      </c>
      <c r="L781">
        <v>51.51</v>
      </c>
      <c r="N781">
        <f>N780/(L780+M780*(1-Analysis!$G$1))*L781</f>
        <v>49.062127253075424</v>
      </c>
      <c r="BB781" s="3">
        <v>43104</v>
      </c>
      <c r="BC781">
        <v>1.20719</v>
      </c>
    </row>
    <row r="782" spans="1:55" x14ac:dyDescent="0.3">
      <c r="A782" s="1"/>
      <c r="D782" s="1"/>
      <c r="G782" s="1"/>
      <c r="H782" s="2"/>
      <c r="K782" s="1">
        <v>43102</v>
      </c>
      <c r="L782">
        <v>51.18</v>
      </c>
      <c r="N782">
        <f>N781/(L781+M781*(1-Analysis!$G$1))*L782</f>
        <v>48.747809606142496</v>
      </c>
      <c r="BB782" s="3">
        <v>43103</v>
      </c>
      <c r="BC782">
        <v>1.20106</v>
      </c>
    </row>
    <row r="783" spans="1:55" x14ac:dyDescent="0.3">
      <c r="A783" s="1"/>
      <c r="D783" s="1"/>
      <c r="G783" s="1"/>
      <c r="H783" s="2"/>
      <c r="K783" s="1">
        <v>43098</v>
      </c>
      <c r="L783">
        <v>50.76</v>
      </c>
      <c r="N783">
        <f>N782/(L782+M782*(1-Analysis!$G$1))*L783</f>
        <v>48.347768964591502</v>
      </c>
      <c r="BB783" s="3">
        <v>43102</v>
      </c>
      <c r="BC783">
        <v>1.2057500000000001</v>
      </c>
    </row>
    <row r="784" spans="1:55" x14ac:dyDescent="0.3">
      <c r="A784" s="1"/>
      <c r="D784" s="1"/>
      <c r="G784" s="1"/>
      <c r="H784" s="2"/>
      <c r="K784" s="1"/>
      <c r="BB784" s="3">
        <v>43098</v>
      </c>
      <c r="BC784">
        <v>1.20007</v>
      </c>
    </row>
    <row r="785" spans="1:11" x14ac:dyDescent="0.3">
      <c r="A785" s="1"/>
      <c r="D785" s="1"/>
      <c r="G785" s="1"/>
      <c r="H785" s="2"/>
      <c r="K785" s="1"/>
    </row>
    <row r="786" spans="1:11" x14ac:dyDescent="0.3">
      <c r="A786" s="1"/>
      <c r="D786" s="1"/>
      <c r="G786" s="1"/>
      <c r="H786" s="2"/>
      <c r="K786" s="1"/>
    </row>
    <row r="787" spans="1:11" x14ac:dyDescent="0.3">
      <c r="A787" s="1"/>
      <c r="D787" s="1"/>
      <c r="G787" s="1"/>
      <c r="H787" s="2"/>
      <c r="K787" s="1"/>
    </row>
    <row r="788" spans="1:11" x14ac:dyDescent="0.3">
      <c r="A788" s="1"/>
      <c r="D788" s="1"/>
      <c r="G788" s="1"/>
      <c r="H788" s="2"/>
      <c r="K788" s="1"/>
    </row>
    <row r="789" spans="1:11" x14ac:dyDescent="0.3">
      <c r="A789" s="1"/>
      <c r="D789" s="1"/>
      <c r="G789" s="1"/>
      <c r="H789" s="2"/>
      <c r="K789" s="1"/>
    </row>
    <row r="790" spans="1:11" x14ac:dyDescent="0.3">
      <c r="A790" s="1"/>
      <c r="D790" s="1"/>
      <c r="G790" s="1"/>
      <c r="H790" s="2"/>
      <c r="K790" s="1"/>
    </row>
    <row r="791" spans="1:11" x14ac:dyDescent="0.3">
      <c r="A791" s="1"/>
      <c r="D791" s="1"/>
      <c r="G791" s="1"/>
      <c r="H791" s="2"/>
      <c r="K791" s="1"/>
    </row>
    <row r="792" spans="1:11" x14ac:dyDescent="0.3">
      <c r="A792" s="1"/>
      <c r="D792" s="1"/>
      <c r="G792" s="1"/>
      <c r="H792" s="2"/>
      <c r="K792" s="1"/>
    </row>
    <row r="793" spans="1:11" x14ac:dyDescent="0.3">
      <c r="A793" s="1"/>
      <c r="D793" s="1"/>
      <c r="G793" s="1"/>
      <c r="H793" s="2"/>
      <c r="K793" s="1"/>
    </row>
    <row r="794" spans="1:11" x14ac:dyDescent="0.3">
      <c r="A794" s="1"/>
      <c r="D794" s="1"/>
      <c r="G794" s="1"/>
      <c r="H794" s="2"/>
      <c r="K794" s="1"/>
    </row>
    <row r="795" spans="1:11" x14ac:dyDescent="0.3">
      <c r="A795" s="1"/>
      <c r="D795" s="1"/>
      <c r="G795" s="1"/>
      <c r="H795" s="2"/>
      <c r="K795" s="1"/>
    </row>
    <row r="796" spans="1:11" x14ac:dyDescent="0.3">
      <c r="A796" s="1"/>
      <c r="D796" s="1"/>
      <c r="G796" s="1"/>
      <c r="H796" s="2"/>
      <c r="K796" s="1"/>
    </row>
    <row r="797" spans="1:11" x14ac:dyDescent="0.3">
      <c r="A797" s="1"/>
      <c r="D797" s="1"/>
      <c r="G797" s="1"/>
      <c r="H797" s="2"/>
      <c r="K797" s="1"/>
    </row>
    <row r="798" spans="1:11" x14ac:dyDescent="0.3">
      <c r="A798" s="1"/>
      <c r="D798" s="1"/>
      <c r="G798" s="1"/>
      <c r="H798" s="2"/>
      <c r="K798" s="1"/>
    </row>
    <row r="799" spans="1:11" x14ac:dyDescent="0.3">
      <c r="A799" s="1"/>
      <c r="D799" s="1"/>
      <c r="G799" s="1"/>
      <c r="H799" s="2"/>
      <c r="K799" s="1"/>
    </row>
    <row r="800" spans="1:11" x14ac:dyDescent="0.3">
      <c r="A800" s="1"/>
      <c r="D800" s="1"/>
      <c r="G800" s="1"/>
      <c r="H800" s="2"/>
      <c r="K800" s="1"/>
    </row>
    <row r="801" spans="1:11" x14ac:dyDescent="0.3">
      <c r="A801" s="1"/>
      <c r="D801" s="1"/>
      <c r="G801" s="1"/>
      <c r="H801" s="2"/>
      <c r="K801" s="1"/>
    </row>
    <row r="802" spans="1:11" x14ac:dyDescent="0.3">
      <c r="A802" s="1"/>
      <c r="D802" s="1"/>
      <c r="G802" s="1"/>
      <c r="H802" s="2"/>
      <c r="K802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50D44-9C2A-4E4D-BFCF-B5CD19B91175}">
  <dimension ref="A1:DS767"/>
  <sheetViews>
    <sheetView showGridLines="0" tabSelected="1" topLeftCell="CW25" zoomScale="90" zoomScaleNormal="90" workbookViewId="0">
      <selection activeCell="CZ25" sqref="CZ25"/>
    </sheetView>
  </sheetViews>
  <sheetFormatPr defaultRowHeight="14.4" outlineLevelCol="1" x14ac:dyDescent="0.3"/>
  <cols>
    <col min="1" max="59" width="11.109375" customWidth="1"/>
    <col min="60" max="89" width="11.109375" hidden="1" customWidth="1" outlineLevel="1"/>
    <col min="90" max="90" width="11.109375" customWidth="1" collapsed="1"/>
    <col min="91" max="131" width="11.109375" customWidth="1"/>
  </cols>
  <sheetData>
    <row r="1" spans="1:123" ht="15" thickBot="1" x14ac:dyDescent="0.35">
      <c r="B1" s="8" t="s">
        <v>122</v>
      </c>
      <c r="C1" s="80">
        <v>0.15</v>
      </c>
      <c r="F1" s="8" t="s">
        <v>18</v>
      </c>
      <c r="G1" s="80">
        <v>0</v>
      </c>
      <c r="AX1" s="63" t="str">
        <f>AX9</f>
        <v>iShares Core S&amp;P 500 UCITS ETF Acc</v>
      </c>
      <c r="AY1" s="63" t="str">
        <f t="shared" ref="AY1:BG1" si="0">AY9</f>
        <v>iShares Core S&amp;P 500 UCITS ETF Dist</v>
      </c>
      <c r="AZ1" s="63" t="str">
        <f t="shared" si="0"/>
        <v>Vanguard S&amp;P500 UCITS ETF USD Acc</v>
      </c>
      <c r="BA1" s="63" t="str">
        <f t="shared" si="0"/>
        <v>Vanguard S&amp;P500 UCITS ETF USD Dist</v>
      </c>
      <c r="BB1" s="63" t="str">
        <f t="shared" si="0"/>
        <v>Invesco S&amp;P 500 UCITS ETF Acc</v>
      </c>
      <c r="BC1" s="63" t="str">
        <f t="shared" si="0"/>
        <v>Xtrackers S&amp;P500 SWAP UCITS ETF 1C</v>
      </c>
      <c r="BD1" s="63" t="str">
        <f t="shared" si="0"/>
        <v>SPDR S&amp;P 500 UCITS ETF (Dist)</v>
      </c>
      <c r="BE1" s="63" t="str">
        <f t="shared" si="0"/>
        <v>HSBC S&amp;P 500 UCITS ETF</v>
      </c>
      <c r="BF1" s="63" t="str">
        <f t="shared" si="0"/>
        <v>Lyxor S&amp;P 500 UCITS ETF - Dist (EUR)</v>
      </c>
      <c r="BG1" s="63" t="str">
        <f t="shared" si="0"/>
        <v>Lyxor S&amp;P 500 UCITS ETF - Dist (EUR)</v>
      </c>
      <c r="CO1" s="63" t="str">
        <f>CO9</f>
        <v>iShares (Irl; Fizy; Aku; 0,07%)</v>
      </c>
      <c r="CP1" s="63" t="str">
        <f t="shared" ref="CP1:CX1" si="1">CP9</f>
        <v>iShares (Irl; Fizy; Dys; 0,07%)</v>
      </c>
      <c r="CQ1" s="63" t="str">
        <f t="shared" si="1"/>
        <v>Vanguard (Irl; Fizy; Aku; 0,07%)</v>
      </c>
      <c r="CR1" s="63" t="str">
        <f t="shared" si="1"/>
        <v>Vanguard (Irl; Fizy; Dys; 0,07%)</v>
      </c>
      <c r="CS1" s="63" t="str">
        <f t="shared" si="1"/>
        <v>Invesco (Irl; SWAP; Aku; 0,05%)</v>
      </c>
      <c r="CT1" s="63" t="str">
        <f t="shared" si="1"/>
        <v>Xtrackers (Luk; SWAP; Aku; 0,05%)</v>
      </c>
      <c r="CU1" s="63" t="str">
        <f t="shared" si="1"/>
        <v>SPDR (Irl; Fizy; Dys; 0,09%)</v>
      </c>
      <c r="CV1" s="63" t="str">
        <f t="shared" si="1"/>
        <v>HSBC (Irl; Fizy; Dys; 0,09%)</v>
      </c>
      <c r="CW1" s="63" t="str">
        <f t="shared" si="1"/>
        <v>Lyxor (Luk; SWAP; Dys; 0,09%)</v>
      </c>
      <c r="CX1" s="63">
        <f t="shared" si="1"/>
        <v>0</v>
      </c>
    </row>
    <row r="2" spans="1:123" x14ac:dyDescent="0.3">
      <c r="AX2" s="84" t="s">
        <v>130</v>
      </c>
      <c r="AY2" s="85"/>
      <c r="AZ2" s="85"/>
      <c r="BA2" s="85"/>
      <c r="BB2" s="85"/>
      <c r="BC2" s="85"/>
      <c r="BD2" s="85"/>
      <c r="BE2" s="85"/>
      <c r="BF2" s="85"/>
      <c r="BG2" s="86"/>
      <c r="CL2" s="87" t="s">
        <v>134</v>
      </c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9"/>
    </row>
    <row r="3" spans="1:123" x14ac:dyDescent="0.3">
      <c r="D3" s="11"/>
      <c r="E3" s="56" t="s">
        <v>41</v>
      </c>
      <c r="F3" s="11" t="str">
        <f>VLOOKUP(F9,Analysis!$DA$10:$DB$24,2,0)</f>
        <v>IE00B5BMR087</v>
      </c>
      <c r="G3" s="12" t="str">
        <f>VLOOKUP(G9,Analysis!$DA$10:$DB$24,2,0)</f>
        <v>IE0031442068</v>
      </c>
      <c r="H3" s="12" t="str">
        <f>VLOOKUP(H9,Analysis!$DA$10:$DB$24,2,0)</f>
        <v>IE00BFMXXD54</v>
      </c>
      <c r="I3" s="12" t="str">
        <f>VLOOKUP(I9,Analysis!$DA$10:$DB$24,2,0)</f>
        <v>IE00B3XXRP09</v>
      </c>
      <c r="J3" s="12" t="str">
        <f>VLOOKUP(J9,Analysis!$DA$10:$DB$24,2,0)</f>
        <v>IE00B3YCGJ38</v>
      </c>
      <c r="K3" s="12" t="str">
        <f>VLOOKUP(K9,Analysis!$DA$10:$DB$24,2,0)</f>
        <v>LU0490618542</v>
      </c>
      <c r="L3" s="12" t="str">
        <f>VLOOKUP(L9,Analysis!$DA$10:$DB$24,2,0)</f>
        <v>IE00B6YX5C33</v>
      </c>
      <c r="M3" s="12" t="str">
        <f>VLOOKUP(M9,Analysis!$DA$10:$DB$24,2,0)</f>
        <v>IE00B5KQNG97</v>
      </c>
      <c r="N3" s="12" t="str">
        <f>VLOOKUP(N9,Analysis!$DA$10:$DB$24,2,0)</f>
        <v>LU0496786574</v>
      </c>
      <c r="O3" s="13"/>
      <c r="AV3" s="11"/>
      <c r="AW3" s="56" t="str">
        <f>"vs. "&amp;C9</f>
        <v>vs. S&amp;P 500 NTR</v>
      </c>
      <c r="AX3" s="74">
        <f>_xlfn.STDEV.P(BH$10:BH$766)*SQRT(252)</f>
        <v>2.5096033772802729E-4</v>
      </c>
      <c r="AY3" s="78">
        <f t="shared" ref="AY3:BG3" si="2">_xlfn.STDEV.P(BI$10:BI$766)*SQRT(252)</f>
        <v>2.4677246427645103E-4</v>
      </c>
      <c r="AZ3" s="78">
        <f t="shared" si="2"/>
        <v>8.3596669397908248E-4</v>
      </c>
      <c r="BA3" s="78">
        <f t="shared" si="2"/>
        <v>1.4030731547951892E-3</v>
      </c>
      <c r="BB3" s="78">
        <f t="shared" si="2"/>
        <v>4.0835487868648397E-4</v>
      </c>
      <c r="BC3" s="78">
        <f t="shared" si="2"/>
        <v>3.6078425013227682E-4</v>
      </c>
      <c r="BD3" s="78">
        <f t="shared" si="2"/>
        <v>4.7122852385376041E-4</v>
      </c>
      <c r="BE3" s="78">
        <f t="shared" si="2"/>
        <v>1.5335215140578088E-3</v>
      </c>
      <c r="BF3" s="78">
        <f t="shared" si="2"/>
        <v>2.0302572125912438E-4</v>
      </c>
      <c r="BG3" s="79">
        <f t="shared" si="2"/>
        <v>4.3642232684027879E-2</v>
      </c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74">
        <f>(C$10/C$767)/($C$10/$C$767)-1</f>
        <v>0</v>
      </c>
      <c r="CM3" s="78">
        <f t="shared" ref="CM3:CX3" si="3">(D$10/D$767)/($C$10/$C$767)-1</f>
        <v>1.7519414921252974E-2</v>
      </c>
      <c r="CN3" s="78">
        <f t="shared" si="3"/>
        <v>8.7153275417097831E-3</v>
      </c>
      <c r="CO3" s="78">
        <f t="shared" si="3"/>
        <v>7.0745429494354362E-3</v>
      </c>
      <c r="CP3" s="78">
        <f t="shared" si="3"/>
        <v>7.2478427306819082E-3</v>
      </c>
      <c r="CQ3" s="78">
        <f>(H$10/H$424*I$424/I$767)/($C$10/$C$767)-1</f>
        <v>6.6730678839095336E-3</v>
      </c>
      <c r="CR3" s="78">
        <f t="shared" si="3"/>
        <v>6.6283354649905313E-3</v>
      </c>
      <c r="CS3" s="78">
        <f t="shared" si="3"/>
        <v>1.4835027815599977E-2</v>
      </c>
      <c r="CT3" s="78">
        <f t="shared" si="3"/>
        <v>1.5822224831267384E-2</v>
      </c>
      <c r="CU3" s="78">
        <f t="shared" si="3"/>
        <v>6.0681423384578714E-3</v>
      </c>
      <c r="CV3" s="78">
        <f t="shared" si="3"/>
        <v>1.000049448043705E-2</v>
      </c>
      <c r="CW3" s="78">
        <f t="shared" si="3"/>
        <v>1.3871535087465858E-2</v>
      </c>
      <c r="CX3" s="79">
        <f t="shared" si="3"/>
        <v>1.27191991723965E-2</v>
      </c>
    </row>
    <row r="4" spans="1:123" x14ac:dyDescent="0.3">
      <c r="D4" s="14"/>
      <c r="E4" s="57" t="s">
        <v>123</v>
      </c>
      <c r="F4" s="14" t="str">
        <f>VLOOKUP(F9,Analysis!$DA$10:$DC$24,3,0)</f>
        <v>CSPX LN</v>
      </c>
      <c r="G4" s="15" t="str">
        <f>VLOOKUP(G9,Analysis!$DA$10:$DC$24,3,0)</f>
        <v>IUSA GY</v>
      </c>
      <c r="H4" s="15" t="str">
        <f>VLOOKUP(H9,Analysis!$DA$10:$DC$24,3,0)</f>
        <v>VUAA LN</v>
      </c>
      <c r="I4" s="15" t="str">
        <f>VLOOKUP(I9,Analysis!$DA$10:$DC$24,3,0)</f>
        <v>VUSA LN</v>
      </c>
      <c r="J4" s="15" t="str">
        <f>VLOOKUP(J9,Analysis!$DA$10:$DC$24,3,0)</f>
        <v>P500 GY</v>
      </c>
      <c r="K4" s="15" t="str">
        <f>VLOOKUP(K9,Analysis!$DA$10:$DC$24,3,0)</f>
        <v>D5BM GY</v>
      </c>
      <c r="L4" s="15" t="str">
        <f>VLOOKUP(L9,Analysis!$DA$10:$DC$24,3,0)</f>
        <v>SPY5 LN</v>
      </c>
      <c r="M4" s="15" t="str">
        <f>VLOOKUP(M9,Analysis!$DA$10:$DC$24,3,0)</f>
        <v>HSPX LN</v>
      </c>
      <c r="N4" s="15" t="str">
        <f>VLOOKUP(N9,Analysis!$DA$10:$DC$24,3,0)</f>
        <v>LYPS PW</v>
      </c>
      <c r="O4" s="16"/>
      <c r="AV4" s="14"/>
      <c r="AW4" s="57" t="str">
        <f>"vs. "&amp;D9</f>
        <v>vs. S&amp;P 500 TR</v>
      </c>
      <c r="AX4" s="32">
        <f>_xlfn.STDEV.P(BR$10:BR$766)*SQRT(252)</f>
        <v>2.4292613057676137E-4</v>
      </c>
      <c r="AY4" s="33">
        <f t="shared" ref="AY4:BG4" si="4">_xlfn.STDEV.P(BS$10:BS$766)*SQRT(252)</f>
        <v>2.4773502520433321E-4</v>
      </c>
      <c r="AZ4" s="33">
        <f t="shared" si="4"/>
        <v>8.3539198652643476E-4</v>
      </c>
      <c r="BA4" s="33">
        <f t="shared" si="4"/>
        <v>1.4031259364179662E-3</v>
      </c>
      <c r="BB4" s="33">
        <f t="shared" si="4"/>
        <v>2.3302517862614975E-5</v>
      </c>
      <c r="BC4" s="33">
        <f t="shared" si="4"/>
        <v>4.9008983519140939E-4</v>
      </c>
      <c r="BD4" s="33">
        <f t="shared" si="4"/>
        <v>4.876292624547514E-4</v>
      </c>
      <c r="BE4" s="33">
        <f t="shared" si="4"/>
        <v>1.5298834873991867E-3</v>
      </c>
      <c r="BF4" s="33">
        <f t="shared" si="4"/>
        <v>4.5888121747711912E-4</v>
      </c>
      <c r="BG4" s="35">
        <f t="shared" si="4"/>
        <v>4.3639668150543078E-2</v>
      </c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2">
        <f>(C$10/C$767)/($D$10/$D$767)-1</f>
        <v>-1.7217769670379024E-2</v>
      </c>
      <c r="CM4" s="33">
        <f t="shared" ref="CM4:CX4" si="5">(D$10/D$767)/($D$10/$D$767)-1</f>
        <v>0</v>
      </c>
      <c r="CN4" s="33">
        <f t="shared" si="5"/>
        <v>-8.6525006308844077E-3</v>
      </c>
      <c r="CO4" s="33">
        <f t="shared" si="5"/>
        <v>-1.0265034571970255E-2</v>
      </c>
      <c r="CP4" s="33">
        <f t="shared" si="5"/>
        <v>-1.009471862644129E-2</v>
      </c>
      <c r="CQ4" s="33">
        <f>(H$10/H$424*I$424/I$767)/($D$10/$D$767)-1</f>
        <v>-1.0659597132289367E-2</v>
      </c>
      <c r="CR4" s="33">
        <f t="shared" si="5"/>
        <v>-1.0703559358722803E-2</v>
      </c>
      <c r="CS4" s="33">
        <f t="shared" si="5"/>
        <v>-2.6381679467618602E-3</v>
      </c>
      <c r="CT4" s="33">
        <f t="shared" si="5"/>
        <v>-1.6679682619293867E-3</v>
      </c>
      <c r="CU4" s="33">
        <f t="shared" si="5"/>
        <v>-1.125410720903175E-2</v>
      </c>
      <c r="CV4" s="33">
        <f t="shared" si="5"/>
        <v>-7.3894614004961223E-3</v>
      </c>
      <c r="CW4" s="33">
        <f t="shared" si="5"/>
        <v>-3.5850714790237603E-3</v>
      </c>
      <c r="CX4" s="35">
        <f t="shared" si="5"/>
        <v>-4.7175667397245657E-3</v>
      </c>
    </row>
    <row r="5" spans="1:123" x14ac:dyDescent="0.3">
      <c r="D5" s="14"/>
      <c r="E5" s="57" t="s">
        <v>42</v>
      </c>
      <c r="F5" s="14" t="str">
        <f>VLOOKUP(F9,Analysis!$DA$10:$DD$24,4,0)</f>
        <v>iShares (Irl; Fizy; Aku; 0,07%)</v>
      </c>
      <c r="G5" s="15" t="str">
        <f>VLOOKUP(G9,Analysis!$DA$10:$DD$24,4,0)</f>
        <v>iShares (Irl; Fizy; Dys; 0,07%)</v>
      </c>
      <c r="H5" s="15" t="str">
        <f>VLOOKUP(H9,Analysis!$DA$10:$DD$24,4,0)</f>
        <v>Vanguard (Irl; Fizy; Aku; 0,07%)</v>
      </c>
      <c r="I5" s="15" t="str">
        <f>VLOOKUP(I9,Analysis!$DA$10:$DD$24,4,0)</f>
        <v>Vanguard (Irl; Fizy; Dys; 0,07%)</v>
      </c>
      <c r="J5" s="15" t="str">
        <f>VLOOKUP(J9,Analysis!$DA$10:$DD$24,4,0)</f>
        <v>Invesco (Irl; SWAP; Aku; 0,05%)</v>
      </c>
      <c r="K5" s="15" t="str">
        <f>VLOOKUP(K9,Analysis!$DA$10:$DD$24,4,0)</f>
        <v>Xtrackers (Luk; SWAP; Aku; 0,05%)</v>
      </c>
      <c r="L5" s="15" t="str">
        <f>VLOOKUP(L9,Analysis!$DA$10:$DD$24,4,0)</f>
        <v>SPDR (Irl; Fizy; Dys; 0,09%)</v>
      </c>
      <c r="M5" s="15" t="str">
        <f>VLOOKUP(M9,Analysis!$DA$10:$DD$24,4,0)</f>
        <v>HSBC (Irl; Fizy; Dys; 0,09%)</v>
      </c>
      <c r="N5" s="15" t="str">
        <f>VLOOKUP(N9,Analysis!$DA$10:$DD$24,4,0)</f>
        <v>Lyxor (Luk; SWAP; Dys; 0,09%)</v>
      </c>
      <c r="O5" s="16"/>
      <c r="AV5" s="18"/>
      <c r="AW5" s="58" t="str">
        <f>"vs. "&amp;E9</f>
        <v>vs. S&amp;P 500 NTR 15%</v>
      </c>
      <c r="AX5" s="36">
        <f>_xlfn.STDEV.P(CB$10:CB$766)*SQRT(252)</f>
        <v>1.4122015122165692E-4</v>
      </c>
      <c r="AY5" s="37">
        <f t="shared" ref="AY5:BG5" si="6">_xlfn.STDEV.P(CC$10:CC$766)*SQRT(252)</f>
        <v>1.4170471121711367E-4</v>
      </c>
      <c r="AZ5" s="37">
        <f t="shared" si="6"/>
        <v>8.1394969081225019E-4</v>
      </c>
      <c r="BA5" s="37">
        <f t="shared" si="6"/>
        <v>1.3886811577782919E-3</v>
      </c>
      <c r="BB5" s="37">
        <f t="shared" si="6"/>
        <v>2.065483993970211E-4</v>
      </c>
      <c r="BC5" s="37">
        <f t="shared" si="6"/>
        <v>3.7249077418989829E-4</v>
      </c>
      <c r="BD5" s="37">
        <f t="shared" si="6"/>
        <v>4.3477195089351213E-4</v>
      </c>
      <c r="BE5" s="37">
        <f t="shared" si="6"/>
        <v>1.5183221608067372E-3</v>
      </c>
      <c r="BF5" s="37">
        <f t="shared" si="6"/>
        <v>2.9171249934493879E-4</v>
      </c>
      <c r="BG5" s="39">
        <f t="shared" si="6"/>
        <v>4.3640525211828769E-2</v>
      </c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6">
        <f>(C$10/C$767)/($E$10/$E$767)-1</f>
        <v>-8.6400268775030931E-3</v>
      </c>
      <c r="CM5" s="37">
        <f t="shared" ref="CM5:CX5" si="7">(D$10/D$767)/($E$10/$E$767)-1</f>
        <v>8.7280198279522381E-3</v>
      </c>
      <c r="CN5" s="37">
        <f t="shared" si="7"/>
        <v>0</v>
      </c>
      <c r="CO5" s="37">
        <f t="shared" si="7"/>
        <v>-1.6266081692969392E-3</v>
      </c>
      <c r="CP5" s="37">
        <f t="shared" si="7"/>
        <v>-1.454805702818307E-3</v>
      </c>
      <c r="CQ5" s="37">
        <f>(H$10/H$424*I$424/I$767)/($E$10/$E$767)-1</f>
        <v>-2.0246144794657805E-3</v>
      </c>
      <c r="CR5" s="37">
        <f t="shared" si="7"/>
        <v>-2.0689604090832203E-3</v>
      </c>
      <c r="CS5" s="37">
        <f t="shared" si="7"/>
        <v>6.0668258990415058E-3</v>
      </c>
      <c r="CT5" s="37">
        <f t="shared" si="7"/>
        <v>7.0454935059602875E-3</v>
      </c>
      <c r="CU5" s="37">
        <f t="shared" si="7"/>
        <v>-2.6243134519459144E-3</v>
      </c>
      <c r="CV5" s="37">
        <f t="shared" si="7"/>
        <v>1.2740630618346405E-3</v>
      </c>
      <c r="CW5" s="37">
        <f t="shared" si="7"/>
        <v>5.1116577739749314E-3</v>
      </c>
      <c r="CX5" s="39">
        <f t="shared" si="7"/>
        <v>3.9692780721836129E-3</v>
      </c>
    </row>
    <row r="6" spans="1:123" x14ac:dyDescent="0.3">
      <c r="D6" s="18"/>
      <c r="E6" s="58" t="s">
        <v>125</v>
      </c>
      <c r="F6" s="75">
        <f>F10/F767-1</f>
        <v>0.45158911874623642</v>
      </c>
      <c r="G6" s="76">
        <f t="shared" ref="G6:O6" si="8">G10/G767-1</f>
        <v>0.45183891165233225</v>
      </c>
      <c r="H6" s="76">
        <f>H10/H424*(I424/I767)-1</f>
        <v>0.45101043582683875</v>
      </c>
      <c r="I6" s="76">
        <f t="shared" si="8"/>
        <v>0.45094595887921574</v>
      </c>
      <c r="J6" s="76">
        <f t="shared" si="8"/>
        <v>0.46277501900236562</v>
      </c>
      <c r="K6" s="76">
        <f t="shared" si="8"/>
        <v>0.46419795681370668</v>
      </c>
      <c r="L6" s="76">
        <f t="shared" si="8"/>
        <v>0.45013850102759578</v>
      </c>
      <c r="M6" s="76">
        <f t="shared" si="8"/>
        <v>0.45580656166951972</v>
      </c>
      <c r="N6" s="76">
        <f t="shared" si="8"/>
        <v>0.46138624835977304</v>
      </c>
      <c r="O6" s="77">
        <f t="shared" si="8"/>
        <v>0.45972528067156571</v>
      </c>
    </row>
    <row r="7" spans="1:123" x14ac:dyDescent="0.3">
      <c r="BH7" s="51" t="s">
        <v>129</v>
      </c>
      <c r="CW7" t="s">
        <v>132</v>
      </c>
      <c r="CX7" t="s">
        <v>133</v>
      </c>
    </row>
    <row r="8" spans="1:123" x14ac:dyDescent="0.3">
      <c r="B8" s="84" t="s">
        <v>124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6"/>
      <c r="P8" s="87" t="s">
        <v>125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9"/>
      <c r="AD8" s="87" t="str">
        <f>"Różnica odwzorowania vs. "&amp;C9</f>
        <v>Różnica odwzorowania vs. S&amp;P 500 NTR</v>
      </c>
      <c r="AE8" s="88"/>
      <c r="AF8" s="88"/>
      <c r="AG8" s="88"/>
      <c r="AH8" s="88"/>
      <c r="AI8" s="88"/>
      <c r="AJ8" s="88"/>
      <c r="AK8" s="88"/>
      <c r="AL8" s="88"/>
      <c r="AM8" s="89"/>
      <c r="AN8" s="90" t="str">
        <f>"Różnica odwzorowania vs. "&amp;D9</f>
        <v>Różnica odwzorowania vs. S&amp;P 500 TR</v>
      </c>
      <c r="AO8" s="91"/>
      <c r="AP8" s="91"/>
      <c r="AQ8" s="91"/>
      <c r="AR8" s="91"/>
      <c r="AS8" s="91"/>
      <c r="AT8" s="91"/>
      <c r="AU8" s="91"/>
      <c r="AV8" s="91"/>
      <c r="AW8" s="92"/>
      <c r="AX8" s="90" t="str">
        <f>"Różnica odwzorowania vs. "&amp;E9</f>
        <v>Różnica odwzorowania vs. S&amp;P 500 NTR 15%</v>
      </c>
      <c r="AY8" s="91"/>
      <c r="AZ8" s="91"/>
      <c r="BA8" s="91"/>
      <c r="BB8" s="91"/>
      <c r="BC8" s="91"/>
      <c r="BD8" s="91"/>
      <c r="BE8" s="91"/>
      <c r="BF8" s="91"/>
      <c r="BG8" s="92"/>
      <c r="BH8" s="81" t="s">
        <v>126</v>
      </c>
      <c r="BI8" s="82"/>
      <c r="BJ8" s="82"/>
      <c r="BK8" s="82"/>
      <c r="BL8" s="82"/>
      <c r="BM8" s="82"/>
      <c r="BN8" s="82"/>
      <c r="BO8" s="82"/>
      <c r="BP8" s="82"/>
      <c r="BQ8" s="83"/>
      <c r="BR8" s="81" t="s">
        <v>127</v>
      </c>
      <c r="BS8" s="82"/>
      <c r="BT8" s="82"/>
      <c r="BU8" s="82"/>
      <c r="BV8" s="82"/>
      <c r="BW8" s="82"/>
      <c r="BX8" s="82"/>
      <c r="BY8" s="82"/>
      <c r="BZ8" s="82"/>
      <c r="CA8" s="83"/>
      <c r="CB8" s="81" t="s">
        <v>128</v>
      </c>
      <c r="CC8" s="82"/>
      <c r="CD8" s="82"/>
      <c r="CE8" s="82"/>
      <c r="CF8" s="82"/>
      <c r="CG8" s="82"/>
      <c r="CH8" s="82"/>
      <c r="CI8" s="82"/>
      <c r="CJ8" s="82"/>
      <c r="CK8" s="83"/>
      <c r="CL8" s="87" t="str">
        <f>"Różnica odwzorowania vs. "&amp;C9&amp;" narastająco"</f>
        <v>Różnica odwzorowania vs. S&amp;P 500 NTR narastająco</v>
      </c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9"/>
      <c r="DS8" s="31">
        <v>5</v>
      </c>
    </row>
    <row r="9" spans="1:123" x14ac:dyDescent="0.3">
      <c r="A9" s="17" t="s">
        <v>118</v>
      </c>
      <c r="B9" s="18" t="s">
        <v>119</v>
      </c>
      <c r="C9" s="19" t="s">
        <v>120</v>
      </c>
      <c r="D9" s="19" t="s">
        <v>121</v>
      </c>
      <c r="E9" s="19" t="str">
        <f>C9&amp;" "&amp;TEXT(C1,"0%")</f>
        <v>S&amp;P 500 NTR 15%</v>
      </c>
      <c r="F9" s="19" t="s">
        <v>23</v>
      </c>
      <c r="G9" s="19" t="s">
        <v>25</v>
      </c>
      <c r="H9" s="19" t="s">
        <v>80</v>
      </c>
      <c r="I9" s="19" t="s">
        <v>70</v>
      </c>
      <c r="J9" s="19" t="s">
        <v>27</v>
      </c>
      <c r="K9" s="19" t="s">
        <v>111</v>
      </c>
      <c r="L9" s="19" t="s">
        <v>34</v>
      </c>
      <c r="M9" s="19" t="s">
        <v>31</v>
      </c>
      <c r="N9" s="19" t="s">
        <v>36</v>
      </c>
      <c r="O9" s="20" t="s">
        <v>36</v>
      </c>
      <c r="P9" s="18" t="str">
        <f>B9</f>
        <v>S&amp;P 500</v>
      </c>
      <c r="Q9" s="19" t="str">
        <f t="shared" ref="Q9:AC9" si="9">C9</f>
        <v>S&amp;P 500 NTR</v>
      </c>
      <c r="R9" s="19" t="str">
        <f t="shared" si="9"/>
        <v>S&amp;P 500 TR</v>
      </c>
      <c r="S9" s="19" t="str">
        <f t="shared" si="9"/>
        <v>S&amp;P 500 NTR 15%</v>
      </c>
      <c r="T9" s="19" t="str">
        <f t="shared" si="9"/>
        <v>iShares Core S&amp;P 500 UCITS ETF Acc</v>
      </c>
      <c r="U9" s="19" t="str">
        <f t="shared" si="9"/>
        <v>iShares Core S&amp;P 500 UCITS ETF Dist</v>
      </c>
      <c r="V9" s="19" t="str">
        <f t="shared" si="9"/>
        <v>Vanguard S&amp;P500 UCITS ETF USD Acc</v>
      </c>
      <c r="W9" s="19" t="str">
        <f t="shared" si="9"/>
        <v>Vanguard S&amp;P500 UCITS ETF USD Dist</v>
      </c>
      <c r="X9" s="19" t="str">
        <f t="shared" si="9"/>
        <v>Invesco S&amp;P 500 UCITS ETF Acc</v>
      </c>
      <c r="Y9" s="19" t="str">
        <f t="shared" si="9"/>
        <v>Xtrackers S&amp;P500 SWAP UCITS ETF 1C</v>
      </c>
      <c r="Z9" s="19" t="str">
        <f t="shared" si="9"/>
        <v>SPDR S&amp;P 500 UCITS ETF (Dist)</v>
      </c>
      <c r="AA9" s="19" t="str">
        <f t="shared" si="9"/>
        <v>HSBC S&amp;P 500 UCITS ETF</v>
      </c>
      <c r="AB9" s="19" t="str">
        <f t="shared" si="9"/>
        <v>Lyxor S&amp;P 500 UCITS ETF - Dist (EUR)</v>
      </c>
      <c r="AC9" s="20" t="str">
        <f t="shared" si="9"/>
        <v>Lyxor S&amp;P 500 UCITS ETF - Dist (EUR)</v>
      </c>
      <c r="AD9" s="40" t="str">
        <f>F9</f>
        <v>iShares Core S&amp;P 500 UCITS ETF Acc</v>
      </c>
      <c r="AE9" s="41" t="str">
        <f t="shared" ref="AE9:AM9" si="10">G9</f>
        <v>iShares Core S&amp;P 500 UCITS ETF Dist</v>
      </c>
      <c r="AF9" s="41" t="str">
        <f t="shared" si="10"/>
        <v>Vanguard S&amp;P500 UCITS ETF USD Acc</v>
      </c>
      <c r="AG9" s="41" t="str">
        <f t="shared" si="10"/>
        <v>Vanguard S&amp;P500 UCITS ETF USD Dist</v>
      </c>
      <c r="AH9" s="41" t="str">
        <f t="shared" si="10"/>
        <v>Invesco S&amp;P 500 UCITS ETF Acc</v>
      </c>
      <c r="AI9" s="41" t="str">
        <f t="shared" si="10"/>
        <v>Xtrackers S&amp;P500 SWAP UCITS ETF 1C</v>
      </c>
      <c r="AJ9" s="41" t="str">
        <f t="shared" si="10"/>
        <v>SPDR S&amp;P 500 UCITS ETF (Dist)</v>
      </c>
      <c r="AK9" s="41" t="str">
        <f t="shared" si="10"/>
        <v>HSBC S&amp;P 500 UCITS ETF</v>
      </c>
      <c r="AL9" s="41" t="str">
        <f t="shared" si="10"/>
        <v>Lyxor S&amp;P 500 UCITS ETF - Dist (EUR)</v>
      </c>
      <c r="AM9" s="42" t="str">
        <f t="shared" si="10"/>
        <v>Lyxor S&amp;P 500 UCITS ETF - Dist (EUR)</v>
      </c>
      <c r="AN9" s="40" t="str">
        <f>F9</f>
        <v>iShares Core S&amp;P 500 UCITS ETF Acc</v>
      </c>
      <c r="AO9" s="41" t="str">
        <f t="shared" ref="AO9:AW9" si="11">G9</f>
        <v>iShares Core S&amp;P 500 UCITS ETF Dist</v>
      </c>
      <c r="AP9" s="41" t="str">
        <f t="shared" si="11"/>
        <v>Vanguard S&amp;P500 UCITS ETF USD Acc</v>
      </c>
      <c r="AQ9" s="41" t="str">
        <f t="shared" si="11"/>
        <v>Vanguard S&amp;P500 UCITS ETF USD Dist</v>
      </c>
      <c r="AR9" s="41" t="str">
        <f t="shared" si="11"/>
        <v>Invesco S&amp;P 500 UCITS ETF Acc</v>
      </c>
      <c r="AS9" s="41" t="str">
        <f t="shared" si="11"/>
        <v>Xtrackers S&amp;P500 SWAP UCITS ETF 1C</v>
      </c>
      <c r="AT9" s="41" t="str">
        <f t="shared" si="11"/>
        <v>SPDR S&amp;P 500 UCITS ETF (Dist)</v>
      </c>
      <c r="AU9" s="41" t="str">
        <f t="shared" si="11"/>
        <v>HSBC S&amp;P 500 UCITS ETF</v>
      </c>
      <c r="AV9" s="41" t="str">
        <f t="shared" si="11"/>
        <v>Lyxor S&amp;P 500 UCITS ETF - Dist (EUR)</v>
      </c>
      <c r="AW9" s="42" t="str">
        <f t="shared" si="11"/>
        <v>Lyxor S&amp;P 500 UCITS ETF - Dist (EUR)</v>
      </c>
      <c r="AX9" s="40" t="str">
        <f>F9</f>
        <v>iShares Core S&amp;P 500 UCITS ETF Acc</v>
      </c>
      <c r="AY9" s="41" t="str">
        <f t="shared" ref="AY9:BG9" si="12">G9</f>
        <v>iShares Core S&amp;P 500 UCITS ETF Dist</v>
      </c>
      <c r="AZ9" s="41" t="str">
        <f t="shared" si="12"/>
        <v>Vanguard S&amp;P500 UCITS ETF USD Acc</v>
      </c>
      <c r="BA9" s="41" t="str">
        <f t="shared" si="12"/>
        <v>Vanguard S&amp;P500 UCITS ETF USD Dist</v>
      </c>
      <c r="BB9" s="41" t="str">
        <f t="shared" si="12"/>
        <v>Invesco S&amp;P 500 UCITS ETF Acc</v>
      </c>
      <c r="BC9" s="41" t="str">
        <f t="shared" si="12"/>
        <v>Xtrackers S&amp;P500 SWAP UCITS ETF 1C</v>
      </c>
      <c r="BD9" s="41" t="str">
        <f t="shared" si="12"/>
        <v>SPDR S&amp;P 500 UCITS ETF (Dist)</v>
      </c>
      <c r="BE9" s="41" t="str">
        <f t="shared" si="12"/>
        <v>HSBC S&amp;P 500 UCITS ETF</v>
      </c>
      <c r="BF9" s="41" t="str">
        <f t="shared" si="12"/>
        <v>Lyxor S&amp;P 500 UCITS ETF - Dist (EUR)</v>
      </c>
      <c r="BG9" s="42" t="str">
        <f t="shared" si="12"/>
        <v>Lyxor S&amp;P 500 UCITS ETF - Dist (EUR)</v>
      </c>
      <c r="BH9" s="46" t="s">
        <v>23</v>
      </c>
      <c r="BI9" s="47" t="s">
        <v>25</v>
      </c>
      <c r="BJ9" s="47" t="s">
        <v>80</v>
      </c>
      <c r="BK9" s="48" t="s">
        <v>70</v>
      </c>
      <c r="BL9" s="48" t="s">
        <v>27</v>
      </c>
      <c r="BM9" s="48" t="s">
        <v>111</v>
      </c>
      <c r="BN9" s="48" t="s">
        <v>34</v>
      </c>
      <c r="BO9" s="48" t="s">
        <v>31</v>
      </c>
      <c r="BP9" s="48" t="s">
        <v>36</v>
      </c>
      <c r="BQ9" s="49" t="s">
        <v>36</v>
      </c>
      <c r="BR9" s="50" t="s">
        <v>23</v>
      </c>
      <c r="BS9" s="48" t="s">
        <v>25</v>
      </c>
      <c r="BT9" s="48" t="s">
        <v>80</v>
      </c>
      <c r="BU9" s="48" t="s">
        <v>70</v>
      </c>
      <c r="BV9" s="48" t="s">
        <v>27</v>
      </c>
      <c r="BW9" s="48" t="s">
        <v>111</v>
      </c>
      <c r="BX9" s="48" t="s">
        <v>34</v>
      </c>
      <c r="BY9" s="48" t="s">
        <v>31</v>
      </c>
      <c r="BZ9" s="48" t="s">
        <v>36</v>
      </c>
      <c r="CA9" s="49" t="s">
        <v>36</v>
      </c>
      <c r="CB9" s="50" t="s">
        <v>23</v>
      </c>
      <c r="CC9" s="48" t="s">
        <v>25</v>
      </c>
      <c r="CD9" s="48" t="s">
        <v>80</v>
      </c>
      <c r="CE9" s="48" t="s">
        <v>70</v>
      </c>
      <c r="CF9" s="48" t="s">
        <v>27</v>
      </c>
      <c r="CG9" s="48" t="s">
        <v>111</v>
      </c>
      <c r="CH9" s="48" t="s">
        <v>34</v>
      </c>
      <c r="CI9" s="48" t="s">
        <v>31</v>
      </c>
      <c r="CJ9" s="48" t="s">
        <v>36</v>
      </c>
      <c r="CK9" s="49" t="s">
        <v>36</v>
      </c>
      <c r="CL9" s="19" t="str">
        <f t="shared" ref="CL9:CM9" si="13">C9</f>
        <v>S&amp;P 500 NTR</v>
      </c>
      <c r="CM9" s="19" t="str">
        <f t="shared" si="13"/>
        <v>S&amp;P 500 TR</v>
      </c>
      <c r="CN9" s="19" t="str">
        <f>E9</f>
        <v>S&amp;P 500 NTR 15%</v>
      </c>
      <c r="CO9" s="19" t="str">
        <f t="shared" ref="CO9:CW9" si="14">F5</f>
        <v>iShares (Irl; Fizy; Aku; 0,07%)</v>
      </c>
      <c r="CP9" s="19" t="str">
        <f t="shared" si="14"/>
        <v>iShares (Irl; Fizy; Dys; 0,07%)</v>
      </c>
      <c r="CQ9" s="19" t="str">
        <f t="shared" si="14"/>
        <v>Vanguard (Irl; Fizy; Aku; 0,07%)</v>
      </c>
      <c r="CR9" s="19" t="str">
        <f t="shared" si="14"/>
        <v>Vanguard (Irl; Fizy; Dys; 0,07%)</v>
      </c>
      <c r="CS9" s="19" t="str">
        <f t="shared" si="14"/>
        <v>Invesco (Irl; SWAP; Aku; 0,05%)</v>
      </c>
      <c r="CT9" s="19" t="str">
        <f t="shared" si="14"/>
        <v>Xtrackers (Luk; SWAP; Aku; 0,05%)</v>
      </c>
      <c r="CU9" s="19" t="str">
        <f t="shared" si="14"/>
        <v>SPDR (Irl; Fizy; Dys; 0,09%)</v>
      </c>
      <c r="CV9" s="19" t="str">
        <f t="shared" si="14"/>
        <v>HSBC (Irl; Fizy; Dys; 0,09%)</v>
      </c>
      <c r="CW9" s="19" t="str">
        <f t="shared" si="14"/>
        <v>Lyxor (Luk; SWAP; Dys; 0,09%)</v>
      </c>
      <c r="CX9" s="20"/>
      <c r="CZ9" s="60" t="s">
        <v>39</v>
      </c>
      <c r="DA9" s="61" t="s">
        <v>40</v>
      </c>
      <c r="DB9" s="61" t="s">
        <v>41</v>
      </c>
      <c r="DC9" s="61" t="s">
        <v>38</v>
      </c>
      <c r="DD9" s="61" t="s">
        <v>42</v>
      </c>
      <c r="DE9" s="61" t="s">
        <v>43</v>
      </c>
      <c r="DF9" s="61" t="s">
        <v>44</v>
      </c>
      <c r="DG9" s="61" t="s">
        <v>135</v>
      </c>
      <c r="DH9" s="61" t="s">
        <v>45</v>
      </c>
      <c r="DI9" s="61" t="s">
        <v>46</v>
      </c>
      <c r="DJ9" s="61" t="s">
        <v>47</v>
      </c>
      <c r="DK9" s="61" t="s">
        <v>48</v>
      </c>
      <c r="DL9" s="61" t="s">
        <v>49</v>
      </c>
      <c r="DM9" s="61" t="s">
        <v>50</v>
      </c>
      <c r="DN9" s="61" t="s">
        <v>51</v>
      </c>
      <c r="DO9" s="61" t="s">
        <v>52</v>
      </c>
      <c r="DP9" s="61" t="s">
        <v>53</v>
      </c>
      <c r="DQ9" s="61" t="s">
        <v>55</v>
      </c>
      <c r="DR9" s="61" t="s">
        <v>54</v>
      </c>
      <c r="DS9" s="62" t="s">
        <v>131</v>
      </c>
    </row>
    <row r="10" spans="1:123" x14ac:dyDescent="0.3">
      <c r="A10" s="21">
        <v>44200</v>
      </c>
      <c r="B10" s="22">
        <v>3700.65</v>
      </c>
      <c r="C10" s="23">
        <v>6735.12</v>
      </c>
      <c r="D10" s="23">
        <v>7645.2690000000002</v>
      </c>
      <c r="E10" s="23">
        <f>C10</f>
        <v>6735.12</v>
      </c>
      <c r="F10" s="23">
        <f>VLOOKUP($A10,Data!S$7:T$800,2,0)</f>
        <v>373.44044000000002</v>
      </c>
      <c r="G10" s="23">
        <f>VLOOKUP($A10,Data!V$7:Y$800,4,0)</f>
        <v>36.837910000000001</v>
      </c>
      <c r="H10" s="23">
        <f>VLOOKUP($A10,Data!P$7:Q$800,2,0)</f>
        <v>66.969800000000006</v>
      </c>
      <c r="I10" s="23">
        <f>VLOOKUP($A10,Data!K$7:N$800,4,0)</f>
        <v>70.150000000000006</v>
      </c>
      <c r="J10" s="23">
        <f>VLOOKUP($A10,Data!AA$7:AB$800,2,0)</f>
        <v>688.3809</v>
      </c>
      <c r="K10" s="23">
        <f>VLOOKUP($A10,Data!AD$7:AE$800,2,0)</f>
        <v>69.598600000000005</v>
      </c>
      <c r="L10" s="23">
        <f>VLOOKUP($A10,Data!AL$7:AO$800,4,0)</f>
        <v>369.6463</v>
      </c>
      <c r="M10" s="23">
        <f>VLOOKUP($A10,Data!AG$7:AJ$800,4,0)</f>
        <v>37.433799999999998</v>
      </c>
      <c r="N10" s="23">
        <f>VLOOKUP($A10,Data!AQ$7:AU$800,5,0)</f>
        <v>37.769288959999997</v>
      </c>
      <c r="O10" s="24">
        <f>VLOOKUP($A10,Data!AQ$7:AW$800,7,0)</f>
        <v>37.703426608000001</v>
      </c>
      <c r="P10" s="32">
        <f>B10/B11-1</f>
        <v>-1.475478359029514E-2</v>
      </c>
      <c r="Q10" s="33">
        <f t="shared" ref="Q10:Q73" si="15">C10/C11-1</f>
        <v>-1.4718252476326521E-2</v>
      </c>
      <c r="R10" s="33">
        <f t="shared" ref="R10:R73" si="16">D10/D11-1</f>
        <v>-1.4701756398252663E-2</v>
      </c>
      <c r="S10" s="34">
        <f>R10-IF(R10&gt;P10+0.000001,(R10-P10)*$C$1,0)</f>
        <v>-1.4709710477059035E-2</v>
      </c>
      <c r="T10" s="33">
        <f>F10/IFERROR(F11,IFERROR(F12,F13))-1</f>
        <v>-1.4716650108100304E-2</v>
      </c>
      <c r="U10" s="33">
        <f t="shared" ref="U10:AC25" si="17">G10/IFERROR(G11,IFERROR(G12,G13))-1</f>
        <v>-1.4716435403428707E-2</v>
      </c>
      <c r="V10" s="33">
        <f t="shared" si="17"/>
        <v>-1.4715315580402955E-2</v>
      </c>
      <c r="W10" s="33">
        <f t="shared" si="17"/>
        <v>-1.4747191011235894E-2</v>
      </c>
      <c r="X10" s="33">
        <f t="shared" si="17"/>
        <v>-1.4707515740212118E-2</v>
      </c>
      <c r="Y10" s="33">
        <f t="shared" si="17"/>
        <v>-1.4714459639287636E-2</v>
      </c>
      <c r="Z10" s="33">
        <f t="shared" si="17"/>
        <v>-1.4692201849779707E-2</v>
      </c>
      <c r="AA10" s="33">
        <f t="shared" si="17"/>
        <v>-1.4619944615838154E-2</v>
      </c>
      <c r="AB10" s="33">
        <f t="shared" si="17"/>
        <v>-1.4717313722837799E-2</v>
      </c>
      <c r="AC10" s="35">
        <f t="shared" si="17"/>
        <v>-1.4865424797544491E-2</v>
      </c>
      <c r="AD10" s="32">
        <f>1+T10-$C10/IF(ISNUMBER(F11),$C11,IF(ISNUMBER(F12),$C12,$C13))</f>
        <v>1.6023682262167327E-6</v>
      </c>
      <c r="AE10" s="33">
        <f t="shared" ref="AE10:AM10" si="18">1+U10-$C10/IF(ISNUMBER(G11),$C11,IF(ISNUMBER(G12),$C12,$C13))</f>
        <v>1.817072897813965E-6</v>
      </c>
      <c r="AF10" s="33">
        <f t="shared" si="18"/>
        <v>2.936895923566496E-6</v>
      </c>
      <c r="AG10" s="33">
        <f t="shared" si="18"/>
        <v>-2.8938534909372926E-5</v>
      </c>
      <c r="AH10" s="33">
        <f t="shared" si="18"/>
        <v>1.0736736114402845E-5</v>
      </c>
      <c r="AI10" s="33">
        <f t="shared" si="18"/>
        <v>3.7928370388851107E-6</v>
      </c>
      <c r="AJ10" s="33">
        <f t="shared" si="18"/>
        <v>2.6050626546814115E-5</v>
      </c>
      <c r="AK10" s="33">
        <f t="shared" si="18"/>
        <v>9.8307860488366927E-5</v>
      </c>
      <c r="AL10" s="33">
        <f t="shared" si="18"/>
        <v>9.3875348872174413E-7</v>
      </c>
      <c r="AM10" s="35">
        <f t="shared" si="18"/>
        <v>-1.4717232121796986E-4</v>
      </c>
      <c r="AN10" s="52">
        <f>1+T10-$D10/IF(ISNUMBER(F11),$D11,IF(ISNUMBER(F12),$D12,$D13))</f>
        <v>-1.4893709847640935E-5</v>
      </c>
      <c r="AO10" s="34">
        <f t="shared" ref="AO10:AU10" si="19">1+U10-$D10/IF(ISNUMBER(G11),$D11,IF(ISNUMBER(G12),$D12,$D13))</f>
        <v>-1.4679005176043702E-5</v>
      </c>
      <c r="AP10" s="34">
        <f t="shared" si="19"/>
        <v>-1.3559182150291171E-5</v>
      </c>
      <c r="AQ10" s="34">
        <f t="shared" si="19"/>
        <v>-4.5434612983230593E-5</v>
      </c>
      <c r="AR10" s="34">
        <f t="shared" si="19"/>
        <v>-5.7593419594548223E-6</v>
      </c>
      <c r="AS10" s="34">
        <f t="shared" si="19"/>
        <v>-1.2703241034972557E-5</v>
      </c>
      <c r="AT10" s="34">
        <f t="shared" si="19"/>
        <v>9.5545484729564478E-6</v>
      </c>
      <c r="AU10" s="34">
        <f t="shared" si="19"/>
        <v>8.181178241450926E-5</v>
      </c>
      <c r="AV10" s="34">
        <f t="shared" ref="AV10" si="20">1+AB10-$D10/IF(ISNUMBER(N11),$D11,IF(ISNUMBER(N12),$D12,$D13))</f>
        <v>-1.5557324585135923E-5</v>
      </c>
      <c r="AW10" s="53">
        <f t="shared" ref="AW10" si="21">1+AC10-$D10/IF(ISNUMBER(O11),$D11,IF(ISNUMBER(O12),$D12,$D13))</f>
        <v>-1.6366839929182753E-4</v>
      </c>
      <c r="AX10" s="52">
        <f>1+T10-$E10/IF(ISNUMBER(F11),$E11,IF(ISNUMBER(F12),$E12,$E13))</f>
        <v>-6.939631041147365E-6</v>
      </c>
      <c r="AY10" s="34">
        <f t="shared" ref="AY10:BG10" si="22">1+U10-$E10/IF(ISNUMBER(G11),$E11,IF(ISNUMBER(G12),$E12,$E13))</f>
        <v>-6.7249263695501327E-6</v>
      </c>
      <c r="AZ10" s="34">
        <f t="shared" si="22"/>
        <v>-5.6051033437976017E-6</v>
      </c>
      <c r="BA10" s="34">
        <f t="shared" si="22"/>
        <v>-3.7480534176737024E-5</v>
      </c>
      <c r="BB10" s="34">
        <f t="shared" si="22"/>
        <v>2.1947368470387474E-6</v>
      </c>
      <c r="BC10" s="34">
        <f t="shared" si="22"/>
        <v>-4.7491622284789869E-6</v>
      </c>
      <c r="BD10" s="34">
        <f t="shared" si="22"/>
        <v>1.7508627279450018E-5</v>
      </c>
      <c r="BE10" s="34">
        <f t="shared" si="22"/>
        <v>8.9765861221002829E-5</v>
      </c>
      <c r="BF10" s="34">
        <f t="shared" si="22"/>
        <v>-7.6032457786423535E-6</v>
      </c>
      <c r="BG10" s="53">
        <f t="shared" si="22"/>
        <v>-1.5571432048533396E-4</v>
      </c>
      <c r="BH10" s="32">
        <v>1.6023682262167327E-6</v>
      </c>
      <c r="BI10" s="33">
        <v>1.817072897813965E-6</v>
      </c>
      <c r="BJ10" s="33">
        <v>2.936895923566496E-6</v>
      </c>
      <c r="BK10" s="33">
        <v>-2.8938534909372926E-5</v>
      </c>
      <c r="BL10" s="33">
        <v>1.0736736114402845E-5</v>
      </c>
      <c r="BM10" s="33">
        <v>3.7928370388851107E-6</v>
      </c>
      <c r="BN10" s="33">
        <v>2.6050626546814115E-5</v>
      </c>
      <c r="BO10" s="33">
        <v>9.8307860488366927E-5</v>
      </c>
      <c r="BP10" s="33">
        <v>9.3875348872174413E-7</v>
      </c>
      <c r="BQ10" s="35">
        <v>-1.4717232121796986E-4</v>
      </c>
      <c r="BR10" s="32">
        <v>-1.4893709847640935E-5</v>
      </c>
      <c r="BS10" s="33">
        <v>-1.4679005176043702E-5</v>
      </c>
      <c r="BT10" s="33">
        <v>-1.3559182150291171E-5</v>
      </c>
      <c r="BU10" s="33">
        <v>-4.5434612983230593E-5</v>
      </c>
      <c r="BV10" s="33">
        <v>-5.7593419594548223E-6</v>
      </c>
      <c r="BW10" s="33">
        <v>-1.2703241034972557E-5</v>
      </c>
      <c r="BX10" s="33">
        <v>9.5545484729564478E-6</v>
      </c>
      <c r="BY10" s="33">
        <v>8.181178241450926E-5</v>
      </c>
      <c r="BZ10" s="33">
        <v>-1.5557324585135923E-5</v>
      </c>
      <c r="CA10" s="35">
        <v>-1.6366839929182753E-4</v>
      </c>
      <c r="CB10" s="52">
        <v>-6.939631041147365E-6</v>
      </c>
      <c r="CC10" s="34">
        <v>-6.7249263695501327E-6</v>
      </c>
      <c r="CD10" s="34">
        <v>-5.6051033437976017E-6</v>
      </c>
      <c r="CE10" s="34">
        <v>-3.7480534176737024E-5</v>
      </c>
      <c r="CF10" s="34">
        <v>2.1947368470387474E-6</v>
      </c>
      <c r="CG10" s="34">
        <v>-4.7491622284789869E-6</v>
      </c>
      <c r="CH10" s="34">
        <v>1.7508627279450018E-5</v>
      </c>
      <c r="CI10" s="34">
        <v>8.9765861221002829E-5</v>
      </c>
      <c r="CJ10" s="34">
        <v>-7.6032457786423535E-6</v>
      </c>
      <c r="CK10" s="53">
        <v>-1.5571432048533396E-4</v>
      </c>
      <c r="CL10" s="33">
        <v>0</v>
      </c>
      <c r="CM10" s="33">
        <f t="shared" ref="CM10:CM25" si="23">(D10/D$767)/($C10/$C$767)-1</f>
        <v>1.7519414921252974E-2</v>
      </c>
      <c r="CN10" s="33">
        <f t="shared" ref="CN10:CN73" si="24">(E10/E$767)/($C10/$C$767)-1</f>
        <v>8.7153275417097831E-3</v>
      </c>
      <c r="CO10" s="33">
        <f t="shared" ref="CO10:CO73" si="25">(F10/F$767)/($C10/$C$767)-1</f>
        <v>7.0745429494354362E-3</v>
      </c>
      <c r="CP10" s="33">
        <f t="shared" ref="CP10:CP73" si="26">(G10/G$767)/($C10/$C$767)-1</f>
        <v>7.2478427306819082E-3</v>
      </c>
      <c r="CQ10" s="33">
        <f t="shared" ref="CQ10:CQ73" si="27">(H10/H$424)/($C10/$C$424)*(1+CQ$424)-1</f>
        <v>6.6730678839097557E-3</v>
      </c>
      <c r="CR10" s="33">
        <f t="shared" ref="CR10:CR73" si="28">(I10/I$767)/($C10/$C$767)-1</f>
        <v>6.6283354649905313E-3</v>
      </c>
      <c r="CS10" s="33">
        <f t="shared" ref="CS10:CS73" si="29">(J10/J$767)/($C10/$C$767)-1</f>
        <v>1.4835027815599977E-2</v>
      </c>
      <c r="CT10" s="33">
        <f t="shared" ref="CT10:CT73" si="30">(K10/K$767)/($C10/$C$767)-1</f>
        <v>1.5822224831267384E-2</v>
      </c>
      <c r="CU10" s="33">
        <f t="shared" ref="CU10:CU73" si="31">(L10/L$767)/($C10/$C$767)-1</f>
        <v>6.0681423384578714E-3</v>
      </c>
      <c r="CV10" s="33">
        <f t="shared" ref="CV10:CV73" si="32">(M10/M$767)/($C10/$C$767)-1</f>
        <v>1.000049448043705E-2</v>
      </c>
      <c r="CW10" s="33">
        <f t="shared" ref="CW10:CW73" si="33">(N10/N$767)/($C10/$C$767)-1</f>
        <v>1.3871535087465858E-2</v>
      </c>
      <c r="CX10" s="35">
        <f t="shared" ref="CX10:CX73" si="34">(O10/O$767)/($C10/$C$767)-1</f>
        <v>1.27191991723965E-2</v>
      </c>
      <c r="CZ10" s="14" t="s">
        <v>57</v>
      </c>
      <c r="DA10" s="15" t="s">
        <v>23</v>
      </c>
      <c r="DB10" s="15" t="s">
        <v>24</v>
      </c>
      <c r="DC10" s="15" t="s">
        <v>56</v>
      </c>
      <c r="DD10" s="15" t="str">
        <f t="shared" ref="DD10:DD24" si="35">LEFT(DA10,SEARCH(" ",DA10)-1)&amp;" ("&amp;LEFT(DE10,3)&amp;"; "&amp;LEFT(DL10,4)&amp;"; "&amp;LEFT(DM10,3)&amp;"; "&amp;TEXT(DH10,"0,##")&amp;"%)"</f>
        <v>iShares (Irl; Fizy; Aku; 0,07%)</v>
      </c>
      <c r="DE10" s="15" t="s">
        <v>58</v>
      </c>
      <c r="DF10" s="64">
        <v>45103.046875</v>
      </c>
      <c r="DG10" s="64">
        <v>43103.35</v>
      </c>
      <c r="DH10" s="65">
        <v>7.0000000000000007E-2</v>
      </c>
      <c r="DI10" s="65" t="s">
        <v>59</v>
      </c>
      <c r="DJ10" s="65" t="s">
        <v>60</v>
      </c>
      <c r="DK10" s="65" t="s">
        <v>60</v>
      </c>
      <c r="DL10" s="65" t="s">
        <v>61</v>
      </c>
      <c r="DM10" s="65" t="s">
        <v>62</v>
      </c>
      <c r="DN10" s="65" t="s">
        <v>63</v>
      </c>
      <c r="DO10" s="66">
        <v>25.957900533333333</v>
      </c>
      <c r="DP10" s="67">
        <v>3.6010533307614494E-2</v>
      </c>
      <c r="DQ10" s="68">
        <f t="shared" ref="DQ10:DQ24" si="36">HLOOKUP(DB10,$F$3:$N$6,4,0)</f>
        <v>0.45158911874623642</v>
      </c>
      <c r="DR10" s="33">
        <f>HLOOKUP(DD10,$CL$1:$CX$5,$DS$8,0)</f>
        <v>-1.6266081692969392E-3</v>
      </c>
      <c r="DS10" s="35">
        <f>HLOOKUP(DA10,$AX$1:$BG$5,$DS$8,0)</f>
        <v>1.4122015122165692E-4</v>
      </c>
    </row>
    <row r="11" spans="1:123" x14ac:dyDescent="0.3">
      <c r="A11" s="21">
        <v>44196</v>
      </c>
      <c r="B11" s="22">
        <v>3756.07</v>
      </c>
      <c r="C11" s="23">
        <v>6835.73</v>
      </c>
      <c r="D11" s="23">
        <v>7759.3450000000003</v>
      </c>
      <c r="E11" s="23">
        <f>E10/(1+S10)</f>
        <v>6835.6707374646094</v>
      </c>
      <c r="F11" s="23">
        <f>VLOOKUP($A11,Data!S$7:T$800,2,0)</f>
        <v>379.01832000000002</v>
      </c>
      <c r="G11" s="23">
        <f>VLOOKUP($A11,Data!V$7:Y$800,4,0)</f>
        <v>37.388129999999997</v>
      </c>
      <c r="H11" s="23">
        <f>VLOOKUP($A11,Data!P$7:Q$800,2,0)</f>
        <v>67.97</v>
      </c>
      <c r="I11" s="23">
        <f>VLOOKUP($A11,Data!K$7:N$800,4,0)</f>
        <v>71.2</v>
      </c>
      <c r="J11" s="23">
        <f>VLOOKUP($A11,Data!AA$7:AB$800,2,0)</f>
        <v>698.65639999999996</v>
      </c>
      <c r="K11" s="23">
        <f>VLOOKUP($A11,Data!AD$7:AE$800,2,0)</f>
        <v>70.638000000000005</v>
      </c>
      <c r="L11" s="23">
        <f>VLOOKUP($A11,Data!AL$7:AO$800,4,0)</f>
        <v>375.15820000000002</v>
      </c>
      <c r="M11" s="23">
        <f>VLOOKUP($A11,Data!AG$7:AJ$800,4,0)</f>
        <v>37.989199999999997</v>
      </c>
      <c r="N11" s="23">
        <f>VLOOKUP($A11,Data!AQ$7:AU$800,5,0)</f>
        <v>38.333454435</v>
      </c>
      <c r="O11" s="24">
        <f>VLOOKUP($A11,Data!AQ$7:AW$800,7,0)</f>
        <v>38.272361519999997</v>
      </c>
      <c r="P11" s="32">
        <f t="shared" ref="P11:P74" si="37">B11/B12-1</f>
        <v>6.4388377402171404E-3</v>
      </c>
      <c r="Q11" s="33">
        <f t="shared" si="15"/>
        <v>6.4947685530107879E-3</v>
      </c>
      <c r="R11" s="33">
        <f t="shared" si="16"/>
        <v>6.5178831557206607E-3</v>
      </c>
      <c r="S11" s="34">
        <f t="shared" ref="S11:S74" si="38">R11-IF(R11&gt;P11+0.000001,(R11-P11)*$C$1,0)</f>
        <v>6.5060263433951325E-3</v>
      </c>
      <c r="T11" s="33">
        <f t="shared" ref="T11:T74" si="39">F11/IFERROR(F12,IFERROR(F13,F14))-1</f>
        <v>6.5041509597425495E-3</v>
      </c>
      <c r="U11" s="33">
        <f t="shared" si="17"/>
        <v>6.505001872047389E-3</v>
      </c>
      <c r="V11" s="33">
        <f t="shared" si="17"/>
        <v>6.5036990528766214E-3</v>
      </c>
      <c r="W11" s="33">
        <f t="shared" si="17"/>
        <v>6.5026858919989827E-3</v>
      </c>
      <c r="X11" s="33">
        <f t="shared" si="17"/>
        <v>6.516618573097599E-3</v>
      </c>
      <c r="Y11" s="33">
        <f t="shared" si="17"/>
        <v>6.5117339450848633E-3</v>
      </c>
      <c r="Z11" s="33">
        <f t="shared" si="17"/>
        <v>6.4941127484858807E-3</v>
      </c>
      <c r="AA11" s="33">
        <f t="shared" si="17"/>
        <v>6.5337311155033717E-3</v>
      </c>
      <c r="AB11" s="33">
        <f t="shared" si="17"/>
        <v>6.5157505446487018E-3</v>
      </c>
      <c r="AC11" s="35">
        <f t="shared" si="17"/>
        <v>5.1649670216702415E-3</v>
      </c>
      <c r="AD11" s="32">
        <f t="shared" ref="AD11:AD74" si="40">1+T11-$C11/IF(ISNUMBER(F12),$C12,IF(ISNUMBER(F13),$C13,$C14))</f>
        <v>9.3824067317616056E-6</v>
      </c>
      <c r="AE11" s="33">
        <f t="shared" ref="AE11:AE74" si="41">1+U11-$C11/IF(ISNUMBER(G12),$C12,IF(ISNUMBER(G13),$C13,$C14))</f>
        <v>1.0233319036601074E-5</v>
      </c>
      <c r="AF11" s="33">
        <f t="shared" ref="AF11:AF74" si="42">1+V11-$C11/IF(ISNUMBER(H12),$C12,IF(ISNUMBER(H13),$C13,$C14))</f>
        <v>8.9304998658334966E-6</v>
      </c>
      <c r="AG11" s="33">
        <f t="shared" ref="AG11:AG74" si="43">1+W11-$C11/IF(ISNUMBER(I12),$C12,IF(ISNUMBER(I13),$C13,$C14))</f>
        <v>7.9173389881947998E-6</v>
      </c>
      <c r="AH11" s="33">
        <f t="shared" ref="AH11:AH74" si="44">1+X11-$C11/IF(ISNUMBER(J12),$C12,IF(ISNUMBER(J13),$C13,$C14))</f>
        <v>2.1850020086811028E-5</v>
      </c>
      <c r="AI11" s="33">
        <f t="shared" ref="AI11:AI74" si="45">1+Y11-$C11/IF(ISNUMBER(K12),$C12,IF(ISNUMBER(K13),$C13,$C14))</f>
        <v>1.6965392074075325E-5</v>
      </c>
      <c r="AJ11" s="33">
        <f t="shared" ref="AJ11:AJ74" si="46">1+Z11-$C11/IF(ISNUMBER(L12),$C12,IF(ISNUMBER(L13),$C13,$C14))</f>
        <v>-6.5580452490721086E-7</v>
      </c>
      <c r="AK11" s="33">
        <f t="shared" ref="AK11:AK74" si="47">1+AA11-$C11/IF(ISNUMBER(M12),$C12,IF(ISNUMBER(M13),$C13,$C14))</f>
        <v>3.8962562492583785E-5</v>
      </c>
      <c r="AL11" s="33">
        <f t="shared" ref="AL11:AL74" si="48">1+AB11-$C11/IF(ISNUMBER(N12),$C12,IF(ISNUMBER(N13),$C13,$C14))</f>
        <v>2.0981991637913922E-5</v>
      </c>
      <c r="AM11" s="35">
        <f t="shared" ref="AM11:AM74" si="49">1+AC11-$C11/IF(ISNUMBER(O12),$C12,IF(ISNUMBER(O13),$C13,$C14))</f>
        <v>-1.3298015313405465E-3</v>
      </c>
      <c r="AN11" s="52">
        <f t="shared" ref="AN11:AN74" si="50">1+T11-$D11/IF(ISNUMBER(F12),$D12,IF(ISNUMBER(F13),$D13,$D14))</f>
        <v>-1.373219597811115E-5</v>
      </c>
      <c r="AO11" s="34">
        <f t="shared" ref="AO11:AO74" si="51">1+U11-$D11/IF(ISNUMBER(G12),$D12,IF(ISNUMBER(G13),$D13,$D14))</f>
        <v>-1.2881283673271682E-5</v>
      </c>
      <c r="AP11" s="34">
        <f t="shared" ref="AP11:AP74" si="52">1+V11-$D11/IF(ISNUMBER(H12),$D12,IF(ISNUMBER(H13),$D13,$D14))</f>
        <v>-1.4184102844039259E-5</v>
      </c>
      <c r="AQ11" s="34">
        <f t="shared" ref="AQ11:AQ74" si="53">1+W11-$D11/IF(ISNUMBER(I12),$D12,IF(ISNUMBER(I13),$D13,$D14))</f>
        <v>-1.5197263721677956E-5</v>
      </c>
      <c r="AR11" s="34">
        <f t="shared" ref="AR11:AR74" si="54">1+X11-$D11/IF(ISNUMBER(J12),$D12,IF(ISNUMBER(J13),$D13,$D14))</f>
        <v>-1.2645826230617274E-6</v>
      </c>
      <c r="AS11" s="34">
        <f t="shared" ref="AS11:AS74" si="55">1+Y11-$D11/IF(ISNUMBER(K12),$D12,IF(ISNUMBER(K13),$D13,$D14))</f>
        <v>-6.1492106357974308E-6</v>
      </c>
      <c r="AT11" s="34">
        <f t="shared" ref="AT11:AT74" si="56">1+Z11-$D11/IF(ISNUMBER(L12),$D12,IF(ISNUMBER(L13),$D13,$D14))</f>
        <v>-2.3770407234779967E-5</v>
      </c>
      <c r="AU11" s="34">
        <f t="shared" ref="AU11:AU74" si="57">1+AA11-$D11/IF(ISNUMBER(M12),$D12,IF(ISNUMBER(M13),$D13,$D14))</f>
        <v>1.584795978271103E-5</v>
      </c>
      <c r="AV11" s="34">
        <f t="shared" ref="AV11:AV74" si="58">1+AB11-$D11/IF(ISNUMBER(N12),$D12,IF(ISNUMBER(N13),$D13,$D14))</f>
        <v>-2.1326110719588343E-6</v>
      </c>
      <c r="AW11" s="53">
        <f t="shared" ref="AW11:AW74" si="59">1+AC11-$D11/IF(ISNUMBER(O12),$D12,IF(ISNUMBER(O13),$D13,$D14))</f>
        <v>-1.3529161340504192E-3</v>
      </c>
      <c r="AX11" s="52">
        <f t="shared" ref="AX11:AX74" si="60">1+T11-$E11/IF(ISNUMBER(F12),$E12,IF(ISNUMBER(F13),$E13,$E14))</f>
        <v>-1.8753836525942091E-6</v>
      </c>
      <c r="AY11" s="34">
        <f t="shared" ref="AY11:AY74" si="61">1+U11-$E11/IF(ISNUMBER(G12),$E12,IF(ISNUMBER(G13),$E13,$E14))</f>
        <v>-1.0244713477547407E-6</v>
      </c>
      <c r="AZ11" s="34">
        <f t="shared" ref="AZ11:AZ74" si="62">1+V11-$E11/IF(ISNUMBER(H12),$E12,IF(ISNUMBER(H13),$E13,$E14))</f>
        <v>-2.3272905185223181E-6</v>
      </c>
      <c r="BA11" s="34">
        <f t="shared" ref="BA11:BA74" si="63">1+W11-$E11/IF(ISNUMBER(I12),$E12,IF(ISNUMBER(I13),$E13,$E14))</f>
        <v>-3.3404513961610149E-6</v>
      </c>
      <c r="BB11" s="34">
        <f t="shared" ref="BB11:BB74" si="64">1+X11-$E11/IF(ISNUMBER(J12),$E12,IF(ISNUMBER(J13),$E13,$E14))</f>
        <v>1.0592229702455214E-5</v>
      </c>
      <c r="BC11" s="34">
        <f t="shared" ref="BC11:BC74" si="65">1+Y11-$E11/IF(ISNUMBER(K12),$E12,IF(ISNUMBER(K13),$E13,$E14))</f>
        <v>5.7076016897195103E-6</v>
      </c>
      <c r="BD11" s="34">
        <f t="shared" ref="BD11:BD74" si="66">1+Z11-$E11/IF(ISNUMBER(L12),$E12,IF(ISNUMBER(L13),$E13,$E14))</f>
        <v>-1.1913594909263026E-5</v>
      </c>
      <c r="BE11" s="34">
        <f t="shared" ref="BE11:BE74" si="67">1+AA11-$E11/IF(ISNUMBER(M12),$E12,IF(ISNUMBER(M13),$E13,$E14))</f>
        <v>2.7704772108227971E-5</v>
      </c>
      <c r="BF11" s="34">
        <f t="shared" ref="BF11:BF74" si="68">1+AB11-$E11/IF(ISNUMBER(N12),$E12,IF(ISNUMBER(N13),$E13,$E14))</f>
        <v>9.7242012535581068E-6</v>
      </c>
      <c r="BG11" s="53">
        <f t="shared" ref="BG11:BG74" si="69">1+AC11-$E11/IF(ISNUMBER(O12),$E12,IF(ISNUMBER(O13),$E13,$E14))</f>
        <v>-1.3410593217249023E-3</v>
      </c>
      <c r="BH11" s="32">
        <v>9.3824067317616056E-6</v>
      </c>
      <c r="BI11" s="33">
        <v>1.0233319036601074E-5</v>
      </c>
      <c r="BJ11" s="33">
        <v>8.9304998658334966E-6</v>
      </c>
      <c r="BK11" s="33">
        <v>7.9173389881947998E-6</v>
      </c>
      <c r="BL11" s="33">
        <v>2.1850020086811028E-5</v>
      </c>
      <c r="BM11" s="33">
        <v>1.6965392074075325E-5</v>
      </c>
      <c r="BN11" s="33">
        <v>-6.5580452490721086E-7</v>
      </c>
      <c r="BO11" s="33">
        <v>3.8962562492583785E-5</v>
      </c>
      <c r="BP11" s="33">
        <v>2.0981991637913922E-5</v>
      </c>
      <c r="BQ11" s="35">
        <v>-1.3298015313405465E-3</v>
      </c>
      <c r="BR11" s="32">
        <v>-1.373219597811115E-5</v>
      </c>
      <c r="BS11" s="33">
        <v>-1.2881283673271682E-5</v>
      </c>
      <c r="BT11" s="33">
        <v>-1.4184102844039259E-5</v>
      </c>
      <c r="BU11" s="33">
        <v>-1.5197263721677956E-5</v>
      </c>
      <c r="BV11" s="33">
        <v>-1.2645826230617274E-6</v>
      </c>
      <c r="BW11" s="33">
        <v>-6.1492106357974308E-6</v>
      </c>
      <c r="BX11" s="33">
        <v>-2.3770407234779967E-5</v>
      </c>
      <c r="BY11" s="33">
        <v>1.584795978271103E-5</v>
      </c>
      <c r="BZ11" s="33">
        <v>-2.1326110719588343E-6</v>
      </c>
      <c r="CA11" s="35">
        <v>-1.3529161340504192E-3</v>
      </c>
      <c r="CB11" s="52">
        <v>-1.8753836525942091E-6</v>
      </c>
      <c r="CC11" s="34">
        <v>-1.0244713477547407E-6</v>
      </c>
      <c r="CD11" s="34">
        <v>-2.3272905185223181E-6</v>
      </c>
      <c r="CE11" s="34">
        <v>-3.3404513961610149E-6</v>
      </c>
      <c r="CF11" s="34">
        <v>1.0592229702455214E-5</v>
      </c>
      <c r="CG11" s="34">
        <v>5.7076016897195103E-6</v>
      </c>
      <c r="CH11" s="34">
        <v>-1.1913594909263026E-5</v>
      </c>
      <c r="CI11" s="34">
        <v>2.7704772108227971E-5</v>
      </c>
      <c r="CJ11" s="34">
        <v>9.7242012535581068E-6</v>
      </c>
      <c r="CK11" s="53">
        <v>-1.3410593217249023E-3</v>
      </c>
      <c r="CL11" s="33">
        <v>0</v>
      </c>
      <c r="CM11" s="33">
        <f t="shared" si="23"/>
        <v>1.7502379389301881E-2</v>
      </c>
      <c r="CN11" s="33">
        <f t="shared" si="24"/>
        <v>8.7065824584782181E-3</v>
      </c>
      <c r="CO11" s="33">
        <f t="shared" si="25"/>
        <v>7.0729051421494216E-3</v>
      </c>
      <c r="CP11" s="33">
        <f t="shared" si="26"/>
        <v>7.2459851509736328E-3</v>
      </c>
      <c r="CQ11" s="33">
        <f t="shared" si="27"/>
        <v>6.6700672343755762E-3</v>
      </c>
      <c r="CR11" s="33">
        <f t="shared" si="28"/>
        <v>6.6579018351249353E-3</v>
      </c>
      <c r="CS11" s="33">
        <f t="shared" si="29"/>
        <v>1.4823969154271088E-2</v>
      </c>
      <c r="CT11" s="33">
        <f t="shared" si="30"/>
        <v>1.5818314443870607E-2</v>
      </c>
      <c r="CU11" s="33">
        <f t="shared" si="31"/>
        <v>6.0415428276190397E-3</v>
      </c>
      <c r="CV11" s="33">
        <f t="shared" si="32"/>
        <v>9.8997303263805847E-3</v>
      </c>
      <c r="CW11" s="33">
        <f t="shared" si="33"/>
        <v>1.3870569095214114E-2</v>
      </c>
      <c r="CX11" s="35">
        <f t="shared" si="34"/>
        <v>1.2870492446468651E-2</v>
      </c>
      <c r="CZ11" s="14" t="s">
        <v>65</v>
      </c>
      <c r="DA11" s="15" t="s">
        <v>23</v>
      </c>
      <c r="DB11" s="15" t="s">
        <v>24</v>
      </c>
      <c r="DC11" s="15" t="s">
        <v>64</v>
      </c>
      <c r="DD11" s="15" t="str">
        <f t="shared" si="35"/>
        <v>iShares (Irl; Fizy; Aku; 0,07%)</v>
      </c>
      <c r="DE11" s="15" t="s">
        <v>58</v>
      </c>
      <c r="DF11" s="64">
        <v>45103.046875</v>
      </c>
      <c r="DG11" s="64">
        <v>43103.35</v>
      </c>
      <c r="DH11" s="65">
        <v>7.0000000000000007E-2</v>
      </c>
      <c r="DI11" s="65" t="s">
        <v>66</v>
      </c>
      <c r="DJ11" s="65" t="s">
        <v>60</v>
      </c>
      <c r="DK11" s="65" t="s">
        <v>67</v>
      </c>
      <c r="DL11" s="65" t="s">
        <v>61</v>
      </c>
      <c r="DM11" s="65" t="s">
        <v>62</v>
      </c>
      <c r="DN11" s="65" t="s">
        <v>68</v>
      </c>
      <c r="DO11" s="66">
        <v>2.892675576127</v>
      </c>
      <c r="DP11" s="67">
        <v>6.6367540649262674E-2</v>
      </c>
      <c r="DQ11" s="68">
        <f t="shared" si="36"/>
        <v>0.45158911874623642</v>
      </c>
      <c r="DR11" s="33">
        <f t="shared" ref="DR11:DR24" si="70">HLOOKUP(DD11,$CL$1:$CX$5,$DS$8,0)</f>
        <v>-1.6266081692969392E-3</v>
      </c>
      <c r="DS11" s="35">
        <f t="shared" ref="DS11:DS24" si="71">HLOOKUP(DA11,$AX$1:$BG$5,$DS$8,0)</f>
        <v>1.4122015122165692E-4</v>
      </c>
    </row>
    <row r="12" spans="1:123" x14ac:dyDescent="0.3">
      <c r="A12" s="21">
        <v>44195</v>
      </c>
      <c r="B12" s="22">
        <v>3732.04</v>
      </c>
      <c r="C12" s="23">
        <v>6791.62</v>
      </c>
      <c r="D12" s="23">
        <v>7709.098</v>
      </c>
      <c r="E12" s="23">
        <f t="shared" ref="E12:E75" si="72">E11/(1+S11)</f>
        <v>6791.485156128063</v>
      </c>
      <c r="F12" s="23">
        <f>VLOOKUP($A12,Data!S$7:T$800,2,0)</f>
        <v>376.56905799999998</v>
      </c>
      <c r="G12" s="23">
        <f>VLOOKUP($A12,Data!V$7:Y$800,4,0)</f>
        <v>37.146492000000002</v>
      </c>
      <c r="H12" s="23">
        <f>VLOOKUP($A12,Data!P$7:Q$800,2,0)</f>
        <v>67.530799999999999</v>
      </c>
      <c r="I12" s="23">
        <f>VLOOKUP($A12,Data!K$7:N$800,4,0)</f>
        <v>70.739999999999995</v>
      </c>
      <c r="J12" s="23">
        <f>VLOOKUP($A12,Data!AA$7:AB$800,2,0)</f>
        <v>694.13300000000004</v>
      </c>
      <c r="K12" s="23">
        <f>VLOOKUP($A12,Data!AD$7:AE$800,2,0)</f>
        <v>70.180999999999997</v>
      </c>
      <c r="L12" s="23">
        <f>VLOOKUP($A12,Data!AL$7:AO$800,4,0)</f>
        <v>372.73759999999999</v>
      </c>
      <c r="M12" s="23">
        <f>VLOOKUP($A12,Data!AG$7:AJ$800,4,0)</f>
        <v>37.742600000000003</v>
      </c>
      <c r="N12" s="23">
        <f>VLOOKUP($A12,Data!AQ$7:AU$800,5,0)</f>
        <v>38.085300119999999</v>
      </c>
      <c r="O12" s="24">
        <f>VLOOKUP($A12,Data!AQ$7:AW$800,7,0)</f>
        <v>38.075701776000002</v>
      </c>
      <c r="P12" s="32">
        <f t="shared" si="37"/>
        <v>1.3415471795312772E-3</v>
      </c>
      <c r="Q12" s="33">
        <f t="shared" si="15"/>
        <v>1.4184606310823078E-3</v>
      </c>
      <c r="R12" s="33">
        <f t="shared" si="16"/>
        <v>1.451299999506217E-3</v>
      </c>
      <c r="S12" s="34">
        <f t="shared" si="38"/>
        <v>1.4348370765099761E-3</v>
      </c>
      <c r="T12" s="33">
        <f t="shared" si="39"/>
        <v>1.4332735445032885E-3</v>
      </c>
      <c r="U12" s="33">
        <f t="shared" si="17"/>
        <v>1.4337086274127664E-3</v>
      </c>
      <c r="V12" s="33">
        <f t="shared" si="17"/>
        <v>1.4325075406840249E-3</v>
      </c>
      <c r="W12" s="33">
        <f t="shared" si="17"/>
        <v>1.4156285390711787E-3</v>
      </c>
      <c r="X12" s="33">
        <f t="shared" si="17"/>
        <v>1.4499486386352345E-3</v>
      </c>
      <c r="Y12" s="33">
        <f t="shared" si="17"/>
        <v>1.4812235648684613E-3</v>
      </c>
      <c r="Z12" s="33">
        <f t="shared" si="17"/>
        <v>1.431739040372193E-3</v>
      </c>
      <c r="AA12" s="33">
        <f t="shared" si="17"/>
        <v>1.4062234674818708E-3</v>
      </c>
      <c r="AB12" s="33">
        <f t="shared" si="17"/>
        <v>1.4494207582915752E-3</v>
      </c>
      <c r="AC12" s="35">
        <f t="shared" si="17"/>
        <v>2.2471166161430745E-4</v>
      </c>
      <c r="AD12" s="32">
        <f t="shared" si="40"/>
        <v>1.4812913420980678E-5</v>
      </c>
      <c r="AE12" s="33">
        <f t="shared" si="41"/>
        <v>1.5247996330458591E-5</v>
      </c>
      <c r="AF12" s="33">
        <f t="shared" si="42"/>
        <v>1.4046909601717061E-5</v>
      </c>
      <c r="AG12" s="33">
        <f t="shared" si="43"/>
        <v>-2.8320920111291059E-6</v>
      </c>
      <c r="AH12" s="33">
        <f t="shared" si="44"/>
        <v>3.1488007552926689E-5</v>
      </c>
      <c r="AI12" s="33">
        <f t="shared" si="45"/>
        <v>6.2762933786153496E-5</v>
      </c>
      <c r="AJ12" s="33">
        <f t="shared" si="46"/>
        <v>1.3278409289885218E-5</v>
      </c>
      <c r="AK12" s="33">
        <f t="shared" si="47"/>
        <v>-1.2237163600437029E-5</v>
      </c>
      <c r="AL12" s="33">
        <f t="shared" si="48"/>
        <v>3.0960127209267441E-5</v>
      </c>
      <c r="AM12" s="35">
        <f t="shared" si="49"/>
        <v>-1.1937489694680004E-3</v>
      </c>
      <c r="AN12" s="52">
        <f t="shared" si="50"/>
        <v>-1.8026455002928543E-5</v>
      </c>
      <c r="AO12" s="34">
        <f t="shared" si="51"/>
        <v>-1.759137209345063E-5</v>
      </c>
      <c r="AP12" s="34">
        <f t="shared" si="52"/>
        <v>-1.879245882219216E-5</v>
      </c>
      <c r="AQ12" s="34">
        <f t="shared" si="53"/>
        <v>-3.5671460435038327E-5</v>
      </c>
      <c r="AR12" s="34">
        <f t="shared" si="54"/>
        <v>-1.351360870982532E-6</v>
      </c>
      <c r="AS12" s="34">
        <f t="shared" si="55"/>
        <v>2.9923565362244275E-5</v>
      </c>
      <c r="AT12" s="34">
        <f t="shared" si="56"/>
        <v>-1.9560959134024003E-5</v>
      </c>
      <c r="AU12" s="34">
        <f t="shared" si="57"/>
        <v>-4.507653202434625E-5</v>
      </c>
      <c r="AV12" s="34">
        <f t="shared" si="58"/>
        <v>-1.8792412146417803E-6</v>
      </c>
      <c r="AW12" s="53">
        <f t="shared" si="59"/>
        <v>-1.2265883378919096E-3</v>
      </c>
      <c r="AX12" s="52">
        <f t="shared" si="60"/>
        <v>-1.5635320067541869E-6</v>
      </c>
      <c r="AY12" s="34">
        <f t="shared" si="61"/>
        <v>-1.128449097276274E-6</v>
      </c>
      <c r="AZ12" s="34">
        <f t="shared" si="62"/>
        <v>-2.3295358260178034E-6</v>
      </c>
      <c r="BA12" s="34">
        <f t="shared" si="63"/>
        <v>-1.9208537438863971E-5</v>
      </c>
      <c r="BB12" s="34">
        <f t="shared" si="64"/>
        <v>1.5111562125191824E-5</v>
      </c>
      <c r="BC12" s="34">
        <f t="shared" si="65"/>
        <v>4.6386488358418632E-5</v>
      </c>
      <c r="BD12" s="34">
        <f t="shared" si="66"/>
        <v>-3.0980361378496468E-6</v>
      </c>
      <c r="BE12" s="34">
        <f t="shared" si="67"/>
        <v>-2.8613609028171894E-5</v>
      </c>
      <c r="BF12" s="34">
        <f t="shared" si="68"/>
        <v>1.4583681781532576E-5</v>
      </c>
      <c r="BG12" s="53">
        <f t="shared" si="69"/>
        <v>-1.2101254148957352E-3</v>
      </c>
      <c r="BH12" s="32">
        <v>1.4812913420980678E-5</v>
      </c>
      <c r="BI12" s="33">
        <v>1.5247996330458591E-5</v>
      </c>
      <c r="BJ12" s="33">
        <v>1.4046909601717061E-5</v>
      </c>
      <c r="BK12" s="33">
        <v>-2.8320920111291059E-6</v>
      </c>
      <c r="BL12" s="33">
        <v>3.1488007552926689E-5</v>
      </c>
      <c r="BM12" s="33">
        <v>6.2762933786153496E-5</v>
      </c>
      <c r="BN12" s="33">
        <v>1.3278409289885218E-5</v>
      </c>
      <c r="BO12" s="33">
        <v>-1.2237163600437029E-5</v>
      </c>
      <c r="BP12" s="33">
        <v>3.0960127209267441E-5</v>
      </c>
      <c r="BQ12" s="35">
        <v>-1.1937489694680004E-3</v>
      </c>
      <c r="BR12" s="32">
        <v>-1.8026455002928543E-5</v>
      </c>
      <c r="BS12" s="33">
        <v>-1.759137209345063E-5</v>
      </c>
      <c r="BT12" s="33">
        <v>-1.879245882219216E-5</v>
      </c>
      <c r="BU12" s="33">
        <v>-3.5671460435038327E-5</v>
      </c>
      <c r="BV12" s="33">
        <v>-1.351360870982532E-6</v>
      </c>
      <c r="BW12" s="33">
        <v>2.9923565362244275E-5</v>
      </c>
      <c r="BX12" s="33">
        <v>-1.9560959134024003E-5</v>
      </c>
      <c r="BY12" s="33">
        <v>-4.507653202434625E-5</v>
      </c>
      <c r="BZ12" s="33">
        <v>-1.8792412146417803E-6</v>
      </c>
      <c r="CA12" s="35">
        <v>-1.2265883378919096E-3</v>
      </c>
      <c r="CB12" s="52">
        <v>-1.5635320067541869E-6</v>
      </c>
      <c r="CC12" s="34">
        <v>-1.128449097276274E-6</v>
      </c>
      <c r="CD12" s="34">
        <v>-2.3295358260178034E-6</v>
      </c>
      <c r="CE12" s="34">
        <v>-1.9208537438863971E-5</v>
      </c>
      <c r="CF12" s="34">
        <v>1.5111562125191824E-5</v>
      </c>
      <c r="CG12" s="34">
        <v>4.6386488358418632E-5</v>
      </c>
      <c r="CH12" s="34">
        <v>-3.0980361378496468E-6</v>
      </c>
      <c r="CI12" s="34">
        <v>-2.8613609028171894E-5</v>
      </c>
      <c r="CJ12" s="34">
        <v>1.4583681781532576E-5</v>
      </c>
      <c r="CK12" s="53">
        <v>-1.2101254148957352E-3</v>
      </c>
      <c r="CL12" s="33">
        <v>0</v>
      </c>
      <c r="CM12" s="33">
        <f t="shared" si="23"/>
        <v>1.747901252851447E-2</v>
      </c>
      <c r="CN12" s="33">
        <f t="shared" si="24"/>
        <v>8.6953000548291026E-3</v>
      </c>
      <c r="CO12" s="33">
        <f t="shared" si="25"/>
        <v>7.0635174336184381E-3</v>
      </c>
      <c r="CP12" s="33">
        <f t="shared" si="26"/>
        <v>7.2357442982255993E-3</v>
      </c>
      <c r="CQ12" s="33">
        <f t="shared" si="27"/>
        <v>6.6611352583592076E-3</v>
      </c>
      <c r="CR12" s="33">
        <f t="shared" si="28"/>
        <v>6.6499832751791832E-3</v>
      </c>
      <c r="CS12" s="33">
        <f t="shared" si="29"/>
        <v>1.4801938793618019E-2</v>
      </c>
      <c r="CT12" s="33">
        <f t="shared" si="30"/>
        <v>1.5801192183494184E-2</v>
      </c>
      <c r="CU12" s="33">
        <f t="shared" si="31"/>
        <v>6.0421983372616062E-3</v>
      </c>
      <c r="CV12" s="33">
        <f t="shared" si="32"/>
        <v>9.8606374672569608E-3</v>
      </c>
      <c r="CW12" s="33">
        <f t="shared" si="33"/>
        <v>1.3849433783828191E-2</v>
      </c>
      <c r="CX12" s="35">
        <f t="shared" si="34"/>
        <v>1.4210488144782873E-2</v>
      </c>
      <c r="CZ12" s="14" t="s">
        <v>57</v>
      </c>
      <c r="DA12" s="15" t="s">
        <v>70</v>
      </c>
      <c r="DB12" s="15" t="s">
        <v>20</v>
      </c>
      <c r="DC12" s="15" t="s">
        <v>69</v>
      </c>
      <c r="DD12" s="15" t="str">
        <f t="shared" si="35"/>
        <v>Vanguard (Irl; Fizy; Dys; 0,07%)</v>
      </c>
      <c r="DE12" s="15" t="s">
        <v>58</v>
      </c>
      <c r="DF12" s="64">
        <v>29380.5078125</v>
      </c>
      <c r="DG12" s="64">
        <v>27791.66</v>
      </c>
      <c r="DH12" s="65">
        <v>7.0000000000000007E-2</v>
      </c>
      <c r="DI12" s="65" t="s">
        <v>71</v>
      </c>
      <c r="DJ12" s="65" t="s">
        <v>60</v>
      </c>
      <c r="DK12" s="65" t="s">
        <v>72</v>
      </c>
      <c r="DL12" s="65" t="s">
        <v>61</v>
      </c>
      <c r="DM12" s="65" t="s">
        <v>73</v>
      </c>
      <c r="DN12" s="65" t="s">
        <v>74</v>
      </c>
      <c r="DO12" s="66">
        <v>17.510771201526669</v>
      </c>
      <c r="DP12" s="67">
        <v>7.7135192102401495E-2</v>
      </c>
      <c r="DQ12" s="68">
        <f t="shared" si="36"/>
        <v>0.45094595887921574</v>
      </c>
      <c r="DR12" s="33">
        <f t="shared" si="70"/>
        <v>-2.0689604090832203E-3</v>
      </c>
      <c r="DS12" s="35">
        <f t="shared" si="71"/>
        <v>1.3886811577782919E-3</v>
      </c>
    </row>
    <row r="13" spans="1:123" x14ac:dyDescent="0.3">
      <c r="A13" s="21">
        <v>44194</v>
      </c>
      <c r="B13" s="22">
        <v>3727.04</v>
      </c>
      <c r="C13" s="23">
        <v>6782</v>
      </c>
      <c r="D13" s="23">
        <v>7697.9260000000004</v>
      </c>
      <c r="E13" s="23">
        <f t="shared" si="72"/>
        <v>6781.7544434088732</v>
      </c>
      <c r="F13" s="23">
        <f>VLOOKUP($A13,Data!S$7:T$800,2,0)</f>
        <v>376.03010399999999</v>
      </c>
      <c r="G13" s="23">
        <f>VLOOKUP($A13,Data!V$7:Y$800,4,0)</f>
        <v>37.093311</v>
      </c>
      <c r="H13" s="23">
        <f>VLOOKUP($A13,Data!P$7:Q$800,2,0)</f>
        <v>67.434200000000004</v>
      </c>
      <c r="I13" s="23">
        <f>VLOOKUP($A13,Data!K$7:N$800,4,0)</f>
        <v>70.64</v>
      </c>
      <c r="J13" s="23">
        <f>VLOOKUP($A13,Data!AA$7:AB$800,2,0)</f>
        <v>693.12800000000004</v>
      </c>
      <c r="K13" s="23">
        <f>VLOOKUP($A13,Data!AD$7:AE$800,2,0)</f>
        <v>70.077200000000005</v>
      </c>
      <c r="L13" s="23">
        <f>VLOOKUP($A13,Data!AL$7:AO$800,4,0)</f>
        <v>372.2047</v>
      </c>
      <c r="M13" s="23">
        <f>VLOOKUP($A13,Data!AG$7:AJ$800,4,0)</f>
        <v>37.689599999999999</v>
      </c>
      <c r="N13" s="23">
        <f>VLOOKUP($A13,Data!AQ$7:AU$800,5,0)</f>
        <v>38.030178390000003</v>
      </c>
      <c r="O13" s="24">
        <f>VLOOKUP($A13,Data!AQ$7:AW$800,7,0)</f>
        <v>38.067147644000002</v>
      </c>
      <c r="P13" s="32">
        <f t="shared" si="37"/>
        <v>-2.2273622890431888E-3</v>
      </c>
      <c r="Q13" s="33">
        <f t="shared" si="15"/>
        <v>-2.2259394773971319E-3</v>
      </c>
      <c r="R13" s="33">
        <f t="shared" si="16"/>
        <v>-2.2262829448008725E-3</v>
      </c>
      <c r="S13" s="34">
        <f t="shared" si="38"/>
        <v>-2.22644484643722E-3</v>
      </c>
      <c r="T13" s="33">
        <f t="shared" si="39"/>
        <v>6.4671040722297235E-3</v>
      </c>
      <c r="U13" s="33">
        <f t="shared" si="17"/>
        <v>6.4667790603483155E-3</v>
      </c>
      <c r="V13" s="33">
        <f t="shared" si="17"/>
        <v>-2.2548848440371305E-3</v>
      </c>
      <c r="W13" s="33">
        <f t="shared" si="17"/>
        <v>-2.2598870056497189E-3</v>
      </c>
      <c r="X13" s="33">
        <f t="shared" si="17"/>
        <v>-2.2276588133596231E-3</v>
      </c>
      <c r="Y13" s="33">
        <f t="shared" si="17"/>
        <v>1.0104329726909445E-2</v>
      </c>
      <c r="Z13" s="33">
        <f t="shared" si="17"/>
        <v>6.4686834544531724E-3</v>
      </c>
      <c r="AA13" s="33">
        <f t="shared" si="17"/>
        <v>6.4247376431947334E-3</v>
      </c>
      <c r="AB13" s="33">
        <f t="shared" si="17"/>
        <v>-2.23130559417406E-3</v>
      </c>
      <c r="AC13" s="35">
        <f t="shared" si="17"/>
        <v>-8.2782024502014995E-4</v>
      </c>
      <c r="AD13" s="32">
        <f t="shared" si="40"/>
        <v>-9.2492244181396899E-6</v>
      </c>
      <c r="AE13" s="33">
        <f t="shared" si="41"/>
        <v>-9.5742362995476782E-6</v>
      </c>
      <c r="AF13" s="33">
        <f t="shared" si="42"/>
        <v>-2.8945366639998582E-5</v>
      </c>
      <c r="AG13" s="33">
        <f t="shared" si="43"/>
        <v>-3.3947528252586956E-5</v>
      </c>
      <c r="AH13" s="33">
        <f t="shared" si="44"/>
        <v>-1.7193359624911864E-6</v>
      </c>
      <c r="AI13" s="33">
        <f t="shared" si="45"/>
        <v>-5.7070314445351045E-6</v>
      </c>
      <c r="AJ13" s="33">
        <f t="shared" si="46"/>
        <v>-7.6698421946908013E-6</v>
      </c>
      <c r="AK13" s="33">
        <f t="shared" si="47"/>
        <v>-5.1615653453129795E-5</v>
      </c>
      <c r="AL13" s="33">
        <f t="shared" si="48"/>
        <v>-5.3661167769281093E-6</v>
      </c>
      <c r="AM13" s="35">
        <f t="shared" si="49"/>
        <v>1.398119232376982E-3</v>
      </c>
      <c r="AN13" s="52">
        <f t="shared" si="50"/>
        <v>-9.1583269434813985E-6</v>
      </c>
      <c r="AO13" s="34">
        <f t="shared" si="51"/>
        <v>-9.4833388248893868E-6</v>
      </c>
      <c r="AP13" s="34">
        <f t="shared" si="52"/>
        <v>-2.8601899236257999E-5</v>
      </c>
      <c r="AQ13" s="34">
        <f t="shared" si="53"/>
        <v>-3.3604060848846373E-5</v>
      </c>
      <c r="AR13" s="34">
        <f t="shared" si="54"/>
        <v>-1.3758685587506037E-6</v>
      </c>
      <c r="AS13" s="34">
        <f t="shared" si="55"/>
        <v>-3.8133485469105111E-5</v>
      </c>
      <c r="AT13" s="34">
        <f t="shared" si="56"/>
        <v>-7.57894472003251E-6</v>
      </c>
      <c r="AU13" s="34">
        <f t="shared" si="57"/>
        <v>-5.1524755978471504E-5</v>
      </c>
      <c r="AV13" s="34">
        <f t="shared" si="58"/>
        <v>-5.0226493731875266E-6</v>
      </c>
      <c r="AW13" s="53">
        <f t="shared" si="59"/>
        <v>1.3984626997807226E-3</v>
      </c>
      <c r="AX13" s="52">
        <f t="shared" si="60"/>
        <v>-8.995013207391267E-6</v>
      </c>
      <c r="AY13" s="34">
        <f t="shared" si="61"/>
        <v>-9.3200250887992553E-6</v>
      </c>
      <c r="AZ13" s="34">
        <f t="shared" si="62"/>
        <v>-2.8439997599938316E-5</v>
      </c>
      <c r="BA13" s="34">
        <f t="shared" si="63"/>
        <v>-3.344215921252669E-5</v>
      </c>
      <c r="BB13" s="34">
        <f t="shared" si="64"/>
        <v>-1.2139669224309202E-6</v>
      </c>
      <c r="BC13" s="34">
        <f t="shared" si="65"/>
        <v>-2.1961393620317793E-5</v>
      </c>
      <c r="BD13" s="34">
        <f t="shared" si="66"/>
        <v>-7.4156309839423784E-6</v>
      </c>
      <c r="BE13" s="34">
        <f t="shared" si="67"/>
        <v>-5.1361442242381372E-5</v>
      </c>
      <c r="BF13" s="34">
        <f t="shared" si="68"/>
        <v>-4.8607477368678431E-6</v>
      </c>
      <c r="BG13" s="53">
        <f t="shared" si="69"/>
        <v>1.3986246014170423E-3</v>
      </c>
      <c r="BH13" s="32">
        <v>-9.2492244181396899E-6</v>
      </c>
      <c r="BI13" s="33">
        <v>-9.5742362995476782E-6</v>
      </c>
      <c r="BJ13" s="33">
        <v>-2.8945366639998582E-5</v>
      </c>
      <c r="BK13" s="33">
        <v>-3.3947528252586956E-5</v>
      </c>
      <c r="BL13" s="33">
        <v>-1.7193359624911864E-6</v>
      </c>
      <c r="BM13" s="33">
        <v>-5.7070314445351045E-6</v>
      </c>
      <c r="BN13" s="33">
        <v>-7.6698421946908013E-6</v>
      </c>
      <c r="BO13" s="33">
        <v>-5.1615653453129795E-5</v>
      </c>
      <c r="BP13" s="33">
        <v>-5.3661167769281093E-6</v>
      </c>
      <c r="BQ13" s="35">
        <v>1.398119232376982E-3</v>
      </c>
      <c r="BR13" s="32">
        <v>-9.1583269434813985E-6</v>
      </c>
      <c r="BS13" s="33">
        <v>-9.4833388248893868E-6</v>
      </c>
      <c r="BT13" s="33">
        <v>-2.8601899236257999E-5</v>
      </c>
      <c r="BU13" s="33">
        <v>-3.3604060848846373E-5</v>
      </c>
      <c r="BV13" s="33">
        <v>-1.3758685587506037E-6</v>
      </c>
      <c r="BW13" s="33">
        <v>-3.8133485469105111E-5</v>
      </c>
      <c r="BX13" s="33">
        <v>-7.57894472003251E-6</v>
      </c>
      <c r="BY13" s="33">
        <v>-5.1524755978471504E-5</v>
      </c>
      <c r="BZ13" s="33">
        <v>-5.0226493731875266E-6</v>
      </c>
      <c r="CA13" s="35">
        <v>1.3984626997807226E-3</v>
      </c>
      <c r="CB13" s="52">
        <v>-8.995013207391267E-6</v>
      </c>
      <c r="CC13" s="34">
        <v>-9.3200250887992553E-6</v>
      </c>
      <c r="CD13" s="34">
        <v>-2.8439997599938316E-5</v>
      </c>
      <c r="CE13" s="34">
        <v>-3.344215921252669E-5</v>
      </c>
      <c r="CF13" s="34">
        <v>-1.2139669224309202E-6</v>
      </c>
      <c r="CG13" s="34">
        <v>-2.1961393620317793E-5</v>
      </c>
      <c r="CH13" s="34">
        <v>-7.4156309839423784E-6</v>
      </c>
      <c r="CI13" s="34">
        <v>-5.1361442242381372E-5</v>
      </c>
      <c r="CJ13" s="34">
        <v>-4.8607477368678431E-6</v>
      </c>
      <c r="CK13" s="53">
        <v>1.3986246014170423E-3</v>
      </c>
      <c r="CL13" s="33">
        <v>0</v>
      </c>
      <c r="CM13" s="33">
        <f t="shared" si="23"/>
        <v>1.7445647582903678E-2</v>
      </c>
      <c r="CN13" s="33">
        <f t="shared" si="24"/>
        <v>8.6788048791841543E-3</v>
      </c>
      <c r="CO13" s="33">
        <f t="shared" si="25"/>
        <v>7.0486212392466552E-3</v>
      </c>
      <c r="CP13" s="33">
        <f t="shared" si="26"/>
        <v>7.2204079591342563E-3</v>
      </c>
      <c r="CQ13" s="33">
        <f t="shared" si="27"/>
        <v>6.6470150077579948E-3</v>
      </c>
      <c r="CR13" s="33">
        <f t="shared" si="28"/>
        <v>6.6528301704085191E-3</v>
      </c>
      <c r="CS13" s="33">
        <f t="shared" si="29"/>
        <v>1.4770030967213854E-2</v>
      </c>
      <c r="CT13" s="33">
        <f t="shared" si="30"/>
        <v>1.5737531815766204E-2</v>
      </c>
      <c r="CU13" s="33">
        <f t="shared" si="31"/>
        <v>6.0288587959311801E-3</v>
      </c>
      <c r="CV13" s="33">
        <f t="shared" si="32"/>
        <v>9.8729779436237397E-3</v>
      </c>
      <c r="CW13" s="33">
        <f t="shared" si="33"/>
        <v>1.3818090306274122E-2</v>
      </c>
      <c r="CX13" s="35">
        <f t="shared" si="34"/>
        <v>1.5420928869682715E-2</v>
      </c>
      <c r="CZ13" s="14" t="s">
        <v>57</v>
      </c>
      <c r="DA13" s="15" t="s">
        <v>70</v>
      </c>
      <c r="DB13" s="15" t="s">
        <v>20</v>
      </c>
      <c r="DC13" s="15" t="s">
        <v>75</v>
      </c>
      <c r="DD13" s="15" t="str">
        <f t="shared" si="35"/>
        <v>Vanguard (Irl; Fizy; Dys; 0,07%)</v>
      </c>
      <c r="DE13" s="15" t="s">
        <v>58</v>
      </c>
      <c r="DF13" s="64">
        <v>29380.5078125</v>
      </c>
      <c r="DG13" s="64">
        <v>27791.66</v>
      </c>
      <c r="DH13" s="65">
        <v>7.0000000000000007E-2</v>
      </c>
      <c r="DI13" s="65" t="s">
        <v>76</v>
      </c>
      <c r="DJ13" s="65" t="s">
        <v>60</v>
      </c>
      <c r="DK13" s="65" t="s">
        <v>67</v>
      </c>
      <c r="DL13" s="65" t="s">
        <v>61</v>
      </c>
      <c r="DM13" s="65" t="s">
        <v>73</v>
      </c>
      <c r="DN13" s="65" t="s">
        <v>77</v>
      </c>
      <c r="DO13" s="66">
        <v>2.5574157123203332</v>
      </c>
      <c r="DP13" s="67">
        <v>5.7072068555115943E-2</v>
      </c>
      <c r="DQ13" s="68">
        <f t="shared" si="36"/>
        <v>0.45094595887921574</v>
      </c>
      <c r="DR13" s="33">
        <f t="shared" si="70"/>
        <v>-2.0689604090832203E-3</v>
      </c>
      <c r="DS13" s="35">
        <f t="shared" si="71"/>
        <v>1.3886811577782919E-3</v>
      </c>
    </row>
    <row r="14" spans="1:123" x14ac:dyDescent="0.3">
      <c r="A14" s="21">
        <v>44193</v>
      </c>
      <c r="B14" s="22">
        <v>3735.36</v>
      </c>
      <c r="C14" s="23">
        <v>6797.13</v>
      </c>
      <c r="D14" s="23">
        <v>7715.1019999999999</v>
      </c>
      <c r="E14" s="23">
        <f t="shared" si="72"/>
        <v>6796.8873381948115</v>
      </c>
      <c r="F14" s="23" t="e">
        <f>VLOOKUP($A14,Data!S$7:T$800,2,0)</f>
        <v>#N/A</v>
      </c>
      <c r="G14" s="23" t="e">
        <f>VLOOKUP($A14,Data!V$7:Y$800,4,0)</f>
        <v>#N/A</v>
      </c>
      <c r="H14" s="23">
        <f>VLOOKUP($A14,Data!P$7:Q$800,2,0)</f>
        <v>67.586600000000004</v>
      </c>
      <c r="I14" s="23">
        <f>VLOOKUP($A14,Data!K$7:N$800,4,0)</f>
        <v>70.8</v>
      </c>
      <c r="J14" s="23">
        <f>VLOOKUP($A14,Data!AA$7:AB$800,2,0)</f>
        <v>694.67550000000006</v>
      </c>
      <c r="K14" s="23" t="e">
        <f>VLOOKUP($A14,Data!AD$7:AE$800,2,0)</f>
        <v>#N/A</v>
      </c>
      <c r="L14" s="23" t="e">
        <f>VLOOKUP($A14,Data!AL$7:AO$800,4,0)</f>
        <v>#N/A</v>
      </c>
      <c r="M14" s="23" t="e">
        <f>VLOOKUP($A14,Data!AG$7:AJ$800,4,0)</f>
        <v>#N/A</v>
      </c>
      <c r="N14" s="23">
        <f>VLOOKUP($A14,Data!AQ$7:AU$800,5,0)</f>
        <v>38.115225104999993</v>
      </c>
      <c r="O14" s="24">
        <f>VLOOKUP($A14,Data!AQ$7:AW$800,7,0)</f>
        <v>38.098686508</v>
      </c>
      <c r="P14" s="32">
        <f t="shared" si="37"/>
        <v>8.7225159732762236E-3</v>
      </c>
      <c r="Q14" s="33">
        <f t="shared" si="15"/>
        <v>8.7217067654443703E-3</v>
      </c>
      <c r="R14" s="33">
        <f t="shared" si="16"/>
        <v>8.7219629012265099E-3</v>
      </c>
      <c r="S14" s="34">
        <f t="shared" si="38"/>
        <v>8.7219629012265099E-3</v>
      </c>
      <c r="T14" s="33" t="e">
        <f t="shared" si="39"/>
        <v>#N/A</v>
      </c>
      <c r="U14" s="33" t="e">
        <f t="shared" si="17"/>
        <v>#N/A</v>
      </c>
      <c r="V14" s="33">
        <f t="shared" si="17"/>
        <v>8.7145741888012829E-3</v>
      </c>
      <c r="W14" s="33">
        <f t="shared" si="17"/>
        <v>8.6906966804387586E-3</v>
      </c>
      <c r="X14" s="33">
        <f t="shared" si="17"/>
        <v>8.7164773629042624E-3</v>
      </c>
      <c r="Y14" s="33" t="e">
        <f t="shared" si="17"/>
        <v>#N/A</v>
      </c>
      <c r="Z14" s="33" t="e">
        <f t="shared" si="17"/>
        <v>#N/A</v>
      </c>
      <c r="AA14" s="33" t="e">
        <f t="shared" si="17"/>
        <v>#N/A</v>
      </c>
      <c r="AB14" s="33">
        <f t="shared" si="17"/>
        <v>8.7121187650784915E-3</v>
      </c>
      <c r="AC14" s="35">
        <f t="shared" si="17"/>
        <v>8.5062018734196609E-3</v>
      </c>
      <c r="AD14" s="32" t="e">
        <f t="shared" si="40"/>
        <v>#N/A</v>
      </c>
      <c r="AE14" s="33" t="e">
        <f t="shared" si="41"/>
        <v>#N/A</v>
      </c>
      <c r="AF14" s="33">
        <f t="shared" si="42"/>
        <v>-7.1325766430874182E-6</v>
      </c>
      <c r="AG14" s="33">
        <f t="shared" si="43"/>
        <v>-3.1010085005611643E-5</v>
      </c>
      <c r="AH14" s="33">
        <f t="shared" si="44"/>
        <v>-5.2294025401078414E-6</v>
      </c>
      <c r="AI14" s="33" t="e">
        <f t="shared" si="45"/>
        <v>#N/A</v>
      </c>
      <c r="AJ14" s="33" t="e">
        <f t="shared" si="46"/>
        <v>#N/A</v>
      </c>
      <c r="AK14" s="33" t="e">
        <f t="shared" si="47"/>
        <v>#N/A</v>
      </c>
      <c r="AL14" s="33">
        <f t="shared" si="48"/>
        <v>-9.5880003658788127E-6</v>
      </c>
      <c r="AM14" s="35">
        <f t="shared" si="49"/>
        <v>-2.1550489202470935E-4</v>
      </c>
      <c r="AN14" s="52" t="e">
        <f t="shared" si="50"/>
        <v>#N/A</v>
      </c>
      <c r="AO14" s="34" t="e">
        <f t="shared" si="51"/>
        <v>#N/A</v>
      </c>
      <c r="AP14" s="34">
        <f t="shared" si="52"/>
        <v>-7.3887124252269842E-6</v>
      </c>
      <c r="AQ14" s="34">
        <f t="shared" si="53"/>
        <v>-3.1266220787751209E-5</v>
      </c>
      <c r="AR14" s="34">
        <f t="shared" si="54"/>
        <v>-5.4855383222474075E-6</v>
      </c>
      <c r="AS14" s="34" t="e">
        <f t="shared" si="55"/>
        <v>#N/A</v>
      </c>
      <c r="AT14" s="34" t="e">
        <f t="shared" si="56"/>
        <v>#N/A</v>
      </c>
      <c r="AU14" s="34" t="e">
        <f t="shared" si="57"/>
        <v>#N/A</v>
      </c>
      <c r="AV14" s="34">
        <f t="shared" si="58"/>
        <v>-9.8441361480183787E-6</v>
      </c>
      <c r="AW14" s="53">
        <f t="shared" si="59"/>
        <v>-2.1576102780684892E-4</v>
      </c>
      <c r="AX14" s="52" t="e">
        <f t="shared" si="60"/>
        <v>#N/A</v>
      </c>
      <c r="AY14" s="34" t="e">
        <f t="shared" si="61"/>
        <v>#N/A</v>
      </c>
      <c r="AZ14" s="34">
        <f t="shared" si="62"/>
        <v>-7.3887124252269842E-6</v>
      </c>
      <c r="BA14" s="34">
        <f t="shared" si="63"/>
        <v>-3.1266220787751209E-5</v>
      </c>
      <c r="BB14" s="34">
        <f t="shared" si="64"/>
        <v>-5.4855383222474075E-6</v>
      </c>
      <c r="BC14" s="34" t="e">
        <f t="shared" si="65"/>
        <v>#N/A</v>
      </c>
      <c r="BD14" s="34" t="e">
        <f t="shared" si="66"/>
        <v>#N/A</v>
      </c>
      <c r="BE14" s="34" t="e">
        <f t="shared" si="67"/>
        <v>#N/A</v>
      </c>
      <c r="BF14" s="34">
        <f t="shared" si="68"/>
        <v>-9.8441361480183787E-6</v>
      </c>
      <c r="BG14" s="53">
        <f t="shared" si="69"/>
        <v>-2.1576102780684892E-4</v>
      </c>
      <c r="BH14" s="32"/>
      <c r="BI14" s="33"/>
      <c r="BJ14" s="33">
        <v>-7.1325766430874182E-6</v>
      </c>
      <c r="BK14" s="33">
        <v>-3.1010085005611643E-5</v>
      </c>
      <c r="BL14" s="33">
        <v>-5.2294025401078414E-6</v>
      </c>
      <c r="BM14" s="33"/>
      <c r="BN14" s="33"/>
      <c r="BO14" s="33"/>
      <c r="BP14" s="33">
        <v>-9.5880003658788127E-6</v>
      </c>
      <c r="BQ14" s="35">
        <v>-2.1550489202470935E-4</v>
      </c>
      <c r="BR14" s="32"/>
      <c r="BS14" s="33"/>
      <c r="BT14" s="33">
        <v>-7.3887124252269842E-6</v>
      </c>
      <c r="BU14" s="33">
        <v>-3.1266220787751209E-5</v>
      </c>
      <c r="BV14" s="33">
        <v>-5.4855383222474075E-6</v>
      </c>
      <c r="BW14" s="33"/>
      <c r="BX14" s="33"/>
      <c r="BY14" s="33"/>
      <c r="BZ14" s="33">
        <v>-9.8441361480183787E-6</v>
      </c>
      <c r="CA14" s="35">
        <v>-2.1576102780684892E-4</v>
      </c>
      <c r="CB14" s="52"/>
      <c r="CC14" s="34"/>
      <c r="CD14" s="34">
        <v>-7.3887124252269842E-6</v>
      </c>
      <c r="CE14" s="34">
        <v>-3.1266220787751209E-5</v>
      </c>
      <c r="CF14" s="34">
        <v>-5.4855383222474075E-6</v>
      </c>
      <c r="CG14" s="34"/>
      <c r="CH14" s="34"/>
      <c r="CI14" s="34"/>
      <c r="CJ14" s="34">
        <v>-9.8441361480183787E-6</v>
      </c>
      <c r="CK14" s="53">
        <v>-2.1576102780684892E-4</v>
      </c>
      <c r="CL14" s="33">
        <v>0</v>
      </c>
      <c r="CM14" s="33">
        <f t="shared" si="23"/>
        <v>1.7445997822050252E-2</v>
      </c>
      <c r="CN14" s="33">
        <f t="shared" si="24"/>
        <v>8.67931577169756E-3</v>
      </c>
      <c r="CO14" s="33" t="e">
        <f t="shared" si="25"/>
        <v>#N/A</v>
      </c>
      <c r="CP14" s="33" t="e">
        <f t="shared" si="26"/>
        <v>#N/A</v>
      </c>
      <c r="CQ14" s="33">
        <f t="shared" si="27"/>
        <v>6.6762186254796241E-3</v>
      </c>
      <c r="CR14" s="33">
        <f t="shared" si="28"/>
        <v>6.6870809486900828E-3</v>
      </c>
      <c r="CS14" s="33">
        <f t="shared" si="29"/>
        <v>1.4771779593163892E-2</v>
      </c>
      <c r="CT14" s="33" t="e">
        <f t="shared" si="30"/>
        <v>#N/A</v>
      </c>
      <c r="CU14" s="33" t="e">
        <f t="shared" si="31"/>
        <v>#N/A</v>
      </c>
      <c r="CV14" s="33" t="e">
        <f t="shared" si="32"/>
        <v>#N/A</v>
      </c>
      <c r="CW14" s="33">
        <f t="shared" si="33"/>
        <v>1.3823542738579997E-2</v>
      </c>
      <c r="CX14" s="35">
        <f t="shared" si="34"/>
        <v>1.4000073126922752E-2</v>
      </c>
      <c r="CZ14" s="14" t="s">
        <v>65</v>
      </c>
      <c r="DA14" s="15" t="s">
        <v>70</v>
      </c>
      <c r="DB14" s="15" t="s">
        <v>20</v>
      </c>
      <c r="DC14" s="15" t="s">
        <v>78</v>
      </c>
      <c r="DD14" s="15" t="str">
        <f t="shared" si="35"/>
        <v>Vanguard (Irl; Fizy; Dys; 0,07%)</v>
      </c>
      <c r="DE14" s="15" t="s">
        <v>58</v>
      </c>
      <c r="DF14" s="64">
        <v>29380.5078125</v>
      </c>
      <c r="DG14" s="64">
        <v>27791.66</v>
      </c>
      <c r="DH14" s="65">
        <v>7.0000000000000007E-2</v>
      </c>
      <c r="DI14" s="65" t="s">
        <v>71</v>
      </c>
      <c r="DJ14" s="65" t="s">
        <v>60</v>
      </c>
      <c r="DK14" s="65" t="s">
        <v>67</v>
      </c>
      <c r="DL14" s="65" t="s">
        <v>61</v>
      </c>
      <c r="DM14" s="65" t="s">
        <v>73</v>
      </c>
      <c r="DN14" s="65" t="s">
        <v>77</v>
      </c>
      <c r="DO14" s="66">
        <v>5.9817946475520003</v>
      </c>
      <c r="DP14" s="67">
        <v>5.9143816382770213E-2</v>
      </c>
      <c r="DQ14" s="68">
        <f t="shared" si="36"/>
        <v>0.45094595887921574</v>
      </c>
      <c r="DR14" s="33">
        <f t="shared" si="70"/>
        <v>-2.0689604090832203E-3</v>
      </c>
      <c r="DS14" s="35">
        <f t="shared" si="71"/>
        <v>1.3886811577782919E-3</v>
      </c>
    </row>
    <row r="15" spans="1:123" x14ac:dyDescent="0.3">
      <c r="A15" s="21">
        <v>44189</v>
      </c>
      <c r="B15" s="22">
        <v>3703.06</v>
      </c>
      <c r="C15" s="23">
        <v>6738.36</v>
      </c>
      <c r="D15" s="23">
        <v>7648.393</v>
      </c>
      <c r="E15" s="23">
        <f t="shared" si="72"/>
        <v>6738.1177253700371</v>
      </c>
      <c r="F15" s="23">
        <f>VLOOKUP($A15,Data!S$7:T$800,2,0)</f>
        <v>373.61390399999999</v>
      </c>
      <c r="G15" s="23">
        <f>VLOOKUP($A15,Data!V$7:Y$800,4,0)</f>
        <v>36.854978000000003</v>
      </c>
      <c r="H15" s="23">
        <f>VLOOKUP($A15,Data!P$7:Q$800,2,0)</f>
        <v>67.002700000000004</v>
      </c>
      <c r="I15" s="23">
        <f>VLOOKUP($A15,Data!K$7:N$800,4,0)</f>
        <v>70.19</v>
      </c>
      <c r="J15" s="23">
        <f>VLOOKUP($A15,Data!AA$7:AB$800,2,0)</f>
        <v>688.67269999999996</v>
      </c>
      <c r="K15" s="23" t="e">
        <f>VLOOKUP($A15,Data!AD$7:AE$800,2,0)</f>
        <v>#N/A</v>
      </c>
      <c r="L15" s="23">
        <f>VLOOKUP($A15,Data!AL$7:AO$800,4,0)</f>
        <v>369.8125</v>
      </c>
      <c r="M15" s="23">
        <f>VLOOKUP($A15,Data!AG$7:AJ$800,4,0)</f>
        <v>37.448999999999998</v>
      </c>
      <c r="N15" s="23">
        <f>VLOOKUP($A15,Data!AQ$7:AU$800,5,0)</f>
        <v>37.786028735000002</v>
      </c>
      <c r="O15" s="24">
        <f>VLOOKUP($A15,Data!AQ$7:AW$800,7,0)</f>
        <v>37.777344786999997</v>
      </c>
      <c r="P15" s="32">
        <f t="shared" si="37"/>
        <v>3.5365757816374632E-3</v>
      </c>
      <c r="Q15" s="33">
        <f t="shared" si="15"/>
        <v>3.6103018712800861E-3</v>
      </c>
      <c r="R15" s="33">
        <f t="shared" si="16"/>
        <v>3.6426103130002829E-3</v>
      </c>
      <c r="S15" s="34">
        <f t="shared" si="38"/>
        <v>3.6267051332958601E-3</v>
      </c>
      <c r="T15" s="33">
        <f t="shared" si="39"/>
        <v>3.6244780154905953E-3</v>
      </c>
      <c r="U15" s="33">
        <f t="shared" si="17"/>
        <v>3.6244876351647637E-3</v>
      </c>
      <c r="V15" s="33">
        <f t="shared" si="17"/>
        <v>3.6278937395617383E-3</v>
      </c>
      <c r="W15" s="33">
        <f t="shared" si="17"/>
        <v>3.7180037180035708E-3</v>
      </c>
      <c r="X15" s="33">
        <f t="shared" si="17"/>
        <v>3.6412036477033727E-3</v>
      </c>
      <c r="Y15" s="33" t="e">
        <f t="shared" si="17"/>
        <v>#N/A</v>
      </c>
      <c r="Z15" s="33">
        <f t="shared" si="17"/>
        <v>3.6262847841233015E-3</v>
      </c>
      <c r="AA15" s="33">
        <f t="shared" si="17"/>
        <v>3.6690510585037917E-3</v>
      </c>
      <c r="AB15" s="33">
        <f t="shared" si="17"/>
        <v>3.6403552000201511E-3</v>
      </c>
      <c r="AC15" s="35">
        <f t="shared" si="17"/>
        <v>3.0886848408224754E-3</v>
      </c>
      <c r="AD15" s="32">
        <f t="shared" si="40"/>
        <v>1.4176144210509278E-5</v>
      </c>
      <c r="AE15" s="33">
        <f t="shared" si="41"/>
        <v>1.4185763884677627E-5</v>
      </c>
      <c r="AF15" s="33">
        <f t="shared" si="42"/>
        <v>1.7591868281652268E-5</v>
      </c>
      <c r="AG15" s="33">
        <f t="shared" si="43"/>
        <v>1.0770184672348471E-4</v>
      </c>
      <c r="AH15" s="33">
        <f t="shared" si="44"/>
        <v>3.090177642328662E-5</v>
      </c>
      <c r="AI15" s="33" t="e">
        <f t="shared" si="45"/>
        <v>#N/A</v>
      </c>
      <c r="AJ15" s="33">
        <f t="shared" si="46"/>
        <v>1.5982912843215402E-5</v>
      </c>
      <c r="AK15" s="33">
        <f t="shared" si="47"/>
        <v>5.874918722370559E-5</v>
      </c>
      <c r="AL15" s="33">
        <f t="shared" si="48"/>
        <v>3.0053328740065055E-5</v>
      </c>
      <c r="AM15" s="35">
        <f t="shared" si="49"/>
        <v>-5.2161703045761065E-4</v>
      </c>
      <c r="AN15" s="52">
        <f t="shared" si="50"/>
        <v>-1.8132297509687589E-5</v>
      </c>
      <c r="AO15" s="34">
        <f t="shared" si="51"/>
        <v>-1.8122677835519241E-5</v>
      </c>
      <c r="AP15" s="34">
        <f t="shared" si="52"/>
        <v>-1.47165734385446E-5</v>
      </c>
      <c r="AQ15" s="34">
        <f t="shared" si="53"/>
        <v>7.5393405003287839E-5</v>
      </c>
      <c r="AR15" s="34">
        <f t="shared" si="54"/>
        <v>-1.4066652969102478E-6</v>
      </c>
      <c r="AS15" s="34" t="e">
        <f t="shared" si="55"/>
        <v>#N/A</v>
      </c>
      <c r="AT15" s="34">
        <f t="shared" si="56"/>
        <v>-1.6325528876981465E-5</v>
      </c>
      <c r="AU15" s="34">
        <f t="shared" si="57"/>
        <v>2.6440745503508722E-5</v>
      </c>
      <c r="AV15" s="34">
        <f t="shared" si="58"/>
        <v>-2.2551129801318126E-6</v>
      </c>
      <c r="AW15" s="53">
        <f t="shared" si="59"/>
        <v>-5.5392547217780752E-4</v>
      </c>
      <c r="AX15" s="52">
        <f t="shared" si="60"/>
        <v>-2.2271178052868379E-6</v>
      </c>
      <c r="AY15" s="34">
        <f t="shared" si="61"/>
        <v>-2.2174981311184894E-6</v>
      </c>
      <c r="AZ15" s="34">
        <f t="shared" si="62"/>
        <v>1.1886062658561514E-6</v>
      </c>
      <c r="BA15" s="34">
        <f t="shared" si="63"/>
        <v>9.129858470768859E-5</v>
      </c>
      <c r="BB15" s="34">
        <f t="shared" si="64"/>
        <v>1.4498514407490504E-5</v>
      </c>
      <c r="BC15" s="34" t="e">
        <f t="shared" si="65"/>
        <v>#N/A</v>
      </c>
      <c r="BD15" s="34">
        <f t="shared" si="66"/>
        <v>-4.2034917258071403E-7</v>
      </c>
      <c r="BE15" s="34">
        <f t="shared" si="67"/>
        <v>4.2345925207909474E-5</v>
      </c>
      <c r="BF15" s="34">
        <f t="shared" si="68"/>
        <v>1.3650066724268939E-5</v>
      </c>
      <c r="BG15" s="53">
        <f t="shared" si="69"/>
        <v>-5.3802029247340677E-4</v>
      </c>
      <c r="BH15" s="32">
        <v>1.4176144210509278E-5</v>
      </c>
      <c r="BI15" s="33">
        <v>1.4185763884677627E-5</v>
      </c>
      <c r="BJ15" s="33">
        <v>1.7591868281652268E-5</v>
      </c>
      <c r="BK15" s="33">
        <v>1.0770184672348471E-4</v>
      </c>
      <c r="BL15" s="33">
        <v>3.090177642328662E-5</v>
      </c>
      <c r="BM15" s="33"/>
      <c r="BN15" s="33">
        <v>1.5982912843215402E-5</v>
      </c>
      <c r="BO15" s="33">
        <v>5.874918722370559E-5</v>
      </c>
      <c r="BP15" s="33">
        <v>3.0053328740065055E-5</v>
      </c>
      <c r="BQ15" s="35">
        <v>-5.2161703045761065E-4</v>
      </c>
      <c r="BR15" s="32">
        <v>-1.8132297509687589E-5</v>
      </c>
      <c r="BS15" s="33">
        <v>-1.8122677835519241E-5</v>
      </c>
      <c r="BT15" s="33">
        <v>-1.47165734385446E-5</v>
      </c>
      <c r="BU15" s="33">
        <v>7.5393405003287839E-5</v>
      </c>
      <c r="BV15" s="33">
        <v>-1.4066652969102478E-6</v>
      </c>
      <c r="BW15" s="33"/>
      <c r="BX15" s="33">
        <v>-1.6325528876981465E-5</v>
      </c>
      <c r="BY15" s="33">
        <v>2.6440745503508722E-5</v>
      </c>
      <c r="BZ15" s="33">
        <v>-2.2551129801318126E-6</v>
      </c>
      <c r="CA15" s="35">
        <v>-5.5392547217780752E-4</v>
      </c>
      <c r="CB15" s="52">
        <v>-2.2271178052868379E-6</v>
      </c>
      <c r="CC15" s="34">
        <v>-2.2174981311184894E-6</v>
      </c>
      <c r="CD15" s="34">
        <v>1.1886062658561514E-6</v>
      </c>
      <c r="CE15" s="34">
        <v>9.129858470768859E-5</v>
      </c>
      <c r="CF15" s="34">
        <v>1.4498514407490504E-5</v>
      </c>
      <c r="CG15" s="34"/>
      <c r="CH15" s="34">
        <v>-4.2034917258071403E-7</v>
      </c>
      <c r="CI15" s="34">
        <v>4.2345925207909474E-5</v>
      </c>
      <c r="CJ15" s="34">
        <v>1.3650066724268939E-5</v>
      </c>
      <c r="CK15" s="53">
        <v>-5.3802029247340677E-4</v>
      </c>
      <c r="CL15" s="33">
        <v>0</v>
      </c>
      <c r="CM15" s="33">
        <f t="shared" si="23"/>
        <v>1.744573947105188E-2</v>
      </c>
      <c r="CN15" s="33">
        <f t="shared" si="24"/>
        <v>8.6790596467445358E-3</v>
      </c>
      <c r="CO15" s="33">
        <f t="shared" si="25"/>
        <v>7.0578758076873527E-3</v>
      </c>
      <c r="CP15" s="33">
        <f t="shared" si="26"/>
        <v>7.2299893644942603E-3</v>
      </c>
      <c r="CQ15" s="33">
        <f t="shared" si="27"/>
        <v>6.6833367889995721E-3</v>
      </c>
      <c r="CR15" s="33">
        <f t="shared" si="28"/>
        <v>6.7180294367221727E-3</v>
      </c>
      <c r="CS15" s="33">
        <f t="shared" si="29"/>
        <v>1.4777040387689455E-2</v>
      </c>
      <c r="CT15" s="33" t="e">
        <f t="shared" si="30"/>
        <v>#N/A</v>
      </c>
      <c r="CU15" s="33">
        <f t="shared" si="31"/>
        <v>6.0365252864214014E-3</v>
      </c>
      <c r="CV15" s="33">
        <f t="shared" si="32"/>
        <v>9.9247704440577067E-3</v>
      </c>
      <c r="CW15" s="33">
        <f t="shared" si="33"/>
        <v>1.3833179324002076E-2</v>
      </c>
      <c r="CX15" s="35">
        <f t="shared" si="34"/>
        <v>1.4216751989051923E-2</v>
      </c>
      <c r="CZ15" s="14" t="s">
        <v>65</v>
      </c>
      <c r="DA15" s="15" t="s">
        <v>80</v>
      </c>
      <c r="DB15" s="15" t="s">
        <v>22</v>
      </c>
      <c r="DC15" s="15" t="s">
        <v>79</v>
      </c>
      <c r="DD15" s="15" t="str">
        <f t="shared" si="35"/>
        <v>Vanguard (Irl; Fizy; Aku; 0,07%)</v>
      </c>
      <c r="DE15" s="15" t="s">
        <v>58</v>
      </c>
      <c r="DF15" s="64">
        <v>29380.5078125</v>
      </c>
      <c r="DG15" s="64">
        <v>1588.8440000000001</v>
      </c>
      <c r="DH15" s="65">
        <v>7.0000000000000007E-2</v>
      </c>
      <c r="DI15" s="65" t="s">
        <v>81</v>
      </c>
      <c r="DJ15" s="65" t="s">
        <v>60</v>
      </c>
      <c r="DK15" s="65" t="s">
        <v>60</v>
      </c>
      <c r="DL15" s="65" t="s">
        <v>61</v>
      </c>
      <c r="DM15" s="65" t="s">
        <v>62</v>
      </c>
      <c r="DN15" s="65" t="s">
        <v>82</v>
      </c>
      <c r="DO15" s="66">
        <v>1.6638284633333333</v>
      </c>
      <c r="DP15" s="67">
        <v>0.14780596829776338</v>
      </c>
      <c r="DQ15" s="68">
        <f t="shared" si="36"/>
        <v>0.45101043582683875</v>
      </c>
      <c r="DR15" s="33">
        <f t="shared" si="70"/>
        <v>-2.0246144794657805E-3</v>
      </c>
      <c r="DS15" s="35">
        <f t="shared" si="71"/>
        <v>8.1394969081225019E-4</v>
      </c>
    </row>
    <row r="16" spans="1:123" x14ac:dyDescent="0.3">
      <c r="A16" s="21">
        <v>44188</v>
      </c>
      <c r="B16" s="22">
        <v>3690.01</v>
      </c>
      <c r="C16" s="23">
        <v>6714.12</v>
      </c>
      <c r="D16" s="23">
        <v>7620.634</v>
      </c>
      <c r="E16" s="23">
        <f t="shared" si="72"/>
        <v>6713.7688653622654</v>
      </c>
      <c r="F16" s="23">
        <f>VLOOKUP($A16,Data!S$7:T$800,2,0)</f>
        <v>372.26463899999999</v>
      </c>
      <c r="G16" s="23">
        <f>VLOOKUP($A16,Data!V$7:Y$800,4,0)</f>
        <v>36.721879999999999</v>
      </c>
      <c r="H16" s="23">
        <f>VLOOKUP($A16,Data!P$7:Q$800,2,0)</f>
        <v>66.760499999999993</v>
      </c>
      <c r="I16" s="23">
        <f>VLOOKUP($A16,Data!K$7:N$800,4,0)</f>
        <v>69.930000000000007</v>
      </c>
      <c r="J16" s="23">
        <f>VLOOKUP($A16,Data!AA$7:AB$800,2,0)</f>
        <v>686.17420000000004</v>
      </c>
      <c r="K16" s="23">
        <f>VLOOKUP($A16,Data!AD$7:AE$800,2,0)</f>
        <v>69.376199999999997</v>
      </c>
      <c r="L16" s="23">
        <f>VLOOKUP($A16,Data!AL$7:AO$800,4,0)</f>
        <v>368.47629999999998</v>
      </c>
      <c r="M16" s="23">
        <f>VLOOKUP($A16,Data!AG$7:AJ$800,4,0)</f>
        <v>37.312100000000001</v>
      </c>
      <c r="N16" s="23">
        <f>VLOOKUP($A16,Data!AQ$7:AU$800,5,0)</f>
        <v>37.648973099999999</v>
      </c>
      <c r="O16" s="24">
        <f>VLOOKUP($A16,Data!AQ$7:AW$800,7,0)</f>
        <v>37.661021759999997</v>
      </c>
      <c r="P16" s="32">
        <f t="shared" si="37"/>
        <v>7.4581125280026583E-4</v>
      </c>
      <c r="Q16" s="33">
        <f t="shared" si="15"/>
        <v>7.5718731741059031E-4</v>
      </c>
      <c r="R16" s="33">
        <f t="shared" si="16"/>
        <v>7.6193407812530367E-4</v>
      </c>
      <c r="S16" s="34">
        <f t="shared" si="38"/>
        <v>7.5951565432654802E-4</v>
      </c>
      <c r="T16" s="33">
        <f t="shared" si="39"/>
        <v>7.5904420481442969E-4</v>
      </c>
      <c r="U16" s="33">
        <f t="shared" si="17"/>
        <v>7.5895177610751929E-4</v>
      </c>
      <c r="V16" s="33">
        <f t="shared" si="17"/>
        <v>7.6000827464617338E-4</v>
      </c>
      <c r="W16" s="33">
        <f t="shared" si="17"/>
        <v>7.1551230681188294E-4</v>
      </c>
      <c r="X16" s="33">
        <f t="shared" si="17"/>
        <v>7.6058914374588227E-4</v>
      </c>
      <c r="Y16" s="33">
        <f t="shared" si="17"/>
        <v>7.7030933545674252E-4</v>
      </c>
      <c r="Z16" s="33">
        <f t="shared" si="17"/>
        <v>7.6535635377483757E-4</v>
      </c>
      <c r="AA16" s="33">
        <f t="shared" si="17"/>
        <v>6.865755702467613E-4</v>
      </c>
      <c r="AB16" s="33">
        <f t="shared" si="17"/>
        <v>7.5685983070727936E-4</v>
      </c>
      <c r="AC16" s="35">
        <f t="shared" si="17"/>
        <v>1.4227728493030334E-3</v>
      </c>
      <c r="AD16" s="32">
        <f t="shared" si="40"/>
        <v>1.8568874038393801E-6</v>
      </c>
      <c r="AE16" s="33">
        <f t="shared" si="41"/>
        <v>1.7644586969289833E-6</v>
      </c>
      <c r="AF16" s="33">
        <f t="shared" si="42"/>
        <v>2.8209572355830659E-6</v>
      </c>
      <c r="AG16" s="33">
        <f t="shared" si="43"/>
        <v>-4.1675010598707374E-5</v>
      </c>
      <c r="AH16" s="33">
        <f t="shared" si="44"/>
        <v>3.4018263352919575E-6</v>
      </c>
      <c r="AI16" s="33">
        <f t="shared" si="45"/>
        <v>1.3122018046152206E-5</v>
      </c>
      <c r="AJ16" s="33">
        <f t="shared" si="46"/>
        <v>8.1690363642472619E-6</v>
      </c>
      <c r="AK16" s="33">
        <f t="shared" si="47"/>
        <v>-7.0611747163829008E-5</v>
      </c>
      <c r="AL16" s="33">
        <f t="shared" si="48"/>
        <v>-3.2748670331095298E-7</v>
      </c>
      <c r="AM16" s="35">
        <f t="shared" si="49"/>
        <v>6.6558553189244307E-4</v>
      </c>
      <c r="AN16" s="52">
        <f t="shared" si="50"/>
        <v>-2.8898733108739805E-6</v>
      </c>
      <c r="AO16" s="34">
        <f t="shared" si="51"/>
        <v>-2.9823020177843773E-6</v>
      </c>
      <c r="AP16" s="34">
        <f t="shared" si="52"/>
        <v>-1.9258034791302947E-6</v>
      </c>
      <c r="AQ16" s="34">
        <f t="shared" si="53"/>
        <v>-4.6421771313420734E-5</v>
      </c>
      <c r="AR16" s="34">
        <f t="shared" si="54"/>
        <v>-1.344934379421403E-6</v>
      </c>
      <c r="AS16" s="34">
        <f t="shared" si="55"/>
        <v>8.3752573314388457E-6</v>
      </c>
      <c r="AT16" s="34">
        <f t="shared" si="56"/>
        <v>3.4222756495339013E-6</v>
      </c>
      <c r="AU16" s="34">
        <f t="shared" si="57"/>
        <v>-7.5358507878542369E-5</v>
      </c>
      <c r="AV16" s="34">
        <f t="shared" si="58"/>
        <v>-5.0742474180243136E-6</v>
      </c>
      <c r="AW16" s="53">
        <f t="shared" si="59"/>
        <v>6.6083877117772971E-4</v>
      </c>
      <c r="AX16" s="52">
        <f t="shared" si="60"/>
        <v>-4.7144951209610042E-7</v>
      </c>
      <c r="AY16" s="34">
        <f t="shared" si="61"/>
        <v>-5.6387821900649726E-7</v>
      </c>
      <c r="AZ16" s="34">
        <f t="shared" si="62"/>
        <v>4.9262031964758535E-7</v>
      </c>
      <c r="BA16" s="34">
        <f t="shared" si="63"/>
        <v>-4.4003347514642854E-5</v>
      </c>
      <c r="BB16" s="34">
        <f t="shared" si="64"/>
        <v>1.073489419356477E-6</v>
      </c>
      <c r="BC16" s="34">
        <f t="shared" si="65"/>
        <v>1.0793681130216726E-5</v>
      </c>
      <c r="BD16" s="34">
        <f t="shared" si="66"/>
        <v>5.8406994483117813E-6</v>
      </c>
      <c r="BE16" s="34">
        <f t="shared" si="67"/>
        <v>-7.2940084079764489E-5</v>
      </c>
      <c r="BF16" s="34">
        <f t="shared" si="68"/>
        <v>-2.6558236192464335E-6</v>
      </c>
      <c r="BG16" s="53">
        <f t="shared" si="69"/>
        <v>6.6325719497650759E-4</v>
      </c>
      <c r="BH16" s="32">
        <v>1.8568874038393801E-6</v>
      </c>
      <c r="BI16" s="33">
        <v>1.7644586969289833E-6</v>
      </c>
      <c r="BJ16" s="33">
        <v>2.8209572355830659E-6</v>
      </c>
      <c r="BK16" s="33">
        <v>-4.1675010598707374E-5</v>
      </c>
      <c r="BL16" s="33">
        <v>3.4018263352919575E-6</v>
      </c>
      <c r="BM16" s="33">
        <v>1.3122018046152206E-5</v>
      </c>
      <c r="BN16" s="33">
        <v>8.1690363642472619E-6</v>
      </c>
      <c r="BO16" s="33">
        <v>-7.0611747163829008E-5</v>
      </c>
      <c r="BP16" s="33">
        <v>-3.2748670331095298E-7</v>
      </c>
      <c r="BQ16" s="35">
        <v>6.6558553189244307E-4</v>
      </c>
      <c r="BR16" s="32">
        <v>-2.8898733108739805E-6</v>
      </c>
      <c r="BS16" s="33">
        <v>-2.9823020177843773E-6</v>
      </c>
      <c r="BT16" s="33">
        <v>-1.9258034791302947E-6</v>
      </c>
      <c r="BU16" s="33">
        <v>-4.6421771313420734E-5</v>
      </c>
      <c r="BV16" s="33">
        <v>-1.344934379421403E-6</v>
      </c>
      <c r="BW16" s="33">
        <v>8.3752573314388457E-6</v>
      </c>
      <c r="BX16" s="33">
        <v>3.4222756495339013E-6</v>
      </c>
      <c r="BY16" s="33">
        <v>-7.5358507878542369E-5</v>
      </c>
      <c r="BZ16" s="33">
        <v>-5.0742474180243136E-6</v>
      </c>
      <c r="CA16" s="35">
        <v>6.6083877117772971E-4</v>
      </c>
      <c r="CB16" s="52">
        <v>-4.7144951209610042E-7</v>
      </c>
      <c r="CC16" s="34">
        <v>-5.6387821900649726E-7</v>
      </c>
      <c r="CD16" s="34">
        <v>4.9262031964758535E-7</v>
      </c>
      <c r="CE16" s="34">
        <v>-4.4003347514642854E-5</v>
      </c>
      <c r="CF16" s="34">
        <v>1.073489419356477E-6</v>
      </c>
      <c r="CG16" s="34">
        <v>1.0793681130216726E-5</v>
      </c>
      <c r="CH16" s="34">
        <v>5.8406994483117813E-6</v>
      </c>
      <c r="CI16" s="34">
        <v>-7.2940084079764489E-5</v>
      </c>
      <c r="CJ16" s="34">
        <v>-2.6558236192464335E-6</v>
      </c>
      <c r="CK16" s="53">
        <v>6.6325719497650759E-4</v>
      </c>
      <c r="CL16" s="33">
        <v>0</v>
      </c>
      <c r="CM16" s="33">
        <f t="shared" si="23"/>
        <v>1.7412986690291898E-2</v>
      </c>
      <c r="CN16" s="33">
        <f t="shared" si="24"/>
        <v>8.6625738091112847E-3</v>
      </c>
      <c r="CO16" s="33">
        <f t="shared" si="25"/>
        <v>7.0436511669096369E-3</v>
      </c>
      <c r="CP16" s="33">
        <f t="shared" si="26"/>
        <v>7.2157526385250303E-3</v>
      </c>
      <c r="CQ16" s="33">
        <f t="shared" si="27"/>
        <v>6.6656913640641413E-3</v>
      </c>
      <c r="CR16" s="33">
        <f t="shared" si="28"/>
        <v>6.6100056785565187E-3</v>
      </c>
      <c r="CS16" s="33">
        <f t="shared" si="29"/>
        <v>1.4745795742583834E-2</v>
      </c>
      <c r="CT16" s="33">
        <f t="shared" si="30"/>
        <v>1.5743270674479115E-2</v>
      </c>
      <c r="CU16" s="33">
        <f t="shared" si="31"/>
        <v>6.0205039901037871E-3</v>
      </c>
      <c r="CV16" s="33">
        <f t="shared" si="32"/>
        <v>9.8656550819193889E-3</v>
      </c>
      <c r="CW16" s="33">
        <f t="shared" si="33"/>
        <v>1.3802820778066938E-2</v>
      </c>
      <c r="CX16" s="35">
        <f t="shared" si="34"/>
        <v>1.4744155735508357E-2</v>
      </c>
      <c r="CZ16" s="14" t="s">
        <v>57</v>
      </c>
      <c r="DA16" s="15" t="s">
        <v>25</v>
      </c>
      <c r="DB16" s="15" t="s">
        <v>26</v>
      </c>
      <c r="DC16" s="15" t="s">
        <v>83</v>
      </c>
      <c r="DD16" s="15" t="str">
        <f t="shared" si="35"/>
        <v>iShares (Irl; Fizy; Dys; 0,07%)</v>
      </c>
      <c r="DE16" s="15" t="s">
        <v>58</v>
      </c>
      <c r="DF16" s="64">
        <v>12139.85</v>
      </c>
      <c r="DG16" s="64">
        <v>12117</v>
      </c>
      <c r="DH16" s="65">
        <v>7.0000000000000007E-2</v>
      </c>
      <c r="DI16" s="65" t="s">
        <v>84</v>
      </c>
      <c r="DJ16" s="65" t="s">
        <v>60</v>
      </c>
      <c r="DK16" s="65" t="s">
        <v>67</v>
      </c>
      <c r="DL16" s="65" t="s">
        <v>61</v>
      </c>
      <c r="DM16" s="65" t="s">
        <v>73</v>
      </c>
      <c r="DN16" s="65" t="s">
        <v>85</v>
      </c>
      <c r="DO16" s="66">
        <v>4.6655539606333329</v>
      </c>
      <c r="DP16" s="67">
        <v>4.3431845438449239E-2</v>
      </c>
      <c r="DQ16" s="68">
        <f t="shared" si="36"/>
        <v>0.45183891165233225</v>
      </c>
      <c r="DR16" s="33">
        <f t="shared" si="70"/>
        <v>-1.454805702818307E-3</v>
      </c>
      <c r="DS16" s="35">
        <f t="shared" si="71"/>
        <v>1.4170471121711367E-4</v>
      </c>
    </row>
    <row r="17" spans="1:123" x14ac:dyDescent="0.3">
      <c r="A17" s="21">
        <v>44187</v>
      </c>
      <c r="B17" s="22">
        <v>3687.26</v>
      </c>
      <c r="C17" s="23">
        <v>6709.04</v>
      </c>
      <c r="D17" s="23">
        <v>7614.8320000000003</v>
      </c>
      <c r="E17" s="23">
        <f t="shared" si="72"/>
        <v>6708.6735228019315</v>
      </c>
      <c r="F17" s="23">
        <f>VLOOKUP($A17,Data!S$7:T$800,2,0)</f>
        <v>371.98228799999998</v>
      </c>
      <c r="G17" s="23">
        <f>VLOOKUP($A17,Data!V$7:Y$800,4,0)</f>
        <v>36.694031000000003</v>
      </c>
      <c r="H17" s="23">
        <f>VLOOKUP($A17,Data!P$7:Q$800,2,0)</f>
        <v>66.709800000000001</v>
      </c>
      <c r="I17" s="23">
        <f>VLOOKUP($A17,Data!K$7:N$800,4,0)</f>
        <v>69.88</v>
      </c>
      <c r="J17" s="23">
        <f>VLOOKUP($A17,Data!AA$7:AB$800,2,0)</f>
        <v>685.65269999999998</v>
      </c>
      <c r="K17" s="23">
        <f>VLOOKUP($A17,Data!AD$7:AE$800,2,0)</f>
        <v>69.322800000000001</v>
      </c>
      <c r="L17" s="23">
        <f>VLOOKUP($A17,Data!AL$7:AO$800,4,0)</f>
        <v>368.19450000000001</v>
      </c>
      <c r="M17" s="23">
        <f>VLOOKUP($A17,Data!AG$7:AJ$800,4,0)</f>
        <v>37.286499999999997</v>
      </c>
      <c r="N17" s="23">
        <f>VLOOKUP($A17,Data!AQ$7:AU$800,5,0)</f>
        <v>37.620499654999996</v>
      </c>
      <c r="O17" s="24">
        <f>VLOOKUP($A17,Data!AQ$7:AW$800,7,0)</f>
        <v>37.607514808999994</v>
      </c>
      <c r="P17" s="32">
        <f t="shared" si="37"/>
        <v>-2.0731166033364223E-3</v>
      </c>
      <c r="Q17" s="33">
        <f t="shared" si="15"/>
        <v>-2.0200457559701457E-3</v>
      </c>
      <c r="R17" s="33">
        <f t="shared" si="16"/>
        <v>-1.9976215171699785E-3</v>
      </c>
      <c r="S17" s="34">
        <f t="shared" si="38"/>
        <v>-2.0089457800949451E-3</v>
      </c>
      <c r="T17" s="33">
        <f t="shared" si="39"/>
        <v>-2.0152498311266642E-3</v>
      </c>
      <c r="U17" s="33">
        <f t="shared" si="17"/>
        <v>-2.0229049882766192E-3</v>
      </c>
      <c r="V17" s="33">
        <f t="shared" si="17"/>
        <v>-2.0031805540386971E-3</v>
      </c>
      <c r="W17" s="33">
        <f t="shared" si="17"/>
        <v>-1.9994287346472017E-3</v>
      </c>
      <c r="X17" s="33">
        <f t="shared" si="17"/>
        <v>-1.9990506910874117E-3</v>
      </c>
      <c r="Y17" s="33">
        <f t="shared" si="17"/>
        <v>-1.9134498680453138E-3</v>
      </c>
      <c r="Z17" s="33">
        <f t="shared" si="17"/>
        <v>-2.0222767567462663E-3</v>
      </c>
      <c r="AA17" s="33">
        <f t="shared" si="17"/>
        <v>-2.0635056579131339E-3</v>
      </c>
      <c r="AB17" s="33">
        <f t="shared" si="17"/>
        <v>-2.0017456845398129E-3</v>
      </c>
      <c r="AC17" s="35">
        <f t="shared" si="17"/>
        <v>-4.4738015944008058E-3</v>
      </c>
      <c r="AD17" s="32">
        <f t="shared" si="40"/>
        <v>4.7959248434814583E-6</v>
      </c>
      <c r="AE17" s="33">
        <f t="shared" si="41"/>
        <v>-2.8592323064735581E-6</v>
      </c>
      <c r="AF17" s="33">
        <f t="shared" si="42"/>
        <v>1.6865201931448581E-5</v>
      </c>
      <c r="AG17" s="33">
        <f t="shared" si="43"/>
        <v>2.0617021322943963E-5</v>
      </c>
      <c r="AH17" s="33">
        <f t="shared" si="44"/>
        <v>2.0995064882733949E-5</v>
      </c>
      <c r="AI17" s="33">
        <f t="shared" si="45"/>
        <v>1.0659588792483188E-4</v>
      </c>
      <c r="AJ17" s="33">
        <f t="shared" si="46"/>
        <v>-2.2310007761205952E-6</v>
      </c>
      <c r="AK17" s="33">
        <f t="shared" si="47"/>
        <v>-4.3459901942988211E-5</v>
      </c>
      <c r="AL17" s="33">
        <f t="shared" si="48"/>
        <v>1.8300071430332743E-5</v>
      </c>
      <c r="AM17" s="35">
        <f t="shared" si="49"/>
        <v>-2.4537558384306601E-3</v>
      </c>
      <c r="AN17" s="52">
        <f t="shared" si="50"/>
        <v>-1.7628313956685737E-5</v>
      </c>
      <c r="AO17" s="34">
        <f t="shared" si="51"/>
        <v>-2.5283471106640754E-5</v>
      </c>
      <c r="AP17" s="34">
        <f t="shared" si="52"/>
        <v>-5.5590368687186142E-6</v>
      </c>
      <c r="AQ17" s="34">
        <f t="shared" si="53"/>
        <v>-1.807217477223233E-6</v>
      </c>
      <c r="AR17" s="34">
        <f t="shared" si="54"/>
        <v>-1.4291739174332463E-6</v>
      </c>
      <c r="AS17" s="34">
        <f t="shared" si="55"/>
        <v>8.4171649124664683E-5</v>
      </c>
      <c r="AT17" s="34">
        <f t="shared" si="56"/>
        <v>-2.4655239576287791E-5</v>
      </c>
      <c r="AU17" s="34">
        <f t="shared" si="57"/>
        <v>-6.5884140743155406E-5</v>
      </c>
      <c r="AV17" s="34">
        <f t="shared" si="58"/>
        <v>-4.1241673698344528E-6</v>
      </c>
      <c r="AW17" s="53">
        <f t="shared" si="59"/>
        <v>-2.4761800772308273E-3</v>
      </c>
      <c r="AX17" s="52">
        <f t="shared" si="60"/>
        <v>-6.3040510317469156E-6</v>
      </c>
      <c r="AY17" s="34">
        <f t="shared" si="61"/>
        <v>-1.3959208181701932E-5</v>
      </c>
      <c r="AZ17" s="34">
        <f t="shared" si="62"/>
        <v>5.7652260562202073E-6</v>
      </c>
      <c r="BA17" s="34">
        <f t="shared" si="63"/>
        <v>9.5170454477155886E-6</v>
      </c>
      <c r="BB17" s="34">
        <f t="shared" si="64"/>
        <v>9.8950890075055753E-6</v>
      </c>
      <c r="BC17" s="34">
        <f t="shared" si="65"/>
        <v>9.5495912049603504E-5</v>
      </c>
      <c r="BD17" s="34">
        <f t="shared" si="66"/>
        <v>-1.3330976651348969E-5</v>
      </c>
      <c r="BE17" s="34">
        <f t="shared" si="67"/>
        <v>-5.4559877818216584E-5</v>
      </c>
      <c r="BF17" s="34">
        <f t="shared" si="68"/>
        <v>7.2000955551043688E-6</v>
      </c>
      <c r="BG17" s="53">
        <f t="shared" si="69"/>
        <v>-2.4648558143058885E-3</v>
      </c>
      <c r="BH17" s="32">
        <v>4.7959248434814583E-6</v>
      </c>
      <c r="BI17" s="33">
        <v>-2.8592323064735581E-6</v>
      </c>
      <c r="BJ17" s="33">
        <v>1.6865201931448581E-5</v>
      </c>
      <c r="BK17" s="33">
        <v>2.0617021322943963E-5</v>
      </c>
      <c r="BL17" s="33">
        <v>2.0995064882733949E-5</v>
      </c>
      <c r="BM17" s="33">
        <v>1.0659588792483188E-4</v>
      </c>
      <c r="BN17" s="33">
        <v>-2.2310007761205952E-6</v>
      </c>
      <c r="BO17" s="33">
        <v>-4.3459901942988211E-5</v>
      </c>
      <c r="BP17" s="33">
        <v>1.8300071430332743E-5</v>
      </c>
      <c r="BQ17" s="35">
        <v>-2.4537558384306601E-3</v>
      </c>
      <c r="BR17" s="32">
        <v>-1.7628313956685737E-5</v>
      </c>
      <c r="BS17" s="33">
        <v>-2.5283471106640754E-5</v>
      </c>
      <c r="BT17" s="33">
        <v>-5.5590368687186142E-6</v>
      </c>
      <c r="BU17" s="33">
        <v>-1.807217477223233E-6</v>
      </c>
      <c r="BV17" s="33">
        <v>-1.4291739174332463E-6</v>
      </c>
      <c r="BW17" s="33">
        <v>8.4171649124664683E-5</v>
      </c>
      <c r="BX17" s="33">
        <v>-2.4655239576287791E-5</v>
      </c>
      <c r="BY17" s="33">
        <v>-6.5884140743155406E-5</v>
      </c>
      <c r="BZ17" s="33">
        <v>-4.1241673698344528E-6</v>
      </c>
      <c r="CA17" s="35">
        <v>-2.4761800772308273E-3</v>
      </c>
      <c r="CB17" s="52">
        <v>-6.3040510317469156E-6</v>
      </c>
      <c r="CC17" s="34">
        <v>-1.3959208181701932E-5</v>
      </c>
      <c r="CD17" s="34">
        <v>5.7652260562202073E-6</v>
      </c>
      <c r="CE17" s="34">
        <v>9.5170454477155886E-6</v>
      </c>
      <c r="CF17" s="34">
        <v>9.8950890075055753E-6</v>
      </c>
      <c r="CG17" s="34">
        <v>9.5495912049603504E-5</v>
      </c>
      <c r="CH17" s="34">
        <v>-1.3330976651348969E-5</v>
      </c>
      <c r="CI17" s="34">
        <v>-5.4559877818216584E-5</v>
      </c>
      <c r="CJ17" s="34">
        <v>7.2000955551043688E-6</v>
      </c>
      <c r="CK17" s="53">
        <v>-2.4648558143058885E-3</v>
      </c>
      <c r="CL17" s="33">
        <v>0</v>
      </c>
      <c r="CM17" s="33">
        <f t="shared" si="23"/>
        <v>1.7408160951191132E-2</v>
      </c>
      <c r="CN17" s="33">
        <f t="shared" si="24"/>
        <v>8.6602270851785512E-3</v>
      </c>
      <c r="CO17" s="33">
        <f t="shared" si="25"/>
        <v>7.0417826185493748E-3</v>
      </c>
      <c r="CP17" s="33">
        <f t="shared" si="26"/>
        <v>7.2139767957095646E-3</v>
      </c>
      <c r="CQ17" s="33">
        <f t="shared" si="27"/>
        <v>6.662853759801024E-3</v>
      </c>
      <c r="CR17" s="33">
        <f t="shared" si="28"/>
        <v>6.6519261665869411E-3</v>
      </c>
      <c r="CS17" s="33">
        <f t="shared" si="29"/>
        <v>1.4742346377162097E-2</v>
      </c>
      <c r="CT17" s="33">
        <f t="shared" si="30"/>
        <v>1.5729952332194541E-2</v>
      </c>
      <c r="CU17" s="33">
        <f t="shared" si="31"/>
        <v>6.0122920570786498E-3</v>
      </c>
      <c r="CV17" s="33">
        <f t="shared" si="32"/>
        <v>9.936914535225716E-3</v>
      </c>
      <c r="CW17" s="33">
        <f t="shared" si="33"/>
        <v>1.3803152533917951E-2</v>
      </c>
      <c r="CX17" s="35">
        <f t="shared" si="34"/>
        <v>1.4069716281022826E-2</v>
      </c>
      <c r="CZ17" s="14" t="s">
        <v>65</v>
      </c>
      <c r="DA17" s="15" t="s">
        <v>25</v>
      </c>
      <c r="DB17" s="15" t="s">
        <v>26</v>
      </c>
      <c r="DC17" s="15" t="s">
        <v>86</v>
      </c>
      <c r="DD17" s="15" t="str">
        <f t="shared" si="35"/>
        <v>iShares (Irl; Fizy; Dys; 0,07%)</v>
      </c>
      <c r="DE17" s="15" t="s">
        <v>58</v>
      </c>
      <c r="DF17" s="64">
        <v>12139.85</v>
      </c>
      <c r="DG17" s="64">
        <v>12117</v>
      </c>
      <c r="DH17" s="65">
        <v>7.0000000000000007E-2</v>
      </c>
      <c r="DI17" s="65" t="s">
        <v>87</v>
      </c>
      <c r="DJ17" s="65" t="s">
        <v>60</v>
      </c>
      <c r="DK17" s="65" t="s">
        <v>67</v>
      </c>
      <c r="DL17" s="65" t="s">
        <v>61</v>
      </c>
      <c r="DM17" s="65" t="s">
        <v>73</v>
      </c>
      <c r="DN17" s="65" t="s">
        <v>85</v>
      </c>
      <c r="DO17" s="66">
        <v>2.7026259370163332</v>
      </c>
      <c r="DP17" s="67">
        <v>5.4169506762724237E-2</v>
      </c>
      <c r="DQ17" s="68">
        <f t="shared" si="36"/>
        <v>0.45183891165233225</v>
      </c>
      <c r="DR17" s="33">
        <f t="shared" si="70"/>
        <v>-1.454805702818307E-3</v>
      </c>
      <c r="DS17" s="35">
        <f t="shared" si="71"/>
        <v>1.4170471121711367E-4</v>
      </c>
    </row>
    <row r="18" spans="1:123" x14ac:dyDescent="0.3">
      <c r="A18" s="21">
        <v>44186</v>
      </c>
      <c r="B18" s="22">
        <v>3694.92</v>
      </c>
      <c r="C18" s="23">
        <v>6722.62</v>
      </c>
      <c r="D18" s="23">
        <v>7630.0739999999996</v>
      </c>
      <c r="E18" s="23">
        <f t="shared" si="72"/>
        <v>6722.1780139561151</v>
      </c>
      <c r="F18" s="23">
        <f>VLOOKUP($A18,Data!S$7:T$800,2,0)</f>
        <v>372.73343899999998</v>
      </c>
      <c r="G18" s="23">
        <f>VLOOKUP($A18,Data!V$7:Y$800,4,0)</f>
        <v>36.768410000000003</v>
      </c>
      <c r="H18" s="23">
        <f>VLOOKUP($A18,Data!P$7:Q$800,2,0)</f>
        <v>66.843699999999998</v>
      </c>
      <c r="I18" s="23">
        <f>VLOOKUP($A18,Data!K$7:N$800,4,0)</f>
        <v>70.02</v>
      </c>
      <c r="J18" s="23">
        <f>VLOOKUP($A18,Data!AA$7:AB$800,2,0)</f>
        <v>687.02610000000004</v>
      </c>
      <c r="K18" s="23">
        <f>VLOOKUP($A18,Data!AD$7:AE$800,2,0)</f>
        <v>69.455699999999993</v>
      </c>
      <c r="L18" s="23">
        <f>VLOOKUP($A18,Data!AL$7:AO$800,4,0)</f>
        <v>368.94060000000002</v>
      </c>
      <c r="M18" s="23">
        <f>VLOOKUP($A18,Data!AG$7:AJ$800,4,0)</f>
        <v>37.363599999999998</v>
      </c>
      <c r="N18" s="23">
        <f>VLOOKUP($A18,Data!AQ$7:AU$800,5,0)</f>
        <v>37.695957374999999</v>
      </c>
      <c r="O18" s="24">
        <f>VLOOKUP($A18,Data!AQ$7:AW$800,7,0)</f>
        <v>37.776519462000003</v>
      </c>
      <c r="P18" s="32">
        <f t="shared" si="37"/>
        <v>-3.9062815919512772E-3</v>
      </c>
      <c r="Q18" s="33">
        <f t="shared" si="15"/>
        <v>-3.8836361265582875E-3</v>
      </c>
      <c r="R18" s="33">
        <f t="shared" si="16"/>
        <v>-3.8747980679275651E-3</v>
      </c>
      <c r="S18" s="34">
        <f t="shared" si="38"/>
        <v>-3.8795205965311218E-3</v>
      </c>
      <c r="T18" s="33">
        <f t="shared" si="39"/>
        <v>-3.8517732393300586E-3</v>
      </c>
      <c r="U18" s="33">
        <f t="shared" si="17"/>
        <v>-3.8440494718342544E-3</v>
      </c>
      <c r="V18" s="33">
        <f t="shared" si="17"/>
        <v>-3.8241259726112808E-3</v>
      </c>
      <c r="W18" s="33">
        <f t="shared" si="17"/>
        <v>-3.8412291933420661E-3</v>
      </c>
      <c r="X18" s="33">
        <f t="shared" si="17"/>
        <v>-3.8789249956575622E-3</v>
      </c>
      <c r="Y18" s="33">
        <f t="shared" si="17"/>
        <v>-3.8780313254291876E-3</v>
      </c>
      <c r="Z18" s="33">
        <f t="shared" si="17"/>
        <v>-3.8708413218837556E-3</v>
      </c>
      <c r="AA18" s="33">
        <f t="shared" si="17"/>
        <v>-3.8073502122304426E-3</v>
      </c>
      <c r="AB18" s="33">
        <f t="shared" si="17"/>
        <v>-3.8829374583126963E-3</v>
      </c>
      <c r="AC18" s="35">
        <f t="shared" si="17"/>
        <v>-2.6263603833998062E-3</v>
      </c>
      <c r="AD18" s="32">
        <f t="shared" si="40"/>
        <v>3.1862887228228942E-5</v>
      </c>
      <c r="AE18" s="33">
        <f t="shared" si="41"/>
        <v>3.958665472403311E-5</v>
      </c>
      <c r="AF18" s="33">
        <f t="shared" si="42"/>
        <v>5.951015394700665E-5</v>
      </c>
      <c r="AG18" s="33">
        <f t="shared" si="43"/>
        <v>4.2406933216221354E-5</v>
      </c>
      <c r="AH18" s="33">
        <f t="shared" si="44"/>
        <v>4.71113090072528E-6</v>
      </c>
      <c r="AI18" s="33">
        <f t="shared" si="45"/>
        <v>5.60480112909989E-6</v>
      </c>
      <c r="AJ18" s="33">
        <f t="shared" si="46"/>
        <v>1.2794804674531868E-5</v>
      </c>
      <c r="AK18" s="33">
        <f t="shared" si="47"/>
        <v>7.6285914327844928E-5</v>
      </c>
      <c r="AL18" s="33">
        <f t="shared" si="48"/>
        <v>6.9866824559117191E-7</v>
      </c>
      <c r="AM18" s="35">
        <f t="shared" si="49"/>
        <v>1.2572757431584813E-3</v>
      </c>
      <c r="AN18" s="52">
        <f t="shared" si="50"/>
        <v>2.3024828597506541E-5</v>
      </c>
      <c r="AO18" s="34">
        <f t="shared" si="51"/>
        <v>3.0748596093310709E-5</v>
      </c>
      <c r="AP18" s="34">
        <f t="shared" si="52"/>
        <v>5.0672095316284249E-5</v>
      </c>
      <c r="AQ18" s="34">
        <f t="shared" si="53"/>
        <v>3.3568874585498953E-5</v>
      </c>
      <c r="AR18" s="34">
        <f t="shared" si="54"/>
        <v>-4.1269277299971208E-6</v>
      </c>
      <c r="AS18" s="34">
        <f t="shared" si="55"/>
        <v>-3.2332575016225107E-6</v>
      </c>
      <c r="AT18" s="34">
        <f t="shared" si="56"/>
        <v>3.956746043809467E-6</v>
      </c>
      <c r="AU18" s="34">
        <f t="shared" si="57"/>
        <v>6.7447855697122527E-5</v>
      </c>
      <c r="AV18" s="34">
        <f t="shared" si="58"/>
        <v>-8.1393903851312288E-6</v>
      </c>
      <c r="AW18" s="53">
        <f t="shared" si="59"/>
        <v>1.2484376845277589E-3</v>
      </c>
      <c r="AX18" s="52">
        <f t="shared" si="60"/>
        <v>2.7747357201013401E-5</v>
      </c>
      <c r="AY18" s="34">
        <f t="shared" si="61"/>
        <v>3.5471124696817569E-5</v>
      </c>
      <c r="AZ18" s="34">
        <f t="shared" si="62"/>
        <v>5.5394623919791108E-5</v>
      </c>
      <c r="BA18" s="34">
        <f t="shared" si="63"/>
        <v>3.8291403189005813E-5</v>
      </c>
      <c r="BB18" s="34">
        <f t="shared" si="64"/>
        <v>5.9560087350973845E-7</v>
      </c>
      <c r="BC18" s="34">
        <f t="shared" si="65"/>
        <v>1.4892711018843485E-6</v>
      </c>
      <c r="BD18" s="34">
        <f t="shared" si="66"/>
        <v>8.6792746473163263E-6</v>
      </c>
      <c r="BE18" s="34">
        <f t="shared" si="67"/>
        <v>7.2170384300629387E-5</v>
      </c>
      <c r="BF18" s="34">
        <f t="shared" si="68"/>
        <v>-3.4168617816243696E-6</v>
      </c>
      <c r="BG18" s="53">
        <f t="shared" si="69"/>
        <v>1.2531602131312658E-3</v>
      </c>
      <c r="BH18" s="32">
        <v>3.1862887228228942E-5</v>
      </c>
      <c r="BI18" s="33">
        <v>3.958665472403311E-5</v>
      </c>
      <c r="BJ18" s="33">
        <v>5.951015394700665E-5</v>
      </c>
      <c r="BK18" s="33">
        <v>4.2406933216221354E-5</v>
      </c>
      <c r="BL18" s="33">
        <v>4.71113090072528E-6</v>
      </c>
      <c r="BM18" s="33">
        <v>5.60480112909989E-6</v>
      </c>
      <c r="BN18" s="33">
        <v>1.2794804674531868E-5</v>
      </c>
      <c r="BO18" s="33">
        <v>7.6285914327844928E-5</v>
      </c>
      <c r="BP18" s="33">
        <v>6.9866824559117191E-7</v>
      </c>
      <c r="BQ18" s="35">
        <v>1.2572757431584813E-3</v>
      </c>
      <c r="BR18" s="32">
        <v>2.3024828597506541E-5</v>
      </c>
      <c r="BS18" s="33">
        <v>3.0748596093310709E-5</v>
      </c>
      <c r="BT18" s="33">
        <v>5.0672095316284249E-5</v>
      </c>
      <c r="BU18" s="33">
        <v>3.3568874585498953E-5</v>
      </c>
      <c r="BV18" s="33">
        <v>-4.1269277299971208E-6</v>
      </c>
      <c r="BW18" s="33">
        <v>-3.2332575016225107E-6</v>
      </c>
      <c r="BX18" s="33">
        <v>3.956746043809467E-6</v>
      </c>
      <c r="BY18" s="33">
        <v>6.7447855697122527E-5</v>
      </c>
      <c r="BZ18" s="33">
        <v>-8.1393903851312288E-6</v>
      </c>
      <c r="CA18" s="35">
        <v>1.2484376845277589E-3</v>
      </c>
      <c r="CB18" s="52">
        <v>2.7747357201013401E-5</v>
      </c>
      <c r="CC18" s="34">
        <v>3.5471124696817569E-5</v>
      </c>
      <c r="CD18" s="34">
        <v>5.5394623919791108E-5</v>
      </c>
      <c r="CE18" s="34">
        <v>3.8291403189005813E-5</v>
      </c>
      <c r="CF18" s="34">
        <v>5.9560087350973845E-7</v>
      </c>
      <c r="CG18" s="34">
        <v>1.4892711018843485E-6</v>
      </c>
      <c r="CH18" s="34">
        <v>8.6792746473163263E-6</v>
      </c>
      <c r="CI18" s="34">
        <v>7.2170384300629387E-5</v>
      </c>
      <c r="CJ18" s="34">
        <v>-3.4168617816243696E-6</v>
      </c>
      <c r="CK18" s="53">
        <v>1.2531602131312658E-3</v>
      </c>
      <c r="CL18" s="33">
        <v>0</v>
      </c>
      <c r="CM18" s="33">
        <f t="shared" si="23"/>
        <v>1.7385300681465932E-2</v>
      </c>
      <c r="CN18" s="33">
        <f t="shared" si="24"/>
        <v>8.6490084433483716E-3</v>
      </c>
      <c r="CO18" s="33">
        <f t="shared" si="25"/>
        <v>7.0369431691461592E-3</v>
      </c>
      <c r="CP18" s="33">
        <f t="shared" si="26"/>
        <v>7.2168624919406454E-3</v>
      </c>
      <c r="CQ18" s="33">
        <f t="shared" si="27"/>
        <v>6.6458421100896725E-3</v>
      </c>
      <c r="CR18" s="33">
        <f t="shared" si="28"/>
        <v>6.6311304227526513E-3</v>
      </c>
      <c r="CS18" s="33">
        <f t="shared" si="29"/>
        <v>1.4720999121514255E-2</v>
      </c>
      <c r="CT18" s="33">
        <f t="shared" si="30"/>
        <v>1.5621472124594638E-2</v>
      </c>
      <c r="CU18" s="33">
        <f t="shared" si="31"/>
        <v>6.0145410193068738E-3</v>
      </c>
      <c r="CV18" s="33">
        <f t="shared" si="32"/>
        <v>9.9808970526733543E-3</v>
      </c>
      <c r="CW18" s="33">
        <f t="shared" si="33"/>
        <v>1.3784562651593557E-2</v>
      </c>
      <c r="CX18" s="35">
        <f t="shared" si="34"/>
        <v>1.6569177863134277E-2</v>
      </c>
      <c r="CZ18" s="14" t="s">
        <v>57</v>
      </c>
      <c r="DA18" s="15" t="s">
        <v>27</v>
      </c>
      <c r="DB18" s="15" t="s">
        <v>28</v>
      </c>
      <c r="DC18" s="15" t="s">
        <v>88</v>
      </c>
      <c r="DD18" s="15" t="str">
        <f t="shared" si="35"/>
        <v>Invesco (Irl; SWAP; Aku; 0,05%)</v>
      </c>
      <c r="DE18" s="15" t="s">
        <v>58</v>
      </c>
      <c r="DF18" s="64">
        <v>10746.25</v>
      </c>
      <c r="DG18" s="64">
        <v>8829.857</v>
      </c>
      <c r="DH18" s="65">
        <v>0.05</v>
      </c>
      <c r="DI18" s="65" t="s">
        <v>89</v>
      </c>
      <c r="DJ18" s="65" t="s">
        <v>60</v>
      </c>
      <c r="DK18" s="65" t="s">
        <v>67</v>
      </c>
      <c r="DL18" s="65" t="s">
        <v>90</v>
      </c>
      <c r="DM18" s="65" t="s">
        <v>62</v>
      </c>
      <c r="DN18" s="65"/>
      <c r="DO18" s="66">
        <v>1.4343904270741334</v>
      </c>
      <c r="DP18" s="67">
        <v>4.1901267810725361E-2</v>
      </c>
      <c r="DQ18" s="68">
        <f t="shared" si="36"/>
        <v>0.46277501900236562</v>
      </c>
      <c r="DR18" s="33">
        <f t="shared" si="70"/>
        <v>6.0668258990415058E-3</v>
      </c>
      <c r="DS18" s="35">
        <f t="shared" si="71"/>
        <v>2.065483993970211E-4</v>
      </c>
    </row>
    <row r="19" spans="1:123" x14ac:dyDescent="0.3">
      <c r="A19" s="21">
        <v>44183</v>
      </c>
      <c r="B19" s="22">
        <v>3709.41</v>
      </c>
      <c r="C19" s="23">
        <v>6748.83</v>
      </c>
      <c r="D19" s="23">
        <v>7659.7539999999999</v>
      </c>
      <c r="E19" s="23">
        <f t="shared" si="72"/>
        <v>6748.358409398149</v>
      </c>
      <c r="F19" s="23">
        <f>VLOOKUP($A19,Data!S$7:T$800,2,0)</f>
        <v>374.17467499999998</v>
      </c>
      <c r="G19" s="23">
        <f>VLOOKUP($A19,Data!V$7:Y$800,4,0)</f>
        <v>36.910294999999998</v>
      </c>
      <c r="H19" s="23">
        <f>VLOOKUP($A19,Data!P$7:Q$800,2,0)</f>
        <v>67.100300000000004</v>
      </c>
      <c r="I19" s="23">
        <f>VLOOKUP($A19,Data!K$7:N$800,4,0)</f>
        <v>70.290000000000006</v>
      </c>
      <c r="J19" s="23">
        <f>VLOOKUP($A19,Data!AA$7:AB$800,2,0)</f>
        <v>689.70140000000004</v>
      </c>
      <c r="K19" s="23">
        <f>VLOOKUP($A19,Data!AD$7:AE$800,2,0)</f>
        <v>69.726100000000002</v>
      </c>
      <c r="L19" s="23">
        <f>VLOOKUP($A19,Data!AL$7:AO$800,4,0)</f>
        <v>370.37425999013192</v>
      </c>
      <c r="M19" s="23">
        <f>VLOOKUP($A19,Data!AG$7:AJ$800,4,0)</f>
        <v>37.506399999999999</v>
      </c>
      <c r="N19" s="23">
        <f>VLOOKUP($A19,Data!AQ$7:AU$800,5,0)</f>
        <v>37.842898984999998</v>
      </c>
      <c r="O19" s="24">
        <f>VLOOKUP($A19,Data!AQ$7:AW$800,7,0)</f>
        <v>37.875995476</v>
      </c>
      <c r="P19" s="32">
        <f t="shared" si="37"/>
        <v>-3.5111001267972286E-3</v>
      </c>
      <c r="Q19" s="33">
        <f t="shared" si="15"/>
        <v>-3.4611732845856169E-3</v>
      </c>
      <c r="R19" s="33">
        <f t="shared" si="16"/>
        <v>-3.4387670866626863E-3</v>
      </c>
      <c r="S19" s="34">
        <f t="shared" si="38"/>
        <v>-3.4496170426828675E-3</v>
      </c>
      <c r="T19" s="33">
        <f t="shared" si="39"/>
        <v>-3.4450854086323091E-3</v>
      </c>
      <c r="U19" s="33">
        <f t="shared" si="17"/>
        <v>-3.4471112603393639E-3</v>
      </c>
      <c r="V19" s="33">
        <f t="shared" si="17"/>
        <v>-3.4455974324358873E-3</v>
      </c>
      <c r="W19" s="33">
        <f t="shared" si="17"/>
        <v>-3.4028073160357053E-3</v>
      </c>
      <c r="X19" s="33">
        <f t="shared" si="17"/>
        <v>-3.440197791505395E-3</v>
      </c>
      <c r="Y19" s="33">
        <f t="shared" si="17"/>
        <v>-3.4473246788141454E-3</v>
      </c>
      <c r="Z19" s="33">
        <f t="shared" si="17"/>
        <v>-3.4307912305865385E-3</v>
      </c>
      <c r="AA19" s="33">
        <f t="shared" si="17"/>
        <v>-3.4938187305880719E-3</v>
      </c>
      <c r="AB19" s="33">
        <f t="shared" si="17"/>
        <v>-3.4446261631753128E-3</v>
      </c>
      <c r="AC19" s="35">
        <f t="shared" si="17"/>
        <v>-4.3699940044718E-3</v>
      </c>
      <c r="AD19" s="32">
        <f t="shared" si="40"/>
        <v>1.6087875953307851E-5</v>
      </c>
      <c r="AE19" s="33">
        <f t="shared" si="41"/>
        <v>1.4062024246253024E-5</v>
      </c>
      <c r="AF19" s="33">
        <f t="shared" si="42"/>
        <v>1.5575852149729563E-5</v>
      </c>
      <c r="AG19" s="33">
        <f t="shared" si="43"/>
        <v>5.8365968549911607E-5</v>
      </c>
      <c r="AH19" s="33">
        <f t="shared" si="44"/>
        <v>2.0975493080221952E-5</v>
      </c>
      <c r="AI19" s="33">
        <f t="shared" si="45"/>
        <v>1.3848605771471512E-5</v>
      </c>
      <c r="AJ19" s="33">
        <f t="shared" si="46"/>
        <v>3.0382053999078451E-5</v>
      </c>
      <c r="AK19" s="33">
        <f t="shared" si="47"/>
        <v>-3.2645446002455003E-5</v>
      </c>
      <c r="AL19" s="33">
        <f t="shared" si="48"/>
        <v>1.6547121410304122E-5</v>
      </c>
      <c r="AM19" s="35">
        <f t="shared" si="49"/>
        <v>-9.0882071988618307E-4</v>
      </c>
      <c r="AN19" s="52">
        <f t="shared" si="50"/>
        <v>-6.3183219696227866E-6</v>
      </c>
      <c r="AO19" s="34">
        <f t="shared" si="51"/>
        <v>-8.3441736766776131E-6</v>
      </c>
      <c r="AP19" s="34">
        <f t="shared" si="52"/>
        <v>-6.8303457732010742E-6</v>
      </c>
      <c r="AQ19" s="34">
        <f t="shared" si="53"/>
        <v>3.5959770626980969E-5</v>
      </c>
      <c r="AR19" s="34">
        <f t="shared" si="54"/>
        <v>-1.4307048427086855E-6</v>
      </c>
      <c r="AS19" s="34">
        <f t="shared" si="55"/>
        <v>-8.5575921514591258E-6</v>
      </c>
      <c r="AT19" s="34">
        <f t="shared" si="56"/>
        <v>7.9758560761478137E-6</v>
      </c>
      <c r="AU19" s="34">
        <f t="shared" si="57"/>
        <v>-5.505164392538564E-5</v>
      </c>
      <c r="AV19" s="34">
        <f t="shared" si="58"/>
        <v>-5.8590765126265154E-6</v>
      </c>
      <c r="AW19" s="53">
        <f t="shared" si="59"/>
        <v>-9.3122691780911371E-4</v>
      </c>
      <c r="AX19" s="52">
        <f t="shared" si="60"/>
        <v>4.5316340505641151E-6</v>
      </c>
      <c r="AY19" s="34">
        <f t="shared" si="61"/>
        <v>2.5057823435092885E-6</v>
      </c>
      <c r="AZ19" s="34">
        <f t="shared" si="62"/>
        <v>4.0196102469858275E-6</v>
      </c>
      <c r="BA19" s="34">
        <f t="shared" si="63"/>
        <v>4.6809726647167871E-5</v>
      </c>
      <c r="BB19" s="34">
        <f t="shared" si="64"/>
        <v>9.4192511774782162E-6</v>
      </c>
      <c r="BC19" s="34">
        <f t="shared" si="65"/>
        <v>2.2923638687277759E-6</v>
      </c>
      <c r="BD19" s="34">
        <f t="shared" si="66"/>
        <v>1.8825812096334715E-5</v>
      </c>
      <c r="BE19" s="34">
        <f t="shared" si="67"/>
        <v>-4.4201687905198739E-5</v>
      </c>
      <c r="BF19" s="34">
        <f t="shared" si="68"/>
        <v>4.9908795075603862E-6</v>
      </c>
      <c r="BG19" s="53">
        <f t="shared" si="69"/>
        <v>-9.2037696178892681E-4</v>
      </c>
      <c r="BH19" s="32">
        <v>1.6087875953307851E-5</v>
      </c>
      <c r="BI19" s="33">
        <v>1.4062024246253024E-5</v>
      </c>
      <c r="BJ19" s="33">
        <v>1.5575852149729563E-5</v>
      </c>
      <c r="BK19" s="33">
        <v>5.8365968549911607E-5</v>
      </c>
      <c r="BL19" s="33">
        <v>2.0975493080221952E-5</v>
      </c>
      <c r="BM19" s="33">
        <v>1.3848605771471512E-5</v>
      </c>
      <c r="BN19" s="33">
        <v>3.0382053999078451E-5</v>
      </c>
      <c r="BO19" s="33">
        <v>-3.2645446002455003E-5</v>
      </c>
      <c r="BP19" s="33">
        <v>1.6547121410304122E-5</v>
      </c>
      <c r="BQ19" s="35">
        <v>-9.0882071988618307E-4</v>
      </c>
      <c r="BR19" s="32">
        <v>-6.3183219696227866E-6</v>
      </c>
      <c r="BS19" s="33">
        <v>-8.3441736766776131E-6</v>
      </c>
      <c r="BT19" s="33">
        <v>-6.8303457732010742E-6</v>
      </c>
      <c r="BU19" s="33">
        <v>3.5959770626980969E-5</v>
      </c>
      <c r="BV19" s="33">
        <v>-1.4307048427086855E-6</v>
      </c>
      <c r="BW19" s="33">
        <v>-8.5575921514591258E-6</v>
      </c>
      <c r="BX19" s="33">
        <v>7.9758560761478137E-6</v>
      </c>
      <c r="BY19" s="33">
        <v>-5.505164392538564E-5</v>
      </c>
      <c r="BZ19" s="33">
        <v>-5.8590765126265154E-6</v>
      </c>
      <c r="CA19" s="35">
        <v>-9.3122691780911371E-4</v>
      </c>
      <c r="CB19" s="52">
        <v>4.5316340505641151E-6</v>
      </c>
      <c r="CC19" s="34">
        <v>2.5057823435092885E-6</v>
      </c>
      <c r="CD19" s="34">
        <v>4.0196102469858275E-6</v>
      </c>
      <c r="CE19" s="34">
        <v>4.6809726647167871E-5</v>
      </c>
      <c r="CF19" s="34">
        <v>9.4192511774782162E-6</v>
      </c>
      <c r="CG19" s="34">
        <v>2.2923638687277759E-6</v>
      </c>
      <c r="CH19" s="34">
        <v>1.8825812096334715E-5</v>
      </c>
      <c r="CI19" s="34">
        <v>-4.4201687905198739E-5</v>
      </c>
      <c r="CJ19" s="34">
        <v>4.9908795075603862E-6</v>
      </c>
      <c r="CK19" s="53">
        <v>-9.2037696178892681E-4</v>
      </c>
      <c r="CL19" s="33">
        <v>0</v>
      </c>
      <c r="CM19" s="33">
        <f t="shared" si="23"/>
        <v>1.737627399393693E-2</v>
      </c>
      <c r="CN19" s="33">
        <f t="shared" si="24"/>
        <v>8.6448411509707501E-3</v>
      </c>
      <c r="CO19" s="33">
        <f t="shared" si="25"/>
        <v>7.0047319944506192E-3</v>
      </c>
      <c r="CP19" s="33">
        <f t="shared" si="26"/>
        <v>7.1768362830459953E-3</v>
      </c>
      <c r="CQ19" s="33">
        <f t="shared" si="27"/>
        <v>6.5857064948877664E-3</v>
      </c>
      <c r="CR19" s="33">
        <f t="shared" si="28"/>
        <v>6.5882776764112361E-3</v>
      </c>
      <c r="CS19" s="33">
        <f t="shared" si="29"/>
        <v>1.4716200022715675E-2</v>
      </c>
      <c r="CT19" s="33">
        <f t="shared" si="30"/>
        <v>1.5615757607143399E-2</v>
      </c>
      <c r="CU19" s="33">
        <f t="shared" si="31"/>
        <v>6.0016192416036951E-3</v>
      </c>
      <c r="CV19" s="33">
        <f t="shared" si="32"/>
        <v>9.903555269232589E-3</v>
      </c>
      <c r="CW19" s="33">
        <f t="shared" si="33"/>
        <v>1.3783851591510077E-2</v>
      </c>
      <c r="CX19" s="35">
        <f t="shared" si="34"/>
        <v>1.5287704483648135E-2</v>
      </c>
      <c r="CZ19" s="14" t="s">
        <v>65</v>
      </c>
      <c r="DA19" s="15" t="s">
        <v>27</v>
      </c>
      <c r="DB19" s="15" t="s">
        <v>28</v>
      </c>
      <c r="DC19" s="15" t="s">
        <v>91</v>
      </c>
      <c r="DD19" s="15" t="str">
        <f t="shared" si="35"/>
        <v>Invesco (Irl; SWAP; Aku; 0,05%)</v>
      </c>
      <c r="DE19" s="15" t="s">
        <v>58</v>
      </c>
      <c r="DF19" s="64">
        <v>10746.25</v>
      </c>
      <c r="DG19" s="64">
        <v>8829.857</v>
      </c>
      <c r="DH19" s="65">
        <v>0.05</v>
      </c>
      <c r="DI19" s="65" t="s">
        <v>92</v>
      </c>
      <c r="DJ19" s="65" t="s">
        <v>60</v>
      </c>
      <c r="DK19" s="65" t="s">
        <v>67</v>
      </c>
      <c r="DL19" s="65" t="s">
        <v>90</v>
      </c>
      <c r="DM19" s="65" t="s">
        <v>62</v>
      </c>
      <c r="DN19" s="65" t="s">
        <v>93</v>
      </c>
      <c r="DO19" s="66">
        <v>0.77445827897035724</v>
      </c>
      <c r="DP19" s="67">
        <v>4.0293040884795919E-2</v>
      </c>
      <c r="DQ19" s="68">
        <f t="shared" si="36"/>
        <v>0.46277501900236562</v>
      </c>
      <c r="DR19" s="33">
        <f t="shared" si="70"/>
        <v>6.0668258990415058E-3</v>
      </c>
      <c r="DS19" s="35">
        <f t="shared" si="71"/>
        <v>2.065483993970211E-4</v>
      </c>
    </row>
    <row r="20" spans="1:123" x14ac:dyDescent="0.3">
      <c r="A20" s="21">
        <v>44182</v>
      </c>
      <c r="B20" s="22">
        <v>3722.48</v>
      </c>
      <c r="C20" s="23">
        <v>6772.27</v>
      </c>
      <c r="D20" s="23">
        <v>7686.1850000000004</v>
      </c>
      <c r="E20" s="23">
        <f t="shared" si="72"/>
        <v>6771.7182440611086</v>
      </c>
      <c r="F20" s="23">
        <f>VLOOKUP($A20,Data!S$7:T$800,2,0)</f>
        <v>375.46819499999998</v>
      </c>
      <c r="G20" s="23">
        <f>VLOOKUP($A20,Data!V$7:Y$800,4,0)</f>
        <v>37.037968999999997</v>
      </c>
      <c r="H20" s="23">
        <f>VLOOKUP($A20,Data!P$7:Q$800,2,0)</f>
        <v>67.332300000000004</v>
      </c>
      <c r="I20" s="23">
        <f>VLOOKUP($A20,Data!K$7:N$800,4,0)</f>
        <v>70.53</v>
      </c>
      <c r="J20" s="23">
        <f>VLOOKUP($A20,Data!AA$7:AB$800,2,0)</f>
        <v>692.08230000000003</v>
      </c>
      <c r="K20" s="23">
        <f>VLOOKUP($A20,Data!AD$7:AE$800,2,0)</f>
        <v>69.967299999999994</v>
      </c>
      <c r="L20" s="23">
        <f>VLOOKUP($A20,Data!AL$7:AO$800,4,0)</f>
        <v>371.64931118780856</v>
      </c>
      <c r="M20" s="23">
        <f>VLOOKUP($A20,Data!AG$7:AJ$800,4,0)</f>
        <v>37.637900000000002</v>
      </c>
      <c r="N20" s="23">
        <f>VLOOKUP($A20,Data!AQ$7:AU$800,5,0)</f>
        <v>37.9737042</v>
      </c>
      <c r="O20" s="24">
        <f>VLOOKUP($A20,Data!AQ$7:AW$800,7,0)</f>
        <v>38.042239836</v>
      </c>
      <c r="P20" s="32">
        <f t="shared" si="37"/>
        <v>5.7576388007034573E-3</v>
      </c>
      <c r="Q20" s="33">
        <f t="shared" si="15"/>
        <v>5.7906399258609298E-3</v>
      </c>
      <c r="R20" s="33">
        <f t="shared" si="16"/>
        <v>5.8059490301849426E-3</v>
      </c>
      <c r="S20" s="34">
        <f t="shared" si="38"/>
        <v>5.7987024957627201E-3</v>
      </c>
      <c r="T20" s="33">
        <f t="shared" si="39"/>
        <v>5.806583313392677E-3</v>
      </c>
      <c r="U20" s="33">
        <f t="shared" si="17"/>
        <v>5.7972018078187304E-3</v>
      </c>
      <c r="V20" s="33">
        <f t="shared" si="17"/>
        <v>5.7958631280035089E-3</v>
      </c>
      <c r="W20" s="33">
        <f t="shared" si="17"/>
        <v>5.7462325845891726E-3</v>
      </c>
      <c r="X20" s="33">
        <f t="shared" si="17"/>
        <v>5.8046337664270364E-3</v>
      </c>
      <c r="Y20" s="33">
        <f t="shared" si="17"/>
        <v>5.8409166055690687E-3</v>
      </c>
      <c r="Z20" s="33">
        <f t="shared" si="17"/>
        <v>5.7683249060735964E-3</v>
      </c>
      <c r="AA20" s="33">
        <f t="shared" si="17"/>
        <v>5.8419051131368693E-3</v>
      </c>
      <c r="AB20" s="33">
        <f t="shared" si="17"/>
        <v>5.8025769205223288E-3</v>
      </c>
      <c r="AC20" s="35">
        <f t="shared" si="17"/>
        <v>6.6844140808026697E-3</v>
      </c>
      <c r="AD20" s="32">
        <f t="shared" si="40"/>
        <v>1.5943387531747177E-5</v>
      </c>
      <c r="AE20" s="33">
        <f t="shared" si="41"/>
        <v>6.5618819578006082E-6</v>
      </c>
      <c r="AF20" s="33">
        <f t="shared" si="42"/>
        <v>5.2232021425790975E-6</v>
      </c>
      <c r="AG20" s="33">
        <f t="shared" si="43"/>
        <v>-4.4407341271757161E-5</v>
      </c>
      <c r="AH20" s="33">
        <f t="shared" si="44"/>
        <v>1.3993840566106641E-5</v>
      </c>
      <c r="AI20" s="33">
        <f t="shared" si="45"/>
        <v>5.0276679708138872E-5</v>
      </c>
      <c r="AJ20" s="33">
        <f t="shared" si="46"/>
        <v>-2.2315019787333412E-5</v>
      </c>
      <c r="AK20" s="33">
        <f t="shared" si="47"/>
        <v>5.1265187275939539E-5</v>
      </c>
      <c r="AL20" s="33">
        <f t="shared" si="48"/>
        <v>1.193699466139897E-5</v>
      </c>
      <c r="AM20" s="35">
        <f t="shared" si="49"/>
        <v>8.9377415494173995E-4</v>
      </c>
      <c r="AN20" s="52">
        <f t="shared" si="50"/>
        <v>6.342832077343985E-7</v>
      </c>
      <c r="AO20" s="34">
        <f t="shared" si="51"/>
        <v>-8.7472223662121706E-6</v>
      </c>
      <c r="AP20" s="34">
        <f t="shared" si="52"/>
        <v>-1.0085902181433681E-5</v>
      </c>
      <c r="AQ20" s="34">
        <f t="shared" si="53"/>
        <v>-5.971644559576994E-5</v>
      </c>
      <c r="AR20" s="34">
        <f t="shared" si="54"/>
        <v>-1.3152637579061377E-6</v>
      </c>
      <c r="AS20" s="34">
        <f t="shared" si="55"/>
        <v>3.4967575384126093E-5</v>
      </c>
      <c r="AT20" s="34">
        <f t="shared" si="56"/>
        <v>-3.7624124111346191E-5</v>
      </c>
      <c r="AU20" s="34">
        <f t="shared" si="57"/>
        <v>3.595608295192676E-5</v>
      </c>
      <c r="AV20" s="34">
        <f t="shared" si="58"/>
        <v>-3.3721096626138092E-6</v>
      </c>
      <c r="AW20" s="53">
        <f t="shared" si="59"/>
        <v>8.7846505061772717E-4</v>
      </c>
      <c r="AX20" s="52">
        <f t="shared" si="60"/>
        <v>7.8808176300348975E-6</v>
      </c>
      <c r="AY20" s="34">
        <f t="shared" si="61"/>
        <v>-1.5006879439116716E-6</v>
      </c>
      <c r="AZ20" s="34">
        <f t="shared" si="62"/>
        <v>-2.8393677591331823E-6</v>
      </c>
      <c r="BA20" s="34">
        <f t="shared" si="63"/>
        <v>-5.2469911173469441E-5</v>
      </c>
      <c r="BB20" s="34">
        <f t="shared" si="64"/>
        <v>5.9312706643943613E-6</v>
      </c>
      <c r="BC20" s="34">
        <f t="shared" si="65"/>
        <v>4.2214109806426592E-5</v>
      </c>
      <c r="BD20" s="34">
        <f t="shared" si="66"/>
        <v>-3.0377589689045692E-5</v>
      </c>
      <c r="BE20" s="34">
        <f t="shared" si="67"/>
        <v>4.3202617374227259E-5</v>
      </c>
      <c r="BF20" s="34">
        <f t="shared" si="68"/>
        <v>3.8744247596866899E-6</v>
      </c>
      <c r="BG20" s="53">
        <f t="shared" si="69"/>
        <v>8.8571158504002767E-4</v>
      </c>
      <c r="BH20" s="32">
        <v>1.5943387531747177E-5</v>
      </c>
      <c r="BI20" s="33">
        <v>6.5618819578006082E-6</v>
      </c>
      <c r="BJ20" s="33">
        <v>5.2232021425790975E-6</v>
      </c>
      <c r="BK20" s="33">
        <v>-4.4407341271757161E-5</v>
      </c>
      <c r="BL20" s="33">
        <v>1.3993840566106641E-5</v>
      </c>
      <c r="BM20" s="33">
        <v>5.0276679708138872E-5</v>
      </c>
      <c r="BN20" s="33">
        <v>-2.2315019787333412E-5</v>
      </c>
      <c r="BO20" s="33">
        <v>5.1265187275939539E-5</v>
      </c>
      <c r="BP20" s="33">
        <v>1.193699466139897E-5</v>
      </c>
      <c r="BQ20" s="35">
        <v>8.9377415494173995E-4</v>
      </c>
      <c r="BR20" s="32">
        <v>6.342832077343985E-7</v>
      </c>
      <c r="BS20" s="33">
        <v>-8.7472223662121706E-6</v>
      </c>
      <c r="BT20" s="33">
        <v>-1.0085902181433681E-5</v>
      </c>
      <c r="BU20" s="33">
        <v>-5.971644559576994E-5</v>
      </c>
      <c r="BV20" s="33">
        <v>-1.3152637579061377E-6</v>
      </c>
      <c r="BW20" s="33">
        <v>3.4967575384126093E-5</v>
      </c>
      <c r="BX20" s="33">
        <v>-3.7624124111346191E-5</v>
      </c>
      <c r="BY20" s="33">
        <v>3.595608295192676E-5</v>
      </c>
      <c r="BZ20" s="33">
        <v>-3.3721096626138092E-6</v>
      </c>
      <c r="CA20" s="35">
        <v>8.7846505061772717E-4</v>
      </c>
      <c r="CB20" s="52">
        <v>7.8808176300348975E-6</v>
      </c>
      <c r="CC20" s="34">
        <v>-1.5006879439116716E-6</v>
      </c>
      <c r="CD20" s="34">
        <v>-2.8393677591331823E-6</v>
      </c>
      <c r="CE20" s="34">
        <v>-5.2469911173469441E-5</v>
      </c>
      <c r="CF20" s="34">
        <v>5.9312706643943613E-6</v>
      </c>
      <c r="CG20" s="34">
        <v>4.2214109806426592E-5</v>
      </c>
      <c r="CH20" s="34">
        <v>-3.0377589689045692E-5</v>
      </c>
      <c r="CI20" s="34">
        <v>4.3202617374227259E-5</v>
      </c>
      <c r="CJ20" s="34">
        <v>3.8744247596866899E-6</v>
      </c>
      <c r="CK20" s="53">
        <v>8.8571158504002767E-4</v>
      </c>
      <c r="CL20" s="33">
        <v>0</v>
      </c>
      <c r="CM20" s="33">
        <f t="shared" si="23"/>
        <v>1.7353399800757341E-2</v>
      </c>
      <c r="CN20" s="33">
        <f t="shared" si="24"/>
        <v>8.6331446587735172E-3</v>
      </c>
      <c r="CO20" s="33">
        <f t="shared" si="25"/>
        <v>6.9884754219569079E-3</v>
      </c>
      <c r="CP20" s="33">
        <f t="shared" si="26"/>
        <v>7.1626243478319918E-3</v>
      </c>
      <c r="CQ20" s="33">
        <f t="shared" si="27"/>
        <v>6.5699738564084509E-3</v>
      </c>
      <c r="CR20" s="33">
        <f t="shared" si="28"/>
        <v>6.5293265774224452E-3</v>
      </c>
      <c r="CS20" s="33">
        <f t="shared" si="29"/>
        <v>1.4694842375553074E-2</v>
      </c>
      <c r="CT20" s="33">
        <f t="shared" si="30"/>
        <v>1.560164409102871E-2</v>
      </c>
      <c r="CU20" s="33">
        <f t="shared" si="31"/>
        <v>5.970949625033084E-3</v>
      </c>
      <c r="CV20" s="33">
        <f t="shared" si="32"/>
        <v>9.9366396119100475E-3</v>
      </c>
      <c r="CW20" s="33">
        <f t="shared" si="33"/>
        <v>1.3767018402992326E-2</v>
      </c>
      <c r="CX20" s="35">
        <f t="shared" si="34"/>
        <v>1.6214468941251781E-2</v>
      </c>
      <c r="CZ20" s="14" t="s">
        <v>57</v>
      </c>
      <c r="DA20" s="15" t="s">
        <v>111</v>
      </c>
      <c r="DB20" s="15" t="s">
        <v>30</v>
      </c>
      <c r="DC20" s="15" t="s">
        <v>94</v>
      </c>
      <c r="DD20" s="15" t="str">
        <f t="shared" si="35"/>
        <v>Xtrackers (Luk; SWAP; Aku; 0,05%)</v>
      </c>
      <c r="DE20" s="15" t="s">
        <v>95</v>
      </c>
      <c r="DF20" s="64">
        <v>7166.6260000000002</v>
      </c>
      <c r="DG20" s="64">
        <v>7167</v>
      </c>
      <c r="DH20" s="65">
        <v>0.05</v>
      </c>
      <c r="DI20" s="65" t="s">
        <v>96</v>
      </c>
      <c r="DJ20" s="65" t="s">
        <v>60</v>
      </c>
      <c r="DK20" s="65" t="s">
        <v>67</v>
      </c>
      <c r="DL20" s="65" t="s">
        <v>90</v>
      </c>
      <c r="DM20" s="65" t="s">
        <v>62</v>
      </c>
      <c r="DN20" s="65" t="s">
        <v>97</v>
      </c>
      <c r="DO20" s="66">
        <v>1.9148435634023331</v>
      </c>
      <c r="DP20" s="67">
        <v>5.4327747773077278E-2</v>
      </c>
      <c r="DQ20" s="68">
        <f t="shared" si="36"/>
        <v>0.46419795681370668</v>
      </c>
      <c r="DR20" s="33">
        <f t="shared" si="70"/>
        <v>7.0454935059602875E-3</v>
      </c>
      <c r="DS20" s="35">
        <f t="shared" si="71"/>
        <v>3.7249077418989829E-4</v>
      </c>
    </row>
    <row r="21" spans="1:123" x14ac:dyDescent="0.3">
      <c r="A21" s="21">
        <v>44181</v>
      </c>
      <c r="B21" s="22">
        <v>3701.17</v>
      </c>
      <c r="C21" s="23">
        <v>6733.28</v>
      </c>
      <c r="D21" s="23">
        <v>7641.817</v>
      </c>
      <c r="E21" s="23">
        <f t="shared" si="72"/>
        <v>6732.6774505255808</v>
      </c>
      <c r="F21" s="23">
        <f>VLOOKUP($A21,Data!S$7:T$800,2,0)</f>
        <v>373.30059399999999</v>
      </c>
      <c r="G21" s="23">
        <f>VLOOKUP($A21,Data!V$7:Y$800,4,0)</f>
        <v>36.824489999999997</v>
      </c>
      <c r="H21" s="23">
        <f>VLOOKUP($A21,Data!P$7:Q$800,2,0)</f>
        <v>66.944299999999998</v>
      </c>
      <c r="I21" s="23">
        <f>VLOOKUP($A21,Data!K$7:N$800,4,0)</f>
        <v>70.12703375358457</v>
      </c>
      <c r="J21" s="23">
        <f>VLOOKUP($A21,Data!AA$7:AB$800,2,0)</f>
        <v>688.08820000000003</v>
      </c>
      <c r="K21" s="23">
        <f>VLOOKUP($A21,Data!AD$7:AE$800,2,0)</f>
        <v>69.561000000000007</v>
      </c>
      <c r="L21" s="23">
        <f>VLOOKUP($A21,Data!AL$7:AO$800,4,0)</f>
        <v>369.51781238737664</v>
      </c>
      <c r="M21" s="23">
        <f>VLOOKUP($A21,Data!AG$7:AJ$800,4,0)</f>
        <v>37.4193</v>
      </c>
      <c r="N21" s="23">
        <f>VLOOKUP($A21,Data!AQ$7:AU$800,5,0)</f>
        <v>37.754630055</v>
      </c>
      <c r="O21" s="24">
        <f>VLOOKUP($A21,Data!AQ$7:AW$800,7,0)</f>
        <v>37.789638246000003</v>
      </c>
      <c r="P21" s="32">
        <f t="shared" si="37"/>
        <v>1.7728480872187813E-3</v>
      </c>
      <c r="Q21" s="33">
        <f t="shared" si="15"/>
        <v>1.7749410460694559E-3</v>
      </c>
      <c r="R21" s="33">
        <f t="shared" si="16"/>
        <v>1.7752375209336702E-3</v>
      </c>
      <c r="S21" s="34">
        <f t="shared" si="38"/>
        <v>1.7748791058764368E-3</v>
      </c>
      <c r="T21" s="33">
        <f t="shared" si="39"/>
        <v>1.7732458495336445E-3</v>
      </c>
      <c r="U21" s="33">
        <f t="shared" si="17"/>
        <v>1.7726929549062298E-3</v>
      </c>
      <c r="V21" s="33">
        <f t="shared" si="17"/>
        <v>1.7717681318170087E-3</v>
      </c>
      <c r="W21" s="33">
        <f t="shared" si="17"/>
        <v>1.7089148390772024E-3</v>
      </c>
      <c r="X21" s="33">
        <f t="shared" si="17"/>
        <v>1.7739900304236667E-3</v>
      </c>
      <c r="Y21" s="33">
        <f t="shared" si="17"/>
        <v>1.7886768975527989E-3</v>
      </c>
      <c r="Z21" s="33">
        <f t="shared" si="17"/>
        <v>1.7474938894466163E-3</v>
      </c>
      <c r="AA21" s="33">
        <f t="shared" si="17"/>
        <v>1.6918254314557402E-3</v>
      </c>
      <c r="AB21" s="33">
        <f t="shared" si="17"/>
        <v>1.7759768918437224E-3</v>
      </c>
      <c r="AC21" s="35">
        <f t="shared" si="17"/>
        <v>2.7956486525806401E-3</v>
      </c>
      <c r="AD21" s="32">
        <f t="shared" si="40"/>
        <v>-1.6951965358114052E-6</v>
      </c>
      <c r="AE21" s="33">
        <f t="shared" si="41"/>
        <v>-2.2480911632261069E-6</v>
      </c>
      <c r="AF21" s="33">
        <f t="shared" si="42"/>
        <v>-3.1729142524472564E-6</v>
      </c>
      <c r="AG21" s="33">
        <f t="shared" si="43"/>
        <v>-6.6026206992253478E-5</v>
      </c>
      <c r="AH21" s="33">
        <f t="shared" si="44"/>
        <v>-9.510156457892549E-7</v>
      </c>
      <c r="AI21" s="33">
        <f t="shared" si="45"/>
        <v>1.3735851483342998E-5</v>
      </c>
      <c r="AJ21" s="33">
        <f t="shared" si="46"/>
        <v>-2.7447156622839586E-5</v>
      </c>
      <c r="AK21" s="33">
        <f t="shared" si="47"/>
        <v>-8.3115614613715749E-5</v>
      </c>
      <c r="AL21" s="33">
        <f t="shared" si="48"/>
        <v>1.0358457742665195E-6</v>
      </c>
      <c r="AM21" s="35">
        <f t="shared" si="49"/>
        <v>1.0207076065111842E-3</v>
      </c>
      <c r="AN21" s="52">
        <f t="shared" si="50"/>
        <v>-1.9916714000256519E-6</v>
      </c>
      <c r="AO21" s="34">
        <f t="shared" si="51"/>
        <v>-2.5445660274403537E-6</v>
      </c>
      <c r="AP21" s="34">
        <f t="shared" si="52"/>
        <v>-3.4693891166615032E-6</v>
      </c>
      <c r="AQ21" s="34">
        <f t="shared" si="53"/>
        <v>-6.6322681856467725E-5</v>
      </c>
      <c r="AR21" s="34">
        <f t="shared" si="54"/>
        <v>-1.2474905100035016E-6</v>
      </c>
      <c r="AS21" s="34">
        <f t="shared" si="55"/>
        <v>1.3439376619128751E-5</v>
      </c>
      <c r="AT21" s="34">
        <f t="shared" si="56"/>
        <v>-2.7743631487053833E-5</v>
      </c>
      <c r="AU21" s="34">
        <f t="shared" si="57"/>
        <v>-8.3412089477929996E-5</v>
      </c>
      <c r="AV21" s="34">
        <f t="shared" si="58"/>
        <v>7.3937091005227273E-7</v>
      </c>
      <c r="AW21" s="53">
        <f t="shared" si="59"/>
        <v>1.0204111316469699E-3</v>
      </c>
      <c r="AX21" s="52">
        <f t="shared" si="60"/>
        <v>-1.6332563428367308E-6</v>
      </c>
      <c r="AY21" s="34">
        <f t="shared" si="61"/>
        <v>-2.1861509702514326E-6</v>
      </c>
      <c r="AZ21" s="34">
        <f t="shared" si="62"/>
        <v>-3.1109740594725821E-6</v>
      </c>
      <c r="BA21" s="34">
        <f t="shared" si="63"/>
        <v>-6.5964266799278803E-5</v>
      </c>
      <c r="BB21" s="34">
        <f t="shared" si="64"/>
        <v>-8.8907545281458056E-7</v>
      </c>
      <c r="BC21" s="34">
        <f t="shared" si="65"/>
        <v>1.3797791676317672E-5</v>
      </c>
      <c r="BD21" s="34">
        <f t="shared" si="66"/>
        <v>-2.7385216429864911E-5</v>
      </c>
      <c r="BE21" s="34">
        <f t="shared" si="67"/>
        <v>-8.3053674420741075E-5</v>
      </c>
      <c r="BF21" s="34">
        <f t="shared" si="68"/>
        <v>1.0977859672411938E-6</v>
      </c>
      <c r="BG21" s="53">
        <f t="shared" si="69"/>
        <v>1.0207695467041589E-3</v>
      </c>
      <c r="BH21" s="32">
        <v>-1.6951965358114052E-6</v>
      </c>
      <c r="BI21" s="33">
        <v>-2.2480911632261069E-6</v>
      </c>
      <c r="BJ21" s="33">
        <v>-3.1729142524472564E-6</v>
      </c>
      <c r="BK21" s="33">
        <v>-6.6026206992253478E-5</v>
      </c>
      <c r="BL21" s="33">
        <v>-9.510156457892549E-7</v>
      </c>
      <c r="BM21" s="33">
        <v>1.3735851483342998E-5</v>
      </c>
      <c r="BN21" s="33">
        <v>-2.7447156622839586E-5</v>
      </c>
      <c r="BO21" s="33">
        <v>-8.3115614613715749E-5</v>
      </c>
      <c r="BP21" s="33">
        <v>1.0358457742665195E-6</v>
      </c>
      <c r="BQ21" s="35">
        <v>1.0207076065111842E-3</v>
      </c>
      <c r="BR21" s="32">
        <v>-1.9916714000256519E-6</v>
      </c>
      <c r="BS21" s="33">
        <v>-2.5445660274403537E-6</v>
      </c>
      <c r="BT21" s="33">
        <v>-3.4693891166615032E-6</v>
      </c>
      <c r="BU21" s="33">
        <v>-6.6322681856467725E-5</v>
      </c>
      <c r="BV21" s="33">
        <v>-1.2474905100035016E-6</v>
      </c>
      <c r="BW21" s="33">
        <v>1.3439376619128751E-5</v>
      </c>
      <c r="BX21" s="33">
        <v>-2.7743631487053833E-5</v>
      </c>
      <c r="BY21" s="33">
        <v>-8.3412089477929996E-5</v>
      </c>
      <c r="BZ21" s="33">
        <v>7.3937091005227273E-7</v>
      </c>
      <c r="CA21" s="35">
        <v>1.0204111316469699E-3</v>
      </c>
      <c r="CB21" s="52">
        <v>-1.6332563428367308E-6</v>
      </c>
      <c r="CC21" s="34">
        <v>-2.1861509702514326E-6</v>
      </c>
      <c r="CD21" s="34">
        <v>-3.1109740594725821E-6</v>
      </c>
      <c r="CE21" s="34">
        <v>-6.5964266799278803E-5</v>
      </c>
      <c r="CF21" s="34">
        <v>-8.8907545281458056E-7</v>
      </c>
      <c r="CG21" s="34">
        <v>1.3797791676317672E-5</v>
      </c>
      <c r="CH21" s="34">
        <v>-2.7385216429864911E-5</v>
      </c>
      <c r="CI21" s="34">
        <v>-8.3053674420741075E-5</v>
      </c>
      <c r="CJ21" s="34">
        <v>1.0977859672411938E-6</v>
      </c>
      <c r="CK21" s="53">
        <v>1.0207695467041589E-3</v>
      </c>
      <c r="CL21" s="33">
        <v>0</v>
      </c>
      <c r="CM21" s="33">
        <f t="shared" si="23"/>
        <v>1.73379149357622E-2</v>
      </c>
      <c r="CN21" s="33">
        <f t="shared" si="24"/>
        <v>8.6250593677366094E-3</v>
      </c>
      <c r="CO21" s="33">
        <f t="shared" si="25"/>
        <v>6.9725132998452732E-3</v>
      </c>
      <c r="CP21" s="33">
        <f t="shared" si="26"/>
        <v>7.1560535577745998E-3</v>
      </c>
      <c r="CQ21" s="33">
        <f t="shared" si="27"/>
        <v>6.5647466342286798E-3</v>
      </c>
      <c r="CR21" s="33">
        <f t="shared" si="28"/>
        <v>6.5737684951323594E-3</v>
      </c>
      <c r="CS21" s="33">
        <f t="shared" si="29"/>
        <v>1.4680724844801096E-2</v>
      </c>
      <c r="CT21" s="33">
        <f t="shared" si="30"/>
        <v>1.5550879524059757E-2</v>
      </c>
      <c r="CU21" s="33">
        <f t="shared" si="31"/>
        <v>5.9932691404627203E-3</v>
      </c>
      <c r="CV21" s="33">
        <f t="shared" si="32"/>
        <v>9.8851657264977799E-3</v>
      </c>
      <c r="CW21" s="33">
        <f t="shared" si="33"/>
        <v>1.3754986885312404E-2</v>
      </c>
      <c r="CX21" s="35">
        <f t="shared" si="34"/>
        <v>1.5312233627470029E-2</v>
      </c>
      <c r="CZ21" s="14" t="s">
        <v>57</v>
      </c>
      <c r="DA21" s="15" t="s">
        <v>34</v>
      </c>
      <c r="DB21" s="15" t="s">
        <v>35</v>
      </c>
      <c r="DC21" s="15" t="s">
        <v>98</v>
      </c>
      <c r="DD21" s="15" t="str">
        <f t="shared" si="35"/>
        <v>SPDR (Irl; Fizy; Dys; 0,09%)</v>
      </c>
      <c r="DE21" s="15" t="s">
        <v>58</v>
      </c>
      <c r="DF21" s="64">
        <v>5595.3379999999997</v>
      </c>
      <c r="DG21" s="64">
        <v>5258.59</v>
      </c>
      <c r="DH21" s="65">
        <v>0.09</v>
      </c>
      <c r="DI21" s="65" t="s">
        <v>99</v>
      </c>
      <c r="DJ21" s="65" t="s">
        <v>60</v>
      </c>
      <c r="DK21" s="65" t="s">
        <v>60</v>
      </c>
      <c r="DL21" s="65" t="s">
        <v>61</v>
      </c>
      <c r="DM21" s="65" t="s">
        <v>73</v>
      </c>
      <c r="DN21" s="65" t="s">
        <v>100</v>
      </c>
      <c r="DO21" s="66">
        <v>3.5221367899999989</v>
      </c>
      <c r="DP21" s="67">
        <v>9.8288902102389192E-2</v>
      </c>
      <c r="DQ21" s="68">
        <f t="shared" si="36"/>
        <v>0.45013850102759578</v>
      </c>
      <c r="DR21" s="33">
        <f t="shared" si="70"/>
        <v>-2.6243134519459144E-3</v>
      </c>
      <c r="DS21" s="35">
        <f t="shared" si="71"/>
        <v>4.3477195089351213E-4</v>
      </c>
    </row>
    <row r="22" spans="1:123" x14ac:dyDescent="0.3">
      <c r="A22" s="21">
        <v>44180</v>
      </c>
      <c r="B22" s="22">
        <v>3694.62</v>
      </c>
      <c r="C22" s="23">
        <v>6721.35</v>
      </c>
      <c r="D22" s="23">
        <v>7628.2749999999996</v>
      </c>
      <c r="E22" s="23">
        <f t="shared" si="72"/>
        <v>6720.7489336673725</v>
      </c>
      <c r="F22" s="23">
        <f>VLOOKUP($A22,Data!S$7:T$800,2,0)</f>
        <v>372.63981200000001</v>
      </c>
      <c r="G22" s="23">
        <f>VLOOKUP($A22,Data!V$7:Y$800,4,0)</f>
        <v>36.759326999999999</v>
      </c>
      <c r="H22" s="23">
        <f>VLOOKUP($A22,Data!P$7:Q$800,2,0)</f>
        <v>66.825900000000004</v>
      </c>
      <c r="I22" s="23">
        <f>VLOOKUP($A22,Data!K$7:N$800,4,0)</f>
        <v>70.007397073879844</v>
      </c>
      <c r="J22" s="23">
        <f>VLOOKUP($A22,Data!AA$7:AB$800,2,0)</f>
        <v>686.86969999999997</v>
      </c>
      <c r="K22" s="23">
        <f>VLOOKUP($A22,Data!AD$7:AE$800,2,0)</f>
        <v>69.436800000000005</v>
      </c>
      <c r="L22" s="23">
        <f>VLOOKUP($A22,Data!AL$7:AO$800,4,0)</f>
        <v>368.87320870917677</v>
      </c>
      <c r="M22" s="23">
        <f>VLOOKUP($A22,Data!AG$7:AJ$800,4,0)</f>
        <v>37.356099999999998</v>
      </c>
      <c r="N22" s="23">
        <f>VLOOKUP($A22,Data!AQ$7:AU$800,5,0)</f>
        <v>37.687697575000001</v>
      </c>
      <c r="O22" s="24">
        <f>VLOOKUP($A22,Data!AQ$7:AW$800,7,0)</f>
        <v>37.684286222000004</v>
      </c>
      <c r="P22" s="32">
        <f t="shared" si="37"/>
        <v>1.2921214314501217E-2</v>
      </c>
      <c r="Q22" s="33">
        <f t="shared" si="15"/>
        <v>1.2930352419920021E-2</v>
      </c>
      <c r="R22" s="33">
        <f t="shared" si="16"/>
        <v>1.2934634609087503E-2</v>
      </c>
      <c r="S22" s="34">
        <f t="shared" si="38"/>
        <v>1.2932621564899559E-2</v>
      </c>
      <c r="T22" s="33">
        <f t="shared" si="39"/>
        <v>1.2931040036440411E-2</v>
      </c>
      <c r="U22" s="33">
        <f t="shared" si="17"/>
        <v>1.2940803686246172E-2</v>
      </c>
      <c r="V22" s="33">
        <f t="shared" si="17"/>
        <v>1.2924945280810896E-2</v>
      </c>
      <c r="W22" s="33">
        <f t="shared" si="17"/>
        <v>1.298326601269495E-2</v>
      </c>
      <c r="X22" s="33">
        <f t="shared" si="17"/>
        <v>1.2933350793895126E-2</v>
      </c>
      <c r="Y22" s="33">
        <f t="shared" si="17"/>
        <v>1.2943931027943556E-2</v>
      </c>
      <c r="Z22" s="33">
        <f t="shared" si="17"/>
        <v>1.2900800951758162E-2</v>
      </c>
      <c r="AA22" s="33">
        <f t="shared" si="17"/>
        <v>1.3044032422962815E-2</v>
      </c>
      <c r="AB22" s="33">
        <f t="shared" si="17"/>
        <v>1.2928973087239726E-2</v>
      </c>
      <c r="AC22" s="35">
        <f t="shared" si="17"/>
        <v>1.1111100899490189E-2</v>
      </c>
      <c r="AD22" s="32">
        <f t="shared" si="40"/>
        <v>6.8761652038951127E-7</v>
      </c>
      <c r="AE22" s="33">
        <f t="shared" si="41"/>
        <v>1.0451266326150233E-5</v>
      </c>
      <c r="AF22" s="33">
        <f t="shared" si="42"/>
        <v>-5.4071391091259358E-6</v>
      </c>
      <c r="AG22" s="33">
        <f t="shared" si="43"/>
        <v>5.291359277492802E-5</v>
      </c>
      <c r="AH22" s="33">
        <f t="shared" si="44"/>
        <v>2.9983739751049399E-6</v>
      </c>
      <c r="AI22" s="33">
        <f t="shared" si="45"/>
        <v>1.35786080235345E-5</v>
      </c>
      <c r="AJ22" s="33">
        <f t="shared" si="46"/>
        <v>-2.9551468161859162E-5</v>
      </c>
      <c r="AK22" s="33">
        <f t="shared" si="47"/>
        <v>1.1368000304279313E-4</v>
      </c>
      <c r="AL22" s="33">
        <f t="shared" si="48"/>
        <v>-1.379332680295775E-6</v>
      </c>
      <c r="AM22" s="35">
        <f t="shared" si="49"/>
        <v>-1.8192515204298321E-3</v>
      </c>
      <c r="AN22" s="52">
        <f t="shared" si="50"/>
        <v>-3.5945726470920647E-6</v>
      </c>
      <c r="AO22" s="34">
        <f t="shared" si="51"/>
        <v>6.1690771586686566E-6</v>
      </c>
      <c r="AP22" s="34">
        <f t="shared" si="52"/>
        <v>-9.6893282766075117E-6</v>
      </c>
      <c r="AQ22" s="34">
        <f t="shared" si="53"/>
        <v>4.8631403607446444E-5</v>
      </c>
      <c r="AR22" s="34">
        <f t="shared" si="54"/>
        <v>-1.2838151923766361E-6</v>
      </c>
      <c r="AS22" s="34">
        <f t="shared" si="55"/>
        <v>9.2964188560529237E-6</v>
      </c>
      <c r="AT22" s="34">
        <f t="shared" si="56"/>
        <v>-3.3833657329340738E-5</v>
      </c>
      <c r="AU22" s="34">
        <f t="shared" si="57"/>
        <v>1.0939781387531156E-4</v>
      </c>
      <c r="AV22" s="34">
        <f t="shared" si="58"/>
        <v>-5.661521847777351E-6</v>
      </c>
      <c r="AW22" s="53">
        <f t="shared" si="59"/>
        <v>-1.8235337095973136E-3</v>
      </c>
      <c r="AX22" s="52">
        <f t="shared" si="60"/>
        <v>-1.5815284590825485E-6</v>
      </c>
      <c r="AY22" s="34">
        <f t="shared" si="61"/>
        <v>8.1821213466781728E-6</v>
      </c>
      <c r="AZ22" s="34">
        <f t="shared" si="62"/>
        <v>-7.6762840885979955E-6</v>
      </c>
      <c r="BA22" s="34">
        <f t="shared" si="63"/>
        <v>5.064444779545596E-5</v>
      </c>
      <c r="BB22" s="34">
        <f t="shared" si="64"/>
        <v>7.2922899563288013E-7</v>
      </c>
      <c r="BC22" s="34">
        <f t="shared" si="65"/>
        <v>1.130946304406244E-5</v>
      </c>
      <c r="BD22" s="34">
        <f t="shared" si="66"/>
        <v>-3.1820613141331222E-5</v>
      </c>
      <c r="BE22" s="34">
        <f t="shared" si="67"/>
        <v>1.1141085806332107E-4</v>
      </c>
      <c r="BF22" s="34">
        <f t="shared" si="68"/>
        <v>-3.6484776597678348E-6</v>
      </c>
      <c r="BG22" s="53">
        <f t="shared" si="69"/>
        <v>-1.8215206654093041E-3</v>
      </c>
      <c r="BH22" s="32">
        <v>6.8761652038951127E-7</v>
      </c>
      <c r="BI22" s="33">
        <v>1.0451266326150233E-5</v>
      </c>
      <c r="BJ22" s="33">
        <v>-5.4071391091259358E-6</v>
      </c>
      <c r="BK22" s="33">
        <v>5.291359277492802E-5</v>
      </c>
      <c r="BL22" s="33">
        <v>2.9983739751049399E-6</v>
      </c>
      <c r="BM22" s="33">
        <v>1.35786080235345E-5</v>
      </c>
      <c r="BN22" s="33">
        <v>-2.9551468161859162E-5</v>
      </c>
      <c r="BO22" s="33">
        <v>1.1368000304279313E-4</v>
      </c>
      <c r="BP22" s="33">
        <v>-1.379332680295775E-6</v>
      </c>
      <c r="BQ22" s="35">
        <v>-1.8192515204298321E-3</v>
      </c>
      <c r="BR22" s="32">
        <v>-3.5945726470920647E-6</v>
      </c>
      <c r="BS22" s="33">
        <v>6.1690771586686566E-6</v>
      </c>
      <c r="BT22" s="33">
        <v>-9.6893282766075117E-6</v>
      </c>
      <c r="BU22" s="33">
        <v>4.8631403607446444E-5</v>
      </c>
      <c r="BV22" s="33">
        <v>-1.2838151923766361E-6</v>
      </c>
      <c r="BW22" s="33">
        <v>9.2964188560529237E-6</v>
      </c>
      <c r="BX22" s="33">
        <v>-3.3833657329340738E-5</v>
      </c>
      <c r="BY22" s="33">
        <v>1.0939781387531156E-4</v>
      </c>
      <c r="BZ22" s="33">
        <v>-5.661521847777351E-6</v>
      </c>
      <c r="CA22" s="35">
        <v>-1.8235337095973136E-3</v>
      </c>
      <c r="CB22" s="52">
        <v>-1.5815284590825485E-6</v>
      </c>
      <c r="CC22" s="34">
        <v>8.1821213466781728E-6</v>
      </c>
      <c r="CD22" s="34">
        <v>-7.6762840885979955E-6</v>
      </c>
      <c r="CE22" s="34">
        <v>5.064444779545596E-5</v>
      </c>
      <c r="CF22" s="34">
        <v>7.2922899563288013E-7</v>
      </c>
      <c r="CG22" s="34">
        <v>1.130946304406244E-5</v>
      </c>
      <c r="CH22" s="34">
        <v>-3.1820613141331222E-5</v>
      </c>
      <c r="CI22" s="34">
        <v>1.1141085806332107E-4</v>
      </c>
      <c r="CJ22" s="34">
        <v>-3.6484776597678348E-6</v>
      </c>
      <c r="CK22" s="53">
        <v>-1.8215206654093041E-3</v>
      </c>
      <c r="CL22" s="33">
        <v>0</v>
      </c>
      <c r="CM22" s="33">
        <f t="shared" si="23"/>
        <v>1.7337613855131773E-2</v>
      </c>
      <c r="CN22" s="33">
        <f t="shared" si="24"/>
        <v>8.6251217314794459E-3</v>
      </c>
      <c r="CO22" s="33">
        <f t="shared" si="25"/>
        <v>6.9742172945601588E-3</v>
      </c>
      <c r="CP22" s="33">
        <f t="shared" si="26"/>
        <v>7.158313729807686E-3</v>
      </c>
      <c r="CQ22" s="33">
        <f t="shared" si="27"/>
        <v>6.5679347292941781E-3</v>
      </c>
      <c r="CR22" s="33">
        <f t="shared" si="28"/>
        <v>6.6401153619786157E-3</v>
      </c>
      <c r="CS22" s="33">
        <f t="shared" si="29"/>
        <v>1.4681688113217684E-2</v>
      </c>
      <c r="CT22" s="33">
        <f t="shared" si="30"/>
        <v>1.5536954974524786E-2</v>
      </c>
      <c r="CU22" s="33">
        <f t="shared" si="31"/>
        <v>6.0208326282558122E-3</v>
      </c>
      <c r="CV22" s="33">
        <f t="shared" si="32"/>
        <v>9.9689611854480997E-3</v>
      </c>
      <c r="CW22" s="33">
        <f t="shared" si="33"/>
        <v>1.3753938653129349E-2</v>
      </c>
      <c r="CX22" s="35">
        <f t="shared" si="34"/>
        <v>1.4278785864468846E-2</v>
      </c>
      <c r="CZ22" s="14" t="s">
        <v>65</v>
      </c>
      <c r="DA22" s="15" t="s">
        <v>34</v>
      </c>
      <c r="DB22" s="15" t="s">
        <v>35</v>
      </c>
      <c r="DC22" s="15" t="s">
        <v>101</v>
      </c>
      <c r="DD22" s="15" t="str">
        <f t="shared" si="35"/>
        <v>SPDR (Irl; Fizy; Dys; 0,09%)</v>
      </c>
      <c r="DE22" s="15" t="s">
        <v>58</v>
      </c>
      <c r="DF22" s="64">
        <v>5595.3379999999997</v>
      </c>
      <c r="DG22" s="64">
        <v>5258.59</v>
      </c>
      <c r="DH22" s="65">
        <v>0.09</v>
      </c>
      <c r="DI22" s="65" t="s">
        <v>99</v>
      </c>
      <c r="DJ22" s="65" t="s">
        <v>60</v>
      </c>
      <c r="DK22" s="65" t="s">
        <v>67</v>
      </c>
      <c r="DL22" s="65" t="s">
        <v>61</v>
      </c>
      <c r="DM22" s="65" t="s">
        <v>73</v>
      </c>
      <c r="DN22" s="65" t="s">
        <v>102</v>
      </c>
      <c r="DO22" s="66">
        <v>2.5806105204586665</v>
      </c>
      <c r="DP22" s="67">
        <v>6.2181682791886073E-2</v>
      </c>
      <c r="DQ22" s="68">
        <f t="shared" si="36"/>
        <v>0.45013850102759578</v>
      </c>
      <c r="DR22" s="33">
        <f t="shared" si="70"/>
        <v>-2.6243134519459144E-3</v>
      </c>
      <c r="DS22" s="35">
        <f t="shared" si="71"/>
        <v>4.3477195089351213E-4</v>
      </c>
    </row>
    <row r="23" spans="1:123" x14ac:dyDescent="0.3">
      <c r="A23" s="21">
        <v>44179</v>
      </c>
      <c r="B23" s="22">
        <v>3647.49</v>
      </c>
      <c r="C23" s="23">
        <v>6635.55</v>
      </c>
      <c r="D23" s="23">
        <v>7530.866</v>
      </c>
      <c r="E23" s="23">
        <f t="shared" si="72"/>
        <v>6634.9417429999985</v>
      </c>
      <c r="F23" s="23">
        <f>VLOOKUP($A23,Data!S$7:T$800,2,0)</f>
        <v>367.88270599999998</v>
      </c>
      <c r="G23" s="23">
        <f>VLOOKUP($A23,Data!V$7:Y$800,4,0)</f>
        <v>36.289709000000002</v>
      </c>
      <c r="H23" s="23">
        <f>VLOOKUP($A23,Data!P$7:Q$800,2,0)</f>
        <v>65.973200000000006</v>
      </c>
      <c r="I23" s="23">
        <f>VLOOKUP($A23,Data!K$7:N$800,4,0)</f>
        <v>69.110121976094419</v>
      </c>
      <c r="J23" s="23">
        <f>VLOOKUP($A23,Data!AA$7:AB$800,2,0)</f>
        <v>678.09960000000001</v>
      </c>
      <c r="K23" s="23">
        <f>VLOOKUP($A23,Data!AD$7:AE$800,2,0)</f>
        <v>68.549499999999995</v>
      </c>
      <c r="L23" s="23">
        <f>VLOOKUP($A23,Data!AL$7:AO$800,4,0)</f>
        <v>364.17505876446165</v>
      </c>
      <c r="M23" s="23">
        <f>VLOOKUP($A23,Data!AG$7:AJ$800,4,0)</f>
        <v>36.875100000000003</v>
      </c>
      <c r="N23" s="23">
        <f>VLOOKUP($A23,Data!AQ$7:AU$800,5,0)</f>
        <v>37.206653750000001</v>
      </c>
      <c r="O23" s="24">
        <f>VLOOKUP($A23,Data!AQ$7:AW$800,7,0)</f>
        <v>37.270173563</v>
      </c>
      <c r="P23" s="32">
        <f t="shared" si="37"/>
        <v>-4.359266922526861E-3</v>
      </c>
      <c r="Q23" s="33">
        <f t="shared" si="15"/>
        <v>-4.2318514350028202E-3</v>
      </c>
      <c r="R23" s="33">
        <f t="shared" si="16"/>
        <v>-4.1781361442693177E-3</v>
      </c>
      <c r="S23" s="34">
        <f t="shared" si="38"/>
        <v>-4.2053057610079488E-3</v>
      </c>
      <c r="T23" s="33">
        <f t="shared" si="39"/>
        <v>-4.2087516181387175E-3</v>
      </c>
      <c r="U23" s="33">
        <f t="shared" si="17"/>
        <v>-4.209819749830479E-3</v>
      </c>
      <c r="V23" s="33">
        <f t="shared" si="17"/>
        <v>-4.206671808657525E-3</v>
      </c>
      <c r="W23" s="33">
        <f t="shared" si="17"/>
        <v>-4.1660680936647099E-3</v>
      </c>
      <c r="X23" s="33">
        <f t="shared" si="17"/>
        <v>-4.1822607469738093E-3</v>
      </c>
      <c r="Y23" s="33">
        <f t="shared" si="17"/>
        <v>-4.2257162945016358E-3</v>
      </c>
      <c r="Z23" s="33">
        <f t="shared" si="17"/>
        <v>-4.2264839306382918E-3</v>
      </c>
      <c r="AA23" s="33">
        <f t="shared" si="17"/>
        <v>-4.1857839973425959E-3</v>
      </c>
      <c r="AB23" s="33">
        <f t="shared" si="17"/>
        <v>-4.1882421169791018E-3</v>
      </c>
      <c r="AC23" s="35">
        <f t="shared" si="17"/>
        <v>-3.1715271961139102E-3</v>
      </c>
      <c r="AD23" s="32">
        <f t="shared" si="40"/>
        <v>2.3099816864102785E-5</v>
      </c>
      <c r="AE23" s="33">
        <f t="shared" si="41"/>
        <v>2.203168517234122E-5</v>
      </c>
      <c r="AF23" s="33">
        <f t="shared" si="42"/>
        <v>2.5179626345295247E-5</v>
      </c>
      <c r="AG23" s="33">
        <f t="shared" si="43"/>
        <v>6.5783341338110368E-5</v>
      </c>
      <c r="AH23" s="33">
        <f t="shared" si="44"/>
        <v>4.9590688029010899E-5</v>
      </c>
      <c r="AI23" s="33">
        <f t="shared" si="45"/>
        <v>6.1351405011844662E-6</v>
      </c>
      <c r="AJ23" s="33">
        <f t="shared" si="46"/>
        <v>5.3675043645284859E-6</v>
      </c>
      <c r="AK23" s="33">
        <f t="shared" si="47"/>
        <v>4.6067437660224364E-5</v>
      </c>
      <c r="AL23" s="33">
        <f t="shared" si="48"/>
        <v>4.360931802371848E-5</v>
      </c>
      <c r="AM23" s="35">
        <f t="shared" si="49"/>
        <v>1.06032423888891E-3</v>
      </c>
      <c r="AN23" s="52">
        <f t="shared" si="50"/>
        <v>-3.0615473869399779E-5</v>
      </c>
      <c r="AO23" s="34">
        <f t="shared" si="51"/>
        <v>-3.1683605561161343E-5</v>
      </c>
      <c r="AP23" s="34">
        <f t="shared" si="52"/>
        <v>-2.8535664388207316E-5</v>
      </c>
      <c r="AQ23" s="34">
        <f t="shared" si="53"/>
        <v>1.2068050604607805E-5</v>
      </c>
      <c r="AR23" s="34">
        <f t="shared" si="54"/>
        <v>-4.1246027044916644E-6</v>
      </c>
      <c r="AS23" s="34">
        <f t="shared" si="55"/>
        <v>-4.7580150232318097E-5</v>
      </c>
      <c r="AT23" s="34">
        <f t="shared" si="56"/>
        <v>-4.8347786368974077E-5</v>
      </c>
      <c r="AU23" s="34">
        <f t="shared" si="57"/>
        <v>-7.6478530732781991E-6</v>
      </c>
      <c r="AV23" s="34">
        <f t="shared" si="58"/>
        <v>-1.0105972709784083E-5</v>
      </c>
      <c r="AW23" s="53">
        <f t="shared" si="59"/>
        <v>1.0066089481554075E-3</v>
      </c>
      <c r="AX23" s="52">
        <f t="shared" si="60"/>
        <v>-3.4458571307460772E-6</v>
      </c>
      <c r="AY23" s="34">
        <f t="shared" si="61"/>
        <v>-4.5139888225076419E-6</v>
      </c>
      <c r="AZ23" s="34">
        <f t="shared" si="62"/>
        <v>-1.3660476495536145E-6</v>
      </c>
      <c r="BA23" s="34">
        <f t="shared" si="63"/>
        <v>3.9237667343261506E-5</v>
      </c>
      <c r="BB23" s="34">
        <f t="shared" si="64"/>
        <v>2.3045014034162037E-5</v>
      </c>
      <c r="BC23" s="34">
        <f t="shared" si="65"/>
        <v>-2.0410533493664396E-5</v>
      </c>
      <c r="BD23" s="34">
        <f t="shared" si="66"/>
        <v>-2.1178169630320376E-5</v>
      </c>
      <c r="BE23" s="34">
        <f t="shared" si="67"/>
        <v>1.9521763665375502E-5</v>
      </c>
      <c r="BF23" s="34">
        <f t="shared" si="68"/>
        <v>1.7063644028869618E-5</v>
      </c>
      <c r="BG23" s="53">
        <f t="shared" si="69"/>
        <v>1.0337785648940612E-3</v>
      </c>
      <c r="BH23" s="32">
        <v>2.3099816864102785E-5</v>
      </c>
      <c r="BI23" s="33">
        <v>2.203168517234122E-5</v>
      </c>
      <c r="BJ23" s="33">
        <v>2.5179626345295247E-5</v>
      </c>
      <c r="BK23" s="33">
        <v>6.5783341338110368E-5</v>
      </c>
      <c r="BL23" s="33">
        <v>4.9590688029010899E-5</v>
      </c>
      <c r="BM23" s="33">
        <v>6.1351405011844662E-6</v>
      </c>
      <c r="BN23" s="33">
        <v>5.3675043645284859E-6</v>
      </c>
      <c r="BO23" s="33">
        <v>4.6067437660224364E-5</v>
      </c>
      <c r="BP23" s="33">
        <v>4.360931802371848E-5</v>
      </c>
      <c r="BQ23" s="35">
        <v>1.06032423888891E-3</v>
      </c>
      <c r="BR23" s="32">
        <v>-3.0615473869399779E-5</v>
      </c>
      <c r="BS23" s="33">
        <v>-3.1683605561161343E-5</v>
      </c>
      <c r="BT23" s="33">
        <v>-2.8535664388207316E-5</v>
      </c>
      <c r="BU23" s="33">
        <v>1.2068050604607805E-5</v>
      </c>
      <c r="BV23" s="33">
        <v>-4.1246027044916644E-6</v>
      </c>
      <c r="BW23" s="33">
        <v>-4.7580150232318097E-5</v>
      </c>
      <c r="BX23" s="33">
        <v>-4.8347786368974077E-5</v>
      </c>
      <c r="BY23" s="33">
        <v>-7.6478530732781991E-6</v>
      </c>
      <c r="BZ23" s="33">
        <v>-1.0105972709784083E-5</v>
      </c>
      <c r="CA23" s="35">
        <v>1.0066089481554075E-3</v>
      </c>
      <c r="CB23" s="52">
        <v>-3.4458571307460772E-6</v>
      </c>
      <c r="CC23" s="34">
        <v>-4.5139888225076419E-6</v>
      </c>
      <c r="CD23" s="34">
        <v>-1.3660476495536145E-6</v>
      </c>
      <c r="CE23" s="34">
        <v>3.9237667343261506E-5</v>
      </c>
      <c r="CF23" s="34">
        <v>2.3045014034162037E-5</v>
      </c>
      <c r="CG23" s="34">
        <v>-2.0410533493664396E-5</v>
      </c>
      <c r="CH23" s="34">
        <v>-2.1178169630320376E-5</v>
      </c>
      <c r="CI23" s="34">
        <v>1.9521763665375502E-5</v>
      </c>
      <c r="CJ23" s="34">
        <v>1.7063644028869618E-5</v>
      </c>
      <c r="CK23" s="53">
        <v>1.0337785648940612E-3</v>
      </c>
      <c r="CL23" s="33">
        <v>0</v>
      </c>
      <c r="CM23" s="33">
        <f t="shared" si="23"/>
        <v>1.7333313052334987E-2</v>
      </c>
      <c r="CN23" s="33">
        <f t="shared" si="24"/>
        <v>8.6228622360475793E-3</v>
      </c>
      <c r="CO23" s="33">
        <f t="shared" si="25"/>
        <v>6.9735337217600168E-3</v>
      </c>
      <c r="CP23" s="33">
        <f t="shared" si="26"/>
        <v>7.1479221257466641E-3</v>
      </c>
      <c r="CQ23" s="33">
        <f t="shared" si="27"/>
        <v>6.5733079337659817E-3</v>
      </c>
      <c r="CR23" s="33">
        <f t="shared" si="28"/>
        <v>6.5875331062572595E-3</v>
      </c>
      <c r="CS23" s="33">
        <f t="shared" si="29"/>
        <v>1.4678684564006561E-2</v>
      </c>
      <c r="CT23" s="33">
        <f t="shared" si="30"/>
        <v>1.5523341606773267E-2</v>
      </c>
      <c r="CU23" s="33">
        <f t="shared" si="31"/>
        <v>6.0501833727490961E-3</v>
      </c>
      <c r="CV23" s="33">
        <f t="shared" si="32"/>
        <v>9.8556262553701757E-3</v>
      </c>
      <c r="CW23" s="33">
        <f t="shared" si="33"/>
        <v>1.375531910918748E-2</v>
      </c>
      <c r="CX23" s="35">
        <f t="shared" si="34"/>
        <v>1.6103736873000152E-2</v>
      </c>
      <c r="CZ23" s="14" t="s">
        <v>65</v>
      </c>
      <c r="DA23" s="15" t="s">
        <v>31</v>
      </c>
      <c r="DB23" s="15" t="s">
        <v>32</v>
      </c>
      <c r="DC23" s="15" t="s">
        <v>103</v>
      </c>
      <c r="DD23" s="15" t="str">
        <f t="shared" si="35"/>
        <v>HSBC (Irl; Fizy; Dys; 0,09%)</v>
      </c>
      <c r="DE23" s="15" t="s">
        <v>58</v>
      </c>
      <c r="DF23" s="64">
        <v>4952.8959999999997</v>
      </c>
      <c r="DG23" s="64">
        <v>4952.8959999999997</v>
      </c>
      <c r="DH23" s="65">
        <v>0.09</v>
      </c>
      <c r="DI23" s="65" t="s">
        <v>104</v>
      </c>
      <c r="DJ23" s="65" t="s">
        <v>60</v>
      </c>
      <c r="DK23" s="65" t="s">
        <v>72</v>
      </c>
      <c r="DL23" s="65" t="s">
        <v>61</v>
      </c>
      <c r="DM23" s="65" t="s">
        <v>73</v>
      </c>
      <c r="DN23" s="65" t="s">
        <v>105</v>
      </c>
      <c r="DO23" s="66">
        <v>2.7382878516810005</v>
      </c>
      <c r="DP23" s="67">
        <v>0.11649001296011582</v>
      </c>
      <c r="DQ23" s="68">
        <f t="shared" si="36"/>
        <v>0.45580656166951972</v>
      </c>
      <c r="DR23" s="33">
        <f t="shared" si="70"/>
        <v>1.2740630618346405E-3</v>
      </c>
      <c r="DS23" s="35">
        <f t="shared" si="71"/>
        <v>1.5183221608067372E-3</v>
      </c>
    </row>
    <row r="24" spans="1:123" x14ac:dyDescent="0.3">
      <c r="A24" s="21">
        <v>44176</v>
      </c>
      <c r="B24" s="22">
        <v>3663.46</v>
      </c>
      <c r="C24" s="23">
        <v>6663.75</v>
      </c>
      <c r="D24" s="23">
        <v>7562.4629999999997</v>
      </c>
      <c r="E24" s="23">
        <f t="shared" si="72"/>
        <v>6662.9615335222943</v>
      </c>
      <c r="F24" s="23">
        <f>VLOOKUP($A24,Data!S$7:T$800,2,0)</f>
        <v>369.43757699999998</v>
      </c>
      <c r="G24" s="23">
        <f>VLOOKUP($A24,Data!V$7:Y$800,4,0)</f>
        <v>36.443128000000002</v>
      </c>
      <c r="H24" s="23">
        <f>VLOOKUP($A24,Data!P$7:Q$800,2,0)</f>
        <v>66.251900000000006</v>
      </c>
      <c r="I24" s="23">
        <f>VLOOKUP($A24,Data!K$7:N$800,4,0)</f>
        <v>69.399243952047499</v>
      </c>
      <c r="J24" s="23">
        <f>VLOOKUP($A24,Data!AA$7:AB$800,2,0)</f>
        <v>680.94749999999999</v>
      </c>
      <c r="K24" s="23">
        <f>VLOOKUP($A24,Data!AD$7:AE$800,2,0)</f>
        <v>68.840400000000002</v>
      </c>
      <c r="L24" s="23">
        <f>VLOOKUP($A24,Data!AL$7:AO$800,4,0)</f>
        <v>365.72077172927607</v>
      </c>
      <c r="M24" s="23">
        <f>VLOOKUP($A24,Data!AG$7:AJ$800,4,0)</f>
        <v>37.030099999999997</v>
      </c>
      <c r="N24" s="23">
        <f>VLOOKUP($A24,Data!AQ$7:AU$800,5,0)</f>
        <v>37.363139624999995</v>
      </c>
      <c r="O24" s="24">
        <f>VLOOKUP($A24,Data!AQ$7:AW$800,7,0)</f>
        <v>37.388753010000002</v>
      </c>
      <c r="P24" s="32">
        <f t="shared" si="37"/>
        <v>-1.264960061067022E-3</v>
      </c>
      <c r="Q24" s="33">
        <f t="shared" si="15"/>
        <v>-1.2499831387167148E-3</v>
      </c>
      <c r="R24" s="33">
        <f t="shared" si="16"/>
        <v>-1.2428891447480162E-3</v>
      </c>
      <c r="S24" s="34">
        <f t="shared" si="38"/>
        <v>-1.246199782195867E-3</v>
      </c>
      <c r="T24" s="33">
        <f t="shared" si="39"/>
        <v>-1.2502323668320825E-3</v>
      </c>
      <c r="U24" s="33">
        <f t="shared" si="17"/>
        <v>-1.2495094031933496E-3</v>
      </c>
      <c r="V24" s="33">
        <f t="shared" si="17"/>
        <v>-1.2512267298209201E-3</v>
      </c>
      <c r="W24" s="33">
        <f t="shared" si="17"/>
        <v>-1.2912482065997599E-3</v>
      </c>
      <c r="X24" s="33">
        <f t="shared" si="17"/>
        <v>-1.2443606657065454E-3</v>
      </c>
      <c r="Y24" s="33">
        <f t="shared" si="17"/>
        <v>-1.2361154636303384E-3</v>
      </c>
      <c r="Z24" s="33">
        <f t="shared" si="17"/>
        <v>-1.2702820429053574E-3</v>
      </c>
      <c r="AA24" s="33">
        <f t="shared" si="17"/>
        <v>-1.3376591504247193E-3</v>
      </c>
      <c r="AB24" s="33">
        <f t="shared" si="17"/>
        <v>-1.2441426058446003E-3</v>
      </c>
      <c r="AC24" s="35">
        <f t="shared" si="17"/>
        <v>-1.5554862064154351E-3</v>
      </c>
      <c r="AD24" s="32">
        <f t="shared" si="40"/>
        <v>-2.492281153676501E-7</v>
      </c>
      <c r="AE24" s="33">
        <f t="shared" si="41"/>
        <v>4.7373552336527069E-7</v>
      </c>
      <c r="AF24" s="33">
        <f t="shared" si="42"/>
        <v>-1.2435911042052439E-6</v>
      </c>
      <c r="AG24" s="33">
        <f t="shared" si="43"/>
        <v>-4.126506788304507E-5</v>
      </c>
      <c r="AH24" s="33">
        <f t="shared" si="44"/>
        <v>5.6224730101694931E-6</v>
      </c>
      <c r="AI24" s="33">
        <f t="shared" si="45"/>
        <v>1.386767508637643E-5</v>
      </c>
      <c r="AJ24" s="33">
        <f t="shared" si="46"/>
        <v>-2.0298904188642553E-5</v>
      </c>
      <c r="AK24" s="33">
        <f t="shared" si="47"/>
        <v>-8.7676011708004431E-5</v>
      </c>
      <c r="AL24" s="33">
        <f t="shared" si="48"/>
        <v>5.8405328721145011E-6</v>
      </c>
      <c r="AM24" s="35">
        <f t="shared" si="49"/>
        <v>-3.0550306769872027E-4</v>
      </c>
      <c r="AN24" s="52">
        <f t="shared" si="50"/>
        <v>-7.3432220840663476E-6</v>
      </c>
      <c r="AO24" s="34">
        <f t="shared" si="51"/>
        <v>-6.6202584453334268E-6</v>
      </c>
      <c r="AP24" s="34">
        <f t="shared" si="52"/>
        <v>-8.3375850729039414E-6</v>
      </c>
      <c r="AQ24" s="34">
        <f t="shared" si="53"/>
        <v>-4.8359061851743768E-5</v>
      </c>
      <c r="AR24" s="34">
        <f t="shared" si="54"/>
        <v>-1.4715209585292044E-6</v>
      </c>
      <c r="AS24" s="34">
        <f t="shared" si="55"/>
        <v>6.7736811176777323E-6</v>
      </c>
      <c r="AT24" s="34">
        <f t="shared" si="56"/>
        <v>-2.739289815734125E-5</v>
      </c>
      <c r="AU24" s="34">
        <f t="shared" si="57"/>
        <v>-9.4770005676703128E-5</v>
      </c>
      <c r="AV24" s="34">
        <f t="shared" si="58"/>
        <v>-1.2534610965841964E-6</v>
      </c>
      <c r="AW24" s="53">
        <f t="shared" si="59"/>
        <v>-3.1259706166741896E-4</v>
      </c>
      <c r="AX24" s="52">
        <f t="shared" si="60"/>
        <v>-4.0325846362154749E-6</v>
      </c>
      <c r="AY24" s="34">
        <f t="shared" si="61"/>
        <v>-3.3096209974825541E-6</v>
      </c>
      <c r="AZ24" s="34">
        <f t="shared" si="62"/>
        <v>-5.0269476250530687E-6</v>
      </c>
      <c r="BA24" s="34">
        <f t="shared" si="63"/>
        <v>-4.5048424403892895E-5</v>
      </c>
      <c r="BB24" s="34">
        <f t="shared" si="64"/>
        <v>1.8391164893216683E-6</v>
      </c>
      <c r="BC24" s="34">
        <f t="shared" si="65"/>
        <v>1.0084318565528605E-5</v>
      </c>
      <c r="BD24" s="34">
        <f t="shared" si="66"/>
        <v>-2.4082260709490377E-5</v>
      </c>
      <c r="BE24" s="34">
        <f t="shared" si="67"/>
        <v>-9.1459368228852256E-5</v>
      </c>
      <c r="BF24" s="34">
        <f t="shared" si="68"/>
        <v>2.0571763512666763E-6</v>
      </c>
      <c r="BG24" s="53">
        <f t="shared" si="69"/>
        <v>-3.0928642421956809E-4</v>
      </c>
      <c r="BH24" s="32">
        <v>-2.492281153676501E-7</v>
      </c>
      <c r="BI24" s="33">
        <v>4.7373552336527069E-7</v>
      </c>
      <c r="BJ24" s="33">
        <v>-1.2435911042052439E-6</v>
      </c>
      <c r="BK24" s="33">
        <v>-4.126506788304507E-5</v>
      </c>
      <c r="BL24" s="33">
        <v>5.6224730101694931E-6</v>
      </c>
      <c r="BM24" s="33">
        <v>1.386767508637643E-5</v>
      </c>
      <c r="BN24" s="33">
        <v>-2.0298904188642553E-5</v>
      </c>
      <c r="BO24" s="33">
        <v>-8.7676011708004431E-5</v>
      </c>
      <c r="BP24" s="33">
        <v>5.8405328721145011E-6</v>
      </c>
      <c r="BQ24" s="35">
        <v>-3.0550306769872027E-4</v>
      </c>
      <c r="BR24" s="32">
        <v>-7.3432220840663476E-6</v>
      </c>
      <c r="BS24" s="33">
        <v>-6.6202584453334268E-6</v>
      </c>
      <c r="BT24" s="33">
        <v>-8.3375850729039414E-6</v>
      </c>
      <c r="BU24" s="33">
        <v>-4.8359061851743768E-5</v>
      </c>
      <c r="BV24" s="33">
        <v>-1.4715209585292044E-6</v>
      </c>
      <c r="BW24" s="33">
        <v>6.7736811176777323E-6</v>
      </c>
      <c r="BX24" s="33">
        <v>-2.739289815734125E-5</v>
      </c>
      <c r="BY24" s="33">
        <v>-9.4770005676703128E-5</v>
      </c>
      <c r="BZ24" s="33">
        <v>-1.2534610965841964E-6</v>
      </c>
      <c r="CA24" s="35">
        <v>-3.1259706166741896E-4</v>
      </c>
      <c r="CB24" s="52">
        <v>-4.0325846362154749E-6</v>
      </c>
      <c r="CC24" s="34">
        <v>-3.3096209974825541E-6</v>
      </c>
      <c r="CD24" s="34">
        <v>-5.0269476250530687E-6</v>
      </c>
      <c r="CE24" s="34">
        <v>-4.5048424403892895E-5</v>
      </c>
      <c r="CF24" s="34">
        <v>1.8391164893216683E-6</v>
      </c>
      <c r="CG24" s="34">
        <v>1.0084318565528605E-5</v>
      </c>
      <c r="CH24" s="34">
        <v>-2.4082260709490377E-5</v>
      </c>
      <c r="CI24" s="34">
        <v>-9.1459368228852256E-5</v>
      </c>
      <c r="CJ24" s="34">
        <v>2.0571763512666763E-6</v>
      </c>
      <c r="CK24" s="53">
        <v>-3.0928642421956809E-4</v>
      </c>
      <c r="CL24" s="33">
        <v>0</v>
      </c>
      <c r="CM24" s="33">
        <f t="shared" si="23"/>
        <v>1.7278437419787629E-2</v>
      </c>
      <c r="CN24" s="33">
        <f t="shared" si="24"/>
        <v>8.5959745915968888E-3</v>
      </c>
      <c r="CO24" s="33">
        <f t="shared" si="25"/>
        <v>6.9501745044000529E-3</v>
      </c>
      <c r="CP24" s="33">
        <f t="shared" si="26"/>
        <v>7.1256391525034157E-3</v>
      </c>
      <c r="CQ24" s="33">
        <f t="shared" si="27"/>
        <v>6.5478557248936919E-3</v>
      </c>
      <c r="CR24" s="33">
        <f t="shared" si="28"/>
        <v>6.5210393976624648E-3</v>
      </c>
      <c r="CS24" s="33">
        <f t="shared" si="29"/>
        <v>1.4628154620511591E-2</v>
      </c>
      <c r="CT24" s="33">
        <f t="shared" si="30"/>
        <v>1.5517084788852831E-2</v>
      </c>
      <c r="CU24" s="33">
        <f t="shared" si="31"/>
        <v>6.044760474205324E-3</v>
      </c>
      <c r="CV24" s="33">
        <f t="shared" si="32"/>
        <v>9.8089092469555439E-3</v>
      </c>
      <c r="CW24" s="33">
        <f t="shared" si="33"/>
        <v>1.3710923993585311E-2</v>
      </c>
      <c r="CX24" s="35">
        <f t="shared" si="34"/>
        <v>1.5022909578409127E-2</v>
      </c>
      <c r="CZ24" s="18" t="s">
        <v>107</v>
      </c>
      <c r="DA24" s="19" t="s">
        <v>36</v>
      </c>
      <c r="DB24" s="19" t="s">
        <v>37</v>
      </c>
      <c r="DC24" s="19" t="s">
        <v>106</v>
      </c>
      <c r="DD24" s="19" t="str">
        <f t="shared" si="35"/>
        <v>Lyxor (Luk; SWAP; Dys; 0,09%)</v>
      </c>
      <c r="DE24" s="19" t="s">
        <v>95</v>
      </c>
      <c r="DF24" s="69">
        <v>9456</v>
      </c>
      <c r="DG24" s="69">
        <v>3742</v>
      </c>
      <c r="DH24" s="70">
        <v>0.09</v>
      </c>
      <c r="DI24" s="70" t="s">
        <v>108</v>
      </c>
      <c r="DJ24" s="70" t="s">
        <v>67</v>
      </c>
      <c r="DK24" s="70" t="s">
        <v>109</v>
      </c>
      <c r="DL24" s="70" t="s">
        <v>90</v>
      </c>
      <c r="DM24" s="70" t="s">
        <v>73</v>
      </c>
      <c r="DN24" s="70" t="s">
        <v>110</v>
      </c>
      <c r="DO24" s="71">
        <v>0.1264601171467172</v>
      </c>
      <c r="DP24" s="72">
        <v>0.26172169036351411</v>
      </c>
      <c r="DQ24" s="73">
        <f t="shared" si="36"/>
        <v>0.46138624835977304</v>
      </c>
      <c r="DR24" s="37">
        <f t="shared" si="70"/>
        <v>5.1116577739749314E-3</v>
      </c>
      <c r="DS24" s="39">
        <f t="shared" si="71"/>
        <v>2.9171249934493879E-4</v>
      </c>
    </row>
    <row r="25" spans="1:123" x14ac:dyDescent="0.3">
      <c r="A25" s="21">
        <v>44175</v>
      </c>
      <c r="B25" s="22">
        <v>3668.1</v>
      </c>
      <c r="C25" s="23">
        <v>6672.09</v>
      </c>
      <c r="D25" s="23">
        <v>7571.8739999999998</v>
      </c>
      <c r="E25" s="23">
        <f t="shared" si="72"/>
        <v>6671.2752753173636</v>
      </c>
      <c r="F25" s="23">
        <f>VLOOKUP($A25,Data!S$7:T$800,2,0)</f>
        <v>369.900038</v>
      </c>
      <c r="G25" s="23">
        <f>VLOOKUP($A25,Data!V$7:Y$800,4,0)</f>
        <v>36.488720999999998</v>
      </c>
      <c r="H25" s="23">
        <f>VLOOKUP($A25,Data!P$7:Q$800,2,0)</f>
        <v>66.334900000000005</v>
      </c>
      <c r="I25" s="23">
        <f>VLOOKUP($A25,Data!K$7:N$800,4,0)</f>
        <v>69.48897146182604</v>
      </c>
      <c r="J25" s="23">
        <f>VLOOKUP($A25,Data!AA$7:AB$800,2,0)</f>
        <v>681.79589999999996</v>
      </c>
      <c r="K25" s="23">
        <f>VLOOKUP($A25,Data!AD$7:AE$800,2,0)</f>
        <v>68.925600000000003</v>
      </c>
      <c r="L25" s="23">
        <f>VLOOKUP($A25,Data!AL$7:AO$800,4,0)</f>
        <v>366.18593114197029</v>
      </c>
      <c r="M25" s="23">
        <f>VLOOKUP($A25,Data!AG$7:AJ$800,4,0)</f>
        <v>37.079700000000003</v>
      </c>
      <c r="N25" s="23">
        <f>VLOOKUP($A25,Data!AQ$7:AU$800,5,0)</f>
        <v>37.409682605</v>
      </c>
      <c r="O25" s="24">
        <f>VLOOKUP($A25,Data!AQ$7:AW$800,7,0)</f>
        <v>37.447001303999997</v>
      </c>
      <c r="P25" s="32">
        <f t="shared" si="37"/>
        <v>-1.2851160688518437E-3</v>
      </c>
      <c r="Q25" s="33">
        <f t="shared" si="15"/>
        <v>-1.233471999137703E-3</v>
      </c>
      <c r="R25" s="33">
        <f t="shared" si="16"/>
        <v>-1.2120991475733645E-3</v>
      </c>
      <c r="S25" s="34">
        <f t="shared" si="38"/>
        <v>-1.2230516857651363E-3</v>
      </c>
      <c r="T25" s="33">
        <f t="shared" si="39"/>
        <v>-1.2246108264264421E-3</v>
      </c>
      <c r="U25" s="33">
        <f t="shared" si="17"/>
        <v>-1.2221044982702045E-3</v>
      </c>
      <c r="V25" s="33">
        <f t="shared" si="17"/>
        <v>-1.2225951237726518E-3</v>
      </c>
      <c r="W25" s="33">
        <f t="shared" si="17"/>
        <v>-1.289583034818742E-3</v>
      </c>
      <c r="X25" s="33">
        <f t="shared" si="17"/>
        <v>-1.213405560482661E-3</v>
      </c>
      <c r="Y25" s="33">
        <f t="shared" si="17"/>
        <v>-1.1839327143650102E-3</v>
      </c>
      <c r="Z25" s="33">
        <f t="shared" si="17"/>
        <v>-1.215986635023536E-3</v>
      </c>
      <c r="AA25" s="33">
        <f t="shared" si="17"/>
        <v>-1.1610115616277339E-3</v>
      </c>
      <c r="AB25" s="33">
        <f t="shared" si="17"/>
        <v>-1.2084620445682592E-3</v>
      </c>
      <c r="AC25" s="35">
        <f t="shared" si="17"/>
        <v>-1.4589237187512261E-4</v>
      </c>
      <c r="AD25" s="32">
        <f t="shared" si="40"/>
        <v>8.8611727112608563E-6</v>
      </c>
      <c r="AE25" s="33">
        <f t="shared" si="41"/>
        <v>1.1367500867498492E-5</v>
      </c>
      <c r="AF25" s="33">
        <f t="shared" si="42"/>
        <v>1.087687536505122E-5</v>
      </c>
      <c r="AG25" s="33">
        <f t="shared" si="43"/>
        <v>-5.6111035681039034E-5</v>
      </c>
      <c r="AH25" s="33">
        <f t="shared" si="44"/>
        <v>2.0066438655041985E-5</v>
      </c>
      <c r="AI25" s="33">
        <f t="shared" si="45"/>
        <v>4.953928477269276E-5</v>
      </c>
      <c r="AJ25" s="33">
        <f t="shared" si="46"/>
        <v>1.7485364114167012E-5</v>
      </c>
      <c r="AK25" s="33">
        <f t="shared" si="47"/>
        <v>7.2460437509969111E-5</v>
      </c>
      <c r="AL25" s="33">
        <f t="shared" si="48"/>
        <v>2.5009954569443771E-5</v>
      </c>
      <c r="AM25" s="35">
        <f t="shared" si="49"/>
        <v>1.0875796272625804E-3</v>
      </c>
      <c r="AN25" s="52">
        <f t="shared" si="50"/>
        <v>-1.251167885307769E-5</v>
      </c>
      <c r="AO25" s="34">
        <f t="shared" si="51"/>
        <v>-1.0005350696840054E-5</v>
      </c>
      <c r="AP25" s="34">
        <f t="shared" si="52"/>
        <v>-1.0495976199287327E-5</v>
      </c>
      <c r="AQ25" s="34">
        <f t="shared" si="53"/>
        <v>-7.7483887245377581E-5</v>
      </c>
      <c r="AR25" s="34">
        <f t="shared" si="54"/>
        <v>-1.3064129092965615E-6</v>
      </c>
      <c r="AS25" s="34">
        <f t="shared" si="55"/>
        <v>2.8166433208354213E-5</v>
      </c>
      <c r="AT25" s="34">
        <f t="shared" si="56"/>
        <v>-3.887487450171534E-6</v>
      </c>
      <c r="AU25" s="34">
        <f t="shared" si="57"/>
        <v>5.1087585945630565E-5</v>
      </c>
      <c r="AV25" s="34">
        <f t="shared" si="58"/>
        <v>3.6371030051052244E-6</v>
      </c>
      <c r="AW25" s="53">
        <f t="shared" si="59"/>
        <v>1.0662067756982418E-3</v>
      </c>
      <c r="AX25" s="52">
        <f t="shared" si="60"/>
        <v>-1.5591406613557623E-6</v>
      </c>
      <c r="AY25" s="34">
        <f t="shared" si="61"/>
        <v>9.471874948818737E-7</v>
      </c>
      <c r="AZ25" s="34">
        <f t="shared" si="62"/>
        <v>4.5656199243460094E-7</v>
      </c>
      <c r="BA25" s="34">
        <f t="shared" si="63"/>
        <v>-6.6531349053655653E-5</v>
      </c>
      <c r="BB25" s="34">
        <f t="shared" si="64"/>
        <v>9.6461252824253663E-6</v>
      </c>
      <c r="BC25" s="34">
        <f t="shared" si="65"/>
        <v>3.9118971400076141E-5</v>
      </c>
      <c r="BD25" s="34">
        <f t="shared" si="66"/>
        <v>7.0650507415503938E-6</v>
      </c>
      <c r="BE25" s="34">
        <f t="shared" si="67"/>
        <v>6.2040124137352493E-5</v>
      </c>
      <c r="BF25" s="34">
        <f t="shared" si="68"/>
        <v>1.4589641196827152E-5</v>
      </c>
      <c r="BG25" s="53">
        <f t="shared" si="69"/>
        <v>1.0771593138899638E-3</v>
      </c>
      <c r="BH25" s="32">
        <v>8.8611727112608563E-6</v>
      </c>
      <c r="BI25" s="33">
        <v>1.1367500867498492E-5</v>
      </c>
      <c r="BJ25" s="33">
        <v>1.087687536505122E-5</v>
      </c>
      <c r="BK25" s="33">
        <v>-5.6111035681039034E-5</v>
      </c>
      <c r="BL25" s="33">
        <v>2.0066438655041985E-5</v>
      </c>
      <c r="BM25" s="33">
        <v>4.953928477269276E-5</v>
      </c>
      <c r="BN25" s="33">
        <v>1.7485364114167012E-5</v>
      </c>
      <c r="BO25" s="33">
        <v>7.2460437509969111E-5</v>
      </c>
      <c r="BP25" s="33">
        <v>2.5009954569443771E-5</v>
      </c>
      <c r="BQ25" s="35">
        <v>1.0875796272625804E-3</v>
      </c>
      <c r="BR25" s="32">
        <v>-1.251167885307769E-5</v>
      </c>
      <c r="BS25" s="33">
        <v>-1.0005350696840054E-5</v>
      </c>
      <c r="BT25" s="33">
        <v>-1.0495976199287327E-5</v>
      </c>
      <c r="BU25" s="33">
        <v>-7.7483887245377581E-5</v>
      </c>
      <c r="BV25" s="33">
        <v>-1.3064129092965615E-6</v>
      </c>
      <c r="BW25" s="33">
        <v>2.8166433208354213E-5</v>
      </c>
      <c r="BX25" s="33">
        <v>-3.887487450171534E-6</v>
      </c>
      <c r="BY25" s="33">
        <v>5.1087585945630565E-5</v>
      </c>
      <c r="BZ25" s="33">
        <v>3.6371030051052244E-6</v>
      </c>
      <c r="CA25" s="35">
        <v>1.0662067756982418E-3</v>
      </c>
      <c r="CB25" s="52">
        <v>-1.5591406613557623E-6</v>
      </c>
      <c r="CC25" s="34">
        <v>9.471874948818737E-7</v>
      </c>
      <c r="CD25" s="34">
        <v>4.5656199243460094E-7</v>
      </c>
      <c r="CE25" s="34">
        <v>-6.6531349053655653E-5</v>
      </c>
      <c r="CF25" s="34">
        <v>9.6461252824253663E-6</v>
      </c>
      <c r="CG25" s="34">
        <v>3.9118971400076141E-5</v>
      </c>
      <c r="CH25" s="34">
        <v>7.0650507415503938E-6</v>
      </c>
      <c r="CI25" s="34">
        <v>6.2040124137352493E-5</v>
      </c>
      <c r="CJ25" s="34">
        <v>1.4589641196827152E-5</v>
      </c>
      <c r="CK25" s="53">
        <v>1.0771593138899638E-3</v>
      </c>
      <c r="CL25" s="33">
        <v>0</v>
      </c>
      <c r="CM25" s="33">
        <f t="shared" si="23"/>
        <v>1.727121187213343E-2</v>
      </c>
      <c r="CN25" s="33">
        <f t="shared" si="24"/>
        <v>8.5921539521593981E-3</v>
      </c>
      <c r="CO25" s="33">
        <f t="shared" si="25"/>
        <v>6.950425778845748E-3</v>
      </c>
      <c r="CP25" s="33">
        <f t="shared" si="26"/>
        <v>7.125161444410999E-3</v>
      </c>
      <c r="CQ25" s="33">
        <f t="shared" si="27"/>
        <v>6.5491090270182184E-3</v>
      </c>
      <c r="CR25" s="33">
        <f t="shared" si="28"/>
        <v>6.5626272569276889E-3</v>
      </c>
      <c r="CS25" s="33">
        <f t="shared" si="29"/>
        <v>1.4622442793523982E-2</v>
      </c>
      <c r="CT25" s="33">
        <f t="shared" si="30"/>
        <v>1.5502984498289019E-2</v>
      </c>
      <c r="CU25" s="33">
        <f t="shared" si="31"/>
        <v>6.0652080546019782E-3</v>
      </c>
      <c r="CV25" s="33">
        <f t="shared" si="32"/>
        <v>9.8975638543523647E-3</v>
      </c>
      <c r="CW25" s="33">
        <f t="shared" si="33"/>
        <v>1.3704996006349335E-2</v>
      </c>
      <c r="CX25" s="35">
        <f t="shared" si="34"/>
        <v>1.5333485287301274E-2</v>
      </c>
    </row>
    <row r="26" spans="1:123" x14ac:dyDescent="0.3">
      <c r="A26" s="21">
        <v>44174</v>
      </c>
      <c r="B26" s="22">
        <v>3672.82</v>
      </c>
      <c r="C26" s="23">
        <v>6680.33</v>
      </c>
      <c r="D26" s="23">
        <v>7581.0630000000001</v>
      </c>
      <c r="E26" s="23">
        <f t="shared" si="72"/>
        <v>6679.4445812724634</v>
      </c>
      <c r="F26" s="23">
        <f>VLOOKUP($A26,Data!S$7:T$800,2,0)</f>
        <v>370.35357699999997</v>
      </c>
      <c r="G26" s="23">
        <f>VLOOKUP($A26,Data!V$7:Y$800,4,0)</f>
        <v>36.533368594095805</v>
      </c>
      <c r="H26" s="23">
        <f>VLOOKUP($A26,Data!P$7:Q$800,2,0)</f>
        <v>66.4161</v>
      </c>
      <c r="I26" s="23">
        <f>VLOOKUP($A26,Data!K$7:N$800,4,0)</f>
        <v>69.578698971604581</v>
      </c>
      <c r="J26" s="23">
        <f>VLOOKUP($A26,Data!AA$7:AB$800,2,0)</f>
        <v>682.62419999999997</v>
      </c>
      <c r="K26" s="23">
        <f>VLOOKUP($A26,Data!AD$7:AE$800,2,0)</f>
        <v>69.007300000000001</v>
      </c>
      <c r="L26" s="23">
        <f>VLOOKUP($A26,Data!AL$7:AO$800,4,0)</f>
        <v>366.63175045049337</v>
      </c>
      <c r="M26" s="23">
        <f>VLOOKUP($A26,Data!AG$7:AJ$800,4,0)</f>
        <v>37.122799999999998</v>
      </c>
      <c r="N26" s="23">
        <f>VLOOKUP($A26,Data!AQ$7:AU$800,5,0)</f>
        <v>37.454945484999996</v>
      </c>
      <c r="O26" s="24">
        <f>VLOOKUP($A26,Data!AQ$7:AW$800,7,0)</f>
        <v>37.452465332999999</v>
      </c>
      <c r="P26" s="32">
        <f t="shared" si="37"/>
        <v>-7.9492200688769943E-3</v>
      </c>
      <c r="Q26" s="33">
        <f t="shared" si="15"/>
        <v>-7.9140195021399906E-3</v>
      </c>
      <c r="R26" s="33">
        <f t="shared" si="16"/>
        <v>-7.9002207963114746E-3</v>
      </c>
      <c r="S26" s="34">
        <f t="shared" si="38"/>
        <v>-7.9075706871963025E-3</v>
      </c>
      <c r="T26" s="33">
        <f t="shared" si="39"/>
        <v>-7.9086715608598368E-3</v>
      </c>
      <c r="U26" s="33">
        <f t="shared" ref="U26:U89" si="73">G26/IFERROR(G27,IFERROR(G28,G29))-1</f>
        <v>-7.9070840879454929E-3</v>
      </c>
      <c r="V26" s="33">
        <f t="shared" ref="V26:V89" si="74">H26/IFERROR(H27,IFERROR(H28,H29))-1</f>
        <v>-7.8708752222039768E-3</v>
      </c>
      <c r="W26" s="33">
        <f t="shared" ref="W26:W89" si="75">I26/IFERROR(I27,IFERROR(I28,I29))-1</f>
        <v>-7.819164060278605E-3</v>
      </c>
      <c r="X26" s="33">
        <f t="shared" ref="X26:X89" si="76">J26/IFERROR(J27,IFERROR(J28,J29))-1</f>
        <v>-7.9016250012717837E-3</v>
      </c>
      <c r="Y26" s="33">
        <f t="shared" ref="Y26:Y89" si="77">K26/IFERROR(K27,IFERROR(K28,K29))-1</f>
        <v>-7.8985920838683388E-3</v>
      </c>
      <c r="Z26" s="33">
        <f t="shared" ref="Z26:Z89" si="78">L26/IFERROR(L27,IFERROR(L28,L29))-1</f>
        <v>-7.8678938404899146E-3</v>
      </c>
      <c r="AA26" s="33">
        <f t="shared" ref="AA26:AA89" si="79">M26/IFERROR(M27,IFERROR(M28,M29))-1</f>
        <v>-7.7937906260692191E-3</v>
      </c>
      <c r="AB26" s="33">
        <f t="shared" ref="AB26:AB89" si="80">N26/IFERROR(N27,IFERROR(N28,N29))-1</f>
        <v>-7.908763211057046E-3</v>
      </c>
      <c r="AC26" s="35">
        <f t="shared" ref="AC26:AC89" si="81">O26/IFERROR(O27,IFERROR(O28,O29))-1</f>
        <v>-7.3680688521111648E-3</v>
      </c>
      <c r="AD26" s="32">
        <f t="shared" si="40"/>
        <v>5.3479412801538118E-6</v>
      </c>
      <c r="AE26" s="33">
        <f t="shared" si="41"/>
        <v>6.9354141944977243E-6</v>
      </c>
      <c r="AF26" s="33">
        <f t="shared" si="42"/>
        <v>4.3144279936013774E-5</v>
      </c>
      <c r="AG26" s="33">
        <f t="shared" si="43"/>
        <v>9.4855441861385614E-5</v>
      </c>
      <c r="AH26" s="33">
        <f t="shared" si="44"/>
        <v>1.2394500868206926E-5</v>
      </c>
      <c r="AI26" s="33">
        <f t="shared" si="45"/>
        <v>1.5427418271651838E-5</v>
      </c>
      <c r="AJ26" s="33">
        <f t="shared" si="46"/>
        <v>4.6125661650076033E-5</v>
      </c>
      <c r="AK26" s="33">
        <f t="shared" si="47"/>
        <v>1.2022887607077148E-4</v>
      </c>
      <c r="AL26" s="33">
        <f t="shared" si="48"/>
        <v>5.2562910829445642E-6</v>
      </c>
      <c r="AM26" s="35">
        <f t="shared" si="49"/>
        <v>5.4595065002882581E-4</v>
      </c>
      <c r="AN26" s="52">
        <f t="shared" si="50"/>
        <v>-8.450764548362244E-6</v>
      </c>
      <c r="AO26" s="34">
        <f t="shared" si="51"/>
        <v>-6.8632916340183314E-6</v>
      </c>
      <c r="AP26" s="34">
        <f t="shared" si="52"/>
        <v>2.9345574107497718E-5</v>
      </c>
      <c r="AQ26" s="34">
        <f t="shared" si="53"/>
        <v>8.1056736032869559E-5</v>
      </c>
      <c r="AR26" s="34">
        <f t="shared" si="54"/>
        <v>-1.40420496030913E-6</v>
      </c>
      <c r="AS26" s="34">
        <f t="shared" si="55"/>
        <v>1.6287124431357825E-6</v>
      </c>
      <c r="AT26" s="34">
        <f t="shared" si="56"/>
        <v>3.2326955821559977E-5</v>
      </c>
      <c r="AU26" s="34">
        <f t="shared" si="57"/>
        <v>1.0643017024225543E-4</v>
      </c>
      <c r="AV26" s="34">
        <f t="shared" si="58"/>
        <v>-8.5424147455714916E-6</v>
      </c>
      <c r="AW26" s="53">
        <f t="shared" si="59"/>
        <v>5.3215194420030976E-4</v>
      </c>
      <c r="AX26" s="52">
        <f t="shared" si="60"/>
        <v>-1.1008736635620409E-6</v>
      </c>
      <c r="AY26" s="34">
        <f t="shared" si="61"/>
        <v>4.8659925078187172E-7</v>
      </c>
      <c r="AZ26" s="34">
        <f t="shared" si="62"/>
        <v>3.6695464992297921E-5</v>
      </c>
      <c r="BA26" s="34">
        <f t="shared" si="63"/>
        <v>8.8406626917669762E-5</v>
      </c>
      <c r="BB26" s="34">
        <f t="shared" si="64"/>
        <v>5.9456859244910731E-6</v>
      </c>
      <c r="BC26" s="34">
        <f t="shared" si="65"/>
        <v>8.9786033279359856E-6</v>
      </c>
      <c r="BD26" s="34">
        <f t="shared" si="66"/>
        <v>3.967684670636018E-5</v>
      </c>
      <c r="BE26" s="34">
        <f t="shared" si="67"/>
        <v>1.1378006112705563E-4</v>
      </c>
      <c r="BF26" s="34">
        <f t="shared" si="68"/>
        <v>-1.1925238607712885E-6</v>
      </c>
      <c r="BG26" s="53">
        <f t="shared" si="69"/>
        <v>5.3950183508510996E-4</v>
      </c>
      <c r="BH26" s="32">
        <v>5.3479412801538118E-6</v>
      </c>
      <c r="BI26" s="33">
        <v>6.9354141944977243E-6</v>
      </c>
      <c r="BJ26" s="33">
        <v>4.3144279936013774E-5</v>
      </c>
      <c r="BK26" s="33">
        <v>9.4855441861385614E-5</v>
      </c>
      <c r="BL26" s="33">
        <v>1.2394500868206926E-5</v>
      </c>
      <c r="BM26" s="33">
        <v>1.5427418271651838E-5</v>
      </c>
      <c r="BN26" s="33">
        <v>4.6125661650076033E-5</v>
      </c>
      <c r="BO26" s="33">
        <v>1.2022887607077148E-4</v>
      </c>
      <c r="BP26" s="33">
        <v>5.2562910829445642E-6</v>
      </c>
      <c r="BQ26" s="35">
        <v>5.4595065002882581E-4</v>
      </c>
      <c r="BR26" s="32">
        <v>-8.450764548362244E-6</v>
      </c>
      <c r="BS26" s="33">
        <v>-6.8632916340183314E-6</v>
      </c>
      <c r="BT26" s="33">
        <v>2.9345574107497718E-5</v>
      </c>
      <c r="BU26" s="33">
        <v>8.1056736032869559E-5</v>
      </c>
      <c r="BV26" s="33">
        <v>-1.40420496030913E-6</v>
      </c>
      <c r="BW26" s="33">
        <v>1.6287124431357825E-6</v>
      </c>
      <c r="BX26" s="33">
        <v>3.2326955821559977E-5</v>
      </c>
      <c r="BY26" s="33">
        <v>1.0643017024225543E-4</v>
      </c>
      <c r="BZ26" s="33">
        <v>-8.5424147455714916E-6</v>
      </c>
      <c r="CA26" s="35">
        <v>5.3215194420030976E-4</v>
      </c>
      <c r="CB26" s="52">
        <v>-1.1008736635620409E-6</v>
      </c>
      <c r="CC26" s="34">
        <v>4.8659925078187172E-7</v>
      </c>
      <c r="CD26" s="34">
        <v>3.6695464992297921E-5</v>
      </c>
      <c r="CE26" s="34">
        <v>8.8406626917669762E-5</v>
      </c>
      <c r="CF26" s="34">
        <v>5.9456859244910731E-6</v>
      </c>
      <c r="CG26" s="34">
        <v>8.9786033279359856E-6</v>
      </c>
      <c r="CH26" s="34">
        <v>3.967684670636018E-5</v>
      </c>
      <c r="CI26" s="34">
        <v>1.1378006112705563E-4</v>
      </c>
      <c r="CJ26" s="34">
        <v>-1.1925238607712885E-6</v>
      </c>
      <c r="CK26" s="53">
        <v>5.3950183508510996E-4</v>
      </c>
      <c r="CL26" s="33">
        <v>0</v>
      </c>
      <c r="CM26" s="33">
        <f t="shared" ref="CM26:CM41" si="82">(D26/D$767)/($C26/$C$767)-1</f>
        <v>1.7249443500096273E-2</v>
      </c>
      <c r="CN26" s="33">
        <f t="shared" si="24"/>
        <v>8.5816312360245117E-3</v>
      </c>
      <c r="CO26" s="33">
        <f t="shared" si="25"/>
        <v>6.9414920769033106E-3</v>
      </c>
      <c r="CP26" s="33">
        <f t="shared" si="26"/>
        <v>7.113698939886115E-3</v>
      </c>
      <c r="CQ26" s="33">
        <f t="shared" si="27"/>
        <v>6.5381475163208691E-3</v>
      </c>
      <c r="CR26" s="33">
        <f t="shared" si="28"/>
        <v>6.6191794571786033E-3</v>
      </c>
      <c r="CS26" s="33">
        <f t="shared" si="29"/>
        <v>1.4602058199738144E-2</v>
      </c>
      <c r="CT26" s="33">
        <f t="shared" si="30"/>
        <v>1.5452617575705041E-2</v>
      </c>
      <c r="CU26" s="33">
        <f t="shared" si="31"/>
        <v>6.0475952211465067E-3</v>
      </c>
      <c r="CV26" s="33">
        <f t="shared" si="32"/>
        <v>9.8243011762189081E-3</v>
      </c>
      <c r="CW26" s="33">
        <f t="shared" si="33"/>
        <v>1.3679612615588033E-2</v>
      </c>
      <c r="CX26" s="35">
        <f t="shared" si="34"/>
        <v>1.4229068147789015E-2</v>
      </c>
    </row>
    <row r="27" spans="1:123" x14ac:dyDescent="0.3">
      <c r="A27" s="21">
        <v>44173</v>
      </c>
      <c r="B27" s="22">
        <v>3702.25</v>
      </c>
      <c r="C27" s="23">
        <v>6733.62</v>
      </c>
      <c r="D27" s="23">
        <v>7641.4319999999998</v>
      </c>
      <c r="E27" s="23">
        <f t="shared" si="72"/>
        <v>6732.6837539715316</v>
      </c>
      <c r="F27" s="23">
        <f>VLOOKUP($A27,Data!S$7:T$800,2,0)</f>
        <v>373.30593099999999</v>
      </c>
      <c r="G27" s="23">
        <f>VLOOKUP($A27,Data!V$7:Y$800,4,0)</f>
        <v>36.82454335490322</v>
      </c>
      <c r="H27" s="23">
        <f>VLOOKUP($A27,Data!P$7:Q$800,2,0)</f>
        <v>66.942999999999998</v>
      </c>
      <c r="I27" s="23">
        <f>VLOOKUP($A27,Data!K$7:N$800,4,0)</f>
        <v>70.127033753584556</v>
      </c>
      <c r="J27" s="23">
        <f>VLOOKUP($A27,Data!AA$7:AB$800,2,0)</f>
        <v>688.06100000000004</v>
      </c>
      <c r="K27" s="23">
        <f>VLOOKUP($A27,Data!AD$7:AE$800,2,0)</f>
        <v>69.556700000000006</v>
      </c>
      <c r="L27" s="23">
        <f>VLOOKUP($A27,Data!AL$7:AO$800,4,0)</f>
        <v>369.53924600797882</v>
      </c>
      <c r="M27" s="23">
        <f>VLOOKUP($A27,Data!AG$7:AJ$800,4,0)</f>
        <v>37.414400000000001</v>
      </c>
      <c r="N27" s="23">
        <f>VLOOKUP($A27,Data!AQ$7:AU$800,5,0)</f>
        <v>37.753529207886899</v>
      </c>
      <c r="O27" s="24">
        <f>VLOOKUP($A27,Data!AQ$7:AW$800,7,0)</f>
        <v>37.730466004342233</v>
      </c>
      <c r="P27" s="32">
        <f t="shared" si="37"/>
        <v>2.7871374554437889E-3</v>
      </c>
      <c r="Q27" s="33">
        <f t="shared" si="15"/>
        <v>2.8027640436050216E-3</v>
      </c>
      <c r="R27" s="33">
        <f t="shared" si="16"/>
        <v>2.8120720146602718E-3</v>
      </c>
      <c r="S27" s="34">
        <f t="shared" si="38"/>
        <v>2.8083318307777993E-3</v>
      </c>
      <c r="T27" s="33">
        <f t="shared" si="39"/>
        <v>2.8067128077398085E-3</v>
      </c>
      <c r="U27" s="33">
        <f t="shared" si="73"/>
        <v>2.8064764188959757E-3</v>
      </c>
      <c r="V27" s="33">
        <f t="shared" si="74"/>
        <v>2.8072551216675734E-3</v>
      </c>
      <c r="W27" s="33">
        <f t="shared" si="75"/>
        <v>2.851439977188619E-3</v>
      </c>
      <c r="X27" s="33">
        <f t="shared" si="76"/>
        <v>2.810827764437418E-3</v>
      </c>
      <c r="Y27" s="33">
        <f t="shared" si="77"/>
        <v>2.8156871112752224E-3</v>
      </c>
      <c r="Z27" s="33">
        <f t="shared" si="78"/>
        <v>2.7874768059692467E-3</v>
      </c>
      <c r="AA27" s="33">
        <f t="shared" si="79"/>
        <v>2.7713006888048231E-3</v>
      </c>
      <c r="AB27" s="33">
        <f t="shared" si="80"/>
        <v>2.8096688517118551E-3</v>
      </c>
      <c r="AC27" s="35">
        <f t="shared" si="81"/>
        <v>4.1087060180744484E-3</v>
      </c>
      <c r="AD27" s="32">
        <f t="shared" si="40"/>
        <v>3.9487641347868419E-6</v>
      </c>
      <c r="AE27" s="33">
        <f t="shared" si="41"/>
        <v>3.7123752909540286E-6</v>
      </c>
      <c r="AF27" s="33">
        <f t="shared" si="42"/>
        <v>4.4910780625517788E-6</v>
      </c>
      <c r="AG27" s="33">
        <f t="shared" si="43"/>
        <v>4.8675933583597342E-5</v>
      </c>
      <c r="AH27" s="33">
        <f t="shared" si="44"/>
        <v>8.0637208323963705E-6</v>
      </c>
      <c r="AI27" s="33">
        <f t="shared" si="45"/>
        <v>1.2923067670200794E-5</v>
      </c>
      <c r="AJ27" s="33">
        <f t="shared" si="46"/>
        <v>-1.5287237635774886E-5</v>
      </c>
      <c r="AK27" s="33">
        <f t="shared" si="47"/>
        <v>-3.1463354800198573E-5</v>
      </c>
      <c r="AL27" s="33">
        <f t="shared" si="48"/>
        <v>6.904808106833471E-6</v>
      </c>
      <c r="AM27" s="35">
        <f t="shared" si="49"/>
        <v>1.3059419744694267E-3</v>
      </c>
      <c r="AN27" s="52">
        <f t="shared" si="50"/>
        <v>-5.3592069204633219E-6</v>
      </c>
      <c r="AO27" s="34">
        <f t="shared" si="51"/>
        <v>-5.5955957642961351E-6</v>
      </c>
      <c r="AP27" s="34">
        <f t="shared" si="52"/>
        <v>-4.816892992698385E-6</v>
      </c>
      <c r="AQ27" s="34">
        <f t="shared" si="53"/>
        <v>3.9367962528347178E-5</v>
      </c>
      <c r="AR27" s="34">
        <f t="shared" si="54"/>
        <v>-1.2442502228537933E-6</v>
      </c>
      <c r="AS27" s="34">
        <f t="shared" si="55"/>
        <v>3.6150966149506303E-6</v>
      </c>
      <c r="AT27" s="34">
        <f t="shared" si="56"/>
        <v>-2.459520869102505E-5</v>
      </c>
      <c r="AU27" s="34">
        <f t="shared" si="57"/>
        <v>-4.0771325855448737E-5</v>
      </c>
      <c r="AV27" s="34">
        <f t="shared" si="58"/>
        <v>-2.4031629484166928E-6</v>
      </c>
      <c r="AW27" s="53">
        <f t="shared" si="59"/>
        <v>1.2966340034141766E-3</v>
      </c>
      <c r="AX27" s="52">
        <f t="shared" si="60"/>
        <v>-1.6190230380797033E-6</v>
      </c>
      <c r="AY27" s="34">
        <f t="shared" si="61"/>
        <v>-1.8554118819125165E-6</v>
      </c>
      <c r="AZ27" s="34">
        <f t="shared" si="62"/>
        <v>-1.0767091103147663E-6</v>
      </c>
      <c r="BA27" s="34">
        <f t="shared" si="63"/>
        <v>4.3108146410730797E-5</v>
      </c>
      <c r="BB27" s="34">
        <f t="shared" si="64"/>
        <v>2.4959336595298254E-6</v>
      </c>
      <c r="BC27" s="34">
        <f t="shared" si="65"/>
        <v>7.3552804973342489E-6</v>
      </c>
      <c r="BD27" s="34">
        <f t="shared" si="66"/>
        <v>-2.0855024808641431E-5</v>
      </c>
      <c r="BE27" s="34">
        <f t="shared" si="67"/>
        <v>-3.7031141973065118E-5</v>
      </c>
      <c r="BF27" s="34">
        <f t="shared" si="68"/>
        <v>1.3370209339669259E-6</v>
      </c>
      <c r="BG27" s="53">
        <f t="shared" si="69"/>
        <v>1.3003741872965602E-3</v>
      </c>
      <c r="BH27" s="32">
        <v>3.9487641347868419E-6</v>
      </c>
      <c r="BI27" s="33">
        <v>3.7123752909540286E-6</v>
      </c>
      <c r="BJ27" s="33">
        <v>4.4910780625517788E-6</v>
      </c>
      <c r="BK27" s="33">
        <v>4.8675933583597342E-5</v>
      </c>
      <c r="BL27" s="33">
        <v>8.0637208323963705E-6</v>
      </c>
      <c r="BM27" s="33">
        <v>1.2923067670200794E-5</v>
      </c>
      <c r="BN27" s="33">
        <v>-1.5287237635774886E-5</v>
      </c>
      <c r="BO27" s="33">
        <v>-3.1463354800198573E-5</v>
      </c>
      <c r="BP27" s="33">
        <v>6.904808106833471E-6</v>
      </c>
      <c r="BQ27" s="35">
        <v>1.3059419744694267E-3</v>
      </c>
      <c r="BR27" s="32">
        <v>-5.3592069204633219E-6</v>
      </c>
      <c r="BS27" s="33">
        <v>-5.5955957642961351E-6</v>
      </c>
      <c r="BT27" s="33">
        <v>-4.816892992698385E-6</v>
      </c>
      <c r="BU27" s="33">
        <v>3.9367962528347178E-5</v>
      </c>
      <c r="BV27" s="33">
        <v>-1.2442502228537933E-6</v>
      </c>
      <c r="BW27" s="33">
        <v>3.6150966149506303E-6</v>
      </c>
      <c r="BX27" s="33">
        <v>-2.459520869102505E-5</v>
      </c>
      <c r="BY27" s="33">
        <v>-4.0771325855448737E-5</v>
      </c>
      <c r="BZ27" s="33">
        <v>-2.4031629484166928E-6</v>
      </c>
      <c r="CA27" s="35">
        <v>1.2966340034141766E-3</v>
      </c>
      <c r="CB27" s="52">
        <v>-1.6190230380797033E-6</v>
      </c>
      <c r="CC27" s="34">
        <v>-1.8554118819125165E-6</v>
      </c>
      <c r="CD27" s="34">
        <v>-1.0767091103147663E-6</v>
      </c>
      <c r="CE27" s="34">
        <v>4.3108146410730797E-5</v>
      </c>
      <c r="CF27" s="34">
        <v>2.4959336595298254E-6</v>
      </c>
      <c r="CG27" s="34">
        <v>7.3552804973342489E-6</v>
      </c>
      <c r="CH27" s="34">
        <v>-2.0855024808641431E-5</v>
      </c>
      <c r="CI27" s="34">
        <v>-3.7031141973065118E-5</v>
      </c>
      <c r="CJ27" s="34">
        <v>1.3370209339669259E-6</v>
      </c>
      <c r="CK27" s="53">
        <v>1.3003741872965602E-3</v>
      </c>
      <c r="CL27" s="33">
        <v>0</v>
      </c>
      <c r="CM27" s="33">
        <f t="shared" si="82"/>
        <v>1.7235294997980599E-2</v>
      </c>
      <c r="CN27" s="33">
        <f t="shared" si="24"/>
        <v>8.5750752377089512E-3</v>
      </c>
      <c r="CO27" s="33">
        <f t="shared" si="25"/>
        <v>6.936064084723581E-3</v>
      </c>
      <c r="CP27" s="33">
        <f t="shared" si="26"/>
        <v>7.1066585200512122E-3</v>
      </c>
      <c r="CQ27" s="33">
        <f t="shared" si="27"/>
        <v>6.4943766375933354E-3</v>
      </c>
      <c r="CR27" s="33">
        <f t="shared" si="28"/>
        <v>6.522943666690928E-3</v>
      </c>
      <c r="CS27" s="33">
        <f t="shared" si="29"/>
        <v>1.4589382555459274E-2</v>
      </c>
      <c r="CT27" s="33">
        <f t="shared" si="30"/>
        <v>1.5436827040441914E-2</v>
      </c>
      <c r="CU27" s="33">
        <f t="shared" si="31"/>
        <v>6.0008226082122196E-3</v>
      </c>
      <c r="CV27" s="33">
        <f t="shared" si="32"/>
        <v>9.7019374582614226E-3</v>
      </c>
      <c r="CW27" s="33">
        <f t="shared" si="33"/>
        <v>1.3674241945118348E-2</v>
      </c>
      <c r="CX27" s="35">
        <f t="shared" si="34"/>
        <v>1.3671239005225599E-2</v>
      </c>
    </row>
    <row r="28" spans="1:123" x14ac:dyDescent="0.3">
      <c r="A28" s="21">
        <v>44172</v>
      </c>
      <c r="B28" s="22">
        <v>3691.96</v>
      </c>
      <c r="C28" s="23">
        <v>6714.8</v>
      </c>
      <c r="D28" s="23">
        <v>7620.0039999999999</v>
      </c>
      <c r="E28" s="23">
        <f t="shared" si="72"/>
        <v>6713.8290940203915</v>
      </c>
      <c r="F28" s="23">
        <f>VLOOKUP($A28,Data!S$7:T$800,2,0)</f>
        <v>372.261101</v>
      </c>
      <c r="G28" s="23">
        <f>VLOOKUP($A28,Data!V$7:Y$800,4,0)</f>
        <v>36.721485372139476</v>
      </c>
      <c r="H28" s="23">
        <f>VLOOKUP($A28,Data!P$7:Q$800,2,0)</f>
        <v>66.755600000000001</v>
      </c>
      <c r="I28" s="23">
        <f>VLOOKUP($A28,Data!K$7:N$800,4,0)</f>
        <v>69.927639287410017</v>
      </c>
      <c r="J28" s="23">
        <f>VLOOKUP($A28,Data!AA$7:AB$800,2,0)</f>
        <v>686.13239999999996</v>
      </c>
      <c r="K28" s="23">
        <f>VLOOKUP($A28,Data!AD$7:AE$800,2,0)</f>
        <v>69.361400000000003</v>
      </c>
      <c r="L28" s="23">
        <f>VLOOKUP($A28,Data!AL$7:AO$800,4,0)</f>
        <v>368.51202727921731</v>
      </c>
      <c r="M28" s="23">
        <f>VLOOKUP($A28,Data!AG$7:AJ$800,4,0)</f>
        <v>37.311</v>
      </c>
      <c r="N28" s="23">
        <f>VLOOKUP($A28,Data!AQ$7:AU$800,5,0)</f>
        <v>37.647751493179527</v>
      </c>
      <c r="O28" s="24">
        <f>VLOOKUP($A28,Data!AQ$7:AW$800,7,0)</f>
        <v>37.57607695083869</v>
      </c>
      <c r="P28" s="32">
        <f t="shared" si="37"/>
        <v>-1.9355954929820562E-3</v>
      </c>
      <c r="Q28" s="33">
        <f t="shared" si="15"/>
        <v>-1.9337644790801134E-3</v>
      </c>
      <c r="R28" s="33">
        <f t="shared" si="16"/>
        <v>-1.9336542948854563E-3</v>
      </c>
      <c r="S28" s="34">
        <f t="shared" si="38"/>
        <v>-1.9339454745999462E-3</v>
      </c>
      <c r="T28" s="33">
        <f t="shared" si="39"/>
        <v>-1.9396111923629666E-3</v>
      </c>
      <c r="U28" s="33">
        <f t="shared" si="73"/>
        <v>-1.9403942802500573E-3</v>
      </c>
      <c r="V28" s="33">
        <f t="shared" si="74"/>
        <v>-1.9391405884402468E-3</v>
      </c>
      <c r="W28" s="33">
        <f t="shared" si="75"/>
        <v>-1.9920318725100694E-3</v>
      </c>
      <c r="X28" s="33">
        <f t="shared" si="76"/>
        <v>-1.9378452359584131E-3</v>
      </c>
      <c r="Y28" s="33">
        <f t="shared" si="77"/>
        <v>-1.9281851748461643E-3</v>
      </c>
      <c r="Z28" s="33">
        <f t="shared" si="78"/>
        <v>-1.9682366030989717E-3</v>
      </c>
      <c r="AA28" s="33">
        <f t="shared" si="79"/>
        <v>-1.8966398176658572E-3</v>
      </c>
      <c r="AB28" s="33">
        <f t="shared" si="80"/>
        <v>-1.9409152724605416E-3</v>
      </c>
      <c r="AC28" s="35">
        <f t="shared" si="81"/>
        <v>-2.6335050167053398E-3</v>
      </c>
      <c r="AD28" s="32">
        <f t="shared" si="40"/>
        <v>-5.8467132828532442E-6</v>
      </c>
      <c r="AE28" s="33">
        <f t="shared" si="41"/>
        <v>-6.6298011699439385E-6</v>
      </c>
      <c r="AF28" s="33">
        <f t="shared" si="42"/>
        <v>-5.3761093601334409E-6</v>
      </c>
      <c r="AG28" s="33">
        <f t="shared" si="43"/>
        <v>-5.8267393429956016E-5</v>
      </c>
      <c r="AH28" s="33">
        <f t="shared" si="44"/>
        <v>-4.0807568782996739E-6</v>
      </c>
      <c r="AI28" s="33">
        <f t="shared" si="45"/>
        <v>5.579304233949145E-6</v>
      </c>
      <c r="AJ28" s="33">
        <f t="shared" si="46"/>
        <v>-3.4472124018858352E-5</v>
      </c>
      <c r="AK28" s="33">
        <f t="shared" si="47"/>
        <v>3.7124661414256188E-5</v>
      </c>
      <c r="AL28" s="33">
        <f t="shared" si="48"/>
        <v>-7.1507933804282331E-6</v>
      </c>
      <c r="AM28" s="35">
        <f t="shared" si="49"/>
        <v>-6.9974053762522637E-4</v>
      </c>
      <c r="AN28" s="52">
        <f t="shared" si="50"/>
        <v>-5.9568974775103811E-6</v>
      </c>
      <c r="AO28" s="34">
        <f t="shared" si="51"/>
        <v>-6.7399853646010754E-6</v>
      </c>
      <c r="AP28" s="34">
        <f t="shared" si="52"/>
        <v>-5.4862935547905778E-6</v>
      </c>
      <c r="AQ28" s="34">
        <f t="shared" si="53"/>
        <v>-5.8377577624613153E-5</v>
      </c>
      <c r="AR28" s="34">
        <f t="shared" si="54"/>
        <v>-4.1909410729568108E-6</v>
      </c>
      <c r="AS28" s="34">
        <f t="shared" si="55"/>
        <v>5.4691200392920081E-6</v>
      </c>
      <c r="AT28" s="34">
        <f t="shared" si="56"/>
        <v>-3.4582308213515489E-5</v>
      </c>
      <c r="AU28" s="34">
        <f t="shared" si="57"/>
        <v>3.7014477219599051E-5</v>
      </c>
      <c r="AV28" s="34">
        <f t="shared" si="58"/>
        <v>-7.26097757508537E-6</v>
      </c>
      <c r="AW28" s="53">
        <f t="shared" si="59"/>
        <v>-6.998507218198835E-4</v>
      </c>
      <c r="AX28" s="52">
        <f t="shared" si="60"/>
        <v>-5.6657177629482192E-6</v>
      </c>
      <c r="AY28" s="34">
        <f t="shared" si="61"/>
        <v>-6.4488056500389135E-6</v>
      </c>
      <c r="AZ28" s="34">
        <f t="shared" si="62"/>
        <v>-5.1951138402284158E-6</v>
      </c>
      <c r="BA28" s="34">
        <f t="shared" si="63"/>
        <v>-5.8086397910050991E-5</v>
      </c>
      <c r="BB28" s="34">
        <f t="shared" si="64"/>
        <v>-3.8997613583946489E-6</v>
      </c>
      <c r="BC28" s="34">
        <f t="shared" si="65"/>
        <v>5.76029975385417E-6</v>
      </c>
      <c r="BD28" s="34">
        <f t="shared" si="66"/>
        <v>-3.4291128498953327E-5</v>
      </c>
      <c r="BE28" s="34">
        <f t="shared" si="67"/>
        <v>3.7305656934161213E-5</v>
      </c>
      <c r="BF28" s="34">
        <f t="shared" si="68"/>
        <v>-6.969797860523208E-6</v>
      </c>
      <c r="BG28" s="53">
        <f t="shared" si="69"/>
        <v>-6.9955954210532134E-4</v>
      </c>
      <c r="BH28" s="32">
        <v>-5.8467132828532442E-6</v>
      </c>
      <c r="BI28" s="33">
        <v>-6.6298011699439385E-6</v>
      </c>
      <c r="BJ28" s="33">
        <v>-5.3761093601334409E-6</v>
      </c>
      <c r="BK28" s="33">
        <v>-5.8267393429956016E-5</v>
      </c>
      <c r="BL28" s="33">
        <v>-4.0807568782996739E-6</v>
      </c>
      <c r="BM28" s="33">
        <v>5.579304233949145E-6</v>
      </c>
      <c r="BN28" s="33">
        <v>-3.4472124018858352E-5</v>
      </c>
      <c r="BO28" s="33">
        <v>3.7124661414256188E-5</v>
      </c>
      <c r="BP28" s="33">
        <v>-7.1507933804282331E-6</v>
      </c>
      <c r="BQ28" s="35">
        <v>-6.9974053762522637E-4</v>
      </c>
      <c r="BR28" s="32">
        <v>-5.9568974775103811E-6</v>
      </c>
      <c r="BS28" s="33">
        <v>-6.7399853646010754E-6</v>
      </c>
      <c r="BT28" s="33">
        <v>-5.4862935547905778E-6</v>
      </c>
      <c r="BU28" s="33">
        <v>-5.8377577624613153E-5</v>
      </c>
      <c r="BV28" s="33">
        <v>-4.1909410729568108E-6</v>
      </c>
      <c r="BW28" s="33">
        <v>5.4691200392920081E-6</v>
      </c>
      <c r="BX28" s="33">
        <v>-3.4582308213515489E-5</v>
      </c>
      <c r="BY28" s="33">
        <v>3.7014477219599051E-5</v>
      </c>
      <c r="BZ28" s="33">
        <v>-7.26097757508537E-6</v>
      </c>
      <c r="CA28" s="35">
        <v>-6.998507218198835E-4</v>
      </c>
      <c r="CB28" s="52">
        <v>-5.6657177629482192E-6</v>
      </c>
      <c r="CC28" s="34">
        <v>-6.4488056500389135E-6</v>
      </c>
      <c r="CD28" s="34">
        <v>-5.1951138402284158E-6</v>
      </c>
      <c r="CE28" s="34">
        <v>-5.8086397910050991E-5</v>
      </c>
      <c r="CF28" s="34">
        <v>-3.8997613583946489E-6</v>
      </c>
      <c r="CG28" s="34">
        <v>5.76029975385417E-6</v>
      </c>
      <c r="CH28" s="34">
        <v>-3.4291128498953327E-5</v>
      </c>
      <c r="CI28" s="34">
        <v>3.7305656934161213E-5</v>
      </c>
      <c r="CJ28" s="34">
        <v>-6.969797860523208E-6</v>
      </c>
      <c r="CK28" s="53">
        <v>-6.9955954210532134E-4</v>
      </c>
      <c r="CL28" s="33">
        <v>0</v>
      </c>
      <c r="CM28" s="33">
        <f t="shared" si="82"/>
        <v>1.7225853152447845E-2</v>
      </c>
      <c r="CN28" s="33">
        <f t="shared" si="24"/>
        <v>8.569475432453455E-3</v>
      </c>
      <c r="CO28" s="33">
        <f t="shared" si="25"/>
        <v>6.9320990603924937E-3</v>
      </c>
      <c r="CP28" s="33">
        <f t="shared" si="26"/>
        <v>7.1029302255476434E-3</v>
      </c>
      <c r="CQ28" s="33">
        <f t="shared" si="27"/>
        <v>6.4898690467358744E-3</v>
      </c>
      <c r="CR28" s="33">
        <f t="shared" si="28"/>
        <v>6.4740895273807109E-3</v>
      </c>
      <c r="CS28" s="33">
        <f t="shared" si="29"/>
        <v>1.4581224121870351E-2</v>
      </c>
      <c r="CT28" s="33">
        <f t="shared" si="30"/>
        <v>1.5423741326886287E-2</v>
      </c>
      <c r="CU28" s="33">
        <f t="shared" si="31"/>
        <v>6.0161588324798565E-3</v>
      </c>
      <c r="CV28" s="33">
        <f t="shared" si="32"/>
        <v>9.7336182715024311E-3</v>
      </c>
      <c r="CW28" s="33">
        <f t="shared" si="33"/>
        <v>1.3667262329403851E-2</v>
      </c>
      <c r="CX28" s="35">
        <f t="shared" si="34"/>
        <v>1.235286001757685E-2</v>
      </c>
    </row>
    <row r="29" spans="1:123" x14ac:dyDescent="0.3">
      <c r="A29" s="21">
        <v>44169</v>
      </c>
      <c r="B29" s="22">
        <v>3699.12</v>
      </c>
      <c r="C29" s="23">
        <v>6727.81</v>
      </c>
      <c r="D29" s="23">
        <v>7634.7669999999998</v>
      </c>
      <c r="E29" s="23">
        <f t="shared" si="72"/>
        <v>6726.8384327658041</v>
      </c>
      <c r="F29" s="23">
        <f>VLOOKUP($A29,Data!S$7:T$800,2,0)</f>
        <v>372.98454600000002</v>
      </c>
      <c r="G29" s="23">
        <f>VLOOKUP($A29,Data!V$7:Y$800,4,0)</f>
        <v>36.792878062285475</v>
      </c>
      <c r="H29" s="23">
        <f>VLOOKUP($A29,Data!P$7:Q$800,2,0)</f>
        <v>66.885300000000001</v>
      </c>
      <c r="I29" s="23">
        <f>VLOOKUP($A29,Data!K$7:N$800,4,0)</f>
        <v>70.0672154137322</v>
      </c>
      <c r="J29" s="23">
        <f>VLOOKUP($A29,Data!AA$7:AB$800,2,0)</f>
        <v>687.46460000000002</v>
      </c>
      <c r="K29" s="23">
        <f>VLOOKUP($A29,Data!AD$7:AE$800,2,0)</f>
        <v>69.495400000000004</v>
      </c>
      <c r="L29" s="23">
        <f>VLOOKUP($A29,Data!AL$7:AO$800,4,0)</f>
        <v>369.23877655451537</v>
      </c>
      <c r="M29" s="23">
        <f>VLOOKUP($A29,Data!AG$7:AJ$800,4,0)</f>
        <v>37.381900000000002</v>
      </c>
      <c r="N29" s="23">
        <f>VLOOKUP($A29,Data!AQ$7:AU$800,5,0)</f>
        <v>37.72096468963759</v>
      </c>
      <c r="O29" s="24">
        <f>VLOOKUP($A29,Data!AQ$7:AW$800,7,0)</f>
        <v>37.675295029304216</v>
      </c>
      <c r="P29" s="32">
        <f t="shared" si="37"/>
        <v>8.8362351093074221E-3</v>
      </c>
      <c r="Q29" s="33">
        <f t="shared" si="15"/>
        <v>8.8804379936389122E-3</v>
      </c>
      <c r="R29" s="33">
        <f t="shared" si="16"/>
        <v>8.897198761324443E-3</v>
      </c>
      <c r="S29" s="34">
        <f t="shared" si="38"/>
        <v>8.8880542135218905E-3</v>
      </c>
      <c r="T29" s="33">
        <f t="shared" si="39"/>
        <v>8.8869173514076749E-3</v>
      </c>
      <c r="U29" s="33">
        <f t="shared" si="73"/>
        <v>8.8873850916673103E-3</v>
      </c>
      <c r="V29" s="33">
        <f t="shared" si="74"/>
        <v>8.8858788286507728E-3</v>
      </c>
      <c r="W29" s="33">
        <f t="shared" si="75"/>
        <v>8.9003732414587589E-3</v>
      </c>
      <c r="X29" s="33">
        <f t="shared" si="76"/>
        <v>8.8959116552043138E-3</v>
      </c>
      <c r="Y29" s="33">
        <f t="shared" si="77"/>
        <v>8.8933667040247411E-3</v>
      </c>
      <c r="Z29" s="33">
        <f t="shared" si="78"/>
        <v>8.8996611689358129E-3</v>
      </c>
      <c r="AA29" s="33">
        <f t="shared" si="79"/>
        <v>8.8873655290047093E-3</v>
      </c>
      <c r="AB29" s="33">
        <f t="shared" si="80"/>
        <v>8.8941297321503132E-3</v>
      </c>
      <c r="AC29" s="35">
        <f t="shared" si="81"/>
        <v>8.9338051047394007E-3</v>
      </c>
      <c r="AD29" s="32">
        <f t="shared" si="40"/>
        <v>6.4793577687627391E-6</v>
      </c>
      <c r="AE29" s="33">
        <f t="shared" si="41"/>
        <v>6.9470980283981021E-6</v>
      </c>
      <c r="AF29" s="33">
        <f t="shared" si="42"/>
        <v>5.4408350118606563E-6</v>
      </c>
      <c r="AG29" s="33">
        <f t="shared" si="43"/>
        <v>1.993524781984668E-5</v>
      </c>
      <c r="AH29" s="33">
        <f t="shared" si="44"/>
        <v>1.5473661565401642E-5</v>
      </c>
      <c r="AI29" s="33">
        <f t="shared" si="45"/>
        <v>1.2928710385828879E-5</v>
      </c>
      <c r="AJ29" s="33">
        <f t="shared" si="46"/>
        <v>1.9223175296900763E-5</v>
      </c>
      <c r="AK29" s="33">
        <f t="shared" si="47"/>
        <v>6.927535365797155E-6</v>
      </c>
      <c r="AL29" s="33">
        <f t="shared" si="48"/>
        <v>1.3691738511401041E-5</v>
      </c>
      <c r="AM29" s="35">
        <f t="shared" si="49"/>
        <v>5.3367111100488529E-5</v>
      </c>
      <c r="AN29" s="52">
        <f t="shared" si="50"/>
        <v>-1.0281409916768069E-5</v>
      </c>
      <c r="AO29" s="34">
        <f t="shared" si="51"/>
        <v>-9.8136696571327064E-6</v>
      </c>
      <c r="AP29" s="34">
        <f t="shared" si="52"/>
        <v>-1.1319932673670152E-5</v>
      </c>
      <c r="AQ29" s="34">
        <f t="shared" si="53"/>
        <v>3.1744801343158713E-6</v>
      </c>
      <c r="AR29" s="34">
        <f t="shared" si="54"/>
        <v>-1.2871061201291667E-6</v>
      </c>
      <c r="AS29" s="34">
        <f t="shared" si="55"/>
        <v>-3.8320572997019298E-6</v>
      </c>
      <c r="AT29" s="34">
        <f t="shared" si="56"/>
        <v>2.4624076113699545E-6</v>
      </c>
      <c r="AU29" s="34">
        <f t="shared" si="57"/>
        <v>-9.8332323197336535E-6</v>
      </c>
      <c r="AV29" s="34">
        <f t="shared" si="58"/>
        <v>-3.0690291741297671E-6</v>
      </c>
      <c r="AW29" s="53">
        <f t="shared" si="59"/>
        <v>3.660634341495772E-5</v>
      </c>
      <c r="AX29" s="52">
        <f t="shared" si="60"/>
        <v>-1.1368621142260338E-6</v>
      </c>
      <c r="AY29" s="34">
        <f t="shared" si="61"/>
        <v>-6.6912185459067075E-7</v>
      </c>
      <c r="AZ29" s="34">
        <f t="shared" si="62"/>
        <v>-2.1753848711281165E-6</v>
      </c>
      <c r="BA29" s="34">
        <f t="shared" si="63"/>
        <v>1.2319027936857907E-5</v>
      </c>
      <c r="BB29" s="34">
        <f t="shared" si="64"/>
        <v>7.857441682412869E-6</v>
      </c>
      <c r="BC29" s="34">
        <f t="shared" si="65"/>
        <v>5.3124905028401059E-6</v>
      </c>
      <c r="BD29" s="34">
        <f t="shared" si="66"/>
        <v>1.160695541391199E-5</v>
      </c>
      <c r="BE29" s="34">
        <f t="shared" si="67"/>
        <v>-6.8868451719161783E-7</v>
      </c>
      <c r="BF29" s="34">
        <f t="shared" si="68"/>
        <v>6.0755186284122686E-6</v>
      </c>
      <c r="BG29" s="53">
        <f t="shared" si="69"/>
        <v>4.5750891217499756E-5</v>
      </c>
      <c r="BH29" s="32">
        <v>6.4793577687627391E-6</v>
      </c>
      <c r="BI29" s="33">
        <v>6.9470980283981021E-6</v>
      </c>
      <c r="BJ29" s="33">
        <v>5.4408350118606563E-6</v>
      </c>
      <c r="BK29" s="33">
        <v>1.993524781984668E-5</v>
      </c>
      <c r="BL29" s="33">
        <v>1.5473661565401642E-5</v>
      </c>
      <c r="BM29" s="33">
        <v>1.2928710385828879E-5</v>
      </c>
      <c r="BN29" s="33">
        <v>1.9223175296900763E-5</v>
      </c>
      <c r="BO29" s="33">
        <v>6.927535365797155E-6</v>
      </c>
      <c r="BP29" s="33">
        <v>1.3691738511401041E-5</v>
      </c>
      <c r="BQ29" s="35">
        <v>5.3367111100488529E-5</v>
      </c>
      <c r="BR29" s="32">
        <v>-1.0281409916768069E-5</v>
      </c>
      <c r="BS29" s="33">
        <v>-9.8136696571327064E-6</v>
      </c>
      <c r="BT29" s="33">
        <v>-1.1319932673670152E-5</v>
      </c>
      <c r="BU29" s="33">
        <v>3.1744801343158713E-6</v>
      </c>
      <c r="BV29" s="33">
        <v>-1.2871061201291667E-6</v>
      </c>
      <c r="BW29" s="33">
        <v>-3.8320572997019298E-6</v>
      </c>
      <c r="BX29" s="33">
        <v>2.4624076113699545E-6</v>
      </c>
      <c r="BY29" s="33">
        <v>-9.8332323197336535E-6</v>
      </c>
      <c r="BZ29" s="33">
        <v>-3.0690291741297671E-6</v>
      </c>
      <c r="CA29" s="35">
        <v>3.660634341495772E-5</v>
      </c>
      <c r="CB29" s="52">
        <v>-1.1368621142260338E-6</v>
      </c>
      <c r="CC29" s="34">
        <v>-6.6912185459067075E-7</v>
      </c>
      <c r="CD29" s="34">
        <v>-2.1753848711281165E-6</v>
      </c>
      <c r="CE29" s="34">
        <v>1.2319027936857907E-5</v>
      </c>
      <c r="CF29" s="34">
        <v>7.857441682412869E-6</v>
      </c>
      <c r="CG29" s="34">
        <v>5.3124905028401059E-6</v>
      </c>
      <c r="CH29" s="34">
        <v>1.160695541391199E-5</v>
      </c>
      <c r="CI29" s="34">
        <v>-6.8868451719161783E-7</v>
      </c>
      <c r="CJ29" s="34">
        <v>6.0755186284122686E-6</v>
      </c>
      <c r="CK29" s="53">
        <v>4.5750891217499756E-5</v>
      </c>
      <c r="CL29" s="33">
        <v>0</v>
      </c>
      <c r="CM29" s="33">
        <f t="shared" si="82"/>
        <v>1.7225740853088256E-2</v>
      </c>
      <c r="CN29" s="33">
        <f t="shared" si="24"/>
        <v>8.5696583327292686E-3</v>
      </c>
      <c r="CO29" s="33">
        <f t="shared" si="25"/>
        <v>6.9379977448253971E-3</v>
      </c>
      <c r="CP29" s="33">
        <f t="shared" si="26"/>
        <v>7.1096200987244007E-3</v>
      </c>
      <c r="CQ29" s="33">
        <f t="shared" si="27"/>
        <v>6.4952905594168886E-3</v>
      </c>
      <c r="CR29" s="33">
        <f t="shared" si="28"/>
        <v>6.5328512042654996E-3</v>
      </c>
      <c r="CS29" s="33">
        <f t="shared" si="29"/>
        <v>1.4585372419938958E-2</v>
      </c>
      <c r="CT29" s="33">
        <f t="shared" si="30"/>
        <v>1.5418065023943939E-2</v>
      </c>
      <c r="CU29" s="33">
        <f t="shared" si="31"/>
        <v>6.0509067383722748E-3</v>
      </c>
      <c r="CV29" s="33">
        <f t="shared" si="32"/>
        <v>9.6960610202274644E-3</v>
      </c>
      <c r="CW29" s="33">
        <f t="shared" si="33"/>
        <v>1.3674524950685996E-2</v>
      </c>
      <c r="CX29" s="35">
        <f t="shared" si="34"/>
        <v>1.3063114811675325E-2</v>
      </c>
    </row>
    <row r="30" spans="1:123" x14ac:dyDescent="0.3">
      <c r="A30" s="21">
        <v>44168</v>
      </c>
      <c r="B30" s="22">
        <v>3666.72</v>
      </c>
      <c r="C30" s="23">
        <v>6668.59</v>
      </c>
      <c r="D30" s="23">
        <v>7567.4380000000001</v>
      </c>
      <c r="E30" s="23">
        <f t="shared" si="72"/>
        <v>6667.5766500275467</v>
      </c>
      <c r="F30" s="23">
        <f>VLOOKUP($A30,Data!S$7:T$800,2,0)</f>
        <v>369.69906099999997</v>
      </c>
      <c r="G30" s="23">
        <f>VLOOKUP($A30,Data!V$7:Y$800,4,0)</f>
        <v>36.468766094188481</v>
      </c>
      <c r="H30" s="23">
        <f>VLOOKUP($A30,Data!P$7:Q$800,2,0)</f>
        <v>66.296199999999999</v>
      </c>
      <c r="I30" s="23">
        <f>VLOOKUP($A30,Data!K$7:N$800,4,0)</f>
        <v>69.449092568591126</v>
      </c>
      <c r="J30" s="23">
        <f>VLOOKUP($A30,Data!AA$7:AB$800,2,0)</f>
        <v>681.40290000000005</v>
      </c>
      <c r="K30" s="23">
        <f>VLOOKUP($A30,Data!AD$7:AE$800,2,0)</f>
        <v>68.882800000000003</v>
      </c>
      <c r="L30" s="23">
        <f>VLOOKUP($A30,Data!AL$7:AO$800,4,0)</f>
        <v>365.98166375306965</v>
      </c>
      <c r="M30" s="23">
        <f>VLOOKUP($A30,Data!AG$7:AJ$800,4,0)</f>
        <v>37.052599999999998</v>
      </c>
      <c r="N30" s="23">
        <f>VLOOKUP($A30,Data!AQ$7:AU$800,5,0)</f>
        <v>37.388427167925009</v>
      </c>
      <c r="O30" s="24">
        <f>VLOOKUP($A30,Data!AQ$7:AW$800,7,0)</f>
        <v>37.341691633965098</v>
      </c>
      <c r="P30" s="32">
        <f t="shared" si="37"/>
        <v>-6.241465681479097E-4</v>
      </c>
      <c r="Q30" s="33">
        <f t="shared" si="15"/>
        <v>-4.9461247112891904E-4</v>
      </c>
      <c r="R30" s="33">
        <f t="shared" si="16"/>
        <v>-4.385294048495636E-4</v>
      </c>
      <c r="S30" s="34">
        <f t="shared" si="38"/>
        <v>-4.6637197934431553E-4</v>
      </c>
      <c r="T30" s="33">
        <f t="shared" si="39"/>
        <v>-4.6798872725106744E-4</v>
      </c>
      <c r="U30" s="33">
        <f t="shared" si="73"/>
        <v>-4.6892246676821792E-4</v>
      </c>
      <c r="V30" s="33">
        <f t="shared" si="74"/>
        <v>-4.6888686860457884E-4</v>
      </c>
      <c r="W30" s="33">
        <f t="shared" si="75"/>
        <v>-4.3047783039185106E-4</v>
      </c>
      <c r="X30" s="33">
        <f t="shared" si="76"/>
        <v>-4.3992778084522843E-4</v>
      </c>
      <c r="Y30" s="33">
        <f t="shared" si="77"/>
        <v>-4.4403555767080771E-4</v>
      </c>
      <c r="Z30" s="33">
        <f t="shared" si="78"/>
        <v>-4.7101988874675982E-4</v>
      </c>
      <c r="AA30" s="33">
        <f t="shared" si="79"/>
        <v>-5.9070250441684014E-4</v>
      </c>
      <c r="AB30" s="33">
        <f t="shared" si="80"/>
        <v>-4.3879800509838418E-4</v>
      </c>
      <c r="AC30" s="35">
        <f t="shared" si="81"/>
        <v>-4.5563930348635484E-3</v>
      </c>
      <c r="AD30" s="32">
        <f t="shared" si="40"/>
        <v>2.6623743877851602E-5</v>
      </c>
      <c r="AE30" s="33">
        <f t="shared" si="41"/>
        <v>2.5690004360701124E-5</v>
      </c>
      <c r="AF30" s="33">
        <f t="shared" si="42"/>
        <v>2.5725602524340196E-5</v>
      </c>
      <c r="AG30" s="33">
        <f t="shared" si="43"/>
        <v>6.4134640737067983E-5</v>
      </c>
      <c r="AH30" s="33">
        <f t="shared" si="44"/>
        <v>5.4684690283690607E-5</v>
      </c>
      <c r="AI30" s="33">
        <f t="shared" si="45"/>
        <v>5.0576913458111328E-5</v>
      </c>
      <c r="AJ30" s="33">
        <f t="shared" si="46"/>
        <v>2.3592582382159222E-5</v>
      </c>
      <c r="AK30" s="33">
        <f t="shared" si="47"/>
        <v>-9.6090033287921095E-5</v>
      </c>
      <c r="AL30" s="33">
        <f t="shared" si="48"/>
        <v>5.5814466030534859E-5</v>
      </c>
      <c r="AM30" s="35">
        <f t="shared" si="49"/>
        <v>-4.0617805637346294E-3</v>
      </c>
      <c r="AN30" s="52">
        <f t="shared" si="50"/>
        <v>-2.945932240150384E-5</v>
      </c>
      <c r="AO30" s="34">
        <f t="shared" si="51"/>
        <v>-3.0393061918654318E-5</v>
      </c>
      <c r="AP30" s="34">
        <f t="shared" si="52"/>
        <v>-3.0357463755015246E-5</v>
      </c>
      <c r="AQ30" s="34">
        <f t="shared" si="53"/>
        <v>8.0515744577125403E-6</v>
      </c>
      <c r="AR30" s="34">
        <f t="shared" si="54"/>
        <v>-1.3983759956648356E-6</v>
      </c>
      <c r="AS30" s="34">
        <f t="shared" si="55"/>
        <v>-5.5061528212441146E-6</v>
      </c>
      <c r="AT30" s="34">
        <f t="shared" si="56"/>
        <v>-3.2490483897196221E-5</v>
      </c>
      <c r="AU30" s="34">
        <f t="shared" si="57"/>
        <v>-1.5217309956727654E-4</v>
      </c>
      <c r="AV30" s="34">
        <f t="shared" si="58"/>
        <v>-2.6860024882058298E-7</v>
      </c>
      <c r="AW30" s="53">
        <f t="shared" si="59"/>
        <v>-4.1178636300139848E-3</v>
      </c>
      <c r="AX30" s="52">
        <f t="shared" si="60"/>
        <v>-1.6167479066631074E-6</v>
      </c>
      <c r="AY30" s="34">
        <f t="shared" si="61"/>
        <v>-2.5504874238135855E-6</v>
      </c>
      <c r="AZ30" s="34">
        <f t="shared" si="62"/>
        <v>-2.5148892601745132E-6</v>
      </c>
      <c r="BA30" s="34">
        <f t="shared" si="63"/>
        <v>3.5894148952553273E-5</v>
      </c>
      <c r="BB30" s="34">
        <f t="shared" si="64"/>
        <v>2.6444198499175897E-5</v>
      </c>
      <c r="BC30" s="34">
        <f t="shared" si="65"/>
        <v>2.2336421673596618E-5</v>
      </c>
      <c r="BD30" s="34">
        <f t="shared" si="66"/>
        <v>-4.6479094023554879E-6</v>
      </c>
      <c r="BE30" s="34">
        <f t="shared" si="67"/>
        <v>-1.243305250724358E-4</v>
      </c>
      <c r="BF30" s="34">
        <f t="shared" si="68"/>
        <v>2.757397424602015E-5</v>
      </c>
      <c r="BG30" s="53">
        <f t="shared" si="69"/>
        <v>-4.0900210555191441E-3</v>
      </c>
      <c r="BH30" s="32">
        <v>2.6623743877851602E-5</v>
      </c>
      <c r="BI30" s="33">
        <v>2.5690004360701124E-5</v>
      </c>
      <c r="BJ30" s="33">
        <v>2.5725602524340196E-5</v>
      </c>
      <c r="BK30" s="33">
        <v>6.4134640737067983E-5</v>
      </c>
      <c r="BL30" s="33">
        <v>5.4684690283690607E-5</v>
      </c>
      <c r="BM30" s="33">
        <v>5.0576913458111328E-5</v>
      </c>
      <c r="BN30" s="33">
        <v>2.3592582382159222E-5</v>
      </c>
      <c r="BO30" s="33">
        <v>-9.6090033287921095E-5</v>
      </c>
      <c r="BP30" s="33">
        <v>5.5814466030534859E-5</v>
      </c>
      <c r="BQ30" s="35">
        <v>-4.0617805637346294E-3</v>
      </c>
      <c r="BR30" s="32">
        <v>-2.945932240150384E-5</v>
      </c>
      <c r="BS30" s="33">
        <v>-3.0393061918654318E-5</v>
      </c>
      <c r="BT30" s="33">
        <v>-3.0357463755015246E-5</v>
      </c>
      <c r="BU30" s="33">
        <v>8.0515744577125403E-6</v>
      </c>
      <c r="BV30" s="33">
        <v>-1.3983759956648356E-6</v>
      </c>
      <c r="BW30" s="33">
        <v>-5.5061528212441146E-6</v>
      </c>
      <c r="BX30" s="33">
        <v>-3.2490483897196221E-5</v>
      </c>
      <c r="BY30" s="33">
        <v>-1.5217309956727654E-4</v>
      </c>
      <c r="BZ30" s="33">
        <v>-2.6860024882058298E-7</v>
      </c>
      <c r="CA30" s="35">
        <v>-4.1178636300139848E-3</v>
      </c>
      <c r="CB30" s="52">
        <v>-1.6167479066631074E-6</v>
      </c>
      <c r="CC30" s="34">
        <v>-2.5504874238135855E-6</v>
      </c>
      <c r="CD30" s="34">
        <v>-2.5148892601745132E-6</v>
      </c>
      <c r="CE30" s="34">
        <v>3.5894148952553273E-5</v>
      </c>
      <c r="CF30" s="34">
        <v>2.6444198499175897E-5</v>
      </c>
      <c r="CG30" s="34">
        <v>2.2336421673596618E-5</v>
      </c>
      <c r="CH30" s="34">
        <v>-4.6479094023554879E-6</v>
      </c>
      <c r="CI30" s="34">
        <v>-1.243305250724358E-4</v>
      </c>
      <c r="CJ30" s="34">
        <v>2.757397424602015E-5</v>
      </c>
      <c r="CK30" s="53">
        <v>-4.0900210555191441E-3</v>
      </c>
      <c r="CL30" s="33">
        <v>0</v>
      </c>
      <c r="CM30" s="33">
        <f t="shared" si="82"/>
        <v>1.7208841723675317E-2</v>
      </c>
      <c r="CN30" s="33">
        <f t="shared" si="24"/>
        <v>8.5620445164558134E-3</v>
      </c>
      <c r="CO30" s="33">
        <f t="shared" si="25"/>
        <v>6.9315309035706818E-3</v>
      </c>
      <c r="CP30" s="33">
        <f t="shared" si="26"/>
        <v>7.102685242208473E-3</v>
      </c>
      <c r="CQ30" s="33">
        <f t="shared" si="27"/>
        <v>6.4898626166423057E-3</v>
      </c>
      <c r="CR30" s="33">
        <f t="shared" si="28"/>
        <v>6.5129627372177978E-3</v>
      </c>
      <c r="CS30" s="33">
        <f t="shared" si="29"/>
        <v>1.4569811497845198E-2</v>
      </c>
      <c r="CT30" s="33">
        <f t="shared" si="30"/>
        <v>1.5405052701218169E-2</v>
      </c>
      <c r="CU30" s="33">
        <f t="shared" si="31"/>
        <v>6.0317378421159695E-3</v>
      </c>
      <c r="CV30" s="33">
        <f t="shared" si="32"/>
        <v>9.6891279319455403E-3</v>
      </c>
      <c r="CW30" s="33">
        <f t="shared" si="33"/>
        <v>1.3660768337258933E-2</v>
      </c>
      <c r="CX30" s="35">
        <f t="shared" si="34"/>
        <v>1.3009529282548948E-2</v>
      </c>
    </row>
    <row r="31" spans="1:123" x14ac:dyDescent="0.3">
      <c r="A31" s="21">
        <v>44167</v>
      </c>
      <c r="B31" s="22">
        <v>3669.01</v>
      </c>
      <c r="C31" s="23">
        <v>6671.89</v>
      </c>
      <c r="D31" s="23">
        <v>7570.7579999999998</v>
      </c>
      <c r="E31" s="23">
        <f t="shared" si="72"/>
        <v>6670.6876718406511</v>
      </c>
      <c r="F31" s="23">
        <f>VLOOKUP($A31,Data!S$7:T$800,2,0)</f>
        <v>369.87215700000002</v>
      </c>
      <c r="G31" s="23">
        <f>VLOOKUP($A31,Data!V$7:Y$800,4,0)</f>
        <v>36.485875140761685</v>
      </c>
      <c r="H31" s="23">
        <f>VLOOKUP($A31,Data!P$7:Q$800,2,0)</f>
        <v>66.327299999999994</v>
      </c>
      <c r="I31" s="23">
        <f>VLOOKUP($A31,Data!K$7:N$800,4,0)</f>
        <v>69.479001738517312</v>
      </c>
      <c r="J31" s="23">
        <f>VLOOKUP($A31,Data!AA$7:AB$800,2,0)</f>
        <v>681.70280000000002</v>
      </c>
      <c r="K31" s="23">
        <f>VLOOKUP($A31,Data!AD$7:AE$800,2,0)</f>
        <v>68.913399999999996</v>
      </c>
      <c r="L31" s="23">
        <f>VLOOKUP($A31,Data!AL$7:AO$800,4,0)</f>
        <v>366.15412963047237</v>
      </c>
      <c r="M31" s="23">
        <f>VLOOKUP($A31,Data!AG$7:AJ$800,4,0)</f>
        <v>37.0745</v>
      </c>
      <c r="N31" s="23">
        <f>VLOOKUP($A31,Data!AQ$7:AU$800,5,0)</f>
        <v>37.404840337246014</v>
      </c>
      <c r="O31" s="24">
        <f>VLOOKUP($A31,Data!AQ$7:AW$800,7,0)</f>
        <v>37.512613846414425</v>
      </c>
      <c r="P31" s="32">
        <f t="shared" si="37"/>
        <v>1.7911507324332998E-3</v>
      </c>
      <c r="Q31" s="33">
        <f t="shared" si="15"/>
        <v>1.8559868339058649E-3</v>
      </c>
      <c r="R31" s="33">
        <f t="shared" si="16"/>
        <v>1.8848635912189771E-3</v>
      </c>
      <c r="S31" s="34">
        <f t="shared" si="38"/>
        <v>1.8708066624011255E-3</v>
      </c>
      <c r="T31" s="33">
        <f t="shared" si="39"/>
        <v>1.8977083926479121E-3</v>
      </c>
      <c r="U31" s="33">
        <f t="shared" si="73"/>
        <v>1.8939410009992663E-3</v>
      </c>
      <c r="V31" s="33">
        <f t="shared" si="74"/>
        <v>1.830647024971821E-3</v>
      </c>
      <c r="W31" s="33">
        <f t="shared" si="75"/>
        <v>1.8688901667622826E-3</v>
      </c>
      <c r="X31" s="33">
        <f t="shared" si="76"/>
        <v>1.8835391960156933E-3</v>
      </c>
      <c r="Y31" s="33">
        <f t="shared" si="77"/>
        <v>1.8710556271961387E-3</v>
      </c>
      <c r="Z31" s="33">
        <f t="shared" si="78"/>
        <v>1.8903689656517564E-3</v>
      </c>
      <c r="AA31" s="33">
        <f t="shared" si="79"/>
        <v>1.842929447148034E-3</v>
      </c>
      <c r="AB31" s="33">
        <f t="shared" si="80"/>
        <v>1.8811462318284455E-3</v>
      </c>
      <c r="AC31" s="35">
        <f t="shared" si="81"/>
        <v>1.463611557562805E-3</v>
      </c>
      <c r="AD31" s="32">
        <f t="shared" si="40"/>
        <v>4.1721558742047193E-5</v>
      </c>
      <c r="AE31" s="33">
        <f t="shared" si="41"/>
        <v>3.7954167093401381E-5</v>
      </c>
      <c r="AF31" s="33">
        <f t="shared" si="42"/>
        <v>-2.5339808934043972E-5</v>
      </c>
      <c r="AG31" s="33">
        <f t="shared" si="43"/>
        <v>1.2903332856417649E-5</v>
      </c>
      <c r="AH31" s="33">
        <f t="shared" si="44"/>
        <v>2.7552362109828366E-5</v>
      </c>
      <c r="AI31" s="33">
        <f t="shared" si="45"/>
        <v>1.5068793290273774E-5</v>
      </c>
      <c r="AJ31" s="33">
        <f t="shared" si="46"/>
        <v>3.4382131745891442E-5</v>
      </c>
      <c r="AK31" s="33">
        <f t="shared" si="47"/>
        <v>-1.3057386757830969E-5</v>
      </c>
      <c r="AL31" s="33">
        <f t="shared" si="48"/>
        <v>2.5159397922580595E-5</v>
      </c>
      <c r="AM31" s="35">
        <f t="shared" si="49"/>
        <v>-3.9237527634305991E-4</v>
      </c>
      <c r="AN31" s="52">
        <f t="shared" si="50"/>
        <v>1.2844801428935071E-5</v>
      </c>
      <c r="AO31" s="34">
        <f t="shared" si="51"/>
        <v>9.0774097802892584E-6</v>
      </c>
      <c r="AP31" s="34">
        <f t="shared" si="52"/>
        <v>-5.4216566247156095E-5</v>
      </c>
      <c r="AQ31" s="34">
        <f t="shared" si="53"/>
        <v>-1.5973424456694474E-5</v>
      </c>
      <c r="AR31" s="34">
        <f t="shared" si="54"/>
        <v>-1.3243952032837569E-6</v>
      </c>
      <c r="AS31" s="34">
        <f t="shared" si="55"/>
        <v>-1.3807964022838348E-5</v>
      </c>
      <c r="AT31" s="34">
        <f t="shared" si="56"/>
        <v>5.5053744327793197E-6</v>
      </c>
      <c r="AU31" s="34">
        <f t="shared" si="57"/>
        <v>-4.1934144070943091E-5</v>
      </c>
      <c r="AV31" s="34">
        <f t="shared" si="58"/>
        <v>-3.7173593905315272E-6</v>
      </c>
      <c r="AW31" s="53">
        <f t="shared" si="59"/>
        <v>-4.2125203365617203E-4</v>
      </c>
      <c r="AX31" s="52">
        <f t="shared" si="60"/>
        <v>2.6901730246775557E-5</v>
      </c>
      <c r="AY31" s="34">
        <f t="shared" si="61"/>
        <v>2.3134338598129744E-5</v>
      </c>
      <c r="AZ31" s="34">
        <f t="shared" si="62"/>
        <v>-4.0159637429315609E-5</v>
      </c>
      <c r="BA31" s="34">
        <f t="shared" si="63"/>
        <v>-1.9164956388539878E-6</v>
      </c>
      <c r="BB31" s="34">
        <f t="shared" si="64"/>
        <v>1.2732533614556729E-5</v>
      </c>
      <c r="BC31" s="34">
        <f t="shared" si="65"/>
        <v>2.4896479500213786E-7</v>
      </c>
      <c r="BD31" s="34">
        <f t="shared" si="66"/>
        <v>1.9562303250619806E-5</v>
      </c>
      <c r="BE31" s="34">
        <f t="shared" si="67"/>
        <v>-2.7877215253102605E-5</v>
      </c>
      <c r="BF31" s="34">
        <f t="shared" si="68"/>
        <v>1.0339569427308959E-5</v>
      </c>
      <c r="BG31" s="53">
        <f t="shared" si="69"/>
        <v>-4.0719510483833155E-4</v>
      </c>
      <c r="BH31" s="32">
        <v>4.1721558742047193E-5</v>
      </c>
      <c r="BI31" s="33">
        <v>3.7954167093401381E-5</v>
      </c>
      <c r="BJ31" s="33">
        <v>-2.5339808934043972E-5</v>
      </c>
      <c r="BK31" s="33">
        <v>1.2903332856417649E-5</v>
      </c>
      <c r="BL31" s="33">
        <v>2.7552362109828366E-5</v>
      </c>
      <c r="BM31" s="33">
        <v>1.5068793290273774E-5</v>
      </c>
      <c r="BN31" s="33">
        <v>3.4382131745891442E-5</v>
      </c>
      <c r="BO31" s="33">
        <v>-1.3057386757830969E-5</v>
      </c>
      <c r="BP31" s="33">
        <v>2.5159397922580595E-5</v>
      </c>
      <c r="BQ31" s="35">
        <v>-3.9237527634305991E-4</v>
      </c>
      <c r="BR31" s="32">
        <v>1.2844801428935071E-5</v>
      </c>
      <c r="BS31" s="33">
        <v>9.0774097802892584E-6</v>
      </c>
      <c r="BT31" s="33">
        <v>-5.4216566247156095E-5</v>
      </c>
      <c r="BU31" s="33">
        <v>-1.5973424456694474E-5</v>
      </c>
      <c r="BV31" s="33">
        <v>-1.3243952032837569E-6</v>
      </c>
      <c r="BW31" s="33">
        <v>-1.3807964022838348E-5</v>
      </c>
      <c r="BX31" s="33">
        <v>5.5053744327793197E-6</v>
      </c>
      <c r="BY31" s="33">
        <v>-4.1934144070943091E-5</v>
      </c>
      <c r="BZ31" s="33">
        <v>-3.7173593905315272E-6</v>
      </c>
      <c r="CA31" s="35">
        <v>-4.2125203365617203E-4</v>
      </c>
      <c r="CB31" s="52">
        <v>2.6901730246775557E-5</v>
      </c>
      <c r="CC31" s="34">
        <v>2.3134338598129744E-5</v>
      </c>
      <c r="CD31" s="34">
        <v>-4.0159637429315609E-5</v>
      </c>
      <c r="CE31" s="34">
        <v>-1.9164956388539878E-6</v>
      </c>
      <c r="CF31" s="34">
        <v>1.2732533614556729E-5</v>
      </c>
      <c r="CG31" s="34">
        <v>2.4896479500213786E-7</v>
      </c>
      <c r="CH31" s="34">
        <v>1.9562303250619806E-5</v>
      </c>
      <c r="CI31" s="34">
        <v>-2.7877215253102605E-5</v>
      </c>
      <c r="CJ31" s="34">
        <v>1.0339569427308959E-5</v>
      </c>
      <c r="CK31" s="53">
        <v>-4.0719510483833155E-4</v>
      </c>
      <c r="CL31" s="33">
        <v>0</v>
      </c>
      <c r="CM31" s="33">
        <f t="shared" si="82"/>
        <v>1.7151768504500176E-2</v>
      </c>
      <c r="CN31" s="33">
        <f t="shared" si="24"/>
        <v>8.533548938784552E-3</v>
      </c>
      <c r="CO31" s="33">
        <f t="shared" si="25"/>
        <v>6.9047100645391879E-3</v>
      </c>
      <c r="CP31" s="33">
        <f t="shared" si="26"/>
        <v>7.0768006319577026E-3</v>
      </c>
      <c r="CQ31" s="33">
        <f t="shared" si="27"/>
        <v>6.4639579121159585E-3</v>
      </c>
      <c r="CR31" s="33">
        <f t="shared" si="28"/>
        <v>6.448382589633761E-3</v>
      </c>
      <c r="CS31" s="33">
        <f t="shared" si="29"/>
        <v>1.4514305643364978E-2</v>
      </c>
      <c r="CT31" s="33">
        <f t="shared" si="30"/>
        <v>1.5353673833698789E-2</v>
      </c>
      <c r="CU31" s="33">
        <f t="shared" si="31"/>
        <v>6.007991770589971E-3</v>
      </c>
      <c r="CV31" s="33">
        <f t="shared" si="32"/>
        <v>9.7862063383169495E-3</v>
      </c>
      <c r="CW31" s="33">
        <f t="shared" si="33"/>
        <v>1.3604166565993836E-2</v>
      </c>
      <c r="CX31" s="35">
        <f t="shared" si="34"/>
        <v>1.7142985349902107E-2</v>
      </c>
    </row>
    <row r="32" spans="1:123" x14ac:dyDescent="0.3">
      <c r="A32" s="21">
        <v>44166</v>
      </c>
      <c r="B32" s="22">
        <v>3662.45</v>
      </c>
      <c r="C32" s="23">
        <v>6659.53</v>
      </c>
      <c r="D32" s="23">
        <v>7556.5150000000003</v>
      </c>
      <c r="E32" s="23">
        <f t="shared" si="72"/>
        <v>6658.2314081624527</v>
      </c>
      <c r="F32" s="23">
        <f>VLOOKUP($A32,Data!S$7:T$800,2,0)</f>
        <v>369.17157700000001</v>
      </c>
      <c r="G32" s="23">
        <f>VLOOKUP($A32,Data!V$7:Y$800,4,0)</f>
        <v>36.416903673764502</v>
      </c>
      <c r="H32" s="23">
        <f>VLOOKUP($A32,Data!P$7:Q$800,2,0)</f>
        <v>66.206100000000006</v>
      </c>
      <c r="I32" s="23">
        <f>VLOOKUP($A32,Data!K$7:N$800,4,0)</f>
        <v>69.349395335503871</v>
      </c>
      <c r="J32" s="23">
        <f>VLOOKUP($A32,Data!AA$7:AB$800,2,0)</f>
        <v>680.4212</v>
      </c>
      <c r="K32" s="23">
        <f>VLOOKUP($A32,Data!AD$7:AE$800,2,0)</f>
        <v>68.784700000000001</v>
      </c>
      <c r="L32" s="23">
        <f>VLOOKUP($A32,Data!AL$7:AO$800,4,0)</f>
        <v>365.46326920827545</v>
      </c>
      <c r="M32" s="23">
        <f>VLOOKUP($A32,Data!AG$7:AJ$800,4,0)</f>
        <v>37.006300000000003</v>
      </c>
      <c r="N32" s="23">
        <f>VLOOKUP($A32,Data!AQ$7:AU$800,5,0)</f>
        <v>37.334608479188596</v>
      </c>
      <c r="O32" s="24">
        <f>VLOOKUP($A32,Data!AQ$7:AW$800,7,0)</f>
        <v>37.457790191768986</v>
      </c>
      <c r="P32" s="32">
        <f t="shared" si="37"/>
        <v>1.1271167954760575E-2</v>
      </c>
      <c r="Q32" s="33">
        <f t="shared" si="15"/>
        <v>1.1293575251019039E-2</v>
      </c>
      <c r="R32" s="33">
        <f t="shared" si="16"/>
        <v>1.1303043953887926E-2</v>
      </c>
      <c r="S32" s="34">
        <f t="shared" si="38"/>
        <v>1.1298262554018824E-2</v>
      </c>
      <c r="T32" s="33">
        <f t="shared" si="39"/>
        <v>1.1270355478378624E-2</v>
      </c>
      <c r="U32" s="33">
        <f t="shared" si="73"/>
        <v>1.1269574835703455E-2</v>
      </c>
      <c r="V32" s="33">
        <f t="shared" si="74"/>
        <v>1.1263397623597404E-2</v>
      </c>
      <c r="W32" s="33">
        <f t="shared" si="75"/>
        <v>1.1193487425497972E-2</v>
      </c>
      <c r="X32" s="33">
        <f t="shared" si="76"/>
        <v>1.1301732476518112E-2</v>
      </c>
      <c r="Y32" s="33">
        <f t="shared" si="77"/>
        <v>1.1307699998235554E-2</v>
      </c>
      <c r="Z32" s="33">
        <f t="shared" si="78"/>
        <v>1.1261119607362646E-2</v>
      </c>
      <c r="AA32" s="33">
        <f t="shared" si="79"/>
        <v>1.1230950422595365E-2</v>
      </c>
      <c r="AB32" s="33">
        <f t="shared" si="80"/>
        <v>1.1300300404122554E-2</v>
      </c>
      <c r="AC32" s="35">
        <f t="shared" si="81"/>
        <v>1.7290339231568197E-2</v>
      </c>
      <c r="AD32" s="32">
        <f t="shared" si="40"/>
        <v>-2.321977264041486E-5</v>
      </c>
      <c r="AE32" s="33">
        <f t="shared" si="41"/>
        <v>-2.4000415315583723E-5</v>
      </c>
      <c r="AF32" s="33">
        <f t="shared" si="42"/>
        <v>-3.0177627421634767E-5</v>
      </c>
      <c r="AG32" s="33">
        <f t="shared" si="43"/>
        <v>-1.0008782552106688E-4</v>
      </c>
      <c r="AH32" s="33">
        <f t="shared" si="44"/>
        <v>8.1572254990724957E-6</v>
      </c>
      <c r="AI32" s="33">
        <f t="shared" si="45"/>
        <v>1.4124747216515132E-5</v>
      </c>
      <c r="AJ32" s="33">
        <f t="shared" si="46"/>
        <v>-3.2455643656392752E-5</v>
      </c>
      <c r="AK32" s="33">
        <f t="shared" si="47"/>
        <v>-6.2624828423674117E-5</v>
      </c>
      <c r="AL32" s="33">
        <f t="shared" si="48"/>
        <v>6.7251531035150691E-6</v>
      </c>
      <c r="AM32" s="35">
        <f t="shared" si="49"/>
        <v>5.9967639805491579E-3</v>
      </c>
      <c r="AN32" s="52">
        <f t="shared" si="50"/>
        <v>-3.268847550930154E-5</v>
      </c>
      <c r="AO32" s="34">
        <f t="shared" si="51"/>
        <v>-3.3469118184470403E-5</v>
      </c>
      <c r="AP32" s="34">
        <f t="shared" si="52"/>
        <v>-3.9646330290521448E-5</v>
      </c>
      <c r="AQ32" s="34">
        <f t="shared" si="53"/>
        <v>-1.0955652838995356E-4</v>
      </c>
      <c r="AR32" s="34">
        <f t="shared" si="54"/>
        <v>-1.3114773698141846E-6</v>
      </c>
      <c r="AS32" s="34">
        <f t="shared" si="55"/>
        <v>4.6560443476284519E-6</v>
      </c>
      <c r="AT32" s="34">
        <f t="shared" si="56"/>
        <v>-4.1924346525279432E-5</v>
      </c>
      <c r="AU32" s="34">
        <f t="shared" si="57"/>
        <v>-7.2093531292560797E-5</v>
      </c>
      <c r="AV32" s="34">
        <f t="shared" si="58"/>
        <v>-2.7435497653716112E-6</v>
      </c>
      <c r="AW32" s="53">
        <f t="shared" si="59"/>
        <v>5.9872952776802713E-3</v>
      </c>
      <c r="AX32" s="52">
        <f t="shared" si="60"/>
        <v>-2.7907075640154488E-5</v>
      </c>
      <c r="AY32" s="34">
        <f t="shared" si="61"/>
        <v>-2.8687718315323352E-5</v>
      </c>
      <c r="AZ32" s="34">
        <f t="shared" si="62"/>
        <v>-3.4864930421374396E-5</v>
      </c>
      <c r="BA32" s="34">
        <f t="shared" si="63"/>
        <v>-1.047751285208065E-4</v>
      </c>
      <c r="BB32" s="34">
        <f t="shared" si="64"/>
        <v>3.469922499332867E-6</v>
      </c>
      <c r="BC32" s="34">
        <f t="shared" si="65"/>
        <v>9.4374442167755035E-6</v>
      </c>
      <c r="BD32" s="34">
        <f t="shared" si="66"/>
        <v>-3.7142946656132381E-5</v>
      </c>
      <c r="BE32" s="34">
        <f t="shared" si="67"/>
        <v>-6.7312131423413746E-5</v>
      </c>
      <c r="BF32" s="34">
        <f t="shared" si="68"/>
        <v>2.0378501037754404E-6</v>
      </c>
      <c r="BG32" s="53">
        <f t="shared" si="69"/>
        <v>5.9920766775494183E-3</v>
      </c>
      <c r="BH32" s="32">
        <v>-2.321977264041486E-5</v>
      </c>
      <c r="BI32" s="33">
        <v>-2.4000415315583723E-5</v>
      </c>
      <c r="BJ32" s="33">
        <v>-3.0177627421634767E-5</v>
      </c>
      <c r="BK32" s="33">
        <v>-1.0008782552106688E-4</v>
      </c>
      <c r="BL32" s="33">
        <v>8.1572254990724957E-6</v>
      </c>
      <c r="BM32" s="33">
        <v>1.4124747216515132E-5</v>
      </c>
      <c r="BN32" s="33">
        <v>-3.2455643656392752E-5</v>
      </c>
      <c r="BO32" s="33">
        <v>-6.2624828423674117E-5</v>
      </c>
      <c r="BP32" s="33">
        <v>6.7251531035150691E-6</v>
      </c>
      <c r="BQ32" s="35">
        <v>5.9967639805491579E-3</v>
      </c>
      <c r="BR32" s="32">
        <v>-3.268847550930154E-5</v>
      </c>
      <c r="BS32" s="33">
        <v>-3.3469118184470403E-5</v>
      </c>
      <c r="BT32" s="33">
        <v>-3.9646330290521448E-5</v>
      </c>
      <c r="BU32" s="33">
        <v>-1.0955652838995356E-4</v>
      </c>
      <c r="BV32" s="33">
        <v>-1.3114773698141846E-6</v>
      </c>
      <c r="BW32" s="33">
        <v>4.6560443476284519E-6</v>
      </c>
      <c r="BX32" s="33">
        <v>-4.1924346525279432E-5</v>
      </c>
      <c r="BY32" s="33">
        <v>-7.2093531292560797E-5</v>
      </c>
      <c r="BZ32" s="33">
        <v>-2.7435497653716112E-6</v>
      </c>
      <c r="CA32" s="35">
        <v>5.9872952776802713E-3</v>
      </c>
      <c r="CB32" s="52">
        <v>-2.7907075640154488E-5</v>
      </c>
      <c r="CC32" s="34">
        <v>-2.8687718315323352E-5</v>
      </c>
      <c r="CD32" s="34">
        <v>-3.4864930421374396E-5</v>
      </c>
      <c r="CE32" s="34">
        <v>-1.047751285208065E-4</v>
      </c>
      <c r="CF32" s="34">
        <v>3.469922499332867E-6</v>
      </c>
      <c r="CG32" s="34">
        <v>9.4374442167755035E-6</v>
      </c>
      <c r="CH32" s="34">
        <v>-3.7142946656132381E-5</v>
      </c>
      <c r="CI32" s="34">
        <v>-6.7312131423413746E-5</v>
      </c>
      <c r="CJ32" s="34">
        <v>2.0378501037754404E-6</v>
      </c>
      <c r="CK32" s="53">
        <v>5.9920766775494183E-3</v>
      </c>
      <c r="CL32" s="33">
        <v>0</v>
      </c>
      <c r="CM32" s="33">
        <f t="shared" si="82"/>
        <v>1.7122451717874076E-2</v>
      </c>
      <c r="CN32" s="33">
        <f t="shared" si="24"/>
        <v>8.5186305539712848E-3</v>
      </c>
      <c r="CO32" s="33">
        <f t="shared" si="25"/>
        <v>6.8627800015628182E-3</v>
      </c>
      <c r="CP32" s="33">
        <f t="shared" si="26"/>
        <v>7.0386501255987888E-3</v>
      </c>
      <c r="CQ32" s="33">
        <f t="shared" si="27"/>
        <v>6.4894149137242341E-3</v>
      </c>
      <c r="CR32" s="33">
        <f t="shared" si="28"/>
        <v>6.4354202762901824E-3</v>
      </c>
      <c r="CS32" s="33">
        <f t="shared" si="29"/>
        <v>1.4486405928057611E-2</v>
      </c>
      <c r="CT32" s="33">
        <f t="shared" si="30"/>
        <v>1.5338402253048278E-2</v>
      </c>
      <c r="CU32" s="33">
        <f t="shared" si="31"/>
        <v>5.9734683333139138E-3</v>
      </c>
      <c r="CV32" s="33">
        <f t="shared" si="32"/>
        <v>9.7993672527190157E-3</v>
      </c>
      <c r="CW32" s="33">
        <f t="shared" si="33"/>
        <v>1.357871277772893E-2</v>
      </c>
      <c r="CX32" s="35">
        <f t="shared" si="34"/>
        <v>1.7541503833600425E-2</v>
      </c>
    </row>
    <row r="33" spans="1:102" x14ac:dyDescent="0.3">
      <c r="A33" s="21">
        <v>44165</v>
      </c>
      <c r="B33" s="22">
        <v>3621.63</v>
      </c>
      <c r="C33" s="23">
        <v>6585.16</v>
      </c>
      <c r="D33" s="23">
        <v>7472.058</v>
      </c>
      <c r="E33" s="23">
        <f t="shared" si="72"/>
        <v>6583.8453942827782</v>
      </c>
      <c r="F33" s="23">
        <f>VLOOKUP($A33,Data!S$7:T$800,2,0)</f>
        <v>365.05725200000001</v>
      </c>
      <c r="G33" s="23">
        <f>VLOOKUP($A33,Data!V$7:Y$800,4,0)</f>
        <v>36.011074178396989</v>
      </c>
      <c r="H33" s="23">
        <f>VLOOKUP($A33,Data!P$7:Q$800,2,0)</f>
        <v>65.468699999999998</v>
      </c>
      <c r="I33" s="23">
        <f>VLOOKUP($A33,Data!K$7:N$800,4,0)</f>
        <v>68.581726640731901</v>
      </c>
      <c r="J33" s="23">
        <f>VLOOKUP($A33,Data!AA$7:AB$800,2,0)</f>
        <v>672.81719999999996</v>
      </c>
      <c r="K33" s="23">
        <f>VLOOKUP($A33,Data!AD$7:AE$800,2,0)</f>
        <v>68.015600000000006</v>
      </c>
      <c r="L33" s="23">
        <f>VLOOKUP($A33,Data!AL$7:AO$800,4,0)</f>
        <v>361.39357295786476</v>
      </c>
      <c r="M33" s="23">
        <f>VLOOKUP($A33,Data!AG$7:AJ$800,4,0)</f>
        <v>36.595300000000002</v>
      </c>
      <c r="N33" s="23">
        <f>VLOOKUP($A33,Data!AQ$7:AU$800,5,0)</f>
        <v>36.917430425235146</v>
      </c>
      <c r="O33" s="24">
        <f>VLOOKUP($A33,Data!AQ$7:AW$800,7,0)</f>
        <v>36.821140187041905</v>
      </c>
      <c r="P33" s="32">
        <f t="shared" si="37"/>
        <v>-4.5954897137437944E-3</v>
      </c>
      <c r="Q33" s="33">
        <f t="shared" si="15"/>
        <v>-4.4868810129951031E-3</v>
      </c>
      <c r="R33" s="33">
        <f t="shared" si="16"/>
        <v>-4.4396159074711061E-3</v>
      </c>
      <c r="S33" s="34">
        <f t="shared" si="38"/>
        <v>-4.4629969784120097E-3</v>
      </c>
      <c r="T33" s="33">
        <f t="shared" si="39"/>
        <v>-4.4675027546359214E-3</v>
      </c>
      <c r="U33" s="33">
        <f t="shared" si="73"/>
        <v>-4.4673495485045844E-3</v>
      </c>
      <c r="V33" s="33">
        <f t="shared" si="74"/>
        <v>-4.4660778803693457E-3</v>
      </c>
      <c r="W33" s="33">
        <f t="shared" si="75"/>
        <v>-4.4862518089723302E-3</v>
      </c>
      <c r="X33" s="33">
        <f t="shared" si="76"/>
        <v>-4.4436368661906478E-3</v>
      </c>
      <c r="Y33" s="33">
        <f t="shared" si="77"/>
        <v>-4.4817320386756343E-3</v>
      </c>
      <c r="Z33" s="33">
        <f t="shared" si="78"/>
        <v>-4.4770860686361713E-3</v>
      </c>
      <c r="AA33" s="33">
        <f t="shared" si="79"/>
        <v>-4.3504048406756146E-3</v>
      </c>
      <c r="AB33" s="33">
        <f t="shared" si="80"/>
        <v>-4.4456453189993805E-3</v>
      </c>
      <c r="AC33" s="35">
        <f t="shared" si="81"/>
        <v>-8.0551333947735948E-3</v>
      </c>
      <c r="AD33" s="32">
        <f t="shared" si="40"/>
        <v>1.9378258359181721E-5</v>
      </c>
      <c r="AE33" s="33">
        <f t="shared" si="41"/>
        <v>1.953146449051868E-5</v>
      </c>
      <c r="AF33" s="33">
        <f t="shared" si="42"/>
        <v>2.0803132625757392E-5</v>
      </c>
      <c r="AG33" s="33">
        <f t="shared" si="43"/>
        <v>6.29204022772889E-7</v>
      </c>
      <c r="AH33" s="33">
        <f t="shared" si="44"/>
        <v>4.3244146804455319E-5</v>
      </c>
      <c r="AI33" s="33">
        <f t="shared" si="45"/>
        <v>5.1489743194688131E-6</v>
      </c>
      <c r="AJ33" s="33">
        <f t="shared" si="46"/>
        <v>9.7949443589318008E-6</v>
      </c>
      <c r="AK33" s="33">
        <f t="shared" si="47"/>
        <v>1.364761723194885E-4</v>
      </c>
      <c r="AL33" s="33">
        <f t="shared" si="48"/>
        <v>4.1235693995722578E-5</v>
      </c>
      <c r="AM33" s="35">
        <f t="shared" si="49"/>
        <v>-3.5682523817784917E-3</v>
      </c>
      <c r="AN33" s="52">
        <f t="shared" si="50"/>
        <v>-2.7886847164815265E-5</v>
      </c>
      <c r="AO33" s="34">
        <f t="shared" si="51"/>
        <v>-2.7733641033478307E-5</v>
      </c>
      <c r="AP33" s="34">
        <f t="shared" si="52"/>
        <v>-2.6461972898239594E-5</v>
      </c>
      <c r="AQ33" s="34">
        <f t="shared" si="53"/>
        <v>-4.6635901501224097E-5</v>
      </c>
      <c r="AR33" s="34">
        <f t="shared" si="54"/>
        <v>-4.0209587195416674E-6</v>
      </c>
      <c r="AS33" s="34">
        <f t="shared" si="55"/>
        <v>-4.2116131204528173E-5</v>
      </c>
      <c r="AT33" s="34">
        <f t="shared" si="56"/>
        <v>-3.7470161165065186E-5</v>
      </c>
      <c r="AU33" s="34">
        <f t="shared" si="57"/>
        <v>8.9211066795491512E-5</v>
      </c>
      <c r="AV33" s="34">
        <f t="shared" si="58"/>
        <v>-6.0294115282744087E-6</v>
      </c>
      <c r="AW33" s="53">
        <f t="shared" si="59"/>
        <v>-3.6155174873024887E-3</v>
      </c>
      <c r="AX33" s="52">
        <f t="shared" si="60"/>
        <v>-4.5057762239064658E-6</v>
      </c>
      <c r="AY33" s="34">
        <f t="shared" si="61"/>
        <v>-4.3525700925695077E-6</v>
      </c>
      <c r="AZ33" s="34">
        <f t="shared" si="62"/>
        <v>-3.080901957330795E-6</v>
      </c>
      <c r="BA33" s="34">
        <f t="shared" si="63"/>
        <v>-2.3254830560315298E-5</v>
      </c>
      <c r="BB33" s="34">
        <f t="shared" si="64"/>
        <v>1.9360112221367132E-5</v>
      </c>
      <c r="BC33" s="34">
        <f t="shared" si="65"/>
        <v>-1.8735060263619374E-5</v>
      </c>
      <c r="BD33" s="34">
        <f t="shared" si="66"/>
        <v>-1.4089090224156386E-5</v>
      </c>
      <c r="BE33" s="34">
        <f t="shared" si="67"/>
        <v>1.1259213773640031E-4</v>
      </c>
      <c r="BF33" s="34">
        <f t="shared" si="68"/>
        <v>1.735165941263439E-5</v>
      </c>
      <c r="BG33" s="53">
        <f t="shared" si="69"/>
        <v>-3.5921364163615799E-3</v>
      </c>
      <c r="BH33" s="32">
        <v>1.9378258359181721E-5</v>
      </c>
      <c r="BI33" s="33">
        <v>1.953146449051868E-5</v>
      </c>
      <c r="BJ33" s="33">
        <v>2.0803132625757392E-5</v>
      </c>
      <c r="BK33" s="33">
        <v>6.29204022772889E-7</v>
      </c>
      <c r="BL33" s="33">
        <v>4.3244146804455319E-5</v>
      </c>
      <c r="BM33" s="33">
        <v>5.1489743194688131E-6</v>
      </c>
      <c r="BN33" s="33">
        <v>9.7949443589318008E-6</v>
      </c>
      <c r="BO33" s="33">
        <v>1.364761723194885E-4</v>
      </c>
      <c r="BP33" s="33">
        <v>4.1235693995722578E-5</v>
      </c>
      <c r="BQ33" s="35">
        <v>-3.5682523817784917E-3</v>
      </c>
      <c r="BR33" s="32">
        <v>-2.7886847164815265E-5</v>
      </c>
      <c r="BS33" s="33">
        <v>-2.7733641033478307E-5</v>
      </c>
      <c r="BT33" s="33">
        <v>-2.6461972898239594E-5</v>
      </c>
      <c r="BU33" s="33">
        <v>-4.6635901501224097E-5</v>
      </c>
      <c r="BV33" s="33">
        <v>-4.0209587195416674E-6</v>
      </c>
      <c r="BW33" s="33">
        <v>-4.2116131204528173E-5</v>
      </c>
      <c r="BX33" s="33">
        <v>-3.7470161165065186E-5</v>
      </c>
      <c r="BY33" s="33">
        <v>8.9211066795491512E-5</v>
      </c>
      <c r="BZ33" s="33">
        <v>-6.0294115282744087E-6</v>
      </c>
      <c r="CA33" s="35">
        <v>-3.6155174873024887E-3</v>
      </c>
      <c r="CB33" s="52">
        <v>-4.5057762239064658E-6</v>
      </c>
      <c r="CC33" s="34">
        <v>-4.3525700925695077E-6</v>
      </c>
      <c r="CD33" s="34">
        <v>-3.080901957330795E-6</v>
      </c>
      <c r="CE33" s="34">
        <v>-2.3254830560315298E-5</v>
      </c>
      <c r="CF33" s="34">
        <v>1.9360112221367132E-5</v>
      </c>
      <c r="CG33" s="34">
        <v>-1.8735060263619374E-5</v>
      </c>
      <c r="CH33" s="34">
        <v>-1.4089090224156386E-5</v>
      </c>
      <c r="CI33" s="34">
        <v>1.1259213773640031E-4</v>
      </c>
      <c r="CJ33" s="34">
        <v>1.735165941263439E-5</v>
      </c>
      <c r="CK33" s="53">
        <v>-3.5921364163615799E-3</v>
      </c>
      <c r="CL33" s="33">
        <v>0</v>
      </c>
      <c r="CM33" s="33">
        <f t="shared" si="82"/>
        <v>1.7112928528624005E-2</v>
      </c>
      <c r="CN33" s="33">
        <f t="shared" si="24"/>
        <v>8.513956134388545E-3</v>
      </c>
      <c r="CO33" s="33">
        <f t="shared" si="25"/>
        <v>6.8858985718887045E-3</v>
      </c>
      <c r="CP33" s="33">
        <f t="shared" si="26"/>
        <v>7.0625501285683789E-3</v>
      </c>
      <c r="CQ33" s="33">
        <f t="shared" si="27"/>
        <v>6.5194500782903564E-3</v>
      </c>
      <c r="CR33" s="33">
        <f t="shared" si="28"/>
        <v>6.5350371488226422E-3</v>
      </c>
      <c r="CS33" s="33">
        <f t="shared" si="29"/>
        <v>1.4478223014775082E-2</v>
      </c>
      <c r="CT33" s="33">
        <f t="shared" si="30"/>
        <v>1.5324221209759958E-2</v>
      </c>
      <c r="CU33" s="33">
        <f t="shared" si="31"/>
        <v>6.0057542738911618E-3</v>
      </c>
      <c r="CV33" s="33">
        <f t="shared" si="32"/>
        <v>9.8619034241937964E-3</v>
      </c>
      <c r="CW33" s="33">
        <f t="shared" si="33"/>
        <v>1.3571972473169103E-2</v>
      </c>
      <c r="CX33" s="35">
        <f t="shared" si="34"/>
        <v>1.1543259277859708E-2</v>
      </c>
    </row>
    <row r="34" spans="1:102" x14ac:dyDescent="0.3">
      <c r="A34" s="21">
        <v>44162</v>
      </c>
      <c r="B34" s="22">
        <v>3638.35</v>
      </c>
      <c r="C34" s="23">
        <v>6614.84</v>
      </c>
      <c r="D34" s="23">
        <v>7505.3789999999999</v>
      </c>
      <c r="E34" s="23">
        <f t="shared" si="72"/>
        <v>6613.3608035662428</v>
      </c>
      <c r="F34" s="23">
        <f>VLOOKUP($A34,Data!S$7:T$800,2,0)</f>
        <v>366.69546500000001</v>
      </c>
      <c r="G34" s="23">
        <f>VLOOKUP($A34,Data!V$7:Y$800,4,0)</f>
        <v>36.172670140015192</v>
      </c>
      <c r="H34" s="23">
        <f>VLOOKUP($A34,Data!P$7:Q$800,2,0)</f>
        <v>65.7624</v>
      </c>
      <c r="I34" s="23">
        <f>VLOOKUP($A34,Data!K$7:N$800,4,0)</f>
        <v>68.890788063302423</v>
      </c>
      <c r="J34" s="23">
        <f>VLOOKUP($A34,Data!AA$7:AB$800,2,0)</f>
        <v>675.82029999999997</v>
      </c>
      <c r="K34" s="23">
        <f>VLOOKUP($A34,Data!AD$7:AE$800,2,0)</f>
        <v>68.321799999999996</v>
      </c>
      <c r="L34" s="23">
        <f>VLOOKUP($A34,Data!AL$7:AO$800,4,0)</f>
        <v>363.01883954705335</v>
      </c>
      <c r="M34" s="23">
        <f>VLOOKUP($A34,Data!AG$7:AJ$800,4,0)</f>
        <v>36.755200000000002</v>
      </c>
      <c r="N34" s="23">
        <f>VLOOKUP($A34,Data!AQ$7:AU$800,5,0)</f>
        <v>37.082285112463168</v>
      </c>
      <c r="O34" s="24">
        <f>VLOOKUP($A34,Data!AQ$7:AW$800,7,0)</f>
        <v>37.120147930253829</v>
      </c>
      <c r="P34" s="32">
        <f t="shared" si="37"/>
        <v>2.3969253233782073E-3</v>
      </c>
      <c r="Q34" s="33">
        <f t="shared" si="15"/>
        <v>2.468724189405247E-3</v>
      </c>
      <c r="R34" s="33">
        <f t="shared" si="16"/>
        <v>2.4976358011827848E-3</v>
      </c>
      <c r="S34" s="34">
        <f t="shared" si="38"/>
        <v>2.4825292295120984E-3</v>
      </c>
      <c r="T34" s="33">
        <f t="shared" si="39"/>
        <v>2.479928720307889E-3</v>
      </c>
      <c r="U34" s="33">
        <f t="shared" si="73"/>
        <v>2.479149212279097E-3</v>
      </c>
      <c r="V34" s="33">
        <f t="shared" si="74"/>
        <v>2.480194269181224E-3</v>
      </c>
      <c r="W34" s="33">
        <f t="shared" si="75"/>
        <v>2.4662701291164879E-3</v>
      </c>
      <c r="X34" s="33">
        <f t="shared" si="76"/>
        <v>2.4948882900008851E-3</v>
      </c>
      <c r="Y34" s="33">
        <f t="shared" si="77"/>
        <v>2.5326782999655073E-3</v>
      </c>
      <c r="Z34" s="33">
        <f t="shared" si="78"/>
        <v>2.4636047749169165E-3</v>
      </c>
      <c r="AA34" s="33">
        <f t="shared" si="79"/>
        <v>2.5011250971676002E-3</v>
      </c>
      <c r="AB34" s="33">
        <f t="shared" si="80"/>
        <v>2.4956032030085673E-3</v>
      </c>
      <c r="AC34" s="35">
        <f t="shared" si="81"/>
        <v>2.2643167354932103E-3</v>
      </c>
      <c r="AD34" s="32">
        <f t="shared" si="40"/>
        <v>1.1204530902642063E-5</v>
      </c>
      <c r="AE34" s="33">
        <f t="shared" si="41"/>
        <v>1.0425022873850054E-5</v>
      </c>
      <c r="AF34" s="33">
        <f t="shared" si="42"/>
        <v>1.1470079775977027E-5</v>
      </c>
      <c r="AG34" s="33">
        <f t="shared" si="43"/>
        <v>-2.4540602887590524E-6</v>
      </c>
      <c r="AH34" s="33">
        <f t="shared" si="44"/>
        <v>2.6164100595638118E-5</v>
      </c>
      <c r="AI34" s="33">
        <f t="shared" si="45"/>
        <v>6.3954110560260347E-5</v>
      </c>
      <c r="AJ34" s="33">
        <f t="shared" si="46"/>
        <v>-5.1194144883304205E-6</v>
      </c>
      <c r="AK34" s="33">
        <f t="shared" si="47"/>
        <v>3.240090776235327E-5</v>
      </c>
      <c r="AL34" s="33">
        <f t="shared" si="48"/>
        <v>2.6879013603320345E-5</v>
      </c>
      <c r="AM34" s="35">
        <f t="shared" si="49"/>
        <v>-2.0440745391203663E-4</v>
      </c>
      <c r="AN34" s="52">
        <f t="shared" si="50"/>
        <v>-1.7707080874895809E-5</v>
      </c>
      <c r="AO34" s="34">
        <f t="shared" si="51"/>
        <v>-1.8486588903687817E-5</v>
      </c>
      <c r="AP34" s="34">
        <f t="shared" si="52"/>
        <v>-1.7441532001560844E-5</v>
      </c>
      <c r="AQ34" s="34">
        <f t="shared" si="53"/>
        <v>-3.1365672066296924E-5</v>
      </c>
      <c r="AR34" s="34">
        <f t="shared" si="54"/>
        <v>-2.7475111818997533E-6</v>
      </c>
      <c r="AS34" s="34">
        <f t="shared" si="55"/>
        <v>3.5042498782722475E-5</v>
      </c>
      <c r="AT34" s="34">
        <f t="shared" si="56"/>
        <v>-3.4031026265868292E-5</v>
      </c>
      <c r="AU34" s="34">
        <f t="shared" si="57"/>
        <v>3.4892959848153993E-6</v>
      </c>
      <c r="AV34" s="34">
        <f t="shared" si="58"/>
        <v>-2.0325981742175259E-6</v>
      </c>
      <c r="AW34" s="53">
        <f t="shared" si="59"/>
        <v>-2.333190656895745E-4</v>
      </c>
      <c r="AX34" s="52">
        <f t="shared" si="60"/>
        <v>-2.600509204198076E-6</v>
      </c>
      <c r="AY34" s="34">
        <f t="shared" si="61"/>
        <v>-3.3800172329900846E-6</v>
      </c>
      <c r="AZ34" s="34">
        <f t="shared" si="62"/>
        <v>-2.3349603308631117E-6</v>
      </c>
      <c r="BA34" s="34">
        <f t="shared" si="63"/>
        <v>-1.6259100395599191E-5</v>
      </c>
      <c r="BB34" s="34">
        <f t="shared" si="64"/>
        <v>1.2359060488797979E-5</v>
      </c>
      <c r="BC34" s="34">
        <f t="shared" si="65"/>
        <v>5.0149070453420208E-5</v>
      </c>
      <c r="BD34" s="34">
        <f t="shared" si="66"/>
        <v>-1.8924454595170559E-5</v>
      </c>
      <c r="BE34" s="34">
        <f t="shared" si="67"/>
        <v>1.8595867655513132E-5</v>
      </c>
      <c r="BF34" s="34">
        <f t="shared" si="68"/>
        <v>1.3073973496480207E-5</v>
      </c>
      <c r="BG34" s="53">
        <f t="shared" si="69"/>
        <v>-2.1821249401887677E-4</v>
      </c>
      <c r="BH34" s="32">
        <v>1.1204530902642063E-5</v>
      </c>
      <c r="BI34" s="33">
        <v>1.0425022873850054E-5</v>
      </c>
      <c r="BJ34" s="33">
        <v>1.1470079775977027E-5</v>
      </c>
      <c r="BK34" s="33">
        <v>-2.4540602887590524E-6</v>
      </c>
      <c r="BL34" s="33">
        <v>2.6164100595638118E-5</v>
      </c>
      <c r="BM34" s="33">
        <v>6.3954110560260347E-5</v>
      </c>
      <c r="BN34" s="33">
        <v>-5.1194144883304205E-6</v>
      </c>
      <c r="BO34" s="33">
        <v>3.240090776235327E-5</v>
      </c>
      <c r="BP34" s="33">
        <v>2.6879013603320345E-5</v>
      </c>
      <c r="BQ34" s="35">
        <v>-2.0440745391203663E-4</v>
      </c>
      <c r="BR34" s="32">
        <v>-1.7707080874895809E-5</v>
      </c>
      <c r="BS34" s="33">
        <v>-1.8486588903687817E-5</v>
      </c>
      <c r="BT34" s="33">
        <v>-1.7441532001560844E-5</v>
      </c>
      <c r="BU34" s="33">
        <v>-3.1365672066296924E-5</v>
      </c>
      <c r="BV34" s="33">
        <v>-2.7475111818997533E-6</v>
      </c>
      <c r="BW34" s="33">
        <v>3.5042498782722475E-5</v>
      </c>
      <c r="BX34" s="33">
        <v>-3.4031026265868292E-5</v>
      </c>
      <c r="BY34" s="33">
        <v>3.4892959848153993E-6</v>
      </c>
      <c r="BZ34" s="33">
        <v>-2.0325981742175259E-6</v>
      </c>
      <c r="CA34" s="35">
        <v>-2.333190656895745E-4</v>
      </c>
      <c r="CB34" s="52">
        <v>-2.600509204198076E-6</v>
      </c>
      <c r="CC34" s="34">
        <v>-3.3800172329900846E-6</v>
      </c>
      <c r="CD34" s="34">
        <v>-2.3349603308631117E-6</v>
      </c>
      <c r="CE34" s="34">
        <v>-1.6259100395599191E-5</v>
      </c>
      <c r="CF34" s="34">
        <v>1.2359060488797979E-5</v>
      </c>
      <c r="CG34" s="34">
        <v>5.0149070453420208E-5</v>
      </c>
      <c r="CH34" s="34">
        <v>-1.8924454595170559E-5</v>
      </c>
      <c r="CI34" s="34">
        <v>1.8595867655513132E-5</v>
      </c>
      <c r="CJ34" s="34">
        <v>1.3073973496480207E-5</v>
      </c>
      <c r="CK34" s="53">
        <v>-2.1821249401887677E-4</v>
      </c>
      <c r="CL34" s="33">
        <v>0</v>
      </c>
      <c r="CM34" s="33">
        <f t="shared" si="82"/>
        <v>1.7064640197082648E-2</v>
      </c>
      <c r="CN34" s="33">
        <f t="shared" si="24"/>
        <v>8.4897607683371845E-3</v>
      </c>
      <c r="CO34" s="33">
        <f t="shared" si="25"/>
        <v>6.8662993170833797E-3</v>
      </c>
      <c r="CP34" s="33">
        <f t="shared" si="26"/>
        <v>7.0427924577090018E-3</v>
      </c>
      <c r="CQ34" s="33">
        <f t="shared" si="27"/>
        <v>6.4984173870425987E-3</v>
      </c>
      <c r="CR34" s="33">
        <f t="shared" si="28"/>
        <v>6.5344009789101154E-3</v>
      </c>
      <c r="CS34" s="33">
        <f t="shared" si="29"/>
        <v>1.4434156956006028E-2</v>
      </c>
      <c r="CT34" s="33">
        <f t="shared" si="30"/>
        <v>1.5318969795989901E-2</v>
      </c>
      <c r="CU34" s="33">
        <f t="shared" si="31"/>
        <v>5.9958561889250639E-3</v>
      </c>
      <c r="CV34" s="33">
        <f t="shared" si="32"/>
        <v>9.7234791353471017E-3</v>
      </c>
      <c r="CW34" s="33">
        <f t="shared" si="33"/>
        <v>1.3529990492473942E-2</v>
      </c>
      <c r="CX34" s="35">
        <f t="shared" si="34"/>
        <v>1.5182011557049568E-2</v>
      </c>
    </row>
    <row r="35" spans="1:102" x14ac:dyDescent="0.3">
      <c r="A35" s="21">
        <v>44160</v>
      </c>
      <c r="B35" s="22">
        <v>3629.65</v>
      </c>
      <c r="C35" s="23">
        <v>6598.55</v>
      </c>
      <c r="D35" s="23">
        <v>7486.68</v>
      </c>
      <c r="E35" s="23">
        <f t="shared" si="72"/>
        <v>6596.9835989552248</v>
      </c>
      <c r="F35" s="23">
        <f>VLOOKUP($A35,Data!S$7:T$800,2,0)</f>
        <v>365.78833600000002</v>
      </c>
      <c r="G35" s="23">
        <f>VLOOKUP($A35,Data!V$7:Y$800,4,0)</f>
        <v>36.083214467292109</v>
      </c>
      <c r="H35" s="23">
        <f>VLOOKUP($A35,Data!P$7:Q$800,2,0)</f>
        <v>65.599699999999999</v>
      </c>
      <c r="I35" s="23">
        <f>VLOOKUP($A35,Data!K$7:N$800,4,0)</f>
        <v>68.72130276705407</v>
      </c>
      <c r="J35" s="23">
        <f>VLOOKUP($A35,Data!AA$7:AB$800,2,0)</f>
        <v>674.13840000000005</v>
      </c>
      <c r="K35" s="23">
        <f>VLOOKUP($A35,Data!AD$7:AE$800,2,0)</f>
        <v>68.149199999999993</v>
      </c>
      <c r="L35" s="23">
        <f>VLOOKUP($A35,Data!AL$7:AO$800,4,0)</f>
        <v>362.12670247371415</v>
      </c>
      <c r="M35" s="23">
        <f>VLOOKUP($A35,Data!AG$7:AJ$800,4,0)</f>
        <v>36.663499999999999</v>
      </c>
      <c r="N35" s="23">
        <f>VLOOKUP($A35,Data!AQ$7:AU$800,5,0)</f>
        <v>36.989972817819819</v>
      </c>
      <c r="O35" s="24">
        <f>VLOOKUP($A35,Data!AQ$7:AW$800,7,0)</f>
        <v>37.036286047934972</v>
      </c>
      <c r="P35" s="32">
        <f t="shared" si="37"/>
        <v>-1.5844155129681736E-3</v>
      </c>
      <c r="Q35" s="33">
        <f t="shared" si="15"/>
        <v>-1.5600269940654332E-3</v>
      </c>
      <c r="R35" s="33">
        <f t="shared" si="16"/>
        <v>-1.5487524960680066E-3</v>
      </c>
      <c r="S35" s="34">
        <f t="shared" si="38"/>
        <v>-1.5541019486030316E-3</v>
      </c>
      <c r="T35" s="33">
        <f t="shared" si="39"/>
        <v>-1.5566086882198293E-3</v>
      </c>
      <c r="U35" s="33">
        <f t="shared" si="73"/>
        <v>-1.5563966224196868E-3</v>
      </c>
      <c r="V35" s="33">
        <f t="shared" si="74"/>
        <v>-1.5555105712314887E-3</v>
      </c>
      <c r="W35" s="33">
        <f t="shared" si="75"/>
        <v>-1.4486455164419709E-3</v>
      </c>
      <c r="X35" s="33">
        <f t="shared" si="76"/>
        <v>-1.5500936780288299E-3</v>
      </c>
      <c r="Y35" s="33">
        <f t="shared" si="77"/>
        <v>-1.5456811032794615E-3</v>
      </c>
      <c r="Z35" s="33">
        <f t="shared" si="78"/>
        <v>-1.5826333611856924E-3</v>
      </c>
      <c r="AA35" s="33">
        <f t="shared" si="79"/>
        <v>-1.6746085772635366E-3</v>
      </c>
      <c r="AB35" s="33">
        <f t="shared" si="80"/>
        <v>-1.5526189594454731E-3</v>
      </c>
      <c r="AC35" s="35">
        <f t="shared" si="81"/>
        <v>-1.9585615393566957E-3</v>
      </c>
      <c r="AD35" s="32">
        <f t="shared" si="40"/>
        <v>3.4183058456038751E-6</v>
      </c>
      <c r="AE35" s="33">
        <f t="shared" si="41"/>
        <v>3.6303716457464219E-6</v>
      </c>
      <c r="AF35" s="33">
        <f t="shared" si="42"/>
        <v>4.516422833944489E-6</v>
      </c>
      <c r="AG35" s="33">
        <f t="shared" si="43"/>
        <v>1.1138147762346229E-4</v>
      </c>
      <c r="AH35" s="33">
        <f t="shared" si="44"/>
        <v>9.9333160366033013E-6</v>
      </c>
      <c r="AI35" s="33">
        <f t="shared" si="45"/>
        <v>1.4345890785971704E-5</v>
      </c>
      <c r="AJ35" s="33">
        <f t="shared" si="46"/>
        <v>-2.2606367120259208E-5</v>
      </c>
      <c r="AK35" s="33">
        <f t="shared" si="47"/>
        <v>-1.1458158319810341E-4</v>
      </c>
      <c r="AL35" s="33">
        <f t="shared" si="48"/>
        <v>7.408034619960091E-6</v>
      </c>
      <c r="AM35" s="35">
        <f t="shared" si="49"/>
        <v>-3.9853454529126253E-4</v>
      </c>
      <c r="AN35" s="52">
        <f t="shared" si="50"/>
        <v>-7.8561921518227606E-6</v>
      </c>
      <c r="AO35" s="34">
        <f t="shared" si="51"/>
        <v>-7.6441263516802138E-6</v>
      </c>
      <c r="AP35" s="34">
        <f t="shared" si="52"/>
        <v>-6.7580751634821468E-6</v>
      </c>
      <c r="AQ35" s="34">
        <f t="shared" si="53"/>
        <v>1.0010697962603565E-4</v>
      </c>
      <c r="AR35" s="34">
        <f t="shared" si="54"/>
        <v>-1.3411819608233344E-6</v>
      </c>
      <c r="AS35" s="34">
        <f t="shared" si="55"/>
        <v>3.0713927885450687E-6</v>
      </c>
      <c r="AT35" s="34">
        <f t="shared" si="56"/>
        <v>-3.3880865117685843E-5</v>
      </c>
      <c r="AU35" s="34">
        <f t="shared" si="57"/>
        <v>-1.2585608119553005E-4</v>
      </c>
      <c r="AV35" s="34">
        <f t="shared" si="58"/>
        <v>-3.8664633774665447E-6</v>
      </c>
      <c r="AW35" s="53">
        <f t="shared" si="59"/>
        <v>-4.0980904328868917E-4</v>
      </c>
      <c r="AX35" s="52">
        <f t="shared" si="60"/>
        <v>-2.5067396167699485E-6</v>
      </c>
      <c r="AY35" s="34">
        <f t="shared" si="61"/>
        <v>-2.2946738166274017E-6</v>
      </c>
      <c r="AZ35" s="34">
        <f t="shared" si="62"/>
        <v>-1.4086226284293346E-6</v>
      </c>
      <c r="BA35" s="34">
        <f t="shared" si="63"/>
        <v>1.0545643216108846E-4</v>
      </c>
      <c r="BB35" s="34">
        <f t="shared" si="64"/>
        <v>4.0082705742294777E-6</v>
      </c>
      <c r="BC35" s="34">
        <f t="shared" si="65"/>
        <v>8.4208453235978808E-6</v>
      </c>
      <c r="BD35" s="34">
        <f t="shared" si="66"/>
        <v>-2.8531412582633031E-5</v>
      </c>
      <c r="BE35" s="34">
        <f t="shared" si="67"/>
        <v>-1.2050662866047723E-4</v>
      </c>
      <c r="BF35" s="34">
        <f t="shared" si="68"/>
        <v>1.4829891575862675E-6</v>
      </c>
      <c r="BG35" s="53">
        <f t="shared" si="69"/>
        <v>-4.0445959075363636E-4</v>
      </c>
      <c r="BH35" s="32">
        <v>3.4183058456038751E-6</v>
      </c>
      <c r="BI35" s="33">
        <v>3.6303716457464219E-6</v>
      </c>
      <c r="BJ35" s="33">
        <v>4.516422833944489E-6</v>
      </c>
      <c r="BK35" s="33">
        <v>1.1138147762346229E-4</v>
      </c>
      <c r="BL35" s="33">
        <v>9.9333160366033013E-6</v>
      </c>
      <c r="BM35" s="33">
        <v>1.4345890785971704E-5</v>
      </c>
      <c r="BN35" s="33">
        <v>-2.2606367120259208E-5</v>
      </c>
      <c r="BO35" s="33">
        <v>-1.1458158319810341E-4</v>
      </c>
      <c r="BP35" s="33">
        <v>7.408034619960091E-6</v>
      </c>
      <c r="BQ35" s="35">
        <v>-3.9853454529126253E-4</v>
      </c>
      <c r="BR35" s="32">
        <v>-7.8561921518227606E-6</v>
      </c>
      <c r="BS35" s="33">
        <v>-7.6441263516802138E-6</v>
      </c>
      <c r="BT35" s="33">
        <v>-6.7580751634821468E-6</v>
      </c>
      <c r="BU35" s="33">
        <v>1.0010697962603565E-4</v>
      </c>
      <c r="BV35" s="33">
        <v>-1.3411819608233344E-6</v>
      </c>
      <c r="BW35" s="33">
        <v>3.0713927885450687E-6</v>
      </c>
      <c r="BX35" s="33">
        <v>-3.3880865117685843E-5</v>
      </c>
      <c r="BY35" s="33">
        <v>-1.2585608119553005E-4</v>
      </c>
      <c r="BZ35" s="33">
        <v>-3.8664633774665447E-6</v>
      </c>
      <c r="CA35" s="35">
        <v>-4.0980904328868917E-4</v>
      </c>
      <c r="CB35" s="52">
        <v>-2.5067396167699485E-6</v>
      </c>
      <c r="CC35" s="34">
        <v>-2.2946738166274017E-6</v>
      </c>
      <c r="CD35" s="34">
        <v>-1.4086226284293346E-6</v>
      </c>
      <c r="CE35" s="34">
        <v>1.0545643216108846E-4</v>
      </c>
      <c r="CF35" s="34">
        <v>4.0082705742294777E-6</v>
      </c>
      <c r="CG35" s="34">
        <v>8.4208453235978808E-6</v>
      </c>
      <c r="CH35" s="34">
        <v>-2.8531412582633031E-5</v>
      </c>
      <c r="CI35" s="34">
        <v>-1.2050662866047723E-4</v>
      </c>
      <c r="CJ35" s="34">
        <v>1.4829891575862675E-6</v>
      </c>
      <c r="CK35" s="53">
        <v>-4.0445959075363636E-4</v>
      </c>
      <c r="CL35" s="33">
        <v>0</v>
      </c>
      <c r="CM35" s="33">
        <f t="shared" si="82"/>
        <v>1.7035308479001587E-2</v>
      </c>
      <c r="CN35" s="33">
        <f t="shared" si="24"/>
        <v>8.4758730035245922E-3</v>
      </c>
      <c r="CO35" s="33">
        <f t="shared" si="25"/>
        <v>6.8550457605358606E-3</v>
      </c>
      <c r="CP35" s="33">
        <f t="shared" si="26"/>
        <v>7.0323199764064093E-3</v>
      </c>
      <c r="CQ35" s="33">
        <f t="shared" si="27"/>
        <v>6.4869013319548419E-3</v>
      </c>
      <c r="CR35" s="33">
        <f t="shared" si="28"/>
        <v>6.5368649980757088E-3</v>
      </c>
      <c r="CS35" s="33">
        <f t="shared" si="29"/>
        <v>1.440768125259817E-2</v>
      </c>
      <c r="CT35" s="33">
        <f t="shared" si="30"/>
        <v>1.5254200015359487E-2</v>
      </c>
      <c r="CU35" s="33">
        <f t="shared" si="31"/>
        <v>6.0009936420322152E-3</v>
      </c>
      <c r="CV35" s="33">
        <f t="shared" si="32"/>
        <v>9.6908448005879055E-3</v>
      </c>
      <c r="CW35" s="33">
        <f t="shared" si="33"/>
        <v>1.3502815623761322E-2</v>
      </c>
      <c r="CX35" s="35">
        <f t="shared" si="34"/>
        <v>1.5389053518710227E-2</v>
      </c>
    </row>
    <row r="36" spans="1:102" x14ac:dyDescent="0.3">
      <c r="A36" s="21">
        <v>44159</v>
      </c>
      <c r="B36" s="22">
        <v>3635.41</v>
      </c>
      <c r="C36" s="23">
        <v>6608.86</v>
      </c>
      <c r="D36" s="23">
        <v>7498.2929999999997</v>
      </c>
      <c r="E36" s="23">
        <f t="shared" si="72"/>
        <v>6607.2519420733124</v>
      </c>
      <c r="F36" s="23">
        <f>VLOOKUP($A36,Data!S$7:T$800,2,0)</f>
        <v>366.35861299999999</v>
      </c>
      <c r="G36" s="23">
        <f>VLOOKUP($A36,Data!V$7:Y$800,4,0)</f>
        <v>36.139461803579266</v>
      </c>
      <c r="H36" s="23">
        <f>VLOOKUP($A36,Data!P$7:Q$800,2,0)</f>
        <v>65.701899999999995</v>
      </c>
      <c r="I36" s="23">
        <f>VLOOKUP($A36,Data!K$7:N$800,4,0)</f>
        <v>68.821000000141325</v>
      </c>
      <c r="J36" s="23">
        <f>VLOOKUP($A36,Data!AA$7:AB$800,2,0)</f>
        <v>675.18499999999995</v>
      </c>
      <c r="K36" s="23">
        <f>VLOOKUP($A36,Data!AD$7:AE$800,2,0)</f>
        <v>68.2547</v>
      </c>
      <c r="L36" s="23">
        <f>VLOOKUP($A36,Data!AL$7:AO$800,4,0)</f>
        <v>362.70072474081519</v>
      </c>
      <c r="M36" s="23">
        <f>VLOOKUP($A36,Data!AG$7:AJ$800,4,0)</f>
        <v>36.725000000000001</v>
      </c>
      <c r="N36" s="23">
        <f>VLOOKUP($A36,Data!AQ$7:AU$800,5,0)</f>
        <v>37.047493458563515</v>
      </c>
      <c r="O36" s="24">
        <f>VLOOKUP($A36,Data!AQ$7:AW$800,7,0)</f>
        <v>37.108966241981804</v>
      </c>
      <c r="P36" s="32">
        <f t="shared" si="37"/>
        <v>1.6161717804443754E-2</v>
      </c>
      <c r="Q36" s="33">
        <f t="shared" si="15"/>
        <v>1.6170819949905324E-2</v>
      </c>
      <c r="R36" s="33">
        <f t="shared" si="16"/>
        <v>1.6174954149912324E-2</v>
      </c>
      <c r="S36" s="34">
        <f t="shared" si="38"/>
        <v>1.6172968698092038E-2</v>
      </c>
      <c r="T36" s="33">
        <f t="shared" si="39"/>
        <v>1.6171069114034653E-2</v>
      </c>
      <c r="U36" s="33">
        <f t="shared" si="73"/>
        <v>1.6171018684851823E-2</v>
      </c>
      <c r="V36" s="33">
        <f t="shared" si="74"/>
        <v>1.6166949700417321E-2</v>
      </c>
      <c r="W36" s="33">
        <f t="shared" si="75"/>
        <v>1.6043567853988971E-2</v>
      </c>
      <c r="X36" s="33">
        <f t="shared" si="76"/>
        <v>1.6173806906131905E-2</v>
      </c>
      <c r="Y36" s="33">
        <f t="shared" si="77"/>
        <v>1.6183373853801752E-2</v>
      </c>
      <c r="Z36" s="33">
        <f t="shared" si="78"/>
        <v>1.6170229405266801E-2</v>
      </c>
      <c r="AA36" s="33">
        <f t="shared" si="79"/>
        <v>1.6192674004836816E-2</v>
      </c>
      <c r="AB36" s="33">
        <f t="shared" si="80"/>
        <v>1.6172539286311016E-2</v>
      </c>
      <c r="AC36" s="35">
        <f t="shared" si="81"/>
        <v>1.6053271123402046E-2</v>
      </c>
      <c r="AD36" s="32">
        <f t="shared" si="40"/>
        <v>2.4916412932896037E-7</v>
      </c>
      <c r="AE36" s="33">
        <f t="shared" si="41"/>
        <v>1.9873494649935708E-7</v>
      </c>
      <c r="AF36" s="33">
        <f t="shared" si="42"/>
        <v>-3.8702494880027416E-6</v>
      </c>
      <c r="AG36" s="33">
        <f t="shared" si="43"/>
        <v>-1.2725209591635256E-4</v>
      </c>
      <c r="AH36" s="33">
        <f t="shared" si="44"/>
        <v>2.9869562265805172E-6</v>
      </c>
      <c r="AI36" s="33">
        <f t="shared" si="45"/>
        <v>1.2553903896428409E-5</v>
      </c>
      <c r="AJ36" s="33">
        <f t="shared" si="46"/>
        <v>-5.9054463852348249E-7</v>
      </c>
      <c r="AK36" s="33">
        <f t="shared" si="47"/>
        <v>2.1854054931491618E-5</v>
      </c>
      <c r="AL36" s="33">
        <f t="shared" si="48"/>
        <v>1.7193364056922178E-6</v>
      </c>
      <c r="AM36" s="35">
        <f t="shared" si="49"/>
        <v>-1.1754882650327758E-4</v>
      </c>
      <c r="AN36" s="52">
        <f t="shared" si="50"/>
        <v>-3.8850358776709726E-6</v>
      </c>
      <c r="AO36" s="34">
        <f t="shared" si="51"/>
        <v>-3.9354650605005759E-6</v>
      </c>
      <c r="AP36" s="34">
        <f t="shared" si="52"/>
        <v>-8.0044494950026746E-6</v>
      </c>
      <c r="AQ36" s="34">
        <f t="shared" si="53"/>
        <v>-1.3138629592335249E-4</v>
      </c>
      <c r="AR36" s="34">
        <f t="shared" si="54"/>
        <v>-1.1472437804194158E-6</v>
      </c>
      <c r="AS36" s="34">
        <f t="shared" si="55"/>
        <v>8.4197038894284759E-6</v>
      </c>
      <c r="AT36" s="34">
        <f t="shared" si="56"/>
        <v>-4.7247446455234154E-6</v>
      </c>
      <c r="AU36" s="34">
        <f t="shared" si="57"/>
        <v>1.7719854924491685E-5</v>
      </c>
      <c r="AV36" s="34">
        <f t="shared" si="58"/>
        <v>-2.4148636013077152E-6</v>
      </c>
      <c r="AW36" s="53">
        <f t="shared" si="59"/>
        <v>-1.2168302651027751E-4</v>
      </c>
      <c r="AX36" s="52">
        <f t="shared" si="60"/>
        <v>-1.8995840573854395E-6</v>
      </c>
      <c r="AY36" s="34">
        <f t="shared" si="61"/>
        <v>-1.9500132402150427E-6</v>
      </c>
      <c r="AZ36" s="34">
        <f t="shared" si="62"/>
        <v>-6.0189976747171414E-6</v>
      </c>
      <c r="BA36" s="34">
        <f t="shared" si="63"/>
        <v>-1.2940084410306696E-4</v>
      </c>
      <c r="BB36" s="34">
        <f t="shared" si="64"/>
        <v>8.3820803986611736E-7</v>
      </c>
      <c r="BC36" s="34">
        <f t="shared" si="65"/>
        <v>1.0405155709714009E-5</v>
      </c>
      <c r="BD36" s="34">
        <f t="shared" si="66"/>
        <v>-2.7392928252378823E-6</v>
      </c>
      <c r="BE36" s="34">
        <f t="shared" si="67"/>
        <v>1.9705306744777218E-5</v>
      </c>
      <c r="BF36" s="34">
        <f t="shared" si="68"/>
        <v>-4.2941178102218203E-7</v>
      </c>
      <c r="BG36" s="53">
        <f t="shared" si="69"/>
        <v>-1.1969757468999198E-4</v>
      </c>
      <c r="BH36" s="32">
        <v>2.4916412932896037E-7</v>
      </c>
      <c r="BI36" s="33">
        <v>1.9873494649935708E-7</v>
      </c>
      <c r="BJ36" s="33">
        <v>-3.8702494880027416E-6</v>
      </c>
      <c r="BK36" s="33">
        <v>-1.2725209591635256E-4</v>
      </c>
      <c r="BL36" s="33">
        <v>2.9869562265805172E-6</v>
      </c>
      <c r="BM36" s="33">
        <v>1.2553903896428409E-5</v>
      </c>
      <c r="BN36" s="33">
        <v>-5.9054463852348249E-7</v>
      </c>
      <c r="BO36" s="33">
        <v>2.1854054931491618E-5</v>
      </c>
      <c r="BP36" s="33">
        <v>1.7193364056922178E-6</v>
      </c>
      <c r="BQ36" s="35">
        <v>-1.1754882650327758E-4</v>
      </c>
      <c r="BR36" s="32">
        <v>-3.8850358776709726E-6</v>
      </c>
      <c r="BS36" s="33">
        <v>-3.9354650605005759E-6</v>
      </c>
      <c r="BT36" s="33">
        <v>-8.0044494950026746E-6</v>
      </c>
      <c r="BU36" s="33">
        <v>-1.3138629592335249E-4</v>
      </c>
      <c r="BV36" s="33">
        <v>-1.1472437804194158E-6</v>
      </c>
      <c r="BW36" s="33">
        <v>8.4197038894284759E-6</v>
      </c>
      <c r="BX36" s="33">
        <v>-4.7247446455234154E-6</v>
      </c>
      <c r="BY36" s="33">
        <v>1.7719854924491685E-5</v>
      </c>
      <c r="BZ36" s="33">
        <v>-2.4148636013077152E-6</v>
      </c>
      <c r="CA36" s="35">
        <v>-1.2168302651027751E-4</v>
      </c>
      <c r="CB36" s="52">
        <v>-1.8995840573854395E-6</v>
      </c>
      <c r="CC36" s="34">
        <v>-1.9500132402150427E-6</v>
      </c>
      <c r="CD36" s="34">
        <v>-6.0189976747171414E-6</v>
      </c>
      <c r="CE36" s="34">
        <v>-1.2940084410306696E-4</v>
      </c>
      <c r="CF36" s="34">
        <v>8.3820803986611736E-7</v>
      </c>
      <c r="CG36" s="34">
        <v>1.0405155709714009E-5</v>
      </c>
      <c r="CH36" s="34">
        <v>-2.7392928252378823E-6</v>
      </c>
      <c r="CI36" s="34">
        <v>1.9705306744777218E-5</v>
      </c>
      <c r="CJ36" s="34">
        <v>-4.2941178102218203E-7</v>
      </c>
      <c r="CK36" s="53">
        <v>-1.1969757468999198E-4</v>
      </c>
      <c r="CL36" s="33">
        <v>0</v>
      </c>
      <c r="CM36" s="33">
        <f t="shared" si="82"/>
        <v>1.7023824130038667E-2</v>
      </c>
      <c r="CN36" s="33">
        <f t="shared" si="24"/>
        <v>8.4698884375034034E-3</v>
      </c>
      <c r="CO36" s="33">
        <f t="shared" si="25"/>
        <v>6.8515986562547315E-3</v>
      </c>
      <c r="CP36" s="33">
        <f t="shared" si="26"/>
        <v>7.0286583759229249E-3</v>
      </c>
      <c r="CQ36" s="33">
        <f t="shared" si="27"/>
        <v>6.48234852959928E-3</v>
      </c>
      <c r="CR36" s="33">
        <f t="shared" si="28"/>
        <v>6.4245927921420254E-3</v>
      </c>
      <c r="CS36" s="33">
        <f t="shared" si="29"/>
        <v>1.4397589176847303E-2</v>
      </c>
      <c r="CT36" s="33">
        <f t="shared" si="30"/>
        <v>1.5239612742213415E-2</v>
      </c>
      <c r="CU36" s="33">
        <f t="shared" si="31"/>
        <v>6.0237717191626849E-3</v>
      </c>
      <c r="CV36" s="33">
        <f t="shared" si="32"/>
        <v>9.8067308398810393E-3</v>
      </c>
      <c r="CW36" s="33">
        <f t="shared" si="33"/>
        <v>1.3495295884526026E-2</v>
      </c>
      <c r="CX36" s="35">
        <f t="shared" si="34"/>
        <v>1.5794515255210806E-2</v>
      </c>
    </row>
    <row r="37" spans="1:102" x14ac:dyDescent="0.3">
      <c r="A37" s="21">
        <v>44158</v>
      </c>
      <c r="B37" s="22">
        <v>3577.59</v>
      </c>
      <c r="C37" s="23">
        <v>6503.69</v>
      </c>
      <c r="D37" s="23">
        <v>7378.9390000000003</v>
      </c>
      <c r="E37" s="23">
        <f t="shared" si="72"/>
        <v>6502.0937828512015</v>
      </c>
      <c r="F37" s="23">
        <f>VLOOKUP($A37,Data!S$7:T$800,2,0)</f>
        <v>360.528482</v>
      </c>
      <c r="G37" s="23">
        <f>VLOOKUP($A37,Data!V$7:Y$800,4,0)</f>
        <v>35.564350034654261</v>
      </c>
      <c r="H37" s="23">
        <f>VLOOKUP($A37,Data!P$7:Q$800,2,0)</f>
        <v>64.656599999999997</v>
      </c>
      <c r="I37" s="23">
        <f>VLOOKUP($A37,Data!K$7:N$800,4,0)</f>
        <v>67.73430015949009</v>
      </c>
      <c r="J37" s="23">
        <f>VLOOKUP($A37,Data!AA$7:AB$800,2,0)</f>
        <v>664.43849999999998</v>
      </c>
      <c r="K37" s="23">
        <f>VLOOKUP($A37,Data!AD$7:AE$800,2,0)</f>
        <v>67.167699999999996</v>
      </c>
      <c r="L37" s="23">
        <f>VLOOKUP($A37,Data!AL$7:AO$800,4,0)</f>
        <v>356.92909932334146</v>
      </c>
      <c r="M37" s="23">
        <f>VLOOKUP($A37,Data!AG$7:AJ$800,4,0)</f>
        <v>36.139800000000001</v>
      </c>
      <c r="N37" s="23">
        <f>VLOOKUP($A37,Data!AQ$7:AU$800,5,0)</f>
        <v>36.45787701031864</v>
      </c>
      <c r="O37" s="24">
        <f>VLOOKUP($A37,Data!AQ$7:AW$800,7,0)</f>
        <v>36.522658109207377</v>
      </c>
      <c r="P37" s="32">
        <f t="shared" si="37"/>
        <v>5.6359169538502396E-3</v>
      </c>
      <c r="Q37" s="33">
        <f t="shared" si="15"/>
        <v>5.7154079418810788E-3</v>
      </c>
      <c r="R37" s="33">
        <f t="shared" si="16"/>
        <v>5.7488583858735787E-3</v>
      </c>
      <c r="S37" s="34">
        <f t="shared" si="38"/>
        <v>5.7319171710700778E-3</v>
      </c>
      <c r="T37" s="33">
        <f t="shared" si="39"/>
        <v>5.7296199923633218E-3</v>
      </c>
      <c r="U37" s="33">
        <f t="shared" si="73"/>
        <v>5.7300705378007244E-3</v>
      </c>
      <c r="V37" s="33">
        <f t="shared" si="74"/>
        <v>5.7273162810087541E-3</v>
      </c>
      <c r="W37" s="33">
        <f t="shared" si="75"/>
        <v>5.7735011102886258E-3</v>
      </c>
      <c r="X37" s="33">
        <f t="shared" si="76"/>
        <v>5.74485592222862E-3</v>
      </c>
      <c r="Y37" s="33">
        <f t="shared" si="77"/>
        <v>5.7197873197405436E-3</v>
      </c>
      <c r="Z37" s="33">
        <f t="shared" si="78"/>
        <v>5.7417262539309899E-3</v>
      </c>
      <c r="AA37" s="33">
        <f t="shared" si="79"/>
        <v>5.6991790733267322E-3</v>
      </c>
      <c r="AB37" s="33">
        <f t="shared" si="80"/>
        <v>5.741453149724407E-3</v>
      </c>
      <c r="AC37" s="35">
        <f t="shared" si="81"/>
        <v>7.1037353393592628E-3</v>
      </c>
      <c r="AD37" s="32">
        <f t="shared" si="40"/>
        <v>1.4212050482242944E-5</v>
      </c>
      <c r="AE37" s="33">
        <f t="shared" si="41"/>
        <v>1.4662595919645582E-5</v>
      </c>
      <c r="AF37" s="33">
        <f t="shared" si="42"/>
        <v>1.1908339127675305E-5</v>
      </c>
      <c r="AG37" s="33">
        <f t="shared" si="43"/>
        <v>5.8093168407546969E-5</v>
      </c>
      <c r="AH37" s="33">
        <f t="shared" si="44"/>
        <v>2.9447980347541147E-5</v>
      </c>
      <c r="AI37" s="33">
        <f t="shared" si="45"/>
        <v>4.3793778594647392E-6</v>
      </c>
      <c r="AJ37" s="33">
        <f t="shared" si="46"/>
        <v>2.6318312049911086E-5</v>
      </c>
      <c r="AK37" s="33">
        <f t="shared" si="47"/>
        <v>-1.6228868554346576E-5</v>
      </c>
      <c r="AL37" s="33">
        <f t="shared" si="48"/>
        <v>2.60452078433282E-5</v>
      </c>
      <c r="AM37" s="35">
        <f t="shared" si="49"/>
        <v>1.388327397478184E-3</v>
      </c>
      <c r="AN37" s="52">
        <f t="shared" si="50"/>
        <v>-1.9238393510256913E-5</v>
      </c>
      <c r="AO37" s="34">
        <f t="shared" si="51"/>
        <v>-1.8787848072854274E-5</v>
      </c>
      <c r="AP37" s="34">
        <f t="shared" si="52"/>
        <v>-2.1542104864824552E-5</v>
      </c>
      <c r="AQ37" s="34">
        <f t="shared" si="53"/>
        <v>2.4642724415047113E-5</v>
      </c>
      <c r="AR37" s="34">
        <f t="shared" si="54"/>
        <v>-4.0024636449587092E-6</v>
      </c>
      <c r="AS37" s="34">
        <f t="shared" si="55"/>
        <v>-2.9071066133035117E-5</v>
      </c>
      <c r="AT37" s="34">
        <f t="shared" si="56"/>
        <v>-7.1321319425887708E-6</v>
      </c>
      <c r="AU37" s="34">
        <f t="shared" si="57"/>
        <v>-4.9679312546846432E-5</v>
      </c>
      <c r="AV37" s="34">
        <f t="shared" si="58"/>
        <v>-7.4052361491716567E-6</v>
      </c>
      <c r="AW37" s="53">
        <f t="shared" si="59"/>
        <v>1.3548769534856842E-3</v>
      </c>
      <c r="AX37" s="52">
        <f t="shared" si="60"/>
        <v>-2.2971787068115646E-6</v>
      </c>
      <c r="AY37" s="34">
        <f t="shared" si="61"/>
        <v>-1.846633269408926E-6</v>
      </c>
      <c r="AZ37" s="34">
        <f t="shared" si="62"/>
        <v>-4.6008900613792036E-6</v>
      </c>
      <c r="BA37" s="34">
        <f t="shared" si="63"/>
        <v>4.1583939218492461E-5</v>
      </c>
      <c r="BB37" s="34">
        <f t="shared" si="64"/>
        <v>1.2938751158486639E-5</v>
      </c>
      <c r="BC37" s="34">
        <f t="shared" si="65"/>
        <v>-1.2129851329589769E-5</v>
      </c>
      <c r="BD37" s="34">
        <f t="shared" si="66"/>
        <v>9.8090828608565772E-6</v>
      </c>
      <c r="BE37" s="34">
        <f t="shared" si="67"/>
        <v>-3.2738097743401084E-5</v>
      </c>
      <c r="BF37" s="34">
        <f t="shared" si="68"/>
        <v>9.5359786542736913E-6</v>
      </c>
      <c r="BG37" s="53">
        <f t="shared" si="69"/>
        <v>1.3718181682891295E-3</v>
      </c>
      <c r="BH37" s="32">
        <v>1.4212050482242944E-5</v>
      </c>
      <c r="BI37" s="33">
        <v>1.4662595919645582E-5</v>
      </c>
      <c r="BJ37" s="33">
        <v>1.1908339127675305E-5</v>
      </c>
      <c r="BK37" s="33">
        <v>5.8093168407546969E-5</v>
      </c>
      <c r="BL37" s="33">
        <v>2.9447980347541147E-5</v>
      </c>
      <c r="BM37" s="33">
        <v>4.3793778594647392E-6</v>
      </c>
      <c r="BN37" s="33">
        <v>2.6318312049911086E-5</v>
      </c>
      <c r="BO37" s="33">
        <v>-1.6228868554346576E-5</v>
      </c>
      <c r="BP37" s="33">
        <v>2.60452078433282E-5</v>
      </c>
      <c r="BQ37" s="35">
        <v>1.388327397478184E-3</v>
      </c>
      <c r="BR37" s="32">
        <v>-1.9238393510256913E-5</v>
      </c>
      <c r="BS37" s="33">
        <v>-1.8787848072854274E-5</v>
      </c>
      <c r="BT37" s="33">
        <v>-2.1542104864824552E-5</v>
      </c>
      <c r="BU37" s="33">
        <v>2.4642724415047113E-5</v>
      </c>
      <c r="BV37" s="33">
        <v>-4.0024636449587092E-6</v>
      </c>
      <c r="BW37" s="33">
        <v>-2.9071066133035117E-5</v>
      </c>
      <c r="BX37" s="33">
        <v>-7.1321319425887708E-6</v>
      </c>
      <c r="BY37" s="33">
        <v>-4.9679312546846432E-5</v>
      </c>
      <c r="BZ37" s="33">
        <v>-7.4052361491716567E-6</v>
      </c>
      <c r="CA37" s="35">
        <v>1.3548769534856842E-3</v>
      </c>
      <c r="CB37" s="52">
        <v>-2.2971787068115646E-6</v>
      </c>
      <c r="CC37" s="34">
        <v>-1.846633269408926E-6</v>
      </c>
      <c r="CD37" s="34">
        <v>-4.6008900613792036E-6</v>
      </c>
      <c r="CE37" s="34">
        <v>4.1583939218492461E-5</v>
      </c>
      <c r="CF37" s="34">
        <v>1.2938751158486639E-5</v>
      </c>
      <c r="CG37" s="34">
        <v>-1.2129851329589769E-5</v>
      </c>
      <c r="CH37" s="34">
        <v>9.8090828608565772E-6</v>
      </c>
      <c r="CI37" s="34">
        <v>-3.2738097743401084E-5</v>
      </c>
      <c r="CJ37" s="34">
        <v>9.5359786542736913E-6</v>
      </c>
      <c r="CK37" s="53">
        <v>1.3718181682891295E-3</v>
      </c>
      <c r="CL37" s="33">
        <v>0</v>
      </c>
      <c r="CM37" s="33">
        <f t="shared" si="82"/>
        <v>1.7019686476494433E-2</v>
      </c>
      <c r="CN37" s="33">
        <f t="shared" si="24"/>
        <v>8.4677559778625344E-3</v>
      </c>
      <c r="CO37" s="33">
        <f t="shared" si="25"/>
        <v>6.8513517772503807E-3</v>
      </c>
      <c r="CP37" s="33">
        <f t="shared" si="26"/>
        <v>7.0284614289695124E-3</v>
      </c>
      <c r="CQ37" s="33">
        <f t="shared" si="27"/>
        <v>6.4861818935906257E-3</v>
      </c>
      <c r="CR37" s="33">
        <f t="shared" si="28"/>
        <v>6.5506401811188386E-3</v>
      </c>
      <c r="CS37" s="33">
        <f t="shared" si="29"/>
        <v>1.4394607441661433E-2</v>
      </c>
      <c r="CT37" s="33">
        <f t="shared" si="30"/>
        <v>1.5227070497518369E-2</v>
      </c>
      <c r="CU37" s="33">
        <f t="shared" si="31"/>
        <v>6.024356367214212E-3</v>
      </c>
      <c r="CV37" s="33">
        <f t="shared" si="32"/>
        <v>9.7850141198825291E-3</v>
      </c>
      <c r="CW37" s="33">
        <f t="shared" si="33"/>
        <v>1.3493581077943739E-2</v>
      </c>
      <c r="CX37" s="35">
        <f t="shared" si="34"/>
        <v>1.5912034145834308E-2</v>
      </c>
    </row>
    <row r="38" spans="1:102" x14ac:dyDescent="0.3">
      <c r="A38" s="21">
        <v>44155</v>
      </c>
      <c r="B38" s="22">
        <v>3557.54</v>
      </c>
      <c r="C38" s="23">
        <v>6466.73</v>
      </c>
      <c r="D38" s="23">
        <v>7336.7610000000004</v>
      </c>
      <c r="E38" s="23">
        <f t="shared" si="72"/>
        <v>6465.0367278194144</v>
      </c>
      <c r="F38" s="23">
        <f>VLOOKUP($A38,Data!S$7:T$800,2,0)</f>
        <v>358.474559</v>
      </c>
      <c r="G38" s="23">
        <f>VLOOKUP($A38,Data!V$7:Y$800,4,0)</f>
        <v>35.361724856885999</v>
      </c>
      <c r="H38" s="23">
        <f>VLOOKUP($A38,Data!P$7:Q$800,2,0)</f>
        <v>64.288399999999996</v>
      </c>
      <c r="I38" s="23">
        <f>VLOOKUP($A38,Data!K$7:N$800,4,0)</f>
        <v>67.34548095044974</v>
      </c>
      <c r="J38" s="23">
        <f>VLOOKUP($A38,Data!AA$7:AB$800,2,0)</f>
        <v>660.64319999999998</v>
      </c>
      <c r="K38" s="23">
        <f>VLOOKUP($A38,Data!AD$7:AE$800,2,0)</f>
        <v>66.785700000000006</v>
      </c>
      <c r="L38" s="23">
        <f>VLOOKUP($A38,Data!AL$7:AO$800,4,0)</f>
        <v>354.89140999726561</v>
      </c>
      <c r="M38" s="23">
        <f>VLOOKUP($A38,Data!AG$7:AJ$800,4,0)</f>
        <v>35.935000000000002</v>
      </c>
      <c r="N38" s="23">
        <f>VLOOKUP($A38,Data!AQ$7:AU$800,5,0)</f>
        <v>36.249750764614419</v>
      </c>
      <c r="O38" s="24">
        <f>VLOOKUP($A38,Data!AQ$7:AW$800,7,0)</f>
        <v>36.265040856888987</v>
      </c>
      <c r="P38" s="32">
        <f t="shared" si="37"/>
        <v>-6.7925413261787915E-3</v>
      </c>
      <c r="Q38" s="33">
        <f t="shared" si="15"/>
        <v>-6.7855338193893999E-3</v>
      </c>
      <c r="R38" s="33">
        <f t="shared" si="16"/>
        <v>-6.7817747114908844E-3</v>
      </c>
      <c r="S38" s="34">
        <f t="shared" si="38"/>
        <v>-6.7833897036940708E-3</v>
      </c>
      <c r="T38" s="33">
        <f t="shared" si="39"/>
        <v>-6.7861573402000497E-3</v>
      </c>
      <c r="U38" s="33">
        <f t="shared" si="73"/>
        <v>-6.7856604208231808E-3</v>
      </c>
      <c r="V38" s="33">
        <f t="shared" si="74"/>
        <v>-6.782290034823113E-3</v>
      </c>
      <c r="W38" s="33">
        <f t="shared" si="75"/>
        <v>-6.7637112189385951E-3</v>
      </c>
      <c r="X38" s="33">
        <f t="shared" si="76"/>
        <v>-6.7832299564416498E-3</v>
      </c>
      <c r="Y38" s="33">
        <f t="shared" si="77"/>
        <v>-6.7888914996830918E-3</v>
      </c>
      <c r="Z38" s="33">
        <f t="shared" si="78"/>
        <v>-6.7772521368809624E-3</v>
      </c>
      <c r="AA38" s="33">
        <f t="shared" si="79"/>
        <v>-6.7058069081419314E-3</v>
      </c>
      <c r="AB38" s="33">
        <f t="shared" si="80"/>
        <v>-6.7813683330555374E-3</v>
      </c>
      <c r="AC38" s="35">
        <f t="shared" si="81"/>
        <v>-8.9154772789294956E-3</v>
      </c>
      <c r="AD38" s="32">
        <f t="shared" si="40"/>
        <v>-6.2352081064975806E-7</v>
      </c>
      <c r="AE38" s="33">
        <f t="shared" si="41"/>
        <v>-1.2660143378084854E-7</v>
      </c>
      <c r="AF38" s="33">
        <f t="shared" si="42"/>
        <v>3.2437845662869336E-6</v>
      </c>
      <c r="AG38" s="33">
        <f t="shared" si="43"/>
        <v>2.1822600450804863E-5</v>
      </c>
      <c r="AH38" s="33">
        <f t="shared" si="44"/>
        <v>2.3038629477500905E-6</v>
      </c>
      <c r="AI38" s="33">
        <f t="shared" si="45"/>
        <v>-3.3576802936918781E-6</v>
      </c>
      <c r="AJ38" s="33">
        <f t="shared" si="46"/>
        <v>8.2816825084375267E-6</v>
      </c>
      <c r="AK38" s="33">
        <f t="shared" si="47"/>
        <v>7.9726911247468557E-5</v>
      </c>
      <c r="AL38" s="33">
        <f t="shared" si="48"/>
        <v>4.1654863338624892E-6</v>
      </c>
      <c r="AM38" s="35">
        <f t="shared" si="49"/>
        <v>-2.1299434595400957E-3</v>
      </c>
      <c r="AN38" s="52">
        <f t="shared" si="50"/>
        <v>-4.3826287091652816E-6</v>
      </c>
      <c r="AO38" s="34">
        <f t="shared" si="51"/>
        <v>-3.8857093322963721E-6</v>
      </c>
      <c r="AP38" s="34">
        <f t="shared" si="52"/>
        <v>-5.1532333222858995E-7</v>
      </c>
      <c r="AQ38" s="34">
        <f t="shared" si="53"/>
        <v>1.806349255228934E-5</v>
      </c>
      <c r="AR38" s="34">
        <f t="shared" si="54"/>
        <v>-1.455244950765433E-6</v>
      </c>
      <c r="AS38" s="34">
        <f t="shared" si="55"/>
        <v>-7.1167881922074017E-6</v>
      </c>
      <c r="AT38" s="34">
        <f t="shared" si="56"/>
        <v>4.5225746099220032E-6</v>
      </c>
      <c r="AU38" s="34">
        <f t="shared" si="57"/>
        <v>7.5967803348953034E-5</v>
      </c>
      <c r="AV38" s="34">
        <f t="shared" si="58"/>
        <v>4.0637843534696572E-7</v>
      </c>
      <c r="AW38" s="53">
        <f t="shared" si="59"/>
        <v>-2.1337025674386112E-3</v>
      </c>
      <c r="AX38" s="52">
        <f t="shared" si="60"/>
        <v>-2.7676365059736696E-6</v>
      </c>
      <c r="AY38" s="34">
        <f t="shared" si="61"/>
        <v>-2.2707171291047601E-6</v>
      </c>
      <c r="AZ38" s="34">
        <f t="shared" si="62"/>
        <v>1.099668870963022E-6</v>
      </c>
      <c r="BA38" s="34">
        <f t="shared" si="63"/>
        <v>1.9678484755480952E-5</v>
      </c>
      <c r="BB38" s="34">
        <f t="shared" si="64"/>
        <v>1.5974725242617893E-7</v>
      </c>
      <c r="BC38" s="34">
        <f t="shared" si="65"/>
        <v>-5.5017959890157897E-6</v>
      </c>
      <c r="BD38" s="34">
        <f t="shared" si="66"/>
        <v>6.1375668131136152E-6</v>
      </c>
      <c r="BE38" s="34">
        <f t="shared" si="67"/>
        <v>7.7582795552144646E-5</v>
      </c>
      <c r="BF38" s="34">
        <f t="shared" si="68"/>
        <v>2.0213706385385777E-6</v>
      </c>
      <c r="BG38" s="53">
        <f t="shared" si="69"/>
        <v>-2.1320875752354196E-3</v>
      </c>
      <c r="BH38" s="32">
        <v>-6.2352081064975806E-7</v>
      </c>
      <c r="BI38" s="33">
        <v>-1.2660143378084854E-7</v>
      </c>
      <c r="BJ38" s="33">
        <v>3.2437845662869336E-6</v>
      </c>
      <c r="BK38" s="33">
        <v>2.1822600450804863E-5</v>
      </c>
      <c r="BL38" s="33">
        <v>2.3038629477500905E-6</v>
      </c>
      <c r="BM38" s="33">
        <v>-3.3576802936918781E-6</v>
      </c>
      <c r="BN38" s="33">
        <v>8.2816825084375267E-6</v>
      </c>
      <c r="BO38" s="33">
        <v>7.9726911247468557E-5</v>
      </c>
      <c r="BP38" s="33">
        <v>4.1654863338624892E-6</v>
      </c>
      <c r="BQ38" s="35">
        <v>-2.1299434595400957E-3</v>
      </c>
      <c r="BR38" s="32">
        <v>-4.3826287091652816E-6</v>
      </c>
      <c r="BS38" s="33">
        <v>-3.8857093322963721E-6</v>
      </c>
      <c r="BT38" s="33">
        <v>-5.1532333222858995E-7</v>
      </c>
      <c r="BU38" s="33">
        <v>1.806349255228934E-5</v>
      </c>
      <c r="BV38" s="33">
        <v>-1.455244950765433E-6</v>
      </c>
      <c r="BW38" s="33">
        <v>-7.1167881922074017E-6</v>
      </c>
      <c r="BX38" s="33">
        <v>4.5225746099220032E-6</v>
      </c>
      <c r="BY38" s="33">
        <v>7.5967803348953034E-5</v>
      </c>
      <c r="BZ38" s="33">
        <v>4.0637843534696572E-7</v>
      </c>
      <c r="CA38" s="35">
        <v>-2.1337025674386112E-3</v>
      </c>
      <c r="CB38" s="52">
        <v>-2.7676365059736696E-6</v>
      </c>
      <c r="CC38" s="34">
        <v>-2.2707171291047601E-6</v>
      </c>
      <c r="CD38" s="34">
        <v>1.099668870963022E-6</v>
      </c>
      <c r="CE38" s="34">
        <v>1.9678484755480952E-5</v>
      </c>
      <c r="CF38" s="34">
        <v>1.5974725242617893E-7</v>
      </c>
      <c r="CG38" s="34">
        <v>-5.5017959890157897E-6</v>
      </c>
      <c r="CH38" s="34">
        <v>6.1375668131136152E-6</v>
      </c>
      <c r="CI38" s="34">
        <v>7.7582795552144646E-5</v>
      </c>
      <c r="CJ38" s="34">
        <v>2.0213706385385777E-6</v>
      </c>
      <c r="CK38" s="53">
        <v>-2.1320875752354196E-3</v>
      </c>
      <c r="CL38" s="33">
        <v>0</v>
      </c>
      <c r="CM38" s="33">
        <f t="shared" si="82"/>
        <v>1.6985861173310468E-2</v>
      </c>
      <c r="CN38" s="33">
        <f t="shared" si="24"/>
        <v>8.4512018394991006E-3</v>
      </c>
      <c r="CO38" s="33">
        <f t="shared" si="25"/>
        <v>6.8371238754811881E-3</v>
      </c>
      <c r="CP38" s="33">
        <f t="shared" si="26"/>
        <v>7.0137799037348625E-3</v>
      </c>
      <c r="CQ38" s="33">
        <f t="shared" si="27"/>
        <v>6.4742645690960554E-3</v>
      </c>
      <c r="CR38" s="33">
        <f t="shared" si="28"/>
        <v>6.4925021253969817E-3</v>
      </c>
      <c r="CS38" s="33">
        <f t="shared" si="29"/>
        <v>1.4364906198559124E-2</v>
      </c>
      <c r="CT38" s="33">
        <f t="shared" si="30"/>
        <v>1.522264972046794E-2</v>
      </c>
      <c r="CU38" s="33">
        <f t="shared" si="31"/>
        <v>5.9980306592819499E-3</v>
      </c>
      <c r="CV38" s="33">
        <f t="shared" si="32"/>
        <v>9.8013089211543836E-3</v>
      </c>
      <c r="CW38" s="33">
        <f t="shared" si="33"/>
        <v>1.3467335116931878E-2</v>
      </c>
      <c r="CX38" s="35">
        <f t="shared" si="34"/>
        <v>1.4511564203224747E-2</v>
      </c>
    </row>
    <row r="39" spans="1:102" x14ac:dyDescent="0.3">
      <c r="A39" s="21">
        <v>44154</v>
      </c>
      <c r="B39" s="22">
        <v>3581.87</v>
      </c>
      <c r="C39" s="23">
        <v>6510.91</v>
      </c>
      <c r="D39" s="23">
        <v>7386.857</v>
      </c>
      <c r="E39" s="23">
        <f t="shared" si="72"/>
        <v>6509.1911077591649</v>
      </c>
      <c r="F39" s="23">
        <f>VLOOKUP($A39,Data!S$7:T$800,2,0)</f>
        <v>360.92384499999997</v>
      </c>
      <c r="G39" s="23">
        <f>VLOOKUP($A39,Data!V$7:Y$800,4,0)</f>
        <v>35.603316875055086</v>
      </c>
      <c r="H39" s="23">
        <f>VLOOKUP($A39,Data!P$7:Q$800,2,0)</f>
        <v>64.727400000000003</v>
      </c>
      <c r="I39" s="23">
        <f>VLOOKUP($A39,Data!K$7:N$800,4,0)</f>
        <v>67.804088222651188</v>
      </c>
      <c r="J39" s="23">
        <f>VLOOKUP($A39,Data!AA$7:AB$800,2,0)</f>
        <v>665.15509999999995</v>
      </c>
      <c r="K39" s="23">
        <f>VLOOKUP($A39,Data!AD$7:AE$800,2,0)</f>
        <v>67.242199999999997</v>
      </c>
      <c r="L39" s="23">
        <f>VLOOKUP($A39,Data!AL$7:AO$800,4,0)</f>
        <v>357.31301036026508</v>
      </c>
      <c r="M39" s="23">
        <f>VLOOKUP($A39,Data!AG$7:AJ$800,4,0)</f>
        <v>36.177599999999998</v>
      </c>
      <c r="N39" s="23">
        <f>VLOOKUP($A39,Data!AQ$7:AU$800,5,0)</f>
        <v>36.497252074073081</v>
      </c>
      <c r="O39" s="24">
        <f>VLOOKUP($A39,Data!AQ$7:AW$800,7,0)</f>
        <v>36.591269488621982</v>
      </c>
      <c r="P39" s="32">
        <f t="shared" si="37"/>
        <v>3.9464206133208446E-3</v>
      </c>
      <c r="Q39" s="33">
        <f t="shared" si="15"/>
        <v>3.9922775874243754E-3</v>
      </c>
      <c r="R39" s="33">
        <f t="shared" si="16"/>
        <v>4.0123213059288787E-3</v>
      </c>
      <c r="S39" s="34">
        <f t="shared" si="38"/>
        <v>4.0024362020376738E-3</v>
      </c>
      <c r="T39" s="33">
        <f t="shared" si="39"/>
        <v>4.0018611612795407E-3</v>
      </c>
      <c r="U39" s="33">
        <f t="shared" si="73"/>
        <v>4.0010022674135115E-3</v>
      </c>
      <c r="V39" s="33">
        <f t="shared" si="74"/>
        <v>4.0003412466360633E-3</v>
      </c>
      <c r="W39" s="33">
        <f t="shared" si="75"/>
        <v>3.9858281665192674E-3</v>
      </c>
      <c r="X39" s="33">
        <f t="shared" si="76"/>
        <v>4.0110321875785893E-3</v>
      </c>
      <c r="Y39" s="33">
        <f t="shared" si="77"/>
        <v>4.0615079542840604E-3</v>
      </c>
      <c r="Z39" s="33">
        <f t="shared" si="78"/>
        <v>3.9908133141397517E-3</v>
      </c>
      <c r="AA39" s="33">
        <f t="shared" si="79"/>
        <v>3.9656220254364882E-3</v>
      </c>
      <c r="AB39" s="33">
        <f t="shared" si="80"/>
        <v>4.0096899045749534E-3</v>
      </c>
      <c r="AC39" s="35">
        <f t="shared" si="81"/>
        <v>8.6598953044594307E-3</v>
      </c>
      <c r="AD39" s="32">
        <f t="shared" si="40"/>
        <v>9.5835738551652838E-6</v>
      </c>
      <c r="AE39" s="33">
        <f t="shared" si="41"/>
        <v>8.7246799891360638E-6</v>
      </c>
      <c r="AF39" s="33">
        <f t="shared" si="42"/>
        <v>8.0636592116878347E-6</v>
      </c>
      <c r="AG39" s="33">
        <f t="shared" si="43"/>
        <v>-6.4494209051080276E-6</v>
      </c>
      <c r="AH39" s="33">
        <f t="shared" si="44"/>
        <v>1.8754600154213819E-5</v>
      </c>
      <c r="AI39" s="33">
        <f t="shared" si="45"/>
        <v>6.9230366859684977E-5</v>
      </c>
      <c r="AJ39" s="33">
        <f t="shared" si="46"/>
        <v>-1.4642732846237294E-6</v>
      </c>
      <c r="AK39" s="33">
        <f t="shared" si="47"/>
        <v>-2.6655561987887211E-5</v>
      </c>
      <c r="AL39" s="33">
        <f t="shared" si="48"/>
        <v>1.7412317150578005E-5</v>
      </c>
      <c r="AM39" s="35">
        <f t="shared" si="49"/>
        <v>4.6676177170350552E-3</v>
      </c>
      <c r="AN39" s="52">
        <f t="shared" si="50"/>
        <v>-1.0460144649337977E-5</v>
      </c>
      <c r="AO39" s="34">
        <f t="shared" si="51"/>
        <v>-1.1319038515367197E-5</v>
      </c>
      <c r="AP39" s="34">
        <f t="shared" si="52"/>
        <v>-1.1980059292815426E-5</v>
      </c>
      <c r="AQ39" s="34">
        <f t="shared" si="53"/>
        <v>-2.6493139409611288E-5</v>
      </c>
      <c r="AR39" s="34">
        <f t="shared" si="54"/>
        <v>-1.2891183502894421E-6</v>
      </c>
      <c r="AS39" s="34">
        <f t="shared" si="55"/>
        <v>4.9186648355181717E-5</v>
      </c>
      <c r="AT39" s="34">
        <f t="shared" si="56"/>
        <v>-2.150799178912699E-5</v>
      </c>
      <c r="AU39" s="34">
        <f t="shared" si="57"/>
        <v>-4.6699280492390471E-5</v>
      </c>
      <c r="AV39" s="34">
        <f t="shared" si="58"/>
        <v>-2.6314013539252556E-6</v>
      </c>
      <c r="AW39" s="53">
        <f t="shared" si="59"/>
        <v>4.647573998530552E-3</v>
      </c>
      <c r="AX39" s="52">
        <f t="shared" si="60"/>
        <v>-5.750407581217587E-7</v>
      </c>
      <c r="AY39" s="34">
        <f t="shared" si="61"/>
        <v>-1.4339346241509787E-6</v>
      </c>
      <c r="AZ39" s="34">
        <f t="shared" si="62"/>
        <v>-2.0949554015992078E-6</v>
      </c>
      <c r="BA39" s="34">
        <f t="shared" si="63"/>
        <v>-1.660803551839507E-5</v>
      </c>
      <c r="BB39" s="34">
        <f t="shared" si="64"/>
        <v>8.595985540926776E-6</v>
      </c>
      <c r="BC39" s="34">
        <f t="shared" si="65"/>
        <v>5.9071752246397935E-5</v>
      </c>
      <c r="BD39" s="34">
        <f t="shared" si="66"/>
        <v>-1.1622887897910772E-5</v>
      </c>
      <c r="BE39" s="34">
        <f t="shared" si="67"/>
        <v>-3.6814176601174253E-5</v>
      </c>
      <c r="BF39" s="34">
        <f t="shared" si="68"/>
        <v>7.2537025372909625E-6</v>
      </c>
      <c r="BG39" s="53">
        <f t="shared" si="69"/>
        <v>4.6574591024217682E-3</v>
      </c>
      <c r="BH39" s="32">
        <v>9.5835738551652838E-6</v>
      </c>
      <c r="BI39" s="33">
        <v>8.7246799891360638E-6</v>
      </c>
      <c r="BJ39" s="33">
        <v>8.0636592116878347E-6</v>
      </c>
      <c r="BK39" s="33">
        <v>-6.4494209051080276E-6</v>
      </c>
      <c r="BL39" s="33">
        <v>1.8754600154213819E-5</v>
      </c>
      <c r="BM39" s="33">
        <v>6.9230366859684977E-5</v>
      </c>
      <c r="BN39" s="33">
        <v>-1.4642732846237294E-6</v>
      </c>
      <c r="BO39" s="33">
        <v>-2.6655561987887211E-5</v>
      </c>
      <c r="BP39" s="33">
        <v>1.7412317150578005E-5</v>
      </c>
      <c r="BQ39" s="35">
        <v>4.6676177170350552E-3</v>
      </c>
      <c r="BR39" s="32">
        <v>-1.0460144649337977E-5</v>
      </c>
      <c r="BS39" s="33">
        <v>-1.1319038515367197E-5</v>
      </c>
      <c r="BT39" s="33">
        <v>-1.1980059292815426E-5</v>
      </c>
      <c r="BU39" s="33">
        <v>-2.6493139409611288E-5</v>
      </c>
      <c r="BV39" s="33">
        <v>-1.2891183502894421E-6</v>
      </c>
      <c r="BW39" s="33">
        <v>4.9186648355181717E-5</v>
      </c>
      <c r="BX39" s="33">
        <v>-2.150799178912699E-5</v>
      </c>
      <c r="BY39" s="33">
        <v>-4.6699280492390471E-5</v>
      </c>
      <c r="BZ39" s="33">
        <v>-2.6314013539252556E-6</v>
      </c>
      <c r="CA39" s="35">
        <v>4.647573998530552E-3</v>
      </c>
      <c r="CB39" s="52">
        <v>-5.750407581217587E-7</v>
      </c>
      <c r="CC39" s="34">
        <v>-1.4339346241509787E-6</v>
      </c>
      <c r="CD39" s="34">
        <v>-2.0949554015992078E-6</v>
      </c>
      <c r="CE39" s="34">
        <v>-1.660803551839507E-5</v>
      </c>
      <c r="CF39" s="34">
        <v>8.595985540926776E-6</v>
      </c>
      <c r="CG39" s="34">
        <v>5.9071752246397935E-5</v>
      </c>
      <c r="CH39" s="34">
        <v>-1.1622887897910772E-5</v>
      </c>
      <c r="CI39" s="34">
        <v>-3.6814176601174253E-5</v>
      </c>
      <c r="CJ39" s="34">
        <v>7.2537025372909625E-6</v>
      </c>
      <c r="CK39" s="53">
        <v>4.6574591024217682E-3</v>
      </c>
      <c r="CL39" s="33">
        <v>0</v>
      </c>
      <c r="CM39" s="33">
        <f t="shared" si="82"/>
        <v>1.6982012110248634E-2</v>
      </c>
      <c r="CN39" s="33">
        <f t="shared" si="24"/>
        <v>8.4490248359863074E-3</v>
      </c>
      <c r="CO39" s="33">
        <f t="shared" si="25"/>
        <v>6.8377559487295958E-3</v>
      </c>
      <c r="CP39" s="33">
        <f t="shared" si="26"/>
        <v>7.013908264133395E-3</v>
      </c>
      <c r="CQ39" s="33">
        <f t="shared" si="27"/>
        <v>6.4709774894828875E-3</v>
      </c>
      <c r="CR39" s="33">
        <f t="shared" si="28"/>
        <v>6.4703882699344017E-3</v>
      </c>
      <c r="CS39" s="33">
        <f t="shared" si="29"/>
        <v>1.4362553280451662E-2</v>
      </c>
      <c r="CT39" s="33">
        <f t="shared" si="30"/>
        <v>1.5226081813660919E-2</v>
      </c>
      <c r="CU39" s="33">
        <f t="shared" si="31"/>
        <v>5.9896424540057946E-3</v>
      </c>
      <c r="CV39" s="33">
        <f t="shared" si="32"/>
        <v>9.7202570637149321E-3</v>
      </c>
      <c r="CW39" s="33">
        <f t="shared" si="33"/>
        <v>1.3463084709016027E-2</v>
      </c>
      <c r="CX39" s="35">
        <f t="shared" si="34"/>
        <v>1.6691854805352069E-2</v>
      </c>
    </row>
    <row r="40" spans="1:102" x14ac:dyDescent="0.3">
      <c r="A40" s="21">
        <v>44153</v>
      </c>
      <c r="B40" s="22">
        <v>3567.79</v>
      </c>
      <c r="C40" s="23">
        <v>6485.02</v>
      </c>
      <c r="D40" s="23">
        <v>7357.3370000000004</v>
      </c>
      <c r="E40" s="23">
        <f t="shared" si="72"/>
        <v>6483.2423438953747</v>
      </c>
      <c r="F40" s="23">
        <f>VLOOKUP($A40,Data!S$7:T$800,2,0)</f>
        <v>359.48523499999999</v>
      </c>
      <c r="G40" s="23">
        <f>VLOOKUP($A40,Data!V$7:Y$800,4,0)</f>
        <v>35.461435590850357</v>
      </c>
      <c r="H40" s="23">
        <f>VLOOKUP($A40,Data!P$7:Q$800,2,0)</f>
        <v>64.469499999999996</v>
      </c>
      <c r="I40" s="23">
        <f>VLOOKUP($A40,Data!K$7:N$800,4,0)</f>
        <v>67.534905693315551</v>
      </c>
      <c r="J40" s="23">
        <f>VLOOKUP($A40,Data!AA$7:AB$800,2,0)</f>
        <v>662.49779999999998</v>
      </c>
      <c r="K40" s="23">
        <f>VLOOKUP($A40,Data!AD$7:AE$800,2,0)</f>
        <v>66.970200000000006</v>
      </c>
      <c r="L40" s="23">
        <f>VLOOKUP($A40,Data!AL$7:AO$800,4,0)</f>
        <v>355.89270899878744</v>
      </c>
      <c r="M40" s="23">
        <f>VLOOKUP($A40,Data!AG$7:AJ$800,4,0)</f>
        <v>36.034700000000001</v>
      </c>
      <c r="N40" s="23">
        <f>VLOOKUP($A40,Data!AQ$7:AU$800,5,0)</f>
        <v>36.351493856141893</v>
      </c>
      <c r="O40" s="24">
        <f>VLOOKUP($A40,Data!AQ$7:AW$800,7,0)</f>
        <v>36.277113483903385</v>
      </c>
      <c r="P40" s="32">
        <f t="shared" si="37"/>
        <v>-1.156383241031389E-2</v>
      </c>
      <c r="Q40" s="33">
        <f t="shared" si="15"/>
        <v>-1.1435905878622643E-2</v>
      </c>
      <c r="R40" s="33">
        <f t="shared" si="16"/>
        <v>-1.1381823884066167E-2</v>
      </c>
      <c r="S40" s="34">
        <f t="shared" si="38"/>
        <v>-1.1409125163003325E-2</v>
      </c>
      <c r="T40" s="33">
        <f t="shared" si="39"/>
        <v>-1.1427506657106123E-2</v>
      </c>
      <c r="U40" s="33">
        <f t="shared" si="73"/>
        <v>-1.1427786850449206E-2</v>
      </c>
      <c r="V40" s="33">
        <f t="shared" si="74"/>
        <v>-1.1399585051424022E-2</v>
      </c>
      <c r="W40" s="33">
        <f t="shared" si="75"/>
        <v>-1.1383537653239961E-2</v>
      </c>
      <c r="X40" s="33">
        <f t="shared" si="76"/>
        <v>-1.1383379934015392E-2</v>
      </c>
      <c r="Y40" s="33">
        <f t="shared" si="77"/>
        <v>-1.1423873075293578E-2</v>
      </c>
      <c r="Z40" s="33">
        <f t="shared" si="78"/>
        <v>-1.1403088287950003E-2</v>
      </c>
      <c r="AA40" s="33">
        <f t="shared" si="79"/>
        <v>-1.1447931526390787E-2</v>
      </c>
      <c r="AB40" s="33">
        <f t="shared" si="80"/>
        <v>-1.1385921882703487E-2</v>
      </c>
      <c r="AC40" s="35">
        <f t="shared" si="81"/>
        <v>-1.2385850865969439E-2</v>
      </c>
      <c r="AD40" s="32">
        <f t="shared" si="40"/>
        <v>8.3992215165196171E-6</v>
      </c>
      <c r="AE40" s="33">
        <f t="shared" si="41"/>
        <v>8.119028173436682E-6</v>
      </c>
      <c r="AF40" s="33">
        <f t="shared" si="42"/>
        <v>3.6320827198621508E-5</v>
      </c>
      <c r="AG40" s="33">
        <f t="shared" si="43"/>
        <v>5.2368225382681821E-5</v>
      </c>
      <c r="AH40" s="33">
        <f t="shared" si="44"/>
        <v>5.252594460725124E-5</v>
      </c>
      <c r="AI40" s="33">
        <f t="shared" si="45"/>
        <v>1.2032803329065089E-5</v>
      </c>
      <c r="AJ40" s="33">
        <f t="shared" si="46"/>
        <v>3.2817590672640229E-5</v>
      </c>
      <c r="AK40" s="33">
        <f t="shared" si="47"/>
        <v>-1.2025647768143521E-5</v>
      </c>
      <c r="AL40" s="33">
        <f t="shared" si="48"/>
        <v>4.9983995919156143E-5</v>
      </c>
      <c r="AM40" s="35">
        <f t="shared" si="49"/>
        <v>-9.4994498734679578E-4</v>
      </c>
      <c r="AN40" s="52">
        <f t="shared" si="50"/>
        <v>-4.5682773039956714E-5</v>
      </c>
      <c r="AO40" s="34">
        <f t="shared" si="51"/>
        <v>-4.596296638303965E-5</v>
      </c>
      <c r="AP40" s="34">
        <f t="shared" si="52"/>
        <v>-1.7761167357854823E-5</v>
      </c>
      <c r="AQ40" s="34">
        <f t="shared" si="53"/>
        <v>-1.7137691737945104E-6</v>
      </c>
      <c r="AR40" s="34">
        <f t="shared" si="54"/>
        <v>-1.5560499492250912E-6</v>
      </c>
      <c r="AS40" s="34">
        <f t="shared" si="55"/>
        <v>-4.2049191227411242E-5</v>
      </c>
      <c r="AT40" s="34">
        <f t="shared" si="56"/>
        <v>-2.1264403883836103E-5</v>
      </c>
      <c r="AU40" s="34">
        <f t="shared" si="57"/>
        <v>-6.6107642324619853E-5</v>
      </c>
      <c r="AV40" s="34">
        <f t="shared" si="58"/>
        <v>-4.0979986373201882E-6</v>
      </c>
      <c r="AW40" s="53">
        <f t="shared" si="59"/>
        <v>-1.0040269819032721E-3</v>
      </c>
      <c r="AX40" s="52">
        <f t="shared" si="60"/>
        <v>-1.8381494102825968E-5</v>
      </c>
      <c r="AY40" s="34">
        <f t="shared" si="61"/>
        <v>-1.8661687445908903E-5</v>
      </c>
      <c r="AZ40" s="34">
        <f t="shared" si="62"/>
        <v>9.5401115792759228E-6</v>
      </c>
      <c r="BA40" s="34">
        <f t="shared" si="63"/>
        <v>2.5587509763336236E-5</v>
      </c>
      <c r="BB40" s="34">
        <f t="shared" si="64"/>
        <v>2.5745228987905655E-5</v>
      </c>
      <c r="BC40" s="34">
        <f t="shared" si="65"/>
        <v>-1.4747912290280496E-5</v>
      </c>
      <c r="BD40" s="34">
        <f t="shared" si="66"/>
        <v>6.0368750532946436E-6</v>
      </c>
      <c r="BE40" s="34">
        <f t="shared" si="67"/>
        <v>-3.8806363387489107E-5</v>
      </c>
      <c r="BF40" s="34">
        <f t="shared" si="68"/>
        <v>2.3203280299810558E-5</v>
      </c>
      <c r="BG40" s="53">
        <f t="shared" si="69"/>
        <v>-9.7672570296614136E-4</v>
      </c>
      <c r="BH40" s="32">
        <v>8.3992215165196171E-6</v>
      </c>
      <c r="BI40" s="33">
        <v>8.119028173436682E-6</v>
      </c>
      <c r="BJ40" s="33">
        <v>3.6320827198621508E-5</v>
      </c>
      <c r="BK40" s="33">
        <v>5.2368225382681821E-5</v>
      </c>
      <c r="BL40" s="33">
        <v>5.252594460725124E-5</v>
      </c>
      <c r="BM40" s="33">
        <v>1.2032803329065089E-5</v>
      </c>
      <c r="BN40" s="33">
        <v>3.2817590672640229E-5</v>
      </c>
      <c r="BO40" s="33">
        <v>-1.2025647768143521E-5</v>
      </c>
      <c r="BP40" s="33">
        <v>4.9983995919156143E-5</v>
      </c>
      <c r="BQ40" s="35">
        <v>-9.4994498734679578E-4</v>
      </c>
      <c r="BR40" s="32">
        <v>-4.5682773039956714E-5</v>
      </c>
      <c r="BS40" s="33">
        <v>-4.596296638303965E-5</v>
      </c>
      <c r="BT40" s="33">
        <v>-1.7761167357854823E-5</v>
      </c>
      <c r="BU40" s="33">
        <v>-1.7137691737945104E-6</v>
      </c>
      <c r="BV40" s="33">
        <v>-1.5560499492250912E-6</v>
      </c>
      <c r="BW40" s="33">
        <v>-4.2049191227411242E-5</v>
      </c>
      <c r="BX40" s="33">
        <v>-2.1264403883836103E-5</v>
      </c>
      <c r="BY40" s="33">
        <v>-6.6107642324619853E-5</v>
      </c>
      <c r="BZ40" s="33">
        <v>-4.0979986373201882E-6</v>
      </c>
      <c r="CA40" s="35">
        <v>-1.0040269819032721E-3</v>
      </c>
      <c r="CB40" s="52">
        <v>-1.8381494102825968E-5</v>
      </c>
      <c r="CC40" s="34">
        <v>-1.8661687445908903E-5</v>
      </c>
      <c r="CD40" s="34">
        <v>9.5401115792759228E-6</v>
      </c>
      <c r="CE40" s="34">
        <v>2.5587509763336236E-5</v>
      </c>
      <c r="CF40" s="34">
        <v>2.5745228987905655E-5</v>
      </c>
      <c r="CG40" s="34">
        <v>-1.4747912290280496E-5</v>
      </c>
      <c r="CH40" s="34">
        <v>6.0368750532946436E-6</v>
      </c>
      <c r="CI40" s="34">
        <v>-3.8806363387489107E-5</v>
      </c>
      <c r="CJ40" s="34">
        <v>2.3203280299810558E-5</v>
      </c>
      <c r="CK40" s="53">
        <v>-9.7672570296614136E-4</v>
      </c>
      <c r="CL40" s="33">
        <v>0</v>
      </c>
      <c r="CM40" s="33">
        <f t="shared" si="82"/>
        <v>1.6961709469790476E-2</v>
      </c>
      <c r="CN40" s="33">
        <f t="shared" si="24"/>
        <v>8.4388212302668464E-3</v>
      </c>
      <c r="CO40" s="33">
        <f t="shared" si="25"/>
        <v>6.8281453051961538E-3</v>
      </c>
      <c r="CP40" s="33">
        <f t="shared" si="26"/>
        <v>7.0051574022576002E-3</v>
      </c>
      <c r="CQ40" s="33">
        <f t="shared" si="27"/>
        <v>6.4628939872815039E-3</v>
      </c>
      <c r="CR40" s="33">
        <f t="shared" si="28"/>
        <v>6.4768536511981001E-3</v>
      </c>
      <c r="CS40" s="33">
        <f t="shared" si="29"/>
        <v>1.4343605317244101E-2</v>
      </c>
      <c r="CT40" s="33">
        <f t="shared" si="30"/>
        <v>1.515608164581006E-2</v>
      </c>
      <c r="CU40" s="33">
        <f t="shared" si="31"/>
        <v>5.9911096424885013E-3</v>
      </c>
      <c r="CV40" s="33">
        <f t="shared" si="32"/>
        <v>9.7470654128377632E-3</v>
      </c>
      <c r="CW40" s="33">
        <f t="shared" si="33"/>
        <v>1.3445508443738374E-2</v>
      </c>
      <c r="CX40" s="35">
        <f t="shared" si="34"/>
        <v>1.1987068844944382E-2</v>
      </c>
    </row>
    <row r="41" spans="1:102" x14ac:dyDescent="0.3">
      <c r="A41" s="21">
        <v>44152</v>
      </c>
      <c r="B41" s="22">
        <v>3609.53</v>
      </c>
      <c r="C41" s="23">
        <v>6560.04</v>
      </c>
      <c r="D41" s="23">
        <v>7442.0410000000002</v>
      </c>
      <c r="E41" s="23">
        <f t="shared" si="72"/>
        <v>6558.064118247461</v>
      </c>
      <c r="F41" s="23">
        <f>VLOOKUP($A41,Data!S$7:T$800,2,0)</f>
        <v>363.64074199999999</v>
      </c>
      <c r="G41" s="23">
        <f>VLOOKUP($A41,Data!V$7:Y$800,4,0)</f>
        <v>35.871365914556378</v>
      </c>
      <c r="H41" s="23">
        <f>VLOOKUP($A41,Data!P$7:Q$800,2,0)</f>
        <v>65.212900000000005</v>
      </c>
      <c r="I41" s="23">
        <f>VLOOKUP($A41,Data!K$7:N$800,4,0)</f>
        <v>68.312544111396249</v>
      </c>
      <c r="J41" s="23">
        <f>VLOOKUP($A41,Data!AA$7:AB$800,2,0)</f>
        <v>670.12609999999995</v>
      </c>
      <c r="K41" s="23">
        <f>VLOOKUP($A41,Data!AD$7:AE$800,2,0)</f>
        <v>67.744100000000003</v>
      </c>
      <c r="L41" s="23">
        <f>VLOOKUP($A41,Data!AL$7:AO$800,4,0)</f>
        <v>359.99779564600624</v>
      </c>
      <c r="M41" s="23">
        <f>VLOOKUP($A41,Data!AG$7:AJ$800,4,0)</f>
        <v>36.451999999999998</v>
      </c>
      <c r="N41" s="23">
        <f>VLOOKUP($A41,Data!AQ$7:AU$800,5,0)</f>
        <v>36.770155979742057</v>
      </c>
      <c r="O41" s="24">
        <f>VLOOKUP($A41,Data!AQ$7:AW$800,7,0)</f>
        <v>36.732071442791941</v>
      </c>
      <c r="P41" s="32">
        <f t="shared" si="37"/>
        <v>-4.7919578925310624E-3</v>
      </c>
      <c r="Q41" s="33">
        <f t="shared" si="15"/>
        <v>-4.6912741087793419E-3</v>
      </c>
      <c r="R41" s="33">
        <f t="shared" si="16"/>
        <v>-4.6478489705210624E-3</v>
      </c>
      <c r="S41" s="34">
        <f t="shared" si="38"/>
        <v>-4.6694653088225624E-3</v>
      </c>
      <c r="T41" s="33">
        <f t="shared" si="39"/>
        <v>-4.6793796053653525E-3</v>
      </c>
      <c r="U41" s="33">
        <f t="shared" si="73"/>
        <v>-4.6810706687946402E-3</v>
      </c>
      <c r="V41" s="33">
        <f t="shared" si="74"/>
        <v>-4.6780037668232577E-3</v>
      </c>
      <c r="W41" s="33">
        <f t="shared" si="75"/>
        <v>-4.6484601975596007E-3</v>
      </c>
      <c r="X41" s="33">
        <f t="shared" si="76"/>
        <v>-4.6491959524473936E-3</v>
      </c>
      <c r="Y41" s="33">
        <f t="shared" si="77"/>
        <v>-4.6765908930627154E-3</v>
      </c>
      <c r="Z41" s="33">
        <f t="shared" si="78"/>
        <v>-4.6691530228079037E-3</v>
      </c>
      <c r="AA41" s="33">
        <f t="shared" si="79"/>
        <v>-4.7507235297329364E-3</v>
      </c>
      <c r="AB41" s="33">
        <f t="shared" si="80"/>
        <v>-4.6480367106898068E-3</v>
      </c>
      <c r="AC41" s="35">
        <f t="shared" si="81"/>
        <v>-7.3143648227963487E-3</v>
      </c>
      <c r="AD41" s="32">
        <f t="shared" si="40"/>
        <v>1.1894503413989455E-5</v>
      </c>
      <c r="AE41" s="33">
        <f t="shared" si="41"/>
        <v>1.0203439984701745E-5</v>
      </c>
      <c r="AF41" s="33">
        <f t="shared" si="42"/>
        <v>1.3270341956084231E-5</v>
      </c>
      <c r="AG41" s="33">
        <f t="shared" si="43"/>
        <v>4.2813911219741208E-5</v>
      </c>
      <c r="AH41" s="33">
        <f t="shared" si="44"/>
        <v>4.2078156331948335E-5</v>
      </c>
      <c r="AI41" s="33">
        <f t="shared" si="45"/>
        <v>1.4683215716626563E-5</v>
      </c>
      <c r="AJ41" s="33">
        <f t="shared" si="46"/>
        <v>2.2121085971438248E-5</v>
      </c>
      <c r="AK41" s="33">
        <f t="shared" si="47"/>
        <v>-5.9449420953594512E-5</v>
      </c>
      <c r="AL41" s="33">
        <f t="shared" si="48"/>
        <v>4.3237398089535084E-5</v>
      </c>
      <c r="AM41" s="35">
        <f t="shared" si="49"/>
        <v>-2.6230907140170068E-3</v>
      </c>
      <c r="AN41" s="52">
        <f t="shared" si="50"/>
        <v>-3.1530634844290084E-5</v>
      </c>
      <c r="AO41" s="34">
        <f t="shared" si="51"/>
        <v>-3.3221698273577793E-5</v>
      </c>
      <c r="AP41" s="34">
        <f t="shared" si="52"/>
        <v>-3.0154796302195308E-5</v>
      </c>
      <c r="AQ41" s="34">
        <f t="shared" si="53"/>
        <v>-6.1122703853833116E-7</v>
      </c>
      <c r="AR41" s="34">
        <f t="shared" si="54"/>
        <v>-1.3469819263312033E-6</v>
      </c>
      <c r="AS41" s="34">
        <f t="shared" si="55"/>
        <v>-2.8741922541652976E-5</v>
      </c>
      <c r="AT41" s="34">
        <f t="shared" si="56"/>
        <v>-2.1304052286841291E-5</v>
      </c>
      <c r="AU41" s="34">
        <f t="shared" si="57"/>
        <v>-1.0287455921187405E-4</v>
      </c>
      <c r="AV41" s="34">
        <f t="shared" si="58"/>
        <v>-1.8774016874445465E-7</v>
      </c>
      <c r="AW41" s="53">
        <f t="shared" si="59"/>
        <v>-2.6665158522752863E-3</v>
      </c>
      <c r="AX41" s="52">
        <f t="shared" si="60"/>
        <v>-9.9142965427345686E-6</v>
      </c>
      <c r="AY41" s="34">
        <f t="shared" si="61"/>
        <v>-1.1605359972022278E-5</v>
      </c>
      <c r="AZ41" s="34">
        <f t="shared" si="62"/>
        <v>-8.5384580006397925E-6</v>
      </c>
      <c r="BA41" s="34">
        <f t="shared" si="63"/>
        <v>2.1005111263017184E-5</v>
      </c>
      <c r="BB41" s="34">
        <f t="shared" si="64"/>
        <v>2.0269356375224312E-5</v>
      </c>
      <c r="BC41" s="34">
        <f t="shared" si="65"/>
        <v>-7.1255842400974601E-6</v>
      </c>
      <c r="BD41" s="34">
        <f t="shared" si="66"/>
        <v>3.1228601471422479E-7</v>
      </c>
      <c r="BE41" s="34">
        <f t="shared" si="67"/>
        <v>-8.1258220910318535E-5</v>
      </c>
      <c r="BF41" s="34">
        <f t="shared" si="68"/>
        <v>2.1428598132811061E-5</v>
      </c>
      <c r="BG41" s="53">
        <f t="shared" si="69"/>
        <v>-2.6448995139737308E-3</v>
      </c>
      <c r="BH41" s="32">
        <v>1.1894503413989455E-5</v>
      </c>
      <c r="BI41" s="33">
        <v>1.0203439984701745E-5</v>
      </c>
      <c r="BJ41" s="33">
        <v>1.3270341956084231E-5</v>
      </c>
      <c r="BK41" s="33">
        <v>4.2813911219741208E-5</v>
      </c>
      <c r="BL41" s="33">
        <v>4.2078156331948335E-5</v>
      </c>
      <c r="BM41" s="33">
        <v>1.4683215716626563E-5</v>
      </c>
      <c r="BN41" s="33">
        <v>2.2121085971438248E-5</v>
      </c>
      <c r="BO41" s="33">
        <v>-5.9449420953594512E-5</v>
      </c>
      <c r="BP41" s="33">
        <v>4.3237398089535084E-5</v>
      </c>
      <c r="BQ41" s="35">
        <v>-2.6230907140170068E-3</v>
      </c>
      <c r="BR41" s="32">
        <v>-3.1530634844290084E-5</v>
      </c>
      <c r="BS41" s="33">
        <v>-3.3221698273577793E-5</v>
      </c>
      <c r="BT41" s="33">
        <v>-3.0154796302195308E-5</v>
      </c>
      <c r="BU41" s="33">
        <v>-6.1122703853833116E-7</v>
      </c>
      <c r="BV41" s="33">
        <v>-1.3469819263312033E-6</v>
      </c>
      <c r="BW41" s="33">
        <v>-2.8741922541652976E-5</v>
      </c>
      <c r="BX41" s="33">
        <v>-2.1304052286841291E-5</v>
      </c>
      <c r="BY41" s="33">
        <v>-1.0287455921187405E-4</v>
      </c>
      <c r="BZ41" s="33">
        <v>-1.8774016874445465E-7</v>
      </c>
      <c r="CA41" s="35">
        <v>-2.6665158522752863E-3</v>
      </c>
      <c r="CB41" s="52">
        <v>-9.9142965427345686E-6</v>
      </c>
      <c r="CC41" s="34">
        <v>-1.1605359972022278E-5</v>
      </c>
      <c r="CD41" s="34">
        <v>-8.5384580006397925E-6</v>
      </c>
      <c r="CE41" s="34">
        <v>2.1005111263017184E-5</v>
      </c>
      <c r="CF41" s="34">
        <v>2.0269356375224312E-5</v>
      </c>
      <c r="CG41" s="34">
        <v>-7.1255842400974601E-6</v>
      </c>
      <c r="CH41" s="34">
        <v>3.1228601471422479E-7</v>
      </c>
      <c r="CI41" s="34">
        <v>-8.1258220910318535E-5</v>
      </c>
      <c r="CJ41" s="34">
        <v>2.1428598132811061E-5</v>
      </c>
      <c r="CK41" s="53">
        <v>-2.6448995139737308E-3</v>
      </c>
      <c r="CL41" s="33">
        <v>0</v>
      </c>
      <c r="CM41" s="33">
        <f t="shared" si="82"/>
        <v>1.6906076952642568E-2</v>
      </c>
      <c r="CN41" s="33">
        <f t="shared" si="24"/>
        <v>8.4115028380196133E-3</v>
      </c>
      <c r="CO41" s="33">
        <f t="shared" si="25"/>
        <v>6.8195909779431574E-3</v>
      </c>
      <c r="CP41" s="33">
        <f t="shared" si="26"/>
        <v>6.9968869864649452E-3</v>
      </c>
      <c r="CQ41" s="33">
        <f t="shared" si="27"/>
        <v>6.4259168989637683E-3</v>
      </c>
      <c r="CR41" s="33">
        <f t="shared" si="28"/>
        <v>6.4235393390035256E-3</v>
      </c>
      <c r="CS41" s="33">
        <f t="shared" si="29"/>
        <v>1.4289712478559924E-2</v>
      </c>
      <c r="CT41" s="33">
        <f t="shared" si="30"/>
        <v>1.5143725315178713E-2</v>
      </c>
      <c r="CU41" s="33">
        <f t="shared" si="31"/>
        <v>5.9577146317766339E-3</v>
      </c>
      <c r="CV41" s="33">
        <f t="shared" si="32"/>
        <v>9.7593488958538366E-3</v>
      </c>
      <c r="CW41" s="33">
        <f t="shared" si="33"/>
        <v>1.3394268979037616E-2</v>
      </c>
      <c r="CX41" s="35">
        <f t="shared" si="34"/>
        <v>1.2960457130391845E-2</v>
      </c>
    </row>
    <row r="42" spans="1:102" x14ac:dyDescent="0.3">
      <c r="A42" s="21">
        <v>44151</v>
      </c>
      <c r="B42" s="22">
        <v>3626.91</v>
      </c>
      <c r="C42" s="23">
        <v>6590.96</v>
      </c>
      <c r="D42" s="23">
        <v>7476.7920000000004</v>
      </c>
      <c r="E42" s="23">
        <f t="shared" si="72"/>
        <v>6588.8304333818523</v>
      </c>
      <c r="F42" s="23">
        <f>VLOOKUP($A42,Data!S$7:T$800,2,0)</f>
        <v>365.35035499999998</v>
      </c>
      <c r="G42" s="23">
        <f>VLOOKUP($A42,Data!V$7:Y$800,4,0)</f>
        <v>36.040072038677877</v>
      </c>
      <c r="H42" s="23">
        <f>VLOOKUP($A42,Data!P$7:Q$800,2,0)</f>
        <v>65.519400000000005</v>
      </c>
      <c r="I42" s="23">
        <f>VLOOKUP($A42,Data!K$7:N$800,4,0)</f>
        <v>68.631575257275514</v>
      </c>
      <c r="J42" s="23">
        <f>VLOOKUP($A42,Data!AA$7:AB$800,2,0)</f>
        <v>673.25620000000004</v>
      </c>
      <c r="K42" s="23">
        <f>VLOOKUP($A42,Data!AD$7:AE$800,2,0)</f>
        <v>68.062399999999997</v>
      </c>
      <c r="L42" s="23">
        <f>VLOOKUP($A42,Data!AL$7:AO$800,4,0)</f>
        <v>361.68656556693207</v>
      </c>
      <c r="M42" s="23">
        <f>VLOOKUP($A42,Data!AG$7:AJ$800,4,0)</f>
        <v>36.625999999999998</v>
      </c>
      <c r="N42" s="23">
        <f>VLOOKUP($A42,Data!AQ$7:AU$800,5,0)</f>
        <v>36.941863115664944</v>
      </c>
      <c r="O42" s="24">
        <f>VLOOKUP($A42,Data!AQ$7:AW$800,7,0)</f>
        <v>37.002722857206372</v>
      </c>
      <c r="P42" s="32">
        <f t="shared" si="37"/>
        <v>1.1648048198820149E-2</v>
      </c>
      <c r="Q42" s="33">
        <f t="shared" si="15"/>
        <v>1.1657695076446428E-2</v>
      </c>
      <c r="R42" s="33">
        <f t="shared" si="16"/>
        <v>1.1661013096347927E-2</v>
      </c>
      <c r="S42" s="34">
        <f t="shared" si="38"/>
        <v>1.1659068361718761E-2</v>
      </c>
      <c r="T42" s="33">
        <f t="shared" si="39"/>
        <v>1.1650822446952258E-2</v>
      </c>
      <c r="U42" s="33">
        <f t="shared" si="73"/>
        <v>1.1654223834216104E-2</v>
      </c>
      <c r="V42" s="33">
        <f t="shared" si="74"/>
        <v>1.1651390878996137E-2</v>
      </c>
      <c r="W42" s="33">
        <f t="shared" si="75"/>
        <v>1.1609110947832679E-2</v>
      </c>
      <c r="X42" s="33">
        <f t="shared" si="76"/>
        <v>1.1656975936084057E-2</v>
      </c>
      <c r="Y42" s="33">
        <f t="shared" si="77"/>
        <v>1.1662093588078015E-2</v>
      </c>
      <c r="Z42" s="33">
        <f t="shared" si="78"/>
        <v>1.1468863755039527E-2</v>
      </c>
      <c r="AA42" s="33">
        <f t="shared" si="79"/>
        <v>1.1684114576139937E-2</v>
      </c>
      <c r="AB42" s="33">
        <f t="shared" si="80"/>
        <v>1.1653779931936059E-2</v>
      </c>
      <c r="AC42" s="35">
        <f t="shared" si="81"/>
        <v>1.2138740544411109E-2</v>
      </c>
      <c r="AD42" s="32">
        <f t="shared" si="40"/>
        <v>-6.8726294941701127E-6</v>
      </c>
      <c r="AE42" s="33">
        <f t="shared" si="41"/>
        <v>-3.4712422303240231E-6</v>
      </c>
      <c r="AF42" s="33">
        <f t="shared" si="42"/>
        <v>-6.3041974502908715E-6</v>
      </c>
      <c r="AG42" s="33">
        <f t="shared" si="43"/>
        <v>-4.8584128613748945E-5</v>
      </c>
      <c r="AH42" s="33">
        <f t="shared" si="44"/>
        <v>-7.1914036237075152E-7</v>
      </c>
      <c r="AI42" s="33">
        <f t="shared" si="45"/>
        <v>4.3985116315869988E-6</v>
      </c>
      <c r="AJ42" s="33">
        <f t="shared" si="46"/>
        <v>-1.8883132140690151E-4</v>
      </c>
      <c r="AK42" s="33">
        <f t="shared" si="47"/>
        <v>2.6419499693508541E-5</v>
      </c>
      <c r="AL42" s="33">
        <f t="shared" si="48"/>
        <v>-3.9151445103691174E-6</v>
      </c>
      <c r="AM42" s="35">
        <f t="shared" si="49"/>
        <v>4.8104546796468028E-4</v>
      </c>
      <c r="AN42" s="52">
        <f t="shared" si="50"/>
        <v>-1.0190649395669382E-5</v>
      </c>
      <c r="AO42" s="34">
        <f t="shared" si="51"/>
        <v>-6.7892621318232926E-6</v>
      </c>
      <c r="AP42" s="34">
        <f t="shared" si="52"/>
        <v>-9.622217351790141E-6</v>
      </c>
      <c r="AQ42" s="34">
        <f t="shared" si="53"/>
        <v>-5.1902148515248214E-5</v>
      </c>
      <c r="AR42" s="34">
        <f t="shared" si="54"/>
        <v>-4.037160263870021E-6</v>
      </c>
      <c r="AS42" s="34">
        <f t="shared" si="55"/>
        <v>1.0804917300877293E-6</v>
      </c>
      <c r="AT42" s="34">
        <f t="shared" si="56"/>
        <v>-1.9214934130840078E-4</v>
      </c>
      <c r="AU42" s="34">
        <f t="shared" si="57"/>
        <v>2.3101479792009272E-5</v>
      </c>
      <c r="AV42" s="34">
        <f t="shared" si="58"/>
        <v>-7.2331644118683869E-6</v>
      </c>
      <c r="AW42" s="53">
        <f t="shared" si="59"/>
        <v>4.7772744806318101E-4</v>
      </c>
      <c r="AX42" s="52">
        <f t="shared" si="60"/>
        <v>-8.2459147665581156E-6</v>
      </c>
      <c r="AY42" s="34">
        <f t="shared" si="61"/>
        <v>-4.844527502712026E-6</v>
      </c>
      <c r="AZ42" s="34">
        <f t="shared" si="62"/>
        <v>-7.6774827226788744E-6</v>
      </c>
      <c r="BA42" s="34">
        <f t="shared" si="63"/>
        <v>-4.9957413886136948E-5</v>
      </c>
      <c r="BB42" s="34">
        <f t="shared" si="64"/>
        <v>-2.0924256347587544E-6</v>
      </c>
      <c r="BC42" s="34">
        <f t="shared" si="65"/>
        <v>3.0252263591989959E-6</v>
      </c>
      <c r="BD42" s="34">
        <f t="shared" si="66"/>
        <v>-1.9020460667928951E-4</v>
      </c>
      <c r="BE42" s="34">
        <f t="shared" si="67"/>
        <v>2.5046214421120538E-5</v>
      </c>
      <c r="BF42" s="34">
        <f t="shared" si="68"/>
        <v>-5.2884297827571203E-6</v>
      </c>
      <c r="BG42" s="53">
        <f t="shared" si="69"/>
        <v>4.7967218269229228E-4</v>
      </c>
      <c r="BH42" s="32">
        <v>-6.8726294941701127E-6</v>
      </c>
      <c r="BI42" s="33">
        <v>-3.4712422303240231E-6</v>
      </c>
      <c r="BJ42" s="33">
        <v>-6.3041974502908715E-6</v>
      </c>
      <c r="BK42" s="33">
        <v>-4.8584128613748945E-5</v>
      </c>
      <c r="BL42" s="33">
        <v>-7.1914036237075152E-7</v>
      </c>
      <c r="BM42" s="33">
        <v>4.3985116315869988E-6</v>
      </c>
      <c r="BN42" s="33">
        <v>-1.8883132140690151E-4</v>
      </c>
      <c r="BO42" s="33">
        <v>2.6419499693508541E-5</v>
      </c>
      <c r="BP42" s="33">
        <v>-3.9151445103691174E-6</v>
      </c>
      <c r="BQ42" s="35">
        <v>4.8104546796468028E-4</v>
      </c>
      <c r="BR42" s="32">
        <v>-1.0190649395669382E-5</v>
      </c>
      <c r="BS42" s="33">
        <v>-6.7892621318232926E-6</v>
      </c>
      <c r="BT42" s="33">
        <v>-9.622217351790141E-6</v>
      </c>
      <c r="BU42" s="33">
        <v>-5.1902148515248214E-5</v>
      </c>
      <c r="BV42" s="33">
        <v>-4.037160263870021E-6</v>
      </c>
      <c r="BW42" s="33">
        <v>1.0804917300877293E-6</v>
      </c>
      <c r="BX42" s="33">
        <v>-1.9214934130840078E-4</v>
      </c>
      <c r="BY42" s="33">
        <v>2.3101479792009272E-5</v>
      </c>
      <c r="BZ42" s="33">
        <v>-7.2331644118683869E-6</v>
      </c>
      <c r="CA42" s="35">
        <v>4.7772744806318101E-4</v>
      </c>
      <c r="CB42" s="52">
        <v>-8.2459147665581156E-6</v>
      </c>
      <c r="CC42" s="34">
        <v>-4.844527502712026E-6</v>
      </c>
      <c r="CD42" s="34">
        <v>-7.6774827226788744E-6</v>
      </c>
      <c r="CE42" s="34">
        <v>-4.9957413886136948E-5</v>
      </c>
      <c r="CF42" s="34">
        <v>-2.0924256347587544E-6</v>
      </c>
      <c r="CG42" s="34">
        <v>3.0252263591989959E-6</v>
      </c>
      <c r="CH42" s="34">
        <v>-1.9020460667928951E-4</v>
      </c>
      <c r="CI42" s="34">
        <v>2.5046214421120538E-5</v>
      </c>
      <c r="CJ42" s="34">
        <v>-5.2884297827571203E-6</v>
      </c>
      <c r="CK42" s="53">
        <v>4.7967218269229228E-4</v>
      </c>
      <c r="CL42" s="33">
        <v>0</v>
      </c>
      <c r="CM42" s="33">
        <f t="shared" ref="CM42:CM57" si="83">(D42/D$767)/($C42/$C$767)-1</f>
        <v>1.6861711461553242E-2</v>
      </c>
      <c r="CN42" s="33">
        <f t="shared" si="24"/>
        <v>8.3894074194899027E-3</v>
      </c>
      <c r="CO42" s="33">
        <f t="shared" si="25"/>
        <v>6.8075590569554034E-3</v>
      </c>
      <c r="CP42" s="33">
        <f t="shared" si="26"/>
        <v>6.986563830742476E-3</v>
      </c>
      <c r="CQ42" s="33">
        <f t="shared" si="27"/>
        <v>6.4124985116265076E-3</v>
      </c>
      <c r="CR42" s="33">
        <f t="shared" si="28"/>
        <v>6.3802491783520043E-3</v>
      </c>
      <c r="CS42" s="33">
        <f t="shared" si="29"/>
        <v>1.4246833685561455E-2</v>
      </c>
      <c r="CT42" s="33">
        <f t="shared" si="30"/>
        <v>1.512874970607947E-2</v>
      </c>
      <c r="CU42" s="33">
        <f t="shared" si="31"/>
        <v>5.9353573651887981E-3</v>
      </c>
      <c r="CV42" s="33">
        <f t="shared" si="32"/>
        <v>9.8196650498203475E-3</v>
      </c>
      <c r="CW42" s="33">
        <f t="shared" si="33"/>
        <v>1.3350247835717921E-2</v>
      </c>
      <c r="CX42" s="35">
        <f t="shared" si="34"/>
        <v>1.5637122405487425E-2</v>
      </c>
    </row>
    <row r="43" spans="1:102" x14ac:dyDescent="0.3">
      <c r="A43" s="21">
        <v>44148</v>
      </c>
      <c r="B43" s="22">
        <v>3585.15</v>
      </c>
      <c r="C43" s="23">
        <v>6515.01</v>
      </c>
      <c r="D43" s="23">
        <v>7390.61</v>
      </c>
      <c r="E43" s="23">
        <f t="shared" si="72"/>
        <v>6512.8961321444067</v>
      </c>
      <c r="F43" s="23">
        <f>VLOOKUP($A43,Data!S$7:T$800,2,0)</f>
        <v>361.14274499999999</v>
      </c>
      <c r="G43" s="23">
        <f>VLOOKUP($A43,Data!V$7:Y$800,4,0)</f>
        <v>35.624891578156365</v>
      </c>
      <c r="H43" s="23">
        <f>VLOOKUP($A43,Data!P$7:Q$800,2,0)</f>
        <v>64.764799999999994</v>
      </c>
      <c r="I43" s="23">
        <f>VLOOKUP($A43,Data!K$7:N$800,4,0)</f>
        <v>67.843967115886088</v>
      </c>
      <c r="J43" s="23">
        <f>VLOOKUP($A43,Data!AA$7:AB$800,2,0)</f>
        <v>665.49850000000004</v>
      </c>
      <c r="K43" s="23">
        <f>VLOOKUP($A43,Data!AD$7:AE$800,2,0)</f>
        <v>67.277799999999999</v>
      </c>
      <c r="L43" s="23">
        <f>VLOOKUP($A43,Data!AL$7:AO$800,4,0)</f>
        <v>357.58546657005786</v>
      </c>
      <c r="M43" s="23">
        <f>VLOOKUP($A43,Data!AG$7:AJ$800,4,0)</f>
        <v>36.203000000000003</v>
      </c>
      <c r="N43" s="23">
        <f>VLOOKUP($A43,Data!AQ$7:AU$800,5,0)</f>
        <v>36.516310074134637</v>
      </c>
      <c r="O43" s="24">
        <f>VLOOKUP($A43,Data!AQ$7:AW$800,7,0)</f>
        <v>36.55894332955112</v>
      </c>
      <c r="P43" s="32">
        <f t="shared" si="37"/>
        <v>1.3610365817456005E-2</v>
      </c>
      <c r="Q43" s="33">
        <f t="shared" si="15"/>
        <v>1.3676442444582548E-2</v>
      </c>
      <c r="R43" s="33">
        <f t="shared" si="16"/>
        <v>1.3704732869701086E-2</v>
      </c>
      <c r="S43" s="34">
        <f t="shared" si="38"/>
        <v>1.3690577811864325E-2</v>
      </c>
      <c r="T43" s="33">
        <f t="shared" si="39"/>
        <v>1.368981990831597E-2</v>
      </c>
      <c r="U43" s="33">
        <f t="shared" si="73"/>
        <v>1.3689896917906896E-2</v>
      </c>
      <c r="V43" s="33">
        <f t="shared" si="74"/>
        <v>1.3679590801805475E-2</v>
      </c>
      <c r="W43" s="33">
        <f t="shared" si="75"/>
        <v>1.3704751973782292E-2</v>
      </c>
      <c r="X43" s="33">
        <f t="shared" si="76"/>
        <v>1.3703381344342791E-2</v>
      </c>
      <c r="Y43" s="33">
        <f t="shared" si="77"/>
        <v>1.3688557812121083E-2</v>
      </c>
      <c r="Z43" s="33">
        <f t="shared" si="78"/>
        <v>1.369375612198942E-2</v>
      </c>
      <c r="AA43" s="33">
        <f t="shared" si="79"/>
        <v>1.3660888531741522E-2</v>
      </c>
      <c r="AB43" s="33">
        <f t="shared" si="80"/>
        <v>1.3702719394897755E-2</v>
      </c>
      <c r="AC43" s="35">
        <f t="shared" si="81"/>
        <v>1.5195675544689591E-2</v>
      </c>
      <c r="AD43" s="32">
        <f t="shared" si="40"/>
        <v>1.3377463733421635E-5</v>
      </c>
      <c r="AE43" s="33">
        <f t="shared" si="41"/>
        <v>1.3454473324348015E-5</v>
      </c>
      <c r="AF43" s="33">
        <f t="shared" si="42"/>
        <v>3.1483572229262791E-6</v>
      </c>
      <c r="AG43" s="33">
        <f t="shared" si="43"/>
        <v>2.8309529199743722E-5</v>
      </c>
      <c r="AH43" s="33">
        <f t="shared" si="44"/>
        <v>2.6938899760242663E-5</v>
      </c>
      <c r="AI43" s="33">
        <f t="shared" si="45"/>
        <v>1.2115367538534372E-5</v>
      </c>
      <c r="AJ43" s="33">
        <f t="shared" si="46"/>
        <v>1.7313677406871619E-5</v>
      </c>
      <c r="AK43" s="33">
        <f t="shared" si="47"/>
        <v>-1.5553912841026474E-5</v>
      </c>
      <c r="AL43" s="33">
        <f t="shared" si="48"/>
        <v>2.6276950315207159E-5</v>
      </c>
      <c r="AM43" s="35">
        <f t="shared" si="49"/>
        <v>1.5192331001070425E-3</v>
      </c>
      <c r="AN43" s="52">
        <f t="shared" si="50"/>
        <v>-1.4912961385116219E-5</v>
      </c>
      <c r="AO43" s="34">
        <f t="shared" si="51"/>
        <v>-1.4835951794189839E-5</v>
      </c>
      <c r="AP43" s="34">
        <f t="shared" si="52"/>
        <v>-2.5142067895611575E-5</v>
      </c>
      <c r="AQ43" s="34">
        <f t="shared" si="53"/>
        <v>1.9104081205867374E-8</v>
      </c>
      <c r="AR43" s="34">
        <f t="shared" si="54"/>
        <v>-1.3515253582951914E-6</v>
      </c>
      <c r="AS43" s="34">
        <f t="shared" si="55"/>
        <v>-1.6175057580003482E-5</v>
      </c>
      <c r="AT43" s="34">
        <f t="shared" si="56"/>
        <v>-1.0976747711666235E-5</v>
      </c>
      <c r="AU43" s="34">
        <f t="shared" si="57"/>
        <v>-4.3844337959564328E-5</v>
      </c>
      <c r="AV43" s="34">
        <f t="shared" si="58"/>
        <v>-2.0134748033306948E-6</v>
      </c>
      <c r="AW43" s="53">
        <f t="shared" si="59"/>
        <v>1.4909426749885046E-3</v>
      </c>
      <c r="AX43" s="52">
        <f t="shared" si="60"/>
        <v>-7.5790354836513529E-7</v>
      </c>
      <c r="AY43" s="34">
        <f t="shared" si="61"/>
        <v>-6.8089395743875514E-7</v>
      </c>
      <c r="AZ43" s="34">
        <f t="shared" si="62"/>
        <v>-1.0987010058860491E-5</v>
      </c>
      <c r="BA43" s="34">
        <f t="shared" si="63"/>
        <v>1.4174161917956951E-5</v>
      </c>
      <c r="BB43" s="34">
        <f t="shared" si="64"/>
        <v>1.2803532478455892E-5</v>
      </c>
      <c r="BC43" s="34">
        <f t="shared" si="65"/>
        <v>-2.0199997432523986E-6</v>
      </c>
      <c r="BD43" s="34">
        <f t="shared" si="66"/>
        <v>3.1783101250848489E-6</v>
      </c>
      <c r="BE43" s="34">
        <f t="shared" si="67"/>
        <v>-2.9689280122813244E-5</v>
      </c>
      <c r="BF43" s="34">
        <f t="shared" si="68"/>
        <v>1.2141583033420389E-5</v>
      </c>
      <c r="BG43" s="53">
        <f t="shared" si="69"/>
        <v>1.5050977328252557E-3</v>
      </c>
      <c r="BH43" s="32">
        <v>1.3377463733421635E-5</v>
      </c>
      <c r="BI43" s="33">
        <v>1.3454473324348015E-5</v>
      </c>
      <c r="BJ43" s="33">
        <v>3.1483572229262791E-6</v>
      </c>
      <c r="BK43" s="33">
        <v>2.8309529199743722E-5</v>
      </c>
      <c r="BL43" s="33">
        <v>2.6938899760242663E-5</v>
      </c>
      <c r="BM43" s="33">
        <v>1.2115367538534372E-5</v>
      </c>
      <c r="BN43" s="33">
        <v>1.7313677406871619E-5</v>
      </c>
      <c r="BO43" s="33">
        <v>-1.5553912841026474E-5</v>
      </c>
      <c r="BP43" s="33">
        <v>2.6276950315207159E-5</v>
      </c>
      <c r="BQ43" s="35">
        <v>1.5192331001070425E-3</v>
      </c>
      <c r="BR43" s="32">
        <v>-1.4912961385116219E-5</v>
      </c>
      <c r="BS43" s="33">
        <v>-1.4835951794189839E-5</v>
      </c>
      <c r="BT43" s="33">
        <v>-2.5142067895611575E-5</v>
      </c>
      <c r="BU43" s="33">
        <v>1.9104081205867374E-8</v>
      </c>
      <c r="BV43" s="33">
        <v>-1.3515253582951914E-6</v>
      </c>
      <c r="BW43" s="33">
        <v>-1.6175057580003482E-5</v>
      </c>
      <c r="BX43" s="33">
        <v>-1.0976747711666235E-5</v>
      </c>
      <c r="BY43" s="33">
        <v>-4.3844337959564328E-5</v>
      </c>
      <c r="BZ43" s="33">
        <v>-2.0134748033306948E-6</v>
      </c>
      <c r="CA43" s="35">
        <v>1.4909426749885046E-3</v>
      </c>
      <c r="CB43" s="52">
        <v>-7.5790354836513529E-7</v>
      </c>
      <c r="CC43" s="34">
        <v>-6.8089395743875514E-7</v>
      </c>
      <c r="CD43" s="34">
        <v>-1.0987010058860491E-5</v>
      </c>
      <c r="CE43" s="34">
        <v>1.4174161917956951E-5</v>
      </c>
      <c r="CF43" s="34">
        <v>1.2803532478455892E-5</v>
      </c>
      <c r="CG43" s="34">
        <v>-2.0199997432523986E-6</v>
      </c>
      <c r="CH43" s="34">
        <v>3.1783101250848489E-6</v>
      </c>
      <c r="CI43" s="34">
        <v>-2.9689280122813244E-5</v>
      </c>
      <c r="CJ43" s="34">
        <v>1.2141583033420389E-5</v>
      </c>
      <c r="CK43" s="53">
        <v>1.5050977328252557E-3</v>
      </c>
      <c r="CL43" s="33">
        <v>0</v>
      </c>
      <c r="CM43" s="33">
        <f t="shared" si="83"/>
        <v>1.6858376384534246E-2</v>
      </c>
      <c r="CN43" s="33">
        <f t="shared" si="24"/>
        <v>8.3880385726466944E-3</v>
      </c>
      <c r="CO43" s="33">
        <f t="shared" si="25"/>
        <v>6.8143987838371611E-3</v>
      </c>
      <c r="CP43" s="33">
        <f t="shared" si="26"/>
        <v>6.9900190570475473E-3</v>
      </c>
      <c r="CQ43" s="33">
        <f t="shared" si="27"/>
        <v>6.4187700624436239E-3</v>
      </c>
      <c r="CR43" s="33">
        <f t="shared" si="28"/>
        <v>6.4285821826037814E-3</v>
      </c>
      <c r="CS43" s="33">
        <f t="shared" si="29"/>
        <v>1.4247554666934503E-2</v>
      </c>
      <c r="CT43" s="33">
        <f t="shared" si="30"/>
        <v>1.5124336122095627E-2</v>
      </c>
      <c r="CU43" s="33">
        <f t="shared" si="31"/>
        <v>6.123155635197719E-3</v>
      </c>
      <c r="CV43" s="33">
        <f t="shared" si="32"/>
        <v>9.7932942390632771E-3</v>
      </c>
      <c r="CW43" s="33">
        <f t="shared" si="33"/>
        <v>1.3354169545633399E-2</v>
      </c>
      <c r="CX43" s="35">
        <f t="shared" si="34"/>
        <v>1.5154414239838987E-2</v>
      </c>
    </row>
    <row r="44" spans="1:102" x14ac:dyDescent="0.3">
      <c r="A44" s="21">
        <v>44147</v>
      </c>
      <c r="B44" s="22">
        <v>3537.01</v>
      </c>
      <c r="C44" s="23">
        <v>6427.11</v>
      </c>
      <c r="D44" s="23">
        <v>7290.6930000000002</v>
      </c>
      <c r="E44" s="23">
        <f t="shared" si="72"/>
        <v>6424.9350587859226</v>
      </c>
      <c r="F44" s="23">
        <f>VLOOKUP($A44,Data!S$7:T$800,2,0)</f>
        <v>356.265534</v>
      </c>
      <c r="G44" s="23">
        <f>VLOOKUP($A44,Data!V$7:Y$800,4,0)</f>
        <v>35.143776895155767</v>
      </c>
      <c r="H44" s="23">
        <f>VLOOKUP($A44,Data!P$7:Q$800,2,0)</f>
        <v>63.890799999999999</v>
      </c>
      <c r="I44" s="23">
        <f>VLOOKUP($A44,Data!K$7:N$800,4,0)</f>
        <v>66.92675257148322</v>
      </c>
      <c r="J44" s="23">
        <f>VLOOKUP($A44,Data!AA$7:AB$800,2,0)</f>
        <v>656.50220000000002</v>
      </c>
      <c r="K44" s="23">
        <f>VLOOKUP($A44,Data!AD$7:AE$800,2,0)</f>
        <v>66.369299999999996</v>
      </c>
      <c r="L44" s="23">
        <f>VLOOKUP($A44,Data!AL$7:AO$800,4,0)</f>
        <v>352.75492663390293</v>
      </c>
      <c r="M44" s="23">
        <f>VLOOKUP($A44,Data!AG$7:AJ$800,4,0)</f>
        <v>35.7151</v>
      </c>
      <c r="N44" s="23">
        <f>VLOOKUP($A44,Data!AQ$7:AU$800,5,0)</f>
        <v>36.022701108991846</v>
      </c>
      <c r="O44" s="24">
        <f>VLOOKUP($A44,Data!AQ$7:AW$800,7,0)</f>
        <v>36.011720902904663</v>
      </c>
      <c r="P44" s="32">
        <f t="shared" si="37"/>
        <v>-9.9785593927212979E-3</v>
      </c>
      <c r="Q44" s="33">
        <f t="shared" si="15"/>
        <v>-9.8352321308899926E-3</v>
      </c>
      <c r="R44" s="33">
        <f t="shared" si="16"/>
        <v>-9.7737853768491423E-3</v>
      </c>
      <c r="S44" s="34">
        <f t="shared" si="38"/>
        <v>-9.8045014792299649E-3</v>
      </c>
      <c r="T44" s="33">
        <f t="shared" si="39"/>
        <v>-9.8076547477664588E-3</v>
      </c>
      <c r="U44" s="33">
        <f t="shared" si="73"/>
        <v>-9.8072361812884257E-3</v>
      </c>
      <c r="V44" s="33">
        <f t="shared" si="74"/>
        <v>-9.802660434292787E-3</v>
      </c>
      <c r="W44" s="33">
        <f t="shared" si="75"/>
        <v>-9.8820058997050042E-3</v>
      </c>
      <c r="X44" s="33">
        <f t="shared" si="76"/>
        <v>-9.7752129390948905E-3</v>
      </c>
      <c r="Y44" s="33">
        <f t="shared" si="77"/>
        <v>-9.7843942045592325E-3</v>
      </c>
      <c r="Z44" s="33">
        <f t="shared" si="78"/>
        <v>-9.8051972946510135E-3</v>
      </c>
      <c r="AA44" s="33">
        <f t="shared" si="79"/>
        <v>-9.7678235747516995E-3</v>
      </c>
      <c r="AB44" s="33">
        <f t="shared" si="80"/>
        <v>-9.774836461401204E-3</v>
      </c>
      <c r="AC44" s="35">
        <f t="shared" si="81"/>
        <v>-1.1740859194103281E-2</v>
      </c>
      <c r="AD44" s="32">
        <f t="shared" si="40"/>
        <v>2.757738312353375E-5</v>
      </c>
      <c r="AE44" s="33">
        <f t="shared" si="41"/>
        <v>2.7995949601566927E-5</v>
      </c>
      <c r="AF44" s="33">
        <f t="shared" si="42"/>
        <v>3.2571696597205602E-5</v>
      </c>
      <c r="AG44" s="33">
        <f t="shared" si="43"/>
        <v>-4.6773768815011607E-5</v>
      </c>
      <c r="AH44" s="33">
        <f t="shared" si="44"/>
        <v>6.0019191795102067E-5</v>
      </c>
      <c r="AI44" s="33">
        <f t="shared" si="45"/>
        <v>5.0837926330760119E-5</v>
      </c>
      <c r="AJ44" s="33">
        <f t="shared" si="46"/>
        <v>3.0034836238979068E-5</v>
      </c>
      <c r="AK44" s="33">
        <f t="shared" si="47"/>
        <v>6.7408556138293108E-5</v>
      </c>
      <c r="AL44" s="33">
        <f t="shared" si="48"/>
        <v>6.0395669488788606E-5</v>
      </c>
      <c r="AM44" s="35">
        <f t="shared" si="49"/>
        <v>-1.9056270632132888E-3</v>
      </c>
      <c r="AN44" s="52">
        <f t="shared" si="50"/>
        <v>-3.3869370917316566E-5</v>
      </c>
      <c r="AO44" s="34">
        <f t="shared" si="51"/>
        <v>-3.3450804439283388E-5</v>
      </c>
      <c r="AP44" s="34">
        <f t="shared" si="52"/>
        <v>-2.8875057443644714E-5</v>
      </c>
      <c r="AQ44" s="34">
        <f t="shared" si="53"/>
        <v>-1.0822052285586192E-4</v>
      </c>
      <c r="AR44" s="34">
        <f t="shared" si="54"/>
        <v>-1.4275622457482484E-6</v>
      </c>
      <c r="AS44" s="34">
        <f t="shared" si="55"/>
        <v>-1.0608827710090196E-5</v>
      </c>
      <c r="AT44" s="34">
        <f t="shared" si="56"/>
        <v>-3.1411917801871247E-5</v>
      </c>
      <c r="AU44" s="34">
        <f t="shared" si="57"/>
        <v>5.9618020974427921E-6</v>
      </c>
      <c r="AV44" s="34">
        <f t="shared" si="58"/>
        <v>-1.0510845520617096E-6</v>
      </c>
      <c r="AW44" s="53">
        <f t="shared" si="59"/>
        <v>-1.9670738172541391E-3</v>
      </c>
      <c r="AX44" s="52">
        <f t="shared" si="60"/>
        <v>-3.1532685366153501E-6</v>
      </c>
      <c r="AY44" s="34">
        <f t="shared" si="61"/>
        <v>-2.7347020585821724E-6</v>
      </c>
      <c r="AZ44" s="34">
        <f t="shared" si="62"/>
        <v>1.8410449370565019E-6</v>
      </c>
      <c r="BA44" s="34">
        <f t="shared" si="63"/>
        <v>-7.7504420475160707E-5</v>
      </c>
      <c r="BB44" s="34">
        <f t="shared" si="64"/>
        <v>2.9288540134952967E-5</v>
      </c>
      <c r="BC44" s="34">
        <f t="shared" si="65"/>
        <v>2.0107274670611019E-5</v>
      </c>
      <c r="BD44" s="34">
        <f t="shared" si="66"/>
        <v>-6.9581542117003181E-7</v>
      </c>
      <c r="BE44" s="34">
        <f t="shared" si="67"/>
        <v>3.6677904478144008E-5</v>
      </c>
      <c r="BF44" s="34">
        <f t="shared" si="68"/>
        <v>2.9665017828639506E-5</v>
      </c>
      <c r="BG44" s="53">
        <f t="shared" si="69"/>
        <v>-1.9363577148734379E-3</v>
      </c>
      <c r="BH44" s="32">
        <v>2.757738312353375E-5</v>
      </c>
      <c r="BI44" s="33">
        <v>2.7995949601566927E-5</v>
      </c>
      <c r="BJ44" s="33">
        <v>3.2571696597205602E-5</v>
      </c>
      <c r="BK44" s="33">
        <v>-4.6773768815011607E-5</v>
      </c>
      <c r="BL44" s="33">
        <v>6.0019191795102067E-5</v>
      </c>
      <c r="BM44" s="33">
        <v>5.0837926330760119E-5</v>
      </c>
      <c r="BN44" s="33">
        <v>3.0034836238979068E-5</v>
      </c>
      <c r="BO44" s="33">
        <v>6.7408556138293108E-5</v>
      </c>
      <c r="BP44" s="33">
        <v>6.0395669488788606E-5</v>
      </c>
      <c r="BQ44" s="35">
        <v>-1.9056270632132888E-3</v>
      </c>
      <c r="BR44" s="32">
        <v>-3.3869370917316566E-5</v>
      </c>
      <c r="BS44" s="33">
        <v>-3.3450804439283388E-5</v>
      </c>
      <c r="BT44" s="33">
        <v>-2.8875057443644714E-5</v>
      </c>
      <c r="BU44" s="33">
        <v>-1.0822052285586192E-4</v>
      </c>
      <c r="BV44" s="33">
        <v>-1.4275622457482484E-6</v>
      </c>
      <c r="BW44" s="33">
        <v>-1.0608827710090196E-5</v>
      </c>
      <c r="BX44" s="33">
        <v>-3.1411917801871247E-5</v>
      </c>
      <c r="BY44" s="33">
        <v>5.9618020974427921E-6</v>
      </c>
      <c r="BZ44" s="33">
        <v>-1.0510845520617096E-6</v>
      </c>
      <c r="CA44" s="35">
        <v>-1.9670738172541391E-3</v>
      </c>
      <c r="CB44" s="52">
        <v>-3.1532685366153501E-6</v>
      </c>
      <c r="CC44" s="34">
        <v>-2.7347020585821724E-6</v>
      </c>
      <c r="CD44" s="34">
        <v>1.8410449370565019E-6</v>
      </c>
      <c r="CE44" s="34">
        <v>-7.7504420475160707E-5</v>
      </c>
      <c r="CF44" s="34">
        <v>2.9288540134952967E-5</v>
      </c>
      <c r="CG44" s="34">
        <v>2.0107274670611019E-5</v>
      </c>
      <c r="CH44" s="34">
        <v>-6.9581542117003181E-7</v>
      </c>
      <c r="CI44" s="34">
        <v>3.6677904478144008E-5</v>
      </c>
      <c r="CJ44" s="34">
        <v>2.9665017828639506E-5</v>
      </c>
      <c r="CK44" s="53">
        <v>-1.9363577148734379E-3</v>
      </c>
      <c r="CL44" s="33">
        <v>0</v>
      </c>
      <c r="CM44" s="33">
        <f t="shared" si="83"/>
        <v>1.6829997947677144E-2</v>
      </c>
      <c r="CN44" s="33">
        <f t="shared" si="24"/>
        <v>8.3739771464088619E-3</v>
      </c>
      <c r="CO44" s="33">
        <f t="shared" si="25"/>
        <v>6.8011120536741743E-3</v>
      </c>
      <c r="CP44" s="33">
        <f t="shared" si="26"/>
        <v>6.9766535096642546E-3</v>
      </c>
      <c r="CQ44" s="33">
        <f t="shared" si="27"/>
        <v>6.4156442563874094E-3</v>
      </c>
      <c r="CR44" s="33">
        <f t="shared" si="28"/>
        <v>6.4004758535378681E-3</v>
      </c>
      <c r="CS44" s="33">
        <f t="shared" si="29"/>
        <v>1.4220601305911851E-2</v>
      </c>
      <c r="CT44" s="33">
        <f t="shared" si="30"/>
        <v>1.5112203594471962E-2</v>
      </c>
      <c r="CU44" s="33">
        <f t="shared" si="31"/>
        <v>6.105971262064358E-3</v>
      </c>
      <c r="CV44" s="33">
        <f t="shared" si="32"/>
        <v>9.8087888063920214E-3</v>
      </c>
      <c r="CW44" s="33">
        <f t="shared" si="33"/>
        <v>1.3327901630340699E-2</v>
      </c>
      <c r="CX44" s="35">
        <f t="shared" si="34"/>
        <v>1.3635242886980814E-2</v>
      </c>
    </row>
    <row r="45" spans="1:102" x14ac:dyDescent="0.3">
      <c r="A45" s="21">
        <v>44146</v>
      </c>
      <c r="B45" s="22">
        <v>3572.66</v>
      </c>
      <c r="C45" s="23">
        <v>6490.95</v>
      </c>
      <c r="D45" s="23">
        <v>7362.6540000000005</v>
      </c>
      <c r="E45" s="23">
        <f t="shared" si="72"/>
        <v>6488.5520772251366</v>
      </c>
      <c r="F45" s="23">
        <f>VLOOKUP($A45,Data!S$7:T$800,2,0)</f>
        <v>359.79427199999998</v>
      </c>
      <c r="G45" s="23">
        <f>VLOOKUP($A45,Data!V$7:Y$800,4,0)</f>
        <v>35.491853888754562</v>
      </c>
      <c r="H45" s="23">
        <f>VLOOKUP($A45,Data!P$7:Q$800,2,0)</f>
        <v>64.523300000000006</v>
      </c>
      <c r="I45" s="23">
        <f>VLOOKUP($A45,Data!K$7:N$800,4,0)</f>
        <v>67.594724033167921</v>
      </c>
      <c r="J45" s="23">
        <f>VLOOKUP($A45,Data!AA$7:AB$800,2,0)</f>
        <v>662.98299999999995</v>
      </c>
      <c r="K45" s="23">
        <f>VLOOKUP($A45,Data!AD$7:AE$800,2,0)</f>
        <v>67.025099999999995</v>
      </c>
      <c r="L45" s="23">
        <f>VLOOKUP($A45,Data!AL$7:AO$800,4,0)</f>
        <v>356.24800864448866</v>
      </c>
      <c r="M45" s="23">
        <f>VLOOKUP($A45,Data!AG$7:AJ$800,4,0)</f>
        <v>36.067399999999999</v>
      </c>
      <c r="N45" s="23">
        <f>VLOOKUP($A45,Data!AQ$7:AU$800,5,0)</f>
        <v>36.378292973553272</v>
      </c>
      <c r="O45" s="24">
        <f>VLOOKUP($A45,Data!AQ$7:AW$800,7,0)</f>
        <v>36.43955255859121</v>
      </c>
      <c r="P45" s="32">
        <f t="shared" si="37"/>
        <v>7.6518884341691962E-3</v>
      </c>
      <c r="Q45" s="33">
        <f t="shared" si="15"/>
        <v>7.6501900904579756E-3</v>
      </c>
      <c r="R45" s="33">
        <f t="shared" si="16"/>
        <v>7.6511455368182268E-3</v>
      </c>
      <c r="S45" s="34">
        <f t="shared" si="38"/>
        <v>7.6511455368182268E-3</v>
      </c>
      <c r="T45" s="33">
        <f t="shared" si="39"/>
        <v>7.6479089294043678E-3</v>
      </c>
      <c r="U45" s="33">
        <f t="shared" si="73"/>
        <v>7.6465539510572889E-3</v>
      </c>
      <c r="V45" s="33">
        <f t="shared" si="74"/>
        <v>7.6444003010911477E-3</v>
      </c>
      <c r="W45" s="33">
        <f t="shared" si="75"/>
        <v>7.7288941736026739E-3</v>
      </c>
      <c r="X45" s="33">
        <f t="shared" si="76"/>
        <v>7.6498237403521685E-3</v>
      </c>
      <c r="Y45" s="33">
        <f t="shared" si="77"/>
        <v>7.6644020247973454E-3</v>
      </c>
      <c r="Z45" s="33">
        <f t="shared" si="78"/>
        <v>7.5972016898586681E-3</v>
      </c>
      <c r="AA45" s="33">
        <f t="shared" si="79"/>
        <v>7.7226118297897273E-3</v>
      </c>
      <c r="AB45" s="33">
        <f t="shared" si="80"/>
        <v>7.6477364739020448E-3</v>
      </c>
      <c r="AC45" s="35">
        <f t="shared" si="81"/>
        <v>9.4897575530581424E-3</v>
      </c>
      <c r="AD45" s="32">
        <f t="shared" si="40"/>
        <v>-2.2811610536077609E-6</v>
      </c>
      <c r="AE45" s="33">
        <f t="shared" si="41"/>
        <v>-3.6361394006867442E-6</v>
      </c>
      <c r="AF45" s="33">
        <f t="shared" si="42"/>
        <v>-5.7897893668279465E-6</v>
      </c>
      <c r="AG45" s="33">
        <f t="shared" si="43"/>
        <v>7.8704083144698345E-5</v>
      </c>
      <c r="AH45" s="33">
        <f t="shared" si="44"/>
        <v>-3.6635010580710059E-7</v>
      </c>
      <c r="AI45" s="33">
        <f t="shared" si="45"/>
        <v>1.4211934339369847E-5</v>
      </c>
      <c r="AJ45" s="33">
        <f t="shared" si="46"/>
        <v>-5.2988400599307539E-5</v>
      </c>
      <c r="AK45" s="33">
        <f t="shared" si="47"/>
        <v>7.2421739331751667E-5</v>
      </c>
      <c r="AL45" s="33">
        <f t="shared" si="48"/>
        <v>-2.4536165559307932E-6</v>
      </c>
      <c r="AM45" s="35">
        <f t="shared" si="49"/>
        <v>1.8395674626001668E-3</v>
      </c>
      <c r="AN45" s="52">
        <f t="shared" si="50"/>
        <v>-3.2366074138590051E-6</v>
      </c>
      <c r="AO45" s="34">
        <f t="shared" si="51"/>
        <v>-4.5915857609379884E-6</v>
      </c>
      <c r="AP45" s="34">
        <f t="shared" si="52"/>
        <v>-6.7452357270791907E-6</v>
      </c>
      <c r="AQ45" s="34">
        <f t="shared" si="53"/>
        <v>7.77486367844471E-5</v>
      </c>
      <c r="AR45" s="34">
        <f t="shared" si="54"/>
        <v>-1.3217964660583448E-6</v>
      </c>
      <c r="AS45" s="34">
        <f t="shared" si="55"/>
        <v>1.3256487979118603E-5</v>
      </c>
      <c r="AT45" s="34">
        <f t="shared" si="56"/>
        <v>-5.3943846959558783E-5</v>
      </c>
      <c r="AU45" s="34">
        <f t="shared" si="57"/>
        <v>7.1466292971500422E-5</v>
      </c>
      <c r="AV45" s="34">
        <f t="shared" si="58"/>
        <v>-3.4090629161820374E-6</v>
      </c>
      <c r="AW45" s="53">
        <f t="shared" si="59"/>
        <v>1.8386120162399155E-3</v>
      </c>
      <c r="AX45" s="52">
        <f t="shared" si="60"/>
        <v>-3.2366074138590051E-6</v>
      </c>
      <c r="AY45" s="34">
        <f t="shared" si="61"/>
        <v>-4.5915857609379884E-6</v>
      </c>
      <c r="AZ45" s="34">
        <f t="shared" si="62"/>
        <v>-6.7452357270791907E-6</v>
      </c>
      <c r="BA45" s="34">
        <f t="shared" si="63"/>
        <v>7.77486367844471E-5</v>
      </c>
      <c r="BB45" s="34">
        <f t="shared" si="64"/>
        <v>-1.3217964660583448E-6</v>
      </c>
      <c r="BC45" s="34">
        <f t="shared" si="65"/>
        <v>1.3256487979118603E-5</v>
      </c>
      <c r="BD45" s="34">
        <f t="shared" si="66"/>
        <v>-5.3943846959558783E-5</v>
      </c>
      <c r="BE45" s="34">
        <f t="shared" si="67"/>
        <v>7.1466292971500422E-5</v>
      </c>
      <c r="BF45" s="34">
        <f t="shared" si="68"/>
        <v>-3.4090629161820374E-6</v>
      </c>
      <c r="BG45" s="53">
        <f t="shared" si="69"/>
        <v>1.8386120162399155E-3</v>
      </c>
      <c r="BH45" s="32">
        <v>-2.2811610536077609E-6</v>
      </c>
      <c r="BI45" s="33">
        <v>-3.6361394006867442E-6</v>
      </c>
      <c r="BJ45" s="33">
        <v>-5.7897893668279465E-6</v>
      </c>
      <c r="BK45" s="33">
        <v>7.8704083144698345E-5</v>
      </c>
      <c r="BL45" s="33">
        <v>-3.6635010580710059E-7</v>
      </c>
      <c r="BM45" s="33">
        <v>1.4211934339369847E-5</v>
      </c>
      <c r="BN45" s="33">
        <v>-5.2988400599307539E-5</v>
      </c>
      <c r="BO45" s="33">
        <v>7.2421739331751667E-5</v>
      </c>
      <c r="BP45" s="33">
        <v>-2.4536165559307932E-6</v>
      </c>
      <c r="BQ45" s="35">
        <v>1.8395674626001668E-3</v>
      </c>
      <c r="BR45" s="32">
        <v>-3.2366074138590051E-6</v>
      </c>
      <c r="BS45" s="33">
        <v>-4.5915857609379884E-6</v>
      </c>
      <c r="BT45" s="33">
        <v>-6.7452357270791907E-6</v>
      </c>
      <c r="BU45" s="33">
        <v>7.77486367844471E-5</v>
      </c>
      <c r="BV45" s="33">
        <v>-1.3217964660583448E-6</v>
      </c>
      <c r="BW45" s="33">
        <v>1.3256487979118603E-5</v>
      </c>
      <c r="BX45" s="33">
        <v>-5.3943846959558783E-5</v>
      </c>
      <c r="BY45" s="33">
        <v>7.1466292971500422E-5</v>
      </c>
      <c r="BZ45" s="33">
        <v>-3.4090629161820374E-6</v>
      </c>
      <c r="CA45" s="35">
        <v>1.8386120162399155E-3</v>
      </c>
      <c r="CB45" s="52">
        <v>-3.2366074138590051E-6</v>
      </c>
      <c r="CC45" s="34">
        <v>-4.5915857609379884E-6</v>
      </c>
      <c r="CD45" s="34">
        <v>-6.7452357270791907E-6</v>
      </c>
      <c r="CE45" s="34">
        <v>7.77486367844471E-5</v>
      </c>
      <c r="CF45" s="34">
        <v>-1.3217964660583448E-6</v>
      </c>
      <c r="CG45" s="34">
        <v>1.3256487979118603E-5</v>
      </c>
      <c r="CH45" s="34">
        <v>-5.3943846959558783E-5</v>
      </c>
      <c r="CI45" s="34">
        <v>7.1466292971500422E-5</v>
      </c>
      <c r="CJ45" s="34">
        <v>-3.4090629161820374E-6</v>
      </c>
      <c r="CK45" s="53">
        <v>1.8386120162399155E-3</v>
      </c>
      <c r="CL45" s="33">
        <v>0</v>
      </c>
      <c r="CM45" s="33">
        <f t="shared" si="83"/>
        <v>1.676690034244066E-2</v>
      </c>
      <c r="CN45" s="33">
        <f t="shared" si="24"/>
        <v>8.3426823268697436E-3</v>
      </c>
      <c r="CO45" s="33">
        <f t="shared" si="25"/>
        <v>6.7730721075673905E-3</v>
      </c>
      <c r="CP45" s="33">
        <f t="shared" si="26"/>
        <v>6.9481830252577925E-3</v>
      </c>
      <c r="CQ45" s="33">
        <f t="shared" si="27"/>
        <v>6.382539072495641E-3</v>
      </c>
      <c r="CR45" s="33">
        <f t="shared" si="28"/>
        <v>6.4480188165720875E-3</v>
      </c>
      <c r="CS45" s="33">
        <f t="shared" si="29"/>
        <v>1.4159127687408457E-2</v>
      </c>
      <c r="CT45" s="33">
        <f t="shared" si="30"/>
        <v>1.5060087470345485E-2</v>
      </c>
      <c r="CU45" s="33">
        <f t="shared" si="31"/>
        <v>6.0754538042839812E-3</v>
      </c>
      <c r="CV45" s="33">
        <f t="shared" si="32"/>
        <v>9.7400476020061966E-3</v>
      </c>
      <c r="CW45" s="33">
        <f t="shared" si="33"/>
        <v>1.3266096882002865E-2</v>
      </c>
      <c r="CX45" s="35">
        <f t="shared" si="34"/>
        <v>1.5589801839501094E-2</v>
      </c>
    </row>
    <row r="46" spans="1:102" x14ac:dyDescent="0.3">
      <c r="A46" s="21">
        <v>44145</v>
      </c>
      <c r="B46" s="22">
        <v>3545.53</v>
      </c>
      <c r="C46" s="23">
        <v>6441.67</v>
      </c>
      <c r="D46" s="23">
        <v>7306.7489999999998</v>
      </c>
      <c r="E46" s="23">
        <f t="shared" si="72"/>
        <v>6439.2841768352391</v>
      </c>
      <c r="F46" s="23">
        <f>VLOOKUP($A46,Data!S$7:T$800,2,0)</f>
        <v>357.06348300000002</v>
      </c>
      <c r="G46" s="23">
        <f>VLOOKUP($A46,Data!V$7:Y$800,4,0)</f>
        <v>35.222522966598113</v>
      </c>
      <c r="H46" s="23">
        <f>VLOOKUP($A46,Data!P$7:Q$800,2,0)</f>
        <v>64.033799999999999</v>
      </c>
      <c r="I46" s="23">
        <f>VLOOKUP($A46,Data!K$7:N$800,4,0)</f>
        <v>67.076298421114132</v>
      </c>
      <c r="J46" s="23">
        <f>VLOOKUP($A46,Data!AA$7:AB$800,2,0)</f>
        <v>657.94979999999998</v>
      </c>
      <c r="K46" s="23">
        <f>VLOOKUP($A46,Data!AD$7:AE$800,2,0)</f>
        <v>66.515299999999996</v>
      </c>
      <c r="L46" s="23">
        <f>VLOOKUP($A46,Data!AL$7:AO$800,4,0)</f>
        <v>353.56192737238553</v>
      </c>
      <c r="M46" s="23">
        <f>VLOOKUP($A46,Data!AG$7:AJ$800,4,0)</f>
        <v>35.790999999999997</v>
      </c>
      <c r="N46" s="23">
        <f>VLOOKUP($A46,Data!AQ$7:AU$800,5,0)</f>
        <v>36.102192916001719</v>
      </c>
      <c r="O46" s="24">
        <f>VLOOKUP($A46,Data!AQ$7:AW$800,7,0)</f>
        <v>36.097000772864178</v>
      </c>
      <c r="P46" s="32">
        <f t="shared" si="37"/>
        <v>-1.3998028446696731E-3</v>
      </c>
      <c r="Q46" s="33">
        <f t="shared" si="15"/>
        <v>-1.2821824699144058E-3</v>
      </c>
      <c r="R46" s="33">
        <f t="shared" si="16"/>
        <v>-1.2328165682673475E-3</v>
      </c>
      <c r="S46" s="34">
        <f t="shared" si="38"/>
        <v>-1.2578645097276963E-3</v>
      </c>
      <c r="T46" s="33">
        <f t="shared" si="39"/>
        <v>-1.2543665185732467E-3</v>
      </c>
      <c r="U46" s="33">
        <f t="shared" si="73"/>
        <v>-1.2558194105062315E-3</v>
      </c>
      <c r="V46" s="33">
        <f t="shared" si="74"/>
        <v>-1.2571278839075273E-3</v>
      </c>
      <c r="W46" s="33">
        <f t="shared" si="75"/>
        <v>-1.335906189698699E-3</v>
      </c>
      <c r="X46" s="33">
        <f t="shared" si="76"/>
        <v>-1.2341316176323058E-3</v>
      </c>
      <c r="Y46" s="33">
        <f t="shared" si="77"/>
        <v>-1.2687725788966819E-3</v>
      </c>
      <c r="Z46" s="33">
        <f t="shared" si="78"/>
        <v>-1.229816589203514E-3</v>
      </c>
      <c r="AA46" s="33">
        <f t="shared" si="79"/>
        <v>-1.3448960914306252E-3</v>
      </c>
      <c r="AB46" s="33">
        <f t="shared" si="80"/>
        <v>-1.2353198894871076E-3</v>
      </c>
      <c r="AC46" s="35">
        <f t="shared" si="81"/>
        <v>-7.9586574290391177E-4</v>
      </c>
      <c r="AD46" s="32">
        <f t="shared" si="40"/>
        <v>2.7815951341159106E-5</v>
      </c>
      <c r="AE46" s="33">
        <f t="shared" si="41"/>
        <v>2.6363059408174294E-5</v>
      </c>
      <c r="AF46" s="33">
        <f t="shared" si="42"/>
        <v>2.5054586006878488E-5</v>
      </c>
      <c r="AG46" s="33">
        <f t="shared" si="43"/>
        <v>-5.3723719784293245E-5</v>
      </c>
      <c r="AH46" s="33">
        <f t="shared" si="44"/>
        <v>4.8050852282099932E-5</v>
      </c>
      <c r="AI46" s="33">
        <f t="shared" si="45"/>
        <v>1.340989101772383E-5</v>
      </c>
      <c r="AJ46" s="33">
        <f t="shared" si="46"/>
        <v>5.2365880710891766E-5</v>
      </c>
      <c r="AK46" s="33">
        <f t="shared" si="47"/>
        <v>-6.2713621516219398E-5</v>
      </c>
      <c r="AL46" s="33">
        <f t="shared" si="48"/>
        <v>4.6862580427298184E-5</v>
      </c>
      <c r="AM46" s="35">
        <f t="shared" si="49"/>
        <v>4.86316727010494E-4</v>
      </c>
      <c r="AN46" s="52">
        <f t="shared" si="50"/>
        <v>-2.1549950305899124E-5</v>
      </c>
      <c r="AO46" s="34">
        <f t="shared" si="51"/>
        <v>-2.3002842238883936E-5</v>
      </c>
      <c r="AP46" s="34">
        <f t="shared" si="52"/>
        <v>-2.4311315640179743E-5</v>
      </c>
      <c r="AQ46" s="34">
        <f t="shared" si="53"/>
        <v>-1.0308962143135147E-4</v>
      </c>
      <c r="AR46" s="34">
        <f t="shared" si="54"/>
        <v>-1.3150493649582984E-6</v>
      </c>
      <c r="AS46" s="34">
        <f t="shared" si="55"/>
        <v>-3.5956010629334401E-5</v>
      </c>
      <c r="AT46" s="34">
        <f t="shared" si="56"/>
        <v>2.9999790638335355E-6</v>
      </c>
      <c r="AU46" s="34">
        <f t="shared" si="57"/>
        <v>-1.1207952316327763E-4</v>
      </c>
      <c r="AV46" s="34">
        <f t="shared" si="58"/>
        <v>-2.5033212197600463E-6</v>
      </c>
      <c r="AW46" s="53">
        <f t="shared" si="59"/>
        <v>4.3695082536343577E-4</v>
      </c>
      <c r="AX46" s="52">
        <f t="shared" si="60"/>
        <v>3.4979911543997488E-6</v>
      </c>
      <c r="AY46" s="34">
        <f t="shared" si="61"/>
        <v>2.0450992214149366E-6</v>
      </c>
      <c r="AZ46" s="34">
        <f t="shared" si="62"/>
        <v>7.3662582011913003E-7</v>
      </c>
      <c r="BA46" s="34">
        <f t="shared" si="63"/>
        <v>-7.8041679971052602E-5</v>
      </c>
      <c r="BB46" s="34">
        <f t="shared" si="64"/>
        <v>2.3732892095340574E-5</v>
      </c>
      <c r="BC46" s="34">
        <f t="shared" si="65"/>
        <v>-1.0908069169035528E-5</v>
      </c>
      <c r="BD46" s="34">
        <f t="shared" si="66"/>
        <v>2.8047920524132408E-5</v>
      </c>
      <c r="BE46" s="34">
        <f t="shared" si="67"/>
        <v>-8.7031581702978755E-5</v>
      </c>
      <c r="BF46" s="34">
        <f t="shared" si="68"/>
        <v>2.2544620240538826E-5</v>
      </c>
      <c r="BG46" s="53">
        <f t="shared" si="69"/>
        <v>4.6199876682373464E-4</v>
      </c>
      <c r="BH46" s="32">
        <v>2.7815951341159106E-5</v>
      </c>
      <c r="BI46" s="33">
        <v>2.6363059408174294E-5</v>
      </c>
      <c r="BJ46" s="33">
        <v>2.5054586006878488E-5</v>
      </c>
      <c r="BK46" s="33">
        <v>-5.3723719784293245E-5</v>
      </c>
      <c r="BL46" s="33">
        <v>4.8050852282099932E-5</v>
      </c>
      <c r="BM46" s="33">
        <v>1.340989101772383E-5</v>
      </c>
      <c r="BN46" s="33">
        <v>5.2365880710891766E-5</v>
      </c>
      <c r="BO46" s="33">
        <v>-6.2713621516219398E-5</v>
      </c>
      <c r="BP46" s="33">
        <v>4.6862580427298184E-5</v>
      </c>
      <c r="BQ46" s="35">
        <v>4.86316727010494E-4</v>
      </c>
      <c r="BR46" s="32">
        <v>-2.1549950305899124E-5</v>
      </c>
      <c r="BS46" s="33">
        <v>-2.3002842238883936E-5</v>
      </c>
      <c r="BT46" s="33">
        <v>-2.4311315640179743E-5</v>
      </c>
      <c r="BU46" s="33">
        <v>-1.0308962143135147E-4</v>
      </c>
      <c r="BV46" s="33">
        <v>-1.3150493649582984E-6</v>
      </c>
      <c r="BW46" s="33">
        <v>-3.5956010629334401E-5</v>
      </c>
      <c r="BX46" s="33">
        <v>2.9999790638335355E-6</v>
      </c>
      <c r="BY46" s="33">
        <v>-1.1207952316327763E-4</v>
      </c>
      <c r="BZ46" s="33">
        <v>-2.5033212197600463E-6</v>
      </c>
      <c r="CA46" s="35">
        <v>4.3695082536343577E-4</v>
      </c>
      <c r="CB46" s="52">
        <v>3.4979911543997488E-6</v>
      </c>
      <c r="CC46" s="34">
        <v>2.0450992214149366E-6</v>
      </c>
      <c r="CD46" s="34">
        <v>7.3662582011913003E-7</v>
      </c>
      <c r="CE46" s="34">
        <v>-7.8041679971052602E-5</v>
      </c>
      <c r="CF46" s="34">
        <v>2.3732892095340574E-5</v>
      </c>
      <c r="CG46" s="34">
        <v>-1.0908069169035528E-5</v>
      </c>
      <c r="CH46" s="34">
        <v>2.8047920524132408E-5</v>
      </c>
      <c r="CI46" s="34">
        <v>-8.7031581702978755E-5</v>
      </c>
      <c r="CJ46" s="34">
        <v>2.2544620240538826E-5</v>
      </c>
      <c r="CK46" s="53">
        <v>4.6199876682373464E-4</v>
      </c>
      <c r="CL46" s="33">
        <v>0</v>
      </c>
      <c r="CM46" s="33">
        <f t="shared" si="83"/>
        <v>1.6765936252598257E-2</v>
      </c>
      <c r="CN46" s="33">
        <f t="shared" si="24"/>
        <v>8.3417262248000057E-3</v>
      </c>
      <c r="CO46" s="33">
        <f t="shared" si="25"/>
        <v>6.7753512881238986E-3</v>
      </c>
      <c r="CP46" s="33">
        <f t="shared" si="26"/>
        <v>6.9518166445543539E-3</v>
      </c>
      <c r="CQ46" s="33">
        <f t="shared" si="27"/>
        <v>6.3883216113773678E-3</v>
      </c>
      <c r="CR46" s="33">
        <f t="shared" si="28"/>
        <v>6.3694147703727833E-3</v>
      </c>
      <c r="CS46" s="33">
        <f t="shared" si="29"/>
        <v>1.4159496404094529E-2</v>
      </c>
      <c r="CT46" s="33">
        <f t="shared" si="30"/>
        <v>1.5045771228465066E-2</v>
      </c>
      <c r="CU46" s="33">
        <f t="shared" si="31"/>
        <v>6.1283621778780439E-3</v>
      </c>
      <c r="CV46" s="33">
        <f t="shared" si="32"/>
        <v>9.6674808761414432E-3</v>
      </c>
      <c r="CW46" s="33">
        <f t="shared" si="33"/>
        <v>1.3268564179234499E-2</v>
      </c>
      <c r="CX46" s="35">
        <f t="shared" si="34"/>
        <v>1.373911842163178E-2</v>
      </c>
    </row>
    <row r="47" spans="1:102" x14ac:dyDescent="0.3">
      <c r="A47" s="21">
        <v>44144</v>
      </c>
      <c r="B47" s="22">
        <v>3550.5</v>
      </c>
      <c r="C47" s="23">
        <v>6449.94</v>
      </c>
      <c r="D47" s="23">
        <v>7315.768</v>
      </c>
      <c r="E47" s="23">
        <f t="shared" si="72"/>
        <v>6447.3941250854105</v>
      </c>
      <c r="F47" s="23">
        <f>VLOOKUP($A47,Data!S$7:T$800,2,0)</f>
        <v>357.511934</v>
      </c>
      <c r="G47" s="23">
        <f>VLOOKUP($A47,Data!V$7:Y$800,4,0)</f>
        <v>35.266811713294338</v>
      </c>
      <c r="H47" s="23">
        <f>VLOOKUP($A47,Data!P$7:Q$800,2,0)</f>
        <v>64.114400000000003</v>
      </c>
      <c r="I47" s="23">
        <f>VLOOKUP($A47,Data!K$7:N$800,4,0)</f>
        <v>67.166025930892673</v>
      </c>
      <c r="J47" s="23">
        <f>VLOOKUP($A47,Data!AA$7:AB$800,2,0)</f>
        <v>658.76279999999997</v>
      </c>
      <c r="K47" s="23">
        <f>VLOOKUP($A47,Data!AD$7:AE$800,2,0)</f>
        <v>66.599800000000002</v>
      </c>
      <c r="L47" s="23">
        <f>VLOOKUP($A47,Data!AL$7:AO$800,4,0)</f>
        <v>353.99727909875406</v>
      </c>
      <c r="M47" s="23">
        <f>VLOOKUP($A47,Data!AG$7:AJ$800,4,0)</f>
        <v>35.839199999999998</v>
      </c>
      <c r="N47" s="23">
        <f>VLOOKUP($A47,Data!AQ$7:AU$800,5,0)</f>
        <v>36.146845833602192</v>
      </c>
      <c r="O47" s="24">
        <f>VLOOKUP($A47,Data!AQ$7:AW$800,7,0)</f>
        <v>36.125752021334598</v>
      </c>
      <c r="P47" s="32">
        <f t="shared" si="37"/>
        <v>1.1699872344305584E-2</v>
      </c>
      <c r="Q47" s="33">
        <f t="shared" si="15"/>
        <v>1.1763229515525664E-2</v>
      </c>
      <c r="R47" s="33">
        <f t="shared" si="16"/>
        <v>1.1790723067443887E-2</v>
      </c>
      <c r="S47" s="34">
        <f t="shared" si="38"/>
        <v>1.1777095458973142E-2</v>
      </c>
      <c r="T47" s="33">
        <f t="shared" si="39"/>
        <v>1.1781655501917898E-2</v>
      </c>
      <c r="U47" s="33">
        <f t="shared" si="73"/>
        <v>1.1778670499786648E-2</v>
      </c>
      <c r="V47" s="33">
        <f t="shared" si="74"/>
        <v>1.200239921709767E-2</v>
      </c>
      <c r="W47" s="33">
        <f t="shared" si="75"/>
        <v>1.2017425266636739E-2</v>
      </c>
      <c r="X47" s="33">
        <f t="shared" si="76"/>
        <v>1.1786721499961628E-2</v>
      </c>
      <c r="Y47" s="33">
        <f t="shared" si="77"/>
        <v>1.1769066814938389E-2</v>
      </c>
      <c r="Z47" s="33">
        <f t="shared" si="78"/>
        <v>1.1854671000252281E-2</v>
      </c>
      <c r="AA47" s="33">
        <f t="shared" si="79"/>
        <v>1.1629482431577909E-2</v>
      </c>
      <c r="AB47" s="33">
        <f t="shared" si="80"/>
        <v>1.1783434253384906E-2</v>
      </c>
      <c r="AC47" s="35">
        <f t="shared" si="81"/>
        <v>1.0750378155032214E-2</v>
      </c>
      <c r="AD47" s="32">
        <f t="shared" si="40"/>
        <v>1.842598639223425E-5</v>
      </c>
      <c r="AE47" s="33">
        <f t="shared" si="41"/>
        <v>1.5440984260983726E-5</v>
      </c>
      <c r="AF47" s="33">
        <f t="shared" si="42"/>
        <v>2.3916970157200623E-4</v>
      </c>
      <c r="AG47" s="33">
        <f t="shared" si="43"/>
        <v>2.5419575111107484E-4</v>
      </c>
      <c r="AH47" s="33">
        <f t="shared" si="44"/>
        <v>2.3491984435963786E-5</v>
      </c>
      <c r="AI47" s="33">
        <f t="shared" si="45"/>
        <v>5.8372994127253719E-6</v>
      </c>
      <c r="AJ47" s="33">
        <f t="shared" si="46"/>
        <v>9.1441484726617617E-5</v>
      </c>
      <c r="AK47" s="33">
        <f t="shared" si="47"/>
        <v>-1.3374708394775503E-4</v>
      </c>
      <c r="AL47" s="33">
        <f t="shared" si="48"/>
        <v>2.0204737859241817E-5</v>
      </c>
      <c r="AM47" s="35">
        <f t="shared" si="49"/>
        <v>-1.0128513604934497E-3</v>
      </c>
      <c r="AN47" s="52">
        <f t="shared" si="50"/>
        <v>-9.0675655259886412E-6</v>
      </c>
      <c r="AO47" s="34">
        <f t="shared" si="51"/>
        <v>-1.2052567657239166E-5</v>
      </c>
      <c r="AP47" s="34">
        <f t="shared" si="52"/>
        <v>2.1167614965378334E-4</v>
      </c>
      <c r="AQ47" s="34">
        <f t="shared" si="53"/>
        <v>2.2670219919285195E-4</v>
      </c>
      <c r="AR47" s="34">
        <f t="shared" si="54"/>
        <v>-4.0015674822591052E-6</v>
      </c>
      <c r="AS47" s="34">
        <f t="shared" si="55"/>
        <v>-2.165625250549752E-5</v>
      </c>
      <c r="AT47" s="34">
        <f t="shared" si="56"/>
        <v>6.3947932808394725E-5</v>
      </c>
      <c r="AU47" s="34">
        <f t="shared" si="57"/>
        <v>-1.6124063586597792E-4</v>
      </c>
      <c r="AV47" s="34">
        <f t="shared" si="58"/>
        <v>-7.2888140589810746E-6</v>
      </c>
      <c r="AW47" s="53">
        <f t="shared" si="59"/>
        <v>-1.0403449124116726E-3</v>
      </c>
      <c r="AX47" s="52">
        <f t="shared" si="60"/>
        <v>4.5600429448011681E-6</v>
      </c>
      <c r="AY47" s="34">
        <f t="shared" si="61"/>
        <v>1.5750408135506433E-6</v>
      </c>
      <c r="AZ47" s="34">
        <f t="shared" si="62"/>
        <v>2.2530375812457315E-4</v>
      </c>
      <c r="BA47" s="34">
        <f t="shared" si="63"/>
        <v>2.4032980766364176E-4</v>
      </c>
      <c r="BB47" s="34">
        <f t="shared" si="64"/>
        <v>9.6260409885307041E-6</v>
      </c>
      <c r="BC47" s="34">
        <f t="shared" si="65"/>
        <v>-8.0286440347077104E-6</v>
      </c>
      <c r="BD47" s="34">
        <f t="shared" si="66"/>
        <v>7.7575541279184534E-5</v>
      </c>
      <c r="BE47" s="34">
        <f t="shared" si="67"/>
        <v>-1.4761302739518811E-4</v>
      </c>
      <c r="BF47" s="34">
        <f t="shared" si="68"/>
        <v>6.3387944118087347E-6</v>
      </c>
      <c r="BG47" s="53">
        <f t="shared" si="69"/>
        <v>-1.0267173039408828E-3</v>
      </c>
      <c r="BH47" s="32">
        <v>1.842598639223425E-5</v>
      </c>
      <c r="BI47" s="33">
        <v>1.5440984260983726E-5</v>
      </c>
      <c r="BJ47" s="33">
        <v>2.3916970157200623E-4</v>
      </c>
      <c r="BK47" s="33">
        <v>2.5419575111107484E-4</v>
      </c>
      <c r="BL47" s="33">
        <v>2.3491984435963786E-5</v>
      </c>
      <c r="BM47" s="33">
        <v>5.8372994127253719E-6</v>
      </c>
      <c r="BN47" s="33">
        <v>9.1441484726617617E-5</v>
      </c>
      <c r="BO47" s="33">
        <v>-1.3374708394775503E-4</v>
      </c>
      <c r="BP47" s="33">
        <v>2.0204737859241817E-5</v>
      </c>
      <c r="BQ47" s="35">
        <v>-1.0128513604934497E-3</v>
      </c>
      <c r="BR47" s="32">
        <v>-9.0675655259886412E-6</v>
      </c>
      <c r="BS47" s="33">
        <v>-1.2052567657239166E-5</v>
      </c>
      <c r="BT47" s="33">
        <v>2.1167614965378334E-4</v>
      </c>
      <c r="BU47" s="33">
        <v>2.2670219919285195E-4</v>
      </c>
      <c r="BV47" s="33">
        <v>-4.0015674822591052E-6</v>
      </c>
      <c r="BW47" s="33">
        <v>-2.165625250549752E-5</v>
      </c>
      <c r="BX47" s="33">
        <v>6.3947932808394725E-5</v>
      </c>
      <c r="BY47" s="33">
        <v>-1.6124063586597792E-4</v>
      </c>
      <c r="BZ47" s="33">
        <v>-7.2888140589810746E-6</v>
      </c>
      <c r="CA47" s="35">
        <v>-1.0403449124116726E-3</v>
      </c>
      <c r="CB47" s="52">
        <v>4.5600429448011681E-6</v>
      </c>
      <c r="CC47" s="34">
        <v>1.5750408135506433E-6</v>
      </c>
      <c r="CD47" s="34">
        <v>2.2530375812457315E-4</v>
      </c>
      <c r="CE47" s="34">
        <v>2.4032980766364176E-4</v>
      </c>
      <c r="CF47" s="34">
        <v>9.6260409885307041E-6</v>
      </c>
      <c r="CG47" s="34">
        <v>-8.0286440347077104E-6</v>
      </c>
      <c r="CH47" s="34">
        <v>7.7575541279184534E-5</v>
      </c>
      <c r="CI47" s="34">
        <v>-1.4761302739518811E-4</v>
      </c>
      <c r="CJ47" s="34">
        <v>6.3387944118087347E-6</v>
      </c>
      <c r="CK47" s="53">
        <v>-1.0267173039408828E-3</v>
      </c>
      <c r="CL47" s="33">
        <v>0</v>
      </c>
      <c r="CM47" s="33">
        <f t="shared" si="83"/>
        <v>1.6715680729549653E-2</v>
      </c>
      <c r="CN47" s="33">
        <f t="shared" si="24"/>
        <v>8.3171745281391818E-3</v>
      </c>
      <c r="CO47" s="33">
        <f t="shared" si="25"/>
        <v>6.7473117020231399E-3</v>
      </c>
      <c r="CP47" s="33">
        <f t="shared" si="26"/>
        <v>6.9252369346755049E-3</v>
      </c>
      <c r="CQ47" s="33">
        <f t="shared" si="27"/>
        <v>6.3630752306882421E-3</v>
      </c>
      <c r="CR47" s="33">
        <f t="shared" si="28"/>
        <v>6.4235530024108201E-3</v>
      </c>
      <c r="CS47" s="33">
        <f t="shared" si="29"/>
        <v>1.4110704960879517E-2</v>
      </c>
      <c r="CT47" s="33">
        <f t="shared" si="30"/>
        <v>1.5032142283263106E-2</v>
      </c>
      <c r="CU47" s="33">
        <f t="shared" si="31"/>
        <v>6.0756105052022225E-3</v>
      </c>
      <c r="CV47" s="33">
        <f t="shared" si="32"/>
        <v>9.7308860537701491E-3</v>
      </c>
      <c r="CW47" s="33">
        <f t="shared" si="33"/>
        <v>1.3221021068701155E-2</v>
      </c>
      <c r="CX47" s="35">
        <f t="shared" si="34"/>
        <v>1.3245727458553125E-2</v>
      </c>
    </row>
    <row r="48" spans="1:102" x14ac:dyDescent="0.3">
      <c r="A48" s="21">
        <v>44141</v>
      </c>
      <c r="B48" s="22">
        <v>3509.44</v>
      </c>
      <c r="C48" s="23">
        <v>6374.95</v>
      </c>
      <c r="D48" s="23">
        <v>7230.5150000000003</v>
      </c>
      <c r="E48" s="23">
        <f t="shared" si="72"/>
        <v>6372.3463933137118</v>
      </c>
      <c r="F48" s="23">
        <f>VLOOKUP($A48,Data!S$7:T$800,2,0)</f>
        <v>353.34889900000002</v>
      </c>
      <c r="G48" s="23">
        <f>VLOOKUP($A48,Data!V$7:Y$800,4,0)</f>
        <v>34.856251413042386</v>
      </c>
      <c r="H48" s="23">
        <f>VLOOKUP($A48,Data!P$7:Q$800,2,0)</f>
        <v>63.353999999999999</v>
      </c>
      <c r="I48" s="23">
        <f>VLOOKUP($A48,Data!K$7:N$800,4,0)</f>
        <v>66.368448066194517</v>
      </c>
      <c r="J48" s="23">
        <f>VLOOKUP($A48,Data!AA$7:AB$800,2,0)</f>
        <v>651.08860000000004</v>
      </c>
      <c r="K48" s="23">
        <f>VLOOKUP($A48,Data!AD$7:AE$800,2,0)</f>
        <v>65.825100000000006</v>
      </c>
      <c r="L48" s="23">
        <f>VLOOKUP($A48,Data!AL$7:AO$800,4,0)</f>
        <v>349.84992335788286</v>
      </c>
      <c r="M48" s="23">
        <f>VLOOKUP($A48,Data!AG$7:AJ$800,4,0)</f>
        <v>35.427199999999999</v>
      </c>
      <c r="N48" s="23">
        <f>VLOOKUP($A48,Data!AQ$7:AU$800,5,0)</f>
        <v>35.725872365439216</v>
      </c>
      <c r="O48" s="24">
        <f>VLOOKUP($A48,Data!AQ$7:AW$800,7,0)</f>
        <v>35.741517195646807</v>
      </c>
      <c r="P48" s="32">
        <f t="shared" si="37"/>
        <v>-2.8771240154390476E-4</v>
      </c>
      <c r="Q48" s="33">
        <f t="shared" si="15"/>
        <v>-1.9760955175573969E-4</v>
      </c>
      <c r="R48" s="33">
        <f t="shared" si="16"/>
        <v>-1.5957588766846165E-4</v>
      </c>
      <c r="S48" s="34">
        <f t="shared" si="38"/>
        <v>-1.7879636474977812E-4</v>
      </c>
      <c r="T48" s="33">
        <f t="shared" si="39"/>
        <v>-1.8516226695919347E-4</v>
      </c>
      <c r="U48" s="33">
        <f t="shared" si="73"/>
        <v>-1.8439065749809025E-4</v>
      </c>
      <c r="V48" s="33">
        <f t="shared" si="74"/>
        <v>-4.1495543567948712E-4</v>
      </c>
      <c r="W48" s="33">
        <f t="shared" si="75"/>
        <v>-4.5045045045055687E-4</v>
      </c>
      <c r="X48" s="33">
        <f t="shared" si="76"/>
        <v>-1.6093529203453638E-4</v>
      </c>
      <c r="Y48" s="33">
        <f t="shared" si="77"/>
        <v>-1.837866737951499E-4</v>
      </c>
      <c r="Z48" s="33">
        <f t="shared" si="78"/>
        <v>-2.079734158693114E-4</v>
      </c>
      <c r="AA48" s="33">
        <f t="shared" si="79"/>
        <v>-1.0442862021575738E-4</v>
      </c>
      <c r="AB48" s="33">
        <f t="shared" si="80"/>
        <v>-1.6255024910805105E-4</v>
      </c>
      <c r="AC48" s="35">
        <f t="shared" si="81"/>
        <v>5.5448083446041352E-4</v>
      </c>
      <c r="AD48" s="32">
        <f t="shared" si="40"/>
        <v>1.2447284796546221E-5</v>
      </c>
      <c r="AE48" s="33">
        <f t="shared" si="41"/>
        <v>1.3218894257649438E-5</v>
      </c>
      <c r="AF48" s="33">
        <f t="shared" si="42"/>
        <v>-2.1734588392374743E-4</v>
      </c>
      <c r="AG48" s="33">
        <f t="shared" si="43"/>
        <v>-2.5284089869481718E-4</v>
      </c>
      <c r="AH48" s="33">
        <f t="shared" si="44"/>
        <v>3.6674259721203306E-5</v>
      </c>
      <c r="AI48" s="33">
        <f t="shared" si="45"/>
        <v>1.3822877960589786E-5</v>
      </c>
      <c r="AJ48" s="33">
        <f t="shared" si="46"/>
        <v>-1.0363864113571708E-5</v>
      </c>
      <c r="AK48" s="33">
        <f t="shared" si="47"/>
        <v>9.3180931539982303E-5</v>
      </c>
      <c r="AL48" s="33">
        <f t="shared" si="48"/>
        <v>3.5059302647688639E-5</v>
      </c>
      <c r="AM48" s="35">
        <f t="shared" si="49"/>
        <v>7.5209038621615321E-4</v>
      </c>
      <c r="AN48" s="52">
        <f t="shared" si="50"/>
        <v>-2.558637929073182E-5</v>
      </c>
      <c r="AO48" s="34">
        <f t="shared" si="51"/>
        <v>-2.4814769829628602E-5</v>
      </c>
      <c r="AP48" s="34">
        <f t="shared" si="52"/>
        <v>-2.5537954801102547E-4</v>
      </c>
      <c r="AQ48" s="34">
        <f t="shared" si="53"/>
        <v>-2.9087456278209523E-4</v>
      </c>
      <c r="AR48" s="34">
        <f t="shared" si="54"/>
        <v>-1.3594043660747346E-6</v>
      </c>
      <c r="AS48" s="34">
        <f t="shared" si="55"/>
        <v>-2.4210786126688255E-5</v>
      </c>
      <c r="AT48" s="34">
        <f t="shared" si="56"/>
        <v>-4.8397528200849749E-5</v>
      </c>
      <c r="AU48" s="34">
        <f t="shared" si="57"/>
        <v>5.5147267452704263E-5</v>
      </c>
      <c r="AV48" s="34">
        <f t="shared" si="58"/>
        <v>-2.9743614395894014E-6</v>
      </c>
      <c r="AW48" s="53">
        <f t="shared" si="59"/>
        <v>7.1405672212887517E-4</v>
      </c>
      <c r="AX48" s="52">
        <f t="shared" si="60"/>
        <v>-6.3659022093709439E-6</v>
      </c>
      <c r="AY48" s="34">
        <f t="shared" si="61"/>
        <v>-5.5942927482677263E-6</v>
      </c>
      <c r="AZ48" s="34">
        <f t="shared" si="62"/>
        <v>-2.3615907092966459E-4</v>
      </c>
      <c r="BA48" s="34">
        <f t="shared" si="63"/>
        <v>-2.7165408570073435E-4</v>
      </c>
      <c r="BB48" s="34">
        <f t="shared" si="64"/>
        <v>1.7861072715286141E-5</v>
      </c>
      <c r="BC48" s="34">
        <f t="shared" si="65"/>
        <v>-4.9903090453273791E-6</v>
      </c>
      <c r="BD48" s="34">
        <f t="shared" si="66"/>
        <v>-2.9177051119488873E-5</v>
      </c>
      <c r="BE48" s="34">
        <f t="shared" si="67"/>
        <v>7.4367744534065139E-5</v>
      </c>
      <c r="BF48" s="34">
        <f t="shared" si="68"/>
        <v>1.6246115641771475E-5</v>
      </c>
      <c r="BG48" s="53">
        <f t="shared" si="69"/>
        <v>7.3327719921023604E-4</v>
      </c>
      <c r="BH48" s="32">
        <v>1.2447284796546221E-5</v>
      </c>
      <c r="BI48" s="33">
        <v>1.3218894257649438E-5</v>
      </c>
      <c r="BJ48" s="33">
        <v>-2.1734588392374743E-4</v>
      </c>
      <c r="BK48" s="33">
        <v>-2.5284089869481718E-4</v>
      </c>
      <c r="BL48" s="33">
        <v>3.6674259721203306E-5</v>
      </c>
      <c r="BM48" s="33">
        <v>1.3822877960589786E-5</v>
      </c>
      <c r="BN48" s="33">
        <v>-1.0363864113571708E-5</v>
      </c>
      <c r="BO48" s="33">
        <v>9.3180931539982303E-5</v>
      </c>
      <c r="BP48" s="33">
        <v>3.5059302647688639E-5</v>
      </c>
      <c r="BQ48" s="35">
        <v>7.5209038621615321E-4</v>
      </c>
      <c r="BR48" s="32">
        <v>-2.558637929073182E-5</v>
      </c>
      <c r="BS48" s="33">
        <v>-2.4814769829628602E-5</v>
      </c>
      <c r="BT48" s="33">
        <v>-2.5537954801102547E-4</v>
      </c>
      <c r="BU48" s="33">
        <v>-2.9087456278209523E-4</v>
      </c>
      <c r="BV48" s="33">
        <v>-1.3594043660747346E-6</v>
      </c>
      <c r="BW48" s="33">
        <v>-2.4210786126688255E-5</v>
      </c>
      <c r="BX48" s="33">
        <v>-4.8397528200849749E-5</v>
      </c>
      <c r="BY48" s="33">
        <v>5.5147267452704263E-5</v>
      </c>
      <c r="BZ48" s="33">
        <v>-2.9743614395894014E-6</v>
      </c>
      <c r="CA48" s="35">
        <v>7.1405672212887517E-4</v>
      </c>
      <c r="CB48" s="52">
        <v>-6.3659022093709439E-6</v>
      </c>
      <c r="CC48" s="34">
        <v>-5.5942927482677263E-6</v>
      </c>
      <c r="CD48" s="34">
        <v>-2.3615907092966459E-4</v>
      </c>
      <c r="CE48" s="34">
        <v>-2.7165408570073435E-4</v>
      </c>
      <c r="CF48" s="34">
        <v>1.7861072715286141E-5</v>
      </c>
      <c r="CG48" s="34">
        <v>-4.9903090453273791E-6</v>
      </c>
      <c r="CH48" s="34">
        <v>-2.9177051119488873E-5</v>
      </c>
      <c r="CI48" s="34">
        <v>7.4367744534065139E-5</v>
      </c>
      <c r="CJ48" s="34">
        <v>1.6246115641771475E-5</v>
      </c>
      <c r="CK48" s="53">
        <v>7.3327719921023604E-4</v>
      </c>
      <c r="CL48" s="33">
        <v>0</v>
      </c>
      <c r="CM48" s="33">
        <f t="shared" si="83"/>
        <v>1.6688053350965237E-2</v>
      </c>
      <c r="CN48" s="33">
        <f t="shared" si="24"/>
        <v>8.303356001329254E-3</v>
      </c>
      <c r="CO48" s="33">
        <f t="shared" si="25"/>
        <v>6.7289773982084355E-3</v>
      </c>
      <c r="CP48" s="33">
        <f t="shared" si="26"/>
        <v>6.9098700197671725E-3</v>
      </c>
      <c r="CQ48" s="33">
        <f t="shared" si="27"/>
        <v>6.1252382882439615E-3</v>
      </c>
      <c r="CR48" s="33">
        <f t="shared" si="28"/>
        <v>6.1707623047364546E-3</v>
      </c>
      <c r="CS48" s="33">
        <f t="shared" si="29"/>
        <v>1.4087159017459827E-2</v>
      </c>
      <c r="CT48" s="33">
        <f t="shared" si="30"/>
        <v>1.5026286157865831E-2</v>
      </c>
      <c r="CU48" s="33">
        <f t="shared" si="31"/>
        <v>5.9846912751893022E-3</v>
      </c>
      <c r="CV48" s="33">
        <f t="shared" si="32"/>
        <v>9.8643821251349628E-3</v>
      </c>
      <c r="CW48" s="33">
        <f t="shared" si="33"/>
        <v>1.3200787623053323E-2</v>
      </c>
      <c r="CX48" s="35">
        <f t="shared" si="34"/>
        <v>1.4261079355273099E-2</v>
      </c>
    </row>
    <row r="49" spans="1:102" x14ac:dyDescent="0.3">
      <c r="A49" s="21">
        <v>44140</v>
      </c>
      <c r="B49" s="22">
        <v>3510.45</v>
      </c>
      <c r="C49" s="23">
        <v>6376.21</v>
      </c>
      <c r="D49" s="23">
        <v>7231.6689999999999</v>
      </c>
      <c r="E49" s="23">
        <f t="shared" si="72"/>
        <v>6373.4859494322545</v>
      </c>
      <c r="F49" s="23">
        <f>VLOOKUP($A49,Data!S$7:T$800,2,0)</f>
        <v>353.41433799999999</v>
      </c>
      <c r="G49" s="23">
        <f>VLOOKUP($A49,Data!V$7:Y$800,4,0)</f>
        <v>34.86267976548649</v>
      </c>
      <c r="H49" s="23">
        <f>VLOOKUP($A49,Data!P$7:Q$800,2,0)</f>
        <v>63.380299999999998</v>
      </c>
      <c r="I49" s="23">
        <f>VLOOKUP($A49,Data!K$7:N$800,4,0)</f>
        <v>66.398357236120702</v>
      </c>
      <c r="J49" s="23">
        <f>VLOOKUP($A49,Data!AA$7:AB$800,2,0)</f>
        <v>651.1934</v>
      </c>
      <c r="K49" s="23">
        <f>VLOOKUP($A49,Data!AD$7:AE$800,2,0)</f>
        <v>65.837199999999996</v>
      </c>
      <c r="L49" s="23">
        <f>VLOOKUP($A49,Data!AL$7:AO$800,4,0)</f>
        <v>349.92269797667126</v>
      </c>
      <c r="M49" s="23">
        <f>VLOOKUP($A49,Data!AG$7:AJ$800,4,0)</f>
        <v>35.430900000000001</v>
      </c>
      <c r="N49" s="23">
        <f>VLOOKUP($A49,Data!AQ$7:AU$800,5,0)</f>
        <v>35.731680559015132</v>
      </c>
      <c r="O49" s="24">
        <f>VLOOKUP($A49,Data!AQ$7:AW$800,7,0)</f>
        <v>35.721710191971212</v>
      </c>
      <c r="P49" s="32">
        <f t="shared" si="37"/>
        <v>1.9460190971818836E-2</v>
      </c>
      <c r="Q49" s="33">
        <f t="shared" si="15"/>
        <v>1.9593263486459067E-2</v>
      </c>
      <c r="R49" s="33">
        <f t="shared" si="16"/>
        <v>1.9650316688387459E-2</v>
      </c>
      <c r="S49" s="34">
        <f t="shared" si="38"/>
        <v>1.9621797830902166E-2</v>
      </c>
      <c r="T49" s="33">
        <f t="shared" si="39"/>
        <v>1.962317912216105E-2</v>
      </c>
      <c r="U49" s="33">
        <f t="shared" si="73"/>
        <v>1.9621975563116845E-2</v>
      </c>
      <c r="V49" s="33">
        <f t="shared" si="74"/>
        <v>1.9621753972773659E-2</v>
      </c>
      <c r="W49" s="33">
        <f t="shared" si="75"/>
        <v>1.9751952227836211E-2</v>
      </c>
      <c r="X49" s="33">
        <f t="shared" si="76"/>
        <v>1.9649113137416352E-2</v>
      </c>
      <c r="Y49" s="33">
        <f t="shared" si="77"/>
        <v>1.9639425050062442E-2</v>
      </c>
      <c r="Z49" s="33">
        <f t="shared" si="78"/>
        <v>1.9637393343080234E-2</v>
      </c>
      <c r="AA49" s="33">
        <f t="shared" si="79"/>
        <v>1.9843702776218608E-2</v>
      </c>
      <c r="AB49" s="33">
        <f t="shared" si="80"/>
        <v>1.9651299602063688E-2</v>
      </c>
      <c r="AC49" s="35">
        <f t="shared" si="81"/>
        <v>1.8253603712707234E-2</v>
      </c>
      <c r="AD49" s="32">
        <f t="shared" si="40"/>
        <v>2.9915635701982524E-5</v>
      </c>
      <c r="AE49" s="33">
        <f t="shared" si="41"/>
        <v>2.871207665777753E-5</v>
      </c>
      <c r="AF49" s="33">
        <f t="shared" si="42"/>
        <v>2.8490486314591834E-5</v>
      </c>
      <c r="AG49" s="33">
        <f t="shared" si="43"/>
        <v>1.5868874137714428E-4</v>
      </c>
      <c r="AH49" s="33">
        <f t="shared" si="44"/>
        <v>5.584965095728478E-5</v>
      </c>
      <c r="AI49" s="33">
        <f t="shared" si="45"/>
        <v>4.61615636033752E-5</v>
      </c>
      <c r="AJ49" s="33">
        <f t="shared" si="46"/>
        <v>4.4129856621166752E-5</v>
      </c>
      <c r="AK49" s="33">
        <f t="shared" si="47"/>
        <v>2.5043928975954088E-4</v>
      </c>
      <c r="AL49" s="33">
        <f t="shared" si="48"/>
        <v>5.803611560462052E-5</v>
      </c>
      <c r="AM49" s="35">
        <f t="shared" si="49"/>
        <v>-1.3396597737518334E-3</v>
      </c>
      <c r="AN49" s="52">
        <f t="shared" si="50"/>
        <v>-2.7137566226409504E-5</v>
      </c>
      <c r="AO49" s="34">
        <f t="shared" si="51"/>
        <v>-2.8341125270614498E-5</v>
      </c>
      <c r="AP49" s="34">
        <f t="shared" si="52"/>
        <v>-2.8562715613800194E-5</v>
      </c>
      <c r="AQ49" s="34">
        <f t="shared" si="53"/>
        <v>1.0163553944875225E-4</v>
      </c>
      <c r="AR49" s="34">
        <f t="shared" si="54"/>
        <v>-1.2035509711072478E-6</v>
      </c>
      <c r="AS49" s="34">
        <f t="shared" si="55"/>
        <v>-1.0891638325016828E-5</v>
      </c>
      <c r="AT49" s="34">
        <f t="shared" si="56"/>
        <v>-1.2923345307225276E-5</v>
      </c>
      <c r="AU49" s="34">
        <f t="shared" si="57"/>
        <v>1.9338608783114886E-4</v>
      </c>
      <c r="AV49" s="34">
        <f t="shared" si="58"/>
        <v>9.8291367622849179E-7</v>
      </c>
      <c r="AW49" s="53">
        <f t="shared" si="59"/>
        <v>-1.3967129756802255E-3</v>
      </c>
      <c r="AX49" s="52">
        <f t="shared" si="60"/>
        <v>1.3812912589283854E-6</v>
      </c>
      <c r="AY49" s="34">
        <f t="shared" si="61"/>
        <v>1.7773221472339173E-7</v>
      </c>
      <c r="AZ49" s="34">
        <f t="shared" si="62"/>
        <v>-4.385812846230408E-8</v>
      </c>
      <c r="BA49" s="34">
        <f t="shared" si="63"/>
        <v>1.3015439693409014E-4</v>
      </c>
      <c r="BB49" s="34">
        <f t="shared" si="64"/>
        <v>2.7315306514230642E-5</v>
      </c>
      <c r="BC49" s="34">
        <f t="shared" si="65"/>
        <v>1.7627219160321062E-5</v>
      </c>
      <c r="BD49" s="34">
        <f t="shared" si="66"/>
        <v>1.5595512178112614E-5</v>
      </c>
      <c r="BE49" s="34">
        <f t="shared" si="67"/>
        <v>2.2190494531648675E-4</v>
      </c>
      <c r="BF49" s="34">
        <f t="shared" si="68"/>
        <v>2.9501771161566381E-5</v>
      </c>
      <c r="BG49" s="53">
        <f t="shared" si="69"/>
        <v>-1.3681941181948876E-3</v>
      </c>
      <c r="BH49" s="32">
        <v>2.9915635701982524E-5</v>
      </c>
      <c r="BI49" s="33">
        <v>2.871207665777753E-5</v>
      </c>
      <c r="BJ49" s="33">
        <v>2.8490486314591834E-5</v>
      </c>
      <c r="BK49" s="33">
        <v>1.5868874137714428E-4</v>
      </c>
      <c r="BL49" s="33">
        <v>5.584965095728478E-5</v>
      </c>
      <c r="BM49" s="33">
        <v>4.61615636033752E-5</v>
      </c>
      <c r="BN49" s="33">
        <v>4.4129856621166752E-5</v>
      </c>
      <c r="BO49" s="33">
        <v>2.5043928975954088E-4</v>
      </c>
      <c r="BP49" s="33">
        <v>5.803611560462052E-5</v>
      </c>
      <c r="BQ49" s="35">
        <v>-1.3396597737518334E-3</v>
      </c>
      <c r="BR49" s="32">
        <v>-2.7137566226409504E-5</v>
      </c>
      <c r="BS49" s="33">
        <v>-2.8341125270614498E-5</v>
      </c>
      <c r="BT49" s="33">
        <v>-2.8562715613800194E-5</v>
      </c>
      <c r="BU49" s="33">
        <v>1.0163553944875225E-4</v>
      </c>
      <c r="BV49" s="33">
        <v>-1.2035509711072478E-6</v>
      </c>
      <c r="BW49" s="33">
        <v>-1.0891638325016828E-5</v>
      </c>
      <c r="BX49" s="33">
        <v>-1.2923345307225276E-5</v>
      </c>
      <c r="BY49" s="33">
        <v>1.9338608783114886E-4</v>
      </c>
      <c r="BZ49" s="33">
        <v>9.8291367622849179E-7</v>
      </c>
      <c r="CA49" s="35">
        <v>-1.3967129756802255E-3</v>
      </c>
      <c r="CB49" s="52">
        <v>1.3812912589283854E-6</v>
      </c>
      <c r="CC49" s="34">
        <v>1.7773221472339173E-7</v>
      </c>
      <c r="CD49" s="34">
        <v>-4.385812846230408E-8</v>
      </c>
      <c r="CE49" s="34">
        <v>1.3015439693409014E-4</v>
      </c>
      <c r="CF49" s="34">
        <v>2.7315306514230642E-5</v>
      </c>
      <c r="CG49" s="34">
        <v>1.7627219160321062E-5</v>
      </c>
      <c r="CH49" s="34">
        <v>1.5595512178112614E-5</v>
      </c>
      <c r="CI49" s="34">
        <v>2.2190494531648675E-4</v>
      </c>
      <c r="CJ49" s="34">
        <v>2.9501771161566381E-5</v>
      </c>
      <c r="CK49" s="53">
        <v>-1.3681941181948876E-3</v>
      </c>
      <c r="CL49" s="33">
        <v>0</v>
      </c>
      <c r="CM49" s="33">
        <f t="shared" si="83"/>
        <v>1.6649378807537918E-2</v>
      </c>
      <c r="CN49" s="33">
        <f t="shared" si="24"/>
        <v>8.2843832094678937E-3</v>
      </c>
      <c r="CO49" s="33">
        <f t="shared" si="25"/>
        <v>6.7164440352078802E-3</v>
      </c>
      <c r="CP49" s="33">
        <f t="shared" si="26"/>
        <v>6.8965573299328842E-3</v>
      </c>
      <c r="CQ49" s="33">
        <f t="shared" si="27"/>
        <v>6.3440062464512614E-3</v>
      </c>
      <c r="CR49" s="33">
        <f t="shared" si="28"/>
        <v>6.4252780712599211E-3</v>
      </c>
      <c r="CS49" s="33">
        <f t="shared" si="29"/>
        <v>1.404996213531895E-2</v>
      </c>
      <c r="CT49" s="33">
        <f t="shared" si="30"/>
        <v>1.5012252994277109E-2</v>
      </c>
      <c r="CU49" s="33">
        <f t="shared" si="31"/>
        <v>5.9951193325888941E-3</v>
      </c>
      <c r="CV49" s="33">
        <f t="shared" si="32"/>
        <v>9.7702721935091219E-3</v>
      </c>
      <c r="CW49" s="33">
        <f t="shared" si="33"/>
        <v>1.3165259734930101E-2</v>
      </c>
      <c r="CX49" s="35">
        <f t="shared" si="34"/>
        <v>1.3498686080835931E-2</v>
      </c>
    </row>
    <row r="50" spans="1:102" x14ac:dyDescent="0.3">
      <c r="A50" s="21">
        <v>44139</v>
      </c>
      <c r="B50" s="22">
        <v>3443.44</v>
      </c>
      <c r="C50" s="23">
        <v>6253.68</v>
      </c>
      <c r="D50" s="23">
        <v>7092.3029999999999</v>
      </c>
      <c r="E50" s="23">
        <f t="shared" si="72"/>
        <v>6250.8333609490537</v>
      </c>
      <c r="F50" s="23">
        <f>VLOOKUP($A50,Data!S$7:T$800,2,0)</f>
        <v>346.61269499999997</v>
      </c>
      <c r="G50" s="23">
        <f>VLOOKUP($A50,Data!V$7:Y$800,4,0)</f>
        <v>34.191769696050862</v>
      </c>
      <c r="H50" s="23">
        <f>VLOOKUP($A50,Data!P$7:Q$800,2,0)</f>
        <v>62.160600000000002</v>
      </c>
      <c r="I50" s="23">
        <f>VLOOKUP($A50,Data!K$7:N$800,4,0)</f>
        <v>65.112262929294957</v>
      </c>
      <c r="J50" s="23">
        <f>VLOOKUP($A50,Data!AA$7:AB$800,2,0)</f>
        <v>638.64459999999997</v>
      </c>
      <c r="K50" s="23">
        <f>VLOOKUP($A50,Data!AD$7:AE$800,2,0)</f>
        <v>64.569100000000006</v>
      </c>
      <c r="L50" s="23">
        <f>VLOOKUP($A50,Data!AL$7:AO$800,4,0)</f>
        <v>343.18346920308738</v>
      </c>
      <c r="M50" s="23">
        <f>VLOOKUP($A50,Data!AG$7:AJ$800,4,0)</f>
        <v>34.741500000000002</v>
      </c>
      <c r="N50" s="23">
        <f>VLOOKUP($A50,Data!AQ$7:AU$800,5,0)</f>
        <v>35.043039294864855</v>
      </c>
      <c r="O50" s="24">
        <f>VLOOKUP($A50,Data!AQ$7:AW$800,7,0)</f>
        <v>35.081349146935921</v>
      </c>
      <c r="P50" s="32">
        <f t="shared" si="37"/>
        <v>2.2047038430944355E-2</v>
      </c>
      <c r="Q50" s="33">
        <f t="shared" si="15"/>
        <v>2.2048548973077953E-2</v>
      </c>
      <c r="R50" s="33">
        <f t="shared" si="16"/>
        <v>2.2048765725649622E-2</v>
      </c>
      <c r="S50" s="34">
        <f t="shared" si="38"/>
        <v>2.204850663144383E-2</v>
      </c>
      <c r="T50" s="33">
        <f t="shared" si="39"/>
        <v>2.2041499179828561E-2</v>
      </c>
      <c r="U50" s="33">
        <f t="shared" si="73"/>
        <v>2.2042679474879368E-2</v>
      </c>
      <c r="V50" s="33">
        <f t="shared" si="74"/>
        <v>2.2082423508984261E-2</v>
      </c>
      <c r="W50" s="33">
        <f t="shared" si="75"/>
        <v>2.2065727699530635E-2</v>
      </c>
      <c r="X50" s="33">
        <f t="shared" si="76"/>
        <v>2.2047543496400257E-2</v>
      </c>
      <c r="Y50" s="33">
        <f t="shared" si="77"/>
        <v>2.2101249111565302E-2</v>
      </c>
      <c r="Z50" s="33">
        <f t="shared" si="78"/>
        <v>2.2013987417440317E-2</v>
      </c>
      <c r="AA50" s="33">
        <f t="shared" si="79"/>
        <v>2.1820844951117024E-2</v>
      </c>
      <c r="AB50" s="33">
        <f t="shared" si="80"/>
        <v>2.2045704512593467E-2</v>
      </c>
      <c r="AC50" s="35">
        <f t="shared" si="81"/>
        <v>2.3354953652706012E-2</v>
      </c>
      <c r="AD50" s="32">
        <f t="shared" si="40"/>
        <v>-7.0497932493918114E-6</v>
      </c>
      <c r="AE50" s="33">
        <f t="shared" si="41"/>
        <v>-5.8694981985851769E-6</v>
      </c>
      <c r="AF50" s="33">
        <f t="shared" si="42"/>
        <v>3.3874535906308623E-5</v>
      </c>
      <c r="AG50" s="33">
        <f t="shared" si="43"/>
        <v>1.7178726452682369E-5</v>
      </c>
      <c r="AH50" s="33">
        <f t="shared" si="44"/>
        <v>-1.0054766776956825E-6</v>
      </c>
      <c r="AI50" s="33">
        <f t="shared" si="45"/>
        <v>5.2700138487349335E-5</v>
      </c>
      <c r="AJ50" s="33">
        <f t="shared" si="46"/>
        <v>-3.4561555637635522E-5</v>
      </c>
      <c r="AK50" s="33">
        <f t="shared" si="47"/>
        <v>-2.2770402196092832E-4</v>
      </c>
      <c r="AL50" s="33">
        <f t="shared" si="48"/>
        <v>-2.8444604844857224E-6</v>
      </c>
      <c r="AM50" s="35">
        <f t="shared" si="49"/>
        <v>1.3064046796280593E-3</v>
      </c>
      <c r="AN50" s="52">
        <f t="shared" si="50"/>
        <v>-7.2665458210607881E-6</v>
      </c>
      <c r="AO50" s="34">
        <f t="shared" si="51"/>
        <v>-6.0862507702541535E-6</v>
      </c>
      <c r="AP50" s="34">
        <f t="shared" si="52"/>
        <v>3.3657783334639646E-5</v>
      </c>
      <c r="AQ50" s="34">
        <f t="shared" si="53"/>
        <v>1.6961973881013392E-5</v>
      </c>
      <c r="AR50" s="34">
        <f t="shared" si="54"/>
        <v>-1.2222292493646592E-6</v>
      </c>
      <c r="AS50" s="34">
        <f t="shared" si="55"/>
        <v>5.2483385915680358E-5</v>
      </c>
      <c r="AT50" s="34">
        <f t="shared" si="56"/>
        <v>-3.4778308209304498E-5</v>
      </c>
      <c r="AU50" s="34">
        <f t="shared" si="57"/>
        <v>-2.2792077453259729E-4</v>
      </c>
      <c r="AV50" s="34">
        <f t="shared" si="58"/>
        <v>-3.0612130561546991E-6</v>
      </c>
      <c r="AW50" s="53">
        <f t="shared" si="59"/>
        <v>1.3061879270563903E-3</v>
      </c>
      <c r="AX50" s="52">
        <f t="shared" si="60"/>
        <v>-7.0074516151930055E-6</v>
      </c>
      <c r="AY50" s="34">
        <f t="shared" si="61"/>
        <v>-5.827156564386371E-6</v>
      </c>
      <c r="AZ50" s="34">
        <f t="shared" si="62"/>
        <v>3.3916877540507429E-5</v>
      </c>
      <c r="BA50" s="34">
        <f t="shared" si="63"/>
        <v>1.7221068086881175E-5</v>
      </c>
      <c r="BB50" s="34">
        <f t="shared" si="64"/>
        <v>-9.6313504349687662E-7</v>
      </c>
      <c r="BC50" s="34">
        <f t="shared" si="65"/>
        <v>5.2742480121548141E-5</v>
      </c>
      <c r="BD50" s="34">
        <f t="shared" si="66"/>
        <v>-3.4519214003436716E-5</v>
      </c>
      <c r="BE50" s="34">
        <f t="shared" si="67"/>
        <v>-2.2766168032672951E-4</v>
      </c>
      <c r="BF50" s="34">
        <f t="shared" si="68"/>
        <v>-2.8021188502869165E-6</v>
      </c>
      <c r="BG50" s="53">
        <f t="shared" si="69"/>
        <v>1.3064470212622581E-3</v>
      </c>
      <c r="BH50" s="32">
        <v>-7.0497932493918114E-6</v>
      </c>
      <c r="BI50" s="33">
        <v>-5.8694981985851769E-6</v>
      </c>
      <c r="BJ50" s="33">
        <v>3.3874535906308623E-5</v>
      </c>
      <c r="BK50" s="33">
        <v>1.7178726452682369E-5</v>
      </c>
      <c r="BL50" s="33">
        <v>-1.0054766776956825E-6</v>
      </c>
      <c r="BM50" s="33">
        <v>5.2700138487349335E-5</v>
      </c>
      <c r="BN50" s="33">
        <v>-3.4561555637635522E-5</v>
      </c>
      <c r="BO50" s="33">
        <v>-2.2770402196092832E-4</v>
      </c>
      <c r="BP50" s="33">
        <v>-2.8444604844857224E-6</v>
      </c>
      <c r="BQ50" s="35">
        <v>1.3064046796280593E-3</v>
      </c>
      <c r="BR50" s="32">
        <v>-7.2665458210607881E-6</v>
      </c>
      <c r="BS50" s="33">
        <v>-6.0862507702541535E-6</v>
      </c>
      <c r="BT50" s="33">
        <v>3.3657783334639646E-5</v>
      </c>
      <c r="BU50" s="33">
        <v>1.6961973881013392E-5</v>
      </c>
      <c r="BV50" s="33">
        <v>-1.2222292493646592E-6</v>
      </c>
      <c r="BW50" s="33">
        <v>5.2483385915680358E-5</v>
      </c>
      <c r="BX50" s="33">
        <v>-3.4778308209304498E-5</v>
      </c>
      <c r="BY50" s="33">
        <v>-2.2792077453259729E-4</v>
      </c>
      <c r="BZ50" s="33">
        <v>-3.0612130561546991E-6</v>
      </c>
      <c r="CA50" s="35">
        <v>1.3061879270563903E-3</v>
      </c>
      <c r="CB50" s="52">
        <v>-7.0074516151930055E-6</v>
      </c>
      <c r="CC50" s="34">
        <v>-5.827156564386371E-6</v>
      </c>
      <c r="CD50" s="34">
        <v>3.3916877540507429E-5</v>
      </c>
      <c r="CE50" s="34">
        <v>1.7221068086881175E-5</v>
      </c>
      <c r="CF50" s="34">
        <v>-9.6313504349687662E-7</v>
      </c>
      <c r="CG50" s="34">
        <v>5.2742480121548141E-5</v>
      </c>
      <c r="CH50" s="34">
        <v>-3.4519214003436716E-5</v>
      </c>
      <c r="CI50" s="34">
        <v>-2.2766168032672951E-4</v>
      </c>
      <c r="CJ50" s="34">
        <v>-2.8021188502869165E-6</v>
      </c>
      <c r="CK50" s="53">
        <v>1.3064470212622581E-3</v>
      </c>
      <c r="CL50" s="33">
        <v>0</v>
      </c>
      <c r="CM50" s="33">
        <f t="shared" si="83"/>
        <v>1.6592493519170137E-2</v>
      </c>
      <c r="CN50" s="33">
        <f t="shared" si="24"/>
        <v>8.2561661451130419E-3</v>
      </c>
      <c r="CO50" s="33">
        <f t="shared" si="25"/>
        <v>6.6869070817414666E-3</v>
      </c>
      <c r="CP50" s="33">
        <f t="shared" si="26"/>
        <v>6.8682035950846654E-3</v>
      </c>
      <c r="CQ50" s="33">
        <f t="shared" si="27"/>
        <v>6.3158867697667986E-3</v>
      </c>
      <c r="CR50" s="33">
        <f t="shared" si="28"/>
        <v>6.2686631608219745E-3</v>
      </c>
      <c r="CS50" s="33">
        <f t="shared" si="29"/>
        <v>1.3994419168911421E-2</v>
      </c>
      <c r="CT50" s="33">
        <f t="shared" si="30"/>
        <v>1.4966300914038388E-2</v>
      </c>
      <c r="CU50" s="33">
        <f t="shared" si="31"/>
        <v>5.9515799129212787E-3</v>
      </c>
      <c r="CV50" s="33">
        <f t="shared" si="32"/>
        <v>9.5223065992717792E-3</v>
      </c>
      <c r="CW50" s="33">
        <f t="shared" si="33"/>
        <v>1.3107592789217026E-2</v>
      </c>
      <c r="CX50" s="35">
        <f t="shared" si="34"/>
        <v>1.4832090073262139E-2</v>
      </c>
    </row>
    <row r="51" spans="1:102" x14ac:dyDescent="0.3">
      <c r="A51" s="21">
        <v>44138</v>
      </c>
      <c r="B51" s="22">
        <v>3369.16</v>
      </c>
      <c r="C51" s="23">
        <v>6118.77</v>
      </c>
      <c r="D51" s="23">
        <v>6939.3</v>
      </c>
      <c r="E51" s="23">
        <f t="shared" si="72"/>
        <v>6115.9850245768603</v>
      </c>
      <c r="F51" s="23">
        <f>VLOOKUP($A51,Data!S$7:T$800,2,0)</f>
        <v>339.13759399999998</v>
      </c>
      <c r="G51" s="23">
        <f>VLOOKUP($A51,Data!V$7:Y$800,4,0)</f>
        <v>33.454346264305158</v>
      </c>
      <c r="H51" s="23">
        <f>VLOOKUP($A51,Data!P$7:Q$800,2,0)</f>
        <v>60.817599999999999</v>
      </c>
      <c r="I51" s="23">
        <f>VLOOKUP($A51,Data!K$7:N$800,4,0)</f>
        <v>63.706531942764471</v>
      </c>
      <c r="J51" s="23">
        <f>VLOOKUP($A51,Data!AA$7:AB$800,2,0)</f>
        <v>624.86779999999999</v>
      </c>
      <c r="K51" s="23">
        <f>VLOOKUP($A51,Data!AD$7:AE$800,2,0)</f>
        <v>63.172899999999998</v>
      </c>
      <c r="L51" s="23">
        <f>VLOOKUP($A51,Data!AL$7:AO$800,4,0)</f>
        <v>335.79136237683855</v>
      </c>
      <c r="M51" s="23">
        <f>VLOOKUP($A51,Data!AG$7:AJ$800,4,0)</f>
        <v>33.999600000000001</v>
      </c>
      <c r="N51" s="23">
        <f>VLOOKUP($A51,Data!AQ$7:AU$800,5,0)</f>
        <v>34.287154811317009</v>
      </c>
      <c r="O51" s="24">
        <f>VLOOKUP($A51,Data!AQ$7:AW$800,7,0)</f>
        <v>34.280724416995795</v>
      </c>
      <c r="P51" s="32">
        <f t="shared" si="37"/>
        <v>1.7799313644932147E-2</v>
      </c>
      <c r="Q51" s="33">
        <f t="shared" si="15"/>
        <v>1.7805190851884811E-2</v>
      </c>
      <c r="R51" s="33">
        <f t="shared" si="16"/>
        <v>1.7807412878850792E-2</v>
      </c>
      <c r="S51" s="34">
        <f t="shared" si="38"/>
        <v>1.7806197993762995E-2</v>
      </c>
      <c r="T51" s="33">
        <f t="shared" si="39"/>
        <v>1.7800277904003181E-2</v>
      </c>
      <c r="U51" s="33">
        <f t="shared" si="73"/>
        <v>1.7798139118386569E-2</v>
      </c>
      <c r="V51" s="33">
        <f t="shared" si="74"/>
        <v>1.7760470444120546E-2</v>
      </c>
      <c r="W51" s="33">
        <f t="shared" si="75"/>
        <v>1.7677974199713287E-2</v>
      </c>
      <c r="X51" s="33">
        <f t="shared" si="76"/>
        <v>1.7806256320896052E-2</v>
      </c>
      <c r="Y51" s="33">
        <f t="shared" si="77"/>
        <v>1.777848666170434E-2</v>
      </c>
      <c r="Z51" s="33">
        <f t="shared" si="78"/>
        <v>1.777926576225286E-2</v>
      </c>
      <c r="AA51" s="33">
        <f t="shared" si="79"/>
        <v>1.783019997605062E-2</v>
      </c>
      <c r="AB51" s="33">
        <f t="shared" si="80"/>
        <v>1.7803301783723136E-2</v>
      </c>
      <c r="AC51" s="35">
        <f t="shared" si="81"/>
        <v>1.7271476672487296E-2</v>
      </c>
      <c r="AD51" s="32">
        <f t="shared" si="40"/>
        <v>-4.9129478816301031E-6</v>
      </c>
      <c r="AE51" s="33">
        <f t="shared" si="41"/>
        <v>-7.0517334982422852E-6</v>
      </c>
      <c r="AF51" s="33">
        <f t="shared" si="42"/>
        <v>-4.4720407764264891E-5</v>
      </c>
      <c r="AG51" s="33">
        <f t="shared" si="43"/>
        <v>-1.2721665217152456E-4</v>
      </c>
      <c r="AH51" s="33">
        <f t="shared" si="44"/>
        <v>1.0654690112410492E-6</v>
      </c>
      <c r="AI51" s="33">
        <f t="shared" si="45"/>
        <v>-2.6704190180470988E-5</v>
      </c>
      <c r="AJ51" s="33">
        <f t="shared" si="46"/>
        <v>-2.5925089631950726E-5</v>
      </c>
      <c r="AK51" s="33">
        <f t="shared" si="47"/>
        <v>2.5009124165809027E-5</v>
      </c>
      <c r="AL51" s="33">
        <f t="shared" si="48"/>
        <v>-1.8890681616756666E-6</v>
      </c>
      <c r="AM51" s="35">
        <f t="shared" si="49"/>
        <v>-5.3371417939751531E-4</v>
      </c>
      <c r="AN51" s="52">
        <f t="shared" si="50"/>
        <v>-7.1349748476112751E-6</v>
      </c>
      <c r="AO51" s="34">
        <f t="shared" si="51"/>
        <v>-9.2737604642234572E-6</v>
      </c>
      <c r="AP51" s="34">
        <f t="shared" si="52"/>
        <v>-4.6942434730246063E-5</v>
      </c>
      <c r="AQ51" s="34">
        <f t="shared" si="53"/>
        <v>-1.2943867913750573E-4</v>
      </c>
      <c r="AR51" s="34">
        <f t="shared" si="54"/>
        <v>-1.1565579547401228E-6</v>
      </c>
      <c r="AS51" s="34">
        <f t="shared" si="55"/>
        <v>-2.892621714645216E-5</v>
      </c>
      <c r="AT51" s="34">
        <f t="shared" si="56"/>
        <v>-2.8147116597931898E-5</v>
      </c>
      <c r="AU51" s="34">
        <f t="shared" si="57"/>
        <v>2.2787097199827855E-5</v>
      </c>
      <c r="AV51" s="34">
        <f t="shared" si="58"/>
        <v>-4.1110951276568386E-6</v>
      </c>
      <c r="AW51" s="53">
        <f t="shared" si="59"/>
        <v>-5.3593620636349648E-4</v>
      </c>
      <c r="AX51" s="52">
        <f t="shared" si="60"/>
        <v>-5.920089759747782E-6</v>
      </c>
      <c r="AY51" s="34">
        <f t="shared" si="61"/>
        <v>-8.0588753763599641E-6</v>
      </c>
      <c r="AZ51" s="34">
        <f t="shared" si="62"/>
        <v>-4.572754964238257E-5</v>
      </c>
      <c r="BA51" s="34">
        <f t="shared" si="63"/>
        <v>-1.2822379404964224E-4</v>
      </c>
      <c r="BB51" s="34">
        <f t="shared" si="64"/>
        <v>5.8327133123370345E-8</v>
      </c>
      <c r="BC51" s="34">
        <f t="shared" si="65"/>
        <v>-2.7711332058588667E-5</v>
      </c>
      <c r="BD51" s="34">
        <f t="shared" si="66"/>
        <v>-2.6932231510068405E-5</v>
      </c>
      <c r="BE51" s="34">
        <f t="shared" si="67"/>
        <v>2.4001982287691348E-5</v>
      </c>
      <c r="BF51" s="34">
        <f t="shared" si="68"/>
        <v>-2.8962100397933455E-6</v>
      </c>
      <c r="BG51" s="53">
        <f t="shared" si="69"/>
        <v>-5.3472132127563299E-4</v>
      </c>
      <c r="BH51" s="32">
        <v>-4.9129478816301031E-6</v>
      </c>
      <c r="BI51" s="33">
        <v>-7.0517334982422852E-6</v>
      </c>
      <c r="BJ51" s="33">
        <v>-4.4720407764264891E-5</v>
      </c>
      <c r="BK51" s="33">
        <v>-1.2721665217152456E-4</v>
      </c>
      <c r="BL51" s="33">
        <v>1.0654690112410492E-6</v>
      </c>
      <c r="BM51" s="33">
        <v>-2.6704190180470988E-5</v>
      </c>
      <c r="BN51" s="33">
        <v>-2.5925089631950726E-5</v>
      </c>
      <c r="BO51" s="33">
        <v>2.5009124165809027E-5</v>
      </c>
      <c r="BP51" s="33">
        <v>-1.8890681616756666E-6</v>
      </c>
      <c r="BQ51" s="35">
        <v>-5.3371417939751531E-4</v>
      </c>
      <c r="BR51" s="32">
        <v>-7.1349748476112751E-6</v>
      </c>
      <c r="BS51" s="33">
        <v>-9.2737604642234572E-6</v>
      </c>
      <c r="BT51" s="33">
        <v>-4.6942434730246063E-5</v>
      </c>
      <c r="BU51" s="33">
        <v>-1.2943867913750573E-4</v>
      </c>
      <c r="BV51" s="33">
        <v>-1.1565579547401228E-6</v>
      </c>
      <c r="BW51" s="33">
        <v>-2.892621714645216E-5</v>
      </c>
      <c r="BX51" s="33">
        <v>-2.8147116597931898E-5</v>
      </c>
      <c r="BY51" s="33">
        <v>2.2787097199827855E-5</v>
      </c>
      <c r="BZ51" s="33">
        <v>-4.1110951276568386E-6</v>
      </c>
      <c r="CA51" s="35">
        <v>-5.3593620636349648E-4</v>
      </c>
      <c r="CB51" s="52">
        <v>-5.920089759747782E-6</v>
      </c>
      <c r="CC51" s="34">
        <v>-8.0588753763599641E-6</v>
      </c>
      <c r="CD51" s="34">
        <v>-4.572754964238257E-5</v>
      </c>
      <c r="CE51" s="34">
        <v>-1.2822379404964224E-4</v>
      </c>
      <c r="CF51" s="34">
        <v>5.8327133123370345E-8</v>
      </c>
      <c r="CG51" s="34">
        <v>-2.7711332058588667E-5</v>
      </c>
      <c r="CH51" s="34">
        <v>-2.6932231510068405E-5</v>
      </c>
      <c r="CI51" s="34">
        <v>2.4001982287691348E-5</v>
      </c>
      <c r="CJ51" s="34">
        <v>-2.8962100397933455E-6</v>
      </c>
      <c r="CK51" s="53">
        <v>-5.3472132127563299E-4</v>
      </c>
      <c r="CL51" s="33">
        <v>0</v>
      </c>
      <c r="CM51" s="33">
        <f t="shared" si="83"/>
        <v>1.6592277923745957E-2</v>
      </c>
      <c r="CN51" s="33">
        <f t="shared" si="24"/>
        <v>8.256207915355418E-3</v>
      </c>
      <c r="CO51" s="33">
        <f t="shared" si="25"/>
        <v>6.6938509627558762E-3</v>
      </c>
      <c r="CP51" s="33">
        <f t="shared" si="26"/>
        <v>6.873985947647876E-3</v>
      </c>
      <c r="CQ51" s="33">
        <f t="shared" si="27"/>
        <v>6.2825347789139396E-3</v>
      </c>
      <c r="CR51" s="33">
        <f t="shared" si="28"/>
        <v>6.2517499490450934E-3</v>
      </c>
      <c r="CS51" s="33">
        <f t="shared" si="29"/>
        <v>1.3995416723033394E-2</v>
      </c>
      <c r="CT51" s="33">
        <f t="shared" si="30"/>
        <v>1.491396865765493E-2</v>
      </c>
      <c r="CU51" s="33">
        <f t="shared" si="31"/>
        <v>5.9855982844172484E-3</v>
      </c>
      <c r="CV51" s="33">
        <f t="shared" si="32"/>
        <v>9.7472699973151222E-3</v>
      </c>
      <c r="CW51" s="33">
        <f t="shared" si="33"/>
        <v>1.3110412373998459E-2</v>
      </c>
      <c r="CX51" s="35">
        <f t="shared" si="34"/>
        <v>1.3536565595879013E-2</v>
      </c>
    </row>
    <row r="52" spans="1:102" x14ac:dyDescent="0.3">
      <c r="A52" s="21">
        <v>44137</v>
      </c>
      <c r="B52" s="22">
        <v>3310.24</v>
      </c>
      <c r="C52" s="23">
        <v>6011.73</v>
      </c>
      <c r="D52" s="23">
        <v>6817.8909999999996</v>
      </c>
      <c r="E52" s="23">
        <f t="shared" si="72"/>
        <v>6008.9877981017553</v>
      </c>
      <c r="F52" s="23">
        <f>VLOOKUP($A52,Data!S$7:T$800,2,0)</f>
        <v>333.20642700000002</v>
      </c>
      <c r="G52" s="23">
        <f>VLOOKUP($A52,Data!V$7:Y$800,4,0)</f>
        <v>32.869333297546802</v>
      </c>
      <c r="H52" s="23">
        <f>VLOOKUP($A52,Data!P$7:Q$800,2,0)</f>
        <v>59.756300000000003</v>
      </c>
      <c r="I52" s="23">
        <f>VLOOKUP($A52,Data!K$7:N$800,4,0)</f>
        <v>62.599892655495793</v>
      </c>
      <c r="J52" s="23">
        <f>VLOOKUP($A52,Data!AA$7:AB$800,2,0)</f>
        <v>613.93589999999995</v>
      </c>
      <c r="K52" s="23">
        <f>VLOOKUP($A52,Data!AD$7:AE$800,2,0)</f>
        <v>62.069400000000002</v>
      </c>
      <c r="L52" s="23">
        <f>VLOOKUP($A52,Data!AL$7:AO$800,4,0)</f>
        <v>329.92552871997435</v>
      </c>
      <c r="M52" s="23">
        <f>VLOOKUP($A52,Data!AG$7:AJ$800,4,0)</f>
        <v>33.404000000000003</v>
      </c>
      <c r="N52" s="23">
        <f>VLOOKUP($A52,Data!AQ$7:AU$800,5,0)</f>
        <v>33.687407725272656</v>
      </c>
      <c r="O52" s="24">
        <f>VLOOKUP($A52,Data!AQ$7:AW$800,7,0)</f>
        <v>33.698698138208535</v>
      </c>
      <c r="P52" s="32">
        <f t="shared" si="37"/>
        <v>1.231819349472163E-2</v>
      </c>
      <c r="Q52" s="33">
        <f t="shared" si="15"/>
        <v>1.2327987444683108E-2</v>
      </c>
      <c r="R52" s="33">
        <f t="shared" si="16"/>
        <v>1.2331998532406852E-2</v>
      </c>
      <c r="S52" s="34">
        <f t="shared" si="38"/>
        <v>1.2329927776754068E-2</v>
      </c>
      <c r="T52" s="33">
        <f t="shared" si="39"/>
        <v>1.2324989148325471E-2</v>
      </c>
      <c r="U52" s="33">
        <f t="shared" si="73"/>
        <v>1.232488649342689E-2</v>
      </c>
      <c r="V52" s="33">
        <f t="shared" si="74"/>
        <v>1.2317632629275099E-2</v>
      </c>
      <c r="W52" s="33">
        <f t="shared" si="75"/>
        <v>1.2415349887133109E-2</v>
      </c>
      <c r="X52" s="33">
        <f t="shared" si="76"/>
        <v>1.2327946054105698E-2</v>
      </c>
      <c r="Y52" s="33">
        <f t="shared" si="77"/>
        <v>1.2331745314638098E-2</v>
      </c>
      <c r="Z52" s="33">
        <f t="shared" si="78"/>
        <v>1.2347404857838917E-2</v>
      </c>
      <c r="AA52" s="33">
        <f t="shared" si="79"/>
        <v>1.2478669265252984E-2</v>
      </c>
      <c r="AB52" s="33">
        <f t="shared" si="80"/>
        <v>1.2326309121745815E-2</v>
      </c>
      <c r="AC52" s="35">
        <f t="shared" si="81"/>
        <v>1.2830796611233319E-2</v>
      </c>
      <c r="AD52" s="32">
        <f t="shared" si="40"/>
        <v>-2.9982963576369315E-6</v>
      </c>
      <c r="AE52" s="33">
        <f t="shared" si="41"/>
        <v>-3.1009512562185648E-6</v>
      </c>
      <c r="AF52" s="33">
        <f t="shared" si="42"/>
        <v>-1.0354815408009088E-5</v>
      </c>
      <c r="AG52" s="33">
        <f t="shared" si="43"/>
        <v>8.7362442450000799E-5</v>
      </c>
      <c r="AH52" s="33">
        <f t="shared" si="44"/>
        <v>-4.1390577409927687E-8</v>
      </c>
      <c r="AI52" s="33">
        <f t="shared" si="45"/>
        <v>3.7578699549900563E-6</v>
      </c>
      <c r="AJ52" s="33">
        <f t="shared" si="46"/>
        <v>1.9417413155808916E-5</v>
      </c>
      <c r="AK52" s="33">
        <f t="shared" si="47"/>
        <v>1.5068182056987567E-4</v>
      </c>
      <c r="AL52" s="33">
        <f t="shared" si="48"/>
        <v>-1.6783229372929753E-6</v>
      </c>
      <c r="AM52" s="35">
        <f t="shared" si="49"/>
        <v>5.0280916655021102E-4</v>
      </c>
      <c r="AN52" s="52">
        <f t="shared" si="50"/>
        <v>-7.0093840813800767E-6</v>
      </c>
      <c r="AO52" s="34">
        <f t="shared" si="51"/>
        <v>-7.1120389799617101E-6</v>
      </c>
      <c r="AP52" s="34">
        <f t="shared" si="52"/>
        <v>-1.4365903131752233E-5</v>
      </c>
      <c r="AQ52" s="34">
        <f t="shared" si="53"/>
        <v>8.3351354726257654E-5</v>
      </c>
      <c r="AR52" s="34">
        <f t="shared" si="54"/>
        <v>-4.0524783011530729E-6</v>
      </c>
      <c r="AS52" s="34">
        <f t="shared" si="55"/>
        <v>-2.5321776875308899E-7</v>
      </c>
      <c r="AT52" s="34">
        <f t="shared" si="56"/>
        <v>1.5406325432065771E-5</v>
      </c>
      <c r="AU52" s="34">
        <f t="shared" si="57"/>
        <v>1.4667073284613252E-4</v>
      </c>
      <c r="AV52" s="34">
        <f t="shared" si="58"/>
        <v>-5.6894106610361206E-6</v>
      </c>
      <c r="AW52" s="53">
        <f t="shared" si="59"/>
        <v>4.9879807882646787E-4</v>
      </c>
      <c r="AX52" s="52">
        <f t="shared" si="60"/>
        <v>-4.9386284286523363E-6</v>
      </c>
      <c r="AY52" s="34">
        <f t="shared" si="61"/>
        <v>-5.0412833272339697E-6</v>
      </c>
      <c r="AZ52" s="34">
        <f t="shared" si="62"/>
        <v>-1.2295147479024493E-5</v>
      </c>
      <c r="BA52" s="34">
        <f t="shared" si="63"/>
        <v>8.5422110378985394E-5</v>
      </c>
      <c r="BB52" s="34">
        <f t="shared" si="64"/>
        <v>-1.9817226484253325E-6</v>
      </c>
      <c r="BC52" s="34">
        <f t="shared" si="65"/>
        <v>1.8175378839746514E-6</v>
      </c>
      <c r="BD52" s="34">
        <f t="shared" si="66"/>
        <v>1.7477081084793511E-5</v>
      </c>
      <c r="BE52" s="34">
        <f t="shared" si="67"/>
        <v>1.4874148849886026E-4</v>
      </c>
      <c r="BF52" s="34">
        <f t="shared" si="68"/>
        <v>-3.6186550083083802E-6</v>
      </c>
      <c r="BG52" s="53">
        <f t="shared" si="69"/>
        <v>5.0086883447919561E-4</v>
      </c>
      <c r="BH52" s="32">
        <v>-2.9982963576369315E-6</v>
      </c>
      <c r="BI52" s="33">
        <v>-3.1009512562185648E-6</v>
      </c>
      <c r="BJ52" s="33">
        <v>-1.0354815408009088E-5</v>
      </c>
      <c r="BK52" s="33">
        <v>8.7362442450000799E-5</v>
      </c>
      <c r="BL52" s="33">
        <v>-4.1390577409927687E-8</v>
      </c>
      <c r="BM52" s="33">
        <v>3.7578699549900563E-6</v>
      </c>
      <c r="BN52" s="33">
        <v>1.9417413155808916E-5</v>
      </c>
      <c r="BO52" s="33">
        <v>1.5068182056987567E-4</v>
      </c>
      <c r="BP52" s="33">
        <v>-1.6783229372929753E-6</v>
      </c>
      <c r="BQ52" s="35">
        <v>5.0280916655021102E-4</v>
      </c>
      <c r="BR52" s="32">
        <v>-7.0093840813800767E-6</v>
      </c>
      <c r="BS52" s="33">
        <v>-7.1120389799617101E-6</v>
      </c>
      <c r="BT52" s="33">
        <v>-1.4365903131752233E-5</v>
      </c>
      <c r="BU52" s="33">
        <v>8.3351354726257654E-5</v>
      </c>
      <c r="BV52" s="33">
        <v>-4.0524783011530729E-6</v>
      </c>
      <c r="BW52" s="33">
        <v>-2.5321776875308899E-7</v>
      </c>
      <c r="BX52" s="33">
        <v>1.5406325432065771E-5</v>
      </c>
      <c r="BY52" s="33">
        <v>1.4667073284613252E-4</v>
      </c>
      <c r="BZ52" s="33">
        <v>-5.6894106610361206E-6</v>
      </c>
      <c r="CA52" s="35">
        <v>4.9879807882646787E-4</v>
      </c>
      <c r="CB52" s="52">
        <v>-4.9386284286523363E-6</v>
      </c>
      <c r="CC52" s="34">
        <v>-5.0412833272339697E-6</v>
      </c>
      <c r="CD52" s="34">
        <v>-1.2295147479024493E-5</v>
      </c>
      <c r="CE52" s="34">
        <v>8.5422110378985394E-5</v>
      </c>
      <c r="CF52" s="34">
        <v>-1.9817226484253325E-6</v>
      </c>
      <c r="CG52" s="34">
        <v>1.8175378839746514E-6</v>
      </c>
      <c r="CH52" s="34">
        <v>1.7477081084793511E-5</v>
      </c>
      <c r="CI52" s="34">
        <v>1.4874148849886026E-4</v>
      </c>
      <c r="CJ52" s="34">
        <v>-3.6186550083083802E-6</v>
      </c>
      <c r="CK52" s="53">
        <v>5.0086883447919561E-4</v>
      </c>
      <c r="CL52" s="33">
        <v>0</v>
      </c>
      <c r="CM52" s="33">
        <f t="shared" si="83"/>
        <v>1.6590058549602604E-2</v>
      </c>
      <c r="CN52" s="33">
        <f t="shared" si="24"/>
        <v>8.2552102234050295E-3</v>
      </c>
      <c r="CO52" s="33">
        <f t="shared" si="25"/>
        <v>6.6987102996314274E-3</v>
      </c>
      <c r="CP52" s="33">
        <f t="shared" si="26"/>
        <v>6.880961994019108E-3</v>
      </c>
      <c r="CQ52" s="33">
        <f t="shared" si="27"/>
        <v>6.3267508460422839E-3</v>
      </c>
      <c r="CR52" s="33">
        <f t="shared" si="28"/>
        <v>6.3775382456532359E-3</v>
      </c>
      <c r="CS52" s="33">
        <f t="shared" si="29"/>
        <v>1.3994355243318823E-2</v>
      </c>
      <c r="CT52" s="33">
        <f t="shared" si="30"/>
        <v>1.4940597689404589E-2</v>
      </c>
      <c r="CU52" s="33">
        <f t="shared" si="31"/>
        <v>6.0112229632460767E-3</v>
      </c>
      <c r="CV52" s="33">
        <f t="shared" si="32"/>
        <v>9.7224594789671048E-3</v>
      </c>
      <c r="CW52" s="33">
        <f t="shared" si="33"/>
        <v>1.3112292732040842E-2</v>
      </c>
      <c r="CX52" s="35">
        <f t="shared" si="34"/>
        <v>1.4068320244269961E-2</v>
      </c>
    </row>
    <row r="53" spans="1:102" x14ac:dyDescent="0.3">
      <c r="A53" s="21">
        <v>44134</v>
      </c>
      <c r="B53" s="22">
        <v>3269.96</v>
      </c>
      <c r="C53" s="23">
        <v>5938.52</v>
      </c>
      <c r="D53" s="23">
        <v>6734.8370000000004</v>
      </c>
      <c r="E53" s="23">
        <f t="shared" si="72"/>
        <v>5935.7998150844933</v>
      </c>
      <c r="F53" s="23">
        <f>VLOOKUP($A53,Data!S$7:T$800,2,0)</f>
        <v>329.14966099999998</v>
      </c>
      <c r="G53" s="23">
        <f>VLOOKUP($A53,Data!V$7:Y$800,4,0)</f>
        <v>32.469154651924313</v>
      </c>
      <c r="H53" s="23">
        <f>VLOOKUP($A53,Data!P$7:Q$800,2,0)</f>
        <v>59.029200000000003</v>
      </c>
      <c r="I53" s="23">
        <f>VLOOKUP($A53,Data!K$7:N$800,4,0)</f>
        <v>61.83222396072383</v>
      </c>
      <c r="J53" s="23">
        <f>VLOOKUP($A53,Data!AA$7:AB$800,2,0)</f>
        <v>606.45950000000005</v>
      </c>
      <c r="K53" s="23">
        <f>VLOOKUP($A53,Data!AD$7:AE$800,2,0)</f>
        <v>61.313299999999998</v>
      </c>
      <c r="L53" s="23">
        <f>VLOOKUP($A53,Data!AL$7:AO$800,4,0)</f>
        <v>325.90149106600899</v>
      </c>
      <c r="M53" s="23">
        <f>VLOOKUP($A53,Data!AG$7:AJ$800,4,0)</f>
        <v>32.9923</v>
      </c>
      <c r="N53" s="23">
        <f>VLOOKUP($A53,Data!AQ$7:AU$800,5,0)</f>
        <v>33.277222395314922</v>
      </c>
      <c r="O53" s="24">
        <f>VLOOKUP($A53,Data!AQ$7:AW$800,7,0)</f>
        <v>33.271794509960479</v>
      </c>
      <c r="P53" s="32">
        <f t="shared" si="37"/>
        <v>-1.2129506270184387E-2</v>
      </c>
      <c r="Q53" s="33">
        <f t="shared" si="15"/>
        <v>-1.2056250301530902E-2</v>
      </c>
      <c r="R53" s="33">
        <f t="shared" si="16"/>
        <v>-1.2022807202329955E-2</v>
      </c>
      <c r="S53" s="34">
        <f t="shared" si="38"/>
        <v>-1.203881206250812E-2</v>
      </c>
      <c r="T53" s="33">
        <f t="shared" si="39"/>
        <v>-1.2036084279342996E-2</v>
      </c>
      <c r="U53" s="33">
        <f t="shared" si="73"/>
        <v>-1.2035813600301815E-2</v>
      </c>
      <c r="V53" s="33">
        <f t="shared" si="74"/>
        <v>-1.2037142417202662E-2</v>
      </c>
      <c r="W53" s="33">
        <f t="shared" si="75"/>
        <v>-1.2105766167569199E-2</v>
      </c>
      <c r="X53" s="33">
        <f t="shared" si="76"/>
        <v>-1.2024296213755781E-2</v>
      </c>
      <c r="Y53" s="33">
        <f t="shared" si="77"/>
        <v>-1.2039864325939953E-2</v>
      </c>
      <c r="Z53" s="33">
        <f t="shared" si="78"/>
        <v>-1.2003653259494595E-2</v>
      </c>
      <c r="AA53" s="33">
        <f t="shared" si="79"/>
        <v>-1.1931465947105147E-2</v>
      </c>
      <c r="AB53" s="33">
        <f t="shared" si="80"/>
        <v>-1.2025693911033364E-2</v>
      </c>
      <c r="AC53" s="35">
        <f t="shared" si="81"/>
        <v>-1.3228001190756289E-2</v>
      </c>
      <c r="AD53" s="32">
        <f t="shared" si="40"/>
        <v>2.0166022187906307E-5</v>
      </c>
      <c r="AE53" s="33">
        <f t="shared" si="41"/>
        <v>2.0436701229087362E-5</v>
      </c>
      <c r="AF53" s="33">
        <f t="shared" si="42"/>
        <v>1.9107884328239955E-5</v>
      </c>
      <c r="AG53" s="33">
        <f t="shared" si="43"/>
        <v>-4.9515866038296608E-5</v>
      </c>
      <c r="AH53" s="33">
        <f t="shared" si="44"/>
        <v>3.1954087775121209E-5</v>
      </c>
      <c r="AI53" s="33">
        <f t="shared" si="45"/>
        <v>1.6385975590949009E-5</v>
      </c>
      <c r="AJ53" s="33">
        <f t="shared" si="46"/>
        <v>5.2597042036306441E-5</v>
      </c>
      <c r="AK53" s="33">
        <f t="shared" si="47"/>
        <v>1.2478435442575542E-4</v>
      </c>
      <c r="AL53" s="33">
        <f t="shared" si="48"/>
        <v>3.0556390497538111E-5</v>
      </c>
      <c r="AM53" s="35">
        <f t="shared" si="49"/>
        <v>-1.1717508892253869E-3</v>
      </c>
      <c r="AN53" s="52">
        <f t="shared" si="50"/>
        <v>-1.3277077013040817E-5</v>
      </c>
      <c r="AO53" s="34">
        <f t="shared" si="51"/>
        <v>-1.3006397971859762E-5</v>
      </c>
      <c r="AP53" s="34">
        <f t="shared" si="52"/>
        <v>-1.4335214872707169E-5</v>
      </c>
      <c r="AQ53" s="34">
        <f t="shared" si="53"/>
        <v>-8.2958965239243732E-5</v>
      </c>
      <c r="AR53" s="34">
        <f t="shared" si="54"/>
        <v>-1.4890114258259146E-6</v>
      </c>
      <c r="AS53" s="34">
        <f t="shared" si="55"/>
        <v>-1.7057123609998115E-5</v>
      </c>
      <c r="AT53" s="34">
        <f t="shared" si="56"/>
        <v>1.9153942835359317E-5</v>
      </c>
      <c r="AU53" s="34">
        <f t="shared" si="57"/>
        <v>9.1341255224808293E-5</v>
      </c>
      <c r="AV53" s="34">
        <f t="shared" si="58"/>
        <v>-2.8867087034090133E-6</v>
      </c>
      <c r="AW53" s="53">
        <f t="shared" si="59"/>
        <v>-1.2051939884263341E-3</v>
      </c>
      <c r="AX53" s="52">
        <f t="shared" si="60"/>
        <v>2.7277831651240092E-6</v>
      </c>
      <c r="AY53" s="34">
        <f t="shared" si="61"/>
        <v>2.9984622063050637E-6</v>
      </c>
      <c r="AZ53" s="34">
        <f t="shared" si="62"/>
        <v>1.6696453054576565E-6</v>
      </c>
      <c r="BA53" s="34">
        <f t="shared" si="63"/>
        <v>-6.6954105061078906E-5</v>
      </c>
      <c r="BB53" s="34">
        <f t="shared" si="64"/>
        <v>1.4515848752338911E-5</v>
      </c>
      <c r="BC53" s="34">
        <f t="shared" si="65"/>
        <v>-1.0522634318332891E-6</v>
      </c>
      <c r="BD53" s="34">
        <f t="shared" si="66"/>
        <v>3.5158803013524143E-5</v>
      </c>
      <c r="BE53" s="34">
        <f t="shared" si="67"/>
        <v>1.0734611540297312E-4</v>
      </c>
      <c r="BF53" s="34">
        <f t="shared" si="68"/>
        <v>1.3118151474755813E-5</v>
      </c>
      <c r="BG53" s="53">
        <f t="shared" si="69"/>
        <v>-1.1891891282481692E-3</v>
      </c>
      <c r="BH53" s="32">
        <v>2.0166022187906307E-5</v>
      </c>
      <c r="BI53" s="33">
        <v>2.0436701229087362E-5</v>
      </c>
      <c r="BJ53" s="33">
        <v>1.9107884328239955E-5</v>
      </c>
      <c r="BK53" s="33">
        <v>-4.9515866038296608E-5</v>
      </c>
      <c r="BL53" s="33">
        <v>3.1954087775121209E-5</v>
      </c>
      <c r="BM53" s="33">
        <v>1.6385975590949009E-5</v>
      </c>
      <c r="BN53" s="33">
        <v>5.2597042036306441E-5</v>
      </c>
      <c r="BO53" s="33">
        <v>1.2478435442575542E-4</v>
      </c>
      <c r="BP53" s="33">
        <v>3.0556390497538111E-5</v>
      </c>
      <c r="BQ53" s="35">
        <v>-1.1717508892253869E-3</v>
      </c>
      <c r="BR53" s="32">
        <v>-1.3277077013040817E-5</v>
      </c>
      <c r="BS53" s="33">
        <v>-1.3006397971859762E-5</v>
      </c>
      <c r="BT53" s="33">
        <v>-1.4335214872707169E-5</v>
      </c>
      <c r="BU53" s="33">
        <v>-8.2958965239243732E-5</v>
      </c>
      <c r="BV53" s="33">
        <v>-1.4890114258259146E-6</v>
      </c>
      <c r="BW53" s="33">
        <v>-1.7057123609998115E-5</v>
      </c>
      <c r="BX53" s="33">
        <v>1.9153942835359317E-5</v>
      </c>
      <c r="BY53" s="33">
        <v>9.1341255224808293E-5</v>
      </c>
      <c r="BZ53" s="33">
        <v>-2.8867087034090133E-6</v>
      </c>
      <c r="CA53" s="35">
        <v>-1.2051939884263341E-3</v>
      </c>
      <c r="CB53" s="52">
        <v>2.7277831651240092E-6</v>
      </c>
      <c r="CC53" s="34">
        <v>2.9984622063050637E-6</v>
      </c>
      <c r="CD53" s="34">
        <v>1.6696453054576565E-6</v>
      </c>
      <c r="CE53" s="34">
        <v>-6.6954105061078906E-5</v>
      </c>
      <c r="CF53" s="34">
        <v>1.4515848752338911E-5</v>
      </c>
      <c r="CG53" s="34">
        <v>-1.0522634318332891E-6</v>
      </c>
      <c r="CH53" s="34">
        <v>3.5158803013524143E-5</v>
      </c>
      <c r="CI53" s="34">
        <v>1.0734611540297312E-4</v>
      </c>
      <c r="CJ53" s="34">
        <v>1.3118151474755813E-5</v>
      </c>
      <c r="CK53" s="53">
        <v>-1.1891891282481692E-3</v>
      </c>
      <c r="CL53" s="33">
        <v>0</v>
      </c>
      <c r="CM53" s="33">
        <f t="shared" si="83"/>
        <v>1.658603059048458E-2</v>
      </c>
      <c r="CN53" s="33">
        <f t="shared" si="24"/>
        <v>8.2532777013422098E-3</v>
      </c>
      <c r="CO53" s="33">
        <f t="shared" si="25"/>
        <v>6.7016919321194468E-3</v>
      </c>
      <c r="CP53" s="33">
        <f t="shared" si="26"/>
        <v>6.8840462694583771E-3</v>
      </c>
      <c r="CQ53" s="33">
        <f t="shared" si="27"/>
        <v>6.337044381795609E-3</v>
      </c>
      <c r="CR53" s="33">
        <f t="shared" si="28"/>
        <v>6.290696812660368E-3</v>
      </c>
      <c r="CS53" s="33">
        <f t="shared" si="29"/>
        <v>1.3994396702029954E-2</v>
      </c>
      <c r="CT53" s="33">
        <f t="shared" si="30"/>
        <v>1.4936830135146018E-2</v>
      </c>
      <c r="CU53" s="33">
        <f t="shared" si="31"/>
        <v>5.9919270817514469E-3</v>
      </c>
      <c r="CV53" s="33">
        <f t="shared" si="32"/>
        <v>9.5721878504546609E-3</v>
      </c>
      <c r="CW53" s="33">
        <f t="shared" si="33"/>
        <v>1.3113972358050452E-2</v>
      </c>
      <c r="CX53" s="35">
        <f t="shared" si="34"/>
        <v>1.356489672216421E-2</v>
      </c>
    </row>
    <row r="54" spans="1:102" x14ac:dyDescent="0.3">
      <c r="A54" s="21">
        <v>44133</v>
      </c>
      <c r="B54" s="22">
        <v>3310.11</v>
      </c>
      <c r="C54" s="23">
        <v>6010.99</v>
      </c>
      <c r="D54" s="23">
        <v>6816.7939999999999</v>
      </c>
      <c r="E54" s="23">
        <f t="shared" si="72"/>
        <v>6008.1305698620727</v>
      </c>
      <c r="F54" s="23">
        <f>VLOOKUP($A54,Data!S$7:T$800,2,0)</f>
        <v>333.15959800000002</v>
      </c>
      <c r="G54" s="23">
        <f>VLOOKUP($A54,Data!V$7:Y$800,4,0)</f>
        <v>32.864708153285576</v>
      </c>
      <c r="H54" s="23">
        <f>VLOOKUP($A54,Data!P$7:Q$800,2,0)</f>
        <v>59.748399999999997</v>
      </c>
      <c r="I54" s="23">
        <f>VLOOKUP($A54,Data!K$7:N$800,4,0)</f>
        <v>62.589922932187065</v>
      </c>
      <c r="J54" s="23">
        <f>VLOOKUP($A54,Data!AA$7:AB$800,2,0)</f>
        <v>613.84050000000002</v>
      </c>
      <c r="K54" s="23">
        <f>VLOOKUP($A54,Data!AD$7:AE$800,2,0)</f>
        <v>62.060499999999998</v>
      </c>
      <c r="L54" s="23">
        <f>VLOOKUP($A54,Data!AL$7:AO$800,4,0)</f>
        <v>329.86102847565098</v>
      </c>
      <c r="M54" s="23">
        <f>VLOOKUP($A54,Data!AG$7:AJ$800,4,0)</f>
        <v>33.390700000000002</v>
      </c>
      <c r="N54" s="23">
        <f>VLOOKUP($A54,Data!AQ$7:AU$800,5,0)</f>
        <v>33.682275126209937</v>
      </c>
      <c r="O54" s="24">
        <f>VLOOKUP($A54,Data!AQ$7:AW$800,7,0)</f>
        <v>33.717813790936688</v>
      </c>
      <c r="P54" s="32">
        <f t="shared" si="37"/>
        <v>1.1947307117329942E-2</v>
      </c>
      <c r="Q54" s="33">
        <f t="shared" si="15"/>
        <v>1.20074010845721E-2</v>
      </c>
      <c r="R54" s="33">
        <f t="shared" si="16"/>
        <v>1.2032069484774421E-2</v>
      </c>
      <c r="S54" s="34">
        <f t="shared" si="38"/>
        <v>1.2019355129657749E-2</v>
      </c>
      <c r="T54" s="33">
        <f t="shared" si="39"/>
        <v>1.2017635835008145E-2</v>
      </c>
      <c r="U54" s="33">
        <f t="shared" si="73"/>
        <v>1.2017960916717918E-2</v>
      </c>
      <c r="V54" s="33">
        <f t="shared" si="74"/>
        <v>1.2015786175239906E-2</v>
      </c>
      <c r="W54" s="33">
        <f t="shared" si="75"/>
        <v>1.2090923746574056E-2</v>
      </c>
      <c r="X54" s="33">
        <f t="shared" si="76"/>
        <v>1.2030798130982623E-2</v>
      </c>
      <c r="Y54" s="33">
        <f t="shared" si="77"/>
        <v>1.2059490223577551E-2</v>
      </c>
      <c r="Z54" s="33">
        <f t="shared" si="78"/>
        <v>1.2017924272365477E-2</v>
      </c>
      <c r="AA54" s="33">
        <f t="shared" si="79"/>
        <v>-2.3449586897711483E-2</v>
      </c>
      <c r="AB54" s="33">
        <f t="shared" si="80"/>
        <v>1.2032584252881673E-2</v>
      </c>
      <c r="AC54" s="35">
        <f t="shared" si="81"/>
        <v>1.3359091698523562E-2</v>
      </c>
      <c r="AD54" s="32">
        <f t="shared" si="40"/>
        <v>1.0234750436044493E-5</v>
      </c>
      <c r="AE54" s="33">
        <f t="shared" si="41"/>
        <v>1.0559832145817794E-5</v>
      </c>
      <c r="AF54" s="33">
        <f t="shared" si="42"/>
        <v>8.3850906678062387E-6</v>
      </c>
      <c r="AG54" s="33">
        <f t="shared" si="43"/>
        <v>8.3522662001955794E-5</v>
      </c>
      <c r="AH54" s="33">
        <f t="shared" si="44"/>
        <v>2.3397046410522648E-5</v>
      </c>
      <c r="AI54" s="33">
        <f t="shared" si="45"/>
        <v>5.2089139005451202E-5</v>
      </c>
      <c r="AJ54" s="33">
        <f t="shared" si="46"/>
        <v>1.0523187793376465E-5</v>
      </c>
      <c r="AK54" s="33">
        <f t="shared" si="47"/>
        <v>2.5537043498946588E-4</v>
      </c>
      <c r="AL54" s="33">
        <f t="shared" si="48"/>
        <v>2.5183168309572679E-5</v>
      </c>
      <c r="AM54" s="35">
        <f t="shared" si="49"/>
        <v>1.3516906139514617E-3</v>
      </c>
      <c r="AN54" s="52">
        <f t="shared" si="50"/>
        <v>-1.4433649766276702E-5</v>
      </c>
      <c r="AO54" s="34">
        <f t="shared" si="51"/>
        <v>-1.4108568056503401E-5</v>
      </c>
      <c r="AP54" s="34">
        <f t="shared" si="52"/>
        <v>-1.6283309534514956E-5</v>
      </c>
      <c r="AQ54" s="34">
        <f t="shared" si="53"/>
        <v>5.88542617996346E-5</v>
      </c>
      <c r="AR54" s="34">
        <f t="shared" si="54"/>
        <v>-1.2713537917985462E-6</v>
      </c>
      <c r="AS54" s="34">
        <f t="shared" si="55"/>
        <v>2.7420738803130007E-5</v>
      </c>
      <c r="AT54" s="34">
        <f t="shared" si="56"/>
        <v>-1.414521240894473E-5</v>
      </c>
      <c r="AU54" s="34">
        <f t="shared" si="57"/>
        <v>2.3155150414511105E-4</v>
      </c>
      <c r="AV54" s="34">
        <f t="shared" si="58"/>
        <v>5.1476810725148425E-7</v>
      </c>
      <c r="AW54" s="53">
        <f t="shared" si="59"/>
        <v>1.3270222137491405E-3</v>
      </c>
      <c r="AX54" s="52">
        <f t="shared" si="60"/>
        <v>-1.7192946495381278E-6</v>
      </c>
      <c r="AY54" s="34">
        <f t="shared" si="61"/>
        <v>-1.3942129397648273E-6</v>
      </c>
      <c r="AZ54" s="34">
        <f t="shared" si="62"/>
        <v>-3.5689544177763821E-6</v>
      </c>
      <c r="BA54" s="34">
        <f t="shared" si="63"/>
        <v>7.1568616916373173E-5</v>
      </c>
      <c r="BB54" s="34">
        <f t="shared" si="64"/>
        <v>1.1443001324940028E-5</v>
      </c>
      <c r="BC54" s="34">
        <f t="shared" si="65"/>
        <v>4.0135093919868581E-5</v>
      </c>
      <c r="BD54" s="34">
        <f t="shared" si="66"/>
        <v>-1.4308572922061558E-6</v>
      </c>
      <c r="BE54" s="34">
        <f t="shared" si="67"/>
        <v>2.4381718730659419E-4</v>
      </c>
      <c r="BF54" s="34">
        <f t="shared" si="68"/>
        <v>1.3229123223990058E-5</v>
      </c>
      <c r="BG54" s="53">
        <f t="shared" si="69"/>
        <v>1.3397365688658791E-3</v>
      </c>
      <c r="BH54" s="32">
        <v>1.0234750436044493E-5</v>
      </c>
      <c r="BI54" s="33">
        <v>1.0559832145817794E-5</v>
      </c>
      <c r="BJ54" s="33">
        <v>8.3850906678062387E-6</v>
      </c>
      <c r="BK54" s="33">
        <v>8.3522662001955794E-5</v>
      </c>
      <c r="BL54" s="33">
        <v>2.3397046410522648E-5</v>
      </c>
      <c r="BM54" s="33">
        <v>5.2089139005451202E-5</v>
      </c>
      <c r="BN54" s="33">
        <v>1.0523187793376465E-5</v>
      </c>
      <c r="BO54" s="33">
        <v>2.5537043498946588E-4</v>
      </c>
      <c r="BP54" s="33">
        <v>2.5183168309572679E-5</v>
      </c>
      <c r="BQ54" s="35">
        <v>1.3516906139514617E-3</v>
      </c>
      <c r="BR54" s="32">
        <v>-1.4433649766276702E-5</v>
      </c>
      <c r="BS54" s="33">
        <v>-1.4108568056503401E-5</v>
      </c>
      <c r="BT54" s="33">
        <v>-1.6283309534514956E-5</v>
      </c>
      <c r="BU54" s="33">
        <v>5.88542617996346E-5</v>
      </c>
      <c r="BV54" s="33">
        <v>-1.2713537917985462E-6</v>
      </c>
      <c r="BW54" s="33">
        <v>2.7420738803130007E-5</v>
      </c>
      <c r="BX54" s="33">
        <v>-1.414521240894473E-5</v>
      </c>
      <c r="BY54" s="33">
        <v>2.3155150414511105E-4</v>
      </c>
      <c r="BZ54" s="33">
        <v>5.1476810725148425E-7</v>
      </c>
      <c r="CA54" s="35">
        <v>1.3270222137491405E-3</v>
      </c>
      <c r="CB54" s="52">
        <v>-1.7192946495381278E-6</v>
      </c>
      <c r="CC54" s="34">
        <v>-1.3942129397648273E-6</v>
      </c>
      <c r="CD54" s="34">
        <v>-3.5689544177763821E-6</v>
      </c>
      <c r="CE54" s="34">
        <v>7.1568616916373173E-5</v>
      </c>
      <c r="CF54" s="34">
        <v>1.1443001324940028E-5</v>
      </c>
      <c r="CG54" s="34">
        <v>4.0135093919868581E-5</v>
      </c>
      <c r="CH54" s="34">
        <v>-1.4308572922061558E-6</v>
      </c>
      <c r="CI54" s="34">
        <v>2.4381718730659419E-4</v>
      </c>
      <c r="CJ54" s="34">
        <v>1.3229123223990058E-5</v>
      </c>
      <c r="CK54" s="53">
        <v>1.3397365688658791E-3</v>
      </c>
      <c r="CL54" s="33">
        <v>0</v>
      </c>
      <c r="CM54" s="33">
        <f t="shared" si="83"/>
        <v>1.6551619080061641E-2</v>
      </c>
      <c r="CN54" s="33">
        <f t="shared" si="24"/>
        <v>8.2354812920633069E-3</v>
      </c>
      <c r="CO54" s="33">
        <f t="shared" si="25"/>
        <v>6.6811434400813052E-3</v>
      </c>
      <c r="CP54" s="33">
        <f t="shared" si="26"/>
        <v>6.8632181982495322E-3</v>
      </c>
      <c r="CQ54" s="33">
        <f t="shared" si="27"/>
        <v>6.3175811279982952E-3</v>
      </c>
      <c r="CR54" s="33">
        <f t="shared" si="28"/>
        <v>6.3411347579713784E-3</v>
      </c>
      <c r="CS54" s="33">
        <f t="shared" si="29"/>
        <v>1.3961601091944109E-2</v>
      </c>
      <c r="CT54" s="33">
        <f t="shared" si="30"/>
        <v>1.4919996733144814E-2</v>
      </c>
      <c r="CU54" s="33">
        <f t="shared" si="31"/>
        <v>5.9383720257519812E-3</v>
      </c>
      <c r="CV54" s="33">
        <f t="shared" si="32"/>
        <v>9.4446877739262636E-3</v>
      </c>
      <c r="CW54" s="33">
        <f t="shared" si="33"/>
        <v>1.3082638439782412E-2</v>
      </c>
      <c r="CX54" s="35">
        <f t="shared" si="34"/>
        <v>1.4768463068245197E-2</v>
      </c>
    </row>
    <row r="55" spans="1:102" x14ac:dyDescent="0.3">
      <c r="A55" s="21">
        <v>44132</v>
      </c>
      <c r="B55" s="22">
        <v>3271.03</v>
      </c>
      <c r="C55" s="23">
        <v>5939.67</v>
      </c>
      <c r="D55" s="23">
        <v>6735.7489999999998</v>
      </c>
      <c r="E55" s="23">
        <f t="shared" si="72"/>
        <v>5936.7743703798278</v>
      </c>
      <c r="F55" s="23">
        <f>VLOOKUP($A55,Data!S$7:T$800,2,0)</f>
        <v>329.203352</v>
      </c>
      <c r="G55" s="23">
        <f>VLOOKUP($A55,Data!V$7:Y$800,4,0)</f>
        <v>32.474431702294773</v>
      </c>
      <c r="H55" s="23">
        <f>VLOOKUP($A55,Data!P$7:Q$800,2,0)</f>
        <v>59.039000000000001</v>
      </c>
      <c r="I55" s="23">
        <f>VLOOKUP($A55,Data!K$7:N$800,4,0)</f>
        <v>61.842193684032559</v>
      </c>
      <c r="J55" s="23">
        <f>VLOOKUP($A55,Data!AA$7:AB$800,2,0)</f>
        <v>606.54330000000004</v>
      </c>
      <c r="K55" s="23">
        <f>VLOOKUP($A55,Data!AD$7:AE$800,2,0)</f>
        <v>61.320999999999998</v>
      </c>
      <c r="L55" s="23">
        <f>VLOOKUP($A55,Data!AL$7:AO$800,4,0)</f>
        <v>325.94385985092009</v>
      </c>
      <c r="M55" s="23" t="e">
        <f>VLOOKUP($A55,Data!AG$7:AJ$800,4,0)</f>
        <v>#N/A</v>
      </c>
      <c r="N55" s="23">
        <f>VLOOKUP($A55,Data!AQ$7:AU$800,5,0)</f>
        <v>33.281808955860235</v>
      </c>
      <c r="O55" s="24">
        <f>VLOOKUP($A55,Data!AQ$7:AW$800,7,0)</f>
        <v>33.273312557369159</v>
      </c>
      <c r="P55" s="32">
        <f t="shared" si="37"/>
        <v>-3.5287906850543171E-2</v>
      </c>
      <c r="Q55" s="33">
        <f t="shared" si="15"/>
        <v>-3.5288633639437683E-2</v>
      </c>
      <c r="R55" s="33">
        <f t="shared" si="16"/>
        <v>-3.528861284486029E-2</v>
      </c>
      <c r="S55" s="34">
        <f t="shared" si="38"/>
        <v>-3.528861284486029E-2</v>
      </c>
      <c r="T55" s="33">
        <f t="shared" si="39"/>
        <v>-3.5289288902301097E-2</v>
      </c>
      <c r="U55" s="33">
        <f t="shared" si="73"/>
        <v>-3.528908853999535E-2</v>
      </c>
      <c r="V55" s="33">
        <f t="shared" si="74"/>
        <v>-3.528208345997097E-2</v>
      </c>
      <c r="W55" s="33">
        <f t="shared" si="75"/>
        <v>-3.5303265940902051E-2</v>
      </c>
      <c r="X55" s="33">
        <f t="shared" si="76"/>
        <v>-3.5290575501533472E-2</v>
      </c>
      <c r="Y55" s="33">
        <f t="shared" si="77"/>
        <v>-3.527512774687247E-2</v>
      </c>
      <c r="Z55" s="33">
        <f t="shared" si="78"/>
        <v>-3.5275597985887086E-2</v>
      </c>
      <c r="AA55" s="33" t="e">
        <f t="shared" si="79"/>
        <v>#N/A</v>
      </c>
      <c r="AB55" s="33">
        <f t="shared" si="80"/>
        <v>-3.529224329082048E-2</v>
      </c>
      <c r="AC55" s="35">
        <f t="shared" si="81"/>
        <v>-3.1215710234096083E-2</v>
      </c>
      <c r="AD55" s="32">
        <f t="shared" si="40"/>
        <v>-6.5526286341377471E-7</v>
      </c>
      <c r="AE55" s="33">
        <f t="shared" si="41"/>
        <v>-4.549005576670595E-7</v>
      </c>
      <c r="AF55" s="33">
        <f t="shared" si="42"/>
        <v>6.550179466713324E-6</v>
      </c>
      <c r="AG55" s="33">
        <f t="shared" si="43"/>
        <v>-1.4632301464367892E-5</v>
      </c>
      <c r="AH55" s="33">
        <f t="shared" si="44"/>
        <v>-1.9418620957889487E-6</v>
      </c>
      <c r="AI55" s="33">
        <f t="shared" si="45"/>
        <v>1.3505892565213173E-5</v>
      </c>
      <c r="AJ55" s="33">
        <f t="shared" si="46"/>
        <v>1.3035653550597104E-5</v>
      </c>
      <c r="AK55" s="33" t="e">
        <f t="shared" si="47"/>
        <v>#N/A</v>
      </c>
      <c r="AL55" s="33">
        <f t="shared" si="48"/>
        <v>-3.6096513827965637E-6</v>
      </c>
      <c r="AM55" s="35">
        <f t="shared" si="49"/>
        <v>4.0729234053415997E-3</v>
      </c>
      <c r="AN55" s="52">
        <f t="shared" si="50"/>
        <v>-6.7605744080712071E-7</v>
      </c>
      <c r="AO55" s="34">
        <f t="shared" si="51"/>
        <v>-4.7569513506040551E-7</v>
      </c>
      <c r="AP55" s="34">
        <f t="shared" si="52"/>
        <v>6.529384889319978E-6</v>
      </c>
      <c r="AQ55" s="34">
        <f t="shared" si="53"/>
        <v>-1.4653096041761238E-5</v>
      </c>
      <c r="AR55" s="34">
        <f t="shared" si="54"/>
        <v>-1.9626566731822948E-6</v>
      </c>
      <c r="AS55" s="34">
        <f t="shared" si="55"/>
        <v>1.3485097987819827E-5</v>
      </c>
      <c r="AT55" s="34">
        <f t="shared" si="56"/>
        <v>1.3014858973203758E-5</v>
      </c>
      <c r="AU55" s="34" t="e">
        <f t="shared" si="57"/>
        <v>#N/A</v>
      </c>
      <c r="AV55" s="34">
        <f t="shared" si="58"/>
        <v>-3.6304459601899097E-6</v>
      </c>
      <c r="AW55" s="53">
        <f t="shared" si="59"/>
        <v>4.0729026107642063E-3</v>
      </c>
      <c r="AX55" s="52">
        <f t="shared" si="60"/>
        <v>-6.7605744069609841E-7</v>
      </c>
      <c r="AY55" s="34">
        <f t="shared" si="61"/>
        <v>-4.756951349493832E-7</v>
      </c>
      <c r="AZ55" s="34">
        <f t="shared" si="62"/>
        <v>6.5293848894310003E-6</v>
      </c>
      <c r="BA55" s="34">
        <f t="shared" si="63"/>
        <v>-1.4653096041650215E-5</v>
      </c>
      <c r="BB55" s="34">
        <f t="shared" si="64"/>
        <v>-1.9626566730712725E-6</v>
      </c>
      <c r="BC55" s="34">
        <f t="shared" si="65"/>
        <v>1.348509798793085E-5</v>
      </c>
      <c r="BD55" s="34">
        <f t="shared" si="66"/>
        <v>1.301485897331478E-5</v>
      </c>
      <c r="BE55" s="34" t="e">
        <f t="shared" si="67"/>
        <v>#N/A</v>
      </c>
      <c r="BF55" s="34">
        <f t="shared" si="68"/>
        <v>-3.6304459600788874E-6</v>
      </c>
      <c r="BG55" s="53">
        <f t="shared" si="69"/>
        <v>4.0729026107643174E-3</v>
      </c>
      <c r="BH55" s="32">
        <v>-6.5526286341377471E-7</v>
      </c>
      <c r="BI55" s="33">
        <v>-4.549005576670595E-7</v>
      </c>
      <c r="BJ55" s="33">
        <v>6.550179466713324E-6</v>
      </c>
      <c r="BK55" s="33">
        <v>-1.4632301464367892E-5</v>
      </c>
      <c r="BL55" s="33">
        <v>-1.9418620957889487E-6</v>
      </c>
      <c r="BM55" s="33">
        <v>1.3505892565213173E-5</v>
      </c>
      <c r="BN55" s="33">
        <v>1.3035653550597104E-5</v>
      </c>
      <c r="BO55" s="33"/>
      <c r="BP55" s="33">
        <v>-3.6096513827965637E-6</v>
      </c>
      <c r="BQ55" s="35">
        <v>4.0729234053415997E-3</v>
      </c>
      <c r="BR55" s="32">
        <v>-6.7605744080712071E-7</v>
      </c>
      <c r="BS55" s="33">
        <v>-4.7569513506040551E-7</v>
      </c>
      <c r="BT55" s="33">
        <v>6.529384889319978E-6</v>
      </c>
      <c r="BU55" s="33">
        <v>-1.4653096041761238E-5</v>
      </c>
      <c r="BV55" s="33">
        <v>-1.9626566731822948E-6</v>
      </c>
      <c r="BW55" s="33">
        <v>1.3485097987819827E-5</v>
      </c>
      <c r="BX55" s="33">
        <v>1.3014858973203758E-5</v>
      </c>
      <c r="BY55" s="33"/>
      <c r="BZ55" s="33">
        <v>-3.6304459601899097E-6</v>
      </c>
      <c r="CA55" s="35">
        <v>4.0729026107642063E-3</v>
      </c>
      <c r="CB55" s="52">
        <v>-6.7605744069609841E-7</v>
      </c>
      <c r="CC55" s="34">
        <v>-4.756951349493832E-7</v>
      </c>
      <c r="CD55" s="34">
        <v>6.5293848894310003E-6</v>
      </c>
      <c r="CE55" s="34">
        <v>-1.4653096041650215E-5</v>
      </c>
      <c r="CF55" s="34">
        <v>-1.9626566730712725E-6</v>
      </c>
      <c r="CG55" s="34">
        <v>1.348509798793085E-5</v>
      </c>
      <c r="CH55" s="34">
        <v>1.301485897331478E-5</v>
      </c>
      <c r="CI55" s="34"/>
      <c r="CJ55" s="34">
        <v>-3.6304459600788874E-6</v>
      </c>
      <c r="CK55" s="53">
        <v>4.0729026107643174E-3</v>
      </c>
      <c r="CL55" s="33">
        <v>0</v>
      </c>
      <c r="CM55" s="33">
        <f t="shared" si="83"/>
        <v>1.6526840515308505E-2</v>
      </c>
      <c r="CN55" s="33">
        <f t="shared" si="24"/>
        <v>8.2235719423664477E-3</v>
      </c>
      <c r="CO55" s="33">
        <f t="shared" si="25"/>
        <v>6.6709626587320159E-3</v>
      </c>
      <c r="CP55" s="33">
        <f t="shared" si="26"/>
        <v>6.8527121529136092E-3</v>
      </c>
      <c r="CQ55" s="33">
        <f t="shared" si="27"/>
        <v>6.3092432499989304E-3</v>
      </c>
      <c r="CR55" s="33">
        <f t="shared" si="28"/>
        <v>6.2580865965016219E-3</v>
      </c>
      <c r="CS55" s="33">
        <f t="shared" si="29"/>
        <v>1.3938159407478334E-2</v>
      </c>
      <c r="CT55" s="33">
        <f t="shared" si="30"/>
        <v>1.4867760368286742E-2</v>
      </c>
      <c r="CU55" s="33">
        <f t="shared" si="31"/>
        <v>5.9279120544966091E-3</v>
      </c>
      <c r="CV55" s="33" t="e">
        <f t="shared" si="32"/>
        <v>#N/A</v>
      </c>
      <c r="CW55" s="33">
        <f t="shared" si="33"/>
        <v>1.3057429142184107E-2</v>
      </c>
      <c r="CX55" s="35">
        <f t="shared" si="34"/>
        <v>1.3414892534265643E-2</v>
      </c>
    </row>
    <row r="56" spans="1:102" x14ac:dyDescent="0.3">
      <c r="A56" s="21">
        <v>44131</v>
      </c>
      <c r="B56" s="22">
        <v>3390.68</v>
      </c>
      <c r="C56" s="23">
        <v>6156.94</v>
      </c>
      <c r="D56" s="23">
        <v>6982.1390000000001</v>
      </c>
      <c r="E56" s="23">
        <f t="shared" si="72"/>
        <v>6153.938317123967</v>
      </c>
      <c r="F56" s="23">
        <f>VLOOKUP($A56,Data!S$7:T$800,2,0)</f>
        <v>341.24566900000002</v>
      </c>
      <c r="G56" s="23">
        <f>VLOOKUP($A56,Data!V$7:Y$800,4,0)</f>
        <v>33.662345181882095</v>
      </c>
      <c r="H56" s="23">
        <f>VLOOKUP($A56,Data!P$7:Q$800,2,0)</f>
        <v>61.1982</v>
      </c>
      <c r="I56" s="23">
        <f>VLOOKUP($A56,Data!K$7:N$800,4,0)</f>
        <v>64.105320875113549</v>
      </c>
      <c r="J56" s="23">
        <f>VLOOKUP($A56,Data!AA$7:AB$800,2,0)</f>
        <v>628.73159999999996</v>
      </c>
      <c r="K56" s="23">
        <f>VLOOKUP($A56,Data!AD$7:AE$800,2,0)</f>
        <v>63.563200000000002</v>
      </c>
      <c r="L56" s="23">
        <f>VLOOKUP($A56,Data!AL$7:AO$800,4,0)</f>
        <v>337.86214920077441</v>
      </c>
      <c r="M56" s="23">
        <f>VLOOKUP($A56,Data!AG$7:AJ$800,4,0)</f>
        <v>34.192500000000003</v>
      </c>
      <c r="N56" s="23">
        <f>VLOOKUP($A56,Data!AQ$7:AU$800,5,0)</f>
        <v>34.499369082914257</v>
      </c>
      <c r="O56" s="24">
        <f>VLOOKUP($A56,Data!AQ$7:AW$800,7,0)</f>
        <v>34.345429533554153</v>
      </c>
      <c r="P56" s="32">
        <f t="shared" si="37"/>
        <v>-3.0256074002417144E-3</v>
      </c>
      <c r="Q56" s="33">
        <f t="shared" si="15"/>
        <v>-3.0134967735667706E-3</v>
      </c>
      <c r="R56" s="33">
        <f t="shared" si="16"/>
        <v>-3.0089054863547959E-3</v>
      </c>
      <c r="S56" s="34">
        <f t="shared" si="38"/>
        <v>-3.0114107734378337E-3</v>
      </c>
      <c r="T56" s="33">
        <f t="shared" si="39"/>
        <v>-3.0148716250171237E-3</v>
      </c>
      <c r="U56" s="33">
        <f t="shared" si="73"/>
        <v>-3.0149744666722045E-3</v>
      </c>
      <c r="V56" s="33">
        <f t="shared" si="74"/>
        <v>-3.0122297505339457E-3</v>
      </c>
      <c r="W56" s="33">
        <f t="shared" si="75"/>
        <v>-3.1007751937984773E-3</v>
      </c>
      <c r="X56" s="33">
        <f t="shared" si="76"/>
        <v>-3.0103230103231127E-3</v>
      </c>
      <c r="Y56" s="33">
        <f t="shared" si="77"/>
        <v>-2.999008695870331E-3</v>
      </c>
      <c r="Z56" s="33">
        <f t="shared" si="78"/>
        <v>-3.0328926176570459E-3</v>
      </c>
      <c r="AA56" s="33">
        <f t="shared" si="79"/>
        <v>-2.8899205636365721E-3</v>
      </c>
      <c r="AB56" s="33">
        <f t="shared" si="80"/>
        <v>-3.0116065668122083E-3</v>
      </c>
      <c r="AC56" s="35">
        <f t="shared" si="81"/>
        <v>-6.5860112606167531E-3</v>
      </c>
      <c r="AD56" s="32">
        <f t="shared" si="40"/>
        <v>-1.3748514503530984E-6</v>
      </c>
      <c r="AE56" s="33">
        <f t="shared" si="41"/>
        <v>-1.477693105433886E-6</v>
      </c>
      <c r="AF56" s="33">
        <f t="shared" si="42"/>
        <v>1.2670230328248877E-6</v>
      </c>
      <c r="AG56" s="33">
        <f t="shared" si="43"/>
        <v>-8.7278420231706733E-5</v>
      </c>
      <c r="AH56" s="33">
        <f t="shared" si="44"/>
        <v>3.1737632436579233E-6</v>
      </c>
      <c r="AI56" s="33">
        <f t="shared" si="45"/>
        <v>1.4488077696439561E-5</v>
      </c>
      <c r="AJ56" s="33">
        <f t="shared" si="46"/>
        <v>-1.9395844090275283E-5</v>
      </c>
      <c r="AK56" s="33">
        <f t="shared" si="47"/>
        <v>1.2357620993019847E-4</v>
      </c>
      <c r="AL56" s="33">
        <f t="shared" si="48"/>
        <v>1.8902067545623069E-6</v>
      </c>
      <c r="AM56" s="35">
        <f t="shared" si="49"/>
        <v>-3.5725144870499825E-3</v>
      </c>
      <c r="AN56" s="52">
        <f t="shared" si="50"/>
        <v>-5.9661386623277579E-6</v>
      </c>
      <c r="AO56" s="34">
        <f t="shared" si="51"/>
        <v>-6.0689803174085455E-6</v>
      </c>
      <c r="AP56" s="34">
        <f t="shared" si="52"/>
        <v>-3.3242641791497718E-6</v>
      </c>
      <c r="AQ56" s="34">
        <f t="shared" si="53"/>
        <v>-9.1869707443681392E-5</v>
      </c>
      <c r="AR56" s="34">
        <f t="shared" si="54"/>
        <v>-1.4175239683167362E-6</v>
      </c>
      <c r="AS56" s="34">
        <f t="shared" si="55"/>
        <v>9.8967904844649013E-6</v>
      </c>
      <c r="AT56" s="34">
        <f t="shared" si="56"/>
        <v>-2.3987131302249942E-5</v>
      </c>
      <c r="AU56" s="34">
        <f t="shared" si="57"/>
        <v>1.1898492271822381E-4</v>
      </c>
      <c r="AV56" s="34">
        <f t="shared" si="58"/>
        <v>-2.7010804574123526E-6</v>
      </c>
      <c r="AW56" s="53">
        <f t="shared" si="59"/>
        <v>-3.5771057742619572E-3</v>
      </c>
      <c r="AX56" s="52">
        <f t="shared" si="60"/>
        <v>-3.4608515793177475E-6</v>
      </c>
      <c r="AY56" s="34">
        <f t="shared" si="61"/>
        <v>-3.563693234398535E-6</v>
      </c>
      <c r="AZ56" s="34">
        <f t="shared" si="62"/>
        <v>-8.1897709613976133E-7</v>
      </c>
      <c r="BA56" s="34">
        <f t="shared" si="63"/>
        <v>-8.9364420360671382E-5</v>
      </c>
      <c r="BB56" s="34">
        <f t="shared" si="64"/>
        <v>1.0877631146932742E-6</v>
      </c>
      <c r="BC56" s="34">
        <f t="shared" si="65"/>
        <v>1.2402077567474912E-5</v>
      </c>
      <c r="BD56" s="34">
        <f t="shared" si="66"/>
        <v>-2.1481844219239932E-5</v>
      </c>
      <c r="BE56" s="34">
        <f t="shared" si="67"/>
        <v>1.2149020980123382E-4</v>
      </c>
      <c r="BF56" s="34">
        <f t="shared" si="68"/>
        <v>-1.9579337440234212E-7</v>
      </c>
      <c r="BG56" s="53">
        <f t="shared" si="69"/>
        <v>-3.5746004871789472E-3</v>
      </c>
      <c r="BH56" s="32">
        <v>-1.3748514503530984E-6</v>
      </c>
      <c r="BI56" s="33">
        <v>-1.477693105433886E-6</v>
      </c>
      <c r="BJ56" s="33">
        <v>1.2670230328248877E-6</v>
      </c>
      <c r="BK56" s="33">
        <v>-8.7278420231706733E-5</v>
      </c>
      <c r="BL56" s="33">
        <v>3.1737632436579233E-6</v>
      </c>
      <c r="BM56" s="33">
        <v>1.4488077696439561E-5</v>
      </c>
      <c r="BN56" s="33">
        <v>-1.9395844090275283E-5</v>
      </c>
      <c r="BO56" s="33">
        <v>1.2357620993019847E-4</v>
      </c>
      <c r="BP56" s="33">
        <v>1.8902067545623069E-6</v>
      </c>
      <c r="BQ56" s="35">
        <v>-3.5725144870499825E-3</v>
      </c>
      <c r="BR56" s="32">
        <v>-5.9661386623277579E-6</v>
      </c>
      <c r="BS56" s="33">
        <v>-6.0689803174085455E-6</v>
      </c>
      <c r="BT56" s="33">
        <v>-3.3242641791497718E-6</v>
      </c>
      <c r="BU56" s="33">
        <v>-9.1869707443681392E-5</v>
      </c>
      <c r="BV56" s="33">
        <v>-1.4175239683167362E-6</v>
      </c>
      <c r="BW56" s="33">
        <v>9.8967904844649013E-6</v>
      </c>
      <c r="BX56" s="33">
        <v>-2.3987131302249942E-5</v>
      </c>
      <c r="BY56" s="33">
        <v>1.1898492271822381E-4</v>
      </c>
      <c r="BZ56" s="33">
        <v>-2.7010804574123526E-6</v>
      </c>
      <c r="CA56" s="35">
        <v>-3.5771057742619572E-3</v>
      </c>
      <c r="CB56" s="52">
        <v>-3.4608515793177475E-6</v>
      </c>
      <c r="CC56" s="34">
        <v>-3.563693234398535E-6</v>
      </c>
      <c r="CD56" s="34">
        <v>-8.1897709613976133E-7</v>
      </c>
      <c r="CE56" s="34">
        <v>-8.9364420360671382E-5</v>
      </c>
      <c r="CF56" s="34">
        <v>1.0877631146932742E-6</v>
      </c>
      <c r="CG56" s="34">
        <v>1.2402077567474912E-5</v>
      </c>
      <c r="CH56" s="34">
        <v>-2.1481844219239932E-5</v>
      </c>
      <c r="CI56" s="34">
        <v>1.2149020980123382E-4</v>
      </c>
      <c r="CJ56" s="34">
        <v>-1.9579337440234212E-7</v>
      </c>
      <c r="CK56" s="53">
        <v>-3.5746004871789472E-3</v>
      </c>
      <c r="CL56" s="33">
        <v>0</v>
      </c>
      <c r="CM56" s="33">
        <f t="shared" si="83"/>
        <v>1.6526818603837201E-2</v>
      </c>
      <c r="CN56" s="33">
        <f t="shared" si="24"/>
        <v>8.2235502098739754E-3</v>
      </c>
      <c r="CO56" s="33">
        <f t="shared" si="25"/>
        <v>6.6716464223619543E-3</v>
      </c>
      <c r="CP56" s="33">
        <f t="shared" si="26"/>
        <v>6.8531869250501032E-3</v>
      </c>
      <c r="CQ56" s="33">
        <f t="shared" si="27"/>
        <v>6.3024106764255627E-3</v>
      </c>
      <c r="CR56" s="33">
        <f t="shared" si="28"/>
        <v>6.2733492911437594E-3</v>
      </c>
      <c r="CS56" s="33">
        <f t="shared" si="29"/>
        <v>1.3940200362017929E-2</v>
      </c>
      <c r="CT56" s="33">
        <f t="shared" si="30"/>
        <v>1.4853552488575561E-2</v>
      </c>
      <c r="CU56" s="33">
        <f t="shared" si="31"/>
        <v>5.9143196464150893E-3</v>
      </c>
      <c r="CV56" s="33">
        <f t="shared" si="32"/>
        <v>9.1807154018335169E-3</v>
      </c>
      <c r="CW56" s="33">
        <f t="shared" si="33"/>
        <v>1.3061219703755178E-2</v>
      </c>
      <c r="CX56" s="35">
        <f t="shared" si="34"/>
        <v>9.1543349687399633E-3</v>
      </c>
    </row>
    <row r="57" spans="1:102" x14ac:dyDescent="0.3">
      <c r="A57" s="21">
        <v>44130</v>
      </c>
      <c r="B57" s="22">
        <v>3400.97</v>
      </c>
      <c r="C57" s="23">
        <v>6175.55</v>
      </c>
      <c r="D57" s="23">
        <v>7003.2110000000002</v>
      </c>
      <c r="E57" s="23">
        <f t="shared" si="72"/>
        <v>6172.5263294116858</v>
      </c>
      <c r="F57" s="23">
        <f>VLOOKUP($A57,Data!S$7:T$800,2,0)</f>
        <v>342.27759200000003</v>
      </c>
      <c r="G57" s="23">
        <f>VLOOKUP($A57,Data!V$7:Y$800,4,0)</f>
        <v>33.764143211553993</v>
      </c>
      <c r="H57" s="23">
        <f>VLOOKUP($A57,Data!P$7:Q$800,2,0)</f>
        <v>61.383099999999999</v>
      </c>
      <c r="I57" s="23">
        <f>VLOOKUP($A57,Data!K$7:N$800,4,0)</f>
        <v>64.304715341288087</v>
      </c>
      <c r="J57" s="23">
        <f>VLOOKUP($A57,Data!AA$7:AB$800,2,0)</f>
        <v>630.63</v>
      </c>
      <c r="K57" s="23">
        <f>VLOOKUP($A57,Data!AD$7:AE$800,2,0)</f>
        <v>63.754399999999997</v>
      </c>
      <c r="L57" s="23">
        <f>VLOOKUP($A57,Data!AL$7:AO$800,4,0)</f>
        <v>338.88996607708765</v>
      </c>
      <c r="M57" s="23">
        <f>VLOOKUP($A57,Data!AG$7:AJ$800,4,0)</f>
        <v>34.291600000000003</v>
      </c>
      <c r="N57" s="23">
        <f>VLOOKUP($A57,Data!AQ$7:AU$800,5,0)</f>
        <v>34.603581456062557</v>
      </c>
      <c r="O57" s="24">
        <f>VLOOKUP($A57,Data!AQ$7:AW$800,7,0)</f>
        <v>34.573128547482625</v>
      </c>
      <c r="P57" s="32">
        <f t="shared" si="37"/>
        <v>-1.8589538262648642E-2</v>
      </c>
      <c r="Q57" s="33">
        <f t="shared" si="15"/>
        <v>-1.8584058139146764E-2</v>
      </c>
      <c r="R57" s="33">
        <f t="shared" si="16"/>
        <v>-1.8581780589077002E-2</v>
      </c>
      <c r="S57" s="34">
        <f t="shared" si="38"/>
        <v>-1.8582944240112746E-2</v>
      </c>
      <c r="T57" s="33">
        <f t="shared" si="39"/>
        <v>-1.8584712182816987E-2</v>
      </c>
      <c r="U57" s="33">
        <f t="shared" si="73"/>
        <v>-1.858564414535091E-2</v>
      </c>
      <c r="V57" s="33">
        <f t="shared" si="74"/>
        <v>-1.8581731960674919E-2</v>
      </c>
      <c r="W57" s="33">
        <f t="shared" si="75"/>
        <v>-1.8563603164942211E-2</v>
      </c>
      <c r="X57" s="33">
        <f t="shared" si="76"/>
        <v>-1.8586062375179568E-2</v>
      </c>
      <c r="Y57" s="33">
        <f t="shared" si="77"/>
        <v>-1.8577243031224877E-2</v>
      </c>
      <c r="Z57" s="33">
        <f t="shared" si="78"/>
        <v>-1.8596290961770623E-2</v>
      </c>
      <c r="AA57" s="33">
        <f t="shared" si="79"/>
        <v>-1.8683913062141233E-2</v>
      </c>
      <c r="AB57" s="33">
        <f t="shared" si="80"/>
        <v>-1.8586675642906725E-2</v>
      </c>
      <c r="AC57" s="35">
        <f t="shared" si="81"/>
        <v>-2.1682178683153475E-2</v>
      </c>
      <c r="AD57" s="32">
        <f t="shared" si="40"/>
        <v>-6.5404367022292575E-7</v>
      </c>
      <c r="AE57" s="33">
        <f t="shared" si="41"/>
        <v>-1.5860062041461731E-6</v>
      </c>
      <c r="AF57" s="33">
        <f t="shared" si="42"/>
        <v>2.3261784718453526E-6</v>
      </c>
      <c r="AG57" s="33">
        <f t="shared" si="43"/>
        <v>2.0454974204553444E-5</v>
      </c>
      <c r="AH57" s="33">
        <f t="shared" si="44"/>
        <v>-2.0042360328043074E-6</v>
      </c>
      <c r="AI57" s="33">
        <f t="shared" si="45"/>
        <v>6.8151079218869981E-6</v>
      </c>
      <c r="AJ57" s="33">
        <f t="shared" si="46"/>
        <v>-1.223282262385883E-5</v>
      </c>
      <c r="AK57" s="33">
        <f t="shared" si="47"/>
        <v>-9.9854922994468964E-5</v>
      </c>
      <c r="AL57" s="33">
        <f t="shared" si="48"/>
        <v>-2.6175037599607265E-6</v>
      </c>
      <c r="AM57" s="35">
        <f t="shared" si="49"/>
        <v>-3.0981205440067106E-3</v>
      </c>
      <c r="AN57" s="52">
        <f t="shared" si="50"/>
        <v>-2.9315937399854164E-6</v>
      </c>
      <c r="AO57" s="34">
        <f t="shared" si="51"/>
        <v>-3.8635562739086637E-6</v>
      </c>
      <c r="AP57" s="34">
        <f t="shared" si="52"/>
        <v>4.862840208286201E-8</v>
      </c>
      <c r="AQ57" s="34">
        <f t="shared" si="53"/>
        <v>1.8177424134790954E-5</v>
      </c>
      <c r="AR57" s="34">
        <f t="shared" si="54"/>
        <v>-4.281786102566798E-6</v>
      </c>
      <c r="AS57" s="34">
        <f t="shared" si="55"/>
        <v>4.5375578521245075E-6</v>
      </c>
      <c r="AT57" s="34">
        <f t="shared" si="56"/>
        <v>-1.4510372693621321E-5</v>
      </c>
      <c r="AU57" s="34">
        <f t="shared" si="57"/>
        <v>-1.0213247306423145E-4</v>
      </c>
      <c r="AV57" s="34">
        <f t="shared" si="58"/>
        <v>-4.8950538297232171E-6</v>
      </c>
      <c r="AW57" s="53">
        <f t="shared" si="59"/>
        <v>-3.100398094076473E-3</v>
      </c>
      <c r="AX57" s="52">
        <f t="shared" si="60"/>
        <v>-1.7679427042338602E-6</v>
      </c>
      <c r="AY57" s="34">
        <f t="shared" si="61"/>
        <v>-2.6999052381571076E-6</v>
      </c>
      <c r="AZ57" s="34">
        <f t="shared" si="62"/>
        <v>1.2122794378344182E-6</v>
      </c>
      <c r="BA57" s="34">
        <f t="shared" si="63"/>
        <v>1.934107517054251E-5</v>
      </c>
      <c r="BB57" s="34">
        <f t="shared" si="64"/>
        <v>-3.1181350668152419E-6</v>
      </c>
      <c r="BC57" s="34">
        <f t="shared" si="65"/>
        <v>5.7012088878760636E-6</v>
      </c>
      <c r="BD57" s="34">
        <f t="shared" si="66"/>
        <v>-1.3346721657869764E-5</v>
      </c>
      <c r="BE57" s="34">
        <f t="shared" si="67"/>
        <v>-1.009688220284799E-4</v>
      </c>
      <c r="BF57" s="34">
        <f t="shared" si="68"/>
        <v>-3.731402793971661E-6</v>
      </c>
      <c r="BG57" s="53">
        <f t="shared" si="69"/>
        <v>-3.0992344430407215E-3</v>
      </c>
      <c r="BH57" s="32">
        <v>-6.5404367022292575E-7</v>
      </c>
      <c r="BI57" s="33">
        <v>-1.5860062041461731E-6</v>
      </c>
      <c r="BJ57" s="33">
        <v>2.3261784718453526E-6</v>
      </c>
      <c r="BK57" s="33">
        <v>2.0454974204553444E-5</v>
      </c>
      <c r="BL57" s="33">
        <v>-2.0042360328043074E-6</v>
      </c>
      <c r="BM57" s="33">
        <v>6.8151079218869981E-6</v>
      </c>
      <c r="BN57" s="33">
        <v>-1.223282262385883E-5</v>
      </c>
      <c r="BO57" s="33">
        <v>-9.9854922994468964E-5</v>
      </c>
      <c r="BP57" s="33">
        <v>-2.6175037599607265E-6</v>
      </c>
      <c r="BQ57" s="35">
        <v>-3.0981205440067106E-3</v>
      </c>
      <c r="BR57" s="32">
        <v>-2.9315937399854164E-6</v>
      </c>
      <c r="BS57" s="33">
        <v>-3.8635562739086637E-6</v>
      </c>
      <c r="BT57" s="33">
        <v>4.862840208286201E-8</v>
      </c>
      <c r="BU57" s="33">
        <v>1.8177424134790954E-5</v>
      </c>
      <c r="BV57" s="33">
        <v>-4.281786102566798E-6</v>
      </c>
      <c r="BW57" s="33">
        <v>4.5375578521245075E-6</v>
      </c>
      <c r="BX57" s="33">
        <v>-1.4510372693621321E-5</v>
      </c>
      <c r="BY57" s="33">
        <v>-1.0213247306423145E-4</v>
      </c>
      <c r="BZ57" s="33">
        <v>-4.8950538297232171E-6</v>
      </c>
      <c r="CA57" s="35">
        <v>-3.100398094076473E-3</v>
      </c>
      <c r="CB57" s="52">
        <v>-1.7679427042338602E-6</v>
      </c>
      <c r="CC57" s="34">
        <v>-2.6999052381571076E-6</v>
      </c>
      <c r="CD57" s="34">
        <v>1.2122794378344182E-6</v>
      </c>
      <c r="CE57" s="34">
        <v>1.934107517054251E-5</v>
      </c>
      <c r="CF57" s="34">
        <v>-3.1181350668152419E-6</v>
      </c>
      <c r="CG57" s="34">
        <v>5.7012088878760636E-6</v>
      </c>
      <c r="CH57" s="34">
        <v>-1.3346721657869764E-5</v>
      </c>
      <c r="CI57" s="34">
        <v>-1.009688220284799E-4</v>
      </c>
      <c r="CJ57" s="34">
        <v>-3.731402793971661E-6</v>
      </c>
      <c r="CK57" s="53">
        <v>-3.0992344430407215E-3</v>
      </c>
      <c r="CL57" s="33">
        <v>0</v>
      </c>
      <c r="CM57" s="33">
        <f t="shared" si="83"/>
        <v>1.6522137351809185E-2</v>
      </c>
      <c r="CN57" s="33">
        <f t="shared" si="24"/>
        <v>8.2214407028258218E-3</v>
      </c>
      <c r="CO57" s="33">
        <f t="shared" si="25"/>
        <v>6.6730346316077327E-3</v>
      </c>
      <c r="CP57" s="33">
        <f t="shared" si="26"/>
        <v>6.8546792443668902E-3</v>
      </c>
      <c r="CQ57" s="33">
        <f t="shared" si="27"/>
        <v>6.3011318158712193E-3</v>
      </c>
      <c r="CR57" s="33">
        <f t="shared" si="28"/>
        <v>6.3614484149685513E-3</v>
      </c>
      <c r="CS57" s="33">
        <f t="shared" si="29"/>
        <v>1.3936972639390977E-2</v>
      </c>
      <c r="CT57" s="33">
        <f t="shared" si="30"/>
        <v>1.4838804983560605E-2</v>
      </c>
      <c r="CU57" s="33">
        <f t="shared" si="31"/>
        <v>5.9338895571650063E-3</v>
      </c>
      <c r="CV57" s="33">
        <f t="shared" si="32"/>
        <v>9.0556432252342223E-3</v>
      </c>
      <c r="CW57" s="33">
        <f t="shared" si="33"/>
        <v>1.3059299024263948E-2</v>
      </c>
      <c r="CX57" s="35">
        <f t="shared" si="34"/>
        <v>1.278345487465149E-2</v>
      </c>
    </row>
    <row r="58" spans="1:102" x14ac:dyDescent="0.3">
      <c r="A58" s="21">
        <v>44127</v>
      </c>
      <c r="B58" s="22">
        <v>3465.39</v>
      </c>
      <c r="C58" s="23">
        <v>6292.49</v>
      </c>
      <c r="D58" s="23">
        <v>7135.8069999999998</v>
      </c>
      <c r="E58" s="23">
        <f t="shared" si="72"/>
        <v>6289.4019348710517</v>
      </c>
      <c r="F58" s="23">
        <f>VLOOKUP($A58,Data!S$7:T$800,2,0)</f>
        <v>348.75918100000001</v>
      </c>
      <c r="G58" s="23">
        <f>VLOOKUP($A58,Data!V$7:Y$800,4,0)</f>
        <v>34.40355545049168</v>
      </c>
      <c r="H58" s="23">
        <f>VLOOKUP($A58,Data!P$7:Q$800,2,0)</f>
        <v>62.545299999999997</v>
      </c>
      <c r="I58" s="23">
        <f>VLOOKUP($A58,Data!K$7:N$800,4,0)</f>
        <v>65.521021584952763</v>
      </c>
      <c r="J58" s="23">
        <f>VLOOKUP($A58,Data!AA$7:AB$800,2,0)</f>
        <v>642.5729</v>
      </c>
      <c r="K58" s="23">
        <f>VLOOKUP($A58,Data!AD$7:AE$800,2,0)</f>
        <v>64.961200000000005</v>
      </c>
      <c r="L58" s="23">
        <f>VLOOKUP($A58,Data!AL$7:AO$800,4,0)</f>
        <v>345.31147880946781</v>
      </c>
      <c r="M58" s="23">
        <f>VLOOKUP($A58,Data!AG$7:AJ$800,4,0)</f>
        <v>34.944499999999998</v>
      </c>
      <c r="N58" s="23">
        <f>VLOOKUP($A58,Data!AQ$7:AU$800,5,0)</f>
        <v>35.258927708904665</v>
      </c>
      <c r="O58" s="24">
        <f>VLOOKUP($A58,Data!AQ$7:AW$800,7,0)</f>
        <v>35.339362929059298</v>
      </c>
      <c r="P58" s="32">
        <f t="shared" si="37"/>
        <v>3.4457896215134287E-3</v>
      </c>
      <c r="Q58" s="33">
        <f t="shared" si="15"/>
        <v>3.4588888180135946E-3</v>
      </c>
      <c r="R58" s="33">
        <f t="shared" si="16"/>
        <v>3.4644083231860634E-3</v>
      </c>
      <c r="S58" s="34">
        <f t="shared" si="38"/>
        <v>3.4616155179351682E-3</v>
      </c>
      <c r="T58" s="33">
        <f t="shared" si="39"/>
        <v>3.4529843150545858E-3</v>
      </c>
      <c r="U58" s="33">
        <f t="shared" si="73"/>
        <v>3.4556274289543332E-3</v>
      </c>
      <c r="V58" s="33">
        <f t="shared" si="74"/>
        <v>3.4541954115192564E-3</v>
      </c>
      <c r="W58" s="33">
        <f t="shared" si="75"/>
        <v>3.5119865628341351E-3</v>
      </c>
      <c r="X58" s="33">
        <f t="shared" si="76"/>
        <v>3.4630774509087914E-3</v>
      </c>
      <c r="Y58" s="33">
        <f t="shared" si="77"/>
        <v>3.4725440401381924E-3</v>
      </c>
      <c r="Z58" s="33">
        <f t="shared" si="78"/>
        <v>3.4557979999305655E-3</v>
      </c>
      <c r="AA58" s="33">
        <f t="shared" si="79"/>
        <v>3.4055114153546118E-3</v>
      </c>
      <c r="AB58" s="33">
        <f t="shared" si="80"/>
        <v>3.4617935350140794E-3</v>
      </c>
      <c r="AC58" s="35">
        <f t="shared" si="81"/>
        <v>6.3039944254228431E-3</v>
      </c>
      <c r="AD58" s="32">
        <f t="shared" si="40"/>
        <v>-5.904502959008795E-6</v>
      </c>
      <c r="AE58" s="33">
        <f t="shared" si="41"/>
        <v>-3.2613890592614325E-6</v>
      </c>
      <c r="AF58" s="33">
        <f t="shared" si="42"/>
        <v>-4.6934064943382481E-6</v>
      </c>
      <c r="AG58" s="33">
        <f t="shared" si="43"/>
        <v>5.3097744820540527E-5</v>
      </c>
      <c r="AH58" s="33">
        <f t="shared" si="44"/>
        <v>4.1886328951967755E-6</v>
      </c>
      <c r="AI58" s="33">
        <f t="shared" si="45"/>
        <v>1.3655222124597799E-5</v>
      </c>
      <c r="AJ58" s="33">
        <f t="shared" si="46"/>
        <v>-3.0908180830291343E-6</v>
      </c>
      <c r="AK58" s="33">
        <f t="shared" si="47"/>
        <v>-5.3377402658982831E-5</v>
      </c>
      <c r="AL58" s="33">
        <f t="shared" si="48"/>
        <v>2.90471700048478E-6</v>
      </c>
      <c r="AM58" s="35">
        <f t="shared" si="49"/>
        <v>2.8451056074092484E-3</v>
      </c>
      <c r="AN58" s="52">
        <f t="shared" si="50"/>
        <v>-1.1424008131477592E-5</v>
      </c>
      <c r="AO58" s="34">
        <f t="shared" si="51"/>
        <v>-8.7808942317302296E-6</v>
      </c>
      <c r="AP58" s="34">
        <f t="shared" si="52"/>
        <v>-1.0212911666807045E-5</v>
      </c>
      <c r="AQ58" s="34">
        <f t="shared" si="53"/>
        <v>4.757823964807173E-5</v>
      </c>
      <c r="AR58" s="34">
        <f t="shared" si="54"/>
        <v>-1.3308722772720216E-6</v>
      </c>
      <c r="AS58" s="34">
        <f t="shared" si="55"/>
        <v>8.1357169521290018E-6</v>
      </c>
      <c r="AT58" s="34">
        <f t="shared" si="56"/>
        <v>-8.6103232554979314E-6</v>
      </c>
      <c r="AU58" s="34">
        <f t="shared" si="57"/>
        <v>-5.8896907831451628E-5</v>
      </c>
      <c r="AV58" s="34">
        <f t="shared" si="58"/>
        <v>-2.6147881719840171E-6</v>
      </c>
      <c r="AW58" s="53">
        <f t="shared" si="59"/>
        <v>2.8395861022367797E-3</v>
      </c>
      <c r="AX58" s="52">
        <f t="shared" si="60"/>
        <v>-8.6312028806379004E-6</v>
      </c>
      <c r="AY58" s="34">
        <f t="shared" si="61"/>
        <v>-5.988088980890538E-6</v>
      </c>
      <c r="AZ58" s="34">
        <f t="shared" si="62"/>
        <v>-7.4201064159673535E-6</v>
      </c>
      <c r="BA58" s="34">
        <f t="shared" si="63"/>
        <v>5.0371044898911421E-5</v>
      </c>
      <c r="BB58" s="34">
        <f t="shared" si="64"/>
        <v>1.46193297356767E-6</v>
      </c>
      <c r="BC58" s="34">
        <f t="shared" si="65"/>
        <v>1.0928522202968693E-5</v>
      </c>
      <c r="BD58" s="34">
        <f t="shared" si="66"/>
        <v>-5.8175180046582398E-6</v>
      </c>
      <c r="BE58" s="34">
        <f t="shared" si="67"/>
        <v>-5.6104102580611936E-5</v>
      </c>
      <c r="BF58" s="34">
        <f t="shared" si="68"/>
        <v>1.7801707885567453E-7</v>
      </c>
      <c r="BG58" s="53">
        <f t="shared" si="69"/>
        <v>2.8423789074876193E-3</v>
      </c>
      <c r="BH58" s="32">
        <v>-5.904502959008795E-6</v>
      </c>
      <c r="BI58" s="33">
        <v>-3.2613890592614325E-6</v>
      </c>
      <c r="BJ58" s="33">
        <v>-4.6934064943382481E-6</v>
      </c>
      <c r="BK58" s="33">
        <v>5.3097744820540527E-5</v>
      </c>
      <c r="BL58" s="33">
        <v>4.1886328951967755E-6</v>
      </c>
      <c r="BM58" s="33">
        <v>1.3655222124597799E-5</v>
      </c>
      <c r="BN58" s="33">
        <v>-3.0908180830291343E-6</v>
      </c>
      <c r="BO58" s="33">
        <v>-5.3377402658982831E-5</v>
      </c>
      <c r="BP58" s="33">
        <v>2.90471700048478E-6</v>
      </c>
      <c r="BQ58" s="35">
        <v>2.8451056074092484E-3</v>
      </c>
      <c r="BR58" s="32">
        <v>-1.1424008131477592E-5</v>
      </c>
      <c r="BS58" s="33">
        <v>-8.7808942317302296E-6</v>
      </c>
      <c r="BT58" s="33">
        <v>-1.0212911666807045E-5</v>
      </c>
      <c r="BU58" s="33">
        <v>4.757823964807173E-5</v>
      </c>
      <c r="BV58" s="33">
        <v>-1.3308722772720216E-6</v>
      </c>
      <c r="BW58" s="33">
        <v>8.1357169521290018E-6</v>
      </c>
      <c r="BX58" s="33">
        <v>-8.6103232554979314E-6</v>
      </c>
      <c r="BY58" s="33">
        <v>-5.8896907831451628E-5</v>
      </c>
      <c r="BZ58" s="33">
        <v>-2.6147881719840171E-6</v>
      </c>
      <c r="CA58" s="35">
        <v>2.8395861022367797E-3</v>
      </c>
      <c r="CB58" s="52">
        <v>-8.6312028806379004E-6</v>
      </c>
      <c r="CC58" s="34">
        <v>-5.988088980890538E-6</v>
      </c>
      <c r="CD58" s="34">
        <v>-7.4201064159673535E-6</v>
      </c>
      <c r="CE58" s="34">
        <v>5.0371044898911421E-5</v>
      </c>
      <c r="CF58" s="34">
        <v>1.46193297356767E-6</v>
      </c>
      <c r="CG58" s="34">
        <v>1.0928522202968693E-5</v>
      </c>
      <c r="CH58" s="34">
        <v>-5.8175180046582398E-6</v>
      </c>
      <c r="CI58" s="34">
        <v>-5.6104102580611936E-5</v>
      </c>
      <c r="CJ58" s="34">
        <v>1.7801707885567453E-7</v>
      </c>
      <c r="CK58" s="53">
        <v>2.8423789074876193E-3</v>
      </c>
      <c r="CL58" s="33">
        <v>0</v>
      </c>
      <c r="CM58" s="33">
        <f t="shared" ref="CM58:CM73" si="84">(D58/D$767)/($C58/$C$767)-1</f>
        <v>1.6519778337049651E-2</v>
      </c>
      <c r="CN58" s="33">
        <f t="shared" si="24"/>
        <v>8.2202963810695806E-3</v>
      </c>
      <c r="CO58" s="33">
        <f t="shared" si="25"/>
        <v>6.6737055077745744E-3</v>
      </c>
      <c r="CP58" s="33">
        <f t="shared" si="26"/>
        <v>6.8563063631863486E-3</v>
      </c>
      <c r="CQ58" s="33">
        <f t="shared" si="27"/>
        <v>6.2987466595059161E-3</v>
      </c>
      <c r="CR58" s="33">
        <f t="shared" si="28"/>
        <v>6.340473955967596E-3</v>
      </c>
      <c r="CS58" s="33">
        <f t="shared" si="29"/>
        <v>1.3939043293716979E-2</v>
      </c>
      <c r="CT58" s="33">
        <f t="shared" si="30"/>
        <v>1.4831757830914283E-2</v>
      </c>
      <c r="CU58" s="33">
        <f t="shared" si="31"/>
        <v>5.9464281391257146E-3</v>
      </c>
      <c r="CV58" s="33">
        <f t="shared" si="32"/>
        <v>9.1583208180026077E-3</v>
      </c>
      <c r="CW58" s="33">
        <f t="shared" si="33"/>
        <v>1.3062000930238238E-2</v>
      </c>
      <c r="CX58" s="35">
        <f t="shared" si="34"/>
        <v>1.59907206116221E-2</v>
      </c>
    </row>
    <row r="59" spans="1:102" x14ac:dyDescent="0.3">
      <c r="A59" s="21">
        <v>44126</v>
      </c>
      <c r="B59" s="22">
        <v>3453.49</v>
      </c>
      <c r="C59" s="23">
        <v>6270.8</v>
      </c>
      <c r="D59" s="23">
        <v>7111.1710000000003</v>
      </c>
      <c r="E59" s="23">
        <f t="shared" si="72"/>
        <v>6267.7055480839554</v>
      </c>
      <c r="F59" s="23">
        <f>VLOOKUP($A59,Data!S$7:T$800,2,0)</f>
        <v>347.55906499999998</v>
      </c>
      <c r="G59" s="23">
        <f>VLOOKUP($A59,Data!V$7:Y$800,4,0)</f>
        <v>34.285078991126078</v>
      </c>
      <c r="H59" s="23">
        <f>VLOOKUP($A59,Data!P$7:Q$800,2,0)</f>
        <v>62.33</v>
      </c>
      <c r="I59" s="23">
        <f>VLOOKUP($A59,Data!K$7:N$800,4,0)</f>
        <v>65.291717948852039</v>
      </c>
      <c r="J59" s="23">
        <f>VLOOKUP($A59,Data!AA$7:AB$800,2,0)</f>
        <v>640.35530000000006</v>
      </c>
      <c r="K59" s="23">
        <f>VLOOKUP($A59,Data!AD$7:AE$800,2,0)</f>
        <v>64.736400000000003</v>
      </c>
      <c r="L59" s="23">
        <f>VLOOKUP($A59,Data!AL$7:AO$800,4,0)</f>
        <v>344.12226178545808</v>
      </c>
      <c r="M59" s="23">
        <f>VLOOKUP($A59,Data!AG$7:AJ$800,4,0)</f>
        <v>34.825899999999997</v>
      </c>
      <c r="N59" s="23">
        <f>VLOOKUP($A59,Data!AQ$7:AU$800,5,0)</f>
        <v>35.137289666698571</v>
      </c>
      <c r="O59" s="24">
        <f>VLOOKUP($A59,Data!AQ$7:AW$800,7,0)</f>
        <v>35.117979382798026</v>
      </c>
      <c r="P59" s="32">
        <f t="shared" si="37"/>
        <v>5.2189453829942778E-3</v>
      </c>
      <c r="Q59" s="33">
        <f t="shared" si="15"/>
        <v>5.279045571645602E-3</v>
      </c>
      <c r="R59" s="33">
        <f t="shared" si="16"/>
        <v>5.3037652110210498E-3</v>
      </c>
      <c r="S59" s="34">
        <f t="shared" si="38"/>
        <v>5.291042236817034E-3</v>
      </c>
      <c r="T59" s="33">
        <f t="shared" si="39"/>
        <v>5.289123300662224E-3</v>
      </c>
      <c r="U59" s="33">
        <f t="shared" si="73"/>
        <v>5.2902891366910509E-3</v>
      </c>
      <c r="V59" s="33">
        <f t="shared" si="74"/>
        <v>5.2885305497716306E-3</v>
      </c>
      <c r="W59" s="33">
        <f t="shared" si="75"/>
        <v>5.21872601688389E-3</v>
      </c>
      <c r="X59" s="33">
        <f t="shared" si="76"/>
        <v>5.3023825948095293E-3</v>
      </c>
      <c r="Y59" s="33">
        <f t="shared" si="77"/>
        <v>5.3281940823037832E-3</v>
      </c>
      <c r="Z59" s="33">
        <f t="shared" si="78"/>
        <v>5.3171242154423926E-3</v>
      </c>
      <c r="AA59" s="33">
        <f t="shared" si="79"/>
        <v>5.2911732953067059E-3</v>
      </c>
      <c r="AB59" s="33">
        <f t="shared" si="80"/>
        <v>5.3011407561427415E-3</v>
      </c>
      <c r="AC59" s="35">
        <f t="shared" si="81"/>
        <v>5.9940278868992891E-3</v>
      </c>
      <c r="AD59" s="32">
        <f t="shared" si="40"/>
        <v>1.0077729016622072E-5</v>
      </c>
      <c r="AE59" s="33">
        <f t="shared" si="41"/>
        <v>1.1243565045448989E-5</v>
      </c>
      <c r="AF59" s="33">
        <f t="shared" si="42"/>
        <v>9.4849781260286647E-6</v>
      </c>
      <c r="AG59" s="33">
        <f t="shared" si="43"/>
        <v>-6.0319554761711913E-5</v>
      </c>
      <c r="AH59" s="33">
        <f t="shared" si="44"/>
        <v>2.3337023163927384E-5</v>
      </c>
      <c r="AI59" s="33">
        <f t="shared" si="45"/>
        <v>4.9148510658181266E-5</v>
      </c>
      <c r="AJ59" s="33">
        <f t="shared" si="46"/>
        <v>3.8078643796790601E-5</v>
      </c>
      <c r="AK59" s="33">
        <f t="shared" si="47"/>
        <v>1.2127723661103929E-5</v>
      </c>
      <c r="AL59" s="33">
        <f t="shared" si="48"/>
        <v>2.2095184497139542E-5</v>
      </c>
      <c r="AM59" s="35">
        <f t="shared" si="49"/>
        <v>7.1498231525368716E-4</v>
      </c>
      <c r="AN59" s="52">
        <f t="shared" si="50"/>
        <v>-1.4641910358825783E-5</v>
      </c>
      <c r="AO59" s="34">
        <f t="shared" si="51"/>
        <v>-1.3476074329998866E-5</v>
      </c>
      <c r="AP59" s="34">
        <f t="shared" si="52"/>
        <v>-1.523466124941919E-5</v>
      </c>
      <c r="AQ59" s="34">
        <f t="shared" si="53"/>
        <v>-8.5039194137159768E-5</v>
      </c>
      <c r="AR59" s="34">
        <f t="shared" si="54"/>
        <v>-1.382616211520471E-6</v>
      </c>
      <c r="AS59" s="34">
        <f t="shared" si="55"/>
        <v>2.4428871282733411E-5</v>
      </c>
      <c r="AT59" s="34">
        <f t="shared" si="56"/>
        <v>1.3359004421342746E-5</v>
      </c>
      <c r="AU59" s="34">
        <f t="shared" si="57"/>
        <v>-1.2591915714343926E-5</v>
      </c>
      <c r="AV59" s="34">
        <f t="shared" si="58"/>
        <v>-2.6244548783083133E-6</v>
      </c>
      <c r="AW59" s="53">
        <f t="shared" si="59"/>
        <v>6.9026267587823931E-4</v>
      </c>
      <c r="AX59" s="52">
        <f t="shared" si="60"/>
        <v>-1.9189361548654915E-6</v>
      </c>
      <c r="AY59" s="34">
        <f t="shared" si="61"/>
        <v>-7.5310012603857501E-7</v>
      </c>
      <c r="AZ59" s="34">
        <f t="shared" si="62"/>
        <v>-2.5116870454588991E-6</v>
      </c>
      <c r="BA59" s="34">
        <f t="shared" si="63"/>
        <v>-7.2316219933199477E-5</v>
      </c>
      <c r="BB59" s="34">
        <f t="shared" si="64"/>
        <v>1.134035799243982E-5</v>
      </c>
      <c r="BC59" s="34">
        <f t="shared" si="65"/>
        <v>3.7151845486693702E-5</v>
      </c>
      <c r="BD59" s="34">
        <f t="shared" si="66"/>
        <v>2.6081978625303037E-5</v>
      </c>
      <c r="BE59" s="34">
        <f t="shared" si="67"/>
        <v>1.3105848961636468E-7</v>
      </c>
      <c r="BF59" s="34">
        <f t="shared" si="68"/>
        <v>1.0098519325651978E-5</v>
      </c>
      <c r="BG59" s="53">
        <f t="shared" si="69"/>
        <v>7.029856500821996E-4</v>
      </c>
      <c r="BH59" s="32">
        <v>1.0077729016622072E-5</v>
      </c>
      <c r="BI59" s="33">
        <v>1.1243565045448989E-5</v>
      </c>
      <c r="BJ59" s="33">
        <v>9.4849781260286647E-6</v>
      </c>
      <c r="BK59" s="33">
        <v>-6.0319554761711913E-5</v>
      </c>
      <c r="BL59" s="33">
        <v>2.3337023163927384E-5</v>
      </c>
      <c r="BM59" s="33">
        <v>4.9148510658181266E-5</v>
      </c>
      <c r="BN59" s="33">
        <v>3.8078643796790601E-5</v>
      </c>
      <c r="BO59" s="33">
        <v>1.2127723661103929E-5</v>
      </c>
      <c r="BP59" s="33">
        <v>2.2095184497139542E-5</v>
      </c>
      <c r="BQ59" s="35">
        <v>7.1498231525368716E-4</v>
      </c>
      <c r="BR59" s="32">
        <v>-1.4641910358825783E-5</v>
      </c>
      <c r="BS59" s="33">
        <v>-1.3476074329998866E-5</v>
      </c>
      <c r="BT59" s="33">
        <v>-1.523466124941919E-5</v>
      </c>
      <c r="BU59" s="33">
        <v>-8.5039194137159768E-5</v>
      </c>
      <c r="BV59" s="33">
        <v>-1.382616211520471E-6</v>
      </c>
      <c r="BW59" s="33">
        <v>2.4428871282733411E-5</v>
      </c>
      <c r="BX59" s="33">
        <v>1.3359004421342746E-5</v>
      </c>
      <c r="BY59" s="33">
        <v>-1.2591915714343926E-5</v>
      </c>
      <c r="BZ59" s="33">
        <v>-2.6244548783083133E-6</v>
      </c>
      <c r="CA59" s="35">
        <v>6.9026267587823931E-4</v>
      </c>
      <c r="CB59" s="52">
        <v>-1.9189361548654915E-6</v>
      </c>
      <c r="CC59" s="34">
        <v>-7.5310012603857501E-7</v>
      </c>
      <c r="CD59" s="34">
        <v>-2.5116870454588991E-6</v>
      </c>
      <c r="CE59" s="34">
        <v>-7.2316219933199477E-5</v>
      </c>
      <c r="CF59" s="34">
        <v>1.134035799243982E-5</v>
      </c>
      <c r="CG59" s="34">
        <v>3.7151845486693702E-5</v>
      </c>
      <c r="CH59" s="34">
        <v>2.6081978625303037E-5</v>
      </c>
      <c r="CI59" s="34">
        <v>1.3105848961636468E-7</v>
      </c>
      <c r="CJ59" s="34">
        <v>1.0098519325651978E-5</v>
      </c>
      <c r="CK59" s="53">
        <v>7.029856500821996E-4</v>
      </c>
      <c r="CL59" s="33">
        <v>0</v>
      </c>
      <c r="CM59" s="33">
        <f t="shared" si="84"/>
        <v>1.6514187021475557E-2</v>
      </c>
      <c r="CN59" s="33">
        <f t="shared" si="24"/>
        <v>8.2175567504143565E-3</v>
      </c>
      <c r="CO59" s="33">
        <f t="shared" si="25"/>
        <v>6.6796289620527638E-3</v>
      </c>
      <c r="CP59" s="33">
        <f t="shared" si="26"/>
        <v>6.8595788049885531E-3</v>
      </c>
      <c r="CQ59" s="33">
        <f t="shared" si="27"/>
        <v>6.3034533706785023E-3</v>
      </c>
      <c r="CR59" s="33">
        <f t="shared" si="28"/>
        <v>6.2872265504514413E-3</v>
      </c>
      <c r="CS59" s="33">
        <f t="shared" si="29"/>
        <v>1.3934810932281883E-2</v>
      </c>
      <c r="CT59" s="33">
        <f t="shared" si="30"/>
        <v>1.4817948032973316E-2</v>
      </c>
      <c r="CU59" s="33">
        <f t="shared" si="31"/>
        <v>5.9495266287821202E-3</v>
      </c>
      <c r="CV59" s="33">
        <f t="shared" si="32"/>
        <v>9.212004248503991E-3</v>
      </c>
      <c r="CW59" s="33">
        <f t="shared" si="33"/>
        <v>1.305906842355431E-2</v>
      </c>
      <c r="CX59" s="35">
        <f t="shared" si="34"/>
        <v>1.3118227893416989E-2</v>
      </c>
    </row>
    <row r="60" spans="1:102" x14ac:dyDescent="0.3">
      <c r="A60" s="21">
        <v>44125</v>
      </c>
      <c r="B60" s="22">
        <v>3435.56</v>
      </c>
      <c r="C60" s="23">
        <v>6237.87</v>
      </c>
      <c r="D60" s="23">
        <v>7073.6540000000005</v>
      </c>
      <c r="E60" s="23">
        <f t="shared" si="72"/>
        <v>6234.717395012327</v>
      </c>
      <c r="F60" s="23">
        <f>VLOOKUP($A60,Data!S$7:T$800,2,0)</f>
        <v>345.73045400000001</v>
      </c>
      <c r="G60" s="23">
        <f>VLOOKUP($A60,Data!V$7:Y$800,4,0)</f>
        <v>34.104655502610029</v>
      </c>
      <c r="H60" s="23">
        <f>VLOOKUP($A60,Data!P$7:Q$800,2,0)</f>
        <v>62.002099999999999</v>
      </c>
      <c r="I60" s="23">
        <f>VLOOKUP($A60,Data!K$7:N$800,4,0)</f>
        <v>64.952747356355346</v>
      </c>
      <c r="J60" s="23">
        <f>VLOOKUP($A60,Data!AA$7:AB$800,2,0)</f>
        <v>636.9778</v>
      </c>
      <c r="K60" s="23">
        <f>VLOOKUP($A60,Data!AD$7:AE$800,2,0)</f>
        <v>64.393299999999996</v>
      </c>
      <c r="L60" s="23">
        <f>VLOOKUP($A60,Data!AL$7:AO$800,4,0)</f>
        <v>342.30219847693718</v>
      </c>
      <c r="M60" s="23">
        <f>VLOOKUP($A60,Data!AG$7:AJ$800,4,0)</f>
        <v>34.642600000000002</v>
      </c>
      <c r="N60" s="23">
        <f>VLOOKUP($A60,Data!AQ$7:AU$800,5,0)</f>
        <v>34.952004172868904</v>
      </c>
      <c r="O60" s="24">
        <f>VLOOKUP($A60,Data!AQ$7:AW$800,7,0)</f>
        <v>34.908735449020213</v>
      </c>
      <c r="P60" s="32">
        <f t="shared" si="37"/>
        <v>-2.1956829851994542E-3</v>
      </c>
      <c r="Q60" s="33">
        <f t="shared" si="15"/>
        <v>-2.1802767335840079E-3</v>
      </c>
      <c r="R60" s="33">
        <f t="shared" si="16"/>
        <v>-2.1727854635672506E-3</v>
      </c>
      <c r="S60" s="34">
        <f t="shared" si="38"/>
        <v>-2.1762200918120809E-3</v>
      </c>
      <c r="T60" s="33">
        <f t="shared" si="39"/>
        <v>-2.1724259080374564E-3</v>
      </c>
      <c r="U60" s="33">
        <f t="shared" si="73"/>
        <v>-2.1745027284304497E-3</v>
      </c>
      <c r="V60" s="33">
        <f t="shared" si="74"/>
        <v>-2.1742209175824589E-3</v>
      </c>
      <c r="W60" s="33">
        <f t="shared" si="75"/>
        <v>-2.1442793689693262E-3</v>
      </c>
      <c r="X60" s="33">
        <f t="shared" si="76"/>
        <v>-2.1741456347043053E-3</v>
      </c>
      <c r="Y60" s="33">
        <f t="shared" si="77"/>
        <v>-2.1663301468549667E-3</v>
      </c>
      <c r="Z60" s="33">
        <f t="shared" si="78"/>
        <v>-2.1725617310051071E-3</v>
      </c>
      <c r="AA60" s="33">
        <f t="shared" si="79"/>
        <v>-2.148790801101419E-3</v>
      </c>
      <c r="AB60" s="33">
        <f t="shared" si="80"/>
        <v>-2.1737726639867727E-3</v>
      </c>
      <c r="AC60" s="35">
        <f t="shared" si="81"/>
        <v>-2.8611731889303105E-3</v>
      </c>
      <c r="AD60" s="32">
        <f t="shared" si="40"/>
        <v>7.8508255465514765E-6</v>
      </c>
      <c r="AE60" s="33">
        <f t="shared" si="41"/>
        <v>5.7740051535581927E-6</v>
      </c>
      <c r="AF60" s="33">
        <f t="shared" si="42"/>
        <v>6.0558160015489193E-6</v>
      </c>
      <c r="AG60" s="33">
        <f t="shared" si="43"/>
        <v>3.5997364614681615E-5</v>
      </c>
      <c r="AH60" s="33">
        <f t="shared" si="44"/>
        <v>6.1310988797025345E-6</v>
      </c>
      <c r="AI60" s="33">
        <f t="shared" si="45"/>
        <v>1.3946586729041144E-5</v>
      </c>
      <c r="AJ60" s="33">
        <f t="shared" si="46"/>
        <v>7.715002578900787E-6</v>
      </c>
      <c r="AK60" s="33">
        <f t="shared" si="47"/>
        <v>3.1485932482588908E-5</v>
      </c>
      <c r="AL60" s="33">
        <f t="shared" si="48"/>
        <v>6.5040695972351514E-6</v>
      </c>
      <c r="AM60" s="35">
        <f t="shared" si="49"/>
        <v>-6.8089645534630261E-4</v>
      </c>
      <c r="AN60" s="52">
        <f t="shared" si="50"/>
        <v>3.5955552979416439E-7</v>
      </c>
      <c r="AO60" s="34">
        <f t="shared" si="51"/>
        <v>-1.7172648631991194E-6</v>
      </c>
      <c r="AP60" s="34">
        <f t="shared" si="52"/>
        <v>-1.4354540152083928E-6</v>
      </c>
      <c r="AQ60" s="34">
        <f t="shared" si="53"/>
        <v>2.8506094597924303E-5</v>
      </c>
      <c r="AR60" s="34">
        <f t="shared" si="54"/>
        <v>-1.3601711370547775E-6</v>
      </c>
      <c r="AS60" s="34">
        <f t="shared" si="55"/>
        <v>6.4553167122838317E-6</v>
      </c>
      <c r="AT60" s="34">
        <f t="shared" si="56"/>
        <v>2.2373256214347492E-7</v>
      </c>
      <c r="AU60" s="34">
        <f t="shared" si="57"/>
        <v>2.3994662465831595E-5</v>
      </c>
      <c r="AV60" s="34">
        <f t="shared" si="58"/>
        <v>-9.8720041952216064E-7</v>
      </c>
      <c r="AW60" s="53">
        <f t="shared" si="59"/>
        <v>-6.8838772536305992E-4</v>
      </c>
      <c r="AX60" s="52">
        <f t="shared" si="60"/>
        <v>3.7941837746080509E-6</v>
      </c>
      <c r="AY60" s="34">
        <f t="shared" si="61"/>
        <v>1.7173633816147671E-6</v>
      </c>
      <c r="AZ60" s="34">
        <f t="shared" si="62"/>
        <v>1.9991742296054937E-6</v>
      </c>
      <c r="BA60" s="34">
        <f t="shared" si="63"/>
        <v>3.194072284273819E-5</v>
      </c>
      <c r="BB60" s="34">
        <f t="shared" si="64"/>
        <v>2.074457107759109E-6</v>
      </c>
      <c r="BC60" s="34">
        <f t="shared" si="65"/>
        <v>9.8899449570977183E-6</v>
      </c>
      <c r="BD60" s="34">
        <f t="shared" si="66"/>
        <v>3.6583608069573614E-6</v>
      </c>
      <c r="BE60" s="34">
        <f t="shared" si="67"/>
        <v>2.7429290710645482E-5</v>
      </c>
      <c r="BF60" s="34">
        <f t="shared" si="68"/>
        <v>2.4474278252917259E-6</v>
      </c>
      <c r="BG60" s="53">
        <f t="shared" si="69"/>
        <v>-6.8495309711824603E-4</v>
      </c>
      <c r="BH60" s="32">
        <v>7.8508255465514765E-6</v>
      </c>
      <c r="BI60" s="33">
        <v>5.7740051535581927E-6</v>
      </c>
      <c r="BJ60" s="33">
        <v>6.0558160015489193E-6</v>
      </c>
      <c r="BK60" s="33">
        <v>3.5997364614681615E-5</v>
      </c>
      <c r="BL60" s="33">
        <v>6.1310988797025345E-6</v>
      </c>
      <c r="BM60" s="33">
        <v>1.3946586729041144E-5</v>
      </c>
      <c r="BN60" s="33">
        <v>7.715002578900787E-6</v>
      </c>
      <c r="BO60" s="33">
        <v>3.1485932482588908E-5</v>
      </c>
      <c r="BP60" s="33">
        <v>6.5040695972351514E-6</v>
      </c>
      <c r="BQ60" s="35">
        <v>-6.8089645534630261E-4</v>
      </c>
      <c r="BR60" s="32">
        <v>3.5955552979416439E-7</v>
      </c>
      <c r="BS60" s="33">
        <v>-1.7172648631991194E-6</v>
      </c>
      <c r="BT60" s="33">
        <v>-1.4354540152083928E-6</v>
      </c>
      <c r="BU60" s="33">
        <v>2.8506094597924303E-5</v>
      </c>
      <c r="BV60" s="33">
        <v>-1.3601711370547775E-6</v>
      </c>
      <c r="BW60" s="33">
        <v>6.4553167122838317E-6</v>
      </c>
      <c r="BX60" s="33">
        <v>2.2373256214347492E-7</v>
      </c>
      <c r="BY60" s="33">
        <v>2.3994662465831595E-5</v>
      </c>
      <c r="BZ60" s="33">
        <v>-9.8720041952216064E-7</v>
      </c>
      <c r="CA60" s="35">
        <v>-6.8838772536305992E-4</v>
      </c>
      <c r="CB60" s="52">
        <v>3.7941837746080509E-6</v>
      </c>
      <c r="CC60" s="34">
        <v>1.7173633816147671E-6</v>
      </c>
      <c r="CD60" s="34">
        <v>1.9991742296054937E-6</v>
      </c>
      <c r="CE60" s="34">
        <v>3.194072284273819E-5</v>
      </c>
      <c r="CF60" s="34">
        <v>2.074457107759109E-6</v>
      </c>
      <c r="CG60" s="34">
        <v>9.8899449570977183E-6</v>
      </c>
      <c r="CH60" s="34">
        <v>3.6583608069573614E-6</v>
      </c>
      <c r="CI60" s="34">
        <v>2.7429290710645482E-5</v>
      </c>
      <c r="CJ60" s="34">
        <v>2.4474278252917259E-6</v>
      </c>
      <c r="CK60" s="53">
        <v>-6.8495309711824603E-4</v>
      </c>
      <c r="CL60" s="33">
        <v>0</v>
      </c>
      <c r="CM60" s="33">
        <f t="shared" si="84"/>
        <v>1.6489191726527963E-2</v>
      </c>
      <c r="CN60" s="33">
        <f t="shared" si="24"/>
        <v>8.2055251616104385E-3</v>
      </c>
      <c r="CO60" s="33">
        <f t="shared" si="25"/>
        <v>6.6695372936240727E-3</v>
      </c>
      <c r="CP60" s="33">
        <f t="shared" si="26"/>
        <v>6.8483176883853414E-3</v>
      </c>
      <c r="CQ60" s="33">
        <f t="shared" si="27"/>
        <v>6.2939588166739391E-3</v>
      </c>
      <c r="CR60" s="33">
        <f t="shared" si="28"/>
        <v>6.3476102220811903E-3</v>
      </c>
      <c r="CS60" s="33">
        <f t="shared" si="29"/>
        <v>1.3911273516496125E-2</v>
      </c>
      <c r="CT60" s="33">
        <f t="shared" si="30"/>
        <v>1.4768335586979653E-2</v>
      </c>
      <c r="CU60" s="33">
        <f t="shared" si="31"/>
        <v>5.9114240313236088E-3</v>
      </c>
      <c r="CV60" s="33">
        <f t="shared" si="32"/>
        <v>9.1998292243633539E-3</v>
      </c>
      <c r="CW60" s="33">
        <f t="shared" si="33"/>
        <v>1.303680273010599E-2</v>
      </c>
      <c r="CX60" s="35">
        <f t="shared" si="34"/>
        <v>1.2398182250873191E-2</v>
      </c>
    </row>
    <row r="61" spans="1:102" x14ac:dyDescent="0.3">
      <c r="A61" s="21">
        <v>44124</v>
      </c>
      <c r="B61" s="22">
        <v>3443.12</v>
      </c>
      <c r="C61" s="23">
        <v>6251.5</v>
      </c>
      <c r="D61" s="23">
        <v>7089.0569999999998</v>
      </c>
      <c r="E61" s="23">
        <f t="shared" si="72"/>
        <v>6248.3151038813667</v>
      </c>
      <c r="F61" s="23">
        <f>VLOOKUP($A61,Data!S$7:T$800,2,0)</f>
        <v>346.48316299999999</v>
      </c>
      <c r="G61" s="23">
        <f>VLOOKUP($A61,Data!V$7:Y$800,4,0)</f>
        <v>34.178977783054243</v>
      </c>
      <c r="H61" s="23">
        <f>VLOOKUP($A61,Data!P$7:Q$800,2,0)</f>
        <v>62.1372</v>
      </c>
      <c r="I61" s="23">
        <f>VLOOKUP($A61,Data!K$7:N$800,4,0)</f>
        <v>65.092323482677529</v>
      </c>
      <c r="J61" s="23">
        <f>VLOOKUP($A61,Data!AA$7:AB$800,2,0)</f>
        <v>638.36569999999995</v>
      </c>
      <c r="K61" s="23">
        <f>VLOOKUP($A61,Data!AD$7:AE$800,2,0)</f>
        <v>64.533100000000005</v>
      </c>
      <c r="L61" s="23">
        <f>VLOOKUP($A61,Data!AL$7:AO$800,4,0)</f>
        <v>343.04749032633754</v>
      </c>
      <c r="M61" s="23">
        <f>VLOOKUP($A61,Data!AG$7:AJ$800,4,0)</f>
        <v>34.717199999999998</v>
      </c>
      <c r="N61" s="23">
        <f>VLOOKUP($A61,Data!AQ$7:AU$800,5,0)</f>
        <v>35.028147402161821</v>
      </c>
      <c r="O61" s="24">
        <f>VLOOKUP($A61,Data!AQ$7:AW$800,7,0)</f>
        <v>35.008901980741399</v>
      </c>
      <c r="P61" s="32">
        <f t="shared" si="37"/>
        <v>4.7272769717412455E-3</v>
      </c>
      <c r="Q61" s="33">
        <f t="shared" si="15"/>
        <v>4.7380111282186999E-3</v>
      </c>
      <c r="R61" s="33">
        <f t="shared" si="16"/>
        <v>4.7443280023777845E-3</v>
      </c>
      <c r="S61" s="34">
        <f t="shared" si="38"/>
        <v>4.741770347782304E-3</v>
      </c>
      <c r="T61" s="33">
        <f t="shared" si="39"/>
        <v>4.7360571627657055E-3</v>
      </c>
      <c r="U61" s="33">
        <f t="shared" si="73"/>
        <v>4.738205092276182E-3</v>
      </c>
      <c r="V61" s="33">
        <f t="shared" si="74"/>
        <v>4.7360872384358821E-3</v>
      </c>
      <c r="W61" s="33">
        <f t="shared" si="75"/>
        <v>4.7706986765159165E-3</v>
      </c>
      <c r="X61" s="33">
        <f t="shared" si="76"/>
        <v>4.7430385855276036E-3</v>
      </c>
      <c r="Y61" s="33">
        <f t="shared" si="77"/>
        <v>4.7518290338000035E-3</v>
      </c>
      <c r="Z61" s="33">
        <f t="shared" si="78"/>
        <v>4.7418010493278651E-3</v>
      </c>
      <c r="AA61" s="33">
        <f t="shared" si="79"/>
        <v>4.8858992022784431E-3</v>
      </c>
      <c r="AB61" s="33">
        <f t="shared" si="80"/>
        <v>4.7395117776292128E-3</v>
      </c>
      <c r="AC61" s="35">
        <f t="shared" si="81"/>
        <v>5.4930939723256689E-3</v>
      </c>
      <c r="AD61" s="32">
        <f t="shared" si="40"/>
        <v>-1.9539654529943107E-6</v>
      </c>
      <c r="AE61" s="33">
        <f t="shared" si="41"/>
        <v>1.939640574821766E-7</v>
      </c>
      <c r="AF61" s="33">
        <f t="shared" si="42"/>
        <v>-1.923889782817767E-6</v>
      </c>
      <c r="AG61" s="33">
        <f t="shared" si="43"/>
        <v>3.2687548297216651E-5</v>
      </c>
      <c r="AH61" s="33">
        <f t="shared" si="44"/>
        <v>5.0274573089037489E-6</v>
      </c>
      <c r="AI61" s="33">
        <f t="shared" si="45"/>
        <v>1.3817905581303691E-5</v>
      </c>
      <c r="AJ61" s="33">
        <f t="shared" si="46"/>
        <v>3.7899211091652063E-6</v>
      </c>
      <c r="AK61" s="33">
        <f t="shared" si="47"/>
        <v>1.4788807405974325E-4</v>
      </c>
      <c r="AL61" s="33">
        <f t="shared" si="48"/>
        <v>1.5006494105129775E-6</v>
      </c>
      <c r="AM61" s="35">
        <f t="shared" si="49"/>
        <v>7.5508284410696902E-4</v>
      </c>
      <c r="AN61" s="52">
        <f t="shared" si="50"/>
        <v>-8.2708396120789729E-6</v>
      </c>
      <c r="AO61" s="34">
        <f t="shared" si="51"/>
        <v>-6.1229101016024856E-6</v>
      </c>
      <c r="AP61" s="34">
        <f t="shared" si="52"/>
        <v>-8.2407639419024292E-6</v>
      </c>
      <c r="AQ61" s="34">
        <f t="shared" si="53"/>
        <v>2.6370674138131989E-5</v>
      </c>
      <c r="AR61" s="34">
        <f t="shared" si="54"/>
        <v>-1.2894168501809133E-6</v>
      </c>
      <c r="AS61" s="34">
        <f t="shared" si="55"/>
        <v>7.5010314222190289E-6</v>
      </c>
      <c r="AT61" s="34">
        <f t="shared" si="56"/>
        <v>-2.5269530499194559E-6</v>
      </c>
      <c r="AU61" s="34">
        <f t="shared" si="57"/>
        <v>1.4157119990065858E-4</v>
      </c>
      <c r="AV61" s="34">
        <f t="shared" si="58"/>
        <v>-4.8162247485716847E-6</v>
      </c>
      <c r="AW61" s="53">
        <f t="shared" si="59"/>
        <v>7.4876596994788436E-4</v>
      </c>
      <c r="AX61" s="52">
        <f t="shared" si="60"/>
        <v>-5.713185016631428E-6</v>
      </c>
      <c r="AY61" s="34">
        <f t="shared" si="61"/>
        <v>-3.5652555061549407E-6</v>
      </c>
      <c r="AZ61" s="34">
        <f t="shared" si="62"/>
        <v>-5.6831093464548843E-6</v>
      </c>
      <c r="BA61" s="34">
        <f t="shared" si="63"/>
        <v>2.8928328733579534E-5</v>
      </c>
      <c r="BB61" s="34">
        <f t="shared" si="64"/>
        <v>1.2682377452666316E-6</v>
      </c>
      <c r="BC61" s="34">
        <f t="shared" si="65"/>
        <v>1.0058686017666574E-5</v>
      </c>
      <c r="BD61" s="34">
        <f t="shared" si="66"/>
        <v>3.0701545528089014E-8</v>
      </c>
      <c r="BE61" s="34">
        <f t="shared" si="67"/>
        <v>1.4412885449610613E-4</v>
      </c>
      <c r="BF61" s="34">
        <f t="shared" si="68"/>
        <v>-2.2585701531241398E-6</v>
      </c>
      <c r="BG61" s="53">
        <f t="shared" si="69"/>
        <v>7.513236245433319E-4</v>
      </c>
      <c r="BH61" s="32">
        <v>-1.9539654529943107E-6</v>
      </c>
      <c r="BI61" s="33">
        <v>1.939640574821766E-7</v>
      </c>
      <c r="BJ61" s="33">
        <v>-1.923889782817767E-6</v>
      </c>
      <c r="BK61" s="33">
        <v>3.2687548297216651E-5</v>
      </c>
      <c r="BL61" s="33">
        <v>5.0274573089037489E-6</v>
      </c>
      <c r="BM61" s="33">
        <v>1.3817905581303691E-5</v>
      </c>
      <c r="BN61" s="33">
        <v>3.7899211091652063E-6</v>
      </c>
      <c r="BO61" s="33">
        <v>1.4788807405974325E-4</v>
      </c>
      <c r="BP61" s="33">
        <v>1.5006494105129775E-6</v>
      </c>
      <c r="BQ61" s="35">
        <v>7.5508284410696902E-4</v>
      </c>
      <c r="BR61" s="32">
        <v>-8.2708396120789729E-6</v>
      </c>
      <c r="BS61" s="33">
        <v>-6.1229101016024856E-6</v>
      </c>
      <c r="BT61" s="33">
        <v>-8.2407639419024292E-6</v>
      </c>
      <c r="BU61" s="33">
        <v>2.6370674138131989E-5</v>
      </c>
      <c r="BV61" s="33">
        <v>-1.2894168501809133E-6</v>
      </c>
      <c r="BW61" s="33">
        <v>7.5010314222190289E-6</v>
      </c>
      <c r="BX61" s="33">
        <v>-2.5269530499194559E-6</v>
      </c>
      <c r="BY61" s="33">
        <v>1.4157119990065858E-4</v>
      </c>
      <c r="BZ61" s="33">
        <v>-4.8162247485716847E-6</v>
      </c>
      <c r="CA61" s="35">
        <v>7.4876596994788436E-4</v>
      </c>
      <c r="CB61" s="52">
        <v>-5.713185016631428E-6</v>
      </c>
      <c r="CC61" s="34">
        <v>-3.5652555061549407E-6</v>
      </c>
      <c r="CD61" s="34">
        <v>-5.6831093464548843E-6</v>
      </c>
      <c r="CE61" s="34">
        <v>2.8928328733579534E-5</v>
      </c>
      <c r="CF61" s="34">
        <v>1.2682377452666316E-6</v>
      </c>
      <c r="CG61" s="34">
        <v>1.0058686017666574E-5</v>
      </c>
      <c r="CH61" s="34">
        <v>3.0701545528089014E-8</v>
      </c>
      <c r="CI61" s="34">
        <v>1.4412885449610613E-4</v>
      </c>
      <c r="CJ61" s="34">
        <v>-2.2585701531241398E-6</v>
      </c>
      <c r="CK61" s="53">
        <v>7.513236245433319E-4</v>
      </c>
      <c r="CL61" s="33">
        <v>0</v>
      </c>
      <c r="CM61" s="33">
        <f t="shared" si="84"/>
        <v>1.6481560350180002E-2</v>
      </c>
      <c r="CN61" s="33">
        <f t="shared" si="24"/>
        <v>8.2014263129657206E-3</v>
      </c>
      <c r="CO61" s="33">
        <f t="shared" si="25"/>
        <v>6.6616169002360337E-3</v>
      </c>
      <c r="CP61" s="33">
        <f t="shared" si="26"/>
        <v>6.8424914718865359E-3</v>
      </c>
      <c r="CQ61" s="33">
        <f t="shared" si="27"/>
        <v>6.2878516071933621E-3</v>
      </c>
      <c r="CR61" s="33">
        <f t="shared" si="28"/>
        <v>6.3113065149367209E-3</v>
      </c>
      <c r="CS61" s="33">
        <f t="shared" si="29"/>
        <v>1.390504358143696E-2</v>
      </c>
      <c r="CT61" s="33">
        <f t="shared" si="30"/>
        <v>1.4754152306709845E-2</v>
      </c>
      <c r="CU61" s="33">
        <f t="shared" si="31"/>
        <v>5.9036465249804326E-3</v>
      </c>
      <c r="CV61" s="33">
        <f t="shared" si="32"/>
        <v>9.1679852005335238E-3</v>
      </c>
      <c r="CW61" s="33">
        <f t="shared" si="33"/>
        <v>1.3030199514346474E-2</v>
      </c>
      <c r="CX61" s="35">
        <f t="shared" si="34"/>
        <v>1.3089498560256541E-2</v>
      </c>
    </row>
    <row r="62" spans="1:102" x14ac:dyDescent="0.3">
      <c r="A62" s="21">
        <v>44123</v>
      </c>
      <c r="B62" s="22">
        <v>3426.92</v>
      </c>
      <c r="C62" s="23">
        <v>6222.02</v>
      </c>
      <c r="D62" s="23">
        <v>7055.5829999999996</v>
      </c>
      <c r="E62" s="23">
        <f t="shared" si="72"/>
        <v>6218.8268551018518</v>
      </c>
      <c r="F62" s="23">
        <f>VLOOKUP($A62,Data!S$7:T$800,2,0)</f>
        <v>344.84993400000002</v>
      </c>
      <c r="G62" s="23">
        <f>VLOOKUP($A62,Data!V$7:Y$800,4,0)</f>
        <v>34.017794495945552</v>
      </c>
      <c r="H62" s="23">
        <f>VLOOKUP($A62,Data!P$7:Q$800,2,0)</f>
        <v>61.844299999999997</v>
      </c>
      <c r="I62" s="23">
        <f>VLOOKUP($A62,Data!K$7:N$800,4,0)</f>
        <v>64.783262060106992</v>
      </c>
      <c r="J62" s="23">
        <f>VLOOKUP($A62,Data!AA$7:AB$800,2,0)</f>
        <v>635.35220000000004</v>
      </c>
      <c r="K62" s="23">
        <f>VLOOKUP($A62,Data!AD$7:AE$800,2,0)</f>
        <v>64.227900000000005</v>
      </c>
      <c r="L62" s="23">
        <f>VLOOKUP($A62,Data!AL$7:AO$800,4,0)</f>
        <v>341.42850428644164</v>
      </c>
      <c r="M62" s="23">
        <f>VLOOKUP($A62,Data!AG$7:AJ$800,4,0)</f>
        <v>34.548400000000001</v>
      </c>
      <c r="N62" s="23">
        <f>VLOOKUP($A62,Data!AQ$7:AU$800,5,0)</f>
        <v>34.862914209662648</v>
      </c>
      <c r="O62" s="24">
        <f>VLOOKUP($A62,Data!AQ$7:AW$800,7,0)</f>
        <v>34.817645382758798</v>
      </c>
      <c r="P62" s="32">
        <f t="shared" si="37"/>
        <v>-1.6329822808936134E-2</v>
      </c>
      <c r="Q62" s="33">
        <f t="shared" si="15"/>
        <v>-1.632807930058644E-2</v>
      </c>
      <c r="R62" s="33">
        <f t="shared" si="16"/>
        <v>-1.6328023802476554E-2</v>
      </c>
      <c r="S62" s="34">
        <f t="shared" si="38"/>
        <v>-1.6328293653445493E-2</v>
      </c>
      <c r="T62" s="33">
        <f t="shared" si="39"/>
        <v>-1.6314523029904104E-2</v>
      </c>
      <c r="U62" s="33">
        <f t="shared" si="73"/>
        <v>-1.6318075619695338E-2</v>
      </c>
      <c r="V62" s="33">
        <f t="shared" si="74"/>
        <v>-1.6325569780517801E-2</v>
      </c>
      <c r="W62" s="33">
        <f t="shared" si="75"/>
        <v>-1.6348773841961761E-2</v>
      </c>
      <c r="X62" s="33">
        <f t="shared" si="76"/>
        <v>-1.633328528682132E-2</v>
      </c>
      <c r="Y62" s="33">
        <f t="shared" si="77"/>
        <v>-1.6320154379838581E-2</v>
      </c>
      <c r="Z62" s="33">
        <f t="shared" si="78"/>
        <v>-1.6338359069949071E-2</v>
      </c>
      <c r="AA62" s="33">
        <f t="shared" si="79"/>
        <v>-1.6356849804543439E-2</v>
      </c>
      <c r="AB62" s="33">
        <f t="shared" si="80"/>
        <v>-1.6334163768906618E-2</v>
      </c>
      <c r="AC62" s="35">
        <f t="shared" si="81"/>
        <v>-1.7418607625757532E-2</v>
      </c>
      <c r="AD62" s="32">
        <f t="shared" si="40"/>
        <v>1.3556270682335558E-5</v>
      </c>
      <c r="AE62" s="33">
        <f t="shared" si="41"/>
        <v>1.0003680891101929E-5</v>
      </c>
      <c r="AF62" s="33">
        <f t="shared" si="42"/>
        <v>2.5095200686386931E-6</v>
      </c>
      <c r="AG62" s="33">
        <f t="shared" si="43"/>
        <v>-2.0694541375321229E-5</v>
      </c>
      <c r="AH62" s="33">
        <f t="shared" si="44"/>
        <v>-5.2059862348796671E-6</v>
      </c>
      <c r="AI62" s="33">
        <f t="shared" si="45"/>
        <v>7.924920747859332E-6</v>
      </c>
      <c r="AJ62" s="33">
        <f t="shared" si="46"/>
        <v>-1.0279769362631086E-5</v>
      </c>
      <c r="AK62" s="33">
        <f t="shared" si="47"/>
        <v>-2.8770503956998539E-5</v>
      </c>
      <c r="AL62" s="33">
        <f t="shared" si="48"/>
        <v>-6.0844683201777272E-6</v>
      </c>
      <c r="AM62" s="35">
        <f t="shared" si="49"/>
        <v>-1.0905283251710918E-3</v>
      </c>
      <c r="AN62" s="52">
        <f t="shared" si="50"/>
        <v>1.3500772572450082E-5</v>
      </c>
      <c r="AO62" s="34">
        <f t="shared" si="51"/>
        <v>9.9481827812164525E-6</v>
      </c>
      <c r="AP62" s="34">
        <f t="shared" si="52"/>
        <v>2.4540219587532164E-6</v>
      </c>
      <c r="AQ62" s="34">
        <f t="shared" si="53"/>
        <v>-2.0750039485206706E-5</v>
      </c>
      <c r="AR62" s="34">
        <f t="shared" si="54"/>
        <v>-5.2614843447651438E-6</v>
      </c>
      <c r="AS62" s="34">
        <f t="shared" si="55"/>
        <v>7.8694226379738552E-6</v>
      </c>
      <c r="AT62" s="34">
        <f t="shared" si="56"/>
        <v>-1.0335267472516563E-5</v>
      </c>
      <c r="AU62" s="34">
        <f t="shared" si="57"/>
        <v>-2.8826002066884016E-5</v>
      </c>
      <c r="AV62" s="34">
        <f t="shared" si="58"/>
        <v>-6.139966430063204E-6</v>
      </c>
      <c r="AW62" s="53">
        <f t="shared" si="59"/>
        <v>-1.0905838232809772E-3</v>
      </c>
      <c r="AX62" s="52">
        <f t="shared" si="60"/>
        <v>1.3770623541353721E-5</v>
      </c>
      <c r="AY62" s="34">
        <f t="shared" si="61"/>
        <v>1.0218033750120092E-5</v>
      </c>
      <c r="AZ62" s="34">
        <f t="shared" si="62"/>
        <v>2.7238729276568563E-6</v>
      </c>
      <c r="BA62" s="34">
        <f t="shared" si="63"/>
        <v>-2.0480188516303066E-5</v>
      </c>
      <c r="BB62" s="34">
        <f t="shared" si="64"/>
        <v>-4.9916333758615039E-6</v>
      </c>
      <c r="BC62" s="34">
        <f t="shared" si="65"/>
        <v>8.1392736068774951E-6</v>
      </c>
      <c r="BD62" s="34">
        <f t="shared" si="66"/>
        <v>-1.0065416503612923E-5</v>
      </c>
      <c r="BE62" s="34">
        <f t="shared" si="67"/>
        <v>-2.8556151097980376E-5</v>
      </c>
      <c r="BF62" s="34">
        <f t="shared" si="68"/>
        <v>-5.8701154611595641E-6</v>
      </c>
      <c r="BG62" s="53">
        <f t="shared" si="69"/>
        <v>-1.0903139723120736E-3</v>
      </c>
      <c r="BH62" s="32">
        <v>1.3556270682335558E-5</v>
      </c>
      <c r="BI62" s="33">
        <v>1.0003680891101929E-5</v>
      </c>
      <c r="BJ62" s="33">
        <v>2.5095200686386931E-6</v>
      </c>
      <c r="BK62" s="33">
        <v>-2.0694541375321229E-5</v>
      </c>
      <c r="BL62" s="33">
        <v>-5.2059862348796671E-6</v>
      </c>
      <c r="BM62" s="33">
        <v>7.924920747859332E-6</v>
      </c>
      <c r="BN62" s="33">
        <v>-1.0279769362631086E-5</v>
      </c>
      <c r="BO62" s="33">
        <v>-2.8770503956998539E-5</v>
      </c>
      <c r="BP62" s="33">
        <v>-6.0844683201777272E-6</v>
      </c>
      <c r="BQ62" s="35">
        <v>-1.0905283251710918E-3</v>
      </c>
      <c r="BR62" s="32">
        <v>1.3500772572450082E-5</v>
      </c>
      <c r="BS62" s="33">
        <v>9.9481827812164525E-6</v>
      </c>
      <c r="BT62" s="33">
        <v>2.4540219587532164E-6</v>
      </c>
      <c r="BU62" s="33">
        <v>-2.0750039485206706E-5</v>
      </c>
      <c r="BV62" s="33">
        <v>-5.2614843447651438E-6</v>
      </c>
      <c r="BW62" s="33">
        <v>7.8694226379738552E-6</v>
      </c>
      <c r="BX62" s="33">
        <v>-1.0335267472516563E-5</v>
      </c>
      <c r="BY62" s="33">
        <v>-2.8826002066884016E-5</v>
      </c>
      <c r="BZ62" s="33">
        <v>-6.139966430063204E-6</v>
      </c>
      <c r="CA62" s="35">
        <v>-1.0905838232809772E-3</v>
      </c>
      <c r="CB62" s="52">
        <v>1.3770623541353721E-5</v>
      </c>
      <c r="CC62" s="34">
        <v>1.0218033750120092E-5</v>
      </c>
      <c r="CD62" s="34">
        <v>2.7238729276568563E-6</v>
      </c>
      <c r="CE62" s="34">
        <v>-2.0480188516303066E-5</v>
      </c>
      <c r="CF62" s="34">
        <v>-4.9916333758615039E-6</v>
      </c>
      <c r="CG62" s="34">
        <v>8.1392736068774951E-6</v>
      </c>
      <c r="CH62" s="34">
        <v>-1.0065416503612923E-5</v>
      </c>
      <c r="CI62" s="34">
        <v>-2.8556151097980376E-5</v>
      </c>
      <c r="CJ62" s="34">
        <v>-5.8701154611595641E-6</v>
      </c>
      <c r="CK62" s="53">
        <v>-1.0903139723120736E-3</v>
      </c>
      <c r="CL62" s="33">
        <v>0</v>
      </c>
      <c r="CM62" s="33">
        <f t="shared" si="84"/>
        <v>1.6475169683497271E-2</v>
      </c>
      <c r="CN62" s="33">
        <f t="shared" si="24"/>
        <v>8.1976541491743937E-3</v>
      </c>
      <c r="CO62" s="33">
        <f t="shared" si="25"/>
        <v>6.663574610430878E-3</v>
      </c>
      <c r="CP62" s="33">
        <f t="shared" si="26"/>
        <v>6.842297101598005E-3</v>
      </c>
      <c r="CQ62" s="33">
        <f t="shared" si="27"/>
        <v>6.289778468327345E-3</v>
      </c>
      <c r="CR62" s="33">
        <f t="shared" si="28"/>
        <v>6.2785688470516909E-3</v>
      </c>
      <c r="CS62" s="33">
        <f t="shared" si="29"/>
        <v>1.3899970279979579E-2</v>
      </c>
      <c r="CT62" s="33">
        <f t="shared" si="30"/>
        <v>1.4740196843619824E-2</v>
      </c>
      <c r="CU62" s="33">
        <f t="shared" si="31"/>
        <v>5.8998522213498106E-3</v>
      </c>
      <c r="CV62" s="33">
        <f t="shared" si="32"/>
        <v>9.0194669360692536E-3</v>
      </c>
      <c r="CW62" s="33">
        <f t="shared" si="33"/>
        <v>1.3028686482208451E-2</v>
      </c>
      <c r="CX62" s="35">
        <f t="shared" si="34"/>
        <v>1.2328711137156834E-2</v>
      </c>
    </row>
    <row r="63" spans="1:102" x14ac:dyDescent="0.3">
      <c r="A63" s="21">
        <v>44120</v>
      </c>
      <c r="B63" s="22">
        <v>3483.81</v>
      </c>
      <c r="C63" s="23">
        <v>6325.3</v>
      </c>
      <c r="D63" s="23">
        <v>7172.6989999999996</v>
      </c>
      <c r="E63" s="23">
        <f t="shared" si="72"/>
        <v>6322.0552293804767</v>
      </c>
      <c r="F63" s="23">
        <f>VLOOKUP($A63,Data!S$7:T$800,2,0)</f>
        <v>350.56930499999999</v>
      </c>
      <c r="G63" s="23">
        <f>VLOOKUP($A63,Data!V$7:Y$800,4,0)</f>
        <v>34.582107948538265</v>
      </c>
      <c r="H63" s="23">
        <f>VLOOKUP($A63,Data!P$7:Q$800,2,0)</f>
        <v>62.870699999999999</v>
      </c>
      <c r="I63" s="23">
        <f>VLOOKUP($A63,Data!K$7:N$800,4,0)</f>
        <v>65.859992177449485</v>
      </c>
      <c r="J63" s="23">
        <f>VLOOKUP($A63,Data!AA$7:AB$800,2,0)</f>
        <v>645.90189999999996</v>
      </c>
      <c r="K63" s="23">
        <f>VLOOKUP($A63,Data!AD$7:AE$800,2,0)</f>
        <v>65.293499999999995</v>
      </c>
      <c r="L63" s="23">
        <f>VLOOKUP($A63,Data!AL$7:AO$800,4,0)</f>
        <v>347.09954122397352</v>
      </c>
      <c r="M63" s="23">
        <f>VLOOKUP($A63,Data!AG$7:AJ$800,4,0)</f>
        <v>35.122900000000001</v>
      </c>
      <c r="N63" s="23">
        <f>VLOOKUP($A63,Data!AQ$7:AU$800,5,0)</f>
        <v>35.441826813097002</v>
      </c>
      <c r="O63" s="24">
        <f>VLOOKUP($A63,Data!AQ$7:AW$800,7,0)</f>
        <v>35.434871505787243</v>
      </c>
      <c r="P63" s="32">
        <f t="shared" si="37"/>
        <v>1.3492797142955482E-4</v>
      </c>
      <c r="Q63" s="33">
        <f t="shared" si="15"/>
        <v>1.4705022002203805E-4</v>
      </c>
      <c r="R63" s="33">
        <f t="shared" si="16"/>
        <v>1.5212766788130772E-4</v>
      </c>
      <c r="S63" s="34">
        <f t="shared" si="38"/>
        <v>1.4954771341354478E-4</v>
      </c>
      <c r="T63" s="33">
        <f t="shared" si="39"/>
        <v>1.3787191932346232E-4</v>
      </c>
      <c r="U63" s="33">
        <f t="shared" si="73"/>
        <v>1.4186354617984342E-4</v>
      </c>
      <c r="V63" s="33">
        <f t="shared" si="74"/>
        <v>1.4317143825248735E-4</v>
      </c>
      <c r="W63" s="33">
        <f t="shared" si="75"/>
        <v>1.5140045420136694E-4</v>
      </c>
      <c r="X63" s="33">
        <f t="shared" si="76"/>
        <v>1.4772226665415999E-4</v>
      </c>
      <c r="Y63" s="33">
        <f t="shared" si="77"/>
        <v>1.6083819677392697E-4</v>
      </c>
      <c r="Z63" s="33">
        <f t="shared" si="78"/>
        <v>1.3500800712384908E-4</v>
      </c>
      <c r="AA63" s="33">
        <f t="shared" si="79"/>
        <v>1.7655417507911331E-4</v>
      </c>
      <c r="AB63" s="33">
        <f t="shared" si="80"/>
        <v>1.5135410597677534E-4</v>
      </c>
      <c r="AC63" s="35">
        <f t="shared" si="81"/>
        <v>-9.5861361079385699E-4</v>
      </c>
      <c r="AD63" s="32">
        <f t="shared" si="40"/>
        <v>-9.1783006985757254E-6</v>
      </c>
      <c r="AE63" s="33">
        <f t="shared" si="41"/>
        <v>-5.1866738421946224E-6</v>
      </c>
      <c r="AF63" s="33">
        <f t="shared" si="42"/>
        <v>-3.8787817695506988E-6</v>
      </c>
      <c r="AG63" s="33">
        <f t="shared" si="43"/>
        <v>4.3502341793288934E-6</v>
      </c>
      <c r="AH63" s="33">
        <f t="shared" si="44"/>
        <v>6.720466321219476E-7</v>
      </c>
      <c r="AI63" s="33">
        <f t="shared" si="45"/>
        <v>1.378797675188892E-5</v>
      </c>
      <c r="AJ63" s="33">
        <f t="shared" si="46"/>
        <v>-1.2042212898188964E-5</v>
      </c>
      <c r="AK63" s="33">
        <f t="shared" si="47"/>
        <v>2.950395505707526E-5</v>
      </c>
      <c r="AL63" s="33">
        <f t="shared" si="48"/>
        <v>4.3038859547372965E-6</v>
      </c>
      <c r="AM63" s="35">
        <f t="shared" si="49"/>
        <v>-1.105663830815895E-3</v>
      </c>
      <c r="AN63" s="52">
        <f t="shared" si="50"/>
        <v>-1.4255748557845394E-5</v>
      </c>
      <c r="AO63" s="34">
        <f t="shared" si="51"/>
        <v>-1.026412170146429E-5</v>
      </c>
      <c r="AP63" s="34">
        <f t="shared" si="52"/>
        <v>-8.9562296288203669E-6</v>
      </c>
      <c r="AQ63" s="34">
        <f t="shared" si="53"/>
        <v>-7.2721367994077468E-7</v>
      </c>
      <c r="AR63" s="34">
        <f t="shared" si="54"/>
        <v>-4.4054012271477205E-6</v>
      </c>
      <c r="AS63" s="34">
        <f t="shared" si="55"/>
        <v>8.7105288926192515E-6</v>
      </c>
      <c r="AT63" s="34">
        <f t="shared" si="56"/>
        <v>-1.7119660757458632E-5</v>
      </c>
      <c r="AU63" s="34">
        <f t="shared" si="57"/>
        <v>2.4426507197805591E-5</v>
      </c>
      <c r="AV63" s="34">
        <f t="shared" si="58"/>
        <v>-7.7356190453237161E-7</v>
      </c>
      <c r="AW63" s="53">
        <f t="shared" si="59"/>
        <v>-1.1107412786751647E-3</v>
      </c>
      <c r="AX63" s="52">
        <f t="shared" si="60"/>
        <v>-1.1675794090004743E-5</v>
      </c>
      <c r="AY63" s="34">
        <f t="shared" si="61"/>
        <v>-7.68416723362364E-6</v>
      </c>
      <c r="AZ63" s="34">
        <f t="shared" si="62"/>
        <v>-6.3762751609797164E-6</v>
      </c>
      <c r="BA63" s="34">
        <f t="shared" si="63"/>
        <v>1.8527407878998758E-6</v>
      </c>
      <c r="BB63" s="34">
        <f t="shared" si="64"/>
        <v>-1.82544675930707E-6</v>
      </c>
      <c r="BC63" s="34">
        <f t="shared" si="65"/>
        <v>1.1290483360459902E-5</v>
      </c>
      <c r="BD63" s="34">
        <f t="shared" si="66"/>
        <v>-1.4539706289617982E-5</v>
      </c>
      <c r="BE63" s="34">
        <f t="shared" si="67"/>
        <v>2.7006461665646242E-5</v>
      </c>
      <c r="BF63" s="34">
        <f t="shared" si="68"/>
        <v>1.8063925633082789E-6</v>
      </c>
      <c r="BG63" s="53">
        <f t="shared" si="69"/>
        <v>-1.108161324207324E-3</v>
      </c>
      <c r="BH63" s="32">
        <v>-9.1783006985757254E-6</v>
      </c>
      <c r="BI63" s="33">
        <v>-5.1866738421946224E-6</v>
      </c>
      <c r="BJ63" s="33">
        <v>-3.8787817695506988E-6</v>
      </c>
      <c r="BK63" s="33">
        <v>4.3502341793288934E-6</v>
      </c>
      <c r="BL63" s="33">
        <v>6.720466321219476E-7</v>
      </c>
      <c r="BM63" s="33">
        <v>1.378797675188892E-5</v>
      </c>
      <c r="BN63" s="33">
        <v>-1.2042212898188964E-5</v>
      </c>
      <c r="BO63" s="33">
        <v>2.950395505707526E-5</v>
      </c>
      <c r="BP63" s="33">
        <v>4.3038859547372965E-6</v>
      </c>
      <c r="BQ63" s="35">
        <v>-1.105663830815895E-3</v>
      </c>
      <c r="BR63" s="32">
        <v>-1.4255748557845394E-5</v>
      </c>
      <c r="BS63" s="33">
        <v>-1.026412170146429E-5</v>
      </c>
      <c r="BT63" s="33">
        <v>-8.9562296288203669E-6</v>
      </c>
      <c r="BU63" s="33">
        <v>-7.2721367994077468E-7</v>
      </c>
      <c r="BV63" s="33">
        <v>-4.4054012271477205E-6</v>
      </c>
      <c r="BW63" s="33">
        <v>8.7105288926192515E-6</v>
      </c>
      <c r="BX63" s="33">
        <v>-1.7119660757458632E-5</v>
      </c>
      <c r="BY63" s="33">
        <v>2.4426507197805591E-5</v>
      </c>
      <c r="BZ63" s="33">
        <v>-7.7356190453237161E-7</v>
      </c>
      <c r="CA63" s="35">
        <v>-1.1107412786751647E-3</v>
      </c>
      <c r="CB63" s="52">
        <v>-1.1675794090004743E-5</v>
      </c>
      <c r="CC63" s="34">
        <v>-7.68416723362364E-6</v>
      </c>
      <c r="CD63" s="34">
        <v>-6.3762751609797164E-6</v>
      </c>
      <c r="CE63" s="34">
        <v>1.8527407878998758E-6</v>
      </c>
      <c r="CF63" s="34">
        <v>-1.82544675930707E-6</v>
      </c>
      <c r="CG63" s="34">
        <v>1.1290483360459902E-5</v>
      </c>
      <c r="CH63" s="34">
        <v>-1.4539706289617982E-5</v>
      </c>
      <c r="CI63" s="34">
        <v>2.7006461665646242E-5</v>
      </c>
      <c r="CJ63" s="34">
        <v>1.8063925633082789E-6</v>
      </c>
      <c r="CK63" s="53">
        <v>-1.108161324207324E-3</v>
      </c>
      <c r="CL63" s="33">
        <v>0</v>
      </c>
      <c r="CM63" s="33">
        <f t="shared" si="84"/>
        <v>1.6475112334653153E-2</v>
      </c>
      <c r="CN63" s="33">
        <f t="shared" si="24"/>
        <v>8.1978738465062762E-3</v>
      </c>
      <c r="CO63" s="33">
        <f t="shared" si="25"/>
        <v>6.6497016762225858E-3</v>
      </c>
      <c r="CP63" s="33">
        <f t="shared" si="26"/>
        <v>6.8320578882929972E-3</v>
      </c>
      <c r="CQ63" s="33">
        <f t="shared" si="27"/>
        <v>6.2872112526750623E-3</v>
      </c>
      <c r="CR63" s="33">
        <f t="shared" si="28"/>
        <v>6.2997394336623547E-3</v>
      </c>
      <c r="CS63" s="33">
        <f t="shared" si="29"/>
        <v>1.3905336273572377E-2</v>
      </c>
      <c r="CT63" s="33">
        <f t="shared" si="30"/>
        <v>1.4732021688181218E-2</v>
      </c>
      <c r="CU63" s="33">
        <f t="shared" si="31"/>
        <v>5.9103643914419912E-3</v>
      </c>
      <c r="CV63" s="33">
        <f t="shared" si="32"/>
        <v>9.0489796699915193E-3</v>
      </c>
      <c r="CW63" s="33">
        <f t="shared" si="33"/>
        <v>1.3034952574537018E-2</v>
      </c>
      <c r="CX63" s="35">
        <f t="shared" si="34"/>
        <v>1.3452254837909461E-2</v>
      </c>
    </row>
    <row r="64" spans="1:102" x14ac:dyDescent="0.3">
      <c r="A64" s="21">
        <v>44119</v>
      </c>
      <c r="B64" s="22">
        <v>3483.34</v>
      </c>
      <c r="C64" s="23">
        <v>6324.37</v>
      </c>
      <c r="D64" s="23">
        <v>7171.6080000000002</v>
      </c>
      <c r="E64" s="23">
        <f t="shared" si="72"/>
        <v>6321.1099218454292</v>
      </c>
      <c r="F64" s="23">
        <f>VLOOKUP($A64,Data!S$7:T$800,2,0)</f>
        <v>350.52097800000001</v>
      </c>
      <c r="G64" s="23">
        <f>VLOOKUP($A64,Data!V$7:Y$800,4,0)</f>
        <v>34.577202703945702</v>
      </c>
      <c r="H64" s="23">
        <f>VLOOKUP($A64,Data!P$7:Q$800,2,0)</f>
        <v>62.861699999999999</v>
      </c>
      <c r="I64" s="23">
        <f>VLOOKUP($A64,Data!K$7:N$800,4,0)</f>
        <v>65.850022454140756</v>
      </c>
      <c r="J64" s="23">
        <f>VLOOKUP($A64,Data!AA$7:AB$800,2,0)</f>
        <v>645.80650000000003</v>
      </c>
      <c r="K64" s="23">
        <f>VLOOKUP($A64,Data!AD$7:AE$800,2,0)</f>
        <v>65.283000000000001</v>
      </c>
      <c r="L64" s="23">
        <f>VLOOKUP($A64,Data!AL$7:AO$800,4,0)</f>
        <v>347.0526863324248</v>
      </c>
      <c r="M64" s="23">
        <f>VLOOKUP($A64,Data!AG$7:AJ$800,4,0)</f>
        <v>35.116700000000002</v>
      </c>
      <c r="N64" s="23">
        <f>VLOOKUP($A64,Data!AQ$7:AU$800,5,0)</f>
        <v>35.436463358866341</v>
      </c>
      <c r="O64" s="24">
        <f>VLOOKUP($A64,Data!AQ$7:AW$800,7,0)</f>
        <v>35.468872449677015</v>
      </c>
      <c r="P64" s="32">
        <f t="shared" si="37"/>
        <v>-1.5278028589691406E-3</v>
      </c>
      <c r="Q64" s="33">
        <f t="shared" si="15"/>
        <v>-1.5077550711092291E-3</v>
      </c>
      <c r="R64" s="33">
        <f t="shared" si="16"/>
        <v>-1.4992253259924482E-3</v>
      </c>
      <c r="S64" s="34">
        <f t="shared" si="38"/>
        <v>-1.503511955938952E-3</v>
      </c>
      <c r="T64" s="33">
        <f t="shared" si="39"/>
        <v>-1.5033553931481647E-3</v>
      </c>
      <c r="U64" s="33">
        <f t="shared" si="73"/>
        <v>-1.5030592553700872E-3</v>
      </c>
      <c r="V64" s="33">
        <f t="shared" si="74"/>
        <v>-1.4613914670622563E-3</v>
      </c>
      <c r="W64" s="33">
        <f t="shared" si="75"/>
        <v>-1.5117157974301465E-3</v>
      </c>
      <c r="X64" s="33">
        <f t="shared" si="76"/>
        <v>-1.5017522246433268E-3</v>
      </c>
      <c r="Y64" s="33">
        <f t="shared" si="77"/>
        <v>-1.4591975331301743E-3</v>
      </c>
      <c r="Z64" s="33">
        <f t="shared" si="78"/>
        <v>-1.4748666037368574E-3</v>
      </c>
      <c r="AA64" s="33">
        <f t="shared" si="79"/>
        <v>-1.4899442976931132E-3</v>
      </c>
      <c r="AB64" s="33">
        <f t="shared" si="80"/>
        <v>-1.5013783739468156E-3</v>
      </c>
      <c r="AC64" s="35">
        <f t="shared" si="81"/>
        <v>3.3904192976552672E-4</v>
      </c>
      <c r="AD64" s="32">
        <f t="shared" si="40"/>
        <v>4.399677961064441E-6</v>
      </c>
      <c r="AE64" s="33">
        <f t="shared" si="41"/>
        <v>4.6958157391419064E-6</v>
      </c>
      <c r="AF64" s="33">
        <f t="shared" si="42"/>
        <v>4.6363604046972817E-5</v>
      </c>
      <c r="AG64" s="33">
        <f t="shared" si="43"/>
        <v>-3.9607263209173738E-6</v>
      </c>
      <c r="AH64" s="33">
        <f t="shared" si="44"/>
        <v>6.0028464659023228E-6</v>
      </c>
      <c r="AI64" s="33">
        <f t="shared" si="45"/>
        <v>4.8557537979054821E-5</v>
      </c>
      <c r="AJ64" s="33">
        <f t="shared" si="46"/>
        <v>3.2888467372371721E-5</v>
      </c>
      <c r="AK64" s="33">
        <f t="shared" si="47"/>
        <v>1.7810773416115921E-5</v>
      </c>
      <c r="AL64" s="33">
        <f t="shared" si="48"/>
        <v>6.3766971624135138E-6</v>
      </c>
      <c r="AM64" s="35">
        <f t="shared" si="49"/>
        <v>1.8467970008747558E-3</v>
      </c>
      <c r="AN64" s="52">
        <f t="shared" si="50"/>
        <v>-4.1300671557165103E-6</v>
      </c>
      <c r="AO64" s="34">
        <f t="shared" si="51"/>
        <v>-3.8339293776390448E-6</v>
      </c>
      <c r="AP64" s="34">
        <f t="shared" si="52"/>
        <v>3.7833858930191866E-5</v>
      </c>
      <c r="AQ64" s="34">
        <f t="shared" si="53"/>
        <v>-1.2490471437698325E-5</v>
      </c>
      <c r="AR64" s="34">
        <f t="shared" si="54"/>
        <v>-2.5268986508786284E-6</v>
      </c>
      <c r="AS64" s="34">
        <f t="shared" si="55"/>
        <v>4.002779286227387E-5</v>
      </c>
      <c r="AT64" s="34">
        <f t="shared" si="56"/>
        <v>2.435872225559077E-5</v>
      </c>
      <c r="AU64" s="34">
        <f t="shared" si="57"/>
        <v>9.2810282993349702E-6</v>
      </c>
      <c r="AV64" s="34">
        <f t="shared" si="58"/>
        <v>-2.1530479543674375E-6</v>
      </c>
      <c r="AW64" s="53">
        <f t="shared" si="59"/>
        <v>1.8382672557579749E-3</v>
      </c>
      <c r="AX64" s="52">
        <f t="shared" si="60"/>
        <v>1.565627908428624E-7</v>
      </c>
      <c r="AY64" s="34">
        <f t="shared" si="61"/>
        <v>4.5270056892032784E-7</v>
      </c>
      <c r="AZ64" s="34">
        <f t="shared" si="62"/>
        <v>4.2120488876751239E-5</v>
      </c>
      <c r="BA64" s="34">
        <f t="shared" si="63"/>
        <v>-8.2038414911389523E-6</v>
      </c>
      <c r="BB64" s="34">
        <f t="shared" si="64"/>
        <v>1.7597312956807443E-6</v>
      </c>
      <c r="BC64" s="34">
        <f t="shared" si="65"/>
        <v>4.4314422808833243E-5</v>
      </c>
      <c r="BD64" s="34">
        <f t="shared" si="66"/>
        <v>2.8645352202150143E-5</v>
      </c>
      <c r="BE64" s="34">
        <f t="shared" si="67"/>
        <v>1.3567658245894343E-5</v>
      </c>
      <c r="BF64" s="34">
        <f t="shared" si="68"/>
        <v>2.1335819921919352E-6</v>
      </c>
      <c r="BG64" s="53">
        <f t="shared" si="69"/>
        <v>1.8425538857045343E-3</v>
      </c>
      <c r="BH64" s="32">
        <v>4.399677961064441E-6</v>
      </c>
      <c r="BI64" s="33">
        <v>4.6958157391419064E-6</v>
      </c>
      <c r="BJ64" s="33">
        <v>4.6363604046972817E-5</v>
      </c>
      <c r="BK64" s="33">
        <v>-3.9607263209173738E-6</v>
      </c>
      <c r="BL64" s="33">
        <v>6.0028464659023228E-6</v>
      </c>
      <c r="BM64" s="33">
        <v>4.8557537979054821E-5</v>
      </c>
      <c r="BN64" s="33">
        <v>3.2888467372371721E-5</v>
      </c>
      <c r="BO64" s="33">
        <v>1.7810773416115921E-5</v>
      </c>
      <c r="BP64" s="33">
        <v>6.3766971624135138E-6</v>
      </c>
      <c r="BQ64" s="35">
        <v>1.8467970008747558E-3</v>
      </c>
      <c r="BR64" s="32">
        <v>-4.1300671557165103E-6</v>
      </c>
      <c r="BS64" s="33">
        <v>-3.8339293776390448E-6</v>
      </c>
      <c r="BT64" s="33">
        <v>3.7833858930191866E-5</v>
      </c>
      <c r="BU64" s="33">
        <v>-1.2490471437698325E-5</v>
      </c>
      <c r="BV64" s="33">
        <v>-2.5268986508786284E-6</v>
      </c>
      <c r="BW64" s="33">
        <v>4.002779286227387E-5</v>
      </c>
      <c r="BX64" s="33">
        <v>2.435872225559077E-5</v>
      </c>
      <c r="BY64" s="33">
        <v>9.2810282993349702E-6</v>
      </c>
      <c r="BZ64" s="33">
        <v>-2.1530479543674375E-6</v>
      </c>
      <c r="CA64" s="35">
        <v>1.8382672557579749E-3</v>
      </c>
      <c r="CB64" s="52">
        <v>1.565627908428624E-7</v>
      </c>
      <c r="CC64" s="34">
        <v>4.5270056892032784E-7</v>
      </c>
      <c r="CD64" s="34">
        <v>4.2120488876751239E-5</v>
      </c>
      <c r="CE64" s="34">
        <v>-8.2038414911389523E-6</v>
      </c>
      <c r="CF64" s="34">
        <v>1.7597312956807443E-6</v>
      </c>
      <c r="CG64" s="34">
        <v>4.4314422808833243E-5</v>
      </c>
      <c r="CH64" s="34">
        <v>2.8645352202150143E-5</v>
      </c>
      <c r="CI64" s="34">
        <v>1.3567658245894343E-5</v>
      </c>
      <c r="CJ64" s="34">
        <v>2.1335819921919352E-6</v>
      </c>
      <c r="CK64" s="53">
        <v>1.8425538857045343E-3</v>
      </c>
      <c r="CL64" s="33">
        <v>0</v>
      </c>
      <c r="CM64" s="33">
        <f t="shared" si="84"/>
        <v>1.6469952020296441E-2</v>
      </c>
      <c r="CN64" s="33">
        <f t="shared" si="24"/>
        <v>8.1953562554788473E-3</v>
      </c>
      <c r="CO64" s="33">
        <f t="shared" si="25"/>
        <v>6.6589397362135649E-3</v>
      </c>
      <c r="CP64" s="33">
        <f t="shared" si="26"/>
        <v>6.8372792570690066E-3</v>
      </c>
      <c r="CQ64" s="33">
        <f t="shared" si="27"/>
        <v>6.2911138624226481E-3</v>
      </c>
      <c r="CR64" s="33">
        <f t="shared" si="28"/>
        <v>6.2953624568173883E-3</v>
      </c>
      <c r="CS64" s="33">
        <f t="shared" si="29"/>
        <v>1.3904654982547671E-2</v>
      </c>
      <c r="CT64" s="33">
        <f t="shared" si="30"/>
        <v>1.4718032836598116E-2</v>
      </c>
      <c r="CU64" s="33">
        <f t="shared" si="31"/>
        <v>5.9224761430227701E-3</v>
      </c>
      <c r="CV64" s="33">
        <f t="shared" si="32"/>
        <v>9.0192139895000079E-3</v>
      </c>
      <c r="CW64" s="33">
        <f t="shared" si="33"/>
        <v>1.303059324743483E-2</v>
      </c>
      <c r="CX64" s="35">
        <f t="shared" si="34"/>
        <v>1.4573867533538509E-2</v>
      </c>
    </row>
    <row r="65" spans="1:102" x14ac:dyDescent="0.3">
      <c r="A65" s="21">
        <v>44118</v>
      </c>
      <c r="B65" s="22">
        <v>3488.67</v>
      </c>
      <c r="C65" s="23">
        <v>6333.92</v>
      </c>
      <c r="D65" s="23">
        <v>7182.3760000000002</v>
      </c>
      <c r="E65" s="23">
        <f t="shared" si="72"/>
        <v>6330.6280968776882</v>
      </c>
      <c r="F65" s="23">
        <f>VLOOKUP($A65,Data!S$7:T$800,2,0)</f>
        <v>351.04872899999998</v>
      </c>
      <c r="G65" s="23">
        <f>VLOOKUP($A65,Data!V$7:Y$800,4,0)</f>
        <v>34.629252522456127</v>
      </c>
      <c r="H65" s="23">
        <f>VLOOKUP($A65,Data!P$7:Q$800,2,0)</f>
        <v>62.953699999999998</v>
      </c>
      <c r="I65" s="23">
        <f>VLOOKUP($A65,Data!K$7:N$800,4,0)</f>
        <v>65.949719687228026</v>
      </c>
      <c r="J65" s="23">
        <f>VLOOKUP($A65,Data!AA$7:AB$800,2,0)</f>
        <v>646.77779999999996</v>
      </c>
      <c r="K65" s="23">
        <f>VLOOKUP($A65,Data!AD$7:AE$800,2,0)</f>
        <v>65.378399999999999</v>
      </c>
      <c r="L65" s="23">
        <f>VLOOKUP($A65,Data!AL$7:AO$800,4,0)</f>
        <v>347.56529878421946</v>
      </c>
      <c r="M65" s="23">
        <f>VLOOKUP($A65,Data!AG$7:AJ$800,4,0)</f>
        <v>35.1691</v>
      </c>
      <c r="N65" s="23">
        <f>VLOOKUP($A65,Data!AQ$7:AU$800,5,0)</f>
        <v>35.489746897354877</v>
      </c>
      <c r="O65" s="24">
        <f>VLOOKUP($A65,Data!AQ$7:AW$800,7,0)</f>
        <v>35.456851090459899</v>
      </c>
      <c r="P65" s="32">
        <f t="shared" si="37"/>
        <v>-6.623138843883547E-3</v>
      </c>
      <c r="Q65" s="33">
        <f t="shared" si="15"/>
        <v>-6.5545641191333548E-3</v>
      </c>
      <c r="R65" s="33">
        <f t="shared" si="16"/>
        <v>-6.5255763392286781E-3</v>
      </c>
      <c r="S65" s="34">
        <f t="shared" si="38"/>
        <v>-6.5402107149269088E-3</v>
      </c>
      <c r="T65" s="33">
        <f t="shared" si="39"/>
        <v>-6.5419808239637334E-3</v>
      </c>
      <c r="U65" s="33">
        <f t="shared" si="73"/>
        <v>-6.5419197199735324E-3</v>
      </c>
      <c r="V65" s="33">
        <f t="shared" si="74"/>
        <v>-6.5442712771666134E-3</v>
      </c>
      <c r="W65" s="33">
        <f t="shared" si="75"/>
        <v>-6.4583959146889969E-3</v>
      </c>
      <c r="X65" s="33">
        <f t="shared" si="76"/>
        <v>-6.5285968455125465E-3</v>
      </c>
      <c r="Y65" s="33">
        <f t="shared" si="77"/>
        <v>-6.5401587629618785E-3</v>
      </c>
      <c r="Z65" s="33">
        <f t="shared" si="78"/>
        <v>-6.5345452960079431E-3</v>
      </c>
      <c r="AA65" s="33">
        <f t="shared" si="79"/>
        <v>-6.5506624106664857E-3</v>
      </c>
      <c r="AB65" s="33">
        <f t="shared" si="80"/>
        <v>-6.529239357820904E-3</v>
      </c>
      <c r="AC65" s="35">
        <f t="shared" si="81"/>
        <v>-7.5430558282252314E-3</v>
      </c>
      <c r="AD65" s="32">
        <f t="shared" si="40"/>
        <v>1.2583295169621422E-5</v>
      </c>
      <c r="AE65" s="33">
        <f t="shared" si="41"/>
        <v>1.2644399159822406E-5</v>
      </c>
      <c r="AF65" s="33">
        <f t="shared" si="42"/>
        <v>1.0292841966741406E-5</v>
      </c>
      <c r="AG65" s="33">
        <f t="shared" si="43"/>
        <v>9.6168204444357919E-5</v>
      </c>
      <c r="AH65" s="33">
        <f t="shared" si="44"/>
        <v>2.5967273620808307E-5</v>
      </c>
      <c r="AI65" s="33">
        <f t="shared" si="45"/>
        <v>1.4405356171476313E-5</v>
      </c>
      <c r="AJ65" s="33">
        <f t="shared" si="46"/>
        <v>2.00188231254117E-5</v>
      </c>
      <c r="AK65" s="33">
        <f t="shared" si="47"/>
        <v>3.9017084668691027E-6</v>
      </c>
      <c r="AL65" s="33">
        <f t="shared" si="48"/>
        <v>2.5324761312450761E-5</v>
      </c>
      <c r="AM65" s="35">
        <f t="shared" si="49"/>
        <v>-9.8849170909187656E-4</v>
      </c>
      <c r="AN65" s="52">
        <f t="shared" si="50"/>
        <v>-1.6404484735055291E-5</v>
      </c>
      <c r="AO65" s="34">
        <f t="shared" si="51"/>
        <v>-1.6343380744854308E-5</v>
      </c>
      <c r="AP65" s="34">
        <f t="shared" si="52"/>
        <v>-1.8694937937935308E-5</v>
      </c>
      <c r="AQ65" s="34">
        <f t="shared" si="53"/>
        <v>6.7180424539681205E-5</v>
      </c>
      <c r="AR65" s="34">
        <f t="shared" si="54"/>
        <v>-3.0205062838684071E-6</v>
      </c>
      <c r="AS65" s="34">
        <f t="shared" si="55"/>
        <v>-1.45824237332004E-5</v>
      </c>
      <c r="AT65" s="34">
        <f t="shared" si="56"/>
        <v>-8.9689567792650138E-6</v>
      </c>
      <c r="AU65" s="34">
        <f t="shared" si="57"/>
        <v>-2.5086071437807611E-5</v>
      </c>
      <c r="AV65" s="34">
        <f t="shared" si="58"/>
        <v>-3.6630185922259528E-6</v>
      </c>
      <c r="AW65" s="53">
        <f t="shared" si="59"/>
        <v>-1.0174794889965533E-3</v>
      </c>
      <c r="AX65" s="52">
        <f t="shared" si="60"/>
        <v>-1.770109036791645E-6</v>
      </c>
      <c r="AY65" s="34">
        <f t="shared" si="61"/>
        <v>-1.7090050465906614E-6</v>
      </c>
      <c r="AZ65" s="34">
        <f t="shared" si="62"/>
        <v>-4.0605622396716612E-6</v>
      </c>
      <c r="BA65" s="34">
        <f t="shared" si="63"/>
        <v>8.1814800237944851E-5</v>
      </c>
      <c r="BB65" s="34">
        <f t="shared" si="64"/>
        <v>1.1613869414395239E-5</v>
      </c>
      <c r="BC65" s="34">
        <f t="shared" si="65"/>
        <v>5.1951965063246064E-8</v>
      </c>
      <c r="BD65" s="34">
        <f t="shared" si="66"/>
        <v>5.6654189189986326E-6</v>
      </c>
      <c r="BE65" s="34">
        <f t="shared" si="67"/>
        <v>-1.0451695739543965E-5</v>
      </c>
      <c r="BF65" s="34">
        <f t="shared" si="68"/>
        <v>1.0971357106037694E-5</v>
      </c>
      <c r="BG65" s="53">
        <f t="shared" si="69"/>
        <v>-1.0028451132982896E-3</v>
      </c>
      <c r="BH65" s="32">
        <v>1.2583295169621422E-5</v>
      </c>
      <c r="BI65" s="33">
        <v>1.2644399159822406E-5</v>
      </c>
      <c r="BJ65" s="33">
        <v>1.0292841966741406E-5</v>
      </c>
      <c r="BK65" s="33">
        <v>9.6168204444357919E-5</v>
      </c>
      <c r="BL65" s="33">
        <v>2.5967273620808307E-5</v>
      </c>
      <c r="BM65" s="33">
        <v>1.4405356171476313E-5</v>
      </c>
      <c r="BN65" s="33">
        <v>2.00188231254117E-5</v>
      </c>
      <c r="BO65" s="33">
        <v>3.9017084668691027E-6</v>
      </c>
      <c r="BP65" s="33">
        <v>2.5324761312450761E-5</v>
      </c>
      <c r="BQ65" s="35">
        <v>-9.8849170909187656E-4</v>
      </c>
      <c r="BR65" s="32">
        <v>-1.6404484735055291E-5</v>
      </c>
      <c r="BS65" s="33">
        <v>-1.6343380744854308E-5</v>
      </c>
      <c r="BT65" s="33">
        <v>-1.8694937937935308E-5</v>
      </c>
      <c r="BU65" s="33">
        <v>6.7180424539681205E-5</v>
      </c>
      <c r="BV65" s="33">
        <v>-3.0205062838684071E-6</v>
      </c>
      <c r="BW65" s="33">
        <v>-1.45824237332004E-5</v>
      </c>
      <c r="BX65" s="33">
        <v>-8.9689567792650138E-6</v>
      </c>
      <c r="BY65" s="33">
        <v>-2.5086071437807611E-5</v>
      </c>
      <c r="BZ65" s="33">
        <v>-3.6630185922259528E-6</v>
      </c>
      <c r="CA65" s="35">
        <v>-1.0174794889965533E-3</v>
      </c>
      <c r="CB65" s="52">
        <v>-1.770109036791645E-6</v>
      </c>
      <c r="CC65" s="34">
        <v>-1.7090050465906614E-6</v>
      </c>
      <c r="CD65" s="34">
        <v>-4.0605622396716612E-6</v>
      </c>
      <c r="CE65" s="34">
        <v>8.1814800237944851E-5</v>
      </c>
      <c r="CF65" s="34">
        <v>1.1613869414395239E-5</v>
      </c>
      <c r="CG65" s="34">
        <v>5.1951965063246064E-8</v>
      </c>
      <c r="CH65" s="34">
        <v>5.6654189189986326E-6</v>
      </c>
      <c r="CI65" s="34">
        <v>-1.0451695739543965E-5</v>
      </c>
      <c r="CJ65" s="34">
        <v>1.0971357106037694E-5</v>
      </c>
      <c r="CK65" s="53">
        <v>-1.0028451132982896E-3</v>
      </c>
      <c r="CL65" s="33">
        <v>0</v>
      </c>
      <c r="CM65" s="33">
        <f t="shared" si="84"/>
        <v>1.6461268772542059E-2</v>
      </c>
      <c r="CN65" s="33">
        <f t="shared" si="24"/>
        <v>8.1910719249258523E-3</v>
      </c>
      <c r="CO65" s="33">
        <f t="shared" si="25"/>
        <v>6.6545040927135091E-3</v>
      </c>
      <c r="CP65" s="33">
        <f t="shared" si="26"/>
        <v>6.8325442176815354E-3</v>
      </c>
      <c r="CQ65" s="33">
        <f t="shared" si="27"/>
        <v>6.244390298245639E-3</v>
      </c>
      <c r="CR65" s="33">
        <f t="shared" si="28"/>
        <v>6.2993541516542795E-3</v>
      </c>
      <c r="CS65" s="33">
        <f t="shared" si="29"/>
        <v>1.3898559514690323E-2</v>
      </c>
      <c r="CT65" s="33">
        <f t="shared" si="30"/>
        <v>1.4668688624227766E-2</v>
      </c>
      <c r="CU65" s="33">
        <f t="shared" si="31"/>
        <v>5.8893440290386234E-3</v>
      </c>
      <c r="CV65" s="33">
        <f t="shared" si="32"/>
        <v>9.0012157605485754E-3</v>
      </c>
      <c r="CW65" s="33">
        <f t="shared" si="33"/>
        <v>1.3024123744954208E-2</v>
      </c>
      <c r="CX65" s="35">
        <f t="shared" si="34"/>
        <v>1.2700790609426749E-2</v>
      </c>
    </row>
    <row r="66" spans="1:102" x14ac:dyDescent="0.3">
      <c r="A66" s="21">
        <v>44117</v>
      </c>
      <c r="B66" s="22">
        <v>3511.93</v>
      </c>
      <c r="C66" s="23">
        <v>6375.71</v>
      </c>
      <c r="D66" s="23">
        <v>7229.5529999999999</v>
      </c>
      <c r="E66" s="23">
        <f t="shared" si="72"/>
        <v>6372.3043098034395</v>
      </c>
      <c r="F66" s="23">
        <f>VLOOKUP($A66,Data!S$7:T$800,2,0)</f>
        <v>353.36040600000001</v>
      </c>
      <c r="G66" s="23">
        <f>VLOOKUP($A66,Data!V$7:Y$800,4,0)</f>
        <v>34.857286089711167</v>
      </c>
      <c r="H66" s="23">
        <f>VLOOKUP($A66,Data!P$7:Q$800,2,0)</f>
        <v>63.368400000000001</v>
      </c>
      <c r="I66" s="23">
        <f>VLOOKUP($A66,Data!K$7:N$800,4,0)</f>
        <v>66.378417789503274</v>
      </c>
      <c r="J66" s="23">
        <f>VLOOKUP($A66,Data!AA$7:AB$800,2,0)</f>
        <v>651.02809999999999</v>
      </c>
      <c r="K66" s="23">
        <f>VLOOKUP($A66,Data!AD$7:AE$800,2,0)</f>
        <v>65.808800000000005</v>
      </c>
      <c r="L66" s="23">
        <f>VLOOKUP($A66,Data!AL$7:AO$800,4,0)</f>
        <v>349.85141872676212</v>
      </c>
      <c r="M66" s="23">
        <f>VLOOKUP($A66,Data!AG$7:AJ$800,4,0)</f>
        <v>35.401000000000003</v>
      </c>
      <c r="N66" s="23">
        <f>VLOOKUP($A66,Data!AQ$7:AU$800,5,0)</f>
        <v>35.722990855225895</v>
      </c>
      <c r="O66" s="24">
        <f>VLOOKUP($A66,Data!AQ$7:AW$800,7,0)</f>
        <v>35.726336843810742</v>
      </c>
      <c r="P66" s="32">
        <f t="shared" si="37"/>
        <v>-6.3069078891523356E-3</v>
      </c>
      <c r="Q66" s="33">
        <f t="shared" si="15"/>
        <v>-6.3059426417940712E-3</v>
      </c>
      <c r="R66" s="33">
        <f t="shared" si="16"/>
        <v>-6.3058807100224712E-3</v>
      </c>
      <c r="S66" s="34">
        <f t="shared" si="38"/>
        <v>-6.3060347868919512E-3</v>
      </c>
      <c r="T66" s="33">
        <f t="shared" si="39"/>
        <v>-6.3127693892941483E-3</v>
      </c>
      <c r="U66" s="33">
        <f t="shared" si="73"/>
        <v>-6.310420087136337E-3</v>
      </c>
      <c r="V66" s="33">
        <f t="shared" si="74"/>
        <v>-6.3085398153069905E-3</v>
      </c>
      <c r="W66" s="33">
        <f t="shared" si="75"/>
        <v>-6.4169526936279642E-3</v>
      </c>
      <c r="X66" s="33">
        <f t="shared" si="76"/>
        <v>-6.3086754361101338E-3</v>
      </c>
      <c r="Y66" s="33">
        <f t="shared" si="77"/>
        <v>-6.2921382247018709E-3</v>
      </c>
      <c r="Z66" s="33">
        <f t="shared" si="78"/>
        <v>-6.3129239526973357E-3</v>
      </c>
      <c r="AA66" s="33">
        <f t="shared" si="79"/>
        <v>-6.3379253820157189E-3</v>
      </c>
      <c r="AB66" s="33">
        <f t="shared" si="80"/>
        <v>-6.308701911996395E-3</v>
      </c>
      <c r="AC66" s="35">
        <f t="shared" si="81"/>
        <v>-6.3670387024390429E-3</v>
      </c>
      <c r="AD66" s="32">
        <f t="shared" si="40"/>
        <v>-6.8267475000771682E-6</v>
      </c>
      <c r="AE66" s="33">
        <f t="shared" si="41"/>
        <v>-4.4774453422657956E-6</v>
      </c>
      <c r="AF66" s="33">
        <f t="shared" si="42"/>
        <v>-2.5971735129193263E-6</v>
      </c>
      <c r="AG66" s="33">
        <f t="shared" si="43"/>
        <v>-1.1101005183389301E-4</v>
      </c>
      <c r="AH66" s="33">
        <f t="shared" si="44"/>
        <v>-2.7327943160626589E-6</v>
      </c>
      <c r="AI66" s="33">
        <f t="shared" si="45"/>
        <v>1.3804417092200261E-5</v>
      </c>
      <c r="AJ66" s="33">
        <f t="shared" si="46"/>
        <v>-6.9813109032645926E-6</v>
      </c>
      <c r="AK66" s="33">
        <f t="shared" si="47"/>
        <v>-3.198274022164771E-5</v>
      </c>
      <c r="AL66" s="33">
        <f t="shared" si="48"/>
        <v>-2.7592702023238047E-6</v>
      </c>
      <c r="AM66" s="35">
        <f t="shared" si="49"/>
        <v>-6.109606064497175E-5</v>
      </c>
      <c r="AN66" s="52">
        <f t="shared" si="50"/>
        <v>-6.8886792716771339E-6</v>
      </c>
      <c r="AO66" s="34">
        <f t="shared" si="51"/>
        <v>-4.5393771138657613E-6</v>
      </c>
      <c r="AP66" s="34">
        <f t="shared" si="52"/>
        <v>-2.659105284519292E-6</v>
      </c>
      <c r="AQ66" s="34">
        <f t="shared" si="53"/>
        <v>-1.1107198360549297E-4</v>
      </c>
      <c r="AR66" s="34">
        <f t="shared" si="54"/>
        <v>-2.7947260876626245E-6</v>
      </c>
      <c r="AS66" s="34">
        <f t="shared" si="55"/>
        <v>1.3742485320600295E-5</v>
      </c>
      <c r="AT66" s="34">
        <f t="shared" si="56"/>
        <v>-7.0432426748645582E-6</v>
      </c>
      <c r="AU66" s="34">
        <f t="shared" si="57"/>
        <v>-3.2044671993247675E-5</v>
      </c>
      <c r="AV66" s="34">
        <f t="shared" si="58"/>
        <v>-2.8212019739237704E-6</v>
      </c>
      <c r="AW66" s="53">
        <f t="shared" si="59"/>
        <v>-6.1157992416571716E-5</v>
      </c>
      <c r="AX66" s="52">
        <f t="shared" si="60"/>
        <v>-6.7346024021919249E-6</v>
      </c>
      <c r="AY66" s="34">
        <f t="shared" si="61"/>
        <v>-4.3853002443805522E-6</v>
      </c>
      <c r="AZ66" s="34">
        <f t="shared" si="62"/>
        <v>-2.5050284150340829E-6</v>
      </c>
      <c r="BA66" s="34">
        <f t="shared" si="63"/>
        <v>-1.1091790673600777E-4</v>
      </c>
      <c r="BB66" s="34">
        <f t="shared" si="64"/>
        <v>-2.6406492181774155E-6</v>
      </c>
      <c r="BC66" s="34">
        <f t="shared" si="65"/>
        <v>1.3896562190085504E-5</v>
      </c>
      <c r="BD66" s="34">
        <f t="shared" si="66"/>
        <v>-6.8891658053793492E-6</v>
      </c>
      <c r="BE66" s="34">
        <f t="shared" si="67"/>
        <v>-3.1890595123762466E-5</v>
      </c>
      <c r="BF66" s="34">
        <f t="shared" si="68"/>
        <v>-2.6671251044385613E-6</v>
      </c>
      <c r="BG66" s="53">
        <f t="shared" si="69"/>
        <v>-6.1003915547086507E-5</v>
      </c>
      <c r="BH66" s="32">
        <v>-6.8267475000771682E-6</v>
      </c>
      <c r="BI66" s="33">
        <v>-4.4774453422657956E-6</v>
      </c>
      <c r="BJ66" s="33">
        <v>-2.5971735129193263E-6</v>
      </c>
      <c r="BK66" s="33">
        <v>-1.1101005183389301E-4</v>
      </c>
      <c r="BL66" s="33">
        <v>-2.7327943160626589E-6</v>
      </c>
      <c r="BM66" s="33">
        <v>1.3804417092200261E-5</v>
      </c>
      <c r="BN66" s="33">
        <v>-6.9813109032645926E-6</v>
      </c>
      <c r="BO66" s="33">
        <v>-3.198274022164771E-5</v>
      </c>
      <c r="BP66" s="33">
        <v>-2.7592702023238047E-6</v>
      </c>
      <c r="BQ66" s="35">
        <v>-6.109606064497175E-5</v>
      </c>
      <c r="BR66" s="32">
        <v>-6.8886792716771339E-6</v>
      </c>
      <c r="BS66" s="33">
        <v>-4.5393771138657613E-6</v>
      </c>
      <c r="BT66" s="33">
        <v>-2.659105284519292E-6</v>
      </c>
      <c r="BU66" s="33">
        <v>-1.1107198360549297E-4</v>
      </c>
      <c r="BV66" s="33">
        <v>-2.7947260876626245E-6</v>
      </c>
      <c r="BW66" s="33">
        <v>1.3742485320600295E-5</v>
      </c>
      <c r="BX66" s="33">
        <v>-7.0432426748645582E-6</v>
      </c>
      <c r="BY66" s="33">
        <v>-3.2044671993247675E-5</v>
      </c>
      <c r="BZ66" s="33">
        <v>-2.8212019739237704E-6</v>
      </c>
      <c r="CA66" s="35">
        <v>-6.1157992416571716E-5</v>
      </c>
      <c r="CB66" s="52">
        <v>-6.7346024021919249E-6</v>
      </c>
      <c r="CC66" s="34">
        <v>-4.3853002443805522E-6</v>
      </c>
      <c r="CD66" s="34">
        <v>-2.5050284150340829E-6</v>
      </c>
      <c r="CE66" s="34">
        <v>-1.1091790673600777E-4</v>
      </c>
      <c r="CF66" s="34">
        <v>-2.6406492181774155E-6</v>
      </c>
      <c r="CG66" s="34">
        <v>1.3896562190085504E-5</v>
      </c>
      <c r="CH66" s="34">
        <v>-6.8891658053793492E-6</v>
      </c>
      <c r="CI66" s="34">
        <v>-3.1890595123762466E-5</v>
      </c>
      <c r="CJ66" s="34">
        <v>-2.6671251044385613E-6</v>
      </c>
      <c r="CK66" s="53">
        <v>-6.1003915547086507E-5</v>
      </c>
      <c r="CL66" s="33">
        <v>0</v>
      </c>
      <c r="CM66" s="33">
        <f t="shared" si="84"/>
        <v>1.6431610278232478E-2</v>
      </c>
      <c r="CN66" s="33">
        <f t="shared" si="24"/>
        <v>8.1765056846729856E-3</v>
      </c>
      <c r="CO66" s="33">
        <f t="shared" si="25"/>
        <v>6.6417536487952678E-3</v>
      </c>
      <c r="CP66" s="33">
        <f t="shared" si="26"/>
        <v>6.8197295928584811E-3</v>
      </c>
      <c r="CQ66" s="33">
        <f t="shared" si="27"/>
        <v>6.2339649574982836E-3</v>
      </c>
      <c r="CR66" s="33">
        <f t="shared" si="28"/>
        <v>6.2019510820452428E-3</v>
      </c>
      <c r="CS66" s="33">
        <f t="shared" si="29"/>
        <v>1.3872058317740965E-2</v>
      </c>
      <c r="CT66" s="33">
        <f t="shared" si="30"/>
        <v>1.4653975735745783E-2</v>
      </c>
      <c r="CU66" s="33">
        <f t="shared" si="31"/>
        <v>5.8690748583629659E-3</v>
      </c>
      <c r="CV66" s="33">
        <f t="shared" si="32"/>
        <v>8.9972529730790729E-3</v>
      </c>
      <c r="CW66" s="33">
        <f t="shared" si="33"/>
        <v>1.2998300544963204E-2</v>
      </c>
      <c r="CX66" s="35">
        <f t="shared" si="34"/>
        <v>1.3709445283251132E-2</v>
      </c>
    </row>
    <row r="67" spans="1:102" x14ac:dyDescent="0.3">
      <c r="A67" s="21">
        <v>44116</v>
      </c>
      <c r="B67" s="22">
        <v>3534.22</v>
      </c>
      <c r="C67" s="23">
        <v>6416.17</v>
      </c>
      <c r="D67" s="23">
        <v>7275.4309999999996</v>
      </c>
      <c r="E67" s="23">
        <f t="shared" si="72"/>
        <v>6412.7432920827214</v>
      </c>
      <c r="F67" s="23">
        <f>VLOOKUP($A67,Data!S$7:T$800,2,0)</f>
        <v>355.60525999999999</v>
      </c>
      <c r="G67" s="23">
        <f>VLOOKUP($A67,Data!V$7:Y$800,4,0)</f>
        <v>35.078647088930722</v>
      </c>
      <c r="H67" s="23">
        <f>VLOOKUP($A67,Data!P$7:Q$800,2,0)</f>
        <v>63.770699999999998</v>
      </c>
      <c r="I67" s="23">
        <f>VLOOKUP($A67,Data!K$7:N$800,4,0)</f>
        <v>66.807115891778537</v>
      </c>
      <c r="J67" s="23">
        <f>VLOOKUP($A67,Data!AA$7:AB$800,2,0)</f>
        <v>655.16129999999998</v>
      </c>
      <c r="K67" s="23">
        <f>VLOOKUP($A67,Data!AD$7:AE$800,2,0)</f>
        <v>66.225499999999997</v>
      </c>
      <c r="L67" s="23">
        <f>VLOOKUP($A67,Data!AL$7:AO$800,4,0)</f>
        <v>352.07403533756747</v>
      </c>
      <c r="M67" s="23">
        <f>VLOOKUP($A67,Data!AG$7:AJ$800,4,0)</f>
        <v>35.626800000000003</v>
      </c>
      <c r="N67" s="23">
        <f>VLOOKUP($A67,Data!AQ$7:AU$800,5,0)</f>
        <v>35.949787347400303</v>
      </c>
      <c r="O67" s="24">
        <f>VLOOKUP($A67,Data!AQ$7:AW$800,7,0)</f>
        <v>35.955265410234169</v>
      </c>
      <c r="P67" s="32">
        <f t="shared" si="37"/>
        <v>1.6418713134107588E-2</v>
      </c>
      <c r="Q67" s="33">
        <f t="shared" si="15"/>
        <v>1.6416529637832022E-2</v>
      </c>
      <c r="R67" s="33">
        <f t="shared" si="16"/>
        <v>1.6416352003737256E-2</v>
      </c>
      <c r="S67" s="34">
        <f t="shared" si="38"/>
        <v>1.6416352003737256E-2</v>
      </c>
      <c r="T67" s="33">
        <f t="shared" si="39"/>
        <v>1.6411478416568537E-2</v>
      </c>
      <c r="U67" s="33">
        <f t="shared" si="73"/>
        <v>1.6411352580557148E-2</v>
      </c>
      <c r="V67" s="33">
        <f t="shared" si="74"/>
        <v>1.6402195672408748E-2</v>
      </c>
      <c r="W67" s="33">
        <f t="shared" si="75"/>
        <v>1.6535194174757128E-2</v>
      </c>
      <c r="X67" s="33">
        <f t="shared" si="76"/>
        <v>1.6411705807758414E-2</v>
      </c>
      <c r="Y67" s="33">
        <f t="shared" si="77"/>
        <v>1.642069139106983E-2</v>
      </c>
      <c r="Z67" s="33">
        <f t="shared" si="78"/>
        <v>1.6399877973672261E-2</v>
      </c>
      <c r="AA67" s="33">
        <f t="shared" si="79"/>
        <v>1.6340503223597924E-2</v>
      </c>
      <c r="AB67" s="33">
        <f t="shared" si="80"/>
        <v>1.6411189153704875E-2</v>
      </c>
      <c r="AC67" s="35">
        <f t="shared" si="81"/>
        <v>1.5775082601920731E-2</v>
      </c>
      <c r="AD67" s="32">
        <f t="shared" si="40"/>
        <v>-5.0512212634856724E-6</v>
      </c>
      <c r="AE67" s="33">
        <f t="shared" si="41"/>
        <v>-5.1770572748743859E-6</v>
      </c>
      <c r="AF67" s="33">
        <f t="shared" si="42"/>
        <v>-1.4333965423274364E-5</v>
      </c>
      <c r="AG67" s="33">
        <f t="shared" si="43"/>
        <v>1.1866453692510603E-4</v>
      </c>
      <c r="AH67" s="33">
        <f t="shared" si="44"/>
        <v>-4.823830073608093E-6</v>
      </c>
      <c r="AI67" s="33">
        <f t="shared" si="45"/>
        <v>4.1617532378079858E-6</v>
      </c>
      <c r="AJ67" s="33">
        <f t="shared" si="46"/>
        <v>-1.6651664159761381E-5</v>
      </c>
      <c r="AK67" s="33">
        <f t="shared" si="47"/>
        <v>-7.6026414234098283E-5</v>
      </c>
      <c r="AL67" s="33">
        <f t="shared" si="48"/>
        <v>-5.3404841271476045E-6</v>
      </c>
      <c r="AM67" s="35">
        <f t="shared" si="49"/>
        <v>-6.4144703591129115E-4</v>
      </c>
      <c r="AN67" s="52">
        <f t="shared" si="50"/>
        <v>-4.8735871687188848E-6</v>
      </c>
      <c r="AO67" s="34">
        <f t="shared" si="51"/>
        <v>-4.9994231801075983E-6</v>
      </c>
      <c r="AP67" s="34">
        <f t="shared" si="52"/>
        <v>-1.4156331328507576E-5</v>
      </c>
      <c r="AQ67" s="34">
        <f t="shared" si="53"/>
        <v>1.1884217101987282E-4</v>
      </c>
      <c r="AR67" s="34">
        <f t="shared" si="54"/>
        <v>-4.6461959788413054E-6</v>
      </c>
      <c r="AS67" s="34">
        <f t="shared" si="55"/>
        <v>4.3393873325747734E-6</v>
      </c>
      <c r="AT67" s="34">
        <f t="shared" si="56"/>
        <v>-1.6474030064994594E-5</v>
      </c>
      <c r="AU67" s="34">
        <f t="shared" si="57"/>
        <v>-7.5848780139331495E-5</v>
      </c>
      <c r="AV67" s="34">
        <f t="shared" si="58"/>
        <v>-5.1628500323808169E-6</v>
      </c>
      <c r="AW67" s="53">
        <f t="shared" si="59"/>
        <v>-6.4126940181652436E-4</v>
      </c>
      <c r="AX67" s="52">
        <f t="shared" si="60"/>
        <v>-4.8735871687188848E-6</v>
      </c>
      <c r="AY67" s="34">
        <f t="shared" si="61"/>
        <v>-4.9994231801075983E-6</v>
      </c>
      <c r="AZ67" s="34">
        <f t="shared" si="62"/>
        <v>-1.4156331328507576E-5</v>
      </c>
      <c r="BA67" s="34">
        <f t="shared" si="63"/>
        <v>1.1884217101987282E-4</v>
      </c>
      <c r="BB67" s="34">
        <f t="shared" si="64"/>
        <v>-4.6461959788413054E-6</v>
      </c>
      <c r="BC67" s="34">
        <f t="shared" si="65"/>
        <v>4.3393873325747734E-6</v>
      </c>
      <c r="BD67" s="34">
        <f t="shared" si="66"/>
        <v>-1.6474030064994594E-5</v>
      </c>
      <c r="BE67" s="34">
        <f t="shared" si="67"/>
        <v>-7.5848780139331495E-5</v>
      </c>
      <c r="BF67" s="34">
        <f t="shared" si="68"/>
        <v>-5.1628500323808169E-6</v>
      </c>
      <c r="BG67" s="53">
        <f t="shared" si="69"/>
        <v>-6.4126940181652436E-4</v>
      </c>
      <c r="BH67" s="32">
        <v>-5.0512212634856724E-6</v>
      </c>
      <c r="BI67" s="33">
        <v>-5.1770572748743859E-6</v>
      </c>
      <c r="BJ67" s="33">
        <v>-1.4333965423274364E-5</v>
      </c>
      <c r="BK67" s="33">
        <v>1.1866453692510603E-4</v>
      </c>
      <c r="BL67" s="33">
        <v>-4.823830073608093E-6</v>
      </c>
      <c r="BM67" s="33">
        <v>4.1617532378079858E-6</v>
      </c>
      <c r="BN67" s="33">
        <v>-1.6651664159761381E-5</v>
      </c>
      <c r="BO67" s="33">
        <v>-7.6026414234098283E-5</v>
      </c>
      <c r="BP67" s="33">
        <v>-5.3404841271476045E-6</v>
      </c>
      <c r="BQ67" s="35">
        <v>-6.4144703591129115E-4</v>
      </c>
      <c r="BR67" s="32">
        <v>-4.8735871687188848E-6</v>
      </c>
      <c r="BS67" s="33">
        <v>-4.9994231801075983E-6</v>
      </c>
      <c r="BT67" s="33">
        <v>-1.4156331328507576E-5</v>
      </c>
      <c r="BU67" s="33">
        <v>1.1884217101987282E-4</v>
      </c>
      <c r="BV67" s="33">
        <v>-4.6461959788413054E-6</v>
      </c>
      <c r="BW67" s="33">
        <v>4.3393873325747734E-6</v>
      </c>
      <c r="BX67" s="33">
        <v>-1.6474030064994594E-5</v>
      </c>
      <c r="BY67" s="33">
        <v>-7.5848780139331495E-5</v>
      </c>
      <c r="BZ67" s="33">
        <v>-5.1628500323808169E-6</v>
      </c>
      <c r="CA67" s="35">
        <v>-6.4126940181652436E-4</v>
      </c>
      <c r="CB67" s="52">
        <v>-4.8735871687188848E-6</v>
      </c>
      <c r="CC67" s="34">
        <v>-4.9994231801075983E-6</v>
      </c>
      <c r="CD67" s="34">
        <v>-1.4156331328507576E-5</v>
      </c>
      <c r="CE67" s="34">
        <v>1.1884217101987282E-4</v>
      </c>
      <c r="CF67" s="34">
        <v>-4.6461959788413054E-6</v>
      </c>
      <c r="CG67" s="34">
        <v>4.3393873325747734E-6</v>
      </c>
      <c r="CH67" s="34">
        <v>-1.6474030064994594E-5</v>
      </c>
      <c r="CI67" s="34">
        <v>-7.5848780139331495E-5</v>
      </c>
      <c r="CJ67" s="34">
        <v>-5.1628500323808169E-6</v>
      </c>
      <c r="CK67" s="53">
        <v>-6.4126940181652436E-4</v>
      </c>
      <c r="CL67" s="33">
        <v>0</v>
      </c>
      <c r="CM67" s="33">
        <f t="shared" si="84"/>
        <v>1.643154692935167E-2</v>
      </c>
      <c r="CN67" s="33">
        <f t="shared" si="24"/>
        <v>8.1765991727345E-3</v>
      </c>
      <c r="CO67" s="33">
        <f t="shared" si="25"/>
        <v>6.6486693953837772E-3</v>
      </c>
      <c r="CP67" s="33">
        <f t="shared" si="26"/>
        <v>6.8242662010706834E-3</v>
      </c>
      <c r="CQ67" s="33">
        <f t="shared" si="27"/>
        <v>6.2365949128779796E-3</v>
      </c>
      <c r="CR67" s="33">
        <f t="shared" si="28"/>
        <v>6.3143710061246416E-3</v>
      </c>
      <c r="CS67" s="33">
        <f t="shared" si="29"/>
        <v>1.3874846611982683E-2</v>
      </c>
      <c r="CT67" s="33">
        <f t="shared" si="30"/>
        <v>1.4639880338874978E-2</v>
      </c>
      <c r="CU67" s="33">
        <f t="shared" si="31"/>
        <v>5.8761417558892415E-3</v>
      </c>
      <c r="CV67" s="33">
        <f t="shared" si="32"/>
        <v>9.0297293026588843E-3</v>
      </c>
      <c r="CW67" s="33">
        <f t="shared" si="33"/>
        <v>1.3001113426620581E-2</v>
      </c>
      <c r="CX67" s="35">
        <f t="shared" si="34"/>
        <v>1.3771775797794872E-2</v>
      </c>
    </row>
    <row r="68" spans="1:102" x14ac:dyDescent="0.3">
      <c r="A68" s="21">
        <v>44113</v>
      </c>
      <c r="B68" s="22">
        <v>3477.13</v>
      </c>
      <c r="C68" s="23">
        <v>6312.54</v>
      </c>
      <c r="D68" s="23">
        <v>7157.924</v>
      </c>
      <c r="E68" s="23">
        <f t="shared" si="72"/>
        <v>6309.1697407669635</v>
      </c>
      <c r="F68" s="23">
        <f>VLOOKUP($A68,Data!S$7:T$800,2,0)</f>
        <v>349.86348299999997</v>
      </c>
      <c r="G68" s="23">
        <f>VLOOKUP($A68,Data!V$7:Y$800,4,0)</f>
        <v>34.512254315017124</v>
      </c>
      <c r="H68" s="23">
        <f>VLOOKUP($A68,Data!P$7:Q$800,2,0)</f>
        <v>62.741599999999998</v>
      </c>
      <c r="I68" s="23">
        <f>VLOOKUP($A68,Data!K$7:N$800,4,0)</f>
        <v>65.720416051127316</v>
      </c>
      <c r="J68" s="23">
        <f>VLOOKUP($A68,Data!AA$7:AB$800,2,0)</f>
        <v>644.58259999999996</v>
      </c>
      <c r="K68" s="23">
        <f>VLOOKUP($A68,Data!AD$7:AE$800,2,0)</f>
        <v>65.155600000000007</v>
      </c>
      <c r="L68" s="23">
        <f>VLOOKUP($A68,Data!AL$7:AO$800,4,0)</f>
        <v>346.39322865669135</v>
      </c>
      <c r="M68" s="23">
        <f>VLOOKUP($A68,Data!AG$7:AJ$800,4,0)</f>
        <v>35.054000000000002</v>
      </c>
      <c r="N68" s="23">
        <f>VLOOKUP($A68,Data!AQ$7:AU$800,5,0)</f>
        <v>35.369334508539993</v>
      </c>
      <c r="O68" s="24">
        <f>VLOOKUP($A68,Data!AQ$7:AW$800,7,0)</f>
        <v>35.396876755565124</v>
      </c>
      <c r="P68" s="32">
        <f t="shared" si="37"/>
        <v>8.7906859346125188E-3</v>
      </c>
      <c r="Q68" s="33">
        <f t="shared" si="15"/>
        <v>8.8055179114783222E-3</v>
      </c>
      <c r="R68" s="33">
        <f t="shared" si="16"/>
        <v>8.8120484838132285E-3</v>
      </c>
      <c r="S68" s="34">
        <f t="shared" si="38"/>
        <v>8.808844101433122E-3</v>
      </c>
      <c r="T68" s="33">
        <f t="shared" si="39"/>
        <v>8.8113340177375932E-3</v>
      </c>
      <c r="U68" s="33">
        <f t="shared" si="73"/>
        <v>8.8105372608420218E-3</v>
      </c>
      <c r="V68" s="33">
        <f t="shared" si="74"/>
        <v>8.8063298812262047E-3</v>
      </c>
      <c r="W68" s="33">
        <f t="shared" si="75"/>
        <v>8.7222647283855537E-3</v>
      </c>
      <c r="X68" s="33">
        <f t="shared" si="76"/>
        <v>8.8079796580258218E-3</v>
      </c>
      <c r="Y68" s="33">
        <f t="shared" si="77"/>
        <v>8.8176867778051449E-3</v>
      </c>
      <c r="Z68" s="33">
        <f t="shared" si="78"/>
        <v>8.7852746487053768E-3</v>
      </c>
      <c r="AA68" s="33">
        <f t="shared" si="79"/>
        <v>8.9107885011685539E-3</v>
      </c>
      <c r="AB68" s="33">
        <f t="shared" si="80"/>
        <v>8.8095483846970524E-3</v>
      </c>
      <c r="AC68" s="35">
        <f t="shared" si="81"/>
        <v>8.6593006282431606E-3</v>
      </c>
      <c r="AD68" s="32">
        <f t="shared" si="40"/>
        <v>5.8161062592709811E-6</v>
      </c>
      <c r="AE68" s="33">
        <f t="shared" si="41"/>
        <v>5.0193493636996322E-6</v>
      </c>
      <c r="AF68" s="33">
        <f t="shared" si="42"/>
        <v>8.1196974788255716E-7</v>
      </c>
      <c r="AG68" s="33">
        <f t="shared" si="43"/>
        <v>-8.3253183092768523E-5</v>
      </c>
      <c r="AH68" s="33">
        <f t="shared" si="44"/>
        <v>2.4617465474996436E-6</v>
      </c>
      <c r="AI68" s="33">
        <f t="shared" si="45"/>
        <v>1.216886632682268E-5</v>
      </c>
      <c r="AJ68" s="33">
        <f t="shared" si="46"/>
        <v>-2.0243262772945414E-5</v>
      </c>
      <c r="AK68" s="33">
        <f t="shared" si="47"/>
        <v>1.0527058969023173E-4</v>
      </c>
      <c r="AL68" s="33">
        <f t="shared" si="48"/>
        <v>4.0304732187301795E-6</v>
      </c>
      <c r="AM68" s="35">
        <f t="shared" si="49"/>
        <v>-1.4621728323516159E-4</v>
      </c>
      <c r="AN68" s="52">
        <f t="shared" si="50"/>
        <v>-7.1446607563530051E-7</v>
      </c>
      <c r="AO68" s="34">
        <f t="shared" si="51"/>
        <v>-1.5112229712066494E-6</v>
      </c>
      <c r="AP68" s="34">
        <f t="shared" si="52"/>
        <v>-5.7186025870237245E-6</v>
      </c>
      <c r="AQ68" s="34">
        <f t="shared" si="53"/>
        <v>-8.9783755427674805E-5</v>
      </c>
      <c r="AR68" s="34">
        <f t="shared" si="54"/>
        <v>-4.068825787406638E-6</v>
      </c>
      <c r="AS68" s="34">
        <f t="shared" si="55"/>
        <v>5.6382939919163988E-6</v>
      </c>
      <c r="AT68" s="34">
        <f t="shared" si="56"/>
        <v>-2.6773835107851696E-5</v>
      </c>
      <c r="AU68" s="34">
        <f t="shared" si="57"/>
        <v>9.8740017355325449E-5</v>
      </c>
      <c r="AV68" s="34">
        <f t="shared" si="58"/>
        <v>-2.5000991161761021E-6</v>
      </c>
      <c r="AW68" s="53">
        <f t="shared" si="59"/>
        <v>-1.5274785557006787E-4</v>
      </c>
      <c r="AX68" s="52">
        <f t="shared" si="60"/>
        <v>2.4899163044711514E-6</v>
      </c>
      <c r="AY68" s="34">
        <f t="shared" si="61"/>
        <v>1.6931594088998025E-6</v>
      </c>
      <c r="AZ68" s="34">
        <f t="shared" si="62"/>
        <v>-2.5142202069172725E-6</v>
      </c>
      <c r="BA68" s="34">
        <f t="shared" si="63"/>
        <v>-8.6579373047568353E-5</v>
      </c>
      <c r="BB68" s="34">
        <f t="shared" si="64"/>
        <v>-8.644434073001861E-7</v>
      </c>
      <c r="BC68" s="34">
        <f t="shared" si="65"/>
        <v>8.8426763720228507E-6</v>
      </c>
      <c r="BD68" s="34">
        <f t="shared" si="66"/>
        <v>-2.3569452727745244E-5</v>
      </c>
      <c r="BE68" s="34">
        <f t="shared" si="67"/>
        <v>1.019443997354319E-4</v>
      </c>
      <c r="BF68" s="34">
        <f t="shared" si="68"/>
        <v>7.0428326393034979E-7</v>
      </c>
      <c r="BG68" s="53">
        <f t="shared" si="69"/>
        <v>-1.4954347318996142E-4</v>
      </c>
      <c r="BH68" s="32">
        <v>5.8161062592709811E-6</v>
      </c>
      <c r="BI68" s="33">
        <v>5.0193493636996322E-6</v>
      </c>
      <c r="BJ68" s="33">
        <v>8.1196974788255716E-7</v>
      </c>
      <c r="BK68" s="33">
        <v>-8.3253183092768523E-5</v>
      </c>
      <c r="BL68" s="33">
        <v>2.4617465474996436E-6</v>
      </c>
      <c r="BM68" s="33">
        <v>1.216886632682268E-5</v>
      </c>
      <c r="BN68" s="33">
        <v>-2.0243262772945414E-5</v>
      </c>
      <c r="BO68" s="33">
        <v>1.0527058969023173E-4</v>
      </c>
      <c r="BP68" s="33">
        <v>4.0304732187301795E-6</v>
      </c>
      <c r="BQ68" s="35">
        <v>-1.4621728323516159E-4</v>
      </c>
      <c r="BR68" s="32">
        <v>-7.1446607563530051E-7</v>
      </c>
      <c r="BS68" s="33">
        <v>-1.5112229712066494E-6</v>
      </c>
      <c r="BT68" s="33">
        <v>-5.7186025870237245E-6</v>
      </c>
      <c r="BU68" s="33">
        <v>-8.9783755427674805E-5</v>
      </c>
      <c r="BV68" s="33">
        <v>-4.068825787406638E-6</v>
      </c>
      <c r="BW68" s="33">
        <v>5.6382939919163988E-6</v>
      </c>
      <c r="BX68" s="33">
        <v>-2.6773835107851696E-5</v>
      </c>
      <c r="BY68" s="33">
        <v>9.8740017355325449E-5</v>
      </c>
      <c r="BZ68" s="33">
        <v>-2.5000991161761021E-6</v>
      </c>
      <c r="CA68" s="35">
        <v>-1.5274785557006787E-4</v>
      </c>
      <c r="CB68" s="52">
        <v>2.4899163044711514E-6</v>
      </c>
      <c r="CC68" s="34">
        <v>1.6931594088998025E-6</v>
      </c>
      <c r="CD68" s="34">
        <v>-2.5142202069172725E-6</v>
      </c>
      <c r="CE68" s="34">
        <v>-8.6579373047568353E-5</v>
      </c>
      <c r="CF68" s="34">
        <v>-8.644434073001861E-7</v>
      </c>
      <c r="CG68" s="34">
        <v>8.8426763720228507E-6</v>
      </c>
      <c r="CH68" s="34">
        <v>-2.3569452727745244E-5</v>
      </c>
      <c r="CI68" s="34">
        <v>1.019443997354319E-4</v>
      </c>
      <c r="CJ68" s="34">
        <v>7.0428326393034979E-7</v>
      </c>
      <c r="CK68" s="53">
        <v>-1.4954347318996142E-4</v>
      </c>
      <c r="CL68" s="33">
        <v>0</v>
      </c>
      <c r="CM68" s="33">
        <f t="shared" si="84"/>
        <v>1.6431724566101646E-2</v>
      </c>
      <c r="CN68" s="33">
        <f t="shared" si="24"/>
        <v>8.1767753668082754E-3</v>
      </c>
      <c r="CO68" s="33">
        <f t="shared" si="25"/>
        <v>6.6536720987881992E-3</v>
      </c>
      <c r="CP68" s="33">
        <f t="shared" si="26"/>
        <v>6.8293944268413842E-3</v>
      </c>
      <c r="CQ68" s="33">
        <f t="shared" si="27"/>
        <v>6.2507855163815851E-3</v>
      </c>
      <c r="CR68" s="33">
        <f t="shared" si="28"/>
        <v>6.1968995899641666E-3</v>
      </c>
      <c r="CS68" s="33">
        <f t="shared" si="29"/>
        <v>1.3879658402271788E-2</v>
      </c>
      <c r="CT68" s="33">
        <f t="shared" si="30"/>
        <v>1.4635725877200523E-2</v>
      </c>
      <c r="CU68" s="33">
        <f t="shared" si="31"/>
        <v>5.8926210098340093E-3</v>
      </c>
      <c r="CV68" s="33">
        <f t="shared" si="32"/>
        <v>9.1052088411904819E-3</v>
      </c>
      <c r="CW68" s="33">
        <f t="shared" si="33"/>
        <v>1.3006435993338394E-2</v>
      </c>
      <c r="CX68" s="35">
        <f t="shared" si="34"/>
        <v>1.4411957774901785E-2</v>
      </c>
    </row>
    <row r="69" spans="1:102" x14ac:dyDescent="0.3">
      <c r="A69" s="21">
        <v>44112</v>
      </c>
      <c r="B69" s="22">
        <v>3446.83</v>
      </c>
      <c r="C69" s="23">
        <v>6257.44</v>
      </c>
      <c r="D69" s="23">
        <v>7095.3990000000003</v>
      </c>
      <c r="E69" s="23">
        <f t="shared" si="72"/>
        <v>6254.0785379282352</v>
      </c>
      <c r="F69" s="23">
        <f>VLOOKUP($A69,Data!S$7:T$800,2,0)</f>
        <v>346.80764499999998</v>
      </c>
      <c r="G69" s="23">
        <f>VLOOKUP($A69,Data!V$7:Y$800,4,0)</f>
        <v>34.210838448145097</v>
      </c>
      <c r="H69" s="23">
        <f>VLOOKUP($A69,Data!P$7:Q$800,2,0)</f>
        <v>62.193899999999999</v>
      </c>
      <c r="I69" s="23">
        <f>VLOOKUP($A69,Data!K$7:N$800,4,0)</f>
        <v>65.152141822529885</v>
      </c>
      <c r="J69" s="23">
        <f>VLOOKUP($A69,Data!AA$7:AB$800,2,0)</f>
        <v>638.9547</v>
      </c>
      <c r="K69" s="23">
        <f>VLOOKUP($A69,Data!AD$7:AE$800,2,0)</f>
        <v>64.586100000000002</v>
      </c>
      <c r="L69" s="23">
        <f>VLOOKUP($A69,Data!AL$7:AO$800,4,0)</f>
        <v>343.37657117102322</v>
      </c>
      <c r="M69" s="23">
        <f>VLOOKUP($A69,Data!AG$7:AJ$800,4,0)</f>
        <v>34.744399999999999</v>
      </c>
      <c r="N69" s="23">
        <f>VLOOKUP($A69,Data!AQ$7:AU$800,5,0)</f>
        <v>35.060467622628344</v>
      </c>
      <c r="O69" s="24">
        <f>VLOOKUP($A69,Data!AQ$7:AW$800,7,0)</f>
        <v>35.09299595365669</v>
      </c>
      <c r="P69" s="32">
        <f t="shared" si="37"/>
        <v>8.0071356504700653E-3</v>
      </c>
      <c r="Q69" s="33">
        <f t="shared" si="15"/>
        <v>8.2205200421499036E-3</v>
      </c>
      <c r="R69" s="33">
        <f t="shared" si="16"/>
        <v>8.3118880747214963E-3</v>
      </c>
      <c r="S69" s="34">
        <f t="shared" si="38"/>
        <v>8.2661752110837813E-3</v>
      </c>
      <c r="T69" s="33">
        <f t="shared" si="39"/>
        <v>8.2667562209537415E-3</v>
      </c>
      <c r="U69" s="33">
        <f t="shared" si="73"/>
        <v>8.2656952187971644E-3</v>
      </c>
      <c r="V69" s="33">
        <f t="shared" si="74"/>
        <v>8.2630560175864787E-3</v>
      </c>
      <c r="W69" s="33">
        <f t="shared" si="75"/>
        <v>8.3320475235302283E-3</v>
      </c>
      <c r="X69" s="33">
        <f t="shared" si="76"/>
        <v>8.3097557807940703E-3</v>
      </c>
      <c r="Y69" s="33">
        <f t="shared" si="77"/>
        <v>8.2692752012289983E-3</v>
      </c>
      <c r="Z69" s="33">
        <f t="shared" si="78"/>
        <v>8.2618694118803404E-3</v>
      </c>
      <c r="AA69" s="33">
        <f t="shared" si="79"/>
        <v>8.2208635243796735E-3</v>
      </c>
      <c r="AB69" s="33">
        <f t="shared" si="80"/>
        <v>8.3110737775218269E-3</v>
      </c>
      <c r="AC69" s="35">
        <f t="shared" si="81"/>
        <v>8.8862920432695169E-3</v>
      </c>
      <c r="AD69" s="32">
        <f t="shared" si="40"/>
        <v>4.6236178803837902E-5</v>
      </c>
      <c r="AE69" s="33">
        <f t="shared" si="41"/>
        <v>4.5175176647260784E-5</v>
      </c>
      <c r="AF69" s="33">
        <f t="shared" si="42"/>
        <v>4.2535975436575058E-5</v>
      </c>
      <c r="AG69" s="33">
        <f t="shared" si="43"/>
        <v>1.1152748138032464E-4</v>
      </c>
      <c r="AH69" s="33">
        <f t="shared" si="44"/>
        <v>8.9235738644166673E-5</v>
      </c>
      <c r="AI69" s="33">
        <f t="shared" si="45"/>
        <v>4.8755159079094668E-5</v>
      </c>
      <c r="AJ69" s="33">
        <f t="shared" si="46"/>
        <v>4.1349369730436791E-5</v>
      </c>
      <c r="AK69" s="33">
        <f t="shared" si="47"/>
        <v>3.4348222976987586E-7</v>
      </c>
      <c r="AL69" s="33">
        <f t="shared" si="48"/>
        <v>9.0553735371923239E-5</v>
      </c>
      <c r="AM69" s="35">
        <f t="shared" si="49"/>
        <v>6.6577200111961332E-4</v>
      </c>
      <c r="AN69" s="52">
        <f t="shared" si="50"/>
        <v>-4.5131853767754748E-5</v>
      </c>
      <c r="AO69" s="34">
        <f t="shared" si="51"/>
        <v>-4.6192855924331866E-5</v>
      </c>
      <c r="AP69" s="34">
        <f t="shared" si="52"/>
        <v>-4.8832057135017592E-5</v>
      </c>
      <c r="AQ69" s="34">
        <f t="shared" si="53"/>
        <v>2.0159448808731995E-5</v>
      </c>
      <c r="AR69" s="34">
        <f t="shared" si="54"/>
        <v>-2.1322939274259767E-6</v>
      </c>
      <c r="AS69" s="34">
        <f t="shared" si="55"/>
        <v>-4.2612873492497982E-5</v>
      </c>
      <c r="AT69" s="34">
        <f t="shared" si="56"/>
        <v>-5.0018662841155859E-5</v>
      </c>
      <c r="AU69" s="34">
        <f t="shared" si="57"/>
        <v>-9.1024550341822774E-5</v>
      </c>
      <c r="AV69" s="34">
        <f t="shared" si="58"/>
        <v>-8.142971996694115E-7</v>
      </c>
      <c r="AW69" s="53">
        <f t="shared" si="59"/>
        <v>5.7440396854802067E-4</v>
      </c>
      <c r="AX69" s="52">
        <f t="shared" si="60"/>
        <v>5.810098699932098E-7</v>
      </c>
      <c r="AY69" s="34">
        <f t="shared" si="61"/>
        <v>-4.7999228658390791E-7</v>
      </c>
      <c r="AZ69" s="34">
        <f t="shared" si="62"/>
        <v>-3.1191934972696345E-6</v>
      </c>
      <c r="BA69" s="34">
        <f t="shared" si="63"/>
        <v>6.5872312446479953E-5</v>
      </c>
      <c r="BB69" s="34">
        <f t="shared" si="64"/>
        <v>4.3580569710321981E-5</v>
      </c>
      <c r="BC69" s="34">
        <f t="shared" si="65"/>
        <v>3.0999901452499756E-6</v>
      </c>
      <c r="BD69" s="34">
        <f t="shared" si="66"/>
        <v>-4.3057992034079007E-6</v>
      </c>
      <c r="BE69" s="34">
        <f t="shared" si="67"/>
        <v>-4.5311686704074816E-5</v>
      </c>
      <c r="BF69" s="34">
        <f t="shared" si="68"/>
        <v>4.4898566438078547E-5</v>
      </c>
      <c r="BG69" s="53">
        <f t="shared" si="69"/>
        <v>6.2011683218576863E-4</v>
      </c>
      <c r="BH69" s="32">
        <v>4.6236178803837902E-5</v>
      </c>
      <c r="BI69" s="33">
        <v>4.5175176647260784E-5</v>
      </c>
      <c r="BJ69" s="33">
        <v>4.2535975436575058E-5</v>
      </c>
      <c r="BK69" s="33">
        <v>1.1152748138032464E-4</v>
      </c>
      <c r="BL69" s="33">
        <v>8.9235738644166673E-5</v>
      </c>
      <c r="BM69" s="33">
        <v>4.8755159079094668E-5</v>
      </c>
      <c r="BN69" s="33">
        <v>4.1349369730436791E-5</v>
      </c>
      <c r="BO69" s="33">
        <v>3.4348222976987586E-7</v>
      </c>
      <c r="BP69" s="33">
        <v>9.0553735371923239E-5</v>
      </c>
      <c r="BQ69" s="35">
        <v>6.6577200111961332E-4</v>
      </c>
      <c r="BR69" s="32">
        <v>-4.5131853767754748E-5</v>
      </c>
      <c r="BS69" s="33">
        <v>-4.6192855924331866E-5</v>
      </c>
      <c r="BT69" s="33">
        <v>-4.8832057135017592E-5</v>
      </c>
      <c r="BU69" s="33">
        <v>2.0159448808731995E-5</v>
      </c>
      <c r="BV69" s="33">
        <v>-2.1322939274259767E-6</v>
      </c>
      <c r="BW69" s="33">
        <v>-4.2612873492497982E-5</v>
      </c>
      <c r="BX69" s="33">
        <v>-5.0018662841155859E-5</v>
      </c>
      <c r="BY69" s="33">
        <v>-9.1024550341822774E-5</v>
      </c>
      <c r="BZ69" s="33">
        <v>-8.142971996694115E-7</v>
      </c>
      <c r="CA69" s="35">
        <v>5.7440396854802067E-4</v>
      </c>
      <c r="CB69" s="52">
        <v>5.810098699932098E-7</v>
      </c>
      <c r="CC69" s="34">
        <v>-4.7999228658390791E-7</v>
      </c>
      <c r="CD69" s="34">
        <v>-3.1191934972696345E-6</v>
      </c>
      <c r="CE69" s="34">
        <v>6.5872312446479953E-5</v>
      </c>
      <c r="CF69" s="34">
        <v>4.3580569710321981E-5</v>
      </c>
      <c r="CG69" s="34">
        <v>3.0999901452499756E-6</v>
      </c>
      <c r="CH69" s="34">
        <v>-4.3057992034079007E-6</v>
      </c>
      <c r="CI69" s="34">
        <v>-4.5311686704074816E-5</v>
      </c>
      <c r="CJ69" s="34">
        <v>4.4898566438078547E-5</v>
      </c>
      <c r="CK69" s="53">
        <v>6.2011683218576863E-4</v>
      </c>
      <c r="CL69" s="33">
        <v>0</v>
      </c>
      <c r="CM69" s="33">
        <f t="shared" si="84"/>
        <v>1.6425144667585823E-2</v>
      </c>
      <c r="CN69" s="33">
        <f t="shared" si="24"/>
        <v>8.1734512608762078E-3</v>
      </c>
      <c r="CO69" s="33">
        <f t="shared" si="25"/>
        <v>6.6478684321105153E-3</v>
      </c>
      <c r="CP69" s="33">
        <f t="shared" si="26"/>
        <v>6.8243849346785179E-3</v>
      </c>
      <c r="CQ69" s="33">
        <f t="shared" si="27"/>
        <v>6.2499756035445664E-3</v>
      </c>
      <c r="CR69" s="33">
        <f t="shared" si="28"/>
        <v>6.2799443463239513E-3</v>
      </c>
      <c r="CS69" s="33">
        <f t="shared" si="29"/>
        <v>1.3877184279545762E-2</v>
      </c>
      <c r="CT69" s="33">
        <f t="shared" si="30"/>
        <v>1.462348683075998E-2</v>
      </c>
      <c r="CU69" s="33">
        <f t="shared" si="31"/>
        <v>5.9128062258162473E-3</v>
      </c>
      <c r="CV69" s="33">
        <f t="shared" si="32"/>
        <v>8.9999179655204653E-3</v>
      </c>
      <c r="CW69" s="33">
        <f t="shared" si="33"/>
        <v>1.300238875239268E-2</v>
      </c>
      <c r="CX69" s="35">
        <f t="shared" si="34"/>
        <v>1.4559008974900367E-2</v>
      </c>
    </row>
    <row r="70" spans="1:102" x14ac:dyDescent="0.3">
      <c r="A70" s="21">
        <v>44111</v>
      </c>
      <c r="B70" s="22">
        <v>3419.45</v>
      </c>
      <c r="C70" s="23">
        <v>6206.42</v>
      </c>
      <c r="D70" s="23">
        <v>7036.9089999999997</v>
      </c>
      <c r="E70" s="23">
        <f t="shared" si="72"/>
        <v>6202.8050644651685</v>
      </c>
      <c r="F70" s="23">
        <f>VLOOKUP($A70,Data!S$7:T$800,2,0)</f>
        <v>343.96417700000001</v>
      </c>
      <c r="G70" s="23">
        <f>VLOOKUP($A70,Data!V$7:Y$800,4,0)</f>
        <v>33.93038026620674</v>
      </c>
      <c r="H70" s="23">
        <f>VLOOKUP($A70,Data!P$7:Q$800,2,0)</f>
        <v>61.684199999999997</v>
      </c>
      <c r="I70" s="23">
        <f>VLOOKUP($A70,Data!K$7:N$800,4,0)</f>
        <v>64.613776763858638</v>
      </c>
      <c r="J70" s="23">
        <f>VLOOKUP($A70,Data!AA$7:AB$800,2,0)</f>
        <v>633.68889999999999</v>
      </c>
      <c r="K70" s="23">
        <f>VLOOKUP($A70,Data!AD$7:AE$800,2,0)</f>
        <v>64.056399999999996</v>
      </c>
      <c r="L70" s="23">
        <f>VLOOKUP($A70,Data!AL$7:AO$800,4,0)</f>
        <v>340.56288508789379</v>
      </c>
      <c r="M70" s="23">
        <f>VLOOKUP($A70,Data!AG$7:AJ$800,4,0)</f>
        <v>34.461100000000002</v>
      </c>
      <c r="N70" s="23">
        <f>VLOOKUP($A70,Data!AQ$7:AU$800,5,0)</f>
        <v>34.771479292871717</v>
      </c>
      <c r="O70" s="24">
        <f>VLOOKUP($A70,Data!AQ$7:AW$800,7,0)</f>
        <v>34.783896094557711</v>
      </c>
      <c r="P70" s="32">
        <f t="shared" si="37"/>
        <v>1.740579300495404E-2</v>
      </c>
      <c r="Q70" s="33">
        <f t="shared" si="15"/>
        <v>1.7419215233698715E-2</v>
      </c>
      <c r="R70" s="33">
        <f t="shared" si="16"/>
        <v>1.7424101016757731E-2</v>
      </c>
      <c r="S70" s="34">
        <f t="shared" si="38"/>
        <v>1.7421354814987178E-2</v>
      </c>
      <c r="T70" s="33">
        <f t="shared" si="39"/>
        <v>1.7415765817066831E-2</v>
      </c>
      <c r="U70" s="33">
        <f t="shared" si="73"/>
        <v>1.7416469411506874E-2</v>
      </c>
      <c r="V70" s="33">
        <f t="shared" si="74"/>
        <v>1.741260298374514E-2</v>
      </c>
      <c r="W70" s="33">
        <f t="shared" si="75"/>
        <v>1.7425431711145967E-2</v>
      </c>
      <c r="X70" s="33">
        <f t="shared" si="76"/>
        <v>1.742170516249808E-2</v>
      </c>
      <c r="Y70" s="33">
        <f t="shared" si="77"/>
        <v>1.7433623258384934E-2</v>
      </c>
      <c r="Z70" s="33">
        <f t="shared" si="78"/>
        <v>1.7417007798504525E-2</v>
      </c>
      <c r="AA70" s="33">
        <f t="shared" si="79"/>
        <v>1.7394949796143866E-2</v>
      </c>
      <c r="AB70" s="33">
        <f t="shared" si="80"/>
        <v>1.7421123381553993E-2</v>
      </c>
      <c r="AC70" s="35">
        <f t="shared" si="81"/>
        <v>2.2876486825152531E-2</v>
      </c>
      <c r="AD70" s="32">
        <f t="shared" si="40"/>
        <v>-3.4494166318843611E-6</v>
      </c>
      <c r="AE70" s="33">
        <f t="shared" si="41"/>
        <v>-2.7458221918408299E-6</v>
      </c>
      <c r="AF70" s="33">
        <f t="shared" si="42"/>
        <v>-6.6122499535747892E-6</v>
      </c>
      <c r="AG70" s="33">
        <f t="shared" si="43"/>
        <v>6.2164774472517337E-6</v>
      </c>
      <c r="AH70" s="33">
        <f t="shared" si="44"/>
        <v>2.4899287993651598E-6</v>
      </c>
      <c r="AI70" s="33">
        <f t="shared" si="45"/>
        <v>1.4408024686218823E-5</v>
      </c>
      <c r="AJ70" s="33">
        <f t="shared" si="46"/>
        <v>-2.2074351941903103E-6</v>
      </c>
      <c r="AK70" s="33">
        <f t="shared" si="47"/>
        <v>-2.4265437554849001E-5</v>
      </c>
      <c r="AL70" s="33">
        <f t="shared" si="48"/>
        <v>1.9081478552784858E-6</v>
      </c>
      <c r="AM70" s="35">
        <f t="shared" si="49"/>
        <v>5.4572715914538161E-3</v>
      </c>
      <c r="AN70" s="52">
        <f t="shared" si="50"/>
        <v>-8.3351996909009074E-6</v>
      </c>
      <c r="AO70" s="34">
        <f t="shared" si="51"/>
        <v>-7.6316052508573762E-6</v>
      </c>
      <c r="AP70" s="34">
        <f t="shared" si="52"/>
        <v>-1.1498033012591335E-5</v>
      </c>
      <c r="AQ70" s="34">
        <f t="shared" si="53"/>
        <v>1.3306943882351874E-6</v>
      </c>
      <c r="AR70" s="34">
        <f t="shared" si="54"/>
        <v>-2.3958542596513865E-6</v>
      </c>
      <c r="AS70" s="34">
        <f t="shared" si="55"/>
        <v>9.522241627202277E-6</v>
      </c>
      <c r="AT70" s="34">
        <f t="shared" si="56"/>
        <v>-7.0932182532068566E-6</v>
      </c>
      <c r="AU70" s="34">
        <f t="shared" si="57"/>
        <v>-2.9151220613865547E-5</v>
      </c>
      <c r="AV70" s="34">
        <f t="shared" si="58"/>
        <v>-2.9776352037380605E-6</v>
      </c>
      <c r="AW70" s="53">
        <f t="shared" si="59"/>
        <v>5.4523858083947996E-3</v>
      </c>
      <c r="AX70" s="52">
        <f t="shared" si="60"/>
        <v>-5.5889979202472517E-6</v>
      </c>
      <c r="AY70" s="34">
        <f t="shared" si="61"/>
        <v>-4.8854034802037205E-6</v>
      </c>
      <c r="AZ70" s="34">
        <f t="shared" si="62"/>
        <v>-8.7518312419376798E-6</v>
      </c>
      <c r="BA70" s="34">
        <f t="shared" si="63"/>
        <v>4.076896158888843E-6</v>
      </c>
      <c r="BB70" s="34">
        <f t="shared" si="64"/>
        <v>3.5034751100226913E-7</v>
      </c>
      <c r="BC70" s="34">
        <f t="shared" si="65"/>
        <v>1.2268443397855933E-5</v>
      </c>
      <c r="BD70" s="34">
        <f t="shared" si="66"/>
        <v>-4.3470164825532009E-6</v>
      </c>
      <c r="BE70" s="34">
        <f t="shared" si="67"/>
        <v>-2.6405018843211892E-5</v>
      </c>
      <c r="BF70" s="34">
        <f t="shared" si="68"/>
        <v>-2.3143343308440478E-7</v>
      </c>
      <c r="BG70" s="53">
        <f t="shared" si="69"/>
        <v>5.4551320101654532E-3</v>
      </c>
      <c r="BH70" s="32">
        <v>-3.4494166318843611E-6</v>
      </c>
      <c r="BI70" s="33">
        <v>-2.7458221918408299E-6</v>
      </c>
      <c r="BJ70" s="33">
        <v>-6.6122499535747892E-6</v>
      </c>
      <c r="BK70" s="33">
        <v>6.2164774472517337E-6</v>
      </c>
      <c r="BL70" s="33">
        <v>2.4899287993651598E-6</v>
      </c>
      <c r="BM70" s="33">
        <v>1.4408024686218823E-5</v>
      </c>
      <c r="BN70" s="33">
        <v>-2.2074351941903103E-6</v>
      </c>
      <c r="BO70" s="33">
        <v>-2.4265437554849001E-5</v>
      </c>
      <c r="BP70" s="33">
        <v>1.9081478552784858E-6</v>
      </c>
      <c r="BQ70" s="35">
        <v>5.4572715914538161E-3</v>
      </c>
      <c r="BR70" s="32">
        <v>-8.3351996909009074E-6</v>
      </c>
      <c r="BS70" s="33">
        <v>-7.6316052508573762E-6</v>
      </c>
      <c r="BT70" s="33">
        <v>-1.1498033012591335E-5</v>
      </c>
      <c r="BU70" s="33">
        <v>1.3306943882351874E-6</v>
      </c>
      <c r="BV70" s="33">
        <v>-2.3958542596513865E-6</v>
      </c>
      <c r="BW70" s="33">
        <v>9.522241627202277E-6</v>
      </c>
      <c r="BX70" s="33">
        <v>-7.0932182532068566E-6</v>
      </c>
      <c r="BY70" s="33">
        <v>-2.9151220613865547E-5</v>
      </c>
      <c r="BZ70" s="33">
        <v>-2.9776352037380605E-6</v>
      </c>
      <c r="CA70" s="35">
        <v>5.4523858083947996E-3</v>
      </c>
      <c r="CB70" s="52">
        <v>-5.5889979202472517E-6</v>
      </c>
      <c r="CC70" s="34">
        <v>-4.8854034802037205E-6</v>
      </c>
      <c r="CD70" s="34">
        <v>-8.7518312419376798E-6</v>
      </c>
      <c r="CE70" s="34">
        <v>4.076896158888843E-6</v>
      </c>
      <c r="CF70" s="34">
        <v>3.5034751100226913E-7</v>
      </c>
      <c r="CG70" s="34">
        <v>1.2268443397855933E-5</v>
      </c>
      <c r="CH70" s="34">
        <v>-4.3470164825532009E-6</v>
      </c>
      <c r="CI70" s="34">
        <v>-2.6405018843211892E-5</v>
      </c>
      <c r="CJ70" s="34">
        <v>-2.3143343308440478E-7</v>
      </c>
      <c r="CK70" s="53">
        <v>5.4551320101654532E-3</v>
      </c>
      <c r="CL70" s="33">
        <v>0</v>
      </c>
      <c r="CM70" s="33">
        <f t="shared" si="84"/>
        <v>1.6333041453468145E-2</v>
      </c>
      <c r="CN70" s="33">
        <f t="shared" si="24"/>
        <v>8.1278002905633695E-3</v>
      </c>
      <c r="CO70" s="33">
        <f t="shared" si="25"/>
        <v>6.601706490788839E-3</v>
      </c>
      <c r="CP70" s="33">
        <f t="shared" si="26"/>
        <v>6.7792743356986929E-3</v>
      </c>
      <c r="CQ70" s="33">
        <f t="shared" si="27"/>
        <v>6.2075245546939772E-3</v>
      </c>
      <c r="CR70" s="33">
        <f t="shared" si="28"/>
        <v>6.1686438396779675E-3</v>
      </c>
      <c r="CS70" s="33">
        <f t="shared" si="29"/>
        <v>1.3787455821683503E-2</v>
      </c>
      <c r="CT70" s="33">
        <f t="shared" si="30"/>
        <v>1.4574424411897713E-2</v>
      </c>
      <c r="CU70" s="33">
        <f t="shared" si="31"/>
        <v>5.8715531924493636E-3</v>
      </c>
      <c r="CV70" s="33">
        <f t="shared" si="32"/>
        <v>8.9995742178812232E-3</v>
      </c>
      <c r="CW70" s="33">
        <f t="shared" si="33"/>
        <v>1.291141370250215E-2</v>
      </c>
      <c r="CX70" s="35">
        <f t="shared" si="34"/>
        <v>1.3889493503249639E-2</v>
      </c>
    </row>
    <row r="71" spans="1:102" x14ac:dyDescent="0.3">
      <c r="A71" s="21">
        <v>44110</v>
      </c>
      <c r="B71" s="22">
        <v>3360.95</v>
      </c>
      <c r="C71" s="23">
        <v>6100.16</v>
      </c>
      <c r="D71" s="23">
        <v>6916.3969999999999</v>
      </c>
      <c r="E71" s="23">
        <f t="shared" si="72"/>
        <v>6096.5941348784809</v>
      </c>
      <c r="F71" s="23">
        <f>VLOOKUP($A71,Data!S$7:T$800,2,0)</f>
        <v>338.07631900000001</v>
      </c>
      <c r="G71" s="23">
        <f>VLOOKUP($A71,Data!V$7:Y$800,4,0)</f>
        <v>33.349548868451798</v>
      </c>
      <c r="H71" s="23">
        <f>VLOOKUP($A71,Data!P$7:Q$800,2,0)</f>
        <v>60.628500000000003</v>
      </c>
      <c r="I71" s="23">
        <f>VLOOKUP($A71,Data!K$7:N$800,4,0)</f>
        <v>63.507137476589961</v>
      </c>
      <c r="J71" s="23">
        <f>VLOOKUP($A71,Data!AA$7:AB$800,2,0)</f>
        <v>622.83799999999997</v>
      </c>
      <c r="K71" s="23">
        <f>VLOOKUP($A71,Data!AD$7:AE$800,2,0)</f>
        <v>62.958799999999997</v>
      </c>
      <c r="L71" s="23">
        <f>VLOOKUP($A71,Data!AL$7:AO$800,4,0)</f>
        <v>334.73284059287215</v>
      </c>
      <c r="M71" s="23">
        <f>VLOOKUP($A71,Data!AG$7:AJ$800,4,0)</f>
        <v>33.871899999999997</v>
      </c>
      <c r="N71" s="23">
        <f>VLOOKUP($A71,Data!AQ$7:AU$800,5,0)</f>
        <v>34.176093353854704</v>
      </c>
      <c r="O71" s="24">
        <f>VLOOKUP($A71,Data!AQ$7:AW$800,7,0)</f>
        <v>34.005959216563326</v>
      </c>
      <c r="P71" s="32">
        <f t="shared" si="37"/>
        <v>-1.3988024514247743E-2</v>
      </c>
      <c r="Q71" s="33">
        <f t="shared" si="15"/>
        <v>-1.395938265777863E-2</v>
      </c>
      <c r="R71" s="33">
        <f t="shared" si="16"/>
        <v>-1.3947367258002941E-2</v>
      </c>
      <c r="S71" s="34">
        <f t="shared" si="38"/>
        <v>-1.3953465846439661E-2</v>
      </c>
      <c r="T71" s="33">
        <f t="shared" si="39"/>
        <v>-1.3946172343120677E-2</v>
      </c>
      <c r="U71" s="33">
        <f t="shared" si="73"/>
        <v>-1.3946793031593296E-2</v>
      </c>
      <c r="V71" s="33">
        <f t="shared" si="74"/>
        <v>-1.3954282647410388E-2</v>
      </c>
      <c r="W71" s="33">
        <f t="shared" si="75"/>
        <v>-1.4084507042253502E-2</v>
      </c>
      <c r="X71" s="33">
        <f t="shared" si="76"/>
        <v>-1.3950139444400822E-2</v>
      </c>
      <c r="Y71" s="33">
        <f t="shared" si="77"/>
        <v>-1.3936092568983538E-2</v>
      </c>
      <c r="Z71" s="33">
        <f t="shared" si="78"/>
        <v>-1.3957382526783024E-2</v>
      </c>
      <c r="AA71" s="33">
        <f t="shared" si="79"/>
        <v>-1.3909874030923142E-2</v>
      </c>
      <c r="AB71" s="33">
        <f t="shared" si="80"/>
        <v>-1.3948418512156113E-2</v>
      </c>
      <c r="AC71" s="35">
        <f t="shared" si="81"/>
        <v>-1.785771927020785E-2</v>
      </c>
      <c r="AD71" s="32">
        <f t="shared" si="40"/>
        <v>1.3210314657952082E-5</v>
      </c>
      <c r="AE71" s="33">
        <f t="shared" si="41"/>
        <v>1.2589626185333103E-5</v>
      </c>
      <c r="AF71" s="33">
        <f t="shared" si="42"/>
        <v>5.1000103682419251E-6</v>
      </c>
      <c r="AG71" s="33">
        <f t="shared" si="43"/>
        <v>-1.2512438447487284E-4</v>
      </c>
      <c r="AH71" s="33">
        <f t="shared" si="44"/>
        <v>9.2432133778075354E-6</v>
      </c>
      <c r="AI71" s="33">
        <f t="shared" si="45"/>
        <v>2.3290088795091535E-5</v>
      </c>
      <c r="AJ71" s="33">
        <f t="shared" si="46"/>
        <v>2.0001309956052538E-6</v>
      </c>
      <c r="AK71" s="33">
        <f t="shared" si="47"/>
        <v>4.9508626855487847E-5</v>
      </c>
      <c r="AL71" s="33">
        <f t="shared" si="48"/>
        <v>1.0964145622516241E-5</v>
      </c>
      <c r="AM71" s="35">
        <f t="shared" si="49"/>
        <v>-3.8983366124292207E-3</v>
      </c>
      <c r="AN71" s="52">
        <f t="shared" si="50"/>
        <v>1.1949148822631983E-6</v>
      </c>
      <c r="AO71" s="34">
        <f t="shared" si="51"/>
        <v>5.7422640964421845E-7</v>
      </c>
      <c r="AP71" s="34">
        <f t="shared" si="52"/>
        <v>-6.9153894074469591E-6</v>
      </c>
      <c r="AQ71" s="34">
        <f t="shared" si="53"/>
        <v>-1.3713978425056172E-4</v>
      </c>
      <c r="AR71" s="34">
        <f t="shared" si="54"/>
        <v>-2.7721863978813488E-6</v>
      </c>
      <c r="AS71" s="34">
        <f t="shared" si="55"/>
        <v>1.1274689019402651E-5</v>
      </c>
      <c r="AT71" s="34">
        <f t="shared" si="56"/>
        <v>-1.001526878008363E-5</v>
      </c>
      <c r="AU71" s="34">
        <f t="shared" si="57"/>
        <v>3.7493227079798963E-5</v>
      </c>
      <c r="AV71" s="34">
        <f t="shared" si="58"/>
        <v>-1.0512541531726427E-6</v>
      </c>
      <c r="AW71" s="53">
        <f t="shared" si="59"/>
        <v>-3.9103520122049096E-3</v>
      </c>
      <c r="AX71" s="52">
        <f t="shared" si="60"/>
        <v>7.2935033189613918E-6</v>
      </c>
      <c r="AY71" s="34">
        <f t="shared" si="61"/>
        <v>6.672814846342412E-6</v>
      </c>
      <c r="AZ71" s="34">
        <f t="shared" si="62"/>
        <v>-8.1680097074876556E-7</v>
      </c>
      <c r="BA71" s="34">
        <f t="shared" si="63"/>
        <v>-1.3104119581386353E-4</v>
      </c>
      <c r="BB71" s="34">
        <f t="shared" si="64"/>
        <v>3.3264020388168447E-6</v>
      </c>
      <c r="BC71" s="34">
        <f t="shared" si="65"/>
        <v>1.7373277456100844E-5</v>
      </c>
      <c r="BD71" s="34">
        <f t="shared" si="66"/>
        <v>-3.9166803433854369E-6</v>
      </c>
      <c r="BE71" s="34">
        <f t="shared" si="67"/>
        <v>4.3591815516497157E-5</v>
      </c>
      <c r="BF71" s="34">
        <f t="shared" si="68"/>
        <v>5.0473342835255508E-6</v>
      </c>
      <c r="BG71" s="53">
        <f t="shared" si="69"/>
        <v>-3.9042534237682114E-3</v>
      </c>
      <c r="BH71" s="32">
        <v>1.3210314657952082E-5</v>
      </c>
      <c r="BI71" s="33">
        <v>1.2589626185333103E-5</v>
      </c>
      <c r="BJ71" s="33">
        <v>5.1000103682419251E-6</v>
      </c>
      <c r="BK71" s="33">
        <v>-1.2512438447487284E-4</v>
      </c>
      <c r="BL71" s="33">
        <v>9.2432133778075354E-6</v>
      </c>
      <c r="BM71" s="33">
        <v>2.3290088795091535E-5</v>
      </c>
      <c r="BN71" s="33">
        <v>2.0001309956052538E-6</v>
      </c>
      <c r="BO71" s="33">
        <v>4.9508626855487847E-5</v>
      </c>
      <c r="BP71" s="33">
        <v>1.0964145622516241E-5</v>
      </c>
      <c r="BQ71" s="35">
        <v>-3.8983366124292207E-3</v>
      </c>
      <c r="BR71" s="32">
        <v>1.1949148822631983E-6</v>
      </c>
      <c r="BS71" s="33">
        <v>5.7422640964421845E-7</v>
      </c>
      <c r="BT71" s="33">
        <v>-6.9153894074469591E-6</v>
      </c>
      <c r="BU71" s="33">
        <v>-1.3713978425056172E-4</v>
      </c>
      <c r="BV71" s="33">
        <v>-2.7721863978813488E-6</v>
      </c>
      <c r="BW71" s="33">
        <v>1.1274689019402651E-5</v>
      </c>
      <c r="BX71" s="33">
        <v>-1.001526878008363E-5</v>
      </c>
      <c r="BY71" s="33">
        <v>3.7493227079798963E-5</v>
      </c>
      <c r="BZ71" s="33">
        <v>-1.0512541531726427E-6</v>
      </c>
      <c r="CA71" s="35">
        <v>-3.9103520122049096E-3</v>
      </c>
      <c r="CB71" s="52">
        <v>7.2935033189613918E-6</v>
      </c>
      <c r="CC71" s="34">
        <v>6.672814846342412E-6</v>
      </c>
      <c r="CD71" s="34">
        <v>-8.1680097074876556E-7</v>
      </c>
      <c r="CE71" s="34">
        <v>-1.3104119581386353E-4</v>
      </c>
      <c r="CF71" s="34">
        <v>3.3264020388168447E-6</v>
      </c>
      <c r="CG71" s="34">
        <v>1.7373277456100844E-5</v>
      </c>
      <c r="CH71" s="34">
        <v>-3.9166803433854369E-6</v>
      </c>
      <c r="CI71" s="34">
        <v>4.3591815516497157E-5</v>
      </c>
      <c r="CJ71" s="34">
        <v>5.0473342835255508E-6</v>
      </c>
      <c r="CK71" s="53">
        <v>-3.9042534237682114E-3</v>
      </c>
      <c r="CL71" s="33">
        <v>0</v>
      </c>
      <c r="CM71" s="33">
        <f t="shared" si="84"/>
        <v>1.6328160909798051E-2</v>
      </c>
      <c r="CN71" s="33">
        <f t="shared" si="24"/>
        <v>8.1256802531102235E-3</v>
      </c>
      <c r="CO71" s="33">
        <f t="shared" si="25"/>
        <v>6.6051192437506234E-3</v>
      </c>
      <c r="CP71" s="33">
        <f t="shared" si="26"/>
        <v>6.7819914500337752E-3</v>
      </c>
      <c r="CQ71" s="33">
        <f t="shared" si="27"/>
        <v>6.2140639819017185E-3</v>
      </c>
      <c r="CR71" s="33">
        <f t="shared" si="28"/>
        <v>6.1624961412938273E-3</v>
      </c>
      <c r="CS71" s="33">
        <f t="shared" si="29"/>
        <v>1.3784974786956505E-2</v>
      </c>
      <c r="CT71" s="33">
        <f t="shared" si="30"/>
        <v>1.4560056876739891E-2</v>
      </c>
      <c r="CU71" s="33">
        <f t="shared" si="31"/>
        <v>5.8737355780891232E-3</v>
      </c>
      <c r="CV71" s="33">
        <f t="shared" si="32"/>
        <v>9.0236394210416737E-3</v>
      </c>
      <c r="CW71" s="33">
        <f t="shared" si="33"/>
        <v>1.2909514012494405E-2</v>
      </c>
      <c r="CX71" s="35">
        <f t="shared" si="34"/>
        <v>8.4801695027123536E-3</v>
      </c>
    </row>
    <row r="72" spans="1:102" x14ac:dyDescent="0.3">
      <c r="A72" s="21">
        <v>44109</v>
      </c>
      <c r="B72" s="22">
        <v>3408.63</v>
      </c>
      <c r="C72" s="23">
        <v>6186.52</v>
      </c>
      <c r="D72" s="23">
        <v>7014.2269999999999</v>
      </c>
      <c r="E72" s="23">
        <f t="shared" si="72"/>
        <v>6182.8665521469575</v>
      </c>
      <c r="F72" s="23">
        <f>VLOOKUP($A72,Data!S$7:T$800,2,0)</f>
        <v>342.85787399999998</v>
      </c>
      <c r="G72" s="23">
        <f>VLOOKUP($A72,Data!V$7:Y$800,4,0)</f>
        <v>33.821246797608481</v>
      </c>
      <c r="H72" s="23">
        <f>VLOOKUP($A72,Data!P$7:Q$800,2,0)</f>
        <v>61.486499999999999</v>
      </c>
      <c r="I72" s="23">
        <f>VLOOKUP($A72,Data!K$7:N$800,4,0)</f>
        <v>64.414382297684099</v>
      </c>
      <c r="J72" s="23">
        <f>VLOOKUP($A72,Data!AA$7:AB$800,2,0)</f>
        <v>631.64959999999996</v>
      </c>
      <c r="K72" s="23">
        <f>VLOOKUP($A72,Data!AD$7:AE$800,2,0)</f>
        <v>63.848599999999998</v>
      </c>
      <c r="L72" s="23">
        <f>VLOOKUP($A72,Data!AL$7:AO$800,4,0)</f>
        <v>339.47096673229157</v>
      </c>
      <c r="M72" s="23">
        <f>VLOOKUP($A72,Data!AG$7:AJ$800,4,0)</f>
        <v>34.349699999999999</v>
      </c>
      <c r="N72" s="23">
        <f>VLOOKUP($A72,Data!AQ$7:AU$800,5,0)</f>
        <v>34.659539110810734</v>
      </c>
      <c r="O72" s="24">
        <f>VLOOKUP($A72,Data!AQ$7:AW$800,7,0)</f>
        <v>34.624269704889201</v>
      </c>
      <c r="P72" s="32">
        <f t="shared" si="37"/>
        <v>1.7975534875942278E-2</v>
      </c>
      <c r="Q72" s="33">
        <f t="shared" si="15"/>
        <v>1.8048854338768239E-2</v>
      </c>
      <c r="R72" s="33">
        <f t="shared" si="16"/>
        <v>1.8082203631042404E-2</v>
      </c>
      <c r="S72" s="34">
        <f t="shared" si="38"/>
        <v>1.8066203317777384E-2</v>
      </c>
      <c r="T72" s="33">
        <f t="shared" si="39"/>
        <v>1.8058285293923504E-2</v>
      </c>
      <c r="U72" s="33">
        <f t="shared" si="73"/>
        <v>1.8058954014956274E-2</v>
      </c>
      <c r="V72" s="33">
        <f t="shared" si="74"/>
        <v>1.8054145880280315E-2</v>
      </c>
      <c r="W72" s="33">
        <f t="shared" si="75"/>
        <v>1.8121651433974151E-2</v>
      </c>
      <c r="X72" s="33">
        <f t="shared" si="76"/>
        <v>1.807718759403687E-2</v>
      </c>
      <c r="Y72" s="33">
        <f t="shared" si="77"/>
        <v>1.8052694351078813E-2</v>
      </c>
      <c r="Z72" s="33">
        <f t="shared" si="78"/>
        <v>1.8070844719234147E-2</v>
      </c>
      <c r="AA72" s="33">
        <f t="shared" si="79"/>
        <v>1.8139944335268998E-2</v>
      </c>
      <c r="AB72" s="33">
        <f t="shared" si="80"/>
        <v>1.8074671803557374E-2</v>
      </c>
      <c r="AC72" s="35">
        <f t="shared" si="81"/>
        <v>1.7221035304055166E-2</v>
      </c>
      <c r="AD72" s="32">
        <f t="shared" si="40"/>
        <v>9.4309551552651527E-6</v>
      </c>
      <c r="AE72" s="33">
        <f t="shared" si="41"/>
        <v>1.0099676188035644E-5</v>
      </c>
      <c r="AF72" s="33">
        <f t="shared" si="42"/>
        <v>5.2915415120757814E-6</v>
      </c>
      <c r="AG72" s="33">
        <f t="shared" si="43"/>
        <v>7.2797095205912044E-5</v>
      </c>
      <c r="AH72" s="33">
        <f t="shared" si="44"/>
        <v>2.8333255268631063E-5</v>
      </c>
      <c r="AI72" s="33">
        <f t="shared" si="45"/>
        <v>3.8400123105741812E-6</v>
      </c>
      <c r="AJ72" s="33">
        <f t="shared" si="46"/>
        <v>2.1990380465908288E-5</v>
      </c>
      <c r="AK72" s="33">
        <f t="shared" si="47"/>
        <v>9.108999650075944E-5</v>
      </c>
      <c r="AL72" s="33">
        <f t="shared" si="48"/>
        <v>2.5817464789135158E-5</v>
      </c>
      <c r="AM72" s="35">
        <f t="shared" si="49"/>
        <v>-8.2781903471307317E-4</v>
      </c>
      <c r="AN72" s="52">
        <f t="shared" si="50"/>
        <v>-2.3918337118900013E-5</v>
      </c>
      <c r="AO72" s="34">
        <f t="shared" si="51"/>
        <v>-2.3249616086129521E-5</v>
      </c>
      <c r="AP72" s="34">
        <f t="shared" si="52"/>
        <v>-2.8057750762089384E-5</v>
      </c>
      <c r="AQ72" s="34">
        <f t="shared" si="53"/>
        <v>3.9447802931746878E-5</v>
      </c>
      <c r="AR72" s="34">
        <f t="shared" si="54"/>
        <v>-5.0160370055341019E-6</v>
      </c>
      <c r="AS72" s="34">
        <f t="shared" si="55"/>
        <v>-2.9509279963590984E-5</v>
      </c>
      <c r="AT72" s="34">
        <f t="shared" si="56"/>
        <v>-1.1358911808256877E-5</v>
      </c>
      <c r="AU72" s="34">
        <f t="shared" si="57"/>
        <v>5.7740704226594275E-5</v>
      </c>
      <c r="AV72" s="34">
        <f t="shared" si="58"/>
        <v>-7.5318274850300071E-6</v>
      </c>
      <c r="AW72" s="53">
        <f t="shared" si="59"/>
        <v>-8.6116832698723833E-4</v>
      </c>
      <c r="AX72" s="52">
        <f t="shared" si="60"/>
        <v>-7.9180238539144909E-6</v>
      </c>
      <c r="AY72" s="34">
        <f t="shared" si="61"/>
        <v>-7.2493028211439992E-6</v>
      </c>
      <c r="AZ72" s="34">
        <f t="shared" si="62"/>
        <v>-1.2057437497103862E-5</v>
      </c>
      <c r="BA72" s="34">
        <f t="shared" si="63"/>
        <v>5.54481161967324E-5</v>
      </c>
      <c r="BB72" s="34">
        <f t="shared" si="64"/>
        <v>1.098427625945142E-5</v>
      </c>
      <c r="BC72" s="34">
        <f t="shared" si="65"/>
        <v>-1.3508966698605462E-5</v>
      </c>
      <c r="BD72" s="34">
        <f t="shared" si="66"/>
        <v>4.6414014567286443E-6</v>
      </c>
      <c r="BE72" s="34">
        <f t="shared" si="67"/>
        <v>7.3741017491579797E-5</v>
      </c>
      <c r="BF72" s="34">
        <f t="shared" si="68"/>
        <v>8.4684857799555147E-6</v>
      </c>
      <c r="BG72" s="53">
        <f t="shared" si="69"/>
        <v>-8.4516801372225281E-4</v>
      </c>
      <c r="BH72" s="32">
        <v>9.4309551552651527E-6</v>
      </c>
      <c r="BI72" s="33">
        <v>1.0099676188035644E-5</v>
      </c>
      <c r="BJ72" s="33">
        <v>5.2915415120757814E-6</v>
      </c>
      <c r="BK72" s="33">
        <v>7.2797095205912044E-5</v>
      </c>
      <c r="BL72" s="33">
        <v>2.8333255268631063E-5</v>
      </c>
      <c r="BM72" s="33">
        <v>3.8400123105741812E-6</v>
      </c>
      <c r="BN72" s="33">
        <v>2.1990380465908288E-5</v>
      </c>
      <c r="BO72" s="33">
        <v>9.108999650075944E-5</v>
      </c>
      <c r="BP72" s="33">
        <v>2.5817464789135158E-5</v>
      </c>
      <c r="BQ72" s="35">
        <v>-8.2781903471307317E-4</v>
      </c>
      <c r="BR72" s="32">
        <v>-2.3918337118900013E-5</v>
      </c>
      <c r="BS72" s="33">
        <v>-2.3249616086129521E-5</v>
      </c>
      <c r="BT72" s="33">
        <v>-2.8057750762089384E-5</v>
      </c>
      <c r="BU72" s="33">
        <v>3.9447802931746878E-5</v>
      </c>
      <c r="BV72" s="33">
        <v>-5.0160370055341019E-6</v>
      </c>
      <c r="BW72" s="33">
        <v>-2.9509279963590984E-5</v>
      </c>
      <c r="BX72" s="33">
        <v>-1.1358911808256877E-5</v>
      </c>
      <c r="BY72" s="33">
        <v>5.7740704226594275E-5</v>
      </c>
      <c r="BZ72" s="33">
        <v>-7.5318274850300071E-6</v>
      </c>
      <c r="CA72" s="35">
        <v>-8.6116832698723833E-4</v>
      </c>
      <c r="CB72" s="52">
        <v>-7.9180238539144909E-6</v>
      </c>
      <c r="CC72" s="34">
        <v>-7.2493028211439992E-6</v>
      </c>
      <c r="CD72" s="34">
        <v>-1.2057437497103862E-5</v>
      </c>
      <c r="CE72" s="34">
        <v>5.54481161967324E-5</v>
      </c>
      <c r="CF72" s="34">
        <v>1.098427625945142E-5</v>
      </c>
      <c r="CG72" s="34">
        <v>-1.3508966698605462E-5</v>
      </c>
      <c r="CH72" s="34">
        <v>4.6414014567286443E-6</v>
      </c>
      <c r="CI72" s="34">
        <v>7.3741017491579797E-5</v>
      </c>
      <c r="CJ72" s="34">
        <v>8.4684857799555147E-6</v>
      </c>
      <c r="CK72" s="53">
        <v>-8.4516801372225281E-4</v>
      </c>
      <c r="CL72" s="33">
        <v>0</v>
      </c>
      <c r="CM72" s="33">
        <f t="shared" si="84"/>
        <v>1.6315776592012998E-2</v>
      </c>
      <c r="CN72" s="33">
        <f t="shared" si="24"/>
        <v>8.1196309549793622E-3</v>
      </c>
      <c r="CO72" s="33">
        <f t="shared" si="25"/>
        <v>6.5916336002811438E-3</v>
      </c>
      <c r="CP72" s="33">
        <f t="shared" si="26"/>
        <v>6.7691371650591137E-3</v>
      </c>
      <c r="CQ72" s="33">
        <f t="shared" si="27"/>
        <v>6.2088596571236998E-3</v>
      </c>
      <c r="CR72" s="33">
        <f t="shared" si="28"/>
        <v>6.2901901109195801E-3</v>
      </c>
      <c r="CS72" s="33">
        <f t="shared" si="29"/>
        <v>1.3775471585124377E-2</v>
      </c>
      <c r="CT72" s="33">
        <f t="shared" si="30"/>
        <v>1.4536093730300292E-2</v>
      </c>
      <c r="CU72" s="33">
        <f t="shared" si="31"/>
        <v>5.8716952208057727E-3</v>
      </c>
      <c r="CV72" s="33">
        <f t="shared" si="32"/>
        <v>8.9729793712785E-3</v>
      </c>
      <c r="CW72" s="33">
        <f t="shared" si="33"/>
        <v>1.2898251227035251E-2</v>
      </c>
      <c r="CX72" s="35">
        <f t="shared" si="34"/>
        <v>1.2483046931795361E-2</v>
      </c>
    </row>
    <row r="73" spans="1:102" x14ac:dyDescent="0.3">
      <c r="A73" s="21">
        <v>44106</v>
      </c>
      <c r="B73" s="22">
        <v>3348.44</v>
      </c>
      <c r="C73" s="23">
        <v>6076.84</v>
      </c>
      <c r="D73" s="23">
        <v>6889.6469999999999</v>
      </c>
      <c r="E73" s="23">
        <f t="shared" si="72"/>
        <v>6073.1478286948377</v>
      </c>
      <c r="F73" s="23">
        <f>VLOOKUP($A73,Data!S$7:T$800,2,0)</f>
        <v>336.77627200000001</v>
      </c>
      <c r="G73" s="23">
        <f>VLOOKUP($A73,Data!V$7:Y$800,4,0)</f>
        <v>33.221304782229353</v>
      </c>
      <c r="H73" s="23">
        <f>VLOOKUP($A73,Data!P$7:Q$800,2,0)</f>
        <v>60.396099999999997</v>
      </c>
      <c r="I73" s="23">
        <f>VLOOKUP($A73,Data!K$7:N$800,4,0)</f>
        <v>63.267864117180515</v>
      </c>
      <c r="J73" s="23">
        <f>VLOOKUP($A73,Data!AA$7:AB$800,2,0)</f>
        <v>620.43389999999999</v>
      </c>
      <c r="K73" s="23">
        <f>VLOOKUP($A73,Data!AD$7:AE$800,2,0)</f>
        <v>62.7164</v>
      </c>
      <c r="L73" s="23">
        <f>VLOOKUP($A73,Data!AL$7:AO$800,4,0)</f>
        <v>333.44532798786872</v>
      </c>
      <c r="M73" s="23">
        <f>VLOOKUP($A73,Data!AG$7:AJ$800,4,0)</f>
        <v>33.737699999999997</v>
      </c>
      <c r="N73" s="23">
        <f>VLOOKUP($A73,Data!AQ$7:AU$800,5,0)</f>
        <v>34.04420134469121</v>
      </c>
      <c r="O73" s="24">
        <f>VLOOKUP($A73,Data!AQ$7:AW$800,7,0)</f>
        <v>34.038098410479428</v>
      </c>
      <c r="P73" s="32">
        <f t="shared" si="37"/>
        <v>-9.571699006152401E-3</v>
      </c>
      <c r="Q73" s="33">
        <f t="shared" si="15"/>
        <v>-9.5672100581203345E-3</v>
      </c>
      <c r="R73" s="33">
        <f t="shared" si="16"/>
        <v>-9.5667243370837207E-3</v>
      </c>
      <c r="S73" s="34">
        <f t="shared" si="38"/>
        <v>-9.5674705374440231E-3</v>
      </c>
      <c r="T73" s="33">
        <f t="shared" si="39"/>
        <v>-9.570365349121257E-3</v>
      </c>
      <c r="U73" s="33">
        <f t="shared" si="73"/>
        <v>-9.5712099602016654E-3</v>
      </c>
      <c r="V73" s="33">
        <f t="shared" si="74"/>
        <v>-9.565525406940778E-3</v>
      </c>
      <c r="W73" s="33">
        <f t="shared" si="75"/>
        <v>-9.5208365849850374E-3</v>
      </c>
      <c r="X73" s="33">
        <f t="shared" si="76"/>
        <v>-9.5710690508667984E-3</v>
      </c>
      <c r="Y73" s="33">
        <f t="shared" si="77"/>
        <v>-9.552867676437482E-3</v>
      </c>
      <c r="Z73" s="33">
        <f t="shared" si="78"/>
        <v>-9.5459987320170026E-3</v>
      </c>
      <c r="AA73" s="33">
        <f t="shared" si="79"/>
        <v>-9.5295972380022853E-3</v>
      </c>
      <c r="AB73" s="33">
        <f t="shared" si="80"/>
        <v>-9.5700202834513304E-3</v>
      </c>
      <c r="AC73" s="35">
        <f t="shared" si="81"/>
        <v>-1.0649623242594108E-2</v>
      </c>
      <c r="AD73" s="32">
        <f t="shared" si="40"/>
        <v>-3.1552910009224888E-6</v>
      </c>
      <c r="AE73" s="33">
        <f t="shared" si="41"/>
        <v>-3.9999020813308306E-6</v>
      </c>
      <c r="AF73" s="33">
        <f t="shared" si="42"/>
        <v>1.6846511795565178E-6</v>
      </c>
      <c r="AG73" s="33">
        <f t="shared" si="43"/>
        <v>4.6373473135297161E-5</v>
      </c>
      <c r="AH73" s="33">
        <f t="shared" si="44"/>
        <v>-3.8589927464638407E-6</v>
      </c>
      <c r="AI73" s="33">
        <f t="shared" si="45"/>
        <v>1.4342381682852512E-5</v>
      </c>
      <c r="AJ73" s="33">
        <f t="shared" si="46"/>
        <v>2.1211326103331984E-5</v>
      </c>
      <c r="AK73" s="33">
        <f t="shared" si="47"/>
        <v>3.7612820118049228E-5</v>
      </c>
      <c r="AL73" s="33">
        <f t="shared" si="48"/>
        <v>-2.8102253309958414E-6</v>
      </c>
      <c r="AM73" s="35">
        <f t="shared" si="49"/>
        <v>-1.0824131844737739E-3</v>
      </c>
      <c r="AN73" s="52">
        <f t="shared" si="50"/>
        <v>-3.6410120375363064E-6</v>
      </c>
      <c r="AO73" s="34">
        <f t="shared" si="51"/>
        <v>-4.4856231179446482E-6</v>
      </c>
      <c r="AP73" s="34">
        <f t="shared" si="52"/>
        <v>1.1989301429427002E-6</v>
      </c>
      <c r="AQ73" s="34">
        <f t="shared" si="53"/>
        <v>4.5887752098683343E-5</v>
      </c>
      <c r="AR73" s="34">
        <f t="shared" si="54"/>
        <v>-4.3447137830776583E-6</v>
      </c>
      <c r="AS73" s="34">
        <f t="shared" si="55"/>
        <v>1.3856660646238694E-5</v>
      </c>
      <c r="AT73" s="34">
        <f t="shared" si="56"/>
        <v>2.0725605066718167E-5</v>
      </c>
      <c r="AU73" s="34">
        <f t="shared" si="57"/>
        <v>3.7127099081435411E-5</v>
      </c>
      <c r="AV73" s="34">
        <f t="shared" si="58"/>
        <v>-3.295946367609659E-6</v>
      </c>
      <c r="AW73" s="53">
        <f t="shared" si="59"/>
        <v>-1.0828989055103877E-3</v>
      </c>
      <c r="AX73" s="52">
        <f t="shared" si="60"/>
        <v>-2.8948116772564703E-6</v>
      </c>
      <c r="AY73" s="34">
        <f t="shared" si="61"/>
        <v>-3.739422757664812E-6</v>
      </c>
      <c r="AZ73" s="34">
        <f t="shared" si="62"/>
        <v>1.9451305032225363E-6</v>
      </c>
      <c r="BA73" s="34">
        <f t="shared" si="63"/>
        <v>4.6633952458963179E-5</v>
      </c>
      <c r="BB73" s="34">
        <f t="shared" si="64"/>
        <v>-3.5985134227978222E-6</v>
      </c>
      <c r="BC73" s="34">
        <f t="shared" si="65"/>
        <v>1.460286100651853E-5</v>
      </c>
      <c r="BD73" s="34">
        <f t="shared" si="66"/>
        <v>2.1471805426998003E-5</v>
      </c>
      <c r="BE73" s="34">
        <f t="shared" si="67"/>
        <v>3.7873299441715247E-5</v>
      </c>
      <c r="BF73" s="34">
        <f t="shared" si="68"/>
        <v>-2.5497460073298228E-6</v>
      </c>
      <c r="BG73" s="53">
        <f t="shared" si="69"/>
        <v>-1.0821527051501079E-3</v>
      </c>
      <c r="BH73" s="32">
        <v>-3.1552910009224888E-6</v>
      </c>
      <c r="BI73" s="33">
        <v>-3.9999020813308306E-6</v>
      </c>
      <c r="BJ73" s="33">
        <v>1.6846511795565178E-6</v>
      </c>
      <c r="BK73" s="33">
        <v>4.6373473135297161E-5</v>
      </c>
      <c r="BL73" s="33">
        <v>-3.8589927464638407E-6</v>
      </c>
      <c r="BM73" s="33">
        <v>1.4342381682852512E-5</v>
      </c>
      <c r="BN73" s="33">
        <v>2.1211326103331984E-5</v>
      </c>
      <c r="BO73" s="33">
        <v>3.7612820118049228E-5</v>
      </c>
      <c r="BP73" s="33">
        <v>-2.8102253309958414E-6</v>
      </c>
      <c r="BQ73" s="35">
        <v>-1.0824131844737739E-3</v>
      </c>
      <c r="BR73" s="32">
        <v>-3.6410120375363064E-6</v>
      </c>
      <c r="BS73" s="33">
        <v>-4.4856231179446482E-6</v>
      </c>
      <c r="BT73" s="33">
        <v>1.1989301429427002E-6</v>
      </c>
      <c r="BU73" s="33">
        <v>4.5887752098683343E-5</v>
      </c>
      <c r="BV73" s="33">
        <v>-4.3447137830776583E-6</v>
      </c>
      <c r="BW73" s="33">
        <v>1.3856660646238694E-5</v>
      </c>
      <c r="BX73" s="33">
        <v>2.0725605066718167E-5</v>
      </c>
      <c r="BY73" s="33">
        <v>3.7127099081435411E-5</v>
      </c>
      <c r="BZ73" s="33">
        <v>-3.295946367609659E-6</v>
      </c>
      <c r="CA73" s="35">
        <v>-1.0828989055103877E-3</v>
      </c>
      <c r="CB73" s="52">
        <v>-2.8948116772564703E-6</v>
      </c>
      <c r="CC73" s="34">
        <v>-3.739422757664812E-6</v>
      </c>
      <c r="CD73" s="34">
        <v>1.9451305032225363E-6</v>
      </c>
      <c r="CE73" s="34">
        <v>4.6633952458963179E-5</v>
      </c>
      <c r="CF73" s="34">
        <v>-3.5985134227978222E-6</v>
      </c>
      <c r="CG73" s="34">
        <v>1.460286100651853E-5</v>
      </c>
      <c r="CH73" s="34">
        <v>2.1471805426998003E-5</v>
      </c>
      <c r="CI73" s="34">
        <v>3.7873299441715247E-5</v>
      </c>
      <c r="CJ73" s="34">
        <v>-2.5497460073298228E-6</v>
      </c>
      <c r="CK73" s="53">
        <v>-1.0821527051501079E-3</v>
      </c>
      <c r="CL73" s="33">
        <v>0</v>
      </c>
      <c r="CM73" s="33">
        <f t="shared" si="84"/>
        <v>1.6282485162543381E-2</v>
      </c>
      <c r="CN73" s="33">
        <f t="shared" si="24"/>
        <v>8.1024514766121492E-3</v>
      </c>
      <c r="CO73" s="33">
        <f t="shared" si="25"/>
        <v>6.582308868393838E-3</v>
      </c>
      <c r="CP73" s="33">
        <f t="shared" si="26"/>
        <v>6.759149489746763E-3</v>
      </c>
      <c r="CQ73" s="33">
        <f t="shared" si="27"/>
        <v>6.2036296838730021E-3</v>
      </c>
      <c r="CR73" s="33">
        <f t="shared" si="28"/>
        <v>6.2182389814342542E-3</v>
      </c>
      <c r="CS73" s="33">
        <f t="shared" si="29"/>
        <v>1.3747258047318578E-2</v>
      </c>
      <c r="CT73" s="33">
        <f t="shared" si="30"/>
        <v>1.4532266982322462E-2</v>
      </c>
      <c r="CU73" s="33">
        <f t="shared" si="31"/>
        <v>5.8499683425707882E-3</v>
      </c>
      <c r="CV73" s="33">
        <f t="shared" si="32"/>
        <v>8.882709516263354E-3</v>
      </c>
      <c r="CW73" s="33">
        <f t="shared" si="33"/>
        <v>1.2872565031650351E-2</v>
      </c>
      <c r="CX73" s="35">
        <f t="shared" si="34"/>
        <v>1.3307010170349187E-2</v>
      </c>
    </row>
    <row r="74" spans="1:102" x14ac:dyDescent="0.3">
      <c r="A74" s="21">
        <v>44105</v>
      </c>
      <c r="B74" s="22">
        <v>3380.8</v>
      </c>
      <c r="C74" s="23">
        <v>6135.54</v>
      </c>
      <c r="D74" s="23">
        <v>6956.1949999999997</v>
      </c>
      <c r="E74" s="23">
        <f t="shared" si="72"/>
        <v>6131.8137763410741</v>
      </c>
      <c r="F74" s="23">
        <f>VLOOKUP($A74,Data!S$7:T$800,2,0)</f>
        <v>340.03048799999999</v>
      </c>
      <c r="G74" s="23">
        <f>VLOOKUP($A74,Data!V$7:Y$800,4,0)</f>
        <v>33.54234561466496</v>
      </c>
      <c r="H74" s="23">
        <f>VLOOKUP($A74,Data!P$7:Q$800,2,0)</f>
        <v>60.979399999999998</v>
      </c>
      <c r="I74" s="23">
        <f>VLOOKUP($A74,Data!K$7:N$800,4,0)</f>
        <v>63.876017239012846</v>
      </c>
      <c r="J74" s="23">
        <f>VLOOKUP($A74,Data!AA$7:AB$800,2,0)</f>
        <v>626.42949999999996</v>
      </c>
      <c r="K74" s="23">
        <f>VLOOKUP($A74,Data!AD$7:AE$800,2,0)</f>
        <v>63.321300000000001</v>
      </c>
      <c r="L74" s="23">
        <f>VLOOKUP($A74,Data!AL$7:AO$800,4,0)</f>
        <v>336.65907509181721</v>
      </c>
      <c r="M74" s="23">
        <f>VLOOKUP($A74,Data!AG$7:AJ$800,4,0)</f>
        <v>34.0623</v>
      </c>
      <c r="N74" s="23">
        <f>VLOOKUP($A74,Data!AQ$7:AU$800,5,0)</f>
        <v>34.373153117229272</v>
      </c>
      <c r="O74" s="24">
        <f>VLOOKUP($A74,Data!AQ$7:AW$800,7,0)</f>
        <v>34.404493301998059</v>
      </c>
      <c r="P74" s="32">
        <f t="shared" si="37"/>
        <v>5.2928932500744263E-3</v>
      </c>
      <c r="Q74" s="33">
        <f t="shared" ref="Q74:Q137" si="85">C74/C75-1</f>
        <v>5.3680453825961649E-3</v>
      </c>
      <c r="R74" s="33">
        <f t="shared" ref="R74:R137" si="86">D74/D75-1</f>
        <v>5.3997529930978061E-3</v>
      </c>
      <c r="S74" s="34">
        <f t="shared" si="38"/>
        <v>5.3837240316442995E-3</v>
      </c>
      <c r="T74" s="33">
        <f t="shared" si="39"/>
        <v>5.3778427181803146E-3</v>
      </c>
      <c r="U74" s="33">
        <f t="shared" si="73"/>
        <v>5.3788083335273296E-3</v>
      </c>
      <c r="V74" s="33">
        <f t="shared" si="74"/>
        <v>5.3797744880310638E-3</v>
      </c>
      <c r="W74" s="33">
        <f t="shared" si="75"/>
        <v>5.3350070610387323E-3</v>
      </c>
      <c r="X74" s="33">
        <f t="shared" si="76"/>
        <v>5.3973363361154991E-3</v>
      </c>
      <c r="Y74" s="33">
        <f t="shared" si="77"/>
        <v>5.4175842845596289E-3</v>
      </c>
      <c r="Z74" s="33">
        <f t="shared" si="78"/>
        <v>5.3590099005187408E-3</v>
      </c>
      <c r="AA74" s="33">
        <f t="shared" si="79"/>
        <v>5.3837230924531632E-3</v>
      </c>
      <c r="AB74" s="33">
        <f t="shared" si="80"/>
        <v>5.3971214495929232E-3</v>
      </c>
      <c r="AC74" s="35">
        <f t="shared" si="81"/>
        <v>6.5283899453256744E-3</v>
      </c>
      <c r="AD74" s="32">
        <f t="shared" si="40"/>
        <v>9.7973355841496357E-6</v>
      </c>
      <c r="AE74" s="33">
        <f t="shared" si="41"/>
        <v>1.0762950931164639E-5</v>
      </c>
      <c r="AF74" s="33">
        <f t="shared" si="42"/>
        <v>1.1729105434898912E-5</v>
      </c>
      <c r="AG74" s="33">
        <f t="shared" si="43"/>
        <v>-3.3038321557432582E-5</v>
      </c>
      <c r="AH74" s="33">
        <f t="shared" si="44"/>
        <v>2.9290953519334195E-5</v>
      </c>
      <c r="AI74" s="33">
        <f t="shared" si="45"/>
        <v>4.9538901963463999E-5</v>
      </c>
      <c r="AJ74" s="33">
        <f t="shared" si="46"/>
        <v>-9.0354820774241063E-6</v>
      </c>
      <c r="AK74" s="33">
        <f t="shared" si="47"/>
        <v>1.5677709856998234E-5</v>
      </c>
      <c r="AL74" s="33">
        <f t="shared" si="48"/>
        <v>2.9076066996758243E-5</v>
      </c>
      <c r="AM74" s="35">
        <f t="shared" si="49"/>
        <v>1.1603445627295095E-3</v>
      </c>
      <c r="AN74" s="52">
        <f t="shared" si="50"/>
        <v>-2.1910274917491535E-5</v>
      </c>
      <c r="AO74" s="34">
        <f t="shared" si="51"/>
        <v>-2.0944659570476531E-5</v>
      </c>
      <c r="AP74" s="34">
        <f t="shared" si="52"/>
        <v>-1.9978505066742258E-5</v>
      </c>
      <c r="AQ74" s="34">
        <f t="shared" si="53"/>
        <v>-6.4745932059073752E-5</v>
      </c>
      <c r="AR74" s="34">
        <f t="shared" si="54"/>
        <v>-2.416656982306975E-6</v>
      </c>
      <c r="AS74" s="34">
        <f t="shared" si="55"/>
        <v>1.7831291461822829E-5</v>
      </c>
      <c r="AT74" s="34">
        <f t="shared" si="56"/>
        <v>-4.0743092579065276E-5</v>
      </c>
      <c r="AU74" s="34">
        <f t="shared" si="57"/>
        <v>-1.6029900644642936E-5</v>
      </c>
      <c r="AV74" s="34">
        <f t="shared" si="58"/>
        <v>-2.6315435048829272E-6</v>
      </c>
      <c r="AW74" s="53">
        <f t="shared" si="59"/>
        <v>1.1286369522278683E-3</v>
      </c>
      <c r="AX74" s="52">
        <f t="shared" si="60"/>
        <v>-5.8813134640178788E-6</v>
      </c>
      <c r="AY74" s="34">
        <f t="shared" si="61"/>
        <v>-4.9156981170028757E-6</v>
      </c>
      <c r="AZ74" s="34">
        <f t="shared" si="62"/>
        <v>-3.9495436132686024E-6</v>
      </c>
      <c r="BA74" s="34">
        <f t="shared" si="63"/>
        <v>-4.8716970605600096E-5</v>
      </c>
      <c r="BB74" s="34">
        <f t="shared" si="64"/>
        <v>1.3612304471166681E-5</v>
      </c>
      <c r="BC74" s="34">
        <f t="shared" si="65"/>
        <v>3.3860252915296485E-5</v>
      </c>
      <c r="BD74" s="34">
        <f t="shared" si="66"/>
        <v>-2.4714131125591621E-5</v>
      </c>
      <c r="BE74" s="34">
        <f t="shared" si="67"/>
        <v>-9.3919116928020685E-10</v>
      </c>
      <c r="BF74" s="34">
        <f t="shared" si="68"/>
        <v>1.3397417948590729E-5</v>
      </c>
      <c r="BG74" s="53">
        <f t="shared" si="69"/>
        <v>1.144665913681342E-3</v>
      </c>
      <c r="BH74" s="32">
        <v>9.7973355841496357E-6</v>
      </c>
      <c r="BI74" s="33">
        <v>1.0762950931164639E-5</v>
      </c>
      <c r="BJ74" s="33">
        <v>1.1729105434898912E-5</v>
      </c>
      <c r="BK74" s="33">
        <v>-3.3038321557432582E-5</v>
      </c>
      <c r="BL74" s="33">
        <v>2.9290953519334195E-5</v>
      </c>
      <c r="BM74" s="33">
        <v>4.9538901963463999E-5</v>
      </c>
      <c r="BN74" s="33">
        <v>-9.0354820774241063E-6</v>
      </c>
      <c r="BO74" s="33">
        <v>1.5677709856998234E-5</v>
      </c>
      <c r="BP74" s="33">
        <v>2.9076066996758243E-5</v>
      </c>
      <c r="BQ74" s="35">
        <v>1.1603445627295095E-3</v>
      </c>
      <c r="BR74" s="32">
        <v>-2.1910274917491535E-5</v>
      </c>
      <c r="BS74" s="33">
        <v>-2.0944659570476531E-5</v>
      </c>
      <c r="BT74" s="33">
        <v>-1.9978505066742258E-5</v>
      </c>
      <c r="BU74" s="33">
        <v>-6.4745932059073752E-5</v>
      </c>
      <c r="BV74" s="33">
        <v>-2.416656982306975E-6</v>
      </c>
      <c r="BW74" s="33">
        <v>1.7831291461822829E-5</v>
      </c>
      <c r="BX74" s="33">
        <v>-4.0743092579065276E-5</v>
      </c>
      <c r="BY74" s="33">
        <v>-1.6029900644642936E-5</v>
      </c>
      <c r="BZ74" s="33">
        <v>-2.6315435048829272E-6</v>
      </c>
      <c r="CA74" s="35">
        <v>1.1286369522278683E-3</v>
      </c>
      <c r="CB74" s="52">
        <v>-5.8813134640178788E-6</v>
      </c>
      <c r="CC74" s="34">
        <v>-4.9156981170028757E-6</v>
      </c>
      <c r="CD74" s="34">
        <v>-3.9495436132686024E-6</v>
      </c>
      <c r="CE74" s="34">
        <v>-4.8716970605600096E-5</v>
      </c>
      <c r="CF74" s="34">
        <v>1.3612304471166681E-5</v>
      </c>
      <c r="CG74" s="34">
        <v>3.3860252915296485E-5</v>
      </c>
      <c r="CH74" s="34">
        <v>-2.4714131125591621E-5</v>
      </c>
      <c r="CI74" s="34">
        <v>-9.3919116928020685E-10</v>
      </c>
      <c r="CJ74" s="34">
        <v>1.3397417948590729E-5</v>
      </c>
      <c r="CK74" s="53">
        <v>1.144665913681342E-3</v>
      </c>
      <c r="CL74" s="33">
        <v>0</v>
      </c>
      <c r="CM74" s="33">
        <f t="shared" ref="CM74:CM89" si="87">(D74/D$767)/($C74/$C$767)-1</f>
        <v>1.6281986764726586E-2</v>
      </c>
      <c r="CN74" s="33">
        <f t="shared" ref="CN74:CN137" si="88">(E74/E$767)/($C74/$C$767)-1</f>
        <v>8.1027166030462894E-3</v>
      </c>
      <c r="CO74" s="33">
        <f t="shared" ref="CO74:CO137" si="89">(F74/F$767)/($C74/$C$767)-1</f>
        <v>6.585515618262372E-3</v>
      </c>
      <c r="CP74" s="33">
        <f t="shared" ref="CP74:CP137" si="90">(G74/G$767)/($C74/$C$767)-1</f>
        <v>6.7632153428982544E-3</v>
      </c>
      <c r="CQ74" s="33">
        <f t="shared" ref="CQ74:CQ137" si="91">(H74/H$424)/($C74/$C$424)*(1+CQ$424)-1</f>
        <v>6.2019182106003434E-3</v>
      </c>
      <c r="CR74" s="33">
        <f t="shared" ref="CR74:CR137" si="92">(I74/I$767)/($C74/$C$767)-1</f>
        <v>6.1711286168779633E-3</v>
      </c>
      <c r="CS74" s="33">
        <f t="shared" ref="CS74:CS137" si="93">(J74/J$767)/($C74/$C$767)-1</f>
        <v>1.375120789489781E-2</v>
      </c>
      <c r="CT74" s="33">
        <f t="shared" ref="CT74:CT137" si="94">(K74/K$767)/($C74/$C$767)-1</f>
        <v>1.4517575830692131E-2</v>
      </c>
      <c r="CU74" s="33">
        <f t="shared" ref="CU74:CU137" si="95">(L74/L$767)/($C74/$C$767)-1</f>
        <v>5.8284273001174558E-3</v>
      </c>
      <c r="CV74" s="33">
        <f t="shared" ref="CV74:CV137" si="96">(M74/M$767)/($C74/$C$767)-1</f>
        <v>8.8443974942509218E-3</v>
      </c>
      <c r="CW74" s="33">
        <f t="shared" ref="CW74:CW137" si="97">(N74/N$767)/($C74/$C$767)-1</f>
        <v>1.2875438935104011E-2</v>
      </c>
      <c r="CX74" s="35">
        <f t="shared" ref="CX74:CX137" si="98">(O74/O$767)/($C74/$C$767)-1</f>
        <v>1.4415633458412902E-2</v>
      </c>
    </row>
    <row r="75" spans="1:102" x14ac:dyDescent="0.3">
      <c r="A75" s="21">
        <v>44104</v>
      </c>
      <c r="B75" s="22">
        <v>3363</v>
      </c>
      <c r="C75" s="23">
        <v>6102.78</v>
      </c>
      <c r="D75" s="23">
        <v>6918.835</v>
      </c>
      <c r="E75" s="23">
        <f t="shared" si="72"/>
        <v>6098.9785589050134</v>
      </c>
      <c r="F75" s="23">
        <f>VLOOKUP($A75,Data!S$7:T$800,2,0)</f>
        <v>338.21163899999999</v>
      </c>
      <c r="G75" s="23">
        <f>VLOOKUP($A75,Data!V$7:Y$800,4,0)</f>
        <v>33.362893007724431</v>
      </c>
      <c r="H75" s="23">
        <f>VLOOKUP($A75,Data!P$7:Q$800,2,0)</f>
        <v>60.653100000000002</v>
      </c>
      <c r="I75" s="23">
        <f>VLOOKUP($A75,Data!K$7:N$800,4,0)</f>
        <v>63.537046646516131</v>
      </c>
      <c r="J75" s="23">
        <f>VLOOKUP($A75,Data!AA$7:AB$800,2,0)</f>
        <v>623.06659999999999</v>
      </c>
      <c r="K75" s="23">
        <f>VLOOKUP($A75,Data!AD$7:AE$800,2,0)</f>
        <v>62.9801</v>
      </c>
      <c r="L75" s="23">
        <f>VLOOKUP($A75,Data!AL$7:AO$800,4,0)</f>
        <v>334.86453274550149</v>
      </c>
      <c r="M75" s="23">
        <f>VLOOKUP($A75,Data!AG$7:AJ$800,4,0)</f>
        <v>33.879899999999999</v>
      </c>
      <c r="N75" s="23">
        <f>VLOOKUP($A75,Data!AQ$7:AU$800,5,0)</f>
        <v>34.188632913201175</v>
      </c>
      <c r="O75" s="24">
        <f>VLOOKUP($A75,Data!AQ$7:AW$800,7,0)</f>
        <v>34.181344158476151</v>
      </c>
      <c r="P75" s="32">
        <f t="shared" ref="P75:P138" si="99">B75/B76-1</f>
        <v>8.2537093722925281E-3</v>
      </c>
      <c r="Q75" s="33">
        <f t="shared" si="85"/>
        <v>8.2773250857470781E-3</v>
      </c>
      <c r="R75" s="33">
        <f t="shared" si="86"/>
        <v>8.2885951373361522E-3</v>
      </c>
      <c r="S75" s="34">
        <f t="shared" ref="S75:S138" si="100">R75-IF(R75&gt;P75+0.000001,(R75-P75)*$C$1,0)</f>
        <v>8.2833622725796089E-3</v>
      </c>
      <c r="T75" s="33">
        <f t="shared" ref="T75:T138" si="101">F75/IFERROR(F76,IFERROR(F77,F78))-1</f>
        <v>8.276247046630214E-3</v>
      </c>
      <c r="U75" s="33">
        <f t="shared" si="73"/>
        <v>8.2774112297041569E-3</v>
      </c>
      <c r="V75" s="33">
        <f t="shared" si="74"/>
        <v>8.2769236907200838E-3</v>
      </c>
      <c r="W75" s="33">
        <f t="shared" si="75"/>
        <v>8.2265464325264048E-3</v>
      </c>
      <c r="X75" s="33">
        <f t="shared" si="76"/>
        <v>8.2858319103402689E-3</v>
      </c>
      <c r="Y75" s="33">
        <f t="shared" si="77"/>
        <v>8.2914146475787653E-3</v>
      </c>
      <c r="Z75" s="33">
        <f t="shared" si="78"/>
        <v>8.2741724251684801E-3</v>
      </c>
      <c r="AA75" s="33">
        <f t="shared" si="79"/>
        <v>8.4143916754966241E-3</v>
      </c>
      <c r="AB75" s="33">
        <f t="shared" si="80"/>
        <v>8.2887213712590224E-3</v>
      </c>
      <c r="AC75" s="35">
        <f t="shared" si="81"/>
        <v>7.2409056772901881E-3</v>
      </c>
      <c r="AD75" s="32">
        <f t="shared" ref="AD75:AD138" si="102">1+T75-$C75/IF(ISNUMBER(F76),$C76,IF(ISNUMBER(F77),$C77,$C78))</f>
        <v>-1.0780391168641046E-6</v>
      </c>
      <c r="AE75" s="33">
        <f t="shared" ref="AE75:AE138" si="103">1+U75-$C75/IF(ISNUMBER(G76),$C76,IF(ISNUMBER(G77),$C77,$C78))</f>
        <v>8.6143957078732569E-8</v>
      </c>
      <c r="AF75" s="33">
        <f t="shared" ref="AF75:AF138" si="104">1+V75-$C75/IF(ISNUMBER(H76),$C76,IF(ISNUMBER(H77),$C77,$C78))</f>
        <v>-4.0139502699432228E-7</v>
      </c>
      <c r="AG75" s="33">
        <f t="shared" ref="AG75:AG138" si="105">1+W75-$C75/IF(ISNUMBER(I76),$C76,IF(ISNUMBER(I77),$C77,$C78))</f>
        <v>-5.077865322067332E-5</v>
      </c>
      <c r="AH75" s="33">
        <f t="shared" ref="AH75:AH138" si="106">1+X75-$C75/IF(ISNUMBER(J76),$C76,IF(ISNUMBER(J77),$C77,$C78))</f>
        <v>8.5068245931907427E-6</v>
      </c>
      <c r="AI75" s="33">
        <f t="shared" ref="AI75:AI138" si="107">1+Y75-$C75/IF(ISNUMBER(K76),$C76,IF(ISNUMBER(K77),$C77,$C78))</f>
        <v>1.4089561831687192E-5</v>
      </c>
      <c r="AJ75" s="33">
        <f t="shared" ref="AJ75:AJ138" si="108">1+Z75-$C75/IF(ISNUMBER(L76),$C76,IF(ISNUMBER(L77),$C77,$C78))</f>
        <v>-3.1526605785980877E-6</v>
      </c>
      <c r="AK75" s="33">
        <f t="shared" ref="AK75:AK138" si="109">1+AA75-$C75/IF(ISNUMBER(M76),$C76,IF(ISNUMBER(M77),$C77,$C78))</f>
        <v>1.37066589749546E-4</v>
      </c>
      <c r="AL75" s="33">
        <f t="shared" ref="AL75:AL138" si="110">1+AB75-$C75/IF(ISNUMBER(N76),$C76,IF(ISNUMBER(N77),$C77,$C78))</f>
        <v>1.1396285511944271E-5</v>
      </c>
      <c r="AM75" s="35">
        <f t="shared" ref="AM75:AM138" si="111">1+AC75-$C75/IF(ISNUMBER(O76),$C76,IF(ISNUMBER(O77),$C77,$C78))</f>
        <v>-1.0364194084568901E-3</v>
      </c>
      <c r="AN75" s="52">
        <f t="shared" ref="AN75:AN138" si="112">1+T75-$D75/IF(ISNUMBER(F76),$D76,IF(ISNUMBER(F77),$D77,$D78))</f>
        <v>-1.234809070593812E-5</v>
      </c>
      <c r="AO75" s="34">
        <f t="shared" ref="AO75:AO138" si="113">1+U75-$D75/IF(ISNUMBER(G76),$D76,IF(ISNUMBER(G77),$D77,$D78))</f>
        <v>-1.1183907631995282E-5</v>
      </c>
      <c r="AP75" s="34">
        <f t="shared" ref="AP75:AP138" si="114">1+V75-$D75/IF(ISNUMBER(H76),$D76,IF(ISNUMBER(H77),$D77,$D78))</f>
        <v>-1.1671446616068337E-5</v>
      </c>
      <c r="AQ75" s="34">
        <f t="shared" ref="AQ75:AQ138" si="115">1+W75-$D75/IF(ISNUMBER(I76),$D76,IF(ISNUMBER(I77),$D77,$D78))</f>
        <v>-6.2048704809747335E-5</v>
      </c>
      <c r="AR75" s="34">
        <f t="shared" ref="AR75:AR138" si="116">1+X75-$D75/IF(ISNUMBER(J76),$D76,IF(ISNUMBER(J77),$D77,$D78))</f>
        <v>-2.7632269958832723E-6</v>
      </c>
      <c r="AS75" s="34">
        <f t="shared" ref="AS75:AS138" si="117">1+Y75-$D75/IF(ISNUMBER(K76),$D76,IF(ISNUMBER(K77),$D77,$D78))</f>
        <v>2.8195102426131768E-6</v>
      </c>
      <c r="AT75" s="34">
        <f t="shared" ref="AT75:AT138" si="118">1+Z75-$D75/IF(ISNUMBER(L76),$D76,IF(ISNUMBER(L77),$D77,$D78))</f>
        <v>-1.4422712167672103E-5</v>
      </c>
      <c r="AU75" s="34">
        <f t="shared" ref="AU75:AU138" si="119">1+AA75-$D75/IF(ISNUMBER(M76),$D76,IF(ISNUMBER(M77),$D77,$D78))</f>
        <v>1.2579653816047198E-4</v>
      </c>
      <c r="AV75" s="34">
        <f t="shared" ref="AV75:AV138" si="120">1+AB75-$D75/IF(ISNUMBER(N76),$D76,IF(ISNUMBER(N77),$D77,$D78))</f>
        <v>1.2623392287025581E-7</v>
      </c>
      <c r="AW75" s="53">
        <f t="shared" ref="AW75:AW138" si="121">1+AC75-$D75/IF(ISNUMBER(O76),$D76,IF(ISNUMBER(O77),$D77,$D78))</f>
        <v>-1.0476894600459641E-3</v>
      </c>
      <c r="AX75" s="52">
        <f t="shared" ref="AX75:AX138" si="122">1+T75-$E75/IF(ISNUMBER(F76),$E76,IF(ISNUMBER(F77),$E77,$E78))</f>
        <v>-7.1152259493167946E-6</v>
      </c>
      <c r="AY75" s="34">
        <f t="shared" ref="AY75:AY138" si="123">1+U75-$E75/IF(ISNUMBER(G76),$E76,IF(ISNUMBER(G77),$E77,$E78))</f>
        <v>-5.9510428753739575E-6</v>
      </c>
      <c r="AZ75" s="34">
        <f t="shared" ref="AZ75:AZ138" si="124">1+V75-$E75/IF(ISNUMBER(H76),$E76,IF(ISNUMBER(H77),$E77,$E78))</f>
        <v>-6.4385818594470123E-6</v>
      </c>
      <c r="BA75" s="34">
        <f t="shared" ref="BA75:BA138" si="125">1+W75-$E75/IF(ISNUMBER(I76),$E76,IF(ISNUMBER(I77),$E77,$E78))</f>
        <v>-5.681584005312601E-5</v>
      </c>
      <c r="BB75" s="34">
        <f t="shared" ref="BB75:BB138" si="126">1+X75-$E75/IF(ISNUMBER(J76),$E76,IF(ISNUMBER(J77),$E77,$E78))</f>
        <v>2.4696377607380526E-6</v>
      </c>
      <c r="BC75" s="34">
        <f t="shared" ref="BC75:BC138" si="127">1+Y75-$E75/IF(ISNUMBER(K76),$E76,IF(ISNUMBER(K77),$E77,$E78))</f>
        <v>8.0523749992345017E-6</v>
      </c>
      <c r="BD75" s="34">
        <f t="shared" ref="BD75:BD138" si="128">1+Z75-$E75/IF(ISNUMBER(L76),$E76,IF(ISNUMBER(L77),$E77,$E78))</f>
        <v>-9.1898474110507777E-6</v>
      </c>
      <c r="BE75" s="34">
        <f t="shared" ref="BE75:BE138" si="129">1+AA75-$E75/IF(ISNUMBER(M76),$E76,IF(ISNUMBER(M77),$E77,$E78))</f>
        <v>1.3102940291709331E-4</v>
      </c>
      <c r="BF75" s="34">
        <f t="shared" ref="BF75:BF138" si="130">1+AB75-$E75/IF(ISNUMBER(N76),$E76,IF(ISNUMBER(N77),$E77,$E78))</f>
        <v>5.3590986794915807E-6</v>
      </c>
      <c r="BG75" s="53">
        <f t="shared" ref="BG75:BG138" si="131">1+AC75-$E75/IF(ISNUMBER(O76),$E76,IF(ISNUMBER(O77),$E77,$E78))</f>
        <v>-1.0424565952893428E-3</v>
      </c>
      <c r="BH75" s="32">
        <v>-1.0780391168641046E-6</v>
      </c>
      <c r="BI75" s="33">
        <v>8.6143957078732569E-8</v>
      </c>
      <c r="BJ75" s="33">
        <v>-4.0139502699432228E-7</v>
      </c>
      <c r="BK75" s="33">
        <v>-5.077865322067332E-5</v>
      </c>
      <c r="BL75" s="33">
        <v>8.5068245931907427E-6</v>
      </c>
      <c r="BM75" s="33">
        <v>1.4089561831687192E-5</v>
      </c>
      <c r="BN75" s="33">
        <v>-3.1526605785980877E-6</v>
      </c>
      <c r="BO75" s="33">
        <v>1.37066589749546E-4</v>
      </c>
      <c r="BP75" s="33">
        <v>1.1396285511944271E-5</v>
      </c>
      <c r="BQ75" s="35">
        <v>-1.0364194084568901E-3</v>
      </c>
      <c r="BR75" s="32">
        <v>-1.234809070593812E-5</v>
      </c>
      <c r="BS75" s="33">
        <v>-1.1183907631995282E-5</v>
      </c>
      <c r="BT75" s="33">
        <v>-1.1671446616068337E-5</v>
      </c>
      <c r="BU75" s="33">
        <v>-6.2048704809747335E-5</v>
      </c>
      <c r="BV75" s="33">
        <v>-2.7632269958832723E-6</v>
      </c>
      <c r="BW75" s="33">
        <v>2.8195102426131768E-6</v>
      </c>
      <c r="BX75" s="33">
        <v>-1.4422712167672103E-5</v>
      </c>
      <c r="BY75" s="33">
        <v>1.2579653816047198E-4</v>
      </c>
      <c r="BZ75" s="33">
        <v>1.2623392287025581E-7</v>
      </c>
      <c r="CA75" s="35">
        <v>-1.0476894600459641E-3</v>
      </c>
      <c r="CB75" s="52">
        <v>-7.1152259493167946E-6</v>
      </c>
      <c r="CC75" s="34">
        <v>-5.9510428753739575E-6</v>
      </c>
      <c r="CD75" s="34">
        <v>-6.4385818594470123E-6</v>
      </c>
      <c r="CE75" s="34">
        <v>-5.681584005312601E-5</v>
      </c>
      <c r="CF75" s="34">
        <v>2.4696377607380526E-6</v>
      </c>
      <c r="CG75" s="34">
        <v>8.0523749992345017E-6</v>
      </c>
      <c r="CH75" s="34">
        <v>-9.1898474110507777E-6</v>
      </c>
      <c r="CI75" s="34">
        <v>1.3102940291709331E-4</v>
      </c>
      <c r="CJ75" s="34">
        <v>5.3590986794915807E-6</v>
      </c>
      <c r="CK75" s="53">
        <v>-1.0424565952893428E-3</v>
      </c>
      <c r="CL75" s="33">
        <v>0</v>
      </c>
      <c r="CM75" s="33">
        <f t="shared" si="87"/>
        <v>1.6249935957771244E-2</v>
      </c>
      <c r="CN75" s="33">
        <f t="shared" si="88"/>
        <v>8.0869955521476466E-3</v>
      </c>
      <c r="CO75" s="33">
        <f t="shared" si="89"/>
        <v>6.5757065139915305E-3</v>
      </c>
      <c r="CP75" s="33">
        <f t="shared" si="90"/>
        <v>6.7524375713794438E-3</v>
      </c>
      <c r="CQ75" s="33">
        <f t="shared" si="91"/>
        <v>6.1901795137546678E-3</v>
      </c>
      <c r="CR75" s="33">
        <f t="shared" si="92"/>
        <v>6.204194415895925E-3</v>
      </c>
      <c r="CS75" s="33">
        <f t="shared" si="93"/>
        <v>1.3721673562114622E-2</v>
      </c>
      <c r="CT75" s="33">
        <f t="shared" si="94"/>
        <v>1.4467588554246014E-2</v>
      </c>
      <c r="CU75" s="33">
        <f t="shared" si="95"/>
        <v>5.8374670009986307E-3</v>
      </c>
      <c r="CV75" s="33">
        <f t="shared" si="96"/>
        <v>8.8286658194769441E-3</v>
      </c>
      <c r="CW75" s="33">
        <f t="shared" si="97"/>
        <v>1.2846146595297592E-2</v>
      </c>
      <c r="CX75" s="35">
        <f t="shared" si="98"/>
        <v>1.3246196335337634E-2</v>
      </c>
    </row>
    <row r="76" spans="1:102" x14ac:dyDescent="0.3">
      <c r="A76" s="21">
        <v>44103</v>
      </c>
      <c r="B76" s="22">
        <v>3335.47</v>
      </c>
      <c r="C76" s="23">
        <v>6052.68</v>
      </c>
      <c r="D76" s="23">
        <v>6861.9589999999998</v>
      </c>
      <c r="E76" s="23">
        <f t="shared" ref="E76:E139" si="132">E75/(1+S75)</f>
        <v>6048.8735479661864</v>
      </c>
      <c r="F76" s="23">
        <f>VLOOKUP($A76,Data!S$7:T$800,2,0)</f>
        <v>335.43549200000001</v>
      </c>
      <c r="G76" s="23">
        <f>VLOOKUP($A76,Data!V$7:Y$800,4,0)</f>
        <v>33.089001733198351</v>
      </c>
      <c r="H76" s="23">
        <f>VLOOKUP($A76,Data!P$7:Q$800,2,0)</f>
        <v>60.155200000000001</v>
      </c>
      <c r="I76" s="23">
        <f>VLOOKUP($A76,Data!K$7:N$800,4,0)</f>
        <v>63.018621034462342</v>
      </c>
      <c r="J76" s="23">
        <f>VLOOKUP($A76,Data!AA$7:AB$800,2,0)</f>
        <v>617.94640000000004</v>
      </c>
      <c r="K76" s="23">
        <f>VLOOKUP($A76,Data!AD$7:AE$800,2,0)</f>
        <v>62.462200000000003</v>
      </c>
      <c r="L76" s="23">
        <f>VLOOKUP($A76,Data!AL$7:AO$800,4,0)</f>
        <v>332.11654320179889</v>
      </c>
      <c r="M76" s="23">
        <f>VLOOKUP($A76,Data!AG$7:AJ$800,4,0)</f>
        <v>33.597200000000001</v>
      </c>
      <c r="N76" s="23">
        <f>VLOOKUP($A76,Data!AQ$7:AU$800,5,0)</f>
        <v>33.907582410229779</v>
      </c>
      <c r="O76" s="24">
        <f>VLOOKUP($A76,Data!AQ$7:AW$800,7,0)</f>
        <v>33.935619538298923</v>
      </c>
      <c r="P76" s="32">
        <f t="shared" si="99"/>
        <v>-4.8126268051080778E-3</v>
      </c>
      <c r="Q76" s="33">
        <f t="shared" si="85"/>
        <v>-4.7242333603555453E-3</v>
      </c>
      <c r="R76" s="33">
        <f t="shared" si="86"/>
        <v>-4.6865012084675861E-3</v>
      </c>
      <c r="S76" s="34">
        <f t="shared" si="100"/>
        <v>-4.70542004796366E-3</v>
      </c>
      <c r="T76" s="33">
        <f t="shared" si="101"/>
        <v>-4.7057039387243815E-3</v>
      </c>
      <c r="U76" s="33">
        <f t="shared" si="73"/>
        <v>-4.7063392936411708E-3</v>
      </c>
      <c r="V76" s="33">
        <f t="shared" si="74"/>
        <v>-4.7055241927477232E-3</v>
      </c>
      <c r="W76" s="33">
        <f t="shared" si="75"/>
        <v>-4.7236655644780079E-3</v>
      </c>
      <c r="X76" s="33">
        <f t="shared" si="76"/>
        <v>-4.6891582402859289E-3</v>
      </c>
      <c r="Y76" s="33">
        <f t="shared" si="77"/>
        <v>-4.7101714846601306E-3</v>
      </c>
      <c r="Z76" s="33">
        <f t="shared" si="78"/>
        <v>-4.7211833939101444E-3</v>
      </c>
      <c r="AA76" s="33">
        <f t="shared" si="79"/>
        <v>-4.6601193914884709E-3</v>
      </c>
      <c r="AB76" s="33">
        <f t="shared" si="80"/>
        <v>-4.6894319524016792E-3</v>
      </c>
      <c r="AC76" s="35">
        <f t="shared" si="81"/>
        <v>-5.5317158762880903E-3</v>
      </c>
      <c r="AD76" s="32">
        <f t="shared" si="102"/>
        <v>1.8529421631163778E-5</v>
      </c>
      <c r="AE76" s="33">
        <f t="shared" si="103"/>
        <v>1.7894066714374546E-5</v>
      </c>
      <c r="AF76" s="33">
        <f t="shared" si="104"/>
        <v>1.8709167607822152E-5</v>
      </c>
      <c r="AG76" s="33">
        <f t="shared" si="105"/>
        <v>5.6779587753741367E-7</v>
      </c>
      <c r="AH76" s="33">
        <f t="shared" si="106"/>
        <v>3.5075120069616439E-5</v>
      </c>
      <c r="AI76" s="33">
        <f t="shared" si="107"/>
        <v>1.4061875695414727E-5</v>
      </c>
      <c r="AJ76" s="33">
        <f t="shared" si="108"/>
        <v>3.0499664454008979E-6</v>
      </c>
      <c r="AK76" s="33">
        <f t="shared" si="109"/>
        <v>6.4113968867074433E-5</v>
      </c>
      <c r="AL76" s="33">
        <f t="shared" si="110"/>
        <v>3.4801407953866104E-5</v>
      </c>
      <c r="AM76" s="35">
        <f t="shared" si="111"/>
        <v>-8.0748251593254494E-4</v>
      </c>
      <c r="AN76" s="52">
        <f t="shared" si="112"/>
        <v>-1.9202730256795419E-5</v>
      </c>
      <c r="AO76" s="34">
        <f t="shared" si="113"/>
        <v>-1.9838085173584652E-5</v>
      </c>
      <c r="AP76" s="34">
        <f t="shared" si="114"/>
        <v>-1.9022984280137045E-5</v>
      </c>
      <c r="AQ76" s="34">
        <f t="shared" si="115"/>
        <v>-3.7164356010421784E-5</v>
      </c>
      <c r="AR76" s="34">
        <f t="shared" si="116"/>
        <v>-2.6570318183427588E-6</v>
      </c>
      <c r="AS76" s="34">
        <f t="shared" si="117"/>
        <v>-2.367027619254447E-5</v>
      </c>
      <c r="AT76" s="34">
        <f t="shared" si="118"/>
        <v>-3.46821854425583E-5</v>
      </c>
      <c r="AU76" s="34">
        <f t="shared" si="119"/>
        <v>2.6381816979115236E-5</v>
      </c>
      <c r="AV76" s="34">
        <f t="shared" si="120"/>
        <v>-2.9307439340930941E-6</v>
      </c>
      <c r="AW76" s="53">
        <f t="shared" si="121"/>
        <v>-8.4521466782050414E-4</v>
      </c>
      <c r="AX76" s="52">
        <f t="shared" si="122"/>
        <v>-2.8389076067725227E-7</v>
      </c>
      <c r="AY76" s="34">
        <f t="shared" si="123"/>
        <v>-9.1924567746648478E-7</v>
      </c>
      <c r="AZ76" s="34">
        <f t="shared" si="124"/>
        <v>-1.0414478401887806E-7</v>
      </c>
      <c r="BA76" s="34">
        <f t="shared" si="125"/>
        <v>-1.8245516514303617E-5</v>
      </c>
      <c r="BB76" s="34">
        <f t="shared" si="126"/>
        <v>1.6261807677775408E-5</v>
      </c>
      <c r="BC76" s="34">
        <f t="shared" si="127"/>
        <v>-4.7514366964263033E-6</v>
      </c>
      <c r="BD76" s="34">
        <f t="shared" si="128"/>
        <v>-1.5763345946440133E-5</v>
      </c>
      <c r="BE76" s="34">
        <f t="shared" si="129"/>
        <v>4.5300656475233403E-5</v>
      </c>
      <c r="BF76" s="34">
        <f t="shared" si="130"/>
        <v>1.5988095562025073E-5</v>
      </c>
      <c r="BG76" s="53">
        <f t="shared" si="131"/>
        <v>-8.2629582832438597E-4</v>
      </c>
      <c r="BH76" s="32">
        <v>1.8529421631163778E-5</v>
      </c>
      <c r="BI76" s="33">
        <v>1.7894066714374546E-5</v>
      </c>
      <c r="BJ76" s="33">
        <v>1.8709167607822152E-5</v>
      </c>
      <c r="BK76" s="33">
        <v>5.6779587753741367E-7</v>
      </c>
      <c r="BL76" s="33">
        <v>3.5075120069616439E-5</v>
      </c>
      <c r="BM76" s="33">
        <v>1.4061875695414727E-5</v>
      </c>
      <c r="BN76" s="33">
        <v>3.0499664454008979E-6</v>
      </c>
      <c r="BO76" s="33">
        <v>6.4113968867074433E-5</v>
      </c>
      <c r="BP76" s="33">
        <v>3.4801407953866104E-5</v>
      </c>
      <c r="BQ76" s="35">
        <v>-8.0748251593254494E-4</v>
      </c>
      <c r="BR76" s="32">
        <v>-1.9202730256795419E-5</v>
      </c>
      <c r="BS76" s="33">
        <v>-1.9838085173584652E-5</v>
      </c>
      <c r="BT76" s="33">
        <v>-1.9022984280137045E-5</v>
      </c>
      <c r="BU76" s="33">
        <v>-3.7164356010421784E-5</v>
      </c>
      <c r="BV76" s="33">
        <v>-2.6570318183427588E-6</v>
      </c>
      <c r="BW76" s="33">
        <v>-2.367027619254447E-5</v>
      </c>
      <c r="BX76" s="33">
        <v>-3.46821854425583E-5</v>
      </c>
      <c r="BY76" s="33">
        <v>2.6381816979115236E-5</v>
      </c>
      <c r="BZ76" s="33">
        <v>-2.9307439340930941E-6</v>
      </c>
      <c r="CA76" s="35">
        <v>-8.4521466782050414E-4</v>
      </c>
      <c r="CB76" s="52">
        <v>-2.8389076067725227E-7</v>
      </c>
      <c r="CC76" s="34">
        <v>-9.1924567746648478E-7</v>
      </c>
      <c r="CD76" s="34">
        <v>-1.0414478401887806E-7</v>
      </c>
      <c r="CE76" s="34">
        <v>-1.8245516514303617E-5</v>
      </c>
      <c r="CF76" s="34">
        <v>1.6261807677775408E-5</v>
      </c>
      <c r="CG76" s="34">
        <v>-4.7514366964263033E-6</v>
      </c>
      <c r="CH76" s="34">
        <v>-1.5763345946440133E-5</v>
      </c>
      <c r="CI76" s="34">
        <v>4.5300656475233403E-5</v>
      </c>
      <c r="CJ76" s="34">
        <v>1.5988095562025073E-5</v>
      </c>
      <c r="CK76" s="53">
        <v>-8.2629582832438597E-4</v>
      </c>
      <c r="CL76" s="33">
        <v>0</v>
      </c>
      <c r="CM76" s="33">
        <f t="shared" si="87"/>
        <v>1.6238576919038739E-2</v>
      </c>
      <c r="CN76" s="33">
        <f t="shared" si="88"/>
        <v>8.0809595410784585E-3</v>
      </c>
      <c r="CO76" s="33">
        <f t="shared" si="89"/>
        <v>6.5767827349070274E-3</v>
      </c>
      <c r="CP76" s="33">
        <f t="shared" si="90"/>
        <v>6.7523515577110338E-3</v>
      </c>
      <c r="CQ76" s="33">
        <f t="shared" si="91"/>
        <v>6.1905800780486242E-3</v>
      </c>
      <c r="CR76" s="33">
        <f t="shared" si="92"/>
        <v>6.2548712147147967E-3</v>
      </c>
      <c r="CS76" s="33">
        <f t="shared" si="93"/>
        <v>1.3713120875772811E-2</v>
      </c>
      <c r="CT76" s="33">
        <f t="shared" si="94"/>
        <v>1.4453412688412381E-2</v>
      </c>
      <c r="CU76" s="33">
        <f t="shared" si="95"/>
        <v>5.8406120425134045E-3</v>
      </c>
      <c r="CV76" s="33">
        <f t="shared" si="96"/>
        <v>8.6915429203919814E-3</v>
      </c>
      <c r="CW76" s="33">
        <f t="shared" si="97"/>
        <v>1.283469879902488E-2</v>
      </c>
      <c r="CX76" s="35">
        <f t="shared" si="98"/>
        <v>1.4288795000173549E-2</v>
      </c>
    </row>
    <row r="77" spans="1:102" x14ac:dyDescent="0.3">
      <c r="A77" s="21">
        <v>44102</v>
      </c>
      <c r="B77" s="22">
        <v>3351.6</v>
      </c>
      <c r="C77" s="23">
        <v>6081.41</v>
      </c>
      <c r="D77" s="23">
        <v>6894.2690000000002</v>
      </c>
      <c r="E77" s="23">
        <f t="shared" si="132"/>
        <v>6077.4705999681864</v>
      </c>
      <c r="F77" s="23">
        <f>VLOOKUP($A77,Data!S$7:T$800,2,0)</f>
        <v>337.02141499999999</v>
      </c>
      <c r="G77" s="23">
        <f>VLOOKUP($A77,Data!V$7:Y$800,4,0)</f>
        <v>33.245466177002598</v>
      </c>
      <c r="H77" s="23">
        <f>VLOOKUP($A77,Data!P$7:Q$800,2,0)</f>
        <v>60.439599999999999</v>
      </c>
      <c r="I77" s="23">
        <f>VLOOKUP($A77,Data!K$7:N$800,4,0)</f>
        <v>63.317712733724143</v>
      </c>
      <c r="J77" s="23">
        <f>VLOOKUP($A77,Data!AA$7:AB$800,2,0)</f>
        <v>620.85770000000002</v>
      </c>
      <c r="K77" s="23">
        <f>VLOOKUP($A77,Data!AD$7:AE$800,2,0)</f>
        <v>62.757800000000003</v>
      </c>
      <c r="L77" s="23">
        <f>VLOOKUP($A77,Data!AL$7:AO$800,4,0)</f>
        <v>333.69196416168029</v>
      </c>
      <c r="M77" s="23">
        <f>VLOOKUP($A77,Data!AG$7:AJ$800,4,0)</f>
        <v>33.7545</v>
      </c>
      <c r="N77" s="23">
        <f>VLOOKUP($A77,Data!AQ$7:AU$800,5,0)</f>
        <v>34.067338877696145</v>
      </c>
      <c r="O77" s="24">
        <f>VLOOKUP($A77,Data!AQ$7:AW$800,7,0)</f>
        <v>34.124385945803908</v>
      </c>
      <c r="P77" s="32">
        <f t="shared" si="99"/>
        <v>1.6110548559024496E-2</v>
      </c>
      <c r="Q77" s="33">
        <f t="shared" si="85"/>
        <v>1.6112000374270297E-2</v>
      </c>
      <c r="R77" s="33">
        <f t="shared" si="86"/>
        <v>1.611138410076185E-2</v>
      </c>
      <c r="S77" s="34">
        <f t="shared" si="100"/>
        <v>1.611138410076185E-2</v>
      </c>
      <c r="T77" s="33">
        <f t="shared" si="101"/>
        <v>1.610954387931951E-2</v>
      </c>
      <c r="U77" s="33">
        <f t="shared" si="73"/>
        <v>1.6108204844934138E-2</v>
      </c>
      <c r="V77" s="33">
        <f t="shared" si="74"/>
        <v>1.6105820959758876E-2</v>
      </c>
      <c r="W77" s="33">
        <f t="shared" si="75"/>
        <v>1.6159999999999952E-2</v>
      </c>
      <c r="X77" s="33">
        <f t="shared" si="76"/>
        <v>1.6106940553612281E-2</v>
      </c>
      <c r="Y77" s="33">
        <f t="shared" si="77"/>
        <v>1.6114956486541265E-2</v>
      </c>
      <c r="Z77" s="33">
        <f t="shared" si="78"/>
        <v>1.6105584392442474E-2</v>
      </c>
      <c r="AA77" s="33">
        <f t="shared" si="79"/>
        <v>1.613558709755103E-2</v>
      </c>
      <c r="AB77" s="33">
        <f t="shared" si="80"/>
        <v>1.6104893620535909E-2</v>
      </c>
      <c r="AC77" s="35">
        <f t="shared" si="81"/>
        <v>1.7176082058507847E-2</v>
      </c>
      <c r="AD77" s="32">
        <f t="shared" si="102"/>
        <v>-2.4564949507865919E-6</v>
      </c>
      <c r="AE77" s="33">
        <f t="shared" si="103"/>
        <v>-3.7955293361591202E-6</v>
      </c>
      <c r="AF77" s="33">
        <f t="shared" si="104"/>
        <v>-6.1794145114202337E-6</v>
      </c>
      <c r="AG77" s="33">
        <f t="shared" si="105"/>
        <v>4.7999625729655548E-5</v>
      </c>
      <c r="AH77" s="33">
        <f t="shared" si="106"/>
        <v>-5.0598206580154681E-6</v>
      </c>
      <c r="AI77" s="33">
        <f t="shared" si="107"/>
        <v>2.9561122709687027E-6</v>
      </c>
      <c r="AJ77" s="33">
        <f t="shared" si="108"/>
        <v>-6.4159818278231029E-6</v>
      </c>
      <c r="AK77" s="33">
        <f t="shared" si="109"/>
        <v>2.3586723280732969E-5</v>
      </c>
      <c r="AL77" s="33">
        <f t="shared" si="110"/>
        <v>-7.1067537343871834E-6</v>
      </c>
      <c r="AM77" s="35">
        <f t="shared" si="111"/>
        <v>1.06408168423755E-3</v>
      </c>
      <c r="AN77" s="52">
        <f t="shared" si="112"/>
        <v>-1.8402214423396401E-6</v>
      </c>
      <c r="AO77" s="34">
        <f t="shared" si="113"/>
        <v>-3.1792558277121685E-6</v>
      </c>
      <c r="AP77" s="34">
        <f t="shared" si="114"/>
        <v>-5.563141002973282E-6</v>
      </c>
      <c r="AQ77" s="34">
        <f t="shared" si="115"/>
        <v>4.86158992381025E-5</v>
      </c>
      <c r="AR77" s="34">
        <f t="shared" si="116"/>
        <v>-4.4435471495685164E-6</v>
      </c>
      <c r="AS77" s="34">
        <f t="shared" si="117"/>
        <v>3.5723857794156544E-6</v>
      </c>
      <c r="AT77" s="34">
        <f t="shared" si="118"/>
        <v>-5.7997083193761512E-6</v>
      </c>
      <c r="AU77" s="34">
        <f t="shared" si="119"/>
        <v>2.420299678917992E-5</v>
      </c>
      <c r="AV77" s="34">
        <f t="shared" si="120"/>
        <v>-6.4904802259402317E-6</v>
      </c>
      <c r="AW77" s="53">
        <f t="shared" si="121"/>
        <v>1.064697957745997E-3</v>
      </c>
      <c r="AX77" s="52">
        <f t="shared" si="122"/>
        <v>-1.8402214423396401E-6</v>
      </c>
      <c r="AY77" s="34">
        <f t="shared" si="123"/>
        <v>-3.1792558277121685E-6</v>
      </c>
      <c r="AZ77" s="34">
        <f t="shared" si="124"/>
        <v>-5.563141002973282E-6</v>
      </c>
      <c r="BA77" s="34">
        <f t="shared" si="125"/>
        <v>4.86158992381025E-5</v>
      </c>
      <c r="BB77" s="34">
        <f t="shared" si="126"/>
        <v>-4.4435471495685164E-6</v>
      </c>
      <c r="BC77" s="34">
        <f t="shared" si="127"/>
        <v>3.5723857794156544E-6</v>
      </c>
      <c r="BD77" s="34">
        <f t="shared" si="128"/>
        <v>-5.7997083193761512E-6</v>
      </c>
      <c r="BE77" s="34">
        <f t="shared" si="129"/>
        <v>2.420299678917992E-5</v>
      </c>
      <c r="BF77" s="34">
        <f t="shared" si="130"/>
        <v>-6.4904802259402317E-6</v>
      </c>
      <c r="BG77" s="53">
        <f t="shared" si="131"/>
        <v>1.064697957745997E-3</v>
      </c>
      <c r="BH77" s="32">
        <v>-2.4564949507865919E-6</v>
      </c>
      <c r="BI77" s="33">
        <v>-3.7955293361591202E-6</v>
      </c>
      <c r="BJ77" s="33">
        <v>-6.1794145114202337E-6</v>
      </c>
      <c r="BK77" s="33">
        <v>4.7999625729655548E-5</v>
      </c>
      <c r="BL77" s="33">
        <v>-5.0598206580154681E-6</v>
      </c>
      <c r="BM77" s="33">
        <v>2.9561122709687027E-6</v>
      </c>
      <c r="BN77" s="33">
        <v>-6.4159818278231029E-6</v>
      </c>
      <c r="BO77" s="33">
        <v>2.3586723280732969E-5</v>
      </c>
      <c r="BP77" s="33">
        <v>-7.1067537343871834E-6</v>
      </c>
      <c r="BQ77" s="35">
        <v>1.06408168423755E-3</v>
      </c>
      <c r="BR77" s="32">
        <v>-1.8402214423396401E-6</v>
      </c>
      <c r="BS77" s="33">
        <v>-3.1792558277121685E-6</v>
      </c>
      <c r="BT77" s="33">
        <v>-5.563141002973282E-6</v>
      </c>
      <c r="BU77" s="33">
        <v>4.86158992381025E-5</v>
      </c>
      <c r="BV77" s="33">
        <v>-4.4435471495685164E-6</v>
      </c>
      <c r="BW77" s="33">
        <v>3.5723857794156544E-6</v>
      </c>
      <c r="BX77" s="33">
        <v>-5.7997083193761512E-6</v>
      </c>
      <c r="BY77" s="33">
        <v>2.420299678917992E-5</v>
      </c>
      <c r="BZ77" s="33">
        <v>-6.4904802259402317E-6</v>
      </c>
      <c r="CA77" s="35">
        <v>1.064697957745997E-3</v>
      </c>
      <c r="CB77" s="52">
        <v>-1.8402214423396401E-6</v>
      </c>
      <c r="CC77" s="34">
        <v>-3.1792558277121685E-6</v>
      </c>
      <c r="CD77" s="34">
        <v>-5.563141002973282E-6</v>
      </c>
      <c r="CE77" s="34">
        <v>4.86158992381025E-5</v>
      </c>
      <c r="CF77" s="34">
        <v>-4.4435471495685164E-6</v>
      </c>
      <c r="CG77" s="34">
        <v>3.5723857794156544E-6</v>
      </c>
      <c r="CH77" s="34">
        <v>-5.7997083193761512E-6</v>
      </c>
      <c r="CI77" s="34">
        <v>2.420299678917992E-5</v>
      </c>
      <c r="CJ77" s="34">
        <v>-6.4904802259402317E-6</v>
      </c>
      <c r="CK77" s="53">
        <v>1.064697957745997E-3</v>
      </c>
      <c r="CL77" s="33">
        <v>0</v>
      </c>
      <c r="CM77" s="33">
        <f t="shared" si="87"/>
        <v>1.620005150128323E-2</v>
      </c>
      <c r="CN77" s="33">
        <f t="shared" si="88"/>
        <v>8.0619045372736231E-3</v>
      </c>
      <c r="CO77" s="33">
        <f t="shared" si="89"/>
        <v>6.5580432669072319E-3</v>
      </c>
      <c r="CP77" s="33">
        <f t="shared" si="90"/>
        <v>6.7342514788553132E-3</v>
      </c>
      <c r="CQ77" s="33">
        <f t="shared" si="91"/>
        <v>6.1716660896105058E-3</v>
      </c>
      <c r="CR77" s="33">
        <f t="shared" si="92"/>
        <v>6.254297155684263E-3</v>
      </c>
      <c r="CS77" s="33">
        <f t="shared" si="93"/>
        <v>1.3677397252620072E-2</v>
      </c>
      <c r="CT77" s="33">
        <f t="shared" si="94"/>
        <v>1.4439080061493748E-2</v>
      </c>
      <c r="CU77" s="33">
        <f t="shared" si="95"/>
        <v>5.837529710140954E-3</v>
      </c>
      <c r="CV77" s="33">
        <f t="shared" si="96"/>
        <v>8.6265689155931025E-3</v>
      </c>
      <c r="CW77" s="33">
        <f t="shared" si="97"/>
        <v>1.2799284653255638E-2</v>
      </c>
      <c r="CX77" s="35">
        <f t="shared" si="98"/>
        <v>1.5112371258103829E-2</v>
      </c>
    </row>
    <row r="78" spans="1:102" x14ac:dyDescent="0.3">
      <c r="A78" s="21">
        <v>44099</v>
      </c>
      <c r="B78" s="22">
        <v>3298.46</v>
      </c>
      <c r="C78" s="23">
        <v>5984.98</v>
      </c>
      <c r="D78" s="23">
        <v>6784.9539999999997</v>
      </c>
      <c r="E78" s="23">
        <f t="shared" si="132"/>
        <v>5981.1066926945468</v>
      </c>
      <c r="F78" s="23">
        <f>VLOOKUP($A78,Data!S$7:T$800,2,0)</f>
        <v>331.67822999999999</v>
      </c>
      <c r="G78" s="23">
        <f>VLOOKUP($A78,Data!V$7:Y$800,4,0)</f>
        <v>32.718430988436026</v>
      </c>
      <c r="H78" s="23">
        <f>VLOOKUP($A78,Data!P$7:Q$800,2,0)</f>
        <v>59.4816</v>
      </c>
      <c r="I78" s="23">
        <f>VLOOKUP($A78,Data!K$7:N$800,4,0)</f>
        <v>62.310770679542735</v>
      </c>
      <c r="J78" s="23">
        <f>VLOOKUP($A78,Data!AA$7:AB$800,2,0)</f>
        <v>611.01610000000005</v>
      </c>
      <c r="K78" s="23">
        <f>VLOOKUP($A78,Data!AD$7:AE$800,2,0)</f>
        <v>61.762500000000003</v>
      </c>
      <c r="L78" s="23">
        <f>VLOOKUP($A78,Data!AL$7:AO$800,4,0)</f>
        <v>328.40284443589974</v>
      </c>
      <c r="M78" s="23">
        <f>VLOOKUP($A78,Data!AG$7:AJ$800,4,0)</f>
        <v>33.218499999999999</v>
      </c>
      <c r="N78" s="23">
        <f>VLOOKUP($A78,Data!AQ$7:AU$800,5,0)</f>
        <v>33.527383926189991</v>
      </c>
      <c r="O78" s="24">
        <f>VLOOKUP($A78,Data!AQ$7:AW$800,7,0)</f>
        <v>33.548159996787142</v>
      </c>
      <c r="P78" s="32">
        <f t="shared" si="99"/>
        <v>1.5976763311659203E-2</v>
      </c>
      <c r="Q78" s="33">
        <f t="shared" si="85"/>
        <v>1.5999714806144594E-2</v>
      </c>
      <c r="R78" s="33">
        <f t="shared" si="86"/>
        <v>1.6010091586780462E-2</v>
      </c>
      <c r="S78" s="34">
        <f t="shared" si="100"/>
        <v>1.6005092345512274E-2</v>
      </c>
      <c r="T78" s="33">
        <f t="shared" si="101"/>
        <v>1.600050040619716E-2</v>
      </c>
      <c r="U78" s="33">
        <f t="shared" si="73"/>
        <v>1.600167173467737E-2</v>
      </c>
      <c r="V78" s="33">
        <f t="shared" si="74"/>
        <v>1.599968571130872E-2</v>
      </c>
      <c r="W78" s="33">
        <f t="shared" si="75"/>
        <v>1.609494391155919E-2</v>
      </c>
      <c r="X78" s="33">
        <f t="shared" si="76"/>
        <v>1.6006418463892169E-2</v>
      </c>
      <c r="Y78" s="33">
        <f t="shared" si="77"/>
        <v>1.6012739125928821E-2</v>
      </c>
      <c r="Z78" s="33">
        <f t="shared" si="78"/>
        <v>1.5952325292353908E-2</v>
      </c>
      <c r="AA78" s="33">
        <f t="shared" si="79"/>
        <v>1.5961904295859641E-2</v>
      </c>
      <c r="AB78" s="33">
        <f t="shared" si="80"/>
        <v>1.6007719616907723E-2</v>
      </c>
      <c r="AC78" s="35">
        <f t="shared" si="81"/>
        <v>1.3902333986601345E-2</v>
      </c>
      <c r="AD78" s="32">
        <f t="shared" si="102"/>
        <v>7.8560005256633758E-7</v>
      </c>
      <c r="AE78" s="33">
        <f t="shared" si="103"/>
        <v>1.9569285327758479E-6</v>
      </c>
      <c r="AF78" s="33">
        <f t="shared" si="104"/>
        <v>-2.90948358738774E-8</v>
      </c>
      <c r="AG78" s="33">
        <f t="shared" si="105"/>
        <v>9.5229105414595949E-5</v>
      </c>
      <c r="AH78" s="33">
        <f t="shared" si="106"/>
        <v>6.70365774757542E-6</v>
      </c>
      <c r="AI78" s="33">
        <f t="shared" si="107"/>
        <v>1.3024319784227245E-5</v>
      </c>
      <c r="AJ78" s="33">
        <f t="shared" si="108"/>
        <v>-4.7389513790685456E-5</v>
      </c>
      <c r="AK78" s="33">
        <f t="shared" si="109"/>
        <v>-3.7810510284952414E-5</v>
      </c>
      <c r="AL78" s="33">
        <f t="shared" si="110"/>
        <v>8.0048107631291998E-6</v>
      </c>
      <c r="AM78" s="35">
        <f t="shared" si="111"/>
        <v>-2.0973808195432486E-3</v>
      </c>
      <c r="AN78" s="52">
        <f t="shared" si="112"/>
        <v>-9.5911805833015507E-6</v>
      </c>
      <c r="AO78" s="34">
        <f t="shared" si="113"/>
        <v>-8.4198521030920404E-6</v>
      </c>
      <c r="AP78" s="34">
        <f t="shared" si="114"/>
        <v>-1.0405875471741766E-5</v>
      </c>
      <c r="AQ78" s="34">
        <f t="shared" si="115"/>
        <v>8.4852324778728061E-5</v>
      </c>
      <c r="AR78" s="34">
        <f t="shared" si="116"/>
        <v>-3.6731228882924682E-6</v>
      </c>
      <c r="AS78" s="34">
        <f t="shared" si="117"/>
        <v>2.6475391483593569E-6</v>
      </c>
      <c r="AT78" s="34">
        <f t="shared" si="118"/>
        <v>-5.7766294426553344E-5</v>
      </c>
      <c r="AU78" s="34">
        <f t="shared" si="119"/>
        <v>-4.8187290920820303E-5</v>
      </c>
      <c r="AV78" s="34">
        <f t="shared" si="120"/>
        <v>-2.3719698727386884E-6</v>
      </c>
      <c r="AW78" s="53">
        <f t="shared" si="121"/>
        <v>-2.1077576001791165E-3</v>
      </c>
      <c r="AX78" s="52">
        <f t="shared" si="122"/>
        <v>-4.591939315012894E-6</v>
      </c>
      <c r="AY78" s="34">
        <f t="shared" si="123"/>
        <v>-3.4206108348033837E-6</v>
      </c>
      <c r="AZ78" s="34">
        <f t="shared" si="124"/>
        <v>-5.406634203453109E-6</v>
      </c>
      <c r="BA78" s="34">
        <f t="shared" si="125"/>
        <v>8.9851566047016718E-5</v>
      </c>
      <c r="BB78" s="34">
        <f t="shared" si="126"/>
        <v>1.3261183799961884E-6</v>
      </c>
      <c r="BC78" s="34">
        <f t="shared" si="127"/>
        <v>7.6467804166480136E-6</v>
      </c>
      <c r="BD78" s="34">
        <f t="shared" si="128"/>
        <v>-5.2767053158264687E-5</v>
      </c>
      <c r="BE78" s="34">
        <f t="shared" si="129"/>
        <v>-4.3188049652531646E-5</v>
      </c>
      <c r="BF78" s="34">
        <f t="shared" si="130"/>
        <v>2.6272713955499682E-6</v>
      </c>
      <c r="BG78" s="53">
        <f t="shared" si="131"/>
        <v>-2.1027583589108279E-3</v>
      </c>
      <c r="BH78" s="32">
        <v>7.8560005256633758E-7</v>
      </c>
      <c r="BI78" s="33">
        <v>1.9569285327758479E-6</v>
      </c>
      <c r="BJ78" s="33">
        <v>-2.90948358738774E-8</v>
      </c>
      <c r="BK78" s="33">
        <v>9.5229105414595949E-5</v>
      </c>
      <c r="BL78" s="33">
        <v>6.70365774757542E-6</v>
      </c>
      <c r="BM78" s="33">
        <v>1.3024319784227245E-5</v>
      </c>
      <c r="BN78" s="33">
        <v>-4.7389513790685456E-5</v>
      </c>
      <c r="BO78" s="33">
        <v>-3.7810510284952414E-5</v>
      </c>
      <c r="BP78" s="33">
        <v>8.0048107631291998E-6</v>
      </c>
      <c r="BQ78" s="35">
        <v>-2.0973808195432486E-3</v>
      </c>
      <c r="BR78" s="32">
        <v>-9.5911805833015507E-6</v>
      </c>
      <c r="BS78" s="33">
        <v>-8.4198521030920404E-6</v>
      </c>
      <c r="BT78" s="33">
        <v>-1.0405875471741766E-5</v>
      </c>
      <c r="BU78" s="33">
        <v>8.4852324778728061E-5</v>
      </c>
      <c r="BV78" s="33">
        <v>-3.6731228882924682E-6</v>
      </c>
      <c r="BW78" s="33">
        <v>2.6475391483593569E-6</v>
      </c>
      <c r="BX78" s="33">
        <v>-5.7766294426553344E-5</v>
      </c>
      <c r="BY78" s="33">
        <v>-4.8187290920820303E-5</v>
      </c>
      <c r="BZ78" s="33">
        <v>-2.3719698727386884E-6</v>
      </c>
      <c r="CA78" s="35">
        <v>-2.1077576001791165E-3</v>
      </c>
      <c r="CB78" s="52">
        <v>-4.591939315012894E-6</v>
      </c>
      <c r="CC78" s="34">
        <v>-3.4206108348033837E-6</v>
      </c>
      <c r="CD78" s="34">
        <v>-5.406634203453109E-6</v>
      </c>
      <c r="CE78" s="34">
        <v>8.9851566047016718E-5</v>
      </c>
      <c r="CF78" s="34">
        <v>1.3261183799961884E-6</v>
      </c>
      <c r="CG78" s="34">
        <v>7.6467804166480136E-6</v>
      </c>
      <c r="CH78" s="34">
        <v>-5.2767053158264687E-5</v>
      </c>
      <c r="CI78" s="34">
        <v>-4.3188049652531646E-5</v>
      </c>
      <c r="CJ78" s="34">
        <v>2.6272713955499682E-6</v>
      </c>
      <c r="CK78" s="53">
        <v>-2.1027583589108279E-3</v>
      </c>
      <c r="CL78" s="33">
        <v>0</v>
      </c>
      <c r="CM78" s="33">
        <f t="shared" si="87"/>
        <v>1.620066782856866E-2</v>
      </c>
      <c r="CN78" s="33">
        <f t="shared" si="88"/>
        <v>8.0625159287570636E-3</v>
      </c>
      <c r="CO78" s="33">
        <f t="shared" si="89"/>
        <v>6.5604766706341966E-3</v>
      </c>
      <c r="CP78" s="33">
        <f t="shared" si="90"/>
        <v>6.7380119931064186E-3</v>
      </c>
      <c r="CQ78" s="33">
        <f t="shared" si="91"/>
        <v>6.177785089882093E-3</v>
      </c>
      <c r="CR78" s="33">
        <f t="shared" si="92"/>
        <v>6.2067654385802307E-3</v>
      </c>
      <c r="CS78" s="33">
        <f t="shared" si="93"/>
        <v>1.3682444975089636E-2</v>
      </c>
      <c r="CT78" s="33">
        <f t="shared" si="94"/>
        <v>1.4436128824733219E-2</v>
      </c>
      <c r="CU78" s="33">
        <f t="shared" si="95"/>
        <v>5.8438808565293154E-3</v>
      </c>
      <c r="CV78" s="33">
        <f t="shared" si="96"/>
        <v>8.6031564930022508E-3</v>
      </c>
      <c r="CW78" s="33">
        <f t="shared" si="97"/>
        <v>1.2806368287183068E-2</v>
      </c>
      <c r="CX78" s="35">
        <f t="shared" si="98"/>
        <v>1.4050448449701936E-2</v>
      </c>
    </row>
    <row r="79" spans="1:102" x14ac:dyDescent="0.3">
      <c r="A79" s="21">
        <v>44098</v>
      </c>
      <c r="B79" s="22">
        <v>3246.59</v>
      </c>
      <c r="C79" s="23">
        <v>5890.73</v>
      </c>
      <c r="D79" s="23">
        <v>6678.0379999999996</v>
      </c>
      <c r="E79" s="23">
        <f t="shared" si="132"/>
        <v>5886.8865301519136</v>
      </c>
      <c r="F79" s="23">
        <f>VLOOKUP($A79,Data!S$7:T$800,2,0)</f>
        <v>326.45479</v>
      </c>
      <c r="G79" s="23">
        <f>VLOOKUP($A79,Data!V$7:Y$800,4,0)</f>
        <v>32.203127119440651</v>
      </c>
      <c r="H79" s="23">
        <f>VLOOKUP($A79,Data!P$7:Q$800,2,0)</f>
        <v>58.544899999999998</v>
      </c>
      <c r="I79" s="23">
        <f>VLOOKUP($A79,Data!K$7:N$800,4,0)</f>
        <v>61.323768071978776</v>
      </c>
      <c r="J79" s="23">
        <f>VLOOKUP($A79,Data!AA$7:AB$800,2,0)</f>
        <v>601.39</v>
      </c>
      <c r="K79" s="23">
        <f>VLOOKUP($A79,Data!AD$7:AE$800,2,0)</f>
        <v>60.789099999999998</v>
      </c>
      <c r="L79" s="23">
        <f>VLOOKUP($A79,Data!AL$7:AO$800,4,0)</f>
        <v>323.24631408407618</v>
      </c>
      <c r="M79" s="23">
        <f>VLOOKUP($A79,Data!AG$7:AJ$800,4,0)</f>
        <v>32.696599999999997</v>
      </c>
      <c r="N79" s="23">
        <f>VLOOKUP($A79,Data!AQ$7:AU$800,5,0)</f>
        <v>32.999142899063507</v>
      </c>
      <c r="O79" s="24">
        <f>VLOOKUP($A79,Data!AQ$7:AW$800,7,0)</f>
        <v>33.088157381863248</v>
      </c>
      <c r="P79" s="32">
        <f t="shared" si="99"/>
        <v>2.9874077827070078E-3</v>
      </c>
      <c r="Q79" s="33">
        <f t="shared" si="85"/>
        <v>3.0223157579287729E-3</v>
      </c>
      <c r="R79" s="33">
        <f t="shared" si="86"/>
        <v>3.0373323624444115E-3</v>
      </c>
      <c r="S79" s="34">
        <f t="shared" si="100"/>
        <v>3.0298436754838008E-3</v>
      </c>
      <c r="T79" s="33">
        <f t="shared" si="101"/>
        <v>3.0305025841568245E-3</v>
      </c>
      <c r="U79" s="33">
        <f t="shared" si="73"/>
        <v>3.0316761679183291E-3</v>
      </c>
      <c r="V79" s="33">
        <f t="shared" si="74"/>
        <v>3.0273333767358857E-3</v>
      </c>
      <c r="W79" s="33">
        <f t="shared" si="75"/>
        <v>2.9355310165639636E-3</v>
      </c>
      <c r="X79" s="33">
        <f t="shared" si="76"/>
        <v>3.0350069041111816E-3</v>
      </c>
      <c r="Y79" s="33">
        <f t="shared" si="77"/>
        <v>3.0741153874078719E-3</v>
      </c>
      <c r="Z79" s="33">
        <f t="shared" si="78"/>
        <v>3.0237891000679529E-3</v>
      </c>
      <c r="AA79" s="33">
        <f t="shared" si="79"/>
        <v>3.1970643462893023E-3</v>
      </c>
      <c r="AB79" s="33">
        <f t="shared" si="80"/>
        <v>3.0353744362925372E-3</v>
      </c>
      <c r="AC79" s="35">
        <f t="shared" si="81"/>
        <v>6.8018764135318044E-3</v>
      </c>
      <c r="AD79" s="32">
        <f t="shared" si="102"/>
        <v>8.186826228051558E-6</v>
      </c>
      <c r="AE79" s="33">
        <f t="shared" si="103"/>
        <v>9.3604099895561177E-6</v>
      </c>
      <c r="AF79" s="33">
        <f t="shared" si="104"/>
        <v>5.0176188071127115E-6</v>
      </c>
      <c r="AG79" s="33">
        <f t="shared" si="105"/>
        <v>-8.6784741364809292E-5</v>
      </c>
      <c r="AH79" s="33">
        <f t="shared" si="106"/>
        <v>1.269114618240863E-5</v>
      </c>
      <c r="AI79" s="33">
        <f t="shared" si="107"/>
        <v>5.1799629479098996E-5</v>
      </c>
      <c r="AJ79" s="33">
        <f t="shared" si="108"/>
        <v>1.473342139179934E-6</v>
      </c>
      <c r="AK79" s="33">
        <f t="shared" si="109"/>
        <v>1.7474858836052931E-4</v>
      </c>
      <c r="AL79" s="33">
        <f t="shared" si="110"/>
        <v>1.3058678363764287E-5</v>
      </c>
      <c r="AM79" s="35">
        <f t="shared" si="111"/>
        <v>3.7795606556030314E-3</v>
      </c>
      <c r="AN79" s="52">
        <f t="shared" si="112"/>
        <v>-6.8297782875870183E-6</v>
      </c>
      <c r="AO79" s="34">
        <f t="shared" si="113"/>
        <v>-5.6561945260824587E-6</v>
      </c>
      <c r="AP79" s="34">
        <f t="shared" si="114"/>
        <v>-9.9989857085258649E-6</v>
      </c>
      <c r="AQ79" s="34">
        <f t="shared" si="115"/>
        <v>-1.0180134588044787E-4</v>
      </c>
      <c r="AR79" s="34">
        <f t="shared" si="116"/>
        <v>-2.3254583332299461E-6</v>
      </c>
      <c r="AS79" s="34">
        <f t="shared" si="117"/>
        <v>3.678302496346042E-5</v>
      </c>
      <c r="AT79" s="34">
        <f t="shared" si="118"/>
        <v>-1.3543262376458642E-5</v>
      </c>
      <c r="AU79" s="34">
        <f t="shared" si="119"/>
        <v>1.5973198384489073E-4</v>
      </c>
      <c r="AV79" s="34">
        <f t="shared" si="120"/>
        <v>-1.9579261518742896E-6</v>
      </c>
      <c r="AW79" s="53">
        <f t="shared" si="121"/>
        <v>3.7645440510873929E-3</v>
      </c>
      <c r="AX79" s="52">
        <f t="shared" si="122"/>
        <v>6.5890867295692601E-7</v>
      </c>
      <c r="AY79" s="34">
        <f t="shared" si="123"/>
        <v>1.8324924344614857E-6</v>
      </c>
      <c r="AZ79" s="34">
        <f t="shared" si="124"/>
        <v>-2.5102987479819205E-6</v>
      </c>
      <c r="BA79" s="34">
        <f t="shared" si="125"/>
        <v>-9.4312658919903924E-5</v>
      </c>
      <c r="BB79" s="34">
        <f t="shared" si="126"/>
        <v>5.1632286273139982E-6</v>
      </c>
      <c r="BC79" s="34">
        <f t="shared" si="127"/>
        <v>4.4271711924004364E-5</v>
      </c>
      <c r="BD79" s="34">
        <f t="shared" si="128"/>
        <v>-6.0545754159146981E-6</v>
      </c>
      <c r="BE79" s="34">
        <f t="shared" si="129"/>
        <v>1.6722067080543468E-4</v>
      </c>
      <c r="BF79" s="34">
        <f t="shared" si="130"/>
        <v>5.5307608086696547E-6</v>
      </c>
      <c r="BG79" s="53">
        <f t="shared" si="131"/>
        <v>3.7720327380479368E-3</v>
      </c>
      <c r="BH79" s="32">
        <v>8.186826228051558E-6</v>
      </c>
      <c r="BI79" s="33">
        <v>9.3604099895561177E-6</v>
      </c>
      <c r="BJ79" s="33">
        <v>5.0176188071127115E-6</v>
      </c>
      <c r="BK79" s="33">
        <v>-8.6784741364809292E-5</v>
      </c>
      <c r="BL79" s="33">
        <v>1.269114618240863E-5</v>
      </c>
      <c r="BM79" s="33">
        <v>5.1799629479098996E-5</v>
      </c>
      <c r="BN79" s="33">
        <v>1.473342139179934E-6</v>
      </c>
      <c r="BO79" s="33">
        <v>1.7474858836052931E-4</v>
      </c>
      <c r="BP79" s="33">
        <v>1.3058678363764287E-5</v>
      </c>
      <c r="BQ79" s="35">
        <v>3.7795606556030314E-3</v>
      </c>
      <c r="BR79" s="32">
        <v>-6.8297782875870183E-6</v>
      </c>
      <c r="BS79" s="33">
        <v>-5.6561945260824587E-6</v>
      </c>
      <c r="BT79" s="33">
        <v>-9.9989857085258649E-6</v>
      </c>
      <c r="BU79" s="33">
        <v>-1.0180134588044787E-4</v>
      </c>
      <c r="BV79" s="33">
        <v>-2.3254583332299461E-6</v>
      </c>
      <c r="BW79" s="33">
        <v>3.678302496346042E-5</v>
      </c>
      <c r="BX79" s="33">
        <v>-1.3543262376458642E-5</v>
      </c>
      <c r="BY79" s="33">
        <v>1.5973198384489073E-4</v>
      </c>
      <c r="BZ79" s="33">
        <v>-1.9579261518742896E-6</v>
      </c>
      <c r="CA79" s="35">
        <v>3.7645440510873929E-3</v>
      </c>
      <c r="CB79" s="52">
        <v>6.5890867295692601E-7</v>
      </c>
      <c r="CC79" s="34">
        <v>1.8324924344614857E-6</v>
      </c>
      <c r="CD79" s="34">
        <v>-2.5102987479819205E-6</v>
      </c>
      <c r="CE79" s="34">
        <v>-9.4312658919903924E-5</v>
      </c>
      <c r="CF79" s="34">
        <v>5.1632286273139982E-6</v>
      </c>
      <c r="CG79" s="34">
        <v>4.4271711924004364E-5</v>
      </c>
      <c r="CH79" s="34">
        <v>-6.0545754159146981E-6</v>
      </c>
      <c r="CI79" s="34">
        <v>1.6722067080543468E-4</v>
      </c>
      <c r="CJ79" s="34">
        <v>5.5307608086696547E-6</v>
      </c>
      <c r="CK79" s="53">
        <v>3.7720327380479368E-3</v>
      </c>
      <c r="CL79" s="33">
        <v>0</v>
      </c>
      <c r="CM79" s="33">
        <f t="shared" si="87"/>
        <v>1.6190289101527089E-2</v>
      </c>
      <c r="CN79" s="33">
        <f t="shared" si="88"/>
        <v>8.0571804280737958E-3</v>
      </c>
      <c r="CO79" s="33">
        <f t="shared" si="89"/>
        <v>6.5596983698725797E-3</v>
      </c>
      <c r="CP79" s="33">
        <f t="shared" si="90"/>
        <v>6.7360729073790981E-3</v>
      </c>
      <c r="CQ79" s="33">
        <f t="shared" si="91"/>
        <v>6.1778139034514012E-3</v>
      </c>
      <c r="CR79" s="33">
        <f t="shared" si="92"/>
        <v>6.1124630599407315E-3</v>
      </c>
      <c r="CS79" s="33">
        <f t="shared" si="93"/>
        <v>1.3675756651027715E-2</v>
      </c>
      <c r="CT79" s="33">
        <f t="shared" si="94"/>
        <v>1.4423124715597924E-2</v>
      </c>
      <c r="CU79" s="33">
        <f t="shared" si="95"/>
        <v>5.8907988577745485E-3</v>
      </c>
      <c r="CV79" s="33">
        <f t="shared" si="96"/>
        <v>8.6406931367100093E-3</v>
      </c>
      <c r="CW79" s="33">
        <f t="shared" si="97"/>
        <v>1.2798388698877616E-2</v>
      </c>
      <c r="CX79" s="35">
        <f t="shared" si="98"/>
        <v>1.614813566210338E-2</v>
      </c>
    </row>
    <row r="80" spans="1:102" x14ac:dyDescent="0.3">
      <c r="A80" s="21">
        <v>44097</v>
      </c>
      <c r="B80" s="22">
        <v>3236.92</v>
      </c>
      <c r="C80" s="23">
        <v>5872.98</v>
      </c>
      <c r="D80" s="23">
        <v>6657.8159999999998</v>
      </c>
      <c r="E80" s="23">
        <f t="shared" si="132"/>
        <v>5869.1040623279123</v>
      </c>
      <c r="F80" s="23">
        <f>VLOOKUP($A80,Data!S$7:T$800,2,0)</f>
        <v>325.468457</v>
      </c>
      <c r="G80" s="23">
        <f>VLOOKUP($A80,Data!V$7:Y$800,4,0)</f>
        <v>32.105792752700168</v>
      </c>
      <c r="H80" s="23">
        <f>VLOOKUP($A80,Data!P$7:Q$800,2,0)</f>
        <v>58.368200000000002</v>
      </c>
      <c r="I80" s="23">
        <f>VLOOKUP($A80,Data!K$7:N$800,4,0)</f>
        <v>61.144277149919809</v>
      </c>
      <c r="J80" s="23">
        <f>VLOOKUP($A80,Data!AA$7:AB$800,2,0)</f>
        <v>599.57029999999997</v>
      </c>
      <c r="K80" s="23">
        <f>VLOOKUP($A80,Data!AD$7:AE$800,2,0)</f>
        <v>60.602800000000002</v>
      </c>
      <c r="L80" s="23">
        <f>VLOOKUP($A80,Data!AL$7:AO$800,4,0)</f>
        <v>322.27183203112156</v>
      </c>
      <c r="M80" s="23">
        <f>VLOOKUP($A80,Data!AG$7:AJ$800,4,0)</f>
        <v>32.592399999999998</v>
      </c>
      <c r="N80" s="23">
        <f>VLOOKUP($A80,Data!AQ$7:AU$800,5,0)</f>
        <v>32.899281261749195</v>
      </c>
      <c r="O80" s="24">
        <f>VLOOKUP($A80,Data!AQ$7:AW$800,7,0)</f>
        <v>32.864616323254332</v>
      </c>
      <c r="P80" s="32">
        <f t="shared" si="99"/>
        <v>-2.3721411401357861E-2</v>
      </c>
      <c r="Q80" s="33">
        <f t="shared" si="85"/>
        <v>-2.3671029379738973E-2</v>
      </c>
      <c r="R80" s="33">
        <f t="shared" si="86"/>
        <v>-2.3649224338408104E-2</v>
      </c>
      <c r="S80" s="34">
        <f t="shared" si="100"/>
        <v>-2.3660052397850566E-2</v>
      </c>
      <c r="T80" s="33">
        <f t="shared" si="101"/>
        <v>-2.3657162782381058E-2</v>
      </c>
      <c r="U80" s="33">
        <f t="shared" si="73"/>
        <v>-2.3658571267610506E-2</v>
      </c>
      <c r="V80" s="33">
        <f t="shared" si="74"/>
        <v>-2.3636193318300691E-2</v>
      </c>
      <c r="W80" s="33">
        <f t="shared" si="75"/>
        <v>-2.3624544157285654E-2</v>
      </c>
      <c r="X80" s="33">
        <f t="shared" si="76"/>
        <v>-2.3652998597123776E-2</v>
      </c>
      <c r="Y80" s="33">
        <f t="shared" si="77"/>
        <v>-2.3656703914214594E-2</v>
      </c>
      <c r="Z80" s="33">
        <f t="shared" si="78"/>
        <v>-2.3648746602235149E-2</v>
      </c>
      <c r="AA80" s="33">
        <f t="shared" si="79"/>
        <v>-2.3685637343446309E-2</v>
      </c>
      <c r="AB80" s="33">
        <f t="shared" si="80"/>
        <v>-2.3651381861869103E-2</v>
      </c>
      <c r="AC80" s="35">
        <f t="shared" si="81"/>
        <v>-2.480509595270719E-2</v>
      </c>
      <c r="AD80" s="32">
        <f t="shared" si="102"/>
        <v>1.3866597357914401E-5</v>
      </c>
      <c r="AE80" s="33">
        <f t="shared" si="103"/>
        <v>1.2458112128466148E-5</v>
      </c>
      <c r="AF80" s="33">
        <f t="shared" si="104"/>
        <v>3.483606143828144E-5</v>
      </c>
      <c r="AG80" s="33">
        <f t="shared" si="105"/>
        <v>4.6485222453318542E-5</v>
      </c>
      <c r="AH80" s="33">
        <f t="shared" si="106"/>
        <v>1.8030782615197083E-5</v>
      </c>
      <c r="AI80" s="33">
        <f t="shared" si="107"/>
        <v>1.4325465524378522E-5</v>
      </c>
      <c r="AJ80" s="33">
        <f t="shared" si="108"/>
        <v>2.2282777503823681E-5</v>
      </c>
      <c r="AK80" s="33">
        <f t="shared" si="109"/>
        <v>-1.4607963707335969E-5</v>
      </c>
      <c r="AL80" s="33">
        <f t="shared" si="110"/>
        <v>1.9647517869869624E-5</v>
      </c>
      <c r="AM80" s="35">
        <f t="shared" si="111"/>
        <v>-1.1340665729682176E-3</v>
      </c>
      <c r="AN80" s="52">
        <f t="shared" si="112"/>
        <v>-7.938443972954623E-6</v>
      </c>
      <c r="AO80" s="34">
        <f t="shared" si="113"/>
        <v>-9.3469292024028761E-6</v>
      </c>
      <c r="AP80" s="34">
        <f t="shared" si="114"/>
        <v>1.3031020107412417E-5</v>
      </c>
      <c r="AQ80" s="34">
        <f t="shared" si="115"/>
        <v>2.4680181122449518E-5</v>
      </c>
      <c r="AR80" s="34">
        <f t="shared" si="116"/>
        <v>-3.7742587156719409E-6</v>
      </c>
      <c r="AS80" s="34">
        <f t="shared" si="117"/>
        <v>-7.4795758064905016E-6</v>
      </c>
      <c r="AT80" s="34">
        <f t="shared" si="118"/>
        <v>4.7773617295465698E-7</v>
      </c>
      <c r="AU80" s="34">
        <f t="shared" si="119"/>
        <v>-3.6413005038204993E-5</v>
      </c>
      <c r="AV80" s="34">
        <f t="shared" si="120"/>
        <v>-2.1575234609993998E-6</v>
      </c>
      <c r="AW80" s="53">
        <f t="shared" si="121"/>
        <v>-1.1558716142990866E-3</v>
      </c>
      <c r="AX80" s="52">
        <f t="shared" si="122"/>
        <v>2.8896154694590948E-6</v>
      </c>
      <c r="AY80" s="34">
        <f t="shared" si="123"/>
        <v>1.4811302400108417E-6</v>
      </c>
      <c r="AZ80" s="34">
        <f t="shared" si="124"/>
        <v>2.3859079549826134E-5</v>
      </c>
      <c r="BA80" s="34">
        <f t="shared" si="125"/>
        <v>3.5508240564863236E-5</v>
      </c>
      <c r="BB80" s="34">
        <f t="shared" si="126"/>
        <v>7.0538007267417768E-6</v>
      </c>
      <c r="BC80" s="34">
        <f t="shared" si="127"/>
        <v>3.3484836359232162E-6</v>
      </c>
      <c r="BD80" s="34">
        <f t="shared" si="128"/>
        <v>1.1305795615368375E-5</v>
      </c>
      <c r="BE80" s="34">
        <f t="shared" si="129"/>
        <v>-2.5584945595791275E-5</v>
      </c>
      <c r="BF80" s="34">
        <f t="shared" si="130"/>
        <v>8.6705359814143179E-6</v>
      </c>
      <c r="BG80" s="53">
        <f t="shared" si="131"/>
        <v>-1.1450435548566729E-3</v>
      </c>
      <c r="BH80" s="32">
        <v>1.3866597357914401E-5</v>
      </c>
      <c r="BI80" s="33">
        <v>1.2458112128466148E-5</v>
      </c>
      <c r="BJ80" s="33">
        <v>3.483606143828144E-5</v>
      </c>
      <c r="BK80" s="33">
        <v>4.6485222453318542E-5</v>
      </c>
      <c r="BL80" s="33">
        <v>1.8030782615197083E-5</v>
      </c>
      <c r="BM80" s="33">
        <v>1.4325465524378522E-5</v>
      </c>
      <c r="BN80" s="33">
        <v>2.2282777503823681E-5</v>
      </c>
      <c r="BO80" s="33">
        <v>-1.4607963707335969E-5</v>
      </c>
      <c r="BP80" s="33">
        <v>1.9647517869869624E-5</v>
      </c>
      <c r="BQ80" s="35">
        <v>-1.1340665729682176E-3</v>
      </c>
      <c r="BR80" s="32">
        <v>-7.938443972954623E-6</v>
      </c>
      <c r="BS80" s="33">
        <v>-9.3469292024028761E-6</v>
      </c>
      <c r="BT80" s="33">
        <v>1.3031020107412417E-5</v>
      </c>
      <c r="BU80" s="33">
        <v>2.4680181122449518E-5</v>
      </c>
      <c r="BV80" s="33">
        <v>-3.7742587156719409E-6</v>
      </c>
      <c r="BW80" s="33">
        <v>-7.4795758064905016E-6</v>
      </c>
      <c r="BX80" s="33">
        <v>4.7773617295465698E-7</v>
      </c>
      <c r="BY80" s="33">
        <v>-3.6413005038204993E-5</v>
      </c>
      <c r="BZ80" s="33">
        <v>-2.1575234609993998E-6</v>
      </c>
      <c r="CA80" s="35">
        <v>-1.1558716142990866E-3</v>
      </c>
      <c r="CB80" s="52">
        <v>2.8896154694590948E-6</v>
      </c>
      <c r="CC80" s="34">
        <v>1.4811302400108417E-6</v>
      </c>
      <c r="CD80" s="34">
        <v>2.3859079549826134E-5</v>
      </c>
      <c r="CE80" s="34">
        <v>3.5508240564863236E-5</v>
      </c>
      <c r="CF80" s="34">
        <v>7.0538007267417768E-6</v>
      </c>
      <c r="CG80" s="34">
        <v>3.3484836359232162E-6</v>
      </c>
      <c r="CH80" s="34">
        <v>1.1305795615368375E-5</v>
      </c>
      <c r="CI80" s="34">
        <v>-2.5584945595791275E-5</v>
      </c>
      <c r="CJ80" s="34">
        <v>8.6705359814143179E-6</v>
      </c>
      <c r="CK80" s="53">
        <v>-1.1450435548566729E-3</v>
      </c>
      <c r="CL80" s="33">
        <v>0</v>
      </c>
      <c r="CM80" s="33">
        <f t="shared" si="87"/>
        <v>1.617507558235709E-2</v>
      </c>
      <c r="CN80" s="33">
        <f t="shared" si="88"/>
        <v>8.0496147794610895E-3</v>
      </c>
      <c r="CO80" s="33">
        <f t="shared" si="89"/>
        <v>6.5514827380273033E-3</v>
      </c>
      <c r="CP80" s="33">
        <f t="shared" si="90"/>
        <v>6.7266779275219069E-3</v>
      </c>
      <c r="CQ80" s="33">
        <f t="shared" si="91"/>
        <v>6.1727805244453648E-3</v>
      </c>
      <c r="CR80" s="33">
        <f t="shared" si="92"/>
        <v>6.1995227035471778E-3</v>
      </c>
      <c r="CS80" s="33">
        <f t="shared" si="93"/>
        <v>1.366293087015169E-2</v>
      </c>
      <c r="CT80" s="33">
        <f t="shared" si="94"/>
        <v>1.4370739013296108E-2</v>
      </c>
      <c r="CU80" s="33">
        <f t="shared" si="95"/>
        <v>5.8893213042834347E-3</v>
      </c>
      <c r="CV80" s="33">
        <f t="shared" si="96"/>
        <v>8.4649963134706407E-3</v>
      </c>
      <c r="CW80" s="33">
        <f t="shared" si="97"/>
        <v>1.2785202914265659E-2</v>
      </c>
      <c r="CX80" s="35">
        <f t="shared" si="98"/>
        <v>1.2333488904099799E-2</v>
      </c>
    </row>
    <row r="81" spans="1:102" x14ac:dyDescent="0.3">
      <c r="A81" s="21">
        <v>44096</v>
      </c>
      <c r="B81" s="22">
        <v>3315.57</v>
      </c>
      <c r="C81" s="23">
        <v>6015.37</v>
      </c>
      <c r="D81" s="23">
        <v>6819.0820000000003</v>
      </c>
      <c r="E81" s="23">
        <f t="shared" si="132"/>
        <v>6011.3325043620198</v>
      </c>
      <c r="F81" s="23">
        <f>VLOOKUP($A81,Data!S$7:T$800,2,0)</f>
        <v>333.35468300000002</v>
      </c>
      <c r="G81" s="23">
        <f>VLOOKUP($A81,Data!V$7:Y$800,4,0)</f>
        <v>32.883775908581477</v>
      </c>
      <c r="H81" s="23">
        <f>VLOOKUP($A81,Data!P$7:Q$800,2,0)</f>
        <v>59.781199999999998</v>
      </c>
      <c r="I81" s="23">
        <f>VLOOKUP($A81,Data!K$7:N$800,4,0)</f>
        <v>62.623734326817839</v>
      </c>
      <c r="J81" s="23">
        <f>VLOOKUP($A81,Data!AA$7:AB$800,2,0)</f>
        <v>614.09550000000002</v>
      </c>
      <c r="K81" s="23">
        <f>VLOOKUP($A81,Data!AD$7:AE$800,2,0)</f>
        <v>62.071199999999997</v>
      </c>
      <c r="L81" s="23">
        <f>VLOOKUP($A81,Data!AL$7:AO$800,4,0)</f>
        <v>330.07775727187828</v>
      </c>
      <c r="M81" s="23">
        <f>VLOOKUP($A81,Data!AG$7:AJ$800,4,0)</f>
        <v>33.383099999999999</v>
      </c>
      <c r="N81" s="23">
        <f>VLOOKUP($A81,Data!AQ$7:AU$800,5,0)</f>
        <v>33.696243995804686</v>
      </c>
      <c r="O81" s="24">
        <f>VLOOKUP($A81,Data!AQ$7:AW$800,7,0)</f>
        <v>33.700561997256436</v>
      </c>
      <c r="P81" s="32">
        <f t="shared" si="99"/>
        <v>1.0517942372282096E-2</v>
      </c>
      <c r="Q81" s="33">
        <f t="shared" si="85"/>
        <v>1.0521205360892738E-2</v>
      </c>
      <c r="R81" s="33">
        <f t="shared" si="86"/>
        <v>1.0522556432760455E-2</v>
      </c>
      <c r="S81" s="34">
        <f t="shared" si="100"/>
        <v>1.0521864323688701E-2</v>
      </c>
      <c r="T81" s="33">
        <f t="shared" si="101"/>
        <v>1.0513396160768851E-2</v>
      </c>
      <c r="U81" s="33">
        <f t="shared" si="73"/>
        <v>1.0514381438566645E-2</v>
      </c>
      <c r="V81" s="33">
        <f t="shared" si="74"/>
        <v>1.0505462333311399E-2</v>
      </c>
      <c r="W81" s="33">
        <f t="shared" si="75"/>
        <v>1.0575228328793429E-2</v>
      </c>
      <c r="X81" s="33">
        <f t="shared" si="76"/>
        <v>1.0520448996235388E-2</v>
      </c>
      <c r="Y81" s="33">
        <f t="shared" si="77"/>
        <v>1.0534952893082705E-2</v>
      </c>
      <c r="Z81" s="33">
        <f t="shared" si="78"/>
        <v>1.0486660263764325E-2</v>
      </c>
      <c r="AA81" s="33">
        <f t="shared" si="79"/>
        <v>1.0473074210508582E-2</v>
      </c>
      <c r="AB81" s="33">
        <f t="shared" si="80"/>
        <v>1.0518320682427973E-2</v>
      </c>
      <c r="AC81" s="35">
        <f t="shared" si="81"/>
        <v>8.3379870035604764E-3</v>
      </c>
      <c r="AD81" s="32">
        <f t="shared" si="102"/>
        <v>-7.8092001238871944E-6</v>
      </c>
      <c r="AE81" s="33">
        <f t="shared" si="103"/>
        <v>-6.8239223260935233E-6</v>
      </c>
      <c r="AF81" s="33">
        <f t="shared" si="104"/>
        <v>-1.5743027581338609E-5</v>
      </c>
      <c r="AG81" s="33">
        <f t="shared" si="105"/>
        <v>5.4022967900690944E-5</v>
      </c>
      <c r="AH81" s="33">
        <f t="shared" si="106"/>
        <v>-7.5636465735051672E-7</v>
      </c>
      <c r="AI81" s="33">
        <f t="shared" si="107"/>
        <v>1.374753218996716E-5</v>
      </c>
      <c r="AJ81" s="33">
        <f t="shared" si="108"/>
        <v>-3.454509712841336E-5</v>
      </c>
      <c r="AK81" s="33">
        <f t="shared" si="109"/>
        <v>-4.8131150384156385E-5</v>
      </c>
      <c r="AL81" s="33">
        <f t="shared" si="110"/>
        <v>-2.8846784647651447E-6</v>
      </c>
      <c r="AM81" s="35">
        <f t="shared" si="111"/>
        <v>-2.1832183573322617E-3</v>
      </c>
      <c r="AN81" s="52">
        <f t="shared" si="112"/>
        <v>-9.1602719916039632E-6</v>
      </c>
      <c r="AO81" s="34">
        <f t="shared" si="113"/>
        <v>-8.1749941938102921E-6</v>
      </c>
      <c r="AP81" s="34">
        <f t="shared" si="114"/>
        <v>-1.7094099449055378E-5</v>
      </c>
      <c r="AQ81" s="34">
        <f t="shared" si="115"/>
        <v>5.2671896032974175E-5</v>
      </c>
      <c r="AR81" s="34">
        <f t="shared" si="116"/>
        <v>-2.1074365250672855E-6</v>
      </c>
      <c r="AS81" s="34">
        <f t="shared" si="117"/>
        <v>1.2396460322250391E-5</v>
      </c>
      <c r="AT81" s="34">
        <f t="shared" si="118"/>
        <v>-3.5896168996130129E-5</v>
      </c>
      <c r="AU81" s="34">
        <f t="shared" si="119"/>
        <v>-4.9482222251873154E-5</v>
      </c>
      <c r="AV81" s="34">
        <f t="shared" si="120"/>
        <v>-4.2357503324819135E-6</v>
      </c>
      <c r="AW81" s="53">
        <f t="shared" si="121"/>
        <v>-2.1845694291999784E-3</v>
      </c>
      <c r="AX81" s="52">
        <f t="shared" si="122"/>
        <v>-8.4681629197724817E-6</v>
      </c>
      <c r="AY81" s="34">
        <f t="shared" si="123"/>
        <v>-7.4828851219788106E-6</v>
      </c>
      <c r="AZ81" s="34">
        <f t="shared" si="124"/>
        <v>-1.6401990377223896E-5</v>
      </c>
      <c r="BA81" s="34">
        <f t="shared" si="125"/>
        <v>5.3364005104805656E-5</v>
      </c>
      <c r="BB81" s="34">
        <f t="shared" si="126"/>
        <v>-1.415327453235804E-6</v>
      </c>
      <c r="BC81" s="34">
        <f t="shared" si="127"/>
        <v>1.3088569394081873E-5</v>
      </c>
      <c r="BD81" s="34">
        <f t="shared" si="128"/>
        <v>-3.5204059924298647E-5</v>
      </c>
      <c r="BE81" s="34">
        <f t="shared" si="129"/>
        <v>-4.8790113180041672E-5</v>
      </c>
      <c r="BF81" s="34">
        <f t="shared" si="130"/>
        <v>-3.5436412606504319E-6</v>
      </c>
      <c r="BG81" s="53">
        <f t="shared" si="131"/>
        <v>-2.1838773201281469E-3</v>
      </c>
      <c r="BH81" s="32">
        <v>-7.8092001238871944E-6</v>
      </c>
      <c r="BI81" s="33">
        <v>-6.8239223260935233E-6</v>
      </c>
      <c r="BJ81" s="33">
        <v>-1.5743027581338609E-5</v>
      </c>
      <c r="BK81" s="33">
        <v>5.4022967900690944E-5</v>
      </c>
      <c r="BL81" s="33">
        <v>-7.5636465735051672E-7</v>
      </c>
      <c r="BM81" s="33">
        <v>1.374753218996716E-5</v>
      </c>
      <c r="BN81" s="33">
        <v>-3.454509712841336E-5</v>
      </c>
      <c r="BO81" s="33">
        <v>-4.8131150384156385E-5</v>
      </c>
      <c r="BP81" s="33">
        <v>-2.8846784647651447E-6</v>
      </c>
      <c r="BQ81" s="35">
        <v>-2.1832183573322617E-3</v>
      </c>
      <c r="BR81" s="32">
        <v>-9.1602719916039632E-6</v>
      </c>
      <c r="BS81" s="33">
        <v>-8.1749941938102921E-6</v>
      </c>
      <c r="BT81" s="33">
        <v>-1.7094099449055378E-5</v>
      </c>
      <c r="BU81" s="33">
        <v>5.2671896032974175E-5</v>
      </c>
      <c r="BV81" s="33">
        <v>-2.1074365250672855E-6</v>
      </c>
      <c r="BW81" s="33">
        <v>1.2396460322250391E-5</v>
      </c>
      <c r="BX81" s="33">
        <v>-3.5896168996130129E-5</v>
      </c>
      <c r="BY81" s="33">
        <v>-4.9482222251873154E-5</v>
      </c>
      <c r="BZ81" s="33">
        <v>-4.2357503324819135E-6</v>
      </c>
      <c r="CA81" s="35">
        <v>-2.1845694291999784E-3</v>
      </c>
      <c r="CB81" s="52">
        <v>-8.4681629197724817E-6</v>
      </c>
      <c r="CC81" s="34">
        <v>-7.4828851219788106E-6</v>
      </c>
      <c r="CD81" s="34">
        <v>-1.6401990377223896E-5</v>
      </c>
      <c r="CE81" s="34">
        <v>5.3364005104805656E-5</v>
      </c>
      <c r="CF81" s="34">
        <v>-1.415327453235804E-6</v>
      </c>
      <c r="CG81" s="34">
        <v>1.3088569394081873E-5</v>
      </c>
      <c r="CH81" s="34">
        <v>-3.5204059924298647E-5</v>
      </c>
      <c r="CI81" s="34">
        <v>-4.8790113180041672E-5</v>
      </c>
      <c r="CJ81" s="34">
        <v>-3.5436412606504319E-6</v>
      </c>
      <c r="CK81" s="53">
        <v>-2.1838773201281469E-3</v>
      </c>
      <c r="CL81" s="33">
        <v>0</v>
      </c>
      <c r="CM81" s="33">
        <f t="shared" si="87"/>
        <v>1.6152381136800287E-2</v>
      </c>
      <c r="CN81" s="33">
        <f t="shared" si="88"/>
        <v>8.0382812860488873E-3</v>
      </c>
      <c r="CO81" s="33">
        <f t="shared" si="89"/>
        <v>6.5371870996520087E-3</v>
      </c>
      <c r="CP81" s="33">
        <f t="shared" si="90"/>
        <v>6.713832099753958E-3</v>
      </c>
      <c r="CQ81" s="33">
        <f t="shared" si="91"/>
        <v>6.1368808971138389E-3</v>
      </c>
      <c r="CR81" s="33">
        <f t="shared" si="92"/>
        <v>6.1516175576672438E-3</v>
      </c>
      <c r="CS81" s="33">
        <f t="shared" si="93"/>
        <v>1.36442109520023E-2</v>
      </c>
      <c r="CT81" s="33">
        <f t="shared" si="94"/>
        <v>1.4355855587446786E-2</v>
      </c>
      <c r="CU81" s="33">
        <f t="shared" si="95"/>
        <v>5.866364394193635E-3</v>
      </c>
      <c r="CV81" s="33">
        <f t="shared" si="96"/>
        <v>8.4800853264255238E-3</v>
      </c>
      <c r="CW81" s="33">
        <f t="shared" si="97"/>
        <v>1.2764822166033918E-2</v>
      </c>
      <c r="CX81" s="35">
        <f t="shared" si="98"/>
        <v>1.3510744410355491E-2</v>
      </c>
    </row>
    <row r="82" spans="1:102" x14ac:dyDescent="0.3">
      <c r="A82" s="21">
        <v>44095</v>
      </c>
      <c r="B82" s="22">
        <v>3281.06</v>
      </c>
      <c r="C82" s="23">
        <v>5952.74</v>
      </c>
      <c r="D82" s="23">
        <v>6748.0749999999998</v>
      </c>
      <c r="E82" s="23">
        <f t="shared" si="132"/>
        <v>5948.7406622173594</v>
      </c>
      <c r="F82" s="23">
        <f>VLOOKUP($A82,Data!S$7:T$800,2,0)</f>
        <v>329.88645600000001</v>
      </c>
      <c r="G82" s="23">
        <f>VLOOKUP($A82,Data!V$7:Y$800,4,0)</f>
        <v>32.541620893874054</v>
      </c>
      <c r="H82" s="23">
        <f>VLOOKUP($A82,Data!P$7:Q$800,2,0)</f>
        <v>59.159700000000001</v>
      </c>
      <c r="I82" s="23">
        <f>VLOOKUP($A82,Data!K$7:N$800,4,0)</f>
        <v>61.968404302151598</v>
      </c>
      <c r="J82" s="23">
        <f>VLOOKUP($A82,Data!AA$7:AB$800,2,0)</f>
        <v>607.70219999999995</v>
      </c>
      <c r="K82" s="23">
        <f>VLOOKUP($A82,Data!AD$7:AE$800,2,0)</f>
        <v>61.424100000000003</v>
      </c>
      <c r="L82" s="23">
        <f>VLOOKUP($A82,Data!AL$7:AO$800,4,0)</f>
        <v>326.65226593463302</v>
      </c>
      <c r="M82" s="23">
        <f>VLOOKUP($A82,Data!AG$7:AJ$800,4,0)</f>
        <v>33.037100000000002</v>
      </c>
      <c r="N82" s="23">
        <f>VLOOKUP($A82,Data!AQ$7:AU$800,5,0)</f>
        <v>33.345505277973366</v>
      </c>
      <c r="O82" s="24">
        <f>VLOOKUP($A82,Data!AQ$7:AW$800,7,0)</f>
        <v>33.421890706907817</v>
      </c>
      <c r="P82" s="32">
        <f t="shared" si="99"/>
        <v>-1.1571124305988612E-2</v>
      </c>
      <c r="Q82" s="33">
        <f t="shared" si="85"/>
        <v>-1.1535632267888452E-2</v>
      </c>
      <c r="R82" s="33">
        <f t="shared" si="86"/>
        <v>-1.1520028874778654E-2</v>
      </c>
      <c r="S82" s="34">
        <f t="shared" si="100"/>
        <v>-1.1527693189460148E-2</v>
      </c>
      <c r="T82" s="33">
        <f t="shared" si="101"/>
        <v>-1.1539108212083371E-2</v>
      </c>
      <c r="U82" s="33">
        <f t="shared" si="73"/>
        <v>-1.1536893831727624E-2</v>
      </c>
      <c r="V82" s="33">
        <f t="shared" si="74"/>
        <v>-1.1535486156246999E-2</v>
      </c>
      <c r="W82" s="33">
        <f t="shared" si="75"/>
        <v>-1.1561609122584748E-2</v>
      </c>
      <c r="X82" s="33">
        <f t="shared" si="76"/>
        <v>-1.1525599068296866E-2</v>
      </c>
      <c r="Y82" s="33">
        <f t="shared" si="77"/>
        <v>-1.153030385931253E-2</v>
      </c>
      <c r="Z82" s="33">
        <f t="shared" si="78"/>
        <v>-1.1537241614642535E-2</v>
      </c>
      <c r="AA82" s="33">
        <f t="shared" si="79"/>
        <v>-1.152523913674397E-2</v>
      </c>
      <c r="AB82" s="33">
        <f t="shared" si="80"/>
        <v>-1.1525806616813905E-2</v>
      </c>
      <c r="AC82" s="35">
        <f t="shared" si="81"/>
        <v>-8.3249936512280742E-3</v>
      </c>
      <c r="AD82" s="32">
        <f t="shared" si="102"/>
        <v>-3.475944194919478E-6</v>
      </c>
      <c r="AE82" s="33">
        <f t="shared" si="103"/>
        <v>-1.2615638391721973E-6</v>
      </c>
      <c r="AF82" s="33">
        <f t="shared" si="104"/>
        <v>1.4611164145250655E-7</v>
      </c>
      <c r="AG82" s="33">
        <f t="shared" si="105"/>
        <v>-2.5976854696296847E-5</v>
      </c>
      <c r="AH82" s="33">
        <f t="shared" si="106"/>
        <v>1.0033199591585884E-5</v>
      </c>
      <c r="AI82" s="33">
        <f t="shared" si="107"/>
        <v>5.3284085759219835E-6</v>
      </c>
      <c r="AJ82" s="33">
        <f t="shared" si="108"/>
        <v>-1.6093467540834183E-6</v>
      </c>
      <c r="AK82" s="33">
        <f t="shared" si="109"/>
        <v>1.0393131144481593E-5</v>
      </c>
      <c r="AL82" s="33">
        <f t="shared" si="110"/>
        <v>9.8256510745464709E-6</v>
      </c>
      <c r="AM82" s="35">
        <f t="shared" si="111"/>
        <v>3.2106386166603773E-3</v>
      </c>
      <c r="AN82" s="52">
        <f t="shared" si="112"/>
        <v>-1.9079337304717114E-5</v>
      </c>
      <c r="AO82" s="34">
        <f t="shared" si="113"/>
        <v>-1.6864956948969834E-5</v>
      </c>
      <c r="AP82" s="34">
        <f t="shared" si="114"/>
        <v>-1.545728146834513E-5</v>
      </c>
      <c r="AQ82" s="34">
        <f t="shared" si="115"/>
        <v>-4.1580247806094484E-5</v>
      </c>
      <c r="AR82" s="34">
        <f t="shared" si="116"/>
        <v>-5.5701935182117523E-6</v>
      </c>
      <c r="AS82" s="34">
        <f t="shared" si="117"/>
        <v>-1.0274984533875653E-5</v>
      </c>
      <c r="AT82" s="34">
        <f t="shared" si="118"/>
        <v>-1.7212739863881055E-5</v>
      </c>
      <c r="AU82" s="34">
        <f t="shared" si="119"/>
        <v>-5.2102619653160431E-6</v>
      </c>
      <c r="AV82" s="34">
        <f t="shared" si="120"/>
        <v>-5.7777420352511655E-6</v>
      </c>
      <c r="AW82" s="53">
        <f t="shared" si="121"/>
        <v>3.1950352235505797E-3</v>
      </c>
      <c r="AX82" s="52">
        <f t="shared" si="122"/>
        <v>-1.1415022623251225E-5</v>
      </c>
      <c r="AY82" s="34">
        <f t="shared" si="123"/>
        <v>-9.2006422675039445E-6</v>
      </c>
      <c r="AZ82" s="34">
        <f t="shared" si="124"/>
        <v>-7.7929667868792407E-6</v>
      </c>
      <c r="BA82" s="34">
        <f t="shared" si="125"/>
        <v>-3.3915933124628594E-5</v>
      </c>
      <c r="BB82" s="34">
        <f t="shared" si="126"/>
        <v>2.0941211632541368E-6</v>
      </c>
      <c r="BC82" s="34">
        <f t="shared" si="127"/>
        <v>-2.6106698524097638E-6</v>
      </c>
      <c r="BD82" s="34">
        <f t="shared" si="128"/>
        <v>-9.5484251824151656E-6</v>
      </c>
      <c r="BE82" s="34">
        <f t="shared" si="129"/>
        <v>2.454052716149846E-6</v>
      </c>
      <c r="BF82" s="34">
        <f t="shared" si="130"/>
        <v>1.8865726462147236E-6</v>
      </c>
      <c r="BG82" s="53">
        <f t="shared" si="131"/>
        <v>3.2026995382320456E-3</v>
      </c>
      <c r="BH82" s="32">
        <v>-3.475944194919478E-6</v>
      </c>
      <c r="BI82" s="33">
        <v>-1.2615638391721973E-6</v>
      </c>
      <c r="BJ82" s="33">
        <v>1.4611164145250655E-7</v>
      </c>
      <c r="BK82" s="33">
        <v>-2.5976854696296847E-5</v>
      </c>
      <c r="BL82" s="33">
        <v>1.0033199591585884E-5</v>
      </c>
      <c r="BM82" s="33">
        <v>5.3284085759219835E-6</v>
      </c>
      <c r="BN82" s="33">
        <v>-1.6093467540834183E-6</v>
      </c>
      <c r="BO82" s="33">
        <v>1.0393131144481593E-5</v>
      </c>
      <c r="BP82" s="33">
        <v>9.8256510745464709E-6</v>
      </c>
      <c r="BQ82" s="35">
        <v>3.2106386166603773E-3</v>
      </c>
      <c r="BR82" s="32">
        <v>-1.9079337304717114E-5</v>
      </c>
      <c r="BS82" s="33">
        <v>-1.6864956948969834E-5</v>
      </c>
      <c r="BT82" s="33">
        <v>-1.545728146834513E-5</v>
      </c>
      <c r="BU82" s="33">
        <v>-4.1580247806094484E-5</v>
      </c>
      <c r="BV82" s="33">
        <v>-5.5701935182117523E-6</v>
      </c>
      <c r="BW82" s="33">
        <v>-1.0274984533875653E-5</v>
      </c>
      <c r="BX82" s="33">
        <v>-1.7212739863881055E-5</v>
      </c>
      <c r="BY82" s="33">
        <v>-5.2102619653160431E-6</v>
      </c>
      <c r="BZ82" s="33">
        <v>-5.7777420352511655E-6</v>
      </c>
      <c r="CA82" s="35">
        <v>3.1950352235505797E-3</v>
      </c>
      <c r="CB82" s="52">
        <v>-1.1415022623251225E-5</v>
      </c>
      <c r="CC82" s="34">
        <v>-9.2006422675039445E-6</v>
      </c>
      <c r="CD82" s="34">
        <v>-7.7929667868792407E-6</v>
      </c>
      <c r="CE82" s="34">
        <v>-3.3915933124628594E-5</v>
      </c>
      <c r="CF82" s="34">
        <v>2.0941211632541368E-6</v>
      </c>
      <c r="CG82" s="34">
        <v>-2.6106698524097638E-6</v>
      </c>
      <c r="CH82" s="34">
        <v>-9.5484251824151656E-6</v>
      </c>
      <c r="CI82" s="34">
        <v>2.454052716149846E-6</v>
      </c>
      <c r="CJ82" s="34">
        <v>1.8865726462147236E-6</v>
      </c>
      <c r="CK82" s="53">
        <v>3.2026995382320456E-3</v>
      </c>
      <c r="CL82" s="33">
        <v>0</v>
      </c>
      <c r="CM82" s="33">
        <f t="shared" si="87"/>
        <v>1.6151022537838955E-2</v>
      </c>
      <c r="CN82" s="33">
        <f t="shared" si="88"/>
        <v>8.0376239428012752E-3</v>
      </c>
      <c r="CO82" s="33">
        <f t="shared" si="89"/>
        <v>6.5449655718188282E-3</v>
      </c>
      <c r="CP82" s="33">
        <f t="shared" si="90"/>
        <v>6.7206303572759918E-3</v>
      </c>
      <c r="CQ82" s="33">
        <f t="shared" si="91"/>
        <v>6.1525558649957457E-3</v>
      </c>
      <c r="CR82" s="33">
        <f t="shared" si="92"/>
        <v>6.0978310655637191E-3</v>
      </c>
      <c r="CS82" s="33">
        <f t="shared" si="93"/>
        <v>1.3644969654764916E-2</v>
      </c>
      <c r="CT82" s="33">
        <f t="shared" si="94"/>
        <v>1.4342056074884812E-2</v>
      </c>
      <c r="CU82" s="33">
        <f t="shared" si="95"/>
        <v>5.9007515391433785E-3</v>
      </c>
      <c r="CV82" s="33">
        <f t="shared" si="96"/>
        <v>8.5281215461774362E-3</v>
      </c>
      <c r="CW82" s="33">
        <f t="shared" si="97"/>
        <v>1.2767713257479274E-2</v>
      </c>
      <c r="CX82" s="35">
        <f t="shared" si="98"/>
        <v>1.5705162642208226E-2</v>
      </c>
    </row>
    <row r="83" spans="1:102" x14ac:dyDescent="0.3">
      <c r="A83" s="21">
        <v>44092</v>
      </c>
      <c r="B83" s="22">
        <v>3319.47</v>
      </c>
      <c r="C83" s="23">
        <v>6022.21</v>
      </c>
      <c r="D83" s="23">
        <v>6826.7190000000001</v>
      </c>
      <c r="E83" s="23">
        <f t="shared" si="132"/>
        <v>6018.1156530443423</v>
      </c>
      <c r="F83" s="23">
        <f>VLOOKUP($A83,Data!S$7:T$800,2,0)</f>
        <v>333.73748899999998</v>
      </c>
      <c r="G83" s="23">
        <f>VLOOKUP($A83,Data!V$7:Y$800,4,0)</f>
        <v>32.921431959175507</v>
      </c>
      <c r="H83" s="23">
        <f>VLOOKUP($A83,Data!P$7:Q$800,2,0)</f>
        <v>59.850099999999998</v>
      </c>
      <c r="I83" s="23">
        <f>VLOOKUP($A83,Data!K$7:N$800,4,0)</f>
        <v>62.693239026403653</v>
      </c>
      <c r="J83" s="23">
        <f>VLOOKUP($A83,Data!AA$7:AB$800,2,0)</f>
        <v>614.78800000000001</v>
      </c>
      <c r="K83" s="23">
        <f>VLOOKUP($A83,Data!AD$7:AE$800,2,0)</f>
        <v>62.140599999999999</v>
      </c>
      <c r="L83" s="23">
        <f>VLOOKUP($A83,Data!AL$7:AO$800,4,0)</f>
        <v>330.46491955672235</v>
      </c>
      <c r="M83" s="23">
        <f>VLOOKUP($A83,Data!AG$7:AJ$800,4,0)</f>
        <v>33.4223</v>
      </c>
      <c r="N83" s="23">
        <f>VLOOKUP($A83,Data!AQ$7:AU$800,5,0)</f>
        <v>33.734320532783848</v>
      </c>
      <c r="O83" s="24">
        <f>VLOOKUP($A83,Data!AQ$7:AW$800,7,0)</f>
        <v>33.702463501589293</v>
      </c>
      <c r="P83" s="32">
        <f t="shared" si="99"/>
        <v>-1.1182570203842279E-2</v>
      </c>
      <c r="Q83" s="33">
        <f t="shared" si="85"/>
        <v>-1.1171955174253956E-2</v>
      </c>
      <c r="R83" s="33">
        <f t="shared" si="86"/>
        <v>-1.1168448094852845E-2</v>
      </c>
      <c r="S83" s="34">
        <f t="shared" si="100"/>
        <v>-1.117056641120126E-2</v>
      </c>
      <c r="T83" s="33">
        <f t="shared" si="101"/>
        <v>-1.1171660652774973E-2</v>
      </c>
      <c r="U83" s="33">
        <f t="shared" si="73"/>
        <v>-1.1171011125083341E-2</v>
      </c>
      <c r="V83" s="33">
        <f t="shared" si="74"/>
        <v>-1.1168735471143831E-2</v>
      </c>
      <c r="W83" s="33">
        <f t="shared" si="75"/>
        <v>-1.1274663326025669E-2</v>
      </c>
      <c r="X83" s="33">
        <f t="shared" si="76"/>
        <v>-1.11729345608238E-2</v>
      </c>
      <c r="Y83" s="33">
        <f t="shared" si="77"/>
        <v>-1.1156604611269327E-2</v>
      </c>
      <c r="Z83" s="33">
        <f t="shared" si="78"/>
        <v>-1.1145547652493204E-2</v>
      </c>
      <c r="AA83" s="33">
        <f t="shared" si="79"/>
        <v>-1.1233063132359056E-2</v>
      </c>
      <c r="AB83" s="33">
        <f t="shared" si="80"/>
        <v>-1.1157823574060921E-2</v>
      </c>
      <c r="AC83" s="35">
        <f t="shared" si="81"/>
        <v>-1.5194307073970736E-2</v>
      </c>
      <c r="AD83" s="32">
        <f t="shared" si="102"/>
        <v>2.9452147898290093E-7</v>
      </c>
      <c r="AE83" s="33">
        <f t="shared" si="103"/>
        <v>9.4404917061474691E-7</v>
      </c>
      <c r="AF83" s="33">
        <f t="shared" si="104"/>
        <v>3.2197031101244278E-6</v>
      </c>
      <c r="AG83" s="33">
        <f t="shared" si="105"/>
        <v>-1.0270815177171322E-4</v>
      </c>
      <c r="AH83" s="33">
        <f t="shared" si="106"/>
        <v>-9.7938656984375427E-7</v>
      </c>
      <c r="AI83" s="33">
        <f t="shared" si="107"/>
        <v>1.5350562984628446E-5</v>
      </c>
      <c r="AJ83" s="33">
        <f t="shared" si="108"/>
        <v>2.6407521760751784E-5</v>
      </c>
      <c r="AK83" s="33">
        <f t="shared" si="109"/>
        <v>-6.1107958105099947E-5</v>
      </c>
      <c r="AL83" s="33">
        <f t="shared" si="110"/>
        <v>1.4131600193034721E-5</v>
      </c>
      <c r="AM83" s="35">
        <f t="shared" si="111"/>
        <v>-4.0223518997167806E-3</v>
      </c>
      <c r="AN83" s="52">
        <f t="shared" si="112"/>
        <v>-3.2125579221276013E-6</v>
      </c>
      <c r="AO83" s="34">
        <f t="shared" si="113"/>
        <v>-2.5630302304957553E-6</v>
      </c>
      <c r="AP83" s="34">
        <f t="shared" si="114"/>
        <v>-2.8737629098607442E-7</v>
      </c>
      <c r="AQ83" s="34">
        <f t="shared" si="115"/>
        <v>-1.0621523117282372E-4</v>
      </c>
      <c r="AR83" s="34">
        <f t="shared" si="116"/>
        <v>-4.4864659709542565E-6</v>
      </c>
      <c r="AS83" s="34">
        <f t="shared" si="117"/>
        <v>1.1843483583517944E-5</v>
      </c>
      <c r="AT83" s="34">
        <f t="shared" si="118"/>
        <v>2.2900442359641282E-5</v>
      </c>
      <c r="AU83" s="34">
        <f t="shared" si="119"/>
        <v>-6.4615037506210449E-5</v>
      </c>
      <c r="AV83" s="34">
        <f t="shared" si="120"/>
        <v>1.0624520791924219E-5</v>
      </c>
      <c r="AW83" s="53">
        <f t="shared" si="121"/>
        <v>-4.0258589791178911E-3</v>
      </c>
      <c r="AX83" s="52">
        <f t="shared" si="122"/>
        <v>-1.0942415736847622E-6</v>
      </c>
      <c r="AY83" s="34">
        <f t="shared" si="123"/>
        <v>-4.4471388205291618E-7</v>
      </c>
      <c r="AZ83" s="34">
        <f t="shared" si="124"/>
        <v>1.8309400574567647E-6</v>
      </c>
      <c r="BA83" s="34">
        <f t="shared" si="125"/>
        <v>-1.0409691482438088E-4</v>
      </c>
      <c r="BB83" s="34">
        <f t="shared" si="126"/>
        <v>-2.3681496225114174E-6</v>
      </c>
      <c r="BC83" s="34">
        <f t="shared" si="127"/>
        <v>1.3961799931960783E-5</v>
      </c>
      <c r="BD83" s="34">
        <f t="shared" si="128"/>
        <v>2.5018758708084121E-5</v>
      </c>
      <c r="BE83" s="34">
        <f t="shared" si="129"/>
        <v>-6.249672115776761E-5</v>
      </c>
      <c r="BF83" s="34">
        <f t="shared" si="130"/>
        <v>1.2742837140367058E-5</v>
      </c>
      <c r="BG83" s="53">
        <f t="shared" si="131"/>
        <v>-4.0237406627694483E-3</v>
      </c>
      <c r="BH83" s="32">
        <v>2.9452147898290093E-7</v>
      </c>
      <c r="BI83" s="33">
        <v>9.4404917061474691E-7</v>
      </c>
      <c r="BJ83" s="33">
        <v>3.2197031101244278E-6</v>
      </c>
      <c r="BK83" s="33">
        <v>-1.0270815177171322E-4</v>
      </c>
      <c r="BL83" s="33">
        <v>-9.7938656984375427E-7</v>
      </c>
      <c r="BM83" s="33">
        <v>1.5350562984628446E-5</v>
      </c>
      <c r="BN83" s="33">
        <v>2.6407521760751784E-5</v>
      </c>
      <c r="BO83" s="33">
        <v>-6.1107958105099947E-5</v>
      </c>
      <c r="BP83" s="33">
        <v>1.4131600193034721E-5</v>
      </c>
      <c r="BQ83" s="35">
        <v>-4.0223518997167806E-3</v>
      </c>
      <c r="BR83" s="32">
        <v>-3.2125579221276013E-6</v>
      </c>
      <c r="BS83" s="33">
        <v>-2.5630302304957553E-6</v>
      </c>
      <c r="BT83" s="33">
        <v>-2.8737629098607442E-7</v>
      </c>
      <c r="BU83" s="33">
        <v>-1.0621523117282372E-4</v>
      </c>
      <c r="BV83" s="33">
        <v>-4.4864659709542565E-6</v>
      </c>
      <c r="BW83" s="33">
        <v>1.1843483583517944E-5</v>
      </c>
      <c r="BX83" s="33">
        <v>2.2900442359641282E-5</v>
      </c>
      <c r="BY83" s="33">
        <v>-6.4615037506210449E-5</v>
      </c>
      <c r="BZ83" s="33">
        <v>1.0624520791924219E-5</v>
      </c>
      <c r="CA83" s="35">
        <v>-4.0258589791178911E-3</v>
      </c>
      <c r="CB83" s="52">
        <v>-1.0942415736847622E-6</v>
      </c>
      <c r="CC83" s="34">
        <v>-4.4471388205291618E-7</v>
      </c>
      <c r="CD83" s="34">
        <v>1.8309400574567647E-6</v>
      </c>
      <c r="CE83" s="34">
        <v>-1.0409691482438088E-4</v>
      </c>
      <c r="CF83" s="34">
        <v>-2.3681496225114174E-6</v>
      </c>
      <c r="CG83" s="34">
        <v>1.3961799931960783E-5</v>
      </c>
      <c r="CH83" s="34">
        <v>2.5018758708084121E-5</v>
      </c>
      <c r="CI83" s="34">
        <v>-6.249672115776761E-5</v>
      </c>
      <c r="CJ83" s="34">
        <v>1.2742837140367058E-5</v>
      </c>
      <c r="CK83" s="53">
        <v>-4.0237406627694483E-3</v>
      </c>
      <c r="CL83" s="33">
        <v>0</v>
      </c>
      <c r="CM83" s="33">
        <f t="shared" si="87"/>
        <v>1.6134982350554772E-2</v>
      </c>
      <c r="CN83" s="33">
        <f t="shared" si="88"/>
        <v>8.0295277223003669E-3</v>
      </c>
      <c r="CO83" s="33">
        <f t="shared" si="89"/>
        <v>6.5485051090519164E-3</v>
      </c>
      <c r="CP83" s="33">
        <f t="shared" si="90"/>
        <v>6.7219152229787138E-3</v>
      </c>
      <c r="CQ83" s="33">
        <f t="shared" si="91"/>
        <v>6.1524071387646373E-3</v>
      </c>
      <c r="CR83" s="33">
        <f t="shared" si="92"/>
        <v>6.1242720227432379E-3</v>
      </c>
      <c r="CS83" s="33">
        <f t="shared" si="93"/>
        <v>1.3634680969204727E-2</v>
      </c>
      <c r="CT83" s="33">
        <f t="shared" si="94"/>
        <v>1.4336588199712175E-2</v>
      </c>
      <c r="CU83" s="33">
        <f t="shared" si="95"/>
        <v>5.9023892772327446E-3</v>
      </c>
      <c r="CV83" s="33">
        <f t="shared" si="96"/>
        <v>8.5175175677603132E-3</v>
      </c>
      <c r="CW83" s="33">
        <f t="shared" si="97"/>
        <v>1.2757646123469524E-2</v>
      </c>
      <c r="CX83" s="35">
        <f t="shared" si="98"/>
        <v>1.2416724194689532E-2</v>
      </c>
    </row>
    <row r="84" spans="1:102" x14ac:dyDescent="0.3">
      <c r="A84" s="21">
        <v>44091</v>
      </c>
      <c r="B84" s="22">
        <v>3357.01</v>
      </c>
      <c r="C84" s="23">
        <v>6090.25</v>
      </c>
      <c r="D84" s="23">
        <v>6903.8239999999996</v>
      </c>
      <c r="E84" s="23">
        <f t="shared" si="132"/>
        <v>6086.1008467380989</v>
      </c>
      <c r="F84" s="23">
        <f>VLOOKUP($A84,Data!S$7:T$800,2,0)</f>
        <v>337.508014</v>
      </c>
      <c r="G84" s="23">
        <f>VLOOKUP($A84,Data!V$7:Y$800,4,0)</f>
        <v>33.293352368879582</v>
      </c>
      <c r="H84" s="23">
        <f>VLOOKUP($A84,Data!P$7:Q$800,2,0)</f>
        <v>60.5261</v>
      </c>
      <c r="I84" s="23">
        <f>VLOOKUP($A84,Data!K$7:N$800,4,0)</f>
        <v>63.408144507857735</v>
      </c>
      <c r="J84" s="23">
        <f>VLOOKUP($A84,Data!AA$7:AB$800,2,0)</f>
        <v>621.7346</v>
      </c>
      <c r="K84" s="23">
        <f>VLOOKUP($A84,Data!AD$7:AE$800,2,0)</f>
        <v>62.841700000000003</v>
      </c>
      <c r="L84" s="23">
        <f>VLOOKUP($A84,Data!AL$7:AO$800,4,0)</f>
        <v>334.18964618322735</v>
      </c>
      <c r="M84" s="23">
        <f>VLOOKUP($A84,Data!AG$7:AJ$800,4,0)</f>
        <v>33.802</v>
      </c>
      <c r="N84" s="23">
        <f>VLOOKUP($A84,Data!AQ$7:AU$800,5,0)</f>
        <v>34.114969341935662</v>
      </c>
      <c r="O84" s="24">
        <f>VLOOKUP($A84,Data!AQ$7:AW$800,7,0)</f>
        <v>34.222449914412458</v>
      </c>
      <c r="P84" s="32">
        <f t="shared" si="99"/>
        <v>-8.4123716212423094E-3</v>
      </c>
      <c r="Q84" s="33">
        <f t="shared" si="85"/>
        <v>-8.4029919275268039E-3</v>
      </c>
      <c r="R84" s="33">
        <f t="shared" si="86"/>
        <v>-8.397097103293838E-3</v>
      </c>
      <c r="S84" s="34">
        <f t="shared" si="100"/>
        <v>-8.3993882809861083E-3</v>
      </c>
      <c r="T84" s="33">
        <f t="shared" si="101"/>
        <v>-8.3992989952014208E-3</v>
      </c>
      <c r="U84" s="33">
        <f t="shared" si="73"/>
        <v>-8.3728848180761872E-3</v>
      </c>
      <c r="V84" s="33">
        <f t="shared" si="74"/>
        <v>-8.3995753520711425E-3</v>
      </c>
      <c r="W84" s="33">
        <f t="shared" si="75"/>
        <v>-8.3850931677019735E-3</v>
      </c>
      <c r="X84" s="33">
        <f t="shared" si="76"/>
        <v>-8.3998230944657415E-3</v>
      </c>
      <c r="Y84" s="33">
        <f t="shared" si="77"/>
        <v>-8.3524009404932764E-3</v>
      </c>
      <c r="Z84" s="33">
        <f t="shared" si="78"/>
        <v>-8.3704100271573267E-3</v>
      </c>
      <c r="AA84" s="33">
        <f t="shared" si="79"/>
        <v>-8.3638678561684943E-3</v>
      </c>
      <c r="AB84" s="33">
        <f t="shared" si="80"/>
        <v>-8.3895884871286741E-3</v>
      </c>
      <c r="AC84" s="35">
        <f t="shared" si="81"/>
        <v>-4.0698758149017022E-3</v>
      </c>
      <c r="AD84" s="32">
        <f t="shared" si="102"/>
        <v>3.692932325383147E-6</v>
      </c>
      <c r="AE84" s="33">
        <f t="shared" si="103"/>
        <v>3.0107109450616676E-5</v>
      </c>
      <c r="AF84" s="33">
        <f t="shared" si="104"/>
        <v>3.4165754556614303E-6</v>
      </c>
      <c r="AG84" s="33">
        <f t="shared" si="105"/>
        <v>1.7898759824830357E-5</v>
      </c>
      <c r="AH84" s="33">
        <f t="shared" si="106"/>
        <v>3.1688330610624149E-6</v>
      </c>
      <c r="AI84" s="33">
        <f t="shared" si="107"/>
        <v>5.059098703352749E-5</v>
      </c>
      <c r="AJ84" s="33">
        <f t="shared" si="108"/>
        <v>3.2581900369477168E-5</v>
      </c>
      <c r="AK84" s="33">
        <f t="shared" si="109"/>
        <v>3.9124071358309642E-5</v>
      </c>
      <c r="AL84" s="33">
        <f t="shared" si="110"/>
        <v>1.3403440398129796E-5</v>
      </c>
      <c r="AM84" s="35">
        <f t="shared" si="111"/>
        <v>4.3331161126251017E-3</v>
      </c>
      <c r="AN84" s="52">
        <f t="shared" si="112"/>
        <v>-2.2018919075827981E-6</v>
      </c>
      <c r="AO84" s="34">
        <f t="shared" si="113"/>
        <v>2.4212285217650731E-5</v>
      </c>
      <c r="AP84" s="34">
        <f t="shared" si="114"/>
        <v>-2.4782487773045148E-6</v>
      </c>
      <c r="AQ84" s="34">
        <f t="shared" si="115"/>
        <v>1.2003935591864412E-5</v>
      </c>
      <c r="AR84" s="34">
        <f t="shared" si="116"/>
        <v>-2.7259911719035301E-6</v>
      </c>
      <c r="AS84" s="34">
        <f t="shared" si="117"/>
        <v>4.4696162800561545E-5</v>
      </c>
      <c r="AT84" s="34">
        <f t="shared" si="118"/>
        <v>2.6687076136511223E-5</v>
      </c>
      <c r="AU84" s="34">
        <f t="shared" si="119"/>
        <v>3.3229247125343697E-5</v>
      </c>
      <c r="AV84" s="34">
        <f t="shared" si="120"/>
        <v>7.5086161651638506E-6</v>
      </c>
      <c r="AW84" s="53">
        <f t="shared" si="121"/>
        <v>4.3272212883921357E-3</v>
      </c>
      <c r="AX84" s="52">
        <f t="shared" si="122"/>
        <v>8.9285784654613565E-8</v>
      </c>
      <c r="AY84" s="34">
        <f t="shared" si="123"/>
        <v>2.6503462909888142E-5</v>
      </c>
      <c r="AZ84" s="34">
        <f t="shared" si="124"/>
        <v>-1.8707108506710313E-7</v>
      </c>
      <c r="BA84" s="34">
        <f t="shared" si="125"/>
        <v>1.4295113284101824E-5</v>
      </c>
      <c r="BB84" s="34">
        <f t="shared" si="126"/>
        <v>-4.348134796661185E-7</v>
      </c>
      <c r="BC84" s="34">
        <f t="shared" si="127"/>
        <v>4.6987340492798957E-5</v>
      </c>
      <c r="BD84" s="34">
        <f t="shared" si="128"/>
        <v>2.8978253828748635E-5</v>
      </c>
      <c r="BE84" s="34">
        <f t="shared" si="129"/>
        <v>3.5520424817581109E-5</v>
      </c>
      <c r="BF84" s="34">
        <f t="shared" si="130"/>
        <v>9.7997938574012622E-6</v>
      </c>
      <c r="BG84" s="53">
        <f t="shared" si="131"/>
        <v>4.3295124660843731E-3</v>
      </c>
      <c r="BH84" s="32">
        <v>3.692932325383147E-6</v>
      </c>
      <c r="BI84" s="33">
        <v>3.0107109450616676E-5</v>
      </c>
      <c r="BJ84" s="33">
        <v>3.4165754556614303E-6</v>
      </c>
      <c r="BK84" s="33">
        <v>1.7898759824830357E-5</v>
      </c>
      <c r="BL84" s="33">
        <v>3.1688330610624149E-6</v>
      </c>
      <c r="BM84" s="33">
        <v>5.059098703352749E-5</v>
      </c>
      <c r="BN84" s="33">
        <v>3.2581900369477168E-5</v>
      </c>
      <c r="BO84" s="33">
        <v>3.9124071358309642E-5</v>
      </c>
      <c r="BP84" s="33">
        <v>1.3403440398129796E-5</v>
      </c>
      <c r="BQ84" s="35">
        <v>4.3331161126251017E-3</v>
      </c>
      <c r="BR84" s="32">
        <v>-2.2018919075827981E-6</v>
      </c>
      <c r="BS84" s="33">
        <v>2.4212285217650731E-5</v>
      </c>
      <c r="BT84" s="33">
        <v>-2.4782487773045148E-6</v>
      </c>
      <c r="BU84" s="33">
        <v>1.2003935591864412E-5</v>
      </c>
      <c r="BV84" s="33">
        <v>-2.7259911719035301E-6</v>
      </c>
      <c r="BW84" s="33">
        <v>4.4696162800561545E-5</v>
      </c>
      <c r="BX84" s="33">
        <v>2.6687076136511223E-5</v>
      </c>
      <c r="BY84" s="33">
        <v>3.3229247125343697E-5</v>
      </c>
      <c r="BZ84" s="33">
        <v>7.5086161651638506E-6</v>
      </c>
      <c r="CA84" s="35">
        <v>4.3272212883921357E-3</v>
      </c>
      <c r="CB84" s="52">
        <v>8.9285784654613565E-8</v>
      </c>
      <c r="CC84" s="34">
        <v>2.6503462909888142E-5</v>
      </c>
      <c r="CD84" s="34">
        <v>-1.8707108506710313E-7</v>
      </c>
      <c r="CE84" s="34">
        <v>1.4295113284101824E-5</v>
      </c>
      <c r="CF84" s="34">
        <v>-4.348134796661185E-7</v>
      </c>
      <c r="CG84" s="34">
        <v>4.6987340492798957E-5</v>
      </c>
      <c r="CH84" s="34">
        <v>2.8978253828748635E-5</v>
      </c>
      <c r="CI84" s="34">
        <v>3.5520424817581109E-5</v>
      </c>
      <c r="CJ84" s="34">
        <v>9.7997938574012622E-6</v>
      </c>
      <c r="CK84" s="53">
        <v>4.3295124660843731E-3</v>
      </c>
      <c r="CL84" s="33">
        <v>0</v>
      </c>
      <c r="CM84" s="33">
        <f t="shared" si="87"/>
        <v>1.6131378434338206E-2</v>
      </c>
      <c r="CN84" s="33">
        <f t="shared" si="88"/>
        <v>8.0281119936451706E-3</v>
      </c>
      <c r="CO84" s="33">
        <f t="shared" si="89"/>
        <v>6.548205309640398E-3</v>
      </c>
      <c r="CP84" s="33">
        <f t="shared" si="90"/>
        <v>6.7209540911754573E-3</v>
      </c>
      <c r="CQ84" s="33">
        <f t="shared" si="91"/>
        <v>6.1491310368144703E-3</v>
      </c>
      <c r="CR84" s="33">
        <f t="shared" si="92"/>
        <v>6.2287875647237811E-3</v>
      </c>
      <c r="CS84" s="33">
        <f t="shared" si="93"/>
        <v>1.3635684926547542E-2</v>
      </c>
      <c r="CT84" s="33">
        <f t="shared" si="94"/>
        <v>1.4320841886638291E-2</v>
      </c>
      <c r="CU84" s="33">
        <f t="shared" si="95"/>
        <v>5.8755264874958968E-3</v>
      </c>
      <c r="CV84" s="33">
        <f t="shared" si="96"/>
        <v>8.5798461549266847E-3</v>
      </c>
      <c r="CW84" s="33">
        <f t="shared" si="97"/>
        <v>1.2743172745928844E-2</v>
      </c>
      <c r="CX84" s="35">
        <f t="shared" si="98"/>
        <v>1.6551850913717914E-2</v>
      </c>
    </row>
    <row r="85" spans="1:102" x14ac:dyDescent="0.3">
      <c r="A85" s="21">
        <v>44090</v>
      </c>
      <c r="B85" s="22">
        <v>3385.49</v>
      </c>
      <c r="C85" s="23">
        <v>6141.86</v>
      </c>
      <c r="D85" s="23">
        <v>6962.2870000000003</v>
      </c>
      <c r="E85" s="23">
        <f t="shared" si="132"/>
        <v>6137.6533806159996</v>
      </c>
      <c r="F85" s="23">
        <f>VLOOKUP($A85,Data!S$7:T$800,2,0)</f>
        <v>340.36685699999998</v>
      </c>
      <c r="G85" s="23">
        <f>VLOOKUP($A85,Data!V$7:Y$800,4,0)</f>
        <v>33.574467518238031</v>
      </c>
      <c r="H85" s="23">
        <f>VLOOKUP($A85,Data!P$7:Q$800,2,0)</f>
        <v>61.038800000000002</v>
      </c>
      <c r="I85" s="23">
        <f>VLOOKUP($A85,Data!K$7:N$800,4,0)</f>
        <v>63.944323618948303</v>
      </c>
      <c r="J85" s="23">
        <f>VLOOKUP($A85,Data!AA$7:AB$800,2,0)</f>
        <v>627.00130000000001</v>
      </c>
      <c r="K85" s="23">
        <f>VLOOKUP($A85,Data!AD$7:AE$800,2,0)</f>
        <v>63.371000000000002</v>
      </c>
      <c r="L85" s="23">
        <f>VLOOKUP($A85,Data!AL$7:AO$800,4,0)</f>
        <v>337.0105627771552</v>
      </c>
      <c r="M85" s="23">
        <f>VLOOKUP($A85,Data!AG$7:AJ$800,4,0)</f>
        <v>34.0871</v>
      </c>
      <c r="N85" s="23">
        <f>VLOOKUP($A85,Data!AQ$7:AU$800,5,0)</f>
        <v>34.403601400158195</v>
      </c>
      <c r="O85" s="24">
        <f>VLOOKUP($A85,Data!AQ$7:AW$800,7,0)</f>
        <v>34.362300208977366</v>
      </c>
      <c r="P85" s="32">
        <f t="shared" si="99"/>
        <v>-4.6189580148182641E-3</v>
      </c>
      <c r="Q85" s="33">
        <f t="shared" si="85"/>
        <v>-4.593043985608225E-3</v>
      </c>
      <c r="R85" s="33">
        <f t="shared" si="86"/>
        <v>-4.5817092208791932E-3</v>
      </c>
      <c r="S85" s="34">
        <f t="shared" si="100"/>
        <v>-4.5872965399700542E-3</v>
      </c>
      <c r="T85" s="33">
        <f t="shared" si="101"/>
        <v>-4.5883877654679939E-3</v>
      </c>
      <c r="U85" s="33">
        <f t="shared" si="73"/>
        <v>-4.5891293094377783E-3</v>
      </c>
      <c r="V85" s="33">
        <f t="shared" si="74"/>
        <v>-4.5857795172863369E-3</v>
      </c>
      <c r="W85" s="33">
        <f t="shared" si="75"/>
        <v>-4.4829185345492961E-3</v>
      </c>
      <c r="X85" s="33">
        <f t="shared" si="76"/>
        <v>-4.5846165618677048E-3</v>
      </c>
      <c r="Y85" s="33">
        <f t="shared" si="77"/>
        <v>-4.5788336933044738E-3</v>
      </c>
      <c r="Z85" s="33">
        <f t="shared" si="78"/>
        <v>-4.5793713187856078E-3</v>
      </c>
      <c r="AA85" s="33">
        <f t="shared" si="79"/>
        <v>-4.6021720149396206E-3</v>
      </c>
      <c r="AB85" s="33">
        <f t="shared" si="80"/>
        <v>-4.5777189624104375E-3</v>
      </c>
      <c r="AC85" s="35">
        <f t="shared" si="81"/>
        <v>-5.6132829904904646E-3</v>
      </c>
      <c r="AD85" s="32">
        <f t="shared" si="102"/>
        <v>4.6562201402311487E-6</v>
      </c>
      <c r="AE85" s="33">
        <f t="shared" si="103"/>
        <v>3.9146761704467181E-6</v>
      </c>
      <c r="AF85" s="33">
        <f t="shared" si="104"/>
        <v>7.2644683218880957E-6</v>
      </c>
      <c r="AG85" s="33">
        <f t="shared" si="105"/>
        <v>1.101254510589289E-4</v>
      </c>
      <c r="AH85" s="33">
        <f t="shared" si="106"/>
        <v>8.4274237405201902E-6</v>
      </c>
      <c r="AI85" s="33">
        <f t="shared" si="107"/>
        <v>1.421029230375126E-5</v>
      </c>
      <c r="AJ85" s="33">
        <f t="shared" si="108"/>
        <v>1.3672666822617252E-5</v>
      </c>
      <c r="AK85" s="33">
        <f t="shared" si="109"/>
        <v>-9.1280293313955596E-6</v>
      </c>
      <c r="AL85" s="33">
        <f t="shared" si="110"/>
        <v>1.5325023197787502E-5</v>
      </c>
      <c r="AM85" s="35">
        <f t="shared" si="111"/>
        <v>-1.0202390048822396E-3</v>
      </c>
      <c r="AN85" s="52">
        <f t="shared" si="112"/>
        <v>-6.6785445888006834E-6</v>
      </c>
      <c r="AO85" s="34">
        <f t="shared" si="113"/>
        <v>-7.420088558585114E-6</v>
      </c>
      <c r="AP85" s="34">
        <f t="shared" si="114"/>
        <v>-4.0702964071437364E-6</v>
      </c>
      <c r="AQ85" s="34">
        <f t="shared" si="115"/>
        <v>9.8790686329897071E-5</v>
      </c>
      <c r="AR85" s="34">
        <f t="shared" si="116"/>
        <v>-2.9073409885116419E-6</v>
      </c>
      <c r="AS85" s="34">
        <f t="shared" si="117"/>
        <v>2.8755275747194275E-6</v>
      </c>
      <c r="AT85" s="34">
        <f t="shared" si="118"/>
        <v>2.33790209358542E-6</v>
      </c>
      <c r="AU85" s="34">
        <f t="shared" si="119"/>
        <v>-2.0462794060427392E-5</v>
      </c>
      <c r="AV85" s="34">
        <f t="shared" si="120"/>
        <v>3.9902584687556697E-6</v>
      </c>
      <c r="AW85" s="53">
        <f t="shared" si="121"/>
        <v>-1.0315737696112715E-3</v>
      </c>
      <c r="AX85" s="52">
        <f t="shared" si="122"/>
        <v>-1.091225497962256E-6</v>
      </c>
      <c r="AY85" s="34">
        <f t="shared" si="123"/>
        <v>-1.8327694677466866E-6</v>
      </c>
      <c r="AZ85" s="34">
        <f t="shared" si="124"/>
        <v>1.517022683694691E-6</v>
      </c>
      <c r="BA85" s="34">
        <f t="shared" si="125"/>
        <v>1.043780054207355E-4</v>
      </c>
      <c r="BB85" s="34">
        <f t="shared" si="126"/>
        <v>2.6799781023267855E-6</v>
      </c>
      <c r="BC85" s="34">
        <f t="shared" si="127"/>
        <v>8.4628466655578549E-6</v>
      </c>
      <c r="BD85" s="34">
        <f t="shared" si="128"/>
        <v>7.9252211844238474E-6</v>
      </c>
      <c r="BE85" s="34">
        <f t="shared" si="129"/>
        <v>-1.4875474969588964E-5</v>
      </c>
      <c r="BF85" s="34">
        <f t="shared" si="130"/>
        <v>9.5775775595940971E-6</v>
      </c>
      <c r="BG85" s="53">
        <f t="shared" si="131"/>
        <v>-1.025986450520433E-3</v>
      </c>
      <c r="BH85" s="32">
        <v>4.6562201402311487E-6</v>
      </c>
      <c r="BI85" s="33">
        <v>3.9146761704467181E-6</v>
      </c>
      <c r="BJ85" s="33">
        <v>7.2644683218880957E-6</v>
      </c>
      <c r="BK85" s="33">
        <v>1.101254510589289E-4</v>
      </c>
      <c r="BL85" s="33">
        <v>8.4274237405201902E-6</v>
      </c>
      <c r="BM85" s="33">
        <v>1.421029230375126E-5</v>
      </c>
      <c r="BN85" s="33">
        <v>1.3672666822617252E-5</v>
      </c>
      <c r="BO85" s="33">
        <v>-9.1280293313955596E-6</v>
      </c>
      <c r="BP85" s="33">
        <v>1.5325023197787502E-5</v>
      </c>
      <c r="BQ85" s="35">
        <v>-1.0202390048822396E-3</v>
      </c>
      <c r="BR85" s="32">
        <v>-6.6785445888006834E-6</v>
      </c>
      <c r="BS85" s="33">
        <v>-7.420088558585114E-6</v>
      </c>
      <c r="BT85" s="33">
        <v>-4.0702964071437364E-6</v>
      </c>
      <c r="BU85" s="33">
        <v>9.8790686329897071E-5</v>
      </c>
      <c r="BV85" s="33">
        <v>-2.9073409885116419E-6</v>
      </c>
      <c r="BW85" s="33">
        <v>2.8755275747194275E-6</v>
      </c>
      <c r="BX85" s="33">
        <v>2.33790209358542E-6</v>
      </c>
      <c r="BY85" s="33">
        <v>-2.0462794060427392E-5</v>
      </c>
      <c r="BZ85" s="33">
        <v>3.9902584687556697E-6</v>
      </c>
      <c r="CA85" s="35">
        <v>-1.0315737696112715E-3</v>
      </c>
      <c r="CB85" s="52">
        <v>-1.091225497962256E-6</v>
      </c>
      <c r="CC85" s="34">
        <v>-1.8327694677466866E-6</v>
      </c>
      <c r="CD85" s="34">
        <v>1.517022683694691E-6</v>
      </c>
      <c r="CE85" s="34">
        <v>1.043780054207355E-4</v>
      </c>
      <c r="CF85" s="34">
        <v>2.6799781023267855E-6</v>
      </c>
      <c r="CG85" s="34">
        <v>8.4628466655578549E-6</v>
      </c>
      <c r="CH85" s="34">
        <v>7.9252211844238474E-6</v>
      </c>
      <c r="CI85" s="34">
        <v>-1.4875474969588964E-5</v>
      </c>
      <c r="CJ85" s="34">
        <v>9.5775775595940971E-6</v>
      </c>
      <c r="CK85" s="53">
        <v>-1.025986450520433E-3</v>
      </c>
      <c r="CL85" s="33">
        <v>0</v>
      </c>
      <c r="CM85" s="33">
        <f t="shared" si="87"/>
        <v>1.612533779462666E-2</v>
      </c>
      <c r="CN85" s="33">
        <f t="shared" si="88"/>
        <v>8.024448646753779E-3</v>
      </c>
      <c r="CO85" s="33">
        <f t="shared" si="89"/>
        <v>6.5444567096237805E-3</v>
      </c>
      <c r="CP85" s="33">
        <f t="shared" si="90"/>
        <v>6.6903887128322292E-3</v>
      </c>
      <c r="CQ85" s="33">
        <f t="shared" si="91"/>
        <v>6.1456643335533467E-3</v>
      </c>
      <c r="CR85" s="33">
        <f t="shared" si="92"/>
        <v>6.2106250227196291E-3</v>
      </c>
      <c r="CS85" s="33">
        <f t="shared" si="93"/>
        <v>1.363244567513866E-2</v>
      </c>
      <c r="CT85" s="33">
        <f t="shared" si="94"/>
        <v>1.4269094176455388E-2</v>
      </c>
      <c r="CU85" s="33">
        <f t="shared" si="95"/>
        <v>5.8424765094400311E-3</v>
      </c>
      <c r="CV85" s="33">
        <f t="shared" si="96"/>
        <v>8.5400535852608872E-3</v>
      </c>
      <c r="CW85" s="33">
        <f t="shared" si="97"/>
        <v>1.2729483657354601E-2</v>
      </c>
      <c r="CX85" s="35">
        <f t="shared" si="98"/>
        <v>1.2129013309405856E-2</v>
      </c>
    </row>
    <row r="86" spans="1:102" x14ac:dyDescent="0.3">
      <c r="A86" s="21">
        <v>44089</v>
      </c>
      <c r="B86" s="22">
        <v>3401.2</v>
      </c>
      <c r="C86" s="23">
        <v>6170.2</v>
      </c>
      <c r="D86" s="23">
        <v>6994.3329999999996</v>
      </c>
      <c r="E86" s="23">
        <f t="shared" si="132"/>
        <v>6165.9383683588403</v>
      </c>
      <c r="F86" s="23">
        <f>VLOOKUP($A86,Data!S$7:T$800,2,0)</f>
        <v>341.93579099999999</v>
      </c>
      <c r="G86" s="23">
        <f>VLOOKUP($A86,Data!V$7:Y$800,4,0)</f>
        <v>33.729255432930806</v>
      </c>
      <c r="H86" s="23">
        <f>VLOOKUP($A86,Data!P$7:Q$800,2,0)</f>
        <v>61.32</v>
      </c>
      <c r="I86" s="23">
        <f>VLOOKUP($A86,Data!K$7:N$800,4,0)</f>
        <v>64.232271660089523</v>
      </c>
      <c r="J86" s="23">
        <f>VLOOKUP($A86,Data!AA$7:AB$800,2,0)</f>
        <v>629.88909999999998</v>
      </c>
      <c r="K86" s="23">
        <f>VLOOKUP($A86,Data!AD$7:AE$800,2,0)</f>
        <v>63.662500000000001</v>
      </c>
      <c r="L86" s="23">
        <f>VLOOKUP($A86,Data!AL$7:AO$800,4,0)</f>
        <v>338.56095912302374</v>
      </c>
      <c r="M86" s="23">
        <f>VLOOKUP($A86,Data!AG$7:AJ$800,4,0)</f>
        <v>34.244700000000002</v>
      </c>
      <c r="N86" s="23">
        <f>VLOOKUP($A86,Data!AQ$7:AU$800,5,0)</f>
        <v>34.561815679168056</v>
      </c>
      <c r="O86" s="24">
        <f>VLOOKUP($A86,Data!AQ$7:AW$800,7,0)</f>
        <v>34.55627435603482</v>
      </c>
      <c r="P86" s="32">
        <f t="shared" si="99"/>
        <v>5.2193856138835759E-3</v>
      </c>
      <c r="Q86" s="33">
        <f t="shared" si="85"/>
        <v>5.231269010392392E-3</v>
      </c>
      <c r="R86" s="33">
        <f t="shared" si="86"/>
        <v>5.2344726406425846E-3</v>
      </c>
      <c r="S86" s="34">
        <f t="shared" si="100"/>
        <v>5.2322095866287333E-3</v>
      </c>
      <c r="T86" s="33">
        <f t="shared" si="101"/>
        <v>5.2329140896427706E-3</v>
      </c>
      <c r="U86" s="33">
        <f t="shared" si="73"/>
        <v>5.2357225296797427E-3</v>
      </c>
      <c r="V86" s="33">
        <f t="shared" si="74"/>
        <v>5.2343661630112059E-3</v>
      </c>
      <c r="W86" s="33">
        <f t="shared" si="75"/>
        <v>5.1274083281540594E-3</v>
      </c>
      <c r="X86" s="33">
        <f t="shared" si="76"/>
        <v>5.2322774674218309E-3</v>
      </c>
      <c r="Y86" s="33">
        <f t="shared" si="77"/>
        <v>5.245514390425976E-3</v>
      </c>
      <c r="Z86" s="33">
        <f t="shared" si="78"/>
        <v>5.2289903057480824E-3</v>
      </c>
      <c r="AA86" s="33">
        <f t="shared" si="79"/>
        <v>5.2663560866923476E-3</v>
      </c>
      <c r="AB86" s="33">
        <f t="shared" si="80"/>
        <v>5.2461154988592273E-3</v>
      </c>
      <c r="AC86" s="35">
        <f t="shared" si="81"/>
        <v>5.5423162815910754E-3</v>
      </c>
      <c r="AD86" s="32">
        <f t="shared" si="102"/>
        <v>1.6450792503786005E-6</v>
      </c>
      <c r="AE86" s="33">
        <f t="shared" si="103"/>
        <v>4.4535192873507157E-6</v>
      </c>
      <c r="AF86" s="33">
        <f t="shared" si="104"/>
        <v>3.0971526188139364E-6</v>
      </c>
      <c r="AG86" s="33">
        <f t="shared" si="105"/>
        <v>-1.0386068223833256E-4</v>
      </c>
      <c r="AH86" s="33">
        <f t="shared" si="106"/>
        <v>1.0084570294388584E-6</v>
      </c>
      <c r="AI86" s="33">
        <f t="shared" si="107"/>
        <v>1.4245380033583999E-5</v>
      </c>
      <c r="AJ86" s="33">
        <f t="shared" si="108"/>
        <v>-2.2787046443095704E-6</v>
      </c>
      <c r="AK86" s="33">
        <f t="shared" si="109"/>
        <v>3.5087076299955555E-5</v>
      </c>
      <c r="AL86" s="33">
        <f t="shared" si="110"/>
        <v>1.4846488466835339E-5</v>
      </c>
      <c r="AM86" s="35">
        <f t="shared" si="111"/>
        <v>3.1104727119868336E-4</v>
      </c>
      <c r="AN86" s="52">
        <f t="shared" si="112"/>
        <v>-1.5585509998139457E-6</v>
      </c>
      <c r="AO86" s="34">
        <f t="shared" si="113"/>
        <v>1.2498890371581695E-6</v>
      </c>
      <c r="AP86" s="34">
        <f t="shared" si="114"/>
        <v>-1.0647763137860977E-7</v>
      </c>
      <c r="AQ86" s="34">
        <f t="shared" si="115"/>
        <v>-1.070643124885251E-4</v>
      </c>
      <c r="AR86" s="34">
        <f t="shared" si="116"/>
        <v>-2.1951732207536878E-6</v>
      </c>
      <c r="AS86" s="34">
        <f t="shared" si="117"/>
        <v>1.1041749783391452E-5</v>
      </c>
      <c r="AT86" s="34">
        <f t="shared" si="118"/>
        <v>-5.4823348945021166E-6</v>
      </c>
      <c r="AU86" s="34">
        <f t="shared" si="119"/>
        <v>3.1883446049763009E-5</v>
      </c>
      <c r="AV86" s="34">
        <f t="shared" si="120"/>
        <v>1.1642858216642793E-5</v>
      </c>
      <c r="AW86" s="53">
        <f t="shared" si="121"/>
        <v>3.0784364094849082E-4</v>
      </c>
      <c r="AX86" s="52">
        <f t="shared" si="122"/>
        <v>7.0450301392632753E-7</v>
      </c>
      <c r="AY86" s="34">
        <f t="shared" si="123"/>
        <v>3.5129430508984427E-6</v>
      </c>
      <c r="AZ86" s="34">
        <f t="shared" si="124"/>
        <v>2.1565763823616635E-6</v>
      </c>
      <c r="BA86" s="34">
        <f t="shared" si="125"/>
        <v>-1.0480125847478483E-4</v>
      </c>
      <c r="BB86" s="34">
        <f t="shared" si="126"/>
        <v>6.7880792986585448E-8</v>
      </c>
      <c r="BC86" s="34">
        <f t="shared" si="127"/>
        <v>1.3304803797131726E-5</v>
      </c>
      <c r="BD86" s="34">
        <f t="shared" si="128"/>
        <v>-3.2192808807618434E-6</v>
      </c>
      <c r="BE86" s="34">
        <f t="shared" si="129"/>
        <v>3.4146500063503282E-5</v>
      </c>
      <c r="BF86" s="34">
        <f t="shared" si="130"/>
        <v>1.3905912230383066E-5</v>
      </c>
      <c r="BG86" s="53">
        <f t="shared" si="131"/>
        <v>3.1010669496223109E-4</v>
      </c>
      <c r="BH86" s="32">
        <v>1.6450792503786005E-6</v>
      </c>
      <c r="BI86" s="33">
        <v>4.4535192873507157E-6</v>
      </c>
      <c r="BJ86" s="33">
        <v>3.0971526188139364E-6</v>
      </c>
      <c r="BK86" s="33">
        <v>-1.0386068223833256E-4</v>
      </c>
      <c r="BL86" s="33">
        <v>1.0084570294388584E-6</v>
      </c>
      <c r="BM86" s="33">
        <v>1.4245380033583999E-5</v>
      </c>
      <c r="BN86" s="33">
        <v>-2.2787046443095704E-6</v>
      </c>
      <c r="BO86" s="33">
        <v>3.5087076299955555E-5</v>
      </c>
      <c r="BP86" s="33">
        <v>1.4846488466835339E-5</v>
      </c>
      <c r="BQ86" s="35">
        <v>3.1104727119868336E-4</v>
      </c>
      <c r="BR86" s="32">
        <v>-1.5585509998139457E-6</v>
      </c>
      <c r="BS86" s="33">
        <v>1.2498890371581695E-6</v>
      </c>
      <c r="BT86" s="33">
        <v>-1.0647763137860977E-7</v>
      </c>
      <c r="BU86" s="33">
        <v>-1.070643124885251E-4</v>
      </c>
      <c r="BV86" s="33">
        <v>-2.1951732207536878E-6</v>
      </c>
      <c r="BW86" s="33">
        <v>1.1041749783391452E-5</v>
      </c>
      <c r="BX86" s="33">
        <v>-5.4823348945021166E-6</v>
      </c>
      <c r="BY86" s="33">
        <v>3.1883446049763009E-5</v>
      </c>
      <c r="BZ86" s="33">
        <v>1.1642858216642793E-5</v>
      </c>
      <c r="CA86" s="35">
        <v>3.0784364094849082E-4</v>
      </c>
      <c r="CB86" s="52">
        <v>7.0450301392632753E-7</v>
      </c>
      <c r="CC86" s="34">
        <v>3.5129430508984427E-6</v>
      </c>
      <c r="CD86" s="34">
        <v>2.1565763823616635E-6</v>
      </c>
      <c r="CE86" s="34">
        <v>-1.0480125847478483E-4</v>
      </c>
      <c r="CF86" s="34">
        <v>6.7880792986585448E-8</v>
      </c>
      <c r="CG86" s="34">
        <v>1.3304803797131726E-5</v>
      </c>
      <c r="CH86" s="34">
        <v>-3.2192808807618434E-6</v>
      </c>
      <c r="CI86" s="34">
        <v>3.4146500063503282E-5</v>
      </c>
      <c r="CJ86" s="34">
        <v>1.3905912230383066E-5</v>
      </c>
      <c r="CK86" s="53">
        <v>3.1010669496223109E-4</v>
      </c>
      <c r="CL86" s="33">
        <v>0</v>
      </c>
      <c r="CM86" s="33">
        <f t="shared" si="87"/>
        <v>1.6113767240070853E-2</v>
      </c>
      <c r="CN86" s="33">
        <f t="shared" si="88"/>
        <v>8.0186283817513804E-3</v>
      </c>
      <c r="CO86" s="33">
        <f t="shared" si="89"/>
        <v>6.5397484135643058E-3</v>
      </c>
      <c r="CP86" s="33">
        <f t="shared" si="90"/>
        <v>6.6864296774311605E-3</v>
      </c>
      <c r="CQ86" s="33">
        <f t="shared" si="91"/>
        <v>6.138321547851211E-3</v>
      </c>
      <c r="CR86" s="33">
        <f t="shared" si="92"/>
        <v>6.0993166373548569E-3</v>
      </c>
      <c r="CS86" s="33">
        <f t="shared" si="93"/>
        <v>1.3623864021409915E-2</v>
      </c>
      <c r="CT86" s="33">
        <f t="shared" si="94"/>
        <v>1.4254614817576172E-2</v>
      </c>
      <c r="CU86" s="33">
        <f t="shared" si="95"/>
        <v>5.8286606926274409E-3</v>
      </c>
      <c r="CV86" s="33">
        <f t="shared" si="96"/>
        <v>8.5493021318538975E-3</v>
      </c>
      <c r="CW86" s="33">
        <f t="shared" si="97"/>
        <v>1.2713892181128061E-2</v>
      </c>
      <c r="CX86" s="35">
        <f t="shared" si="98"/>
        <v>1.3167455878768219E-2</v>
      </c>
    </row>
    <row r="87" spans="1:102" x14ac:dyDescent="0.3">
      <c r="A87" s="21">
        <v>44088</v>
      </c>
      <c r="B87" s="22">
        <v>3383.54</v>
      </c>
      <c r="C87" s="23">
        <v>6138.09</v>
      </c>
      <c r="D87" s="23">
        <v>6957.9120000000003</v>
      </c>
      <c r="E87" s="23">
        <f t="shared" si="132"/>
        <v>6133.8448067580275</v>
      </c>
      <c r="F87" s="23">
        <f>VLOOKUP($A87,Data!S$7:T$800,2,0)</f>
        <v>340.15578499999998</v>
      </c>
      <c r="G87" s="23">
        <f>VLOOKUP($A87,Data!V$7:Y$800,4,0)</f>
        <v>33.553578207558125</v>
      </c>
      <c r="H87" s="23">
        <f>VLOOKUP($A87,Data!P$7:Q$800,2,0)</f>
        <v>61.000700000000002</v>
      </c>
      <c r="I87" s="23">
        <f>VLOOKUP($A87,Data!K$7:N$800,4,0)</f>
        <v>63.90460664775641</v>
      </c>
      <c r="J87" s="23">
        <f>VLOOKUP($A87,Data!AA$7:AB$800,2,0)</f>
        <v>626.6105</v>
      </c>
      <c r="K87" s="23">
        <f>VLOOKUP($A87,Data!AD$7:AE$800,2,0)</f>
        <v>63.330300000000001</v>
      </c>
      <c r="L87" s="23">
        <f>VLOOKUP($A87,Data!AL$7:AO$800,4,0)</f>
        <v>336.799836045365</v>
      </c>
      <c r="M87" s="23">
        <f>VLOOKUP($A87,Data!AG$7:AJ$800,4,0)</f>
        <v>34.065300000000001</v>
      </c>
      <c r="N87" s="23">
        <f>VLOOKUP($A87,Data!AQ$7:AU$800,5,0)</f>
        <v>34.381446639081567</v>
      </c>
      <c r="O87" s="24">
        <f>VLOOKUP($A87,Data!AQ$7:AW$800,7,0)</f>
        <v>34.365808177840734</v>
      </c>
      <c r="P87" s="32">
        <f t="shared" si="99"/>
        <v>1.274180851668838E-2</v>
      </c>
      <c r="Q87" s="33">
        <f t="shared" si="85"/>
        <v>1.2963030197011616E-2</v>
      </c>
      <c r="R87" s="33">
        <f t="shared" si="86"/>
        <v>1.3059135126588073E-2</v>
      </c>
      <c r="S87" s="34">
        <f t="shared" si="100"/>
        <v>1.3011536135103119E-2</v>
      </c>
      <c r="T87" s="33">
        <f t="shared" si="101"/>
        <v>1.3014475809586923E-2</v>
      </c>
      <c r="U87" s="33">
        <f t="shared" si="73"/>
        <v>1.3011295399891543E-2</v>
      </c>
      <c r="V87" s="33">
        <f t="shared" si="74"/>
        <v>1.3007868157708602E-2</v>
      </c>
      <c r="W87" s="33">
        <f t="shared" si="75"/>
        <v>1.30646938454273E-2</v>
      </c>
      <c r="X87" s="33">
        <f t="shared" si="76"/>
        <v>1.3054211880957789E-2</v>
      </c>
      <c r="Y87" s="33">
        <f t="shared" si="77"/>
        <v>1.2967133506932349E-2</v>
      </c>
      <c r="Z87" s="33">
        <f t="shared" si="78"/>
        <v>1.2973736975314676E-2</v>
      </c>
      <c r="AA87" s="33">
        <f t="shared" si="79"/>
        <v>1.2964884787967534E-2</v>
      </c>
      <c r="AB87" s="33">
        <f t="shared" si="80"/>
        <v>1.3008843084722166E-2</v>
      </c>
      <c r="AC87" s="35">
        <f t="shared" si="81"/>
        <v>1.1710042083763028E-2</v>
      </c>
      <c r="AD87" s="32">
        <f t="shared" si="102"/>
        <v>5.1445612575307109E-5</v>
      </c>
      <c r="AE87" s="33">
        <f t="shared" si="103"/>
        <v>4.8265202879926861E-5</v>
      </c>
      <c r="AF87" s="33">
        <f t="shared" si="104"/>
        <v>4.4837960696986201E-5</v>
      </c>
      <c r="AG87" s="33">
        <f t="shared" si="105"/>
        <v>1.0166364841568409E-4</v>
      </c>
      <c r="AH87" s="33">
        <f t="shared" si="106"/>
        <v>9.1181683946173209E-5</v>
      </c>
      <c r="AI87" s="33">
        <f t="shared" si="107"/>
        <v>4.1033099207332668E-6</v>
      </c>
      <c r="AJ87" s="33">
        <f t="shared" si="108"/>
        <v>1.0706778303060105E-5</v>
      </c>
      <c r="AK87" s="33">
        <f t="shared" si="109"/>
        <v>1.8545909559186669E-6</v>
      </c>
      <c r="AL87" s="33">
        <f t="shared" si="110"/>
        <v>4.5812887710550143E-5</v>
      </c>
      <c r="AM87" s="35">
        <f t="shared" si="111"/>
        <v>-1.2529881132485876E-3</v>
      </c>
      <c r="AN87" s="52">
        <f t="shared" si="112"/>
        <v>-4.4659317001150001E-5</v>
      </c>
      <c r="AO87" s="34">
        <f t="shared" si="113"/>
        <v>-4.7839726696530249E-5</v>
      </c>
      <c r="AP87" s="34">
        <f t="shared" si="114"/>
        <v>-5.1266968879470909E-5</v>
      </c>
      <c r="AQ87" s="34">
        <f t="shared" si="115"/>
        <v>5.5587188392269837E-6</v>
      </c>
      <c r="AR87" s="34">
        <f t="shared" si="116"/>
        <v>-4.9232456302839012E-6</v>
      </c>
      <c r="AS87" s="34">
        <f t="shared" si="117"/>
        <v>-9.2001619655723843E-5</v>
      </c>
      <c r="AT87" s="34">
        <f t="shared" si="118"/>
        <v>-8.5398151273397005E-5</v>
      </c>
      <c r="AU87" s="34">
        <f t="shared" si="119"/>
        <v>-9.4250338620538443E-5</v>
      </c>
      <c r="AV87" s="34">
        <f t="shared" si="120"/>
        <v>-5.0292041865906967E-5</v>
      </c>
      <c r="AW87" s="53">
        <f t="shared" si="121"/>
        <v>-1.3490930428250447E-3</v>
      </c>
      <c r="AX87" s="52">
        <f t="shared" si="122"/>
        <v>2.9396744838372513E-6</v>
      </c>
      <c r="AY87" s="34">
        <f t="shared" si="123"/>
        <v>-2.4073521154299726E-7</v>
      </c>
      <c r="AZ87" s="34">
        <f t="shared" si="124"/>
        <v>-3.6679773944836569E-6</v>
      </c>
      <c r="BA87" s="34">
        <f t="shared" si="125"/>
        <v>5.3157710324214236E-5</v>
      </c>
      <c r="BB87" s="34">
        <f t="shared" si="126"/>
        <v>4.2675745854703351E-5</v>
      </c>
      <c r="BC87" s="34">
        <f t="shared" si="127"/>
        <v>-4.4402628170736591E-5</v>
      </c>
      <c r="BD87" s="34">
        <f t="shared" si="128"/>
        <v>-3.7799159788409753E-5</v>
      </c>
      <c r="BE87" s="34">
        <f t="shared" si="129"/>
        <v>-4.6651347135551191E-5</v>
      </c>
      <c r="BF87" s="34">
        <f t="shared" si="130"/>
        <v>-2.6930503809197148E-6</v>
      </c>
      <c r="BG87" s="53">
        <f t="shared" si="131"/>
        <v>-1.3014940513400575E-3</v>
      </c>
      <c r="BH87" s="32">
        <v>5.1445612575307109E-5</v>
      </c>
      <c r="BI87" s="33">
        <v>4.8265202879926861E-5</v>
      </c>
      <c r="BJ87" s="33">
        <v>4.4837960696986201E-5</v>
      </c>
      <c r="BK87" s="33">
        <v>1.0166364841568409E-4</v>
      </c>
      <c r="BL87" s="33">
        <v>9.1181683946173209E-5</v>
      </c>
      <c r="BM87" s="33">
        <v>4.1033099207332668E-6</v>
      </c>
      <c r="BN87" s="33">
        <v>1.0706778303060105E-5</v>
      </c>
      <c r="BO87" s="33">
        <v>1.8545909559186669E-6</v>
      </c>
      <c r="BP87" s="33">
        <v>4.5812887710550143E-5</v>
      </c>
      <c r="BQ87" s="35">
        <v>-1.2529881132485876E-3</v>
      </c>
      <c r="BR87" s="32">
        <v>-4.4659317001150001E-5</v>
      </c>
      <c r="BS87" s="33">
        <v>-4.7839726696530249E-5</v>
      </c>
      <c r="BT87" s="33">
        <v>-5.1266968879470909E-5</v>
      </c>
      <c r="BU87" s="33">
        <v>5.5587188392269837E-6</v>
      </c>
      <c r="BV87" s="33">
        <v>-4.9232456302839012E-6</v>
      </c>
      <c r="BW87" s="33">
        <v>-9.2001619655723843E-5</v>
      </c>
      <c r="BX87" s="33">
        <v>-8.5398151273397005E-5</v>
      </c>
      <c r="BY87" s="33">
        <v>-9.4250338620538443E-5</v>
      </c>
      <c r="BZ87" s="33">
        <v>-5.0292041865906967E-5</v>
      </c>
      <c r="CA87" s="35">
        <v>-1.3490930428250447E-3</v>
      </c>
      <c r="CB87" s="52">
        <v>2.9396744838372513E-6</v>
      </c>
      <c r="CC87" s="34">
        <v>-2.4073521154299726E-7</v>
      </c>
      <c r="CD87" s="34">
        <v>-3.6679773944836569E-6</v>
      </c>
      <c r="CE87" s="34">
        <v>5.3157710324214236E-5</v>
      </c>
      <c r="CF87" s="34">
        <v>4.2675745854703351E-5</v>
      </c>
      <c r="CG87" s="34">
        <v>-4.4402628170736591E-5</v>
      </c>
      <c r="CH87" s="34">
        <v>-3.7799159788409753E-5</v>
      </c>
      <c r="CI87" s="34">
        <v>-4.6651347135551191E-5</v>
      </c>
      <c r="CJ87" s="34">
        <v>-2.6930503809197148E-6</v>
      </c>
      <c r="CK87" s="53">
        <v>-1.3014940513400575E-3</v>
      </c>
      <c r="CL87" s="33">
        <v>0</v>
      </c>
      <c r="CM87" s="33">
        <f t="shared" si="87"/>
        <v>1.6110528938071633E-2</v>
      </c>
      <c r="CN87" s="33">
        <f t="shared" si="88"/>
        <v>8.0176851983173592E-3</v>
      </c>
      <c r="CO87" s="33">
        <f t="shared" si="89"/>
        <v>6.5381011956591184E-3</v>
      </c>
      <c r="CP87" s="33">
        <f t="shared" si="90"/>
        <v>6.68196973104207E-3</v>
      </c>
      <c r="CQ87" s="33">
        <f t="shared" si="91"/>
        <v>6.1352216101229207E-3</v>
      </c>
      <c r="CR87" s="33">
        <f t="shared" si="92"/>
        <v>6.2032777477172285E-3</v>
      </c>
      <c r="CS87" s="33">
        <f t="shared" si="93"/>
        <v>1.3622847145873918E-2</v>
      </c>
      <c r="CT87" s="33">
        <f t="shared" si="94"/>
        <v>1.4240241769169382E-2</v>
      </c>
      <c r="CU87" s="33">
        <f t="shared" si="95"/>
        <v>5.8309407566354832E-3</v>
      </c>
      <c r="CV87" s="33">
        <f t="shared" si="96"/>
        <v>8.5141004700239886E-3</v>
      </c>
      <c r="CW87" s="33">
        <f t="shared" si="97"/>
        <v>1.2698935401003641E-2</v>
      </c>
      <c r="CX87" s="35">
        <f t="shared" si="98"/>
        <v>1.2854049901400932E-2</v>
      </c>
    </row>
    <row r="88" spans="1:102" x14ac:dyDescent="0.3">
      <c r="A88" s="21">
        <v>44085</v>
      </c>
      <c r="B88" s="22">
        <v>3340.97</v>
      </c>
      <c r="C88" s="23">
        <v>6059.54</v>
      </c>
      <c r="D88" s="23">
        <v>6868.2190000000001</v>
      </c>
      <c r="E88" s="23">
        <f t="shared" si="132"/>
        <v>6055.0591853674314</v>
      </c>
      <c r="F88" s="23">
        <f>VLOOKUP($A88,Data!S$7:T$800,2,0)</f>
        <v>335.78570999999999</v>
      </c>
      <c r="G88" s="23">
        <f>VLOOKUP($A88,Data!V$7:Y$800,4,0)</f>
        <v>33.122610142577606</v>
      </c>
      <c r="H88" s="23">
        <f>VLOOKUP($A88,Data!P$7:Q$800,2,0)</f>
        <v>60.217399999999998</v>
      </c>
      <c r="I88" s="23">
        <f>VLOOKUP($A88,Data!K$7:N$800,4,0)</f>
        <v>63.080479495524621</v>
      </c>
      <c r="J88" s="23">
        <f>VLOOKUP($A88,Data!AA$7:AB$800,2,0)</f>
        <v>618.53599999999994</v>
      </c>
      <c r="K88" s="23">
        <f>VLOOKUP($A88,Data!AD$7:AE$800,2,0)</f>
        <v>62.519599999999997</v>
      </c>
      <c r="L88" s="23">
        <f>VLOOKUP($A88,Data!AL$7:AO$800,4,0)</f>
        <v>332.48624692978836</v>
      </c>
      <c r="M88" s="23">
        <f>VLOOKUP($A88,Data!AG$7:AJ$800,4,0)</f>
        <v>33.629300000000001</v>
      </c>
      <c r="N88" s="23">
        <f>VLOOKUP($A88,Data!AQ$7:AU$800,5,0)</f>
        <v>33.939927448595931</v>
      </c>
      <c r="O88" s="24">
        <f>VLOOKUP($A88,Data!AQ$7:AW$800,7,0)</f>
        <v>33.968040988364002</v>
      </c>
      <c r="P88" s="32">
        <f t="shared" si="99"/>
        <v>5.3306340759284865E-4</v>
      </c>
      <c r="Q88" s="33">
        <f t="shared" si="85"/>
        <v>5.6637016170446586E-4</v>
      </c>
      <c r="R88" s="33">
        <f t="shared" si="86"/>
        <v>5.8069124401805006E-4</v>
      </c>
      <c r="S88" s="34">
        <f t="shared" si="100"/>
        <v>5.7354706855426989E-4</v>
      </c>
      <c r="T88" s="33">
        <f t="shared" si="101"/>
        <v>5.6300900110572982E-4</v>
      </c>
      <c r="U88" s="33">
        <f t="shared" si="73"/>
        <v>5.635654134974466E-4</v>
      </c>
      <c r="V88" s="33">
        <f t="shared" si="74"/>
        <v>5.6327731022620675E-4</v>
      </c>
      <c r="W88" s="33">
        <f t="shared" si="75"/>
        <v>6.3002047566551589E-4</v>
      </c>
      <c r="X88" s="33">
        <f t="shared" si="76"/>
        <v>5.7636962197227248E-4</v>
      </c>
      <c r="Y88" s="33">
        <f t="shared" si="77"/>
        <v>5.8095523123768977E-4</v>
      </c>
      <c r="Z88" s="33">
        <f t="shared" si="78"/>
        <v>5.7704957244530952E-4</v>
      </c>
      <c r="AA88" s="33">
        <f t="shared" si="79"/>
        <v>5.0279063678870806E-4</v>
      </c>
      <c r="AB88" s="33">
        <f t="shared" si="80"/>
        <v>5.7932477625421974E-4</v>
      </c>
      <c r="AC88" s="35">
        <f t="shared" si="81"/>
        <v>5.5674700307957181E-3</v>
      </c>
      <c r="AD88" s="32">
        <f t="shared" si="102"/>
        <v>-3.3611605987360349E-6</v>
      </c>
      <c r="AE88" s="33">
        <f t="shared" si="103"/>
        <v>-2.8047482070192586E-6</v>
      </c>
      <c r="AF88" s="33">
        <f t="shared" si="104"/>
        <v>-3.0928514782591066E-6</v>
      </c>
      <c r="AG88" s="33">
        <f t="shared" si="105"/>
        <v>6.3650313961050031E-5</v>
      </c>
      <c r="AH88" s="33">
        <f t="shared" si="106"/>
        <v>9.9994602678066258E-6</v>
      </c>
      <c r="AI88" s="33">
        <f t="shared" si="107"/>
        <v>1.4585069533223916E-5</v>
      </c>
      <c r="AJ88" s="33">
        <f t="shared" si="108"/>
        <v>1.0679410740843664E-5</v>
      </c>
      <c r="AK88" s="33">
        <f t="shared" si="109"/>
        <v>-6.3579524915757801E-5</v>
      </c>
      <c r="AL88" s="33">
        <f t="shared" si="110"/>
        <v>1.2954614549753884E-5</v>
      </c>
      <c r="AM88" s="35">
        <f t="shared" si="111"/>
        <v>5.0010998690912523E-3</v>
      </c>
      <c r="AN88" s="52">
        <f t="shared" si="112"/>
        <v>-1.7682242912320234E-5</v>
      </c>
      <c r="AO88" s="34">
        <f t="shared" si="113"/>
        <v>-1.7125830520603458E-5</v>
      </c>
      <c r="AP88" s="34">
        <f t="shared" si="114"/>
        <v>-1.7413933791843306E-5</v>
      </c>
      <c r="AQ88" s="34">
        <f t="shared" si="115"/>
        <v>4.9329231647465832E-5</v>
      </c>
      <c r="AR88" s="34">
        <f t="shared" si="116"/>
        <v>-4.3216220457775734E-6</v>
      </c>
      <c r="AS88" s="34">
        <f t="shared" si="117"/>
        <v>2.6398721963971639E-7</v>
      </c>
      <c r="AT88" s="34">
        <f t="shared" si="118"/>
        <v>-3.6416715727405347E-6</v>
      </c>
      <c r="AU88" s="34">
        <f t="shared" si="119"/>
        <v>-7.7900607229342E-5</v>
      </c>
      <c r="AV88" s="34">
        <f t="shared" si="120"/>
        <v>-1.3664677638303147E-6</v>
      </c>
      <c r="AW88" s="53">
        <f t="shared" si="121"/>
        <v>4.9867787867776681E-3</v>
      </c>
      <c r="AX88" s="52">
        <f t="shared" si="122"/>
        <v>-1.0538067448440103E-5</v>
      </c>
      <c r="AY88" s="34">
        <f t="shared" si="123"/>
        <v>-9.9816550567233264E-6</v>
      </c>
      <c r="AZ88" s="34">
        <f t="shared" si="124"/>
        <v>-1.0269758327963174E-5</v>
      </c>
      <c r="BA88" s="34">
        <f t="shared" si="125"/>
        <v>5.6473407111345963E-5</v>
      </c>
      <c r="BB88" s="34">
        <f t="shared" si="126"/>
        <v>2.822553418102558E-6</v>
      </c>
      <c r="BC88" s="34">
        <f t="shared" si="127"/>
        <v>7.4081626835198477E-6</v>
      </c>
      <c r="BD88" s="34">
        <f t="shared" si="128"/>
        <v>3.5025038911395967E-6</v>
      </c>
      <c r="BE88" s="34">
        <f t="shared" si="129"/>
        <v>-7.0756431765461869E-5</v>
      </c>
      <c r="BF88" s="34">
        <f t="shared" si="130"/>
        <v>5.7777077000498167E-6</v>
      </c>
      <c r="BG88" s="53">
        <f t="shared" si="131"/>
        <v>4.9939229622415482E-3</v>
      </c>
      <c r="BH88" s="32">
        <v>-3.3611605987360349E-6</v>
      </c>
      <c r="BI88" s="33">
        <v>-2.8047482070192586E-6</v>
      </c>
      <c r="BJ88" s="33">
        <v>-3.0928514782591066E-6</v>
      </c>
      <c r="BK88" s="33">
        <v>6.3650313961050031E-5</v>
      </c>
      <c r="BL88" s="33">
        <v>9.9994602678066258E-6</v>
      </c>
      <c r="BM88" s="33">
        <v>1.4585069533223916E-5</v>
      </c>
      <c r="BN88" s="33">
        <v>1.0679410740843664E-5</v>
      </c>
      <c r="BO88" s="33">
        <v>-6.3579524915757801E-5</v>
      </c>
      <c r="BP88" s="33">
        <v>1.2954614549753884E-5</v>
      </c>
      <c r="BQ88" s="35">
        <v>5.0010998690912523E-3</v>
      </c>
      <c r="BR88" s="32">
        <v>-1.7682242912320234E-5</v>
      </c>
      <c r="BS88" s="33">
        <v>-1.7125830520603458E-5</v>
      </c>
      <c r="BT88" s="33">
        <v>-1.7413933791843306E-5</v>
      </c>
      <c r="BU88" s="33">
        <v>4.9329231647465832E-5</v>
      </c>
      <c r="BV88" s="33">
        <v>-4.3216220457775734E-6</v>
      </c>
      <c r="BW88" s="33">
        <v>2.6398721963971639E-7</v>
      </c>
      <c r="BX88" s="33">
        <v>-3.6416715727405347E-6</v>
      </c>
      <c r="BY88" s="33">
        <v>-7.7900607229342E-5</v>
      </c>
      <c r="BZ88" s="33">
        <v>-1.3664677638303147E-6</v>
      </c>
      <c r="CA88" s="35">
        <v>4.9867787867776681E-3</v>
      </c>
      <c r="CB88" s="52">
        <v>-1.0538067448440103E-5</v>
      </c>
      <c r="CC88" s="34">
        <v>-9.9816550567233264E-6</v>
      </c>
      <c r="CD88" s="34">
        <v>-1.0269758327963174E-5</v>
      </c>
      <c r="CE88" s="34">
        <v>5.6473407111345963E-5</v>
      </c>
      <c r="CF88" s="34">
        <v>2.822553418102558E-6</v>
      </c>
      <c r="CG88" s="34">
        <v>7.4081626835198477E-6</v>
      </c>
      <c r="CH88" s="34">
        <v>3.5025038911395967E-6</v>
      </c>
      <c r="CI88" s="34">
        <v>-7.0756431765461869E-5</v>
      </c>
      <c r="CJ88" s="34">
        <v>5.7777077000498167E-6</v>
      </c>
      <c r="CK88" s="53">
        <v>4.9939229622415482E-3</v>
      </c>
      <c r="CL88" s="33">
        <v>0</v>
      </c>
      <c r="CM88" s="33">
        <f t="shared" si="87"/>
        <v>1.6014134534784175E-2</v>
      </c>
      <c r="CN88" s="33">
        <f t="shared" si="88"/>
        <v>7.9694183803302732E-3</v>
      </c>
      <c r="CO88" s="33">
        <f t="shared" si="89"/>
        <v>6.4869844836741297E-3</v>
      </c>
      <c r="CP88" s="33">
        <f t="shared" si="90"/>
        <v>6.6340060906313614E-3</v>
      </c>
      <c r="CQ88" s="33">
        <f t="shared" si="91"/>
        <v>6.0906878479081161E-3</v>
      </c>
      <c r="CR88" s="33">
        <f t="shared" si="92"/>
        <v>6.102302660059733E-3</v>
      </c>
      <c r="CS88" s="33">
        <f t="shared" si="93"/>
        <v>1.3531614280934301E-2</v>
      </c>
      <c r="CT88" s="33">
        <f t="shared" si="94"/>
        <v>1.4236133302163667E-2</v>
      </c>
      <c r="CU88" s="33">
        <f t="shared" si="95"/>
        <v>5.8203094751914097E-3</v>
      </c>
      <c r="CV88" s="33">
        <f t="shared" si="96"/>
        <v>8.5122540278048664E-3</v>
      </c>
      <c r="CW88" s="33">
        <f t="shared" si="97"/>
        <v>1.2653136528734343E-2</v>
      </c>
      <c r="CX88" s="35">
        <f t="shared" si="98"/>
        <v>1.4108454851625707E-2</v>
      </c>
    </row>
    <row r="89" spans="1:102" x14ac:dyDescent="0.3">
      <c r="A89" s="21">
        <v>44084</v>
      </c>
      <c r="B89" s="22">
        <v>3339.19</v>
      </c>
      <c r="C89" s="23">
        <v>6056.11</v>
      </c>
      <c r="D89" s="23">
        <v>6864.2330000000002</v>
      </c>
      <c r="E89" s="23">
        <f t="shared" si="132"/>
        <v>6051.5883146294791</v>
      </c>
      <c r="F89" s="23">
        <f>VLOOKUP($A89,Data!S$7:T$800,2,0)</f>
        <v>335.596766</v>
      </c>
      <c r="G89" s="23">
        <f>VLOOKUP($A89,Data!V$7:Y$800,4,0)</f>
        <v>33.103953899110053</v>
      </c>
      <c r="H89" s="23">
        <f>VLOOKUP($A89,Data!P$7:Q$800,2,0)</f>
        <v>60.183500000000002</v>
      </c>
      <c r="I89" s="23">
        <f>VLOOKUP($A89,Data!K$7:N$800,4,0)</f>
        <v>63.040762524332727</v>
      </c>
      <c r="J89" s="23">
        <f>VLOOKUP($A89,Data!AA$7:AB$800,2,0)</f>
        <v>618.17970000000003</v>
      </c>
      <c r="K89" s="23">
        <f>VLOOKUP($A89,Data!AD$7:AE$800,2,0)</f>
        <v>62.4833</v>
      </c>
      <c r="L89" s="23">
        <f>VLOOKUP($A89,Data!AL$7:AO$800,4,0)</f>
        <v>332.29449653263828</v>
      </c>
      <c r="M89" s="23">
        <f>VLOOKUP($A89,Data!AG$7:AJ$800,4,0)</f>
        <v>33.612400000000001</v>
      </c>
      <c r="N89" s="23">
        <f>VLOOKUP($A89,Data!AQ$7:AU$800,5,0)</f>
        <v>33.92027659194882</v>
      </c>
      <c r="O89" s="24">
        <f>VLOOKUP($A89,Data!AQ$7:AW$800,7,0)</f>
        <v>33.779972006576273</v>
      </c>
      <c r="P89" s="32">
        <f t="shared" si="99"/>
        <v>-1.7584790641843373E-2</v>
      </c>
      <c r="Q89" s="33">
        <f t="shared" si="85"/>
        <v>-1.7551060136593022E-2</v>
      </c>
      <c r="R89" s="33">
        <f t="shared" si="86"/>
        <v>-1.7536605323471122E-2</v>
      </c>
      <c r="S89" s="34">
        <f t="shared" si="100"/>
        <v>-1.7543833121226961E-2</v>
      </c>
      <c r="T89" s="33">
        <f t="shared" si="101"/>
        <v>-1.7546124904762705E-2</v>
      </c>
      <c r="U89" s="33">
        <f t="shared" si="73"/>
        <v>-1.7545537463992567E-2</v>
      </c>
      <c r="V89" s="33">
        <f t="shared" si="74"/>
        <v>-1.7542169933445484E-2</v>
      </c>
      <c r="W89" s="33">
        <f t="shared" si="75"/>
        <v>-1.7638867399040636E-2</v>
      </c>
      <c r="X89" s="33">
        <f t="shared" si="76"/>
        <v>-1.7539607629114329E-2</v>
      </c>
      <c r="Y89" s="33">
        <f t="shared" si="77"/>
        <v>-1.7501018140992475E-2</v>
      </c>
      <c r="Z89" s="33">
        <f t="shared" si="78"/>
        <v>-1.7515576957706003E-2</v>
      </c>
      <c r="AA89" s="33">
        <f t="shared" si="79"/>
        <v>-1.7537501023020985E-2</v>
      </c>
      <c r="AB89" s="33">
        <f t="shared" si="80"/>
        <v>-1.7537089122711236E-2</v>
      </c>
      <c r="AC89" s="35">
        <f t="shared" si="81"/>
        <v>-2.1128370268741925E-2</v>
      </c>
      <c r="AD89" s="32">
        <f t="shared" si="102"/>
        <v>4.9352318303164111E-6</v>
      </c>
      <c r="AE89" s="33">
        <f t="shared" si="103"/>
        <v>5.5226726004553583E-6</v>
      </c>
      <c r="AF89" s="33">
        <f t="shared" si="104"/>
        <v>8.8902031475379673E-6</v>
      </c>
      <c r="AG89" s="33">
        <f t="shared" si="105"/>
        <v>-8.7807262447614498E-5</v>
      </c>
      <c r="AH89" s="33">
        <f t="shared" si="106"/>
        <v>1.1452507478693086E-5</v>
      </c>
      <c r="AI89" s="33">
        <f t="shared" si="107"/>
        <v>5.0041995600547118E-5</v>
      </c>
      <c r="AJ89" s="33">
        <f t="shared" si="108"/>
        <v>3.5483178887019129E-5</v>
      </c>
      <c r="AK89" s="33">
        <f t="shared" si="109"/>
        <v>1.3559113572036985E-5</v>
      </c>
      <c r="AL89" s="33">
        <f t="shared" si="110"/>
        <v>1.3971013881786121E-5</v>
      </c>
      <c r="AM89" s="35">
        <f t="shared" si="111"/>
        <v>-3.5773101321489031E-3</v>
      </c>
      <c r="AN89" s="52">
        <f t="shared" si="112"/>
        <v>-9.5195812915838118E-6</v>
      </c>
      <c r="AO89" s="34">
        <f t="shared" si="113"/>
        <v>-8.9321405214448646E-6</v>
      </c>
      <c r="AP89" s="34">
        <f t="shared" si="114"/>
        <v>-5.5646099743622557E-6</v>
      </c>
      <c r="AQ89" s="34">
        <f t="shared" si="115"/>
        <v>-1.0226207556951472E-4</v>
      </c>
      <c r="AR89" s="34">
        <f t="shared" si="116"/>
        <v>-3.0023056432071371E-6</v>
      </c>
      <c r="AS89" s="34">
        <f t="shared" si="117"/>
        <v>3.5587182478646895E-5</v>
      </c>
      <c r="AT89" s="34">
        <f t="shared" si="118"/>
        <v>2.1028365765118906E-5</v>
      </c>
      <c r="AU89" s="34">
        <f t="shared" si="119"/>
        <v>-8.9569954986323808E-7</v>
      </c>
      <c r="AV89" s="34">
        <f t="shared" si="120"/>
        <v>-4.8379924011410225E-7</v>
      </c>
      <c r="AW89" s="53">
        <f t="shared" si="121"/>
        <v>-3.5917649452708034E-3</v>
      </c>
      <c r="AX89" s="52">
        <f t="shared" si="122"/>
        <v>-2.2917835357239014E-6</v>
      </c>
      <c r="AY89" s="34">
        <f t="shared" si="123"/>
        <v>-1.7043427655849541E-6</v>
      </c>
      <c r="AZ89" s="34">
        <f t="shared" si="124"/>
        <v>1.6631877814976548E-6</v>
      </c>
      <c r="BA89" s="34">
        <f t="shared" si="125"/>
        <v>-9.5034277813654811E-5</v>
      </c>
      <c r="BB89" s="34">
        <f t="shared" si="126"/>
        <v>4.2254921126527734E-6</v>
      </c>
      <c r="BC89" s="34">
        <f t="shared" si="127"/>
        <v>4.2814980234506805E-5</v>
      </c>
      <c r="BD89" s="34">
        <f t="shared" si="128"/>
        <v>2.8256163520978816E-5</v>
      </c>
      <c r="BE89" s="34">
        <f t="shared" si="129"/>
        <v>6.3320982059966724E-6</v>
      </c>
      <c r="BF89" s="34">
        <f t="shared" si="130"/>
        <v>6.7439985157458082E-6</v>
      </c>
      <c r="BG89" s="53">
        <f t="shared" si="131"/>
        <v>-3.5845371475149435E-3</v>
      </c>
      <c r="BH89" s="32">
        <v>4.9352318303164111E-6</v>
      </c>
      <c r="BI89" s="33">
        <v>5.5226726004553583E-6</v>
      </c>
      <c r="BJ89" s="33">
        <v>8.8902031475379673E-6</v>
      </c>
      <c r="BK89" s="33">
        <v>-8.7807262447614498E-5</v>
      </c>
      <c r="BL89" s="33">
        <v>1.1452507478693086E-5</v>
      </c>
      <c r="BM89" s="33">
        <v>5.0041995600547118E-5</v>
      </c>
      <c r="BN89" s="33">
        <v>3.5483178887019129E-5</v>
      </c>
      <c r="BO89" s="33">
        <v>1.3559113572036985E-5</v>
      </c>
      <c r="BP89" s="33">
        <v>1.3971013881786121E-5</v>
      </c>
      <c r="BQ89" s="35">
        <v>-3.5773101321489031E-3</v>
      </c>
      <c r="BR89" s="32">
        <v>-9.5195812915838118E-6</v>
      </c>
      <c r="BS89" s="33">
        <v>-8.9321405214448646E-6</v>
      </c>
      <c r="BT89" s="33">
        <v>-5.5646099743622557E-6</v>
      </c>
      <c r="BU89" s="33">
        <v>-1.0226207556951472E-4</v>
      </c>
      <c r="BV89" s="33">
        <v>-3.0023056432071371E-6</v>
      </c>
      <c r="BW89" s="33">
        <v>3.5587182478646895E-5</v>
      </c>
      <c r="BX89" s="33">
        <v>2.1028365765118906E-5</v>
      </c>
      <c r="BY89" s="33">
        <v>-8.9569954986323808E-7</v>
      </c>
      <c r="BZ89" s="33">
        <v>-4.8379924011410225E-7</v>
      </c>
      <c r="CA89" s="35">
        <v>-3.5917649452708034E-3</v>
      </c>
      <c r="CB89" s="52">
        <v>-2.2917835357239014E-6</v>
      </c>
      <c r="CC89" s="34">
        <v>-1.7043427655849541E-6</v>
      </c>
      <c r="CD89" s="34">
        <v>1.6631877814976548E-6</v>
      </c>
      <c r="CE89" s="34">
        <v>-9.5034277813654811E-5</v>
      </c>
      <c r="CF89" s="34">
        <v>4.2254921126527734E-6</v>
      </c>
      <c r="CG89" s="34">
        <v>4.2814980234506805E-5</v>
      </c>
      <c r="CH89" s="34">
        <v>2.8256163520978816E-5</v>
      </c>
      <c r="CI89" s="34">
        <v>6.3320982059966724E-6</v>
      </c>
      <c r="CJ89" s="34">
        <v>6.7439985157458082E-6</v>
      </c>
      <c r="CK89" s="53">
        <v>-3.5845371475149435E-3</v>
      </c>
      <c r="CL89" s="33">
        <v>0</v>
      </c>
      <c r="CM89" s="33">
        <f t="shared" si="87"/>
        <v>1.5999592557131015E-2</v>
      </c>
      <c r="CN89" s="33">
        <f t="shared" si="88"/>
        <v>7.9621884244274188E-3</v>
      </c>
      <c r="CO89" s="33">
        <f t="shared" si="89"/>
        <v>6.490365544502108E-3</v>
      </c>
      <c r="CP89" s="33">
        <f t="shared" si="90"/>
        <v>6.636827855306171E-3</v>
      </c>
      <c r="CQ89" s="33">
        <f t="shared" si="91"/>
        <v>6.0937977852222325E-3</v>
      </c>
      <c r="CR89" s="33">
        <f t="shared" si="92"/>
        <v>6.0383042529255082E-3</v>
      </c>
      <c r="CS89" s="33">
        <f t="shared" si="93"/>
        <v>1.3521485349835771E-2</v>
      </c>
      <c r="CT89" s="33">
        <f t="shared" si="94"/>
        <v>1.4221349186545718E-2</v>
      </c>
      <c r="CU89" s="33">
        <f t="shared" si="95"/>
        <v>5.809574101818038E-3</v>
      </c>
      <c r="CV89" s="33">
        <f t="shared" si="96"/>
        <v>8.5763425346865318E-3</v>
      </c>
      <c r="CW89" s="33">
        <f t="shared" si="97"/>
        <v>1.2640025593168014E-2</v>
      </c>
      <c r="CX89" s="35">
        <f t="shared" si="98"/>
        <v>9.0648771584778132E-3</v>
      </c>
    </row>
    <row r="90" spans="1:102" x14ac:dyDescent="0.3">
      <c r="A90" s="21">
        <v>44083</v>
      </c>
      <c r="B90" s="22">
        <v>3398.96</v>
      </c>
      <c r="C90" s="23">
        <v>6164.3</v>
      </c>
      <c r="D90" s="23">
        <v>6986.7569999999996</v>
      </c>
      <c r="E90" s="23">
        <f t="shared" si="132"/>
        <v>6159.6522253559178</v>
      </c>
      <c r="F90" s="23">
        <f>VLOOKUP($A90,Data!S$7:T$800,2,0)</f>
        <v>341.59035299999999</v>
      </c>
      <c r="G90" s="23">
        <f>VLOOKUP($A90,Data!V$7:Y$800,4,0)</f>
        <v>33.695153476792086</v>
      </c>
      <c r="H90" s="23">
        <f>VLOOKUP($A90,Data!P$7:Q$800,2,0)</f>
        <v>61.258099999999999</v>
      </c>
      <c r="I90" s="23">
        <f>VLOOKUP($A90,Data!K$7:N$800,4,0)</f>
        <v>64.172696203301683</v>
      </c>
      <c r="J90" s="23">
        <f>VLOOKUP($A90,Data!AA$7:AB$800,2,0)</f>
        <v>629.21590000000003</v>
      </c>
      <c r="K90" s="23">
        <f>VLOOKUP($A90,Data!AD$7:AE$800,2,0)</f>
        <v>63.596299999999999</v>
      </c>
      <c r="L90" s="23">
        <f>VLOOKUP($A90,Data!AL$7:AO$800,4,0)</f>
        <v>338.21859027920044</v>
      </c>
      <c r="M90" s="23">
        <f>VLOOKUP($A90,Data!AG$7:AJ$800,4,0)</f>
        <v>34.212400000000002</v>
      </c>
      <c r="N90" s="23">
        <f>VLOOKUP($A90,Data!AQ$7:AU$800,5,0)</f>
        <v>34.525757885007344</v>
      </c>
      <c r="O90" s="24">
        <f>VLOOKUP($A90,Data!AQ$7:AW$800,7,0)</f>
        <v>34.509092898984427</v>
      </c>
      <c r="P90" s="32">
        <f t="shared" si="99"/>
        <v>2.0145024971186976E-2</v>
      </c>
      <c r="Q90" s="33">
        <f t="shared" si="85"/>
        <v>2.0182544870787078E-2</v>
      </c>
      <c r="R90" s="33">
        <f t="shared" si="86"/>
        <v>2.0199692746692977E-2</v>
      </c>
      <c r="S90" s="34">
        <f t="shared" si="100"/>
        <v>2.0191492580367076E-2</v>
      </c>
      <c r="T90" s="33">
        <f t="shared" si="101"/>
        <v>2.0186702126920864E-2</v>
      </c>
      <c r="U90" s="33">
        <f t="shared" ref="U90:U153" si="133">G90/IFERROR(G91,IFERROR(G92,G93))-1</f>
        <v>2.0186905116763798E-2</v>
      </c>
      <c r="V90" s="33">
        <f t="shared" ref="V90:V153" si="134">H90/IFERROR(H91,IFERROR(H92,H93))-1</f>
        <v>2.0184491582300845E-2</v>
      </c>
      <c r="W90" s="33">
        <f t="shared" ref="W90:W153" si="135">I90/IFERROR(I91,IFERROR(I92,I93))-1</f>
        <v>2.0205209155485404E-2</v>
      </c>
      <c r="X90" s="33">
        <f t="shared" ref="X90:X153" si="136">J90/IFERROR(J91,IFERROR(J92,J93))-1</f>
        <v>2.0197354233987719E-2</v>
      </c>
      <c r="Y90" s="33">
        <f t="shared" ref="Y90:Y153" si="137">K90/IFERROR(K91,IFERROR(K92,K93))-1</f>
        <v>2.01965757259297E-2</v>
      </c>
      <c r="Z90" s="33">
        <f t="shared" ref="Z90:Z153" si="138">L90/IFERROR(L91,IFERROR(L92,L93))-1</f>
        <v>2.017100809789163E-2</v>
      </c>
      <c r="AA90" s="33">
        <f t="shared" ref="AA90:AA153" si="139">M90/IFERROR(M91,IFERROR(M92,M93))-1</f>
        <v>2.0242383758379834E-2</v>
      </c>
      <c r="AB90" s="33">
        <f t="shared" ref="AB90:AB153" si="140">N90/IFERROR(N91,IFERROR(N92,N93))-1</f>
        <v>2.0196671835048585E-2</v>
      </c>
      <c r="AC90" s="35">
        <f t="shared" ref="AC90:AC153" si="141">O90/IFERROR(O91,IFERROR(O92,O93))-1</f>
        <v>2.1323808515647524E-2</v>
      </c>
      <c r="AD90" s="32">
        <f t="shared" si="102"/>
        <v>4.1572561337854808E-6</v>
      </c>
      <c r="AE90" s="33">
        <f t="shared" si="103"/>
        <v>4.360245976720023E-6</v>
      </c>
      <c r="AF90" s="33">
        <f t="shared" si="104"/>
        <v>1.9467115137672408E-6</v>
      </c>
      <c r="AG90" s="33">
        <f t="shared" si="105"/>
        <v>2.2664284698326043E-5</v>
      </c>
      <c r="AH90" s="33">
        <f t="shared" si="106"/>
        <v>1.4809363200640746E-5</v>
      </c>
      <c r="AI90" s="33">
        <f t="shared" si="107"/>
        <v>1.403085514262159E-5</v>
      </c>
      <c r="AJ90" s="33">
        <f t="shared" si="108"/>
        <v>-1.1536772895448522E-5</v>
      </c>
      <c r="AK90" s="33">
        <f t="shared" si="109"/>
        <v>5.9838887592755796E-5</v>
      </c>
      <c r="AL90" s="33">
        <f t="shared" si="110"/>
        <v>1.4126964261507169E-5</v>
      </c>
      <c r="AM90" s="35">
        <f t="shared" si="111"/>
        <v>1.1412636448604463E-3</v>
      </c>
      <c r="AN90" s="52">
        <f t="shared" si="112"/>
        <v>-1.2990619772113021E-5</v>
      </c>
      <c r="AO90" s="34">
        <f t="shared" si="113"/>
        <v>-1.2787629929178479E-5</v>
      </c>
      <c r="AP90" s="34">
        <f t="shared" si="114"/>
        <v>-1.5201164392131261E-5</v>
      </c>
      <c r="AQ90" s="34">
        <f t="shared" si="115"/>
        <v>5.5164087924275407E-6</v>
      </c>
      <c r="AR90" s="34">
        <f t="shared" si="116"/>
        <v>-2.3385127052577559E-6</v>
      </c>
      <c r="AS90" s="34">
        <f t="shared" si="117"/>
        <v>-3.117020763276912E-6</v>
      </c>
      <c r="AT90" s="34">
        <f t="shared" si="118"/>
        <v>-2.8684648801347024E-5</v>
      </c>
      <c r="AU90" s="34">
        <f t="shared" si="119"/>
        <v>4.2691011686857294E-5</v>
      </c>
      <c r="AV90" s="34">
        <f t="shared" si="120"/>
        <v>-3.0209116443913331E-6</v>
      </c>
      <c r="AW90" s="53">
        <f t="shared" si="121"/>
        <v>1.1241157689545478E-3</v>
      </c>
      <c r="AX90" s="52">
        <f t="shared" si="122"/>
        <v>-4.7904534461462589E-6</v>
      </c>
      <c r="AY90" s="34">
        <f t="shared" si="123"/>
        <v>-4.5874636032117166E-6</v>
      </c>
      <c r="AZ90" s="34">
        <f t="shared" si="124"/>
        <v>-7.0009980661644988E-6</v>
      </c>
      <c r="BA90" s="34">
        <f t="shared" si="125"/>
        <v>1.3716575118394303E-5</v>
      </c>
      <c r="BB90" s="34">
        <f t="shared" si="126"/>
        <v>5.8616536207090064E-6</v>
      </c>
      <c r="BC90" s="34">
        <f t="shared" si="127"/>
        <v>5.0831455626898503E-6</v>
      </c>
      <c r="BD90" s="34">
        <f t="shared" si="128"/>
        <v>-2.0484482475380261E-5</v>
      </c>
      <c r="BE90" s="34">
        <f t="shared" si="129"/>
        <v>5.0891178012824057E-5</v>
      </c>
      <c r="BF90" s="34">
        <f t="shared" si="130"/>
        <v>5.1792546815754292E-6</v>
      </c>
      <c r="BG90" s="53">
        <f t="shared" si="131"/>
        <v>1.1323159352805146E-3</v>
      </c>
      <c r="BH90" s="32">
        <v>4.1572561337854808E-6</v>
      </c>
      <c r="BI90" s="33">
        <v>4.360245976720023E-6</v>
      </c>
      <c r="BJ90" s="33">
        <v>1.9467115137672408E-6</v>
      </c>
      <c r="BK90" s="33">
        <v>2.2664284698326043E-5</v>
      </c>
      <c r="BL90" s="33">
        <v>1.4809363200640746E-5</v>
      </c>
      <c r="BM90" s="33">
        <v>1.403085514262159E-5</v>
      </c>
      <c r="BN90" s="33">
        <v>-1.1536772895448522E-5</v>
      </c>
      <c r="BO90" s="33">
        <v>5.9838887592755796E-5</v>
      </c>
      <c r="BP90" s="33">
        <v>1.4126964261507169E-5</v>
      </c>
      <c r="BQ90" s="35">
        <v>1.1412636448604463E-3</v>
      </c>
      <c r="BR90" s="32">
        <v>-1.2990619772113021E-5</v>
      </c>
      <c r="BS90" s="33">
        <v>-1.2787629929178479E-5</v>
      </c>
      <c r="BT90" s="33">
        <v>-1.5201164392131261E-5</v>
      </c>
      <c r="BU90" s="33">
        <v>5.5164087924275407E-6</v>
      </c>
      <c r="BV90" s="33">
        <v>-2.3385127052577559E-6</v>
      </c>
      <c r="BW90" s="33">
        <v>-3.117020763276912E-6</v>
      </c>
      <c r="BX90" s="33">
        <v>-2.8684648801347024E-5</v>
      </c>
      <c r="BY90" s="33">
        <v>4.2691011686857294E-5</v>
      </c>
      <c r="BZ90" s="33">
        <v>-3.0209116443913331E-6</v>
      </c>
      <c r="CA90" s="35">
        <v>1.1241157689545478E-3</v>
      </c>
      <c r="CB90" s="52">
        <v>-4.7904534461462589E-6</v>
      </c>
      <c r="CC90" s="34">
        <v>-4.5874636032117166E-6</v>
      </c>
      <c r="CD90" s="34">
        <v>-7.0009980661644988E-6</v>
      </c>
      <c r="CE90" s="34">
        <v>1.3716575118394303E-5</v>
      </c>
      <c r="CF90" s="34">
        <v>5.8616536207090064E-6</v>
      </c>
      <c r="CG90" s="34">
        <v>5.0831455626898503E-6</v>
      </c>
      <c r="CH90" s="34">
        <v>-2.0484482475380261E-5</v>
      </c>
      <c r="CI90" s="34">
        <v>5.0891178012824057E-5</v>
      </c>
      <c r="CJ90" s="34">
        <v>5.1792546815754292E-6</v>
      </c>
      <c r="CK90" s="53">
        <v>1.1323159352805146E-3</v>
      </c>
      <c r="CL90" s="33">
        <v>0</v>
      </c>
      <c r="CM90" s="33">
        <f t="shared" ref="CM90:CM105" si="142">(D90/D$767)/($C90/$C$767)-1</f>
        <v>1.5984644331759945E-2</v>
      </c>
      <c r="CN90" s="33">
        <f t="shared" si="88"/>
        <v>7.9547737850065303E-3</v>
      </c>
      <c r="CO90" s="33">
        <f t="shared" si="89"/>
        <v>6.4853095684254125E-3</v>
      </c>
      <c r="CP90" s="33">
        <f t="shared" si="90"/>
        <v>6.6311692463427718E-3</v>
      </c>
      <c r="CQ90" s="33">
        <f t="shared" si="91"/>
        <v>6.0846937015923697E-3</v>
      </c>
      <c r="CR90" s="33">
        <f t="shared" si="92"/>
        <v>6.1282278731527029E-3</v>
      </c>
      <c r="CS90" s="33">
        <f t="shared" si="93"/>
        <v>1.3509670764249249E-2</v>
      </c>
      <c r="CT90" s="33">
        <f t="shared" si="94"/>
        <v>1.4169691463503886E-2</v>
      </c>
      <c r="CU90" s="33">
        <f t="shared" si="95"/>
        <v>5.7732485172008463E-3</v>
      </c>
      <c r="CV90" s="33">
        <f t="shared" si="96"/>
        <v>8.5624230200089801E-3</v>
      </c>
      <c r="CW90" s="33">
        <f t="shared" si="97"/>
        <v>1.2625625448696276E-2</v>
      </c>
      <c r="CX90" s="35">
        <f t="shared" si="98"/>
        <v>1.2752529246265354E-2</v>
      </c>
    </row>
    <row r="91" spans="1:102" x14ac:dyDescent="0.3">
      <c r="A91" s="21">
        <v>44082</v>
      </c>
      <c r="B91" s="22">
        <v>3331.84</v>
      </c>
      <c r="C91" s="23">
        <v>6042.35</v>
      </c>
      <c r="D91" s="23">
        <v>6848.4210000000003</v>
      </c>
      <c r="E91" s="23">
        <f t="shared" si="132"/>
        <v>6037.7412183435581</v>
      </c>
      <c r="F91" s="23">
        <f>VLOOKUP($A91,Data!S$7:T$800,2,0)</f>
        <v>334.83121499999999</v>
      </c>
      <c r="G91" s="23">
        <f>VLOOKUP($A91,Data!V$7:Y$800,4,0)</f>
        <v>33.028412056451131</v>
      </c>
      <c r="H91" s="23">
        <f>VLOOKUP($A91,Data!P$7:Q$800,2,0)</f>
        <v>60.046100000000003</v>
      </c>
      <c r="I91" s="23">
        <f>VLOOKUP($A91,Data!K$7:N$800,4,0)</f>
        <v>62.9017531251611</v>
      </c>
      <c r="J91" s="23">
        <f>VLOOKUP($A91,Data!AA$7:AB$800,2,0)</f>
        <v>616.75900000000001</v>
      </c>
      <c r="K91" s="23">
        <f>VLOOKUP($A91,Data!AD$7:AE$800,2,0)</f>
        <v>62.337299999999999</v>
      </c>
      <c r="L91" s="23">
        <f>VLOOKUP($A91,Data!AL$7:AO$800,4,0)</f>
        <v>331.53127034045878</v>
      </c>
      <c r="M91" s="23">
        <f>VLOOKUP($A91,Data!AG$7:AJ$800,4,0)</f>
        <v>33.5336</v>
      </c>
      <c r="N91" s="23">
        <f>VLOOKUP($A91,Data!AQ$7:AU$800,5,0)</f>
        <v>33.842256927681561</v>
      </c>
      <c r="O91" s="24">
        <f>VLOOKUP($A91,Data!AQ$7:AW$800,7,0)</f>
        <v>33.788591444997849</v>
      </c>
      <c r="P91" s="32">
        <f t="shared" si="99"/>
        <v>-2.7756378831384043E-2</v>
      </c>
      <c r="Q91" s="33">
        <f t="shared" si="85"/>
        <v>-2.7726376020570598E-2</v>
      </c>
      <c r="R91" s="33">
        <f t="shared" si="86"/>
        <v>-2.7713432744280397E-2</v>
      </c>
      <c r="S91" s="34">
        <f t="shared" si="100"/>
        <v>-2.7719874657345944E-2</v>
      </c>
      <c r="T91" s="33">
        <f t="shared" si="101"/>
        <v>-2.7716424876408907E-2</v>
      </c>
      <c r="U91" s="33">
        <f t="shared" si="133"/>
        <v>-2.7715421058235434E-2</v>
      </c>
      <c r="V91" s="33">
        <f t="shared" si="134"/>
        <v>-2.7708465234069446E-2</v>
      </c>
      <c r="W91" s="33">
        <f t="shared" si="135"/>
        <v>-2.7628549501151345E-2</v>
      </c>
      <c r="X91" s="33">
        <f t="shared" si="136"/>
        <v>-2.7721858259285748E-2</v>
      </c>
      <c r="Y91" s="33">
        <f t="shared" si="137"/>
        <v>-2.7702477173258577E-2</v>
      </c>
      <c r="Z91" s="33">
        <f t="shared" si="138"/>
        <v>-2.7676497661208721E-2</v>
      </c>
      <c r="AA91" s="33">
        <f t="shared" si="139"/>
        <v>-2.7656477438136817E-2</v>
      </c>
      <c r="AB91" s="33">
        <f t="shared" si="140"/>
        <v>-2.7670200835463898E-2</v>
      </c>
      <c r="AC91" s="35">
        <f t="shared" si="141"/>
        <v>-3.2884614557850522E-2</v>
      </c>
      <c r="AD91" s="32">
        <f t="shared" si="102"/>
        <v>9.9511441616906282E-6</v>
      </c>
      <c r="AE91" s="33">
        <f t="shared" si="103"/>
        <v>1.0954962335163465E-5</v>
      </c>
      <c r="AF91" s="33">
        <f t="shared" si="104"/>
        <v>1.7910786501151854E-5</v>
      </c>
      <c r="AG91" s="33">
        <f t="shared" si="105"/>
        <v>9.7826519419252911E-5</v>
      </c>
      <c r="AH91" s="33">
        <f t="shared" si="106"/>
        <v>4.5177612848501525E-6</v>
      </c>
      <c r="AI91" s="33">
        <f t="shared" si="107"/>
        <v>2.3898847312020521E-5</v>
      </c>
      <c r="AJ91" s="33">
        <f t="shared" si="108"/>
        <v>4.987835936187679E-5</v>
      </c>
      <c r="AK91" s="33">
        <f t="shared" si="109"/>
        <v>6.9898582433780554E-5</v>
      </c>
      <c r="AL91" s="33">
        <f t="shared" si="110"/>
        <v>5.6175185106699388E-5</v>
      </c>
      <c r="AM91" s="35">
        <f t="shared" si="111"/>
        <v>-5.1582385372799244E-3</v>
      </c>
      <c r="AN91" s="52">
        <f t="shared" si="112"/>
        <v>-2.9921321285097946E-6</v>
      </c>
      <c r="AO91" s="34">
        <f t="shared" si="113"/>
        <v>-1.9883139550369577E-6</v>
      </c>
      <c r="AP91" s="34">
        <f t="shared" si="114"/>
        <v>4.9675102109514313E-6</v>
      </c>
      <c r="AQ91" s="34">
        <f t="shared" si="115"/>
        <v>8.4883243129052488E-5</v>
      </c>
      <c r="AR91" s="34">
        <f t="shared" si="116"/>
        <v>-8.4255150053502703E-6</v>
      </c>
      <c r="AS91" s="34">
        <f t="shared" si="117"/>
        <v>1.0955571021820099E-5</v>
      </c>
      <c r="AT91" s="34">
        <f t="shared" si="118"/>
        <v>3.6935083071676367E-5</v>
      </c>
      <c r="AU91" s="34">
        <f t="shared" si="119"/>
        <v>5.6955306143580131E-5</v>
      </c>
      <c r="AV91" s="34">
        <f t="shared" si="120"/>
        <v>4.3231908816498965E-5</v>
      </c>
      <c r="AW91" s="53">
        <f t="shared" si="121"/>
        <v>-5.1711818135701249E-3</v>
      </c>
      <c r="AX91" s="52">
        <f t="shared" si="122"/>
        <v>3.4497809370259702E-6</v>
      </c>
      <c r="AY91" s="34">
        <f t="shared" si="123"/>
        <v>4.4535991104988071E-6</v>
      </c>
      <c r="AZ91" s="34">
        <f t="shared" si="124"/>
        <v>1.1409423276487196E-5</v>
      </c>
      <c r="BA91" s="34">
        <f t="shared" si="125"/>
        <v>9.1325156194588253E-5</v>
      </c>
      <c r="BB91" s="34">
        <f t="shared" si="126"/>
        <v>-1.9836019398145055E-6</v>
      </c>
      <c r="BC91" s="34">
        <f t="shared" si="127"/>
        <v>1.7397484087355863E-5</v>
      </c>
      <c r="BD91" s="34">
        <f t="shared" si="128"/>
        <v>4.3376996137212132E-5</v>
      </c>
      <c r="BE91" s="34">
        <f t="shared" si="129"/>
        <v>6.3397219209115896E-5</v>
      </c>
      <c r="BF91" s="34">
        <f t="shared" si="130"/>
        <v>4.967382188203473E-5</v>
      </c>
      <c r="BG91" s="53">
        <f t="shared" si="131"/>
        <v>-5.1647399005045891E-3</v>
      </c>
      <c r="BH91" s="32">
        <v>9.9511441616906282E-6</v>
      </c>
      <c r="BI91" s="33">
        <v>1.0954962335163465E-5</v>
      </c>
      <c r="BJ91" s="33">
        <v>1.7910786501151854E-5</v>
      </c>
      <c r="BK91" s="33">
        <v>9.7826519419252911E-5</v>
      </c>
      <c r="BL91" s="33">
        <v>4.5177612848501525E-6</v>
      </c>
      <c r="BM91" s="33">
        <v>2.3898847312020521E-5</v>
      </c>
      <c r="BN91" s="33">
        <v>4.987835936187679E-5</v>
      </c>
      <c r="BO91" s="33">
        <v>6.9898582433780554E-5</v>
      </c>
      <c r="BP91" s="33">
        <v>5.6175185106699388E-5</v>
      </c>
      <c r="BQ91" s="35">
        <v>-5.1582385372799244E-3</v>
      </c>
      <c r="BR91" s="32">
        <v>-2.9921321285097946E-6</v>
      </c>
      <c r="BS91" s="33">
        <v>-1.9883139550369577E-6</v>
      </c>
      <c r="BT91" s="33">
        <v>4.9675102109514313E-6</v>
      </c>
      <c r="BU91" s="33">
        <v>8.4883243129052488E-5</v>
      </c>
      <c r="BV91" s="33">
        <v>-8.4255150053502703E-6</v>
      </c>
      <c r="BW91" s="33">
        <v>1.0955571021820099E-5</v>
      </c>
      <c r="BX91" s="33">
        <v>3.6935083071676367E-5</v>
      </c>
      <c r="BY91" s="33">
        <v>5.6955306143580131E-5</v>
      </c>
      <c r="BZ91" s="33">
        <v>4.3231908816498965E-5</v>
      </c>
      <c r="CA91" s="35">
        <v>-5.1711818135701249E-3</v>
      </c>
      <c r="CB91" s="52">
        <v>3.4497809370259702E-6</v>
      </c>
      <c r="CC91" s="34">
        <v>4.4535991104988071E-6</v>
      </c>
      <c r="CD91" s="34">
        <v>1.1409423276487196E-5</v>
      </c>
      <c r="CE91" s="34">
        <v>9.1325156194588253E-5</v>
      </c>
      <c r="CF91" s="34">
        <v>-1.9836019398145055E-6</v>
      </c>
      <c r="CG91" s="34">
        <v>1.7397484087355863E-5</v>
      </c>
      <c r="CH91" s="34">
        <v>4.3376996137212132E-5</v>
      </c>
      <c r="CI91" s="34">
        <v>6.3397219209115896E-5</v>
      </c>
      <c r="CJ91" s="34">
        <v>4.967382188203473E-5</v>
      </c>
      <c r="CK91" s="53">
        <v>-5.1647399005045891E-3</v>
      </c>
      <c r="CL91" s="33">
        <v>0</v>
      </c>
      <c r="CM91" s="33">
        <f t="shared" si="142"/>
        <v>1.5967567303873054E-2</v>
      </c>
      <c r="CN91" s="33">
        <f t="shared" si="88"/>
        <v>7.9459333990090641E-3</v>
      </c>
      <c r="CO91" s="33">
        <f t="shared" si="89"/>
        <v>6.4812081454033166E-3</v>
      </c>
      <c r="CP91" s="33">
        <f t="shared" si="90"/>
        <v>6.6268669371443156E-3</v>
      </c>
      <c r="CQ91" s="33">
        <f t="shared" si="91"/>
        <v>6.0827738952500265E-3</v>
      </c>
      <c r="CR91" s="33">
        <f t="shared" si="92"/>
        <v>6.1058763144710149E-3</v>
      </c>
      <c r="CS91" s="33">
        <f t="shared" si="93"/>
        <v>1.3494958480631203E-2</v>
      </c>
      <c r="CT91" s="33">
        <f t="shared" si="94"/>
        <v>1.4155743496641504E-2</v>
      </c>
      <c r="CU91" s="33">
        <f t="shared" si="95"/>
        <v>5.7846224706459282E-3</v>
      </c>
      <c r="CV91" s="33">
        <f t="shared" si="96"/>
        <v>8.5032691812525485E-3</v>
      </c>
      <c r="CW91" s="33">
        <f t="shared" si="97"/>
        <v>1.2611603322947307E-2</v>
      </c>
      <c r="CX91" s="35">
        <f t="shared" si="98"/>
        <v>1.1620843454519081E-2</v>
      </c>
    </row>
    <row r="92" spans="1:102" x14ac:dyDescent="0.3">
      <c r="A92" s="21">
        <v>44078</v>
      </c>
      <c r="B92" s="22">
        <v>3426.96</v>
      </c>
      <c r="C92" s="23">
        <v>6214.66</v>
      </c>
      <c r="D92" s="23">
        <v>7043.6239999999998</v>
      </c>
      <c r="E92" s="23">
        <f t="shared" si="132"/>
        <v>6209.8782655006116</v>
      </c>
      <c r="F92" s="23">
        <f>VLOOKUP($A92,Data!S$7:T$800,2,0)</f>
        <v>344.37608899999998</v>
      </c>
      <c r="G92" s="23">
        <f>VLOOKUP($A92,Data!V$7:Y$800,4,0)</f>
        <v>33.969902199209294</v>
      </c>
      <c r="H92" s="23">
        <f>VLOOKUP($A92,Data!P$7:Q$800,2,0)</f>
        <v>61.757300000000001</v>
      </c>
      <c r="I92" s="23">
        <f>VLOOKUP($A92,Data!K$7:N$800,4,0)</f>
        <v>64.689016828796312</v>
      </c>
      <c r="J92" s="23">
        <f>VLOOKUP($A92,Data!AA$7:AB$800,2,0)</f>
        <v>634.3442</v>
      </c>
      <c r="K92" s="23">
        <f>VLOOKUP($A92,Data!AD$7:AE$800,2,0)</f>
        <v>64.113399999999999</v>
      </c>
      <c r="L92" s="23">
        <f>VLOOKUP($A92,Data!AL$7:AO$800,4,0)</f>
        <v>340.9680723987496</v>
      </c>
      <c r="M92" s="23">
        <f>VLOOKUP($A92,Data!AG$7:AJ$800,4,0)</f>
        <v>34.487400000000001</v>
      </c>
      <c r="N92" s="23">
        <f>VLOOKUP($A92,Data!AQ$7:AU$800,5,0)</f>
        <v>34.805327324905761</v>
      </c>
      <c r="O92" s="24">
        <f>VLOOKUP($A92,Data!AQ$7:AW$800,7,0)</f>
        <v>34.937497586754091</v>
      </c>
      <c r="P92" s="32">
        <f t="shared" si="99"/>
        <v>-8.1329991374968769E-3</v>
      </c>
      <c r="Q92" s="33">
        <f t="shared" si="85"/>
        <v>-8.1332733233103749E-3</v>
      </c>
      <c r="R92" s="33">
        <f t="shared" si="86"/>
        <v>-8.1333464387636223E-3</v>
      </c>
      <c r="S92" s="34">
        <f t="shared" si="100"/>
        <v>-8.1333464387636223E-3</v>
      </c>
      <c r="T92" s="33">
        <f t="shared" si="101"/>
        <v>-8.1474621235790856E-3</v>
      </c>
      <c r="U92" s="33">
        <f t="shared" si="133"/>
        <v>-8.1480097882734581E-3</v>
      </c>
      <c r="V92" s="33">
        <f t="shared" si="134"/>
        <v>-8.1522655621384388E-3</v>
      </c>
      <c r="W92" s="33">
        <f t="shared" si="135"/>
        <v>-8.2204292890850628E-3</v>
      </c>
      <c r="X92" s="33">
        <f t="shared" si="136"/>
        <v>-8.137924736939639E-3</v>
      </c>
      <c r="Y92" s="33">
        <f t="shared" si="137"/>
        <v>-8.1190379682601899E-3</v>
      </c>
      <c r="Z92" s="33">
        <f t="shared" si="138"/>
        <v>-8.1388714999905964E-3</v>
      </c>
      <c r="AA92" s="33">
        <f t="shared" si="139"/>
        <v>-8.0963159605279555E-3</v>
      </c>
      <c r="AB92" s="33">
        <f t="shared" si="140"/>
        <v>-8.1174428701690227E-3</v>
      </c>
      <c r="AC92" s="35">
        <f t="shared" si="141"/>
        <v>-5.4766496924137931E-3</v>
      </c>
      <c r="AD92" s="32">
        <f t="shared" si="102"/>
        <v>-1.4188800268710722E-5</v>
      </c>
      <c r="AE92" s="33">
        <f t="shared" si="103"/>
        <v>-1.4736464963083229E-5</v>
      </c>
      <c r="AF92" s="33">
        <f t="shared" si="104"/>
        <v>-1.899223882806389E-5</v>
      </c>
      <c r="AG92" s="33">
        <f t="shared" si="105"/>
        <v>-8.7155965774687871E-5</v>
      </c>
      <c r="AH92" s="33">
        <f t="shared" si="106"/>
        <v>-4.6514136292641339E-6</v>
      </c>
      <c r="AI92" s="33">
        <f t="shared" si="107"/>
        <v>1.4235355050185028E-5</v>
      </c>
      <c r="AJ92" s="33">
        <f t="shared" si="108"/>
        <v>-5.598176680221556E-6</v>
      </c>
      <c r="AK92" s="33">
        <f t="shared" si="109"/>
        <v>3.6957362782419345E-5</v>
      </c>
      <c r="AL92" s="33">
        <f t="shared" si="110"/>
        <v>1.583045314135223E-5</v>
      </c>
      <c r="AM92" s="35">
        <f t="shared" si="111"/>
        <v>2.6566236308965818E-3</v>
      </c>
      <c r="AN92" s="52">
        <f t="shared" si="112"/>
        <v>-1.4115684815463325E-5</v>
      </c>
      <c r="AO92" s="34">
        <f t="shared" si="113"/>
        <v>-1.4663349509835832E-5</v>
      </c>
      <c r="AP92" s="34">
        <f t="shared" si="114"/>
        <v>-1.8919123374816493E-5</v>
      </c>
      <c r="AQ92" s="34">
        <f t="shared" si="115"/>
        <v>-8.7082850321440475E-5</v>
      </c>
      <c r="AR92" s="34">
        <f t="shared" si="116"/>
        <v>-4.5782981760167374E-6</v>
      </c>
      <c r="AS92" s="34">
        <f t="shared" si="117"/>
        <v>1.4308470503432424E-5</v>
      </c>
      <c r="AT92" s="34">
        <f t="shared" si="118"/>
        <v>-5.5250612269741595E-6</v>
      </c>
      <c r="AU92" s="34">
        <f t="shared" si="119"/>
        <v>3.7030478235666742E-5</v>
      </c>
      <c r="AV92" s="34">
        <f t="shared" si="120"/>
        <v>1.5903568594599626E-5</v>
      </c>
      <c r="AW92" s="53">
        <f t="shared" si="121"/>
        <v>2.6566967463498292E-3</v>
      </c>
      <c r="AX92" s="52">
        <f t="shared" si="122"/>
        <v>-1.4115684815463325E-5</v>
      </c>
      <c r="AY92" s="34">
        <f t="shared" si="123"/>
        <v>-1.4663349509835832E-5</v>
      </c>
      <c r="AZ92" s="34">
        <f t="shared" si="124"/>
        <v>-1.8919123374816493E-5</v>
      </c>
      <c r="BA92" s="34">
        <f t="shared" si="125"/>
        <v>-8.7082850321440475E-5</v>
      </c>
      <c r="BB92" s="34">
        <f t="shared" si="126"/>
        <v>-4.5782981760167374E-6</v>
      </c>
      <c r="BC92" s="34">
        <f t="shared" si="127"/>
        <v>1.4308470503432424E-5</v>
      </c>
      <c r="BD92" s="34">
        <f t="shared" si="128"/>
        <v>-5.5250612269741595E-6</v>
      </c>
      <c r="BE92" s="34">
        <f t="shared" si="129"/>
        <v>3.7030478235666742E-5</v>
      </c>
      <c r="BF92" s="34">
        <f t="shared" si="130"/>
        <v>1.5903568594599626E-5</v>
      </c>
      <c r="BG92" s="53">
        <f t="shared" si="131"/>
        <v>2.6566967463498292E-3</v>
      </c>
      <c r="BH92" s="32">
        <v>-1.4188800268710722E-5</v>
      </c>
      <c r="BI92" s="33">
        <v>-1.4736464963083229E-5</v>
      </c>
      <c r="BJ92" s="33">
        <v>-1.899223882806389E-5</v>
      </c>
      <c r="BK92" s="33">
        <v>-8.7155965774687871E-5</v>
      </c>
      <c r="BL92" s="33">
        <v>-4.6514136292641339E-6</v>
      </c>
      <c r="BM92" s="33">
        <v>1.4235355050185028E-5</v>
      </c>
      <c r="BN92" s="33">
        <v>-5.598176680221556E-6</v>
      </c>
      <c r="BO92" s="33">
        <v>3.6957362782419345E-5</v>
      </c>
      <c r="BP92" s="33">
        <v>1.583045314135223E-5</v>
      </c>
      <c r="BQ92" s="35">
        <v>2.6566236308965818E-3</v>
      </c>
      <c r="BR92" s="32">
        <v>-1.4115684815463325E-5</v>
      </c>
      <c r="BS92" s="33">
        <v>-1.4663349509835832E-5</v>
      </c>
      <c r="BT92" s="33">
        <v>-1.8919123374816493E-5</v>
      </c>
      <c r="BU92" s="33">
        <v>-8.7082850321440475E-5</v>
      </c>
      <c r="BV92" s="33">
        <v>-4.5782981760167374E-6</v>
      </c>
      <c r="BW92" s="33">
        <v>1.4308470503432424E-5</v>
      </c>
      <c r="BX92" s="33">
        <v>-5.5250612269741595E-6</v>
      </c>
      <c r="BY92" s="33">
        <v>3.7030478235666742E-5</v>
      </c>
      <c r="BZ92" s="33">
        <v>1.5903568594599626E-5</v>
      </c>
      <c r="CA92" s="35">
        <v>2.6566967463498292E-3</v>
      </c>
      <c r="CB92" s="52">
        <v>-1.4115684815463325E-5</v>
      </c>
      <c r="CC92" s="34">
        <v>-1.4663349509835832E-5</v>
      </c>
      <c r="CD92" s="34">
        <v>-1.8919123374816493E-5</v>
      </c>
      <c r="CE92" s="34">
        <v>-8.7082850321440475E-5</v>
      </c>
      <c r="CF92" s="34">
        <v>-4.5782981760167374E-6</v>
      </c>
      <c r="CG92" s="34">
        <v>1.4308470503432424E-5</v>
      </c>
      <c r="CH92" s="34">
        <v>-5.5250612269741595E-6</v>
      </c>
      <c r="CI92" s="34">
        <v>3.7030478235666742E-5</v>
      </c>
      <c r="CJ92" s="34">
        <v>1.5903568594599626E-5</v>
      </c>
      <c r="CK92" s="53">
        <v>2.6566967463498292E-3</v>
      </c>
      <c r="CL92" s="33">
        <v>0</v>
      </c>
      <c r="CM92" s="33">
        <f t="shared" si="142"/>
        <v>1.595404253723709E-2</v>
      </c>
      <c r="CN92" s="33">
        <f t="shared" si="88"/>
        <v>7.9391935485761955E-3</v>
      </c>
      <c r="CO92" s="33">
        <f t="shared" si="89"/>
        <v>6.4709069947364029E-3</v>
      </c>
      <c r="CP92" s="33">
        <f t="shared" si="90"/>
        <v>6.6155250320565351E-3</v>
      </c>
      <c r="CQ92" s="33">
        <f t="shared" si="91"/>
        <v>6.0642406332380716E-3</v>
      </c>
      <c r="CR92" s="33">
        <f t="shared" si="92"/>
        <v>6.0046559053399395E-3</v>
      </c>
      <c r="CS92" s="33">
        <f t="shared" si="93"/>
        <v>1.3490249202401827E-2</v>
      </c>
      <c r="CT92" s="33">
        <f t="shared" si="94"/>
        <v>1.4130815783986339E-2</v>
      </c>
      <c r="CU92" s="33">
        <f t="shared" si="95"/>
        <v>5.7330276190152851E-3</v>
      </c>
      <c r="CV92" s="33">
        <f t="shared" si="96"/>
        <v>8.4307711933915286E-3</v>
      </c>
      <c r="CW92" s="33">
        <f t="shared" si="97"/>
        <v>1.2553100905036363E-2</v>
      </c>
      <c r="CX92" s="35">
        <f t="shared" si="98"/>
        <v>1.7016457771457327E-2</v>
      </c>
    </row>
    <row r="93" spans="1:102" x14ac:dyDescent="0.3">
      <c r="A93" s="21">
        <v>44077</v>
      </c>
      <c r="B93" s="22">
        <v>3455.06</v>
      </c>
      <c r="C93" s="23">
        <v>6265.62</v>
      </c>
      <c r="D93" s="23">
        <v>7101.3819999999996</v>
      </c>
      <c r="E93" s="23">
        <f t="shared" si="132"/>
        <v>6260.7995169556561</v>
      </c>
      <c r="F93" s="23">
        <f>VLOOKUP($A93,Data!S$7:T$800,2,0)</f>
        <v>347.204928</v>
      </c>
      <c r="G93" s="23">
        <f>VLOOKUP($A93,Data!V$7:Y$800,4,0)</f>
        <v>34.248963085669544</v>
      </c>
      <c r="H93" s="23">
        <f>VLOOKUP($A93,Data!P$7:Q$800,2,0)</f>
        <v>62.264899999999997</v>
      </c>
      <c r="I93" s="23">
        <f>VLOOKUP($A93,Data!K$7:N$800,4,0)</f>
        <v>65.225195939886873</v>
      </c>
      <c r="J93" s="23">
        <f>VLOOKUP($A93,Data!AA$7:AB$800,2,0)</f>
        <v>639.54880000000003</v>
      </c>
      <c r="K93" s="23">
        <f>VLOOKUP($A93,Data!AD$7:AE$800,2,0)</f>
        <v>64.638199999999998</v>
      </c>
      <c r="L93" s="23">
        <f>VLOOKUP($A93,Data!AL$7:AO$800,4,0)</f>
        <v>343.76593920400455</v>
      </c>
      <c r="M93" s="23">
        <f>VLOOKUP($A93,Data!AG$7:AJ$800,4,0)</f>
        <v>34.768900000000002</v>
      </c>
      <c r="N93" s="23">
        <f>VLOOKUP($A93,Data!AQ$7:AU$800,5,0)</f>
        <v>35.090169773345423</v>
      </c>
      <c r="O93" s="24">
        <f>VLOOKUP($A93,Data!AQ$7:AW$800,7,0)</f>
        <v>35.129891697312708</v>
      </c>
      <c r="P93" s="32">
        <f t="shared" si="99"/>
        <v>-3.5125836395929477E-2</v>
      </c>
      <c r="Q93" s="33">
        <f t="shared" si="85"/>
        <v>-3.4995471935239442E-2</v>
      </c>
      <c r="R93" s="33">
        <f t="shared" si="86"/>
        <v>-3.4939664890259348E-2</v>
      </c>
      <c r="S93" s="34">
        <f t="shared" si="100"/>
        <v>-3.4967590616109864E-2</v>
      </c>
      <c r="T93" s="33">
        <f t="shared" si="101"/>
        <v>-3.4961374488118535E-2</v>
      </c>
      <c r="U93" s="33">
        <f t="shared" si="133"/>
        <v>-3.4962724521747535E-2</v>
      </c>
      <c r="V93" s="33">
        <f t="shared" si="134"/>
        <v>-3.4962422912336755E-2</v>
      </c>
      <c r="W93" s="33">
        <f t="shared" si="135"/>
        <v>-3.4964007639195049E-2</v>
      </c>
      <c r="X93" s="33">
        <f t="shared" si="136"/>
        <v>-3.4942670613115512E-2</v>
      </c>
      <c r="Y93" s="33">
        <f t="shared" si="137"/>
        <v>-3.4943944866054566E-2</v>
      </c>
      <c r="Z93" s="33">
        <f t="shared" si="138"/>
        <v>-3.492719967110014E-2</v>
      </c>
      <c r="AA93" s="33">
        <f t="shared" si="139"/>
        <v>-3.4998709405243855E-2</v>
      </c>
      <c r="AB93" s="33">
        <f t="shared" si="140"/>
        <v>-3.498121785998376E-2</v>
      </c>
      <c r="AC93" s="35">
        <f t="shared" si="141"/>
        <v>-3.509490111586433E-2</v>
      </c>
      <c r="AD93" s="32">
        <f t="shared" si="102"/>
        <v>3.4097447120906565E-5</v>
      </c>
      <c r="AE93" s="33">
        <f t="shared" si="103"/>
        <v>3.2747413491907018E-5</v>
      </c>
      <c r="AF93" s="33">
        <f t="shared" si="104"/>
        <v>3.3049022902686964E-5</v>
      </c>
      <c r="AG93" s="33">
        <f t="shared" si="105"/>
        <v>3.146429604439227E-5</v>
      </c>
      <c r="AH93" s="33">
        <f t="shared" si="106"/>
        <v>5.280132212392985E-5</v>
      </c>
      <c r="AI93" s="33">
        <f t="shared" si="107"/>
        <v>5.1527069184875707E-5</v>
      </c>
      <c r="AJ93" s="33">
        <f t="shared" si="108"/>
        <v>6.8272264139301875E-5</v>
      </c>
      <c r="AK93" s="33">
        <f t="shared" si="109"/>
        <v>-3.2374700044135452E-6</v>
      </c>
      <c r="AL93" s="33">
        <f t="shared" si="110"/>
        <v>1.4254075255681897E-5</v>
      </c>
      <c r="AM93" s="35">
        <f t="shared" si="111"/>
        <v>-9.9429180624888147E-5</v>
      </c>
      <c r="AN93" s="52">
        <f t="shared" si="112"/>
        <v>-2.1709597859187468E-5</v>
      </c>
      <c r="AO93" s="34">
        <f t="shared" si="113"/>
        <v>-2.3059631488187016E-5</v>
      </c>
      <c r="AP93" s="34">
        <f t="shared" si="114"/>
        <v>-2.275802207740707E-5</v>
      </c>
      <c r="AQ93" s="34">
        <f t="shared" si="115"/>
        <v>-2.4342748935701763E-5</v>
      </c>
      <c r="AR93" s="34">
        <f t="shared" si="116"/>
        <v>-3.0057228561641836E-6</v>
      </c>
      <c r="AS93" s="34">
        <f t="shared" si="117"/>
        <v>-4.2799757952183271E-6</v>
      </c>
      <c r="AT93" s="34">
        <f t="shared" si="118"/>
        <v>1.2465219159207841E-5</v>
      </c>
      <c r="AU93" s="34">
        <f t="shared" si="119"/>
        <v>-5.9044514984507579E-5</v>
      </c>
      <c r="AV93" s="34">
        <f t="shared" si="120"/>
        <v>-4.1552969724412137E-5</v>
      </c>
      <c r="AW93" s="53">
        <f t="shared" si="121"/>
        <v>-1.5523622560498218E-4</v>
      </c>
      <c r="AX93" s="52">
        <f t="shared" si="122"/>
        <v>6.2161279914541012E-6</v>
      </c>
      <c r="AY93" s="34">
        <f t="shared" si="123"/>
        <v>4.8660943624545538E-6</v>
      </c>
      <c r="AZ93" s="34">
        <f t="shared" si="124"/>
        <v>5.1677037732344999E-6</v>
      </c>
      <c r="BA93" s="34">
        <f t="shared" si="125"/>
        <v>3.5829769149398061E-6</v>
      </c>
      <c r="BB93" s="34">
        <f t="shared" si="126"/>
        <v>2.4920002994477386E-5</v>
      </c>
      <c r="BC93" s="34">
        <f t="shared" si="127"/>
        <v>2.3645750055423242E-5</v>
      </c>
      <c r="BD93" s="34">
        <f t="shared" si="128"/>
        <v>4.039094500984941E-5</v>
      </c>
      <c r="BE93" s="34">
        <f t="shared" si="129"/>
        <v>-3.1118789133866009E-5</v>
      </c>
      <c r="BF93" s="34">
        <f t="shared" si="130"/>
        <v>-1.3627243873770567E-5</v>
      </c>
      <c r="BG93" s="53">
        <f t="shared" si="131"/>
        <v>-1.2731049975434061E-4</v>
      </c>
      <c r="BH93" s="32">
        <v>3.4097447120906565E-5</v>
      </c>
      <c r="BI93" s="33">
        <v>3.2747413491907018E-5</v>
      </c>
      <c r="BJ93" s="33">
        <v>3.3049022902686964E-5</v>
      </c>
      <c r="BK93" s="33">
        <v>3.146429604439227E-5</v>
      </c>
      <c r="BL93" s="33">
        <v>5.280132212392985E-5</v>
      </c>
      <c r="BM93" s="33">
        <v>5.1527069184875707E-5</v>
      </c>
      <c r="BN93" s="33">
        <v>6.8272264139301875E-5</v>
      </c>
      <c r="BO93" s="33">
        <v>-3.2374700044135452E-6</v>
      </c>
      <c r="BP93" s="33">
        <v>1.4254075255681897E-5</v>
      </c>
      <c r="BQ93" s="35">
        <v>-9.9429180624888147E-5</v>
      </c>
      <c r="BR93" s="32">
        <v>-2.1709597859187468E-5</v>
      </c>
      <c r="BS93" s="33">
        <v>-2.3059631488187016E-5</v>
      </c>
      <c r="BT93" s="33">
        <v>-2.275802207740707E-5</v>
      </c>
      <c r="BU93" s="33">
        <v>-2.4342748935701763E-5</v>
      </c>
      <c r="BV93" s="33">
        <v>-3.0057228561641836E-6</v>
      </c>
      <c r="BW93" s="33">
        <v>-4.2799757952183271E-6</v>
      </c>
      <c r="BX93" s="33">
        <v>1.2465219159207841E-5</v>
      </c>
      <c r="BY93" s="33">
        <v>-5.9044514984507579E-5</v>
      </c>
      <c r="BZ93" s="33">
        <v>-4.1552969724412137E-5</v>
      </c>
      <c r="CA93" s="35">
        <v>-1.5523622560498218E-4</v>
      </c>
      <c r="CB93" s="52">
        <v>6.2161279914541012E-6</v>
      </c>
      <c r="CC93" s="34">
        <v>4.8660943624545538E-6</v>
      </c>
      <c r="CD93" s="34">
        <v>5.1677037732344999E-6</v>
      </c>
      <c r="CE93" s="34">
        <v>3.5829769149398061E-6</v>
      </c>
      <c r="CF93" s="34">
        <v>2.4920002994477386E-5</v>
      </c>
      <c r="CG93" s="34">
        <v>2.3645750055423242E-5</v>
      </c>
      <c r="CH93" s="34">
        <v>4.039094500984941E-5</v>
      </c>
      <c r="CI93" s="34">
        <v>-3.1118789133866009E-5</v>
      </c>
      <c r="CJ93" s="34">
        <v>-1.3627243873770567E-5</v>
      </c>
      <c r="CK93" s="53">
        <v>-1.2731049975434061E-4</v>
      </c>
      <c r="CL93" s="33">
        <v>0</v>
      </c>
      <c r="CM93" s="33">
        <f t="shared" si="142"/>
        <v>1.5954117428292225E-2</v>
      </c>
      <c r="CN93" s="33">
        <f t="shared" si="88"/>
        <v>7.9392678488166002E-3</v>
      </c>
      <c r="CO93" s="33">
        <f t="shared" si="89"/>
        <v>6.4853049159296905E-3</v>
      </c>
      <c r="CP93" s="33">
        <f t="shared" si="90"/>
        <v>6.6304808465957876E-3</v>
      </c>
      <c r="CQ93" s="33">
        <f t="shared" si="91"/>
        <v>6.083505094577335E-3</v>
      </c>
      <c r="CR93" s="33">
        <f t="shared" si="92"/>
        <v>6.0930619483241522E-3</v>
      </c>
      <c r="CS93" s="33">
        <f t="shared" si="93"/>
        <v>1.3495002043019344E-2</v>
      </c>
      <c r="CT93" s="33">
        <f t="shared" si="94"/>
        <v>1.4116261101738692E-2</v>
      </c>
      <c r="CU93" s="33">
        <f t="shared" si="95"/>
        <v>5.7387040902669995E-3</v>
      </c>
      <c r="CV93" s="33">
        <f t="shared" si="96"/>
        <v>8.3931980474785117E-3</v>
      </c>
      <c r="CW93" s="33">
        <f t="shared" si="97"/>
        <v>1.2536940549859432E-2</v>
      </c>
      <c r="CX93" s="35">
        <f t="shared" si="98"/>
        <v>1.4299749356425417E-2</v>
      </c>
    </row>
    <row r="94" spans="1:102" x14ac:dyDescent="0.3">
      <c r="A94" s="21">
        <v>44076</v>
      </c>
      <c r="B94" s="22">
        <v>3580.84</v>
      </c>
      <c r="C94" s="23">
        <v>6492.84</v>
      </c>
      <c r="D94" s="23">
        <v>7358.4849999999997</v>
      </c>
      <c r="E94" s="23">
        <f t="shared" si="132"/>
        <v>6487.6572600839036</v>
      </c>
      <c r="F94" s="23">
        <f>VLOOKUP($A94,Data!S$7:T$800,2,0)</f>
        <v>359.78345200000001</v>
      </c>
      <c r="G94" s="23">
        <f>VLOOKUP($A94,Data!V$7:Y$800,4,0)</f>
        <v>35.489782577254822</v>
      </c>
      <c r="H94" s="23">
        <f>VLOOKUP($A94,Data!P$7:Q$800,2,0)</f>
        <v>64.520700000000005</v>
      </c>
      <c r="I94" s="23">
        <f>VLOOKUP($A94,Data!K$7:N$800,4,0)</f>
        <v>67.588355725804533</v>
      </c>
      <c r="J94" s="23">
        <f>VLOOKUP($A94,Data!AA$7:AB$800,2,0)</f>
        <v>662.70550000000003</v>
      </c>
      <c r="K94" s="23">
        <f>VLOOKUP($A94,Data!AD$7:AE$800,2,0)</f>
        <v>66.978700000000003</v>
      </c>
      <c r="L94" s="23">
        <f>VLOOKUP($A94,Data!AL$7:AO$800,4,0)</f>
        <v>356.20726134530787</v>
      </c>
      <c r="M94" s="23">
        <f>VLOOKUP($A94,Data!AG$7:AJ$800,4,0)</f>
        <v>36.029899999999998</v>
      </c>
      <c r="N94" s="23">
        <f>VLOOKUP($A94,Data!AQ$7:AU$800,5,0)</f>
        <v>36.362162501676707</v>
      </c>
      <c r="O94" s="24">
        <f>VLOOKUP($A94,Data!AQ$7:AW$800,7,0)</f>
        <v>36.407613285429484</v>
      </c>
      <c r="P94" s="32">
        <f t="shared" si="99"/>
        <v>1.5365857116526938E-2</v>
      </c>
      <c r="Q94" s="33">
        <f t="shared" si="85"/>
        <v>1.5440772836250893E-2</v>
      </c>
      <c r="R94" s="33">
        <f t="shared" si="86"/>
        <v>1.547118386779589E-2</v>
      </c>
      <c r="S94" s="34">
        <f t="shared" si="100"/>
        <v>1.5455384855105548E-2</v>
      </c>
      <c r="T94" s="33">
        <f t="shared" si="101"/>
        <v>1.5455425935279266E-2</v>
      </c>
      <c r="U94" s="33">
        <f t="shared" si="133"/>
        <v>1.5454144283701288E-2</v>
      </c>
      <c r="V94" s="33">
        <f t="shared" si="134"/>
        <v>1.5455147807556857E-2</v>
      </c>
      <c r="W94" s="33">
        <f t="shared" si="135"/>
        <v>1.5515440847381656E-2</v>
      </c>
      <c r="X94" s="33">
        <f t="shared" si="136"/>
        <v>1.546864477356702E-2</v>
      </c>
      <c r="Y94" s="33">
        <f t="shared" si="137"/>
        <v>1.5454985119611742E-2</v>
      </c>
      <c r="Z94" s="33">
        <f t="shared" si="138"/>
        <v>1.5416963219348601E-2</v>
      </c>
      <c r="AA94" s="33">
        <f t="shared" si="139"/>
        <v>1.5395844840996764E-2</v>
      </c>
      <c r="AB94" s="33">
        <f t="shared" si="140"/>
        <v>1.5454944370724144E-2</v>
      </c>
      <c r="AC94" s="35">
        <f t="shared" si="141"/>
        <v>2.0725717046863323E-2</v>
      </c>
      <c r="AD94" s="32">
        <f t="shared" si="102"/>
        <v>1.4653099028372196E-5</v>
      </c>
      <c r="AE94" s="33">
        <f t="shared" si="103"/>
        <v>1.3371447450394314E-5</v>
      </c>
      <c r="AF94" s="33">
        <f t="shared" si="104"/>
        <v>1.4374971305963768E-5</v>
      </c>
      <c r="AG94" s="33">
        <f t="shared" si="105"/>
        <v>7.4668011130762935E-5</v>
      </c>
      <c r="AH94" s="33">
        <f t="shared" si="106"/>
        <v>2.787193731612625E-5</v>
      </c>
      <c r="AI94" s="33">
        <f t="shared" si="107"/>
        <v>1.4212283360848232E-5</v>
      </c>
      <c r="AJ94" s="33">
        <f t="shared" si="108"/>
        <v>-2.3809616902292774E-5</v>
      </c>
      <c r="AK94" s="33">
        <f t="shared" si="109"/>
        <v>-4.4927995254129272E-5</v>
      </c>
      <c r="AL94" s="33">
        <f t="shared" si="110"/>
        <v>1.4171534473250702E-5</v>
      </c>
      <c r="AM94" s="35">
        <f t="shared" si="111"/>
        <v>5.28494421061243E-3</v>
      </c>
      <c r="AN94" s="52">
        <f t="shared" si="112"/>
        <v>-1.5757932516624606E-5</v>
      </c>
      <c r="AO94" s="34">
        <f t="shared" si="113"/>
        <v>-1.7039584094602489E-5</v>
      </c>
      <c r="AP94" s="34">
        <f t="shared" si="114"/>
        <v>-1.6036060239033034E-5</v>
      </c>
      <c r="AQ94" s="34">
        <f t="shared" si="115"/>
        <v>4.4256979585766132E-5</v>
      </c>
      <c r="AR94" s="34">
        <f t="shared" si="116"/>
        <v>-2.5390942288705531E-6</v>
      </c>
      <c r="AS94" s="34">
        <f t="shared" si="117"/>
        <v>-1.619874818414857E-5</v>
      </c>
      <c r="AT94" s="34">
        <f t="shared" si="118"/>
        <v>-5.4220648447289577E-5</v>
      </c>
      <c r="AU94" s="34">
        <f t="shared" si="119"/>
        <v>-7.5339026799126074E-5</v>
      </c>
      <c r="AV94" s="34">
        <f t="shared" si="120"/>
        <v>-1.6239497071746101E-5</v>
      </c>
      <c r="AW94" s="53">
        <f t="shared" si="121"/>
        <v>5.2545331790674332E-3</v>
      </c>
      <c r="AX94" s="52">
        <f t="shared" si="122"/>
        <v>4.1080173707186418E-8</v>
      </c>
      <c r="AY94" s="34">
        <f t="shared" si="123"/>
        <v>-1.2405714042706961E-6</v>
      </c>
      <c r="AZ94" s="34">
        <f t="shared" si="124"/>
        <v>-2.3704754870124134E-7</v>
      </c>
      <c r="BA94" s="34">
        <f t="shared" si="125"/>
        <v>6.0055992276097925E-5</v>
      </c>
      <c r="BB94" s="34">
        <f t="shared" si="126"/>
        <v>1.325991846146124E-5</v>
      </c>
      <c r="BC94" s="34">
        <f t="shared" si="127"/>
        <v>-3.9973549381677742E-7</v>
      </c>
      <c r="BD94" s="34">
        <f t="shared" si="128"/>
        <v>-3.8421635756957784E-5</v>
      </c>
      <c r="BE94" s="34">
        <f t="shared" si="129"/>
        <v>-5.9540014108794281E-5</v>
      </c>
      <c r="BF94" s="34">
        <f t="shared" si="130"/>
        <v>-4.4048438141430779E-7</v>
      </c>
      <c r="BG94" s="53">
        <f t="shared" si="131"/>
        <v>5.270332191757765E-3</v>
      </c>
      <c r="BH94" s="32">
        <v>1.4653099028372196E-5</v>
      </c>
      <c r="BI94" s="33">
        <v>1.3371447450394314E-5</v>
      </c>
      <c r="BJ94" s="33">
        <v>1.4374971305963768E-5</v>
      </c>
      <c r="BK94" s="33">
        <v>7.4668011130762935E-5</v>
      </c>
      <c r="BL94" s="33">
        <v>2.787193731612625E-5</v>
      </c>
      <c r="BM94" s="33">
        <v>1.4212283360848232E-5</v>
      </c>
      <c r="BN94" s="33">
        <v>-2.3809616902292774E-5</v>
      </c>
      <c r="BO94" s="33">
        <v>-4.4927995254129272E-5</v>
      </c>
      <c r="BP94" s="33">
        <v>1.4171534473250702E-5</v>
      </c>
      <c r="BQ94" s="35">
        <v>5.28494421061243E-3</v>
      </c>
      <c r="BR94" s="32">
        <v>-1.5757932516624606E-5</v>
      </c>
      <c r="BS94" s="33">
        <v>-1.7039584094602489E-5</v>
      </c>
      <c r="BT94" s="33">
        <v>-1.6036060239033034E-5</v>
      </c>
      <c r="BU94" s="33">
        <v>4.4256979585766132E-5</v>
      </c>
      <c r="BV94" s="33">
        <v>-2.5390942288705531E-6</v>
      </c>
      <c r="BW94" s="33">
        <v>-1.619874818414857E-5</v>
      </c>
      <c r="BX94" s="33">
        <v>-5.4220648447289577E-5</v>
      </c>
      <c r="BY94" s="33">
        <v>-7.5339026799126074E-5</v>
      </c>
      <c r="BZ94" s="33">
        <v>-1.6239497071746101E-5</v>
      </c>
      <c r="CA94" s="35">
        <v>5.2545331790674332E-3</v>
      </c>
      <c r="CB94" s="52">
        <v>4.1080173707186418E-8</v>
      </c>
      <c r="CC94" s="34">
        <v>-1.2405714042706961E-6</v>
      </c>
      <c r="CD94" s="34">
        <v>-2.3704754870124134E-7</v>
      </c>
      <c r="CE94" s="34">
        <v>6.0055992276097925E-5</v>
      </c>
      <c r="CF94" s="34">
        <v>1.325991846146124E-5</v>
      </c>
      <c r="CG94" s="34">
        <v>-3.9973549381677742E-7</v>
      </c>
      <c r="CH94" s="34">
        <v>-3.8421635756957784E-5</v>
      </c>
      <c r="CI94" s="34">
        <v>-5.9540014108794281E-5</v>
      </c>
      <c r="CJ94" s="34">
        <v>-4.4048438141430779E-7</v>
      </c>
      <c r="CK94" s="53">
        <v>5.270332191757765E-3</v>
      </c>
      <c r="CL94" s="33">
        <v>0</v>
      </c>
      <c r="CM94" s="33">
        <f t="shared" si="142"/>
        <v>1.5895367322142029E-2</v>
      </c>
      <c r="CN94" s="33">
        <f t="shared" si="88"/>
        <v>7.9101468823945531E-3</v>
      </c>
      <c r="CO94" s="33">
        <f t="shared" si="89"/>
        <v>6.4497430445649151E-3</v>
      </c>
      <c r="CP94" s="33">
        <f t="shared" si="90"/>
        <v>6.5963220162297276E-3</v>
      </c>
      <c r="CQ94" s="33">
        <f t="shared" si="91"/>
        <v>6.0490503981063259E-3</v>
      </c>
      <c r="CR94" s="33">
        <f t="shared" si="92"/>
        <v>6.0602590164129388E-3</v>
      </c>
      <c r="CS94" s="33">
        <f t="shared" si="93"/>
        <v>1.3439550543461243E-2</v>
      </c>
      <c r="CT94" s="33">
        <f t="shared" si="94"/>
        <v>1.4062114569555861E-2</v>
      </c>
      <c r="CU94" s="33">
        <f t="shared" si="95"/>
        <v>5.6675549930824687E-3</v>
      </c>
      <c r="CV94" s="33">
        <f t="shared" si="96"/>
        <v>8.3965810924164774E-3</v>
      </c>
      <c r="CW94" s="33">
        <f t="shared" si="97"/>
        <v>1.2521984594579649E-2</v>
      </c>
      <c r="CX94" s="35">
        <f t="shared" si="98"/>
        <v>1.4404268436180478E-2</v>
      </c>
    </row>
    <row r="95" spans="1:102" x14ac:dyDescent="0.3">
      <c r="A95" s="21">
        <v>44075</v>
      </c>
      <c r="B95" s="22">
        <v>3526.65</v>
      </c>
      <c r="C95" s="23">
        <v>6394.11</v>
      </c>
      <c r="D95" s="23">
        <v>7246.375</v>
      </c>
      <c r="E95" s="23">
        <f t="shared" si="132"/>
        <v>6388.9141333468051</v>
      </c>
      <c r="F95" s="23">
        <f>VLOOKUP($A95,Data!S$7:T$800,2,0)</f>
        <v>354.307479</v>
      </c>
      <c r="G95" s="23">
        <f>VLOOKUP($A95,Data!V$7:Y$800,4,0)</f>
        <v>34.949665405412496</v>
      </c>
      <c r="H95" s="23">
        <f>VLOOKUP($A95,Data!P$7:Q$800,2,0)</f>
        <v>63.538699999999999</v>
      </c>
      <c r="I95" s="23">
        <f>VLOOKUP($A95,Data!K$7:N$800,4,0)</f>
        <v>66.555714474815318</v>
      </c>
      <c r="J95" s="23">
        <f>VLOOKUP($A95,Data!AA$7:AB$800,2,0)</f>
        <v>652.6105</v>
      </c>
      <c r="K95" s="23">
        <f>VLOOKUP($A95,Data!AD$7:AE$800,2,0)</f>
        <v>65.959299999999999</v>
      </c>
      <c r="L95" s="23">
        <f>VLOOKUP($A95,Data!AL$7:AO$800,4,0)</f>
        <v>350.79900597284058</v>
      </c>
      <c r="M95" s="23">
        <f>VLOOKUP($A95,Data!AG$7:AJ$800,4,0)</f>
        <v>35.483600000000003</v>
      </c>
      <c r="N95" s="23">
        <f>VLOOKUP($A95,Data!AQ$7:AU$800,5,0)</f>
        <v>35.808740410644496</v>
      </c>
      <c r="O95" s="24">
        <f>VLOOKUP($A95,Data!AQ$7:AW$800,7,0)</f>
        <v>35.668360929283757</v>
      </c>
      <c r="P95" s="32">
        <f t="shared" si="99"/>
        <v>7.5250477814823302E-3</v>
      </c>
      <c r="Q95" s="33">
        <f t="shared" si="85"/>
        <v>7.5382862689421515E-3</v>
      </c>
      <c r="R95" s="33">
        <f t="shared" si="86"/>
        <v>7.5449336085051666E-3</v>
      </c>
      <c r="S95" s="34">
        <f t="shared" si="100"/>
        <v>7.5419507344517411E-3</v>
      </c>
      <c r="T95" s="33">
        <f t="shared" si="101"/>
        <v>7.5415065280359794E-3</v>
      </c>
      <c r="U95" s="33">
        <f t="shared" si="133"/>
        <v>7.542584990929635E-3</v>
      </c>
      <c r="V95" s="33">
        <f t="shared" si="134"/>
        <v>7.541652725603365E-3</v>
      </c>
      <c r="W95" s="33">
        <f t="shared" si="135"/>
        <v>7.5154065834961425E-3</v>
      </c>
      <c r="X95" s="33">
        <f t="shared" si="136"/>
        <v>7.5425527808870019E-3</v>
      </c>
      <c r="Y95" s="33">
        <f t="shared" si="137"/>
        <v>5.4112306662825738E-3</v>
      </c>
      <c r="Z95" s="33">
        <f t="shared" si="138"/>
        <v>7.5488022618441786E-3</v>
      </c>
      <c r="AA95" s="33">
        <f t="shared" si="139"/>
        <v>5.5629079017096572E-3</v>
      </c>
      <c r="AB95" s="33">
        <f t="shared" si="140"/>
        <v>7.5544364210748949E-3</v>
      </c>
      <c r="AC95" s="35">
        <f t="shared" si="141"/>
        <v>5.3025536506197124E-3</v>
      </c>
      <c r="AD95" s="32">
        <f t="shared" si="102"/>
        <v>3.2202590938279485E-6</v>
      </c>
      <c r="AE95" s="33">
        <f t="shared" si="103"/>
        <v>4.2987219874834892E-6</v>
      </c>
      <c r="AF95" s="33">
        <f t="shared" si="104"/>
        <v>3.3664566612134905E-6</v>
      </c>
      <c r="AG95" s="33">
        <f t="shared" si="105"/>
        <v>-2.2879685446008935E-5</v>
      </c>
      <c r="AH95" s="33">
        <f t="shared" si="106"/>
        <v>4.266511944850393E-6</v>
      </c>
      <c r="AI95" s="33">
        <f t="shared" si="107"/>
        <v>2.178995687662777E-6</v>
      </c>
      <c r="AJ95" s="33">
        <f t="shared" si="108"/>
        <v>1.0515992902027094E-5</v>
      </c>
      <c r="AK95" s="33">
        <f t="shared" si="109"/>
        <v>1.5385623111474622E-4</v>
      </c>
      <c r="AL95" s="33">
        <f t="shared" si="110"/>
        <v>1.6150152132743401E-5</v>
      </c>
      <c r="AM95" s="35">
        <f t="shared" si="111"/>
        <v>-2.2357326183224391E-3</v>
      </c>
      <c r="AN95" s="52">
        <f t="shared" si="112"/>
        <v>-3.4270804691871604E-6</v>
      </c>
      <c r="AO95" s="34">
        <f t="shared" si="113"/>
        <v>-2.3486175755316197E-6</v>
      </c>
      <c r="AP95" s="34">
        <f t="shared" si="114"/>
        <v>-3.2808829018016183E-6</v>
      </c>
      <c r="AQ95" s="34">
        <f t="shared" si="115"/>
        <v>-2.9527025009024044E-5</v>
      </c>
      <c r="AR95" s="34">
        <f t="shared" si="116"/>
        <v>-2.3808276181647159E-6</v>
      </c>
      <c r="AS95" s="34">
        <f t="shared" si="117"/>
        <v>-3.8535661301741797E-5</v>
      </c>
      <c r="AT95" s="34">
        <f t="shared" si="118"/>
        <v>3.8686533390119848E-6</v>
      </c>
      <c r="AU95" s="34">
        <f t="shared" si="119"/>
        <v>1.1314157412534165E-4</v>
      </c>
      <c r="AV95" s="34">
        <f t="shared" si="120"/>
        <v>9.5028125697282917E-6</v>
      </c>
      <c r="AW95" s="53">
        <f t="shared" si="121"/>
        <v>-2.2423799578854542E-3</v>
      </c>
      <c r="AX95" s="52">
        <f t="shared" si="122"/>
        <v>-4.4420641587272769E-7</v>
      </c>
      <c r="AY95" s="34">
        <f t="shared" si="123"/>
        <v>6.3425647778281302E-7</v>
      </c>
      <c r="AZ95" s="34">
        <f t="shared" si="124"/>
        <v>-2.9800884848718567E-7</v>
      </c>
      <c r="BA95" s="34">
        <f t="shared" si="125"/>
        <v>-2.6544150955709611E-5</v>
      </c>
      <c r="BB95" s="34">
        <f t="shared" si="126"/>
        <v>6.0204643514971679E-7</v>
      </c>
      <c r="BC95" s="34">
        <f t="shared" si="127"/>
        <v>-1.8103495055710184E-5</v>
      </c>
      <c r="BD95" s="34">
        <f t="shared" si="128"/>
        <v>6.8515273923264175E-6</v>
      </c>
      <c r="BE95" s="34">
        <f t="shared" si="129"/>
        <v>1.3357374037137326E-4</v>
      </c>
      <c r="BF95" s="34">
        <f t="shared" si="130"/>
        <v>1.2485686623042724E-5</v>
      </c>
      <c r="BG95" s="53">
        <f t="shared" si="131"/>
        <v>-2.2393970838321398E-3</v>
      </c>
      <c r="BH95" s="32">
        <v>3.2202590938279485E-6</v>
      </c>
      <c r="BI95" s="33">
        <v>4.2987219874834892E-6</v>
      </c>
      <c r="BJ95" s="33">
        <v>3.3664566612134905E-6</v>
      </c>
      <c r="BK95" s="33">
        <v>-2.2879685446008935E-5</v>
      </c>
      <c r="BL95" s="33">
        <v>4.266511944850393E-6</v>
      </c>
      <c r="BM95" s="33">
        <v>2.178995687662777E-6</v>
      </c>
      <c r="BN95" s="33">
        <v>1.0515992902027094E-5</v>
      </c>
      <c r="BO95" s="33">
        <v>1.5385623111474622E-4</v>
      </c>
      <c r="BP95" s="33">
        <v>1.6150152132743401E-5</v>
      </c>
      <c r="BQ95" s="35">
        <v>-2.2357326183224391E-3</v>
      </c>
      <c r="BR95" s="32">
        <v>-3.4270804691871604E-6</v>
      </c>
      <c r="BS95" s="33">
        <v>-2.3486175755316197E-6</v>
      </c>
      <c r="BT95" s="33">
        <v>-3.2808829018016183E-6</v>
      </c>
      <c r="BU95" s="33">
        <v>-2.9527025009024044E-5</v>
      </c>
      <c r="BV95" s="33">
        <v>-2.3808276181647159E-6</v>
      </c>
      <c r="BW95" s="33">
        <v>-3.8535661301741797E-5</v>
      </c>
      <c r="BX95" s="33">
        <v>3.8686533390119848E-6</v>
      </c>
      <c r="BY95" s="33">
        <v>1.1314157412534165E-4</v>
      </c>
      <c r="BZ95" s="33">
        <v>9.5028125697282917E-6</v>
      </c>
      <c r="CA95" s="35">
        <v>-2.2423799578854542E-3</v>
      </c>
      <c r="CB95" s="52">
        <v>-4.4420641587272769E-7</v>
      </c>
      <c r="CC95" s="34">
        <v>6.3425647778281302E-7</v>
      </c>
      <c r="CD95" s="34">
        <v>-2.9800884848718567E-7</v>
      </c>
      <c r="CE95" s="34">
        <v>-2.6544150955709611E-5</v>
      </c>
      <c r="CF95" s="34">
        <v>6.0204643514971679E-7</v>
      </c>
      <c r="CG95" s="34">
        <v>-1.8103495055710184E-5</v>
      </c>
      <c r="CH95" s="34">
        <v>6.8515273923264175E-6</v>
      </c>
      <c r="CI95" s="34">
        <v>1.3357374037137326E-4</v>
      </c>
      <c r="CJ95" s="34">
        <v>1.2485686623042724E-5</v>
      </c>
      <c r="CK95" s="53">
        <v>-2.2393970838321398E-3</v>
      </c>
      <c r="CL95" s="33">
        <v>0</v>
      </c>
      <c r="CM95" s="33">
        <f t="shared" si="142"/>
        <v>1.586494358727597E-2</v>
      </c>
      <c r="CN95" s="33">
        <f t="shared" si="88"/>
        <v>7.8956434366599382E-3</v>
      </c>
      <c r="CO95" s="33">
        <f t="shared" si="89"/>
        <v>6.435219898225597E-3</v>
      </c>
      <c r="CP95" s="33">
        <f t="shared" si="90"/>
        <v>6.5830672081230723E-3</v>
      </c>
      <c r="CQ95" s="33">
        <f t="shared" si="91"/>
        <v>6.0348085812589325E-3</v>
      </c>
      <c r="CR95" s="33">
        <f t="shared" si="92"/>
        <v>5.9862862183668319E-3</v>
      </c>
      <c r="CS95" s="33">
        <f t="shared" si="93"/>
        <v>1.3411734299432654E-2</v>
      </c>
      <c r="CT95" s="33">
        <f t="shared" si="94"/>
        <v>1.4047921780777406E-2</v>
      </c>
      <c r="CU95" s="33">
        <f t="shared" si="95"/>
        <v>5.691136004709163E-3</v>
      </c>
      <c r="CV95" s="33">
        <f t="shared" si="96"/>
        <v>8.4411993927961948E-3</v>
      </c>
      <c r="CW95" s="33">
        <f t="shared" si="97"/>
        <v>1.2507853992046236E-2</v>
      </c>
      <c r="CX95" s="35">
        <f t="shared" si="98"/>
        <v>9.1520543730307935E-3</v>
      </c>
    </row>
    <row r="96" spans="1:102" x14ac:dyDescent="0.3">
      <c r="A96" s="21">
        <v>44074</v>
      </c>
      <c r="B96" s="22">
        <v>3500.31</v>
      </c>
      <c r="C96" s="23">
        <v>6346.27</v>
      </c>
      <c r="D96" s="23">
        <v>7192.1109999999999</v>
      </c>
      <c r="E96" s="23">
        <f t="shared" si="132"/>
        <v>6341.0899453760512</v>
      </c>
      <c r="F96" s="23">
        <f>VLOOKUP($A96,Data!S$7:T$800,2,0)</f>
        <v>351.65546699999999</v>
      </c>
      <c r="G96" s="23">
        <f>VLOOKUP($A96,Data!V$7:Y$800,4,0)</f>
        <v>34.688028006009425</v>
      </c>
      <c r="H96" s="23">
        <f>VLOOKUP($A96,Data!P$7:Q$800,2,0)</f>
        <v>63.063099999999999</v>
      </c>
      <c r="I96" s="23">
        <f>VLOOKUP($A96,Data!K$7:N$800,4,0)</f>
        <v>66.05925233491665</v>
      </c>
      <c r="J96" s="23">
        <f>VLOOKUP($A96,Data!AA$7:AB$800,2,0)</f>
        <v>647.72500000000002</v>
      </c>
      <c r="K96" s="23" t="e">
        <f>VLOOKUP($A96,Data!AD$7:AE$800,2,0)</f>
        <v>#N/A</v>
      </c>
      <c r="L96" s="23">
        <f>VLOOKUP($A96,Data!AL$7:AO$800,4,0)</f>
        <v>348.17073394889917</v>
      </c>
      <c r="M96" s="23" t="e">
        <f>VLOOKUP($A96,Data!AG$7:AJ$800,4,0)</f>
        <v>#N/A</v>
      </c>
      <c r="N96" s="23">
        <f>VLOOKUP($A96,Data!AQ$7:AU$800,5,0)</f>
        <v>35.540253822751659</v>
      </c>
      <c r="O96" s="24">
        <f>VLOOKUP($A96,Data!AQ$7:AW$800,7,0)</f>
        <v>35.480225131985343</v>
      </c>
      <c r="P96" s="32">
        <f t="shared" si="99"/>
        <v>-2.1949766391772263E-3</v>
      </c>
      <c r="Q96" s="33">
        <f t="shared" si="85"/>
        <v>-2.1133039085114991E-3</v>
      </c>
      <c r="R96" s="33">
        <f t="shared" si="86"/>
        <v>-2.0794777592867408E-3</v>
      </c>
      <c r="S96" s="34">
        <f t="shared" si="100"/>
        <v>-2.0968025912703136E-3</v>
      </c>
      <c r="T96" s="33">
        <f t="shared" si="101"/>
        <v>-2.1010292172530809E-3</v>
      </c>
      <c r="U96" s="33">
        <f t="shared" si="133"/>
        <v>-2.0999913783930069E-3</v>
      </c>
      <c r="V96" s="33">
        <f t="shared" si="134"/>
        <v>-2.1014021479242029E-3</v>
      </c>
      <c r="W96" s="33">
        <f t="shared" si="135"/>
        <v>-2.0998950052497634E-3</v>
      </c>
      <c r="X96" s="33">
        <f t="shared" si="136"/>
        <v>-2.0846489813782787E-3</v>
      </c>
      <c r="Y96" s="33" t="e">
        <f t="shared" si="137"/>
        <v>#N/A</v>
      </c>
      <c r="Z96" s="33">
        <f t="shared" si="138"/>
        <v>-2.1145712639845105E-3</v>
      </c>
      <c r="AA96" s="33" t="e">
        <f t="shared" si="139"/>
        <v>#N/A</v>
      </c>
      <c r="AB96" s="33">
        <f t="shared" si="140"/>
        <v>-2.0703951090124129E-3</v>
      </c>
      <c r="AC96" s="35">
        <f t="shared" si="141"/>
        <v>-3.7977962355963957E-3</v>
      </c>
      <c r="AD96" s="32">
        <f t="shared" si="102"/>
        <v>1.227469125841818E-5</v>
      </c>
      <c r="AE96" s="33">
        <f t="shared" si="103"/>
        <v>1.3312530118492205E-5</v>
      </c>
      <c r="AF96" s="33">
        <f t="shared" si="104"/>
        <v>1.1901760587296195E-5</v>
      </c>
      <c r="AG96" s="33">
        <f t="shared" si="105"/>
        <v>1.3408903261735716E-5</v>
      </c>
      <c r="AH96" s="33">
        <f t="shared" si="106"/>
        <v>2.8654927133220376E-5</v>
      </c>
      <c r="AI96" s="33" t="e">
        <f t="shared" si="107"/>
        <v>#N/A</v>
      </c>
      <c r="AJ96" s="33">
        <f t="shared" si="108"/>
        <v>-1.2673554730113779E-6</v>
      </c>
      <c r="AK96" s="33" t="e">
        <f t="shared" si="109"/>
        <v>#N/A</v>
      </c>
      <c r="AL96" s="33">
        <f t="shared" si="110"/>
        <v>4.2908799499086214E-5</v>
      </c>
      <c r="AM96" s="35">
        <f t="shared" si="111"/>
        <v>-1.6844923270848966E-3</v>
      </c>
      <c r="AN96" s="52">
        <f t="shared" si="112"/>
        <v>-2.155145796634006E-5</v>
      </c>
      <c r="AO96" s="34">
        <f t="shared" si="113"/>
        <v>-2.0513619106266034E-5</v>
      </c>
      <c r="AP96" s="34">
        <f t="shared" si="114"/>
        <v>-2.1924388637462044E-5</v>
      </c>
      <c r="AQ96" s="34">
        <f t="shared" si="115"/>
        <v>-2.0417245963022523E-5</v>
      </c>
      <c r="AR96" s="34">
        <f t="shared" si="116"/>
        <v>-5.1712220915378637E-6</v>
      </c>
      <c r="AS96" s="34" t="e">
        <f t="shared" si="117"/>
        <v>#N/A</v>
      </c>
      <c r="AT96" s="34">
        <f t="shared" si="118"/>
        <v>-3.5093504697769617E-5</v>
      </c>
      <c r="AU96" s="34" t="e">
        <f t="shared" si="119"/>
        <v>#N/A</v>
      </c>
      <c r="AV96" s="34">
        <f t="shared" si="120"/>
        <v>9.0826502743279747E-6</v>
      </c>
      <c r="AW96" s="53">
        <f t="shared" si="121"/>
        <v>-1.7183184763096548E-3</v>
      </c>
      <c r="AX96" s="52">
        <f t="shared" si="122"/>
        <v>-4.2266259827616892E-6</v>
      </c>
      <c r="AY96" s="34">
        <f t="shared" si="123"/>
        <v>-3.1887871226876641E-6</v>
      </c>
      <c r="AZ96" s="34">
        <f t="shared" si="124"/>
        <v>-4.5995566538836741E-6</v>
      </c>
      <c r="BA96" s="34">
        <f t="shared" si="125"/>
        <v>-3.092413979444153E-6</v>
      </c>
      <c r="BB96" s="34">
        <f t="shared" si="126"/>
        <v>1.2153609892040507E-5</v>
      </c>
      <c r="BC96" s="34" t="e">
        <f t="shared" si="127"/>
        <v>#N/A</v>
      </c>
      <c r="BD96" s="34">
        <f t="shared" si="128"/>
        <v>-1.7768672714191247E-5</v>
      </c>
      <c r="BE96" s="34" t="e">
        <f t="shared" si="129"/>
        <v>#N/A</v>
      </c>
      <c r="BF96" s="34">
        <f t="shared" si="130"/>
        <v>2.6407482257906345E-5</v>
      </c>
      <c r="BG96" s="53">
        <f t="shared" si="131"/>
        <v>-1.7009936443260765E-3</v>
      </c>
      <c r="BH96" s="32">
        <v>1.227469125841818E-5</v>
      </c>
      <c r="BI96" s="33">
        <v>1.3312530118492205E-5</v>
      </c>
      <c r="BJ96" s="33">
        <v>1.1901760587296195E-5</v>
      </c>
      <c r="BK96" s="33">
        <v>1.3408903261735716E-5</v>
      </c>
      <c r="BL96" s="33">
        <v>2.8654927133220376E-5</v>
      </c>
      <c r="BM96" s="33"/>
      <c r="BN96" s="33">
        <v>-1.2673554730113779E-6</v>
      </c>
      <c r="BO96" s="33"/>
      <c r="BP96" s="33">
        <v>4.2908799499086214E-5</v>
      </c>
      <c r="BQ96" s="35">
        <v>-1.6844923270848966E-3</v>
      </c>
      <c r="BR96" s="32">
        <v>-2.155145796634006E-5</v>
      </c>
      <c r="BS96" s="33">
        <v>-2.0513619106266034E-5</v>
      </c>
      <c r="BT96" s="33">
        <v>-2.1924388637462044E-5</v>
      </c>
      <c r="BU96" s="33">
        <v>-2.0417245963022523E-5</v>
      </c>
      <c r="BV96" s="33">
        <v>-5.1712220915378637E-6</v>
      </c>
      <c r="BW96" s="33"/>
      <c r="BX96" s="33">
        <v>-3.5093504697769617E-5</v>
      </c>
      <c r="BY96" s="33"/>
      <c r="BZ96" s="33">
        <v>9.0826502743279747E-6</v>
      </c>
      <c r="CA96" s="35">
        <v>-1.7183184763096548E-3</v>
      </c>
      <c r="CB96" s="52">
        <v>-4.2266259827616892E-6</v>
      </c>
      <c r="CC96" s="34">
        <v>-3.1887871226876641E-6</v>
      </c>
      <c r="CD96" s="34">
        <v>-4.5995566538836741E-6</v>
      </c>
      <c r="CE96" s="34">
        <v>-3.092413979444153E-6</v>
      </c>
      <c r="CF96" s="34">
        <v>1.2153609892040507E-5</v>
      </c>
      <c r="CG96" s="34"/>
      <c r="CH96" s="34">
        <v>-1.7768672714191247E-5</v>
      </c>
      <c r="CI96" s="34"/>
      <c r="CJ96" s="34">
        <v>2.6407482257906345E-5</v>
      </c>
      <c r="CK96" s="53">
        <v>-1.7009936443260765E-3</v>
      </c>
      <c r="CL96" s="33">
        <v>0</v>
      </c>
      <c r="CM96" s="33">
        <f t="shared" si="142"/>
        <v>1.5858241355936054E-2</v>
      </c>
      <c r="CN96" s="33">
        <f t="shared" si="88"/>
        <v>7.8919776847574674E-3</v>
      </c>
      <c r="CO96" s="33">
        <f t="shared" si="89"/>
        <v>6.432003174995593E-3</v>
      </c>
      <c r="CP96" s="33">
        <f t="shared" si="90"/>
        <v>6.578772579957981E-3</v>
      </c>
      <c r="CQ96" s="33">
        <f t="shared" si="91"/>
        <v>6.0314471593525543E-3</v>
      </c>
      <c r="CR96" s="33">
        <f t="shared" si="92"/>
        <v>6.0091311789911561E-3</v>
      </c>
      <c r="CS96" s="33">
        <f t="shared" si="93"/>
        <v>1.3407442934013414E-2</v>
      </c>
      <c r="CT96" s="33" t="e">
        <f t="shared" si="94"/>
        <v>#N/A</v>
      </c>
      <c r="CU96" s="33">
        <f t="shared" si="95"/>
        <v>5.6806394006496674E-3</v>
      </c>
      <c r="CV96" s="33" t="e">
        <f t="shared" si="96"/>
        <v>#N/A</v>
      </c>
      <c r="CW96" s="33">
        <f t="shared" si="97"/>
        <v>1.2491624441278049E-2</v>
      </c>
      <c r="CX96" s="35">
        <f t="shared" si="98"/>
        <v>1.1396348050208838E-2</v>
      </c>
    </row>
    <row r="97" spans="1:102" x14ac:dyDescent="0.3">
      <c r="A97" s="21">
        <v>44071</v>
      </c>
      <c r="B97" s="22">
        <v>3508.01</v>
      </c>
      <c r="C97" s="23">
        <v>6359.71</v>
      </c>
      <c r="D97" s="23">
        <v>7207.098</v>
      </c>
      <c r="E97" s="23">
        <f t="shared" si="132"/>
        <v>6354.4138969010774</v>
      </c>
      <c r="F97" s="23">
        <f>VLOOKUP($A97,Data!S$7:T$800,2,0)</f>
        <v>352.39586100000002</v>
      </c>
      <c r="G97" s="23">
        <f>VLOOKUP($A97,Data!V$7:Y$800,4,0)</f>
        <v>34.761025860620826</v>
      </c>
      <c r="H97" s="23">
        <f>VLOOKUP($A97,Data!P$7:Q$800,2,0)</f>
        <v>63.195900000000002</v>
      </c>
      <c r="I97" s="23">
        <f>VLOOKUP($A97,Data!K$7:N$800,4,0)</f>
        <v>66.198261734088277</v>
      </c>
      <c r="J97" s="23">
        <f>VLOOKUP($A97,Data!AA$7:AB$800,2,0)</f>
        <v>649.07809999999995</v>
      </c>
      <c r="K97" s="23">
        <f>VLOOKUP($A97,Data!AD$7:AE$800,2,0)</f>
        <v>65.604299999999995</v>
      </c>
      <c r="L97" s="23">
        <f>VLOOKUP($A97,Data!AL$7:AO$800,4,0)</f>
        <v>348.90852589150853</v>
      </c>
      <c r="M97" s="23">
        <f>VLOOKUP($A97,Data!AG$7:AJ$800,4,0)</f>
        <v>35.287300000000002</v>
      </c>
      <c r="N97" s="23">
        <f>VLOOKUP($A97,Data!AQ$7:AU$800,5,0)</f>
        <v>35.613988851081359</v>
      </c>
      <c r="O97" s="24">
        <f>VLOOKUP($A97,Data!AQ$7:AW$800,7,0)</f>
        <v>35.615485488703278</v>
      </c>
      <c r="P97" s="32">
        <f t="shared" si="99"/>
        <v>6.732576659826961E-3</v>
      </c>
      <c r="Q97" s="33">
        <f t="shared" si="85"/>
        <v>6.8025595481213674E-3</v>
      </c>
      <c r="R97" s="33">
        <f t="shared" si="86"/>
        <v>6.8335786935844745E-3</v>
      </c>
      <c r="S97" s="34">
        <f t="shared" si="100"/>
        <v>6.8184283885208471E-3</v>
      </c>
      <c r="T97" s="33">
        <f t="shared" si="101"/>
        <v>6.8139592029450302E-3</v>
      </c>
      <c r="U97" s="33">
        <f t="shared" si="133"/>
        <v>6.8144698382575086E-3</v>
      </c>
      <c r="V97" s="33">
        <f t="shared" si="134"/>
        <v>6.8139599351264568E-3</v>
      </c>
      <c r="W97" s="33">
        <f t="shared" si="135"/>
        <v>6.7955300513440342E-3</v>
      </c>
      <c r="X97" s="33">
        <f t="shared" si="136"/>
        <v>6.8294845482679278E-3</v>
      </c>
      <c r="Y97" s="33">
        <f t="shared" si="137"/>
        <v>6.8139649449125983E-3</v>
      </c>
      <c r="Z97" s="33">
        <f t="shared" si="138"/>
        <v>6.8008351822381741E-3</v>
      </c>
      <c r="AA97" s="33">
        <f t="shared" si="139"/>
        <v>6.8249063429972612E-3</v>
      </c>
      <c r="AB97" s="33">
        <f t="shared" si="140"/>
        <v>6.8167873434723525E-3</v>
      </c>
      <c r="AC97" s="35">
        <f t="shared" si="141"/>
        <v>4.2866247319652828E-3</v>
      </c>
      <c r="AD97" s="32">
        <f t="shared" si="102"/>
        <v>1.1399654823662786E-5</v>
      </c>
      <c r="AE97" s="33">
        <f t="shared" si="103"/>
        <v>1.1910290136141199E-5</v>
      </c>
      <c r="AF97" s="33">
        <f t="shared" si="104"/>
        <v>1.1400387005089385E-5</v>
      </c>
      <c r="AG97" s="33">
        <f t="shared" si="105"/>
        <v>-7.0294967773332218E-6</v>
      </c>
      <c r="AH97" s="33">
        <f t="shared" si="106"/>
        <v>2.6925000146560407E-5</v>
      </c>
      <c r="AI97" s="33">
        <f t="shared" si="107"/>
        <v>1.1405396791230871E-5</v>
      </c>
      <c r="AJ97" s="33">
        <f t="shared" si="108"/>
        <v>-1.7243658831933573E-6</v>
      </c>
      <c r="AK97" s="33">
        <f t="shared" si="109"/>
        <v>2.234679487589375E-5</v>
      </c>
      <c r="AL97" s="33">
        <f t="shared" si="110"/>
        <v>1.4227795350985062E-5</v>
      </c>
      <c r="AM97" s="35">
        <f t="shared" si="111"/>
        <v>-2.5159348161560846E-3</v>
      </c>
      <c r="AN97" s="52">
        <f t="shared" si="112"/>
        <v>-1.9619490639444237E-5</v>
      </c>
      <c r="AO97" s="34">
        <f t="shared" si="113"/>
        <v>-1.9108855326965823E-5</v>
      </c>
      <c r="AP97" s="34">
        <f t="shared" si="114"/>
        <v>-1.9618758458017638E-5</v>
      </c>
      <c r="AQ97" s="34">
        <f t="shared" si="115"/>
        <v>-3.8048642240440245E-5</v>
      </c>
      <c r="AR97" s="34">
        <f t="shared" si="116"/>
        <v>-4.0941453165466157E-6</v>
      </c>
      <c r="AS97" s="34">
        <f t="shared" si="117"/>
        <v>-1.9613748671876152E-5</v>
      </c>
      <c r="AT97" s="34">
        <f t="shared" si="118"/>
        <v>-3.274351134630038E-5</v>
      </c>
      <c r="AU97" s="34">
        <f t="shared" si="119"/>
        <v>-8.6723505872132733E-6</v>
      </c>
      <c r="AV97" s="34">
        <f t="shared" si="120"/>
        <v>-1.6791350112121961E-5</v>
      </c>
      <c r="AW97" s="53">
        <f t="shared" si="121"/>
        <v>-2.5469539616191916E-3</v>
      </c>
      <c r="AX97" s="52">
        <f t="shared" si="122"/>
        <v>-4.4691855758394183E-6</v>
      </c>
      <c r="AY97" s="34">
        <f t="shared" si="123"/>
        <v>-3.9585502633610048E-6</v>
      </c>
      <c r="AZ97" s="34">
        <f t="shared" si="124"/>
        <v>-4.4684533944128191E-6</v>
      </c>
      <c r="BA97" s="34">
        <f t="shared" si="125"/>
        <v>-2.2898337176835426E-5</v>
      </c>
      <c r="BB97" s="34">
        <f t="shared" si="126"/>
        <v>1.1056159747058203E-5</v>
      </c>
      <c r="BC97" s="34">
        <f t="shared" si="127"/>
        <v>-4.4634436082713336E-6</v>
      </c>
      <c r="BD97" s="34">
        <f t="shared" si="128"/>
        <v>-1.7593206282695562E-5</v>
      </c>
      <c r="BE97" s="34">
        <f t="shared" si="129"/>
        <v>6.4779544763915453E-6</v>
      </c>
      <c r="BF97" s="34">
        <f t="shared" si="130"/>
        <v>-1.6410450485171424E-6</v>
      </c>
      <c r="BG97" s="53">
        <f t="shared" si="131"/>
        <v>-2.5318036565555868E-3</v>
      </c>
      <c r="BH97" s="32">
        <v>1.1399654823662786E-5</v>
      </c>
      <c r="BI97" s="33">
        <v>1.1910290136141199E-5</v>
      </c>
      <c r="BJ97" s="33">
        <v>1.1400387005089385E-5</v>
      </c>
      <c r="BK97" s="33">
        <v>-7.0294967773332218E-6</v>
      </c>
      <c r="BL97" s="33">
        <v>2.6925000146560407E-5</v>
      </c>
      <c r="BM97" s="33">
        <v>1.1405396791230871E-5</v>
      </c>
      <c r="BN97" s="33">
        <v>-1.7243658831933573E-6</v>
      </c>
      <c r="BO97" s="33">
        <v>2.234679487589375E-5</v>
      </c>
      <c r="BP97" s="33">
        <v>1.4227795350985062E-5</v>
      </c>
      <c r="BQ97" s="35">
        <v>-2.5159348161560846E-3</v>
      </c>
      <c r="BR97" s="32">
        <v>-1.9619490639444237E-5</v>
      </c>
      <c r="BS97" s="33">
        <v>-1.9108855326965823E-5</v>
      </c>
      <c r="BT97" s="33">
        <v>-1.9618758458017638E-5</v>
      </c>
      <c r="BU97" s="33">
        <v>-3.8048642240440245E-5</v>
      </c>
      <c r="BV97" s="33">
        <v>-4.0941453165466157E-6</v>
      </c>
      <c r="BW97" s="33">
        <v>-1.9613748671876152E-5</v>
      </c>
      <c r="BX97" s="33">
        <v>-3.274351134630038E-5</v>
      </c>
      <c r="BY97" s="33">
        <v>-8.6723505872132733E-6</v>
      </c>
      <c r="BZ97" s="33">
        <v>-1.6791350112121961E-5</v>
      </c>
      <c r="CA97" s="35">
        <v>-2.5469539616191916E-3</v>
      </c>
      <c r="CB97" s="52">
        <v>-4.4691855758394183E-6</v>
      </c>
      <c r="CC97" s="34">
        <v>-3.9585502633610048E-6</v>
      </c>
      <c r="CD97" s="34">
        <v>-4.4684533944128191E-6</v>
      </c>
      <c r="CE97" s="34">
        <v>-2.2898337176835426E-5</v>
      </c>
      <c r="CF97" s="34">
        <v>1.1056159747058203E-5</v>
      </c>
      <c r="CG97" s="34">
        <v>-4.4634436082713336E-6</v>
      </c>
      <c r="CH97" s="34">
        <v>-1.7593206282695562E-5</v>
      </c>
      <c r="CI97" s="34">
        <v>6.4779544763915453E-6</v>
      </c>
      <c r="CJ97" s="34">
        <v>-1.6410450485171424E-6</v>
      </c>
      <c r="CK97" s="53">
        <v>-2.5318036565555868E-3</v>
      </c>
      <c r="CL97" s="33">
        <v>0</v>
      </c>
      <c r="CM97" s="33">
        <f t="shared" si="142"/>
        <v>1.5823807178366289E-2</v>
      </c>
      <c r="CN97" s="33">
        <f t="shared" si="88"/>
        <v>7.8753111931459951E-3</v>
      </c>
      <c r="CO97" s="33">
        <f t="shared" si="89"/>
        <v>6.4196235228732856E-3</v>
      </c>
      <c r="CP97" s="33">
        <f t="shared" si="90"/>
        <v>6.5653442703970111E-3</v>
      </c>
      <c r="CQ97" s="33">
        <f t="shared" si="91"/>
        <v>6.0194483997060289E-3</v>
      </c>
      <c r="CR97" s="33">
        <f t="shared" si="92"/>
        <v>5.9956133137728518E-3</v>
      </c>
      <c r="CS97" s="33">
        <f t="shared" si="93"/>
        <v>1.3378343154754502E-2</v>
      </c>
      <c r="CT97" s="33">
        <f t="shared" si="94"/>
        <v>1.4045724067064835E-2</v>
      </c>
      <c r="CU97" s="33">
        <f t="shared" si="95"/>
        <v>5.6819166563604195E-3</v>
      </c>
      <c r="CV97" s="33">
        <f t="shared" si="96"/>
        <v>8.2869027684675522E-3</v>
      </c>
      <c r="CW97" s="33">
        <f t="shared" si="97"/>
        <v>1.2448089506654769E-2</v>
      </c>
      <c r="CX97" s="35">
        <f t="shared" si="98"/>
        <v>1.310653236971171E-2</v>
      </c>
    </row>
    <row r="98" spans="1:102" x14ac:dyDescent="0.3">
      <c r="A98" s="21">
        <v>44070</v>
      </c>
      <c r="B98" s="22">
        <v>3484.55</v>
      </c>
      <c r="C98" s="23">
        <v>6316.74</v>
      </c>
      <c r="D98" s="23">
        <v>7158.1819999999998</v>
      </c>
      <c r="E98" s="23">
        <f t="shared" si="132"/>
        <v>6311.3802029545041</v>
      </c>
      <c r="F98" s="23">
        <f>VLOOKUP($A98,Data!S$7:T$800,2,0)</f>
        <v>350.01090099999999</v>
      </c>
      <c r="G98" s="23">
        <f>VLOOKUP($A98,Data!V$7:Y$800,4,0)</f>
        <v>34.525751170625419</v>
      </c>
      <c r="H98" s="23">
        <f>VLOOKUP($A98,Data!P$7:Q$800,2,0)</f>
        <v>62.7682</v>
      </c>
      <c r="I98" s="23">
        <f>VLOOKUP($A98,Data!K$7:N$800,4,0)</f>
        <v>65.751445808179469</v>
      </c>
      <c r="J98" s="23">
        <f>VLOOKUP($A98,Data!AA$7:AB$800,2,0)</f>
        <v>644.67529999999999</v>
      </c>
      <c r="K98" s="23">
        <f>VLOOKUP($A98,Data!AD$7:AE$800,2,0)</f>
        <v>65.160300000000007</v>
      </c>
      <c r="L98" s="23">
        <f>VLOOKUP($A98,Data!AL$7:AO$800,4,0)</f>
        <v>346.55168499969864</v>
      </c>
      <c r="M98" s="23">
        <f>VLOOKUP($A98,Data!AG$7:AJ$800,4,0)</f>
        <v>35.048099999999998</v>
      </c>
      <c r="N98" s="23">
        <f>VLOOKUP($A98,Data!AQ$7:AU$800,5,0)</f>
        <v>35.372859589529035</v>
      </c>
      <c r="O98" s="24">
        <f>VLOOKUP($A98,Data!AQ$7:AW$800,7,0)</f>
        <v>35.463466914347002</v>
      </c>
      <c r="P98" s="32">
        <f t="shared" si="99"/>
        <v>1.6730243508407128E-3</v>
      </c>
      <c r="Q98" s="33">
        <f t="shared" si="85"/>
        <v>1.7174365000451886E-3</v>
      </c>
      <c r="R98" s="33">
        <f t="shared" si="86"/>
        <v>1.737111848983508E-3</v>
      </c>
      <c r="S98" s="34">
        <f t="shared" si="100"/>
        <v>1.7274987242620887E-3</v>
      </c>
      <c r="T98" s="33">
        <f t="shared" si="101"/>
        <v>1.7256533812521901E-3</v>
      </c>
      <c r="U98" s="33">
        <f t="shared" si="133"/>
        <v>1.7247707532557222E-3</v>
      </c>
      <c r="V98" s="33">
        <f t="shared" si="134"/>
        <v>1.7203848044378134E-3</v>
      </c>
      <c r="W98" s="33">
        <f t="shared" si="135"/>
        <v>1.6638935108153063E-3</v>
      </c>
      <c r="X98" s="33">
        <f t="shared" si="136"/>
        <v>1.7345728985220799E-3</v>
      </c>
      <c r="Y98" s="33">
        <f t="shared" si="137"/>
        <v>1.7849400868947818E-3</v>
      </c>
      <c r="Z98" s="33">
        <f t="shared" si="138"/>
        <v>1.7035359283250617E-3</v>
      </c>
      <c r="AA98" s="33">
        <f t="shared" si="139"/>
        <v>1.7120057619426365E-3</v>
      </c>
      <c r="AB98" s="33">
        <f t="shared" si="140"/>
        <v>1.7314645194403955E-3</v>
      </c>
      <c r="AC98" s="35">
        <f t="shared" si="141"/>
        <v>3.1938155787916145E-3</v>
      </c>
      <c r="AD98" s="32">
        <f t="shared" si="102"/>
        <v>8.2168812070015917E-6</v>
      </c>
      <c r="AE98" s="33">
        <f t="shared" si="103"/>
        <v>7.3342532105336034E-6</v>
      </c>
      <c r="AF98" s="33">
        <f t="shared" si="104"/>
        <v>2.9483043926248342E-6</v>
      </c>
      <c r="AG98" s="33">
        <f t="shared" si="105"/>
        <v>-5.354298922988221E-5</v>
      </c>
      <c r="AH98" s="33">
        <f t="shared" si="106"/>
        <v>1.7136398476891301E-5</v>
      </c>
      <c r="AI98" s="33">
        <f t="shared" si="107"/>
        <v>6.7503586849593233E-5</v>
      </c>
      <c r="AJ98" s="33">
        <f t="shared" si="108"/>
        <v>-1.390057172012682E-5</v>
      </c>
      <c r="AK98" s="33">
        <f t="shared" si="109"/>
        <v>-5.4307381025520129E-6</v>
      </c>
      <c r="AL98" s="33">
        <f t="shared" si="110"/>
        <v>1.4028019395206925E-5</v>
      </c>
      <c r="AM98" s="35">
        <f t="shared" si="111"/>
        <v>1.4763790787464259E-3</v>
      </c>
      <c r="AN98" s="52">
        <f t="shared" si="112"/>
        <v>-1.1458467731317867E-5</v>
      </c>
      <c r="AO98" s="34">
        <f t="shared" si="113"/>
        <v>-1.2341095727785856E-5</v>
      </c>
      <c r="AP98" s="34">
        <f t="shared" si="114"/>
        <v>-1.6727044545694625E-5</v>
      </c>
      <c r="AQ98" s="34">
        <f t="shared" si="115"/>
        <v>-7.3218338168201669E-5</v>
      </c>
      <c r="AR98" s="34">
        <f t="shared" si="116"/>
        <v>-2.5389504614281577E-6</v>
      </c>
      <c r="AS98" s="34">
        <f t="shared" si="117"/>
        <v>4.7828237911273774E-5</v>
      </c>
      <c r="AT98" s="34">
        <f t="shared" si="118"/>
        <v>-3.3575920658446279E-5</v>
      </c>
      <c r="AU98" s="34">
        <f t="shared" si="119"/>
        <v>-2.5106087040871472E-5</v>
      </c>
      <c r="AV98" s="34">
        <f t="shared" si="120"/>
        <v>-5.6473295431125337E-6</v>
      </c>
      <c r="AW98" s="53">
        <f t="shared" si="121"/>
        <v>1.4567037298081065E-3</v>
      </c>
      <c r="AX98" s="52">
        <f t="shared" si="122"/>
        <v>-1.8453430099540924E-6</v>
      </c>
      <c r="AY98" s="34">
        <f t="shared" si="123"/>
        <v>-2.7279710064220808E-6</v>
      </c>
      <c r="AZ98" s="34">
        <f t="shared" si="124"/>
        <v>-7.1139198243308499E-6</v>
      </c>
      <c r="BA98" s="34">
        <f t="shared" si="125"/>
        <v>-6.3605213446837894E-5</v>
      </c>
      <c r="BB98" s="34">
        <f t="shared" si="126"/>
        <v>7.0741742599356172E-6</v>
      </c>
      <c r="BC98" s="34">
        <f t="shared" si="127"/>
        <v>5.7441362632637549E-5</v>
      </c>
      <c r="BD98" s="34">
        <f t="shared" si="128"/>
        <v>-2.3962795937082504E-5</v>
      </c>
      <c r="BE98" s="34">
        <f t="shared" si="129"/>
        <v>-1.5492962319507697E-5</v>
      </c>
      <c r="BF98" s="34">
        <f t="shared" si="130"/>
        <v>3.9657951782512413E-6</v>
      </c>
      <c r="BG98" s="53">
        <f t="shared" si="131"/>
        <v>1.4663168545294702E-3</v>
      </c>
      <c r="BH98" s="32">
        <v>8.2168812070015917E-6</v>
      </c>
      <c r="BI98" s="33">
        <v>7.3342532105336034E-6</v>
      </c>
      <c r="BJ98" s="33">
        <v>2.9483043926248342E-6</v>
      </c>
      <c r="BK98" s="33">
        <v>-5.354298922988221E-5</v>
      </c>
      <c r="BL98" s="33">
        <v>1.7136398476891301E-5</v>
      </c>
      <c r="BM98" s="33">
        <v>6.7503586849593233E-5</v>
      </c>
      <c r="BN98" s="33">
        <v>-1.390057172012682E-5</v>
      </c>
      <c r="BO98" s="33">
        <v>-5.4307381025520129E-6</v>
      </c>
      <c r="BP98" s="33">
        <v>1.4028019395206925E-5</v>
      </c>
      <c r="BQ98" s="35">
        <v>1.4763790787464259E-3</v>
      </c>
      <c r="BR98" s="32">
        <v>-1.1458467731317867E-5</v>
      </c>
      <c r="BS98" s="33">
        <v>-1.2341095727785856E-5</v>
      </c>
      <c r="BT98" s="33">
        <v>-1.6727044545694625E-5</v>
      </c>
      <c r="BU98" s="33">
        <v>-7.3218338168201669E-5</v>
      </c>
      <c r="BV98" s="33">
        <v>-2.5389504614281577E-6</v>
      </c>
      <c r="BW98" s="33">
        <v>4.7828237911273774E-5</v>
      </c>
      <c r="BX98" s="33">
        <v>-3.3575920658446279E-5</v>
      </c>
      <c r="BY98" s="33">
        <v>-2.5106087040871472E-5</v>
      </c>
      <c r="BZ98" s="33">
        <v>-5.6473295431125337E-6</v>
      </c>
      <c r="CA98" s="35">
        <v>1.4567037298081065E-3</v>
      </c>
      <c r="CB98" s="52">
        <v>-1.8453430099540924E-6</v>
      </c>
      <c r="CC98" s="34">
        <v>-2.7279710064220808E-6</v>
      </c>
      <c r="CD98" s="34">
        <v>-7.1139198243308499E-6</v>
      </c>
      <c r="CE98" s="34">
        <v>-6.3605213446837894E-5</v>
      </c>
      <c r="CF98" s="34">
        <v>7.0741742599356172E-6</v>
      </c>
      <c r="CG98" s="34">
        <v>5.7441362632637549E-5</v>
      </c>
      <c r="CH98" s="34">
        <v>-2.3962795937082504E-5</v>
      </c>
      <c r="CI98" s="34">
        <v>-1.5492962319507697E-5</v>
      </c>
      <c r="CJ98" s="34">
        <v>3.9657951782512413E-6</v>
      </c>
      <c r="CK98" s="53">
        <v>1.4663168545294702E-3</v>
      </c>
      <c r="CL98" s="33">
        <v>0</v>
      </c>
      <c r="CM98" s="33">
        <f t="shared" si="142"/>
        <v>1.579251105643853E-2</v>
      </c>
      <c r="CN98" s="33">
        <f t="shared" si="88"/>
        <v>7.8594256948227859E-3</v>
      </c>
      <c r="CO98" s="33">
        <f t="shared" si="89"/>
        <v>6.4082283329167655E-3</v>
      </c>
      <c r="CP98" s="33">
        <f t="shared" si="90"/>
        <v>6.5534369273361204E-3</v>
      </c>
      <c r="CQ98" s="33">
        <f t="shared" si="91"/>
        <v>6.0080570091385344E-3</v>
      </c>
      <c r="CR98" s="33">
        <f t="shared" si="92"/>
        <v>6.0026372254915472E-3</v>
      </c>
      <c r="CS98" s="33">
        <f t="shared" si="93"/>
        <v>1.3351243022650117E-2</v>
      </c>
      <c r="CT98" s="33">
        <f t="shared" si="94"/>
        <v>1.4034236747410667E-2</v>
      </c>
      <c r="CU98" s="33">
        <f t="shared" si="95"/>
        <v>5.6836391058516789E-3</v>
      </c>
      <c r="CV98" s="33">
        <f t="shared" si="96"/>
        <v>8.2645235241221027E-3</v>
      </c>
      <c r="CW98" s="33">
        <f t="shared" si="97"/>
        <v>1.2433782132759141E-2</v>
      </c>
      <c r="CX98" s="35">
        <f t="shared" si="98"/>
        <v>1.5644562783035498E-2</v>
      </c>
    </row>
    <row r="99" spans="1:102" x14ac:dyDescent="0.3">
      <c r="A99" s="21">
        <v>44069</v>
      </c>
      <c r="B99" s="22">
        <v>3478.73</v>
      </c>
      <c r="C99" s="23">
        <v>6305.91</v>
      </c>
      <c r="D99" s="23">
        <v>7145.7690000000002</v>
      </c>
      <c r="E99" s="23">
        <f t="shared" si="132"/>
        <v>6300.4961039726722</v>
      </c>
      <c r="F99" s="23">
        <f>VLOOKUP($A99,Data!S$7:T$800,2,0)</f>
        <v>349.40794399999999</v>
      </c>
      <c r="G99" s="23">
        <f>VLOOKUP($A99,Data!V$7:Y$800,4,0)</f>
        <v>34.46630469631242</v>
      </c>
      <c r="H99" s="23">
        <f>VLOOKUP($A99,Data!P$7:Q$800,2,0)</f>
        <v>62.660400000000003</v>
      </c>
      <c r="I99" s="23">
        <f>VLOOKUP($A99,Data!K$7:N$800,4,0)</f>
        <v>65.642224137401769</v>
      </c>
      <c r="J99" s="23">
        <f>VLOOKUP($A99,Data!AA$7:AB$800,2,0)</f>
        <v>643.55899999999997</v>
      </c>
      <c r="K99" s="23">
        <f>VLOOKUP($A99,Data!AD$7:AE$800,2,0)</f>
        <v>65.044200000000004</v>
      </c>
      <c r="L99" s="23">
        <f>VLOOKUP($A99,Data!AL$7:AO$800,4,0)</f>
        <v>345.9623257479401</v>
      </c>
      <c r="M99" s="23">
        <f>VLOOKUP($A99,Data!AG$7:AJ$800,4,0)</f>
        <v>34.988199999999999</v>
      </c>
      <c r="N99" s="23">
        <f>VLOOKUP($A99,Data!AQ$7:AU$800,5,0)</f>
        <v>35.311718601649815</v>
      </c>
      <c r="O99" s="24">
        <f>VLOOKUP($A99,Data!AQ$7:AW$800,7,0)</f>
        <v>35.350563733176912</v>
      </c>
      <c r="P99" s="32">
        <f t="shared" si="99"/>
        <v>1.0195666188487662E-2</v>
      </c>
      <c r="Q99" s="33">
        <f t="shared" si="85"/>
        <v>1.0201482483022994E-2</v>
      </c>
      <c r="R99" s="33">
        <f t="shared" si="86"/>
        <v>1.0203012696369473E-2</v>
      </c>
      <c r="S99" s="34">
        <f t="shared" si="100"/>
        <v>1.0201910720187201E-2</v>
      </c>
      <c r="T99" s="33">
        <f t="shared" si="101"/>
        <v>1.0201508009790583E-2</v>
      </c>
      <c r="U99" s="33">
        <f t="shared" si="133"/>
        <v>1.0201829368438053E-2</v>
      </c>
      <c r="V99" s="33">
        <f t="shared" si="134"/>
        <v>1.0198652862103863E-2</v>
      </c>
      <c r="W99" s="33">
        <f t="shared" si="135"/>
        <v>1.0238386308068392E-2</v>
      </c>
      <c r="X99" s="33">
        <f t="shared" si="136"/>
        <v>1.0200599440618241E-2</v>
      </c>
      <c r="Y99" s="33">
        <f t="shared" si="137"/>
        <v>1.0211736274727601E-2</v>
      </c>
      <c r="Z99" s="33">
        <f t="shared" si="138"/>
        <v>1.0210404836241915E-2</v>
      </c>
      <c r="AA99" s="33">
        <f t="shared" si="139"/>
        <v>1.0212360507586338E-2</v>
      </c>
      <c r="AB99" s="33">
        <f t="shared" si="140"/>
        <v>1.0214981520859201E-2</v>
      </c>
      <c r="AC99" s="35">
        <f t="shared" si="141"/>
        <v>1.0411882220615842E-2</v>
      </c>
      <c r="AD99" s="32">
        <f t="shared" si="102"/>
        <v>2.5526767588601729E-8</v>
      </c>
      <c r="AE99" s="33">
        <f t="shared" si="103"/>
        <v>3.4688541505900616E-7</v>
      </c>
      <c r="AF99" s="33">
        <f t="shared" si="104"/>
        <v>-2.8296209191314148E-6</v>
      </c>
      <c r="AG99" s="33">
        <f t="shared" si="105"/>
        <v>3.6903825045397909E-5</v>
      </c>
      <c r="AH99" s="33">
        <f t="shared" si="106"/>
        <v>-8.8304240475345352E-7</v>
      </c>
      <c r="AI99" s="33">
        <f t="shared" si="107"/>
        <v>1.0253791704606385E-5</v>
      </c>
      <c r="AJ99" s="33">
        <f t="shared" si="108"/>
        <v>8.9223532189208754E-6</v>
      </c>
      <c r="AK99" s="33">
        <f t="shared" si="109"/>
        <v>1.0878024563343303E-5</v>
      </c>
      <c r="AL99" s="33">
        <f t="shared" si="110"/>
        <v>1.349903783620654E-5</v>
      </c>
      <c r="AM99" s="35">
        <f t="shared" si="111"/>
        <v>2.1039973759284791E-4</v>
      </c>
      <c r="AN99" s="52">
        <f t="shared" si="112"/>
        <v>-1.5046865788903574E-6</v>
      </c>
      <c r="AO99" s="34">
        <f t="shared" si="113"/>
        <v>-1.183327931419953E-6</v>
      </c>
      <c r="AP99" s="34">
        <f t="shared" si="114"/>
        <v>-4.3598342656103739E-6</v>
      </c>
      <c r="AQ99" s="34">
        <f t="shared" si="115"/>
        <v>3.537361169891895E-5</v>
      </c>
      <c r="AR99" s="34">
        <f t="shared" si="116"/>
        <v>-2.4132557512324126E-6</v>
      </c>
      <c r="AS99" s="34">
        <f t="shared" si="117"/>
        <v>8.7235783581274262E-6</v>
      </c>
      <c r="AT99" s="34">
        <f t="shared" si="118"/>
        <v>7.3921398724419163E-6</v>
      </c>
      <c r="AU99" s="34">
        <f t="shared" si="119"/>
        <v>9.3478112168643435E-6</v>
      </c>
      <c r="AV99" s="34">
        <f t="shared" si="120"/>
        <v>1.1968824489727581E-5</v>
      </c>
      <c r="AW99" s="53">
        <f t="shared" si="121"/>
        <v>2.0886952424636895E-4</v>
      </c>
      <c r="AX99" s="52">
        <f t="shared" si="122"/>
        <v>-4.0271039658534846E-7</v>
      </c>
      <c r="AY99" s="34">
        <f t="shared" si="123"/>
        <v>-8.1351749114944027E-8</v>
      </c>
      <c r="AZ99" s="34">
        <f t="shared" si="124"/>
        <v>-3.257858083305365E-6</v>
      </c>
      <c r="BA99" s="34">
        <f t="shared" si="125"/>
        <v>3.6475587881223959E-5</v>
      </c>
      <c r="BB99" s="34">
        <f t="shared" si="126"/>
        <v>-1.3112795689274037E-6</v>
      </c>
      <c r="BC99" s="34">
        <f t="shared" si="127"/>
        <v>9.8255545404324351E-6</v>
      </c>
      <c r="BD99" s="34">
        <f t="shared" si="128"/>
        <v>8.4941160547469252E-6</v>
      </c>
      <c r="BE99" s="34">
        <f t="shared" si="129"/>
        <v>1.0449787399169352E-5</v>
      </c>
      <c r="BF99" s="34">
        <f t="shared" si="130"/>
        <v>1.307080067203259E-5</v>
      </c>
      <c r="BG99" s="53">
        <f t="shared" si="131"/>
        <v>2.0997150042867396E-4</v>
      </c>
      <c r="BH99" s="32">
        <v>2.5526767588601729E-8</v>
      </c>
      <c r="BI99" s="33">
        <v>3.4688541505900616E-7</v>
      </c>
      <c r="BJ99" s="33">
        <v>-2.8296209191314148E-6</v>
      </c>
      <c r="BK99" s="33">
        <v>3.6903825045397909E-5</v>
      </c>
      <c r="BL99" s="33">
        <v>-8.8304240475345352E-7</v>
      </c>
      <c r="BM99" s="33">
        <v>1.0253791704606385E-5</v>
      </c>
      <c r="BN99" s="33">
        <v>8.9223532189208754E-6</v>
      </c>
      <c r="BO99" s="33">
        <v>1.0878024563343303E-5</v>
      </c>
      <c r="BP99" s="33">
        <v>1.349903783620654E-5</v>
      </c>
      <c r="BQ99" s="35">
        <v>2.1039973759284791E-4</v>
      </c>
      <c r="BR99" s="32">
        <v>-1.5046865788903574E-6</v>
      </c>
      <c r="BS99" s="33">
        <v>-1.183327931419953E-6</v>
      </c>
      <c r="BT99" s="33">
        <v>-4.3598342656103739E-6</v>
      </c>
      <c r="BU99" s="33">
        <v>3.537361169891895E-5</v>
      </c>
      <c r="BV99" s="33">
        <v>-2.4132557512324126E-6</v>
      </c>
      <c r="BW99" s="33">
        <v>8.7235783581274262E-6</v>
      </c>
      <c r="BX99" s="33">
        <v>7.3921398724419163E-6</v>
      </c>
      <c r="BY99" s="33">
        <v>9.3478112168643435E-6</v>
      </c>
      <c r="BZ99" s="33">
        <v>1.1968824489727581E-5</v>
      </c>
      <c r="CA99" s="35">
        <v>2.0886952424636895E-4</v>
      </c>
      <c r="CB99" s="52">
        <v>-4.0271039658534846E-7</v>
      </c>
      <c r="CC99" s="34">
        <v>-8.1351749114944027E-8</v>
      </c>
      <c r="CD99" s="34">
        <v>-3.257858083305365E-6</v>
      </c>
      <c r="CE99" s="34">
        <v>3.6475587881223959E-5</v>
      </c>
      <c r="CF99" s="34">
        <v>-1.3112795689274037E-6</v>
      </c>
      <c r="CG99" s="34">
        <v>9.8255545404324351E-6</v>
      </c>
      <c r="CH99" s="34">
        <v>8.4941160547469252E-6</v>
      </c>
      <c r="CI99" s="34">
        <v>1.0449787399169352E-5</v>
      </c>
      <c r="CJ99" s="34">
        <v>1.307080067203259E-5</v>
      </c>
      <c r="CK99" s="53">
        <v>2.0997150042867396E-4</v>
      </c>
      <c r="CL99" s="33">
        <v>0</v>
      </c>
      <c r="CM99" s="33">
        <f t="shared" si="142"/>
        <v>1.5772559642172723E-2</v>
      </c>
      <c r="CN99" s="33">
        <f t="shared" si="88"/>
        <v>7.8493018761860434E-3</v>
      </c>
      <c r="CO99" s="33">
        <f t="shared" si="89"/>
        <v>6.3999730418298206E-3</v>
      </c>
      <c r="CP99" s="33">
        <f t="shared" si="90"/>
        <v>6.5460673204422726E-3</v>
      </c>
      <c r="CQ99" s="33">
        <f t="shared" si="91"/>
        <v>6.0050960850936974E-3</v>
      </c>
      <c r="CR99" s="33">
        <f t="shared" si="92"/>
        <v>6.0564121381336822E-3</v>
      </c>
      <c r="CS99" s="33">
        <f t="shared" si="93"/>
        <v>1.3333907900984876E-2</v>
      </c>
      <c r="CT99" s="33">
        <f t="shared" si="94"/>
        <v>1.3965907762386598E-2</v>
      </c>
      <c r="CU99" s="33">
        <f t="shared" si="95"/>
        <v>5.6975949091924161E-3</v>
      </c>
      <c r="CV99" s="33">
        <f t="shared" si="96"/>
        <v>8.2699897864149108E-3</v>
      </c>
      <c r="CW99" s="33">
        <f t="shared" si="97"/>
        <v>1.2419604240544446E-2</v>
      </c>
      <c r="CX99" s="35">
        <f t="shared" si="98"/>
        <v>1.4149860203484188E-2</v>
      </c>
    </row>
    <row r="100" spans="1:102" x14ac:dyDescent="0.3">
      <c r="A100" s="21">
        <v>44068</v>
      </c>
      <c r="B100" s="22">
        <v>3443.62</v>
      </c>
      <c r="C100" s="23">
        <v>6242.23</v>
      </c>
      <c r="D100" s="23">
        <v>7073.5969999999998</v>
      </c>
      <c r="E100" s="23">
        <f t="shared" si="132"/>
        <v>6236.8681321152517</v>
      </c>
      <c r="F100" s="23">
        <f>VLOOKUP($A100,Data!S$7:T$800,2,0)</f>
        <v>345.87945200000001</v>
      </c>
      <c r="G100" s="23">
        <f>VLOOKUP($A100,Data!V$7:Y$800,4,0)</f>
        <v>34.118236271518334</v>
      </c>
      <c r="H100" s="23">
        <f>VLOOKUP($A100,Data!P$7:Q$800,2,0)</f>
        <v>62.027799999999999</v>
      </c>
      <c r="I100" s="23">
        <f>VLOOKUP($A100,Data!K$7:N$800,4,0)</f>
        <v>64.976964869937561</v>
      </c>
      <c r="J100" s="23">
        <f>VLOOKUP($A100,Data!AA$7:AB$800,2,0)</f>
        <v>637.06060000000002</v>
      </c>
      <c r="K100" s="23">
        <f>VLOOKUP($A100,Data!AD$7:AE$800,2,0)</f>
        <v>64.386700000000005</v>
      </c>
      <c r="L100" s="23">
        <f>VLOOKUP($A100,Data!AL$7:AO$800,4,0)</f>
        <v>342.46561319473011</v>
      </c>
      <c r="M100" s="23">
        <f>VLOOKUP($A100,Data!AG$7:AJ$800,4,0)</f>
        <v>34.634500000000003</v>
      </c>
      <c r="N100" s="23">
        <f>VLOOKUP($A100,Data!AQ$7:AU$800,5,0)</f>
        <v>34.954657422015956</v>
      </c>
      <c r="O100" s="24">
        <f>VLOOKUP($A100,Data!AQ$7:AW$800,7,0)</f>
        <v>34.986290596153523</v>
      </c>
      <c r="P100" s="32">
        <f t="shared" si="99"/>
        <v>3.5963255694666518E-3</v>
      </c>
      <c r="Q100" s="33">
        <f t="shared" si="85"/>
        <v>3.6046117164350022E-3</v>
      </c>
      <c r="R100" s="33">
        <f t="shared" si="86"/>
        <v>3.6070335380482543E-3</v>
      </c>
      <c r="S100" s="34">
        <f t="shared" si="100"/>
        <v>3.605427342761014E-3</v>
      </c>
      <c r="T100" s="33">
        <f t="shared" si="101"/>
        <v>3.6060905313843872E-3</v>
      </c>
      <c r="U100" s="33">
        <f t="shared" si="133"/>
        <v>3.6058220166461652E-3</v>
      </c>
      <c r="V100" s="33">
        <f t="shared" si="134"/>
        <v>3.6081339960649661E-3</v>
      </c>
      <c r="W100" s="33">
        <f t="shared" si="135"/>
        <v>3.6809815950917812E-3</v>
      </c>
      <c r="X100" s="33">
        <f t="shared" si="136"/>
        <v>3.6045984978869683E-3</v>
      </c>
      <c r="Y100" s="33">
        <f t="shared" si="137"/>
        <v>3.6178231958425844E-3</v>
      </c>
      <c r="Z100" s="33">
        <f t="shared" si="138"/>
        <v>3.6135601530675743E-3</v>
      </c>
      <c r="AA100" s="33">
        <f t="shared" si="139"/>
        <v>3.689085176427076E-3</v>
      </c>
      <c r="AB100" s="33">
        <f t="shared" si="140"/>
        <v>3.619991982916293E-3</v>
      </c>
      <c r="AC100" s="35">
        <f t="shared" si="141"/>
        <v>6.5219486408540916E-3</v>
      </c>
      <c r="AD100" s="32">
        <f t="shared" si="102"/>
        <v>1.4788149493849545E-6</v>
      </c>
      <c r="AE100" s="33">
        <f t="shared" si="103"/>
        <v>1.2103002111629735E-6</v>
      </c>
      <c r="AF100" s="33">
        <f t="shared" si="104"/>
        <v>3.5222796299638759E-6</v>
      </c>
      <c r="AG100" s="33">
        <f t="shared" si="105"/>
        <v>7.6369878656779022E-5</v>
      </c>
      <c r="AH100" s="33">
        <f t="shared" si="106"/>
        <v>-1.3218548033933075E-8</v>
      </c>
      <c r="AI100" s="33">
        <f t="shared" si="107"/>
        <v>1.3211479407582161E-5</v>
      </c>
      <c r="AJ100" s="33">
        <f t="shared" si="108"/>
        <v>8.9484366325720544E-6</v>
      </c>
      <c r="AK100" s="33">
        <f t="shared" si="109"/>
        <v>8.4473459992073785E-5</v>
      </c>
      <c r="AL100" s="33">
        <f t="shared" si="110"/>
        <v>1.5380266481290761E-5</v>
      </c>
      <c r="AM100" s="35">
        <f t="shared" si="111"/>
        <v>2.9173369244190894E-3</v>
      </c>
      <c r="AN100" s="52">
        <f t="shared" si="112"/>
        <v>-9.4300666386715193E-7</v>
      </c>
      <c r="AO100" s="34">
        <f t="shared" si="113"/>
        <v>-1.2115214020891329E-6</v>
      </c>
      <c r="AP100" s="34">
        <f t="shared" si="114"/>
        <v>1.1004580167117695E-6</v>
      </c>
      <c r="AQ100" s="34">
        <f t="shared" si="115"/>
        <v>7.3948057043526916E-5</v>
      </c>
      <c r="AR100" s="34">
        <f t="shared" si="116"/>
        <v>-2.4350401612860395E-6</v>
      </c>
      <c r="AS100" s="34">
        <f t="shared" si="117"/>
        <v>1.0789657794330054E-5</v>
      </c>
      <c r="AT100" s="34">
        <f t="shared" si="118"/>
        <v>6.5266150193199479E-6</v>
      </c>
      <c r="AU100" s="34">
        <f t="shared" si="119"/>
        <v>8.2051638378821679E-5</v>
      </c>
      <c r="AV100" s="34">
        <f t="shared" si="120"/>
        <v>1.2958444868038654E-5</v>
      </c>
      <c r="AW100" s="53">
        <f t="shared" si="121"/>
        <v>2.9149151028058373E-3</v>
      </c>
      <c r="AX100" s="52">
        <f t="shared" si="122"/>
        <v>6.6318862335101869E-7</v>
      </c>
      <c r="AY100" s="34">
        <f t="shared" si="123"/>
        <v>3.9467388512903767E-7</v>
      </c>
      <c r="AZ100" s="34">
        <f t="shared" si="124"/>
        <v>2.7066533039299401E-6</v>
      </c>
      <c r="BA100" s="34">
        <f t="shared" si="125"/>
        <v>7.5554252330745086E-5</v>
      </c>
      <c r="BB100" s="34">
        <f t="shared" si="126"/>
        <v>-8.2884487406786889E-7</v>
      </c>
      <c r="BC100" s="34">
        <f t="shared" si="127"/>
        <v>1.2395853081548225E-5</v>
      </c>
      <c r="BD100" s="34">
        <f t="shared" si="128"/>
        <v>8.1328103065381185E-6</v>
      </c>
      <c r="BE100" s="34">
        <f t="shared" si="129"/>
        <v>8.3657833666039849E-5</v>
      </c>
      <c r="BF100" s="34">
        <f t="shared" si="130"/>
        <v>1.4564640155256825E-5</v>
      </c>
      <c r="BG100" s="53">
        <f t="shared" si="131"/>
        <v>2.9165212980930555E-3</v>
      </c>
      <c r="BH100" s="32">
        <v>1.4788149493849545E-6</v>
      </c>
      <c r="BI100" s="33">
        <v>1.2103002111629735E-6</v>
      </c>
      <c r="BJ100" s="33">
        <v>3.5222796299638759E-6</v>
      </c>
      <c r="BK100" s="33">
        <v>7.6369878656779022E-5</v>
      </c>
      <c r="BL100" s="33">
        <v>-1.3218548033933075E-8</v>
      </c>
      <c r="BM100" s="33">
        <v>1.3211479407582161E-5</v>
      </c>
      <c r="BN100" s="33">
        <v>8.9484366325720544E-6</v>
      </c>
      <c r="BO100" s="33">
        <v>8.4473459992073785E-5</v>
      </c>
      <c r="BP100" s="33">
        <v>1.5380266481290761E-5</v>
      </c>
      <c r="BQ100" s="35">
        <v>2.9173369244190894E-3</v>
      </c>
      <c r="BR100" s="32">
        <v>-9.4300666386715193E-7</v>
      </c>
      <c r="BS100" s="33">
        <v>-1.2115214020891329E-6</v>
      </c>
      <c r="BT100" s="33">
        <v>1.1004580167117695E-6</v>
      </c>
      <c r="BU100" s="33">
        <v>7.3948057043526916E-5</v>
      </c>
      <c r="BV100" s="33">
        <v>-2.4350401612860395E-6</v>
      </c>
      <c r="BW100" s="33">
        <v>1.0789657794330054E-5</v>
      </c>
      <c r="BX100" s="33">
        <v>6.5266150193199479E-6</v>
      </c>
      <c r="BY100" s="33">
        <v>8.2051638378821679E-5</v>
      </c>
      <c r="BZ100" s="33">
        <v>1.2958444868038654E-5</v>
      </c>
      <c r="CA100" s="35">
        <v>2.9149151028058373E-3</v>
      </c>
      <c r="CB100" s="52">
        <v>6.6318862335101869E-7</v>
      </c>
      <c r="CC100" s="34">
        <v>3.9467388512903767E-7</v>
      </c>
      <c r="CD100" s="34">
        <v>2.7066533039299401E-6</v>
      </c>
      <c r="CE100" s="34">
        <v>7.5554252330745086E-5</v>
      </c>
      <c r="CF100" s="34">
        <v>-8.2884487406786889E-7</v>
      </c>
      <c r="CG100" s="34">
        <v>1.2395853081548225E-5</v>
      </c>
      <c r="CH100" s="34">
        <v>8.1328103065381185E-6</v>
      </c>
      <c r="CI100" s="34">
        <v>8.3657833666039849E-5</v>
      </c>
      <c r="CJ100" s="34">
        <v>1.4564640155256825E-5</v>
      </c>
      <c r="CK100" s="53">
        <v>2.9165212980930555E-3</v>
      </c>
      <c r="CL100" s="33">
        <v>0</v>
      </c>
      <c r="CM100" s="33">
        <f t="shared" si="142"/>
        <v>1.5771020992309204E-2</v>
      </c>
      <c r="CN100" s="33">
        <f t="shared" si="88"/>
        <v>7.8488746363218898E-3</v>
      </c>
      <c r="CO100" s="33">
        <f t="shared" si="89"/>
        <v>6.399947611123169E-3</v>
      </c>
      <c r="CP100" s="33">
        <f t="shared" si="90"/>
        <v>6.5457216903510584E-3</v>
      </c>
      <c r="CQ100" s="33">
        <f t="shared" si="91"/>
        <v>6.0079139596340703E-3</v>
      </c>
      <c r="CR100" s="33">
        <f t="shared" si="92"/>
        <v>6.0196610798464167E-3</v>
      </c>
      <c r="CS100" s="33">
        <f t="shared" si="93"/>
        <v>1.3334793682295398E-2</v>
      </c>
      <c r="CT100" s="33">
        <f t="shared" si="94"/>
        <v>1.3955615865311577E-2</v>
      </c>
      <c r="CU100" s="33">
        <f t="shared" si="95"/>
        <v>5.6887124138922385E-3</v>
      </c>
      <c r="CV100" s="33">
        <f t="shared" si="96"/>
        <v>8.259132677410852E-3</v>
      </c>
      <c r="CW100" s="33">
        <f t="shared" si="97"/>
        <v>1.2406075743349287E-2</v>
      </c>
      <c r="CX100" s="35">
        <f t="shared" si="98"/>
        <v>1.3938682100552713E-2</v>
      </c>
    </row>
    <row r="101" spans="1:102" x14ac:dyDescent="0.3">
      <c r="A101" s="21">
        <v>44067</v>
      </c>
      <c r="B101" s="22">
        <v>3431.28</v>
      </c>
      <c r="C101" s="23">
        <v>6219.81</v>
      </c>
      <c r="D101" s="23">
        <v>7048.174</v>
      </c>
      <c r="E101" s="23">
        <f t="shared" si="132"/>
        <v>6214.4623396752277</v>
      </c>
      <c r="F101" s="23">
        <f>VLOOKUP($A101,Data!S$7:T$800,2,0)</f>
        <v>344.636661</v>
      </c>
      <c r="G101" s="23">
        <f>VLOOKUP($A101,Data!V$7:Y$800,4,0)</f>
        <v>33.995653993876928</v>
      </c>
      <c r="H101" s="23">
        <f>VLOOKUP($A101,Data!P$7:Q$800,2,0)</f>
        <v>61.8048</v>
      </c>
      <c r="I101" s="23">
        <f>VLOOKUP($A101,Data!K$7:N$800,4,0)</f>
        <v>64.738663042786214</v>
      </c>
      <c r="J101" s="23">
        <f>VLOOKUP($A101,Data!AA$7:AB$800,2,0)</f>
        <v>634.77250000000004</v>
      </c>
      <c r="K101" s="23">
        <f>VLOOKUP($A101,Data!AD$7:AE$800,2,0)</f>
        <v>64.154600000000002</v>
      </c>
      <c r="L101" s="23">
        <f>VLOOKUP($A101,Data!AL$7:AO$800,4,0)</f>
        <v>341.23254885326429</v>
      </c>
      <c r="M101" s="23">
        <f>VLOOKUP($A101,Data!AG$7:AJ$800,4,0)</f>
        <v>34.507199999999997</v>
      </c>
      <c r="N101" s="23">
        <f>VLOOKUP($A101,Data!AQ$7:AU$800,5,0)</f>
        <v>34.828578247981888</v>
      </c>
      <c r="O101" s="24">
        <f>VLOOKUP($A101,Data!AQ$7:AW$800,7,0)</f>
        <v>34.759590333223116</v>
      </c>
      <c r="P101" s="32">
        <f t="shared" si="99"/>
        <v>1.004368354743379E-2</v>
      </c>
      <c r="Q101" s="33">
        <f t="shared" si="85"/>
        <v>1.0125928548460061E-2</v>
      </c>
      <c r="R101" s="33">
        <f t="shared" si="86"/>
        <v>1.0161996001015305E-2</v>
      </c>
      <c r="S101" s="34">
        <f t="shared" si="100"/>
        <v>1.0144249132978077E-2</v>
      </c>
      <c r="T101" s="33">
        <f t="shared" si="101"/>
        <v>1.0140423248131025E-2</v>
      </c>
      <c r="U101" s="33">
        <f t="shared" si="133"/>
        <v>1.0138580274671627E-2</v>
      </c>
      <c r="V101" s="33">
        <f t="shared" si="134"/>
        <v>1.0136537625480946E-2</v>
      </c>
      <c r="W101" s="33">
        <f t="shared" si="135"/>
        <v>1.0069713400464808E-2</v>
      </c>
      <c r="X101" s="33">
        <f t="shared" si="136"/>
        <v>1.0157069679191277E-2</v>
      </c>
      <c r="Y101" s="33">
        <f t="shared" si="137"/>
        <v>1.0130496668304234E-2</v>
      </c>
      <c r="Z101" s="33">
        <f t="shared" si="138"/>
        <v>1.0131422025431602E-2</v>
      </c>
      <c r="AA101" s="33">
        <f t="shared" si="139"/>
        <v>1.0060444626575071E-2</v>
      </c>
      <c r="AB101" s="33">
        <f t="shared" si="140"/>
        <v>1.017078926627768E-2</v>
      </c>
      <c r="AC101" s="35">
        <f t="shared" si="141"/>
        <v>6.8279340190777749E-3</v>
      </c>
      <c r="AD101" s="32">
        <f t="shared" si="102"/>
        <v>1.449469967096384E-5</v>
      </c>
      <c r="AE101" s="33">
        <f t="shared" si="103"/>
        <v>1.2651726211565517E-5</v>
      </c>
      <c r="AF101" s="33">
        <f t="shared" si="104"/>
        <v>1.0609077020884428E-5</v>
      </c>
      <c r="AG101" s="33">
        <f t="shared" si="105"/>
        <v>-5.621514799525329E-5</v>
      </c>
      <c r="AH101" s="33">
        <f t="shared" si="106"/>
        <v>3.1141130731215938E-5</v>
      </c>
      <c r="AI101" s="33">
        <f t="shared" si="107"/>
        <v>4.5681198441727133E-6</v>
      </c>
      <c r="AJ101" s="33">
        <f t="shared" si="108"/>
        <v>5.4934769715409004E-6</v>
      </c>
      <c r="AK101" s="33">
        <f t="shared" si="109"/>
        <v>-6.5483921884990082E-5</v>
      </c>
      <c r="AL101" s="33">
        <f t="shared" si="110"/>
        <v>4.4860717817618578E-5</v>
      </c>
      <c r="AM101" s="35">
        <f t="shared" si="111"/>
        <v>-3.2979945293822865E-3</v>
      </c>
      <c r="AN101" s="52">
        <f t="shared" si="112"/>
        <v>-2.1572752884280177E-5</v>
      </c>
      <c r="AO101" s="34">
        <f t="shared" si="113"/>
        <v>-2.34157263436785E-5</v>
      </c>
      <c r="AP101" s="34">
        <f t="shared" si="114"/>
        <v>-2.545837553435959E-5</v>
      </c>
      <c r="AQ101" s="34">
        <f t="shared" si="115"/>
        <v>-9.2282600550497307E-5</v>
      </c>
      <c r="AR101" s="34">
        <f t="shared" si="116"/>
        <v>-4.9263218240280793E-6</v>
      </c>
      <c r="AS101" s="34">
        <f t="shared" si="117"/>
        <v>-3.1499332711071304E-5</v>
      </c>
      <c r="AT101" s="34">
        <f t="shared" si="118"/>
        <v>-3.0573975583703117E-5</v>
      </c>
      <c r="AU101" s="34">
        <f t="shared" si="119"/>
        <v>-1.015513744402341E-4</v>
      </c>
      <c r="AV101" s="34">
        <f t="shared" si="120"/>
        <v>8.7932652623745611E-6</v>
      </c>
      <c r="AW101" s="53">
        <f t="shared" si="121"/>
        <v>-3.3340619819375306E-3</v>
      </c>
      <c r="AX101" s="52">
        <f t="shared" si="122"/>
        <v>-3.8258848471528495E-6</v>
      </c>
      <c r="AY101" s="34">
        <f t="shared" si="123"/>
        <v>-5.6688583065511722E-6</v>
      </c>
      <c r="AZ101" s="34">
        <f t="shared" si="124"/>
        <v>-7.7115074972322617E-6</v>
      </c>
      <c r="BA101" s="34">
        <f t="shared" si="125"/>
        <v>-7.4535732513369979E-5</v>
      </c>
      <c r="BB101" s="34">
        <f t="shared" si="126"/>
        <v>1.2820546213099249E-5</v>
      </c>
      <c r="BC101" s="34">
        <f t="shared" si="127"/>
        <v>-1.3752464673943976E-5</v>
      </c>
      <c r="BD101" s="34">
        <f t="shared" si="128"/>
        <v>-1.2827107546575789E-5</v>
      </c>
      <c r="BE101" s="34">
        <f t="shared" si="129"/>
        <v>-8.3804506403106771E-5</v>
      </c>
      <c r="BF101" s="34">
        <f t="shared" si="130"/>
        <v>2.6540133299501889E-5</v>
      </c>
      <c r="BG101" s="53">
        <f t="shared" si="131"/>
        <v>-3.3163151139004032E-3</v>
      </c>
      <c r="BH101" s="32">
        <v>1.449469967096384E-5</v>
      </c>
      <c r="BI101" s="33">
        <v>1.2651726211565517E-5</v>
      </c>
      <c r="BJ101" s="33">
        <v>1.0609077020884428E-5</v>
      </c>
      <c r="BK101" s="33">
        <v>-5.621514799525329E-5</v>
      </c>
      <c r="BL101" s="33">
        <v>3.1141130731215938E-5</v>
      </c>
      <c r="BM101" s="33">
        <v>4.5681198441727133E-6</v>
      </c>
      <c r="BN101" s="33">
        <v>5.4934769715409004E-6</v>
      </c>
      <c r="BO101" s="33">
        <v>-6.5483921884990082E-5</v>
      </c>
      <c r="BP101" s="33">
        <v>4.4860717817618578E-5</v>
      </c>
      <c r="BQ101" s="35">
        <v>-3.2979945293822865E-3</v>
      </c>
      <c r="BR101" s="32">
        <v>-2.1572752884280177E-5</v>
      </c>
      <c r="BS101" s="33">
        <v>-2.34157263436785E-5</v>
      </c>
      <c r="BT101" s="33">
        <v>-2.545837553435959E-5</v>
      </c>
      <c r="BU101" s="33">
        <v>-9.2282600550497307E-5</v>
      </c>
      <c r="BV101" s="33">
        <v>-4.9263218240280793E-6</v>
      </c>
      <c r="BW101" s="33">
        <v>-3.1499332711071304E-5</v>
      </c>
      <c r="BX101" s="33">
        <v>-3.0573975583703117E-5</v>
      </c>
      <c r="BY101" s="33">
        <v>-1.015513744402341E-4</v>
      </c>
      <c r="BZ101" s="33">
        <v>8.7932652623745611E-6</v>
      </c>
      <c r="CA101" s="35">
        <v>-3.3340619819375306E-3</v>
      </c>
      <c r="CB101" s="52">
        <v>-3.8258848471528495E-6</v>
      </c>
      <c r="CC101" s="34">
        <v>-5.6688583065511722E-6</v>
      </c>
      <c r="CD101" s="34">
        <v>-7.7115074972322617E-6</v>
      </c>
      <c r="CE101" s="34">
        <v>-7.4535732513369979E-5</v>
      </c>
      <c r="CF101" s="34">
        <v>1.2820546213099249E-5</v>
      </c>
      <c r="CG101" s="34">
        <v>-1.3752464673943976E-5</v>
      </c>
      <c r="CH101" s="34">
        <v>-1.2827107546575789E-5</v>
      </c>
      <c r="CI101" s="34">
        <v>-8.3804506403106771E-5</v>
      </c>
      <c r="CJ101" s="34">
        <v>2.6540133299501889E-5</v>
      </c>
      <c r="CK101" s="53">
        <v>-3.3163151139004032E-3</v>
      </c>
      <c r="CL101" s="33">
        <v>0</v>
      </c>
      <c r="CM101" s="33">
        <f t="shared" si="142"/>
        <v>1.5768569817565803E-2</v>
      </c>
      <c r="CN101" s="33">
        <f t="shared" si="88"/>
        <v>7.8480555613622549E-3</v>
      </c>
      <c r="CO101" s="33">
        <f t="shared" si="89"/>
        <v>6.3984646794215116E-3</v>
      </c>
      <c r="CP101" s="33">
        <f t="shared" si="90"/>
        <v>6.5445078447623484E-3</v>
      </c>
      <c r="CQ101" s="33">
        <f t="shared" si="91"/>
        <v>6.0043832576968104E-3</v>
      </c>
      <c r="CR101" s="33">
        <f t="shared" si="92"/>
        <v>5.9431132515501695E-3</v>
      </c>
      <c r="CS101" s="33">
        <f t="shared" si="93"/>
        <v>1.3334807029000251E-2</v>
      </c>
      <c r="CT101" s="33">
        <f t="shared" si="94"/>
        <v>1.3942268300700889E-2</v>
      </c>
      <c r="CU101" s="33">
        <f t="shared" si="95"/>
        <v>5.6797454747510301E-3</v>
      </c>
      <c r="CV101" s="33">
        <f t="shared" si="96"/>
        <v>8.1742745886221879E-3</v>
      </c>
      <c r="CW101" s="33">
        <f t="shared" si="97"/>
        <v>1.2390560831971653E-2</v>
      </c>
      <c r="CX101" s="35">
        <f t="shared" si="98"/>
        <v>1.0999848267487122E-2</v>
      </c>
    </row>
    <row r="102" spans="1:102" x14ac:dyDescent="0.3">
      <c r="A102" s="21">
        <v>44064</v>
      </c>
      <c r="B102" s="22">
        <v>3397.16</v>
      </c>
      <c r="C102" s="23">
        <v>6157.46</v>
      </c>
      <c r="D102" s="23">
        <v>6977.2709999999997</v>
      </c>
      <c r="E102" s="23">
        <f t="shared" si="132"/>
        <v>6152.0543674917644</v>
      </c>
      <c r="F102" s="23">
        <f>VLOOKUP($A102,Data!S$7:T$800,2,0)</f>
        <v>341.17698200000001</v>
      </c>
      <c r="G102" s="23">
        <f>VLOOKUP($A102,Data!V$7:Y$800,4,0)</f>
        <v>33.654445694602622</v>
      </c>
      <c r="H102" s="23">
        <f>VLOOKUP($A102,Data!P$7:Q$800,2,0)</f>
        <v>61.184600000000003</v>
      </c>
      <c r="I102" s="23">
        <f>VLOOKUP($A102,Data!K$7:N$800,4,0)</f>
        <v>64.093262260917939</v>
      </c>
      <c r="J102" s="23">
        <f>VLOOKUP($A102,Data!AA$7:AB$800,2,0)</f>
        <v>628.38990000000001</v>
      </c>
      <c r="K102" s="23">
        <f>VLOOKUP($A102,Data!AD$7:AE$800,2,0)</f>
        <v>63.511200000000002</v>
      </c>
      <c r="L102" s="23">
        <f>VLOOKUP($A102,Data!AL$7:AO$800,4,0)</f>
        <v>337.81005264547969</v>
      </c>
      <c r="M102" s="23">
        <f>VLOOKUP($A102,Data!AG$7:AJ$800,4,0)</f>
        <v>34.163499999999999</v>
      </c>
      <c r="N102" s="23">
        <f>VLOOKUP($A102,Data!AQ$7:AU$800,5,0)</f>
        <v>34.47791068407264</v>
      </c>
      <c r="O102" s="24">
        <f>VLOOKUP($A102,Data!AQ$7:AW$800,7,0)</f>
        <v>34.523863670000715</v>
      </c>
      <c r="P102" s="32">
        <f t="shared" si="99"/>
        <v>3.4411358997610275E-3</v>
      </c>
      <c r="Q102" s="33">
        <f t="shared" si="85"/>
        <v>3.4826738199733587E-3</v>
      </c>
      <c r="R102" s="33">
        <f t="shared" si="86"/>
        <v>3.5015479096927038E-3</v>
      </c>
      <c r="S102" s="34">
        <f t="shared" si="100"/>
        <v>3.4924861082029522E-3</v>
      </c>
      <c r="T102" s="33">
        <f t="shared" si="101"/>
        <v>3.4903614145243012E-3</v>
      </c>
      <c r="U102" s="33">
        <f t="shared" si="133"/>
        <v>3.4903797372971557E-3</v>
      </c>
      <c r="V102" s="33">
        <f t="shared" si="134"/>
        <v>3.488492239867913E-3</v>
      </c>
      <c r="W102" s="33">
        <f t="shared" si="135"/>
        <v>3.4198663143167884E-3</v>
      </c>
      <c r="X102" s="33">
        <f t="shared" si="136"/>
        <v>3.4972857708857052E-3</v>
      </c>
      <c r="Y102" s="33">
        <f t="shared" si="137"/>
        <v>3.4950229104124819E-3</v>
      </c>
      <c r="Z102" s="33">
        <f t="shared" si="138"/>
        <v>3.4929226628259702E-3</v>
      </c>
      <c r="AA102" s="33">
        <f t="shared" si="139"/>
        <v>3.5425889098754659E-3</v>
      </c>
      <c r="AB102" s="33">
        <f t="shared" si="140"/>
        <v>3.4978604367326138E-3</v>
      </c>
      <c r="AC102" s="35">
        <f t="shared" si="141"/>
        <v>3.1918113214677302E-3</v>
      </c>
      <c r="AD102" s="32">
        <f t="shared" si="102"/>
        <v>7.6875945509424781E-6</v>
      </c>
      <c r="AE102" s="33">
        <f t="shared" si="103"/>
        <v>7.7059173237969958E-6</v>
      </c>
      <c r="AF102" s="33">
        <f t="shared" si="104"/>
        <v>5.8184198945543386E-6</v>
      </c>
      <c r="AG102" s="33">
        <f t="shared" si="105"/>
        <v>-6.2807505656570228E-5</v>
      </c>
      <c r="AH102" s="33">
        <f t="shared" si="106"/>
        <v>1.4611950912346572E-5</v>
      </c>
      <c r="AI102" s="33">
        <f t="shared" si="107"/>
        <v>1.2349090439123245E-5</v>
      </c>
      <c r="AJ102" s="33">
        <f t="shared" si="108"/>
        <v>1.0248842852611517E-5</v>
      </c>
      <c r="AK102" s="33">
        <f t="shared" si="109"/>
        <v>5.9915089902107255E-5</v>
      </c>
      <c r="AL102" s="33">
        <f t="shared" si="110"/>
        <v>1.5186616759255145E-5</v>
      </c>
      <c r="AM102" s="35">
        <f t="shared" si="111"/>
        <v>-2.9086249850562851E-4</v>
      </c>
      <c r="AN102" s="52">
        <f t="shared" si="112"/>
        <v>-1.1186495168402644E-5</v>
      </c>
      <c r="AO102" s="34">
        <f t="shared" si="113"/>
        <v>-1.1168172395548126E-5</v>
      </c>
      <c r="AP102" s="34">
        <f t="shared" si="114"/>
        <v>-1.3055669824790783E-5</v>
      </c>
      <c r="AQ102" s="34">
        <f t="shared" si="115"/>
        <v>-8.168159537591535E-5</v>
      </c>
      <c r="AR102" s="34">
        <f t="shared" si="116"/>
        <v>-4.26213880699855E-6</v>
      </c>
      <c r="AS102" s="34">
        <f t="shared" si="117"/>
        <v>-6.524999280221877E-6</v>
      </c>
      <c r="AT102" s="34">
        <f t="shared" si="118"/>
        <v>-8.6252468667336046E-6</v>
      </c>
      <c r="AU102" s="34">
        <f t="shared" si="119"/>
        <v>4.1041000182762133E-5</v>
      </c>
      <c r="AV102" s="34">
        <f t="shared" si="120"/>
        <v>-3.6874729600899769E-6</v>
      </c>
      <c r="AW102" s="53">
        <f t="shared" si="121"/>
        <v>-3.0973658822497363E-4</v>
      </c>
      <c r="AX102" s="52">
        <f t="shared" si="122"/>
        <v>-2.1246936785512816E-6</v>
      </c>
      <c r="AY102" s="34">
        <f t="shared" si="123"/>
        <v>-2.1063709056967639E-6</v>
      </c>
      <c r="AZ102" s="34">
        <f t="shared" si="124"/>
        <v>-3.9938683349394211E-6</v>
      </c>
      <c r="BA102" s="34">
        <f t="shared" si="125"/>
        <v>-7.2619793886063988E-5</v>
      </c>
      <c r="BB102" s="34">
        <f t="shared" si="126"/>
        <v>4.7996626828528122E-6</v>
      </c>
      <c r="BC102" s="34">
        <f t="shared" si="127"/>
        <v>2.5368022096294851E-6</v>
      </c>
      <c r="BD102" s="34">
        <f t="shared" si="128"/>
        <v>4.365546231177575E-7</v>
      </c>
      <c r="BE102" s="34">
        <f t="shared" si="129"/>
        <v>5.0102801672613495E-5</v>
      </c>
      <c r="BF102" s="34">
        <f t="shared" si="130"/>
        <v>5.3743285297613852E-6</v>
      </c>
      <c r="BG102" s="53">
        <f t="shared" si="131"/>
        <v>-3.0067478673512227E-4</v>
      </c>
      <c r="BH102" s="32">
        <v>7.6875945509424781E-6</v>
      </c>
      <c r="BI102" s="33">
        <v>7.7059173237969958E-6</v>
      </c>
      <c r="BJ102" s="33">
        <v>5.8184198945543386E-6</v>
      </c>
      <c r="BK102" s="33">
        <v>-6.2807505656570228E-5</v>
      </c>
      <c r="BL102" s="33">
        <v>1.4611950912346572E-5</v>
      </c>
      <c r="BM102" s="33">
        <v>1.2349090439123245E-5</v>
      </c>
      <c r="BN102" s="33">
        <v>1.0248842852611517E-5</v>
      </c>
      <c r="BO102" s="33">
        <v>5.9915089902107255E-5</v>
      </c>
      <c r="BP102" s="33">
        <v>1.5186616759255145E-5</v>
      </c>
      <c r="BQ102" s="35">
        <v>-2.9086249850562851E-4</v>
      </c>
      <c r="BR102" s="32">
        <v>-1.1186495168402644E-5</v>
      </c>
      <c r="BS102" s="33">
        <v>-1.1168172395548126E-5</v>
      </c>
      <c r="BT102" s="33">
        <v>-1.3055669824790783E-5</v>
      </c>
      <c r="BU102" s="33">
        <v>-8.168159537591535E-5</v>
      </c>
      <c r="BV102" s="33">
        <v>-4.26213880699855E-6</v>
      </c>
      <c r="BW102" s="33">
        <v>-6.524999280221877E-6</v>
      </c>
      <c r="BX102" s="33">
        <v>-8.6252468667336046E-6</v>
      </c>
      <c r="BY102" s="33">
        <v>4.1041000182762133E-5</v>
      </c>
      <c r="BZ102" s="33">
        <v>-3.6874729600899769E-6</v>
      </c>
      <c r="CA102" s="35">
        <v>-3.0973658822497363E-4</v>
      </c>
      <c r="CB102" s="52">
        <v>-2.1246936785512816E-6</v>
      </c>
      <c r="CC102" s="34">
        <v>-2.1063709056967639E-6</v>
      </c>
      <c r="CD102" s="34">
        <v>-3.9938683349394211E-6</v>
      </c>
      <c r="CE102" s="34">
        <v>-7.2619793886063988E-5</v>
      </c>
      <c r="CF102" s="34">
        <v>4.7996626828528122E-6</v>
      </c>
      <c r="CG102" s="34">
        <v>2.5368022096294851E-6</v>
      </c>
      <c r="CH102" s="34">
        <v>4.365546231177575E-7</v>
      </c>
      <c r="CI102" s="34">
        <v>5.0102801672613495E-5</v>
      </c>
      <c r="CJ102" s="34">
        <v>5.3743285297613852E-6</v>
      </c>
      <c r="CK102" s="53">
        <v>-3.0067478673512227E-4</v>
      </c>
      <c r="CL102" s="33">
        <v>0</v>
      </c>
      <c r="CM102" s="33">
        <f t="shared" si="142"/>
        <v>1.5732302184409797E-2</v>
      </c>
      <c r="CN102" s="33">
        <f t="shared" si="88"/>
        <v>7.8297766219936893E-3</v>
      </c>
      <c r="CO102" s="33">
        <f t="shared" si="89"/>
        <v>6.3840236738352818E-3</v>
      </c>
      <c r="CP102" s="33">
        <f t="shared" si="90"/>
        <v>6.5319011333846433E-3</v>
      </c>
      <c r="CQ102" s="33">
        <f t="shared" si="91"/>
        <v>5.9938175791098836E-3</v>
      </c>
      <c r="CR102" s="33">
        <f t="shared" si="92"/>
        <v>5.9990987347657843E-3</v>
      </c>
      <c r="CS102" s="33">
        <f t="shared" si="93"/>
        <v>1.3303567934954907E-2</v>
      </c>
      <c r="CT102" s="33">
        <f t="shared" si="94"/>
        <v>1.3937682942856799E-2</v>
      </c>
      <c r="CU102" s="33">
        <f t="shared" si="95"/>
        <v>5.6742762076813502E-3</v>
      </c>
      <c r="CV102" s="33">
        <f t="shared" si="96"/>
        <v>8.2396362269230305E-3</v>
      </c>
      <c r="CW102" s="33">
        <f t="shared" si="97"/>
        <v>1.2345601536223549E-2</v>
      </c>
      <c r="CX102" s="35">
        <f t="shared" si="98"/>
        <v>1.4311508439134091E-2</v>
      </c>
    </row>
    <row r="103" spans="1:102" x14ac:dyDescent="0.3">
      <c r="A103" s="21">
        <v>44063</v>
      </c>
      <c r="B103" s="22">
        <v>3385.51</v>
      </c>
      <c r="C103" s="23">
        <v>6136.09</v>
      </c>
      <c r="D103" s="23">
        <v>6952.9250000000002</v>
      </c>
      <c r="E103" s="23">
        <f t="shared" si="132"/>
        <v>6130.6431813465633</v>
      </c>
      <c r="F103" s="23">
        <f>VLOOKUP($A103,Data!S$7:T$800,2,0)</f>
        <v>339.99029300000001</v>
      </c>
      <c r="G103" s="23">
        <f>VLOOKUP($A103,Data!V$7:Y$800,4,0)</f>
        <v>33.537387476911327</v>
      </c>
      <c r="H103" s="23">
        <f>VLOOKUP($A103,Data!P$7:Q$800,2,0)</f>
        <v>60.971899999999998</v>
      </c>
      <c r="I103" s="23">
        <f>VLOOKUP($A103,Data!K$7:N$800,4,0)</f>
        <v>63.874818919362532</v>
      </c>
      <c r="J103" s="23">
        <f>VLOOKUP($A103,Data!AA$7:AB$800,2,0)</f>
        <v>626.19989999999996</v>
      </c>
      <c r="K103" s="23">
        <f>VLOOKUP($A103,Data!AD$7:AE$800,2,0)</f>
        <v>63.29</v>
      </c>
      <c r="L103" s="23">
        <f>VLOOKUP($A103,Data!AL$7:AO$800,4,0)</f>
        <v>336.63421536554671</v>
      </c>
      <c r="M103" s="23">
        <f>VLOOKUP($A103,Data!AG$7:AJ$800,4,0)</f>
        <v>34.042900000000003</v>
      </c>
      <c r="N103" s="23">
        <f>VLOOKUP($A103,Data!AQ$7:AU$800,5,0)</f>
        <v>34.357732132151732</v>
      </c>
      <c r="O103" s="24">
        <f>VLOOKUP($A103,Data!AQ$7:AW$800,7,0)</f>
        <v>34.414020609402399</v>
      </c>
      <c r="P103" s="32">
        <f t="shared" si="99"/>
        <v>3.1586589033587575E-3</v>
      </c>
      <c r="Q103" s="33">
        <f t="shared" si="85"/>
        <v>3.1831305524947506E-3</v>
      </c>
      <c r="R103" s="33">
        <f t="shared" si="86"/>
        <v>3.1915484564923879E-3</v>
      </c>
      <c r="S103" s="34">
        <f t="shared" si="100"/>
        <v>3.1866150235223432E-3</v>
      </c>
      <c r="T103" s="33">
        <f t="shared" si="101"/>
        <v>3.1821225811785592E-3</v>
      </c>
      <c r="U103" s="33">
        <f t="shared" si="133"/>
        <v>3.1837338646065749E-3</v>
      </c>
      <c r="V103" s="33">
        <f t="shared" si="134"/>
        <v>3.1853474019509775E-3</v>
      </c>
      <c r="W103" s="33">
        <f t="shared" si="135"/>
        <v>3.2751091703056012E-3</v>
      </c>
      <c r="X103" s="33">
        <f t="shared" si="136"/>
        <v>3.1891551742588842E-3</v>
      </c>
      <c r="Y103" s="33">
        <f t="shared" si="137"/>
        <v>3.2336810068795963E-3</v>
      </c>
      <c r="Z103" s="33">
        <f t="shared" si="138"/>
        <v>3.1694336913317134E-3</v>
      </c>
      <c r="AA103" s="33">
        <f t="shared" si="139"/>
        <v>3.2121271059324386E-3</v>
      </c>
      <c r="AB103" s="33">
        <f t="shared" si="140"/>
        <v>3.1970132037111298E-3</v>
      </c>
      <c r="AC103" s="35">
        <f t="shared" si="141"/>
        <v>9.7192473834246673E-3</v>
      </c>
      <c r="AD103" s="32">
        <f t="shared" si="102"/>
        <v>-1.0079713161914583E-6</v>
      </c>
      <c r="AE103" s="33">
        <f t="shared" si="103"/>
        <v>6.0331211182429456E-7</v>
      </c>
      <c r="AF103" s="33">
        <f t="shared" si="104"/>
        <v>2.2168494562269103E-6</v>
      </c>
      <c r="AG103" s="33">
        <f t="shared" si="105"/>
        <v>9.1978617810850594E-5</v>
      </c>
      <c r="AH103" s="33">
        <f t="shared" si="106"/>
        <v>6.024621764133542E-6</v>
      </c>
      <c r="AI103" s="33">
        <f t="shared" si="107"/>
        <v>5.0550454384845622E-5</v>
      </c>
      <c r="AJ103" s="33">
        <f t="shared" si="108"/>
        <v>-1.3696861163037255E-5</v>
      </c>
      <c r="AK103" s="33">
        <f t="shared" si="109"/>
        <v>2.8996553437687922E-5</v>
      </c>
      <c r="AL103" s="33">
        <f t="shared" si="110"/>
        <v>1.3882651216379216E-5</v>
      </c>
      <c r="AM103" s="35">
        <f t="shared" si="111"/>
        <v>6.5361168309299167E-3</v>
      </c>
      <c r="AN103" s="52">
        <f t="shared" si="112"/>
        <v>-9.4258753138287688E-6</v>
      </c>
      <c r="AO103" s="34">
        <f t="shared" si="113"/>
        <v>-7.8145918858130159E-6</v>
      </c>
      <c r="AP103" s="34">
        <f t="shared" si="114"/>
        <v>-6.2010545414104001E-6</v>
      </c>
      <c r="AQ103" s="34">
        <f t="shared" si="115"/>
        <v>8.3560713813213283E-5</v>
      </c>
      <c r="AR103" s="34">
        <f t="shared" si="116"/>
        <v>-2.3932822335037685E-6</v>
      </c>
      <c r="AS103" s="34">
        <f t="shared" si="117"/>
        <v>4.2132550387208312E-5</v>
      </c>
      <c r="AT103" s="34">
        <f t="shared" si="118"/>
        <v>-2.2114765160674565E-5</v>
      </c>
      <c r="AU103" s="34">
        <f t="shared" si="119"/>
        <v>2.0578649440050611E-5</v>
      </c>
      <c r="AV103" s="34">
        <f t="shared" si="120"/>
        <v>5.4647472187419055E-6</v>
      </c>
      <c r="AW103" s="53">
        <f t="shared" si="121"/>
        <v>6.5276989269322794E-3</v>
      </c>
      <c r="AX103" s="52">
        <f t="shared" si="122"/>
        <v>-4.4924423436842886E-6</v>
      </c>
      <c r="AY103" s="34">
        <f t="shared" si="123"/>
        <v>-2.8811589156685358E-6</v>
      </c>
      <c r="AZ103" s="34">
        <f t="shared" si="124"/>
        <v>-1.26762157126592E-6</v>
      </c>
      <c r="BA103" s="34">
        <f t="shared" si="125"/>
        <v>8.8494146783357763E-5</v>
      </c>
      <c r="BB103" s="34">
        <f t="shared" si="126"/>
        <v>2.5401507366407117E-6</v>
      </c>
      <c r="BC103" s="34">
        <f t="shared" si="127"/>
        <v>4.7065983357352792E-5</v>
      </c>
      <c r="BD103" s="34">
        <f t="shared" si="128"/>
        <v>-1.7181332190530085E-5</v>
      </c>
      <c r="BE103" s="34">
        <f t="shared" si="129"/>
        <v>2.5512082410195092E-5</v>
      </c>
      <c r="BF103" s="34">
        <f t="shared" si="130"/>
        <v>1.0398180188886386E-5</v>
      </c>
      <c r="BG103" s="53">
        <f t="shared" si="131"/>
        <v>6.5326323599024239E-3</v>
      </c>
      <c r="BH103" s="32">
        <v>-1.0079713161914583E-6</v>
      </c>
      <c r="BI103" s="33">
        <v>6.0331211182429456E-7</v>
      </c>
      <c r="BJ103" s="33">
        <v>2.2168494562269103E-6</v>
      </c>
      <c r="BK103" s="33">
        <v>9.1978617810850594E-5</v>
      </c>
      <c r="BL103" s="33">
        <v>6.024621764133542E-6</v>
      </c>
      <c r="BM103" s="33">
        <v>5.0550454384845622E-5</v>
      </c>
      <c r="BN103" s="33">
        <v>-1.3696861163037255E-5</v>
      </c>
      <c r="BO103" s="33">
        <v>2.8996553437687922E-5</v>
      </c>
      <c r="BP103" s="33">
        <v>1.3882651216379216E-5</v>
      </c>
      <c r="BQ103" s="35">
        <v>6.5361168309299167E-3</v>
      </c>
      <c r="BR103" s="32">
        <v>-9.4258753138287688E-6</v>
      </c>
      <c r="BS103" s="33">
        <v>-7.8145918858130159E-6</v>
      </c>
      <c r="BT103" s="33">
        <v>-6.2010545414104001E-6</v>
      </c>
      <c r="BU103" s="33">
        <v>8.3560713813213283E-5</v>
      </c>
      <c r="BV103" s="33">
        <v>-2.3932822335037685E-6</v>
      </c>
      <c r="BW103" s="33">
        <v>4.2132550387208312E-5</v>
      </c>
      <c r="BX103" s="33">
        <v>-2.2114765160674565E-5</v>
      </c>
      <c r="BY103" s="33">
        <v>2.0578649440050611E-5</v>
      </c>
      <c r="BZ103" s="33">
        <v>5.4647472187419055E-6</v>
      </c>
      <c r="CA103" s="35">
        <v>6.5276989269322794E-3</v>
      </c>
      <c r="CB103" s="52">
        <v>-4.4924423436842886E-6</v>
      </c>
      <c r="CC103" s="34">
        <v>-2.8811589156685358E-6</v>
      </c>
      <c r="CD103" s="34">
        <v>-1.26762157126592E-6</v>
      </c>
      <c r="CE103" s="34">
        <v>8.8494146783357763E-5</v>
      </c>
      <c r="CF103" s="34">
        <v>2.5401507366407117E-6</v>
      </c>
      <c r="CG103" s="34">
        <v>4.7065983357352792E-5</v>
      </c>
      <c r="CH103" s="34">
        <v>-1.7181332190530085E-5</v>
      </c>
      <c r="CI103" s="34">
        <v>2.5512082410195092E-5</v>
      </c>
      <c r="CJ103" s="34">
        <v>1.0398180188886386E-5</v>
      </c>
      <c r="CK103" s="53">
        <v>6.5326323599024239E-3</v>
      </c>
      <c r="CL103" s="33">
        <v>0</v>
      </c>
      <c r="CM103" s="33">
        <f t="shared" si="142"/>
        <v>1.5713198055828936E-2</v>
      </c>
      <c r="CN103" s="33">
        <f t="shared" si="88"/>
        <v>7.8199219231380734E-3</v>
      </c>
      <c r="CO103" s="33">
        <f t="shared" si="89"/>
        <v>6.3763139113561795E-3</v>
      </c>
      <c r="CP103" s="33">
        <f t="shared" si="90"/>
        <v>6.5241718598703091E-3</v>
      </c>
      <c r="CQ103" s="33">
        <f t="shared" si="91"/>
        <v>5.9879846328556585E-3</v>
      </c>
      <c r="CR103" s="33">
        <f t="shared" si="92"/>
        <v>6.0620676834637344E-3</v>
      </c>
      <c r="CS103" s="33">
        <f t="shared" si="93"/>
        <v>1.3288813194504812E-2</v>
      </c>
      <c r="CT103" s="33">
        <f t="shared" si="94"/>
        <v>1.3925205344203606E-2</v>
      </c>
      <c r="CU103" s="33">
        <f t="shared" si="95"/>
        <v>5.6640050862959423E-3</v>
      </c>
      <c r="CV103" s="33">
        <f t="shared" si="96"/>
        <v>8.1794407064588182E-3</v>
      </c>
      <c r="CW103" s="33">
        <f t="shared" si="97"/>
        <v>1.2330281020570766E-2</v>
      </c>
      <c r="CX103" s="35">
        <f t="shared" si="98"/>
        <v>1.4605594950086509E-2</v>
      </c>
    </row>
    <row r="104" spans="1:102" x14ac:dyDescent="0.3">
      <c r="A104" s="21">
        <v>44062</v>
      </c>
      <c r="B104" s="22">
        <v>3374.85</v>
      </c>
      <c r="C104" s="23">
        <v>6116.62</v>
      </c>
      <c r="D104" s="23">
        <v>6930.8050000000003</v>
      </c>
      <c r="E104" s="23">
        <f t="shared" si="132"/>
        <v>6111.1692376426045</v>
      </c>
      <c r="F104" s="23">
        <f>VLOOKUP($A104,Data!S$7:T$800,2,0)</f>
        <v>338.911834</v>
      </c>
      <c r="G104" s="23">
        <f>VLOOKUP($A104,Data!V$7:Y$800,4,0)</f>
        <v>33.430952222195479</v>
      </c>
      <c r="H104" s="23">
        <f>VLOOKUP($A104,Data!P$7:Q$800,2,0)</f>
        <v>60.778300000000002</v>
      </c>
      <c r="I104" s="23">
        <f>VLOOKUP($A104,Data!K$7:N$800,4,0)</f>
        <v>63.666304820605099</v>
      </c>
      <c r="J104" s="23">
        <f>VLOOKUP($A104,Data!AA$7:AB$800,2,0)</f>
        <v>624.20920000000001</v>
      </c>
      <c r="K104" s="23">
        <f>VLOOKUP($A104,Data!AD$7:AE$800,2,0)</f>
        <v>63.085999999999999</v>
      </c>
      <c r="L104" s="23">
        <f>VLOOKUP($A104,Data!AL$7:AO$800,4,0)</f>
        <v>335.57064645285703</v>
      </c>
      <c r="M104" s="23">
        <f>VLOOKUP($A104,Data!AG$7:AJ$800,4,0)</f>
        <v>33.933900000000001</v>
      </c>
      <c r="N104" s="23">
        <f>VLOOKUP($A104,Data!AQ$7:AU$800,5,0)</f>
        <v>34.248240056487276</v>
      </c>
      <c r="O104" s="24">
        <f>VLOOKUP($A104,Data!AQ$7:AW$800,7,0)</f>
        <v>34.082761815804261</v>
      </c>
      <c r="P104" s="32">
        <f t="shared" si="99"/>
        <v>-4.4044156257928568E-3</v>
      </c>
      <c r="Q104" s="33">
        <f t="shared" si="85"/>
        <v>-4.2878351804341852E-3</v>
      </c>
      <c r="R104" s="33">
        <f t="shared" si="86"/>
        <v>-4.2377477640693773E-3</v>
      </c>
      <c r="S104" s="34">
        <f t="shared" si="100"/>
        <v>-4.2627479433278992E-3</v>
      </c>
      <c r="T104" s="33">
        <f t="shared" si="101"/>
        <v>-4.2636066960601848E-3</v>
      </c>
      <c r="U104" s="33">
        <f t="shared" si="133"/>
        <v>-4.2642845113632921E-3</v>
      </c>
      <c r="V104" s="33">
        <f t="shared" si="134"/>
        <v>-4.2677772171143546E-3</v>
      </c>
      <c r="W104" s="33">
        <f t="shared" si="135"/>
        <v>-4.3478260869564966E-3</v>
      </c>
      <c r="X104" s="33">
        <f t="shared" si="136"/>
        <v>-4.2407679069711435E-3</v>
      </c>
      <c r="Y104" s="33">
        <f t="shared" si="137"/>
        <v>-4.2742057679681089E-3</v>
      </c>
      <c r="Z104" s="33">
        <f t="shared" si="138"/>
        <v>-4.2570566462707404E-3</v>
      </c>
      <c r="AA104" s="33">
        <f t="shared" si="139"/>
        <v>-4.2431445045996163E-3</v>
      </c>
      <c r="AB104" s="33">
        <f t="shared" si="140"/>
        <v>-4.2741136990284145E-3</v>
      </c>
      <c r="AC104" s="35">
        <f t="shared" si="141"/>
        <v>-1.0056823752494393E-2</v>
      </c>
      <c r="AD104" s="32">
        <f t="shared" si="102"/>
        <v>2.4228484374000381E-5</v>
      </c>
      <c r="AE104" s="33">
        <f t="shared" si="103"/>
        <v>2.3550669070893093E-5</v>
      </c>
      <c r="AF104" s="33">
        <f t="shared" si="104"/>
        <v>2.0057963319830563E-5</v>
      </c>
      <c r="AG104" s="33">
        <f t="shared" si="105"/>
        <v>-5.9990906522311427E-5</v>
      </c>
      <c r="AH104" s="33">
        <f t="shared" si="106"/>
        <v>4.7067273463041737E-5</v>
      </c>
      <c r="AI104" s="33">
        <f t="shared" si="107"/>
        <v>1.3629412466076296E-5</v>
      </c>
      <c r="AJ104" s="33">
        <f t="shared" si="108"/>
        <v>3.0778534163444782E-5</v>
      </c>
      <c r="AK104" s="33">
        <f t="shared" si="109"/>
        <v>4.4690675834568871E-5</v>
      </c>
      <c r="AL104" s="33">
        <f t="shared" si="110"/>
        <v>1.3721481405770675E-5</v>
      </c>
      <c r="AM104" s="35">
        <f t="shared" si="111"/>
        <v>-5.7689885720602074E-3</v>
      </c>
      <c r="AN104" s="52">
        <f t="shared" si="112"/>
        <v>-2.5858931990807577E-5</v>
      </c>
      <c r="AO104" s="34">
        <f t="shared" si="113"/>
        <v>-2.6536747293914864E-5</v>
      </c>
      <c r="AP104" s="34">
        <f t="shared" si="114"/>
        <v>-3.0029453044977394E-5</v>
      </c>
      <c r="AQ104" s="34">
        <f t="shared" si="115"/>
        <v>-1.1007832288711938E-4</v>
      </c>
      <c r="AR104" s="34">
        <f t="shared" si="116"/>
        <v>-3.0201429017662207E-6</v>
      </c>
      <c r="AS104" s="34">
        <f t="shared" si="117"/>
        <v>-3.6458003898731661E-5</v>
      </c>
      <c r="AT104" s="34">
        <f t="shared" si="118"/>
        <v>-1.9308882201363176E-5</v>
      </c>
      <c r="AU104" s="34">
        <f t="shared" si="119"/>
        <v>-5.3967405302390858E-6</v>
      </c>
      <c r="AV104" s="34">
        <f t="shared" si="120"/>
        <v>-3.6365934959037283E-5</v>
      </c>
      <c r="AW104" s="53">
        <f t="shared" si="121"/>
        <v>-5.8190759884250154E-3</v>
      </c>
      <c r="AX104" s="52">
        <f t="shared" si="122"/>
        <v>-8.5875273225788362E-7</v>
      </c>
      <c r="AY104" s="34">
        <f t="shared" si="123"/>
        <v>-1.5365680353651712E-6</v>
      </c>
      <c r="AZ104" s="34">
        <f t="shared" si="124"/>
        <v>-5.0292737864277015E-6</v>
      </c>
      <c r="BA104" s="34">
        <f t="shared" si="125"/>
        <v>-8.5078143628569691E-5</v>
      </c>
      <c r="BB104" s="34">
        <f t="shared" si="126"/>
        <v>2.1980036356783472E-5</v>
      </c>
      <c r="BC104" s="34">
        <f t="shared" si="127"/>
        <v>-1.1457824640181968E-5</v>
      </c>
      <c r="BD104" s="34">
        <f t="shared" si="128"/>
        <v>5.6912970571865173E-6</v>
      </c>
      <c r="BE104" s="34">
        <f t="shared" si="129"/>
        <v>1.9603438728310607E-5</v>
      </c>
      <c r="BF104" s="34">
        <f t="shared" si="130"/>
        <v>-1.136575570048759E-5</v>
      </c>
      <c r="BG104" s="53">
        <f t="shared" si="131"/>
        <v>-5.7940758091664657E-3</v>
      </c>
      <c r="BH104" s="32">
        <v>2.4228484374000381E-5</v>
      </c>
      <c r="BI104" s="33">
        <v>2.3550669070893093E-5</v>
      </c>
      <c r="BJ104" s="33">
        <v>2.0057963319830563E-5</v>
      </c>
      <c r="BK104" s="33">
        <v>-5.9990906522311427E-5</v>
      </c>
      <c r="BL104" s="33">
        <v>4.7067273463041737E-5</v>
      </c>
      <c r="BM104" s="33">
        <v>1.3629412466076296E-5</v>
      </c>
      <c r="BN104" s="33">
        <v>3.0778534163444782E-5</v>
      </c>
      <c r="BO104" s="33">
        <v>4.4690675834568871E-5</v>
      </c>
      <c r="BP104" s="33">
        <v>1.3721481405770675E-5</v>
      </c>
      <c r="BQ104" s="35">
        <v>-5.7689885720602074E-3</v>
      </c>
      <c r="BR104" s="32">
        <v>-2.5858931990807577E-5</v>
      </c>
      <c r="BS104" s="33">
        <v>-2.6536747293914864E-5</v>
      </c>
      <c r="BT104" s="33">
        <v>-3.0029453044977394E-5</v>
      </c>
      <c r="BU104" s="33">
        <v>-1.1007832288711938E-4</v>
      </c>
      <c r="BV104" s="33">
        <v>-3.0201429017662207E-6</v>
      </c>
      <c r="BW104" s="33">
        <v>-3.6458003898731661E-5</v>
      </c>
      <c r="BX104" s="33">
        <v>-1.9308882201363176E-5</v>
      </c>
      <c r="BY104" s="33">
        <v>-5.3967405302390858E-6</v>
      </c>
      <c r="BZ104" s="33">
        <v>-3.6365934959037283E-5</v>
      </c>
      <c r="CA104" s="35">
        <v>-5.8190759884250154E-3</v>
      </c>
      <c r="CB104" s="52">
        <v>-8.5875273225788362E-7</v>
      </c>
      <c r="CC104" s="34">
        <v>-1.5365680353651712E-6</v>
      </c>
      <c r="CD104" s="34">
        <v>-5.0292737864277015E-6</v>
      </c>
      <c r="CE104" s="34">
        <v>-8.5078143628569691E-5</v>
      </c>
      <c r="CF104" s="34">
        <v>2.1980036356783472E-5</v>
      </c>
      <c r="CG104" s="34">
        <v>-1.1457824640181968E-5</v>
      </c>
      <c r="CH104" s="34">
        <v>5.6912970571865173E-6</v>
      </c>
      <c r="CI104" s="34">
        <v>1.9603438728310607E-5</v>
      </c>
      <c r="CJ104" s="34">
        <v>-1.136575570048759E-5</v>
      </c>
      <c r="CK104" s="53">
        <v>-5.7940758091664657E-3</v>
      </c>
      <c r="CL104" s="33">
        <v>0</v>
      </c>
      <c r="CM104" s="33">
        <f t="shared" si="142"/>
        <v>1.5704675081125163E-2</v>
      </c>
      <c r="CN104" s="33">
        <f t="shared" si="88"/>
        <v>7.8164213587699205E-3</v>
      </c>
      <c r="CO104" s="33">
        <f t="shared" si="89"/>
        <v>6.3773250921126401E-3</v>
      </c>
      <c r="CP104" s="33">
        <f t="shared" si="90"/>
        <v>6.5235665388276853E-3</v>
      </c>
      <c r="CQ104" s="33">
        <f t="shared" si="91"/>
        <v>5.9857615901024452E-3</v>
      </c>
      <c r="CR104" s="33">
        <f t="shared" si="92"/>
        <v>5.9698335618636467E-3</v>
      </c>
      <c r="CS104" s="33">
        <f t="shared" si="93"/>
        <v>1.3282727919553317E-2</v>
      </c>
      <c r="CT104" s="33">
        <f t="shared" si="94"/>
        <v>1.3874116170451867E-2</v>
      </c>
      <c r="CU104" s="33">
        <f t="shared" si="95"/>
        <v>5.6777360073065886E-3</v>
      </c>
      <c r="CV104" s="33">
        <f t="shared" si="96"/>
        <v>8.1503005792240568E-3</v>
      </c>
      <c r="CW104" s="33">
        <f t="shared" si="97"/>
        <v>1.2316271979452731E-2</v>
      </c>
      <c r="CX104" s="35">
        <f t="shared" si="98"/>
        <v>8.0378478034475176E-3</v>
      </c>
    </row>
    <row r="105" spans="1:102" x14ac:dyDescent="0.3">
      <c r="A105" s="21">
        <v>44061</v>
      </c>
      <c r="B105" s="22">
        <v>3389.78</v>
      </c>
      <c r="C105" s="23">
        <v>6142.96</v>
      </c>
      <c r="D105" s="23">
        <v>6960.3010000000004</v>
      </c>
      <c r="E105" s="23">
        <f t="shared" si="132"/>
        <v>6137.3311333086385</v>
      </c>
      <c r="F105" s="23">
        <f>VLOOKUP($A105,Data!S$7:T$800,2,0)</f>
        <v>340.36300799999998</v>
      </c>
      <c r="G105" s="23">
        <f>VLOOKUP($A105,Data!V$7:Y$800,4,0)</f>
        <v>33.574121829897337</v>
      </c>
      <c r="H105" s="23">
        <f>VLOOKUP($A105,Data!P$7:Q$800,2,0)</f>
        <v>61.038800000000002</v>
      </c>
      <c r="I105" s="23">
        <f>VLOOKUP($A105,Data!K$7:N$800,4,0)</f>
        <v>63.944323618948353</v>
      </c>
      <c r="J105" s="23">
        <f>VLOOKUP($A105,Data!AA$7:AB$800,2,0)</f>
        <v>626.86760000000004</v>
      </c>
      <c r="K105" s="23">
        <f>VLOOKUP($A105,Data!AD$7:AE$800,2,0)</f>
        <v>63.3568</v>
      </c>
      <c r="L105" s="23">
        <f>VLOOKUP($A105,Data!AL$7:AO$800,4,0)</f>
        <v>337.00529709267386</v>
      </c>
      <c r="M105" s="23">
        <f>VLOOKUP($A105,Data!AG$7:AJ$800,4,0)</f>
        <v>34.078499999999998</v>
      </c>
      <c r="N105" s="23">
        <f>VLOOKUP($A105,Data!AQ$7:AU$800,5,0)</f>
        <v>34.395249262541803</v>
      </c>
      <c r="O105" s="24">
        <f>VLOOKUP($A105,Data!AQ$7:AW$800,7,0)</f>
        <v>34.429008284090528</v>
      </c>
      <c r="P105" s="32">
        <f t="shared" si="99"/>
        <v>2.3033775972136628E-3</v>
      </c>
      <c r="Q105" s="33">
        <f t="shared" si="85"/>
        <v>2.4118090526061842E-3</v>
      </c>
      <c r="R105" s="33">
        <f t="shared" si="86"/>
        <v>2.459664625491742E-3</v>
      </c>
      <c r="S105" s="34">
        <f t="shared" si="100"/>
        <v>2.4362215712500301E-3</v>
      </c>
      <c r="T105" s="33">
        <f t="shared" si="101"/>
        <v>2.4327481246519955E-3</v>
      </c>
      <c r="U105" s="33">
        <f t="shared" si="133"/>
        <v>2.4337582538773717E-3</v>
      </c>
      <c r="V105" s="33">
        <f t="shared" si="134"/>
        <v>2.4322269246370709E-3</v>
      </c>
      <c r="W105" s="33">
        <f t="shared" si="135"/>
        <v>2.4906600249068322E-3</v>
      </c>
      <c r="X105" s="33">
        <f t="shared" si="136"/>
        <v>2.4572586358264648E-3</v>
      </c>
      <c r="Y105" s="33">
        <f t="shared" si="137"/>
        <v>2.4254985878946478E-3</v>
      </c>
      <c r="Z105" s="33">
        <f t="shared" si="138"/>
        <v>2.4188567392571247E-3</v>
      </c>
      <c r="AA105" s="33">
        <f t="shared" si="139"/>
        <v>2.4297047585148945E-3</v>
      </c>
      <c r="AB105" s="33">
        <f t="shared" si="140"/>
        <v>2.4252652960810028E-3</v>
      </c>
      <c r="AC105" s="35">
        <f t="shared" si="141"/>
        <v>2.8345305166415091E-3</v>
      </c>
      <c r="AD105" s="32">
        <f t="shared" si="102"/>
        <v>2.0939072045811358E-5</v>
      </c>
      <c r="AE105" s="33">
        <f t="shared" si="103"/>
        <v>2.1949201271187491E-5</v>
      </c>
      <c r="AF105" s="33">
        <f t="shared" si="104"/>
        <v>2.0417872030886741E-5</v>
      </c>
      <c r="AG105" s="33">
        <f t="shared" si="105"/>
        <v>7.8850972300648081E-5</v>
      </c>
      <c r="AH105" s="33">
        <f t="shared" si="106"/>
        <v>4.5449583220280587E-5</v>
      </c>
      <c r="AI105" s="33">
        <f t="shared" si="107"/>
        <v>1.3689535288463617E-5</v>
      </c>
      <c r="AJ105" s="33">
        <f t="shared" si="108"/>
        <v>7.0476866509405767E-6</v>
      </c>
      <c r="AK105" s="33">
        <f t="shared" si="109"/>
        <v>1.7895705908710369E-5</v>
      </c>
      <c r="AL105" s="33">
        <f t="shared" si="110"/>
        <v>1.3456243474818663E-5</v>
      </c>
      <c r="AM105" s="35">
        <f t="shared" si="111"/>
        <v>4.2272146403532496E-4</v>
      </c>
      <c r="AN105" s="52">
        <f t="shared" si="112"/>
        <v>-2.6916500839746504E-5</v>
      </c>
      <c r="AO105" s="34">
        <f t="shared" si="113"/>
        <v>-2.5906371614370372E-5</v>
      </c>
      <c r="AP105" s="34">
        <f t="shared" si="114"/>
        <v>-2.7437700854671121E-5</v>
      </c>
      <c r="AQ105" s="34">
        <f t="shared" si="115"/>
        <v>3.0995399415090219E-5</v>
      </c>
      <c r="AR105" s="34">
        <f t="shared" si="116"/>
        <v>-2.405989665277275E-6</v>
      </c>
      <c r="AS105" s="34">
        <f t="shared" si="117"/>
        <v>-3.4166037597094245E-5</v>
      </c>
      <c r="AT105" s="34">
        <f t="shared" si="118"/>
        <v>-4.0807886234617285E-5</v>
      </c>
      <c r="AU105" s="34">
        <f t="shared" si="119"/>
        <v>-2.9959866976847493E-5</v>
      </c>
      <c r="AV105" s="34">
        <f t="shared" si="120"/>
        <v>-3.4399329410739199E-5</v>
      </c>
      <c r="AW105" s="53">
        <f t="shared" si="121"/>
        <v>3.7486589114976709E-4</v>
      </c>
      <c r="AX105" s="52">
        <f t="shared" si="122"/>
        <v>-3.4734465981234308E-6</v>
      </c>
      <c r="AY105" s="34">
        <f t="shared" si="123"/>
        <v>-2.4633173727472979E-6</v>
      </c>
      <c r="AZ105" s="34">
        <f t="shared" si="124"/>
        <v>-3.9946466130480474E-6</v>
      </c>
      <c r="BA105" s="34">
        <f t="shared" si="125"/>
        <v>5.4438453656713293E-5</v>
      </c>
      <c r="BB105" s="34">
        <f t="shared" si="126"/>
        <v>2.1037064576345799E-5</v>
      </c>
      <c r="BC105" s="34">
        <f t="shared" si="127"/>
        <v>-1.0722983355471172E-5</v>
      </c>
      <c r="BD105" s="34">
        <f t="shared" si="128"/>
        <v>-1.7364831992994212E-5</v>
      </c>
      <c r="BE105" s="34">
        <f t="shared" si="129"/>
        <v>-6.5168127352244198E-6</v>
      </c>
      <c r="BF105" s="34">
        <f t="shared" si="130"/>
        <v>-1.0956275169116125E-5</v>
      </c>
      <c r="BG105" s="53">
        <f t="shared" si="131"/>
        <v>3.9830894539139017E-4</v>
      </c>
      <c r="BH105" s="32">
        <v>2.0939072045811358E-5</v>
      </c>
      <c r="BI105" s="33">
        <v>2.1949201271187491E-5</v>
      </c>
      <c r="BJ105" s="33">
        <v>2.0417872030886741E-5</v>
      </c>
      <c r="BK105" s="33">
        <v>7.8850972300648081E-5</v>
      </c>
      <c r="BL105" s="33">
        <v>4.5449583220280587E-5</v>
      </c>
      <c r="BM105" s="33">
        <v>1.3689535288463617E-5</v>
      </c>
      <c r="BN105" s="33">
        <v>7.0476866509405767E-6</v>
      </c>
      <c r="BO105" s="33">
        <v>1.7895705908710369E-5</v>
      </c>
      <c r="BP105" s="33">
        <v>1.3456243474818663E-5</v>
      </c>
      <c r="BQ105" s="35">
        <v>4.2272146403532496E-4</v>
      </c>
      <c r="BR105" s="32">
        <v>-2.6916500839746504E-5</v>
      </c>
      <c r="BS105" s="33">
        <v>-2.5906371614370372E-5</v>
      </c>
      <c r="BT105" s="33">
        <v>-2.7437700854671121E-5</v>
      </c>
      <c r="BU105" s="33">
        <v>3.0995399415090219E-5</v>
      </c>
      <c r="BV105" s="33">
        <v>-2.405989665277275E-6</v>
      </c>
      <c r="BW105" s="33">
        <v>-3.4166037597094245E-5</v>
      </c>
      <c r="BX105" s="33">
        <v>-4.0807886234617285E-5</v>
      </c>
      <c r="BY105" s="33">
        <v>-2.9959866976847493E-5</v>
      </c>
      <c r="BZ105" s="33">
        <v>-3.4399329410739199E-5</v>
      </c>
      <c r="CA105" s="35">
        <v>3.7486589114976709E-4</v>
      </c>
      <c r="CB105" s="52">
        <v>-3.4734465981234308E-6</v>
      </c>
      <c r="CC105" s="34">
        <v>-2.4633173727472979E-6</v>
      </c>
      <c r="CD105" s="34">
        <v>-3.9946466130480474E-6</v>
      </c>
      <c r="CE105" s="34">
        <v>5.4438453656713293E-5</v>
      </c>
      <c r="CF105" s="34">
        <v>2.1037064576345799E-5</v>
      </c>
      <c r="CG105" s="34">
        <v>-1.0722983355471172E-5</v>
      </c>
      <c r="CH105" s="34">
        <v>-1.7364831992994212E-5</v>
      </c>
      <c r="CI105" s="34">
        <v>-6.5168127352244198E-6</v>
      </c>
      <c r="CJ105" s="34">
        <v>-1.0956275169116125E-5</v>
      </c>
      <c r="CK105" s="53">
        <v>3.9830894539139017E-4</v>
      </c>
      <c r="CL105" s="33">
        <v>0</v>
      </c>
      <c r="CM105" s="33">
        <f t="shared" si="142"/>
        <v>1.5653584549374155E-2</v>
      </c>
      <c r="CN105" s="33">
        <f t="shared" si="88"/>
        <v>7.7910297913963422E-3</v>
      </c>
      <c r="CO105" s="33">
        <f t="shared" si="89"/>
        <v>6.3528376901664796E-3</v>
      </c>
      <c r="CP105" s="33">
        <f t="shared" si="90"/>
        <v>6.4997607206183083E-3</v>
      </c>
      <c r="CQ105" s="33">
        <f t="shared" si="91"/>
        <v>5.965497080182347E-3</v>
      </c>
      <c r="CR105" s="33">
        <f t="shared" si="92"/>
        <v>6.0304461370486173E-3</v>
      </c>
      <c r="CS105" s="33">
        <f t="shared" si="93"/>
        <v>1.3234832350310199E-2</v>
      </c>
      <c r="CT105" s="33">
        <f t="shared" si="94"/>
        <v>1.3860238345253517E-2</v>
      </c>
      <c r="CU105" s="33">
        <f t="shared" si="95"/>
        <v>5.6466503875072238E-3</v>
      </c>
      <c r="CV105" s="33">
        <f t="shared" si="96"/>
        <v>8.1050536717817145E-3</v>
      </c>
      <c r="CW105" s="33">
        <f t="shared" si="97"/>
        <v>1.2302321876222821E-2</v>
      </c>
      <c r="CX105" s="35">
        <f t="shared" si="98"/>
        <v>1.3912284805201569E-2</v>
      </c>
    </row>
    <row r="106" spans="1:102" x14ac:dyDescent="0.3">
      <c r="A106" s="21">
        <v>44060</v>
      </c>
      <c r="B106" s="22">
        <v>3381.99</v>
      </c>
      <c r="C106" s="23">
        <v>6128.18</v>
      </c>
      <c r="D106" s="23">
        <v>6943.223</v>
      </c>
      <c r="E106" s="23">
        <f t="shared" si="132"/>
        <v>6122.415572422944</v>
      </c>
      <c r="F106" s="23">
        <f>VLOOKUP($A106,Data!S$7:T$800,2,0)</f>
        <v>339.53699999999998</v>
      </c>
      <c r="G106" s="23">
        <f>VLOOKUP($A106,Data!V$7:Y$800,4,0)</f>
        <v>33.49260891650291</v>
      </c>
      <c r="H106" s="23">
        <f>VLOOKUP($A106,Data!P$7:Q$800,2,0)</f>
        <v>60.890700000000002</v>
      </c>
      <c r="I106" s="23">
        <f>VLOOKUP($A106,Data!K$7:N$800,4,0)</f>
        <v>63.785455734180765</v>
      </c>
      <c r="J106" s="23">
        <f>VLOOKUP($A106,Data!AA$7:AB$800,2,0)</f>
        <v>625.33100000000002</v>
      </c>
      <c r="K106" s="23">
        <f>VLOOKUP($A106,Data!AD$7:AE$800,2,0)</f>
        <v>63.203499999999998</v>
      </c>
      <c r="L106" s="23">
        <f>VLOOKUP($A106,Data!AL$7:AO$800,4,0)</f>
        <v>336.19209657419043</v>
      </c>
      <c r="M106" s="23">
        <f>VLOOKUP($A106,Data!AG$7:AJ$800,4,0)</f>
        <v>33.995899999999999</v>
      </c>
      <c r="N106" s="23">
        <f>VLOOKUP($A106,Data!AQ$7:AU$800,5,0)</f>
        <v>34.312033478508404</v>
      </c>
      <c r="O106" s="24">
        <f>VLOOKUP($A106,Data!AQ$7:AW$800,7,0)</f>
        <v>34.331694049618882</v>
      </c>
      <c r="P106" s="32">
        <f t="shared" si="99"/>
        <v>2.7098744385312123E-3</v>
      </c>
      <c r="Q106" s="33">
        <f t="shared" si="85"/>
        <v>2.7292808639449717E-3</v>
      </c>
      <c r="R106" s="33">
        <f t="shared" si="86"/>
        <v>2.735446072242631E-3</v>
      </c>
      <c r="S106" s="34">
        <f t="shared" si="100"/>
        <v>2.7316103271859183E-3</v>
      </c>
      <c r="T106" s="33">
        <f t="shared" si="101"/>
        <v>2.7320362928768827E-3</v>
      </c>
      <c r="U106" s="33">
        <f t="shared" si="133"/>
        <v>2.7353781020218459E-3</v>
      </c>
      <c r="V106" s="33">
        <f t="shared" si="134"/>
        <v>2.7386026045543854E-3</v>
      </c>
      <c r="W106" s="33">
        <f t="shared" si="135"/>
        <v>2.809865750858398E-3</v>
      </c>
      <c r="X106" s="33">
        <f t="shared" si="136"/>
        <v>2.7303122709474437E-3</v>
      </c>
      <c r="Y106" s="33">
        <f t="shared" si="137"/>
        <v>2.7351577237268998E-3</v>
      </c>
      <c r="Z106" s="33">
        <f t="shared" si="138"/>
        <v>2.7262248009409795E-3</v>
      </c>
      <c r="AA106" s="33">
        <f t="shared" si="139"/>
        <v>2.7549590738145113E-3</v>
      </c>
      <c r="AB106" s="33">
        <f t="shared" si="140"/>
        <v>2.7721105160853909E-3</v>
      </c>
      <c r="AC106" s="35">
        <f t="shared" si="141"/>
        <v>2.6431723656794581E-3</v>
      </c>
      <c r="AD106" s="32">
        <f t="shared" si="102"/>
        <v>2.7554289319109415E-6</v>
      </c>
      <c r="AE106" s="33">
        <f t="shared" si="103"/>
        <v>6.097238076874234E-6</v>
      </c>
      <c r="AF106" s="33">
        <f t="shared" si="104"/>
        <v>9.321740609413709E-6</v>
      </c>
      <c r="AG106" s="33">
        <f t="shared" si="105"/>
        <v>8.0584886913426246E-5</v>
      </c>
      <c r="AH106" s="33">
        <f t="shared" si="106"/>
        <v>1.0314070024719513E-6</v>
      </c>
      <c r="AI106" s="33">
        <f t="shared" si="107"/>
        <v>5.8768597819280899E-6</v>
      </c>
      <c r="AJ106" s="33">
        <f t="shared" si="108"/>
        <v>-3.0560630039921932E-6</v>
      </c>
      <c r="AK106" s="33">
        <f t="shared" si="109"/>
        <v>2.5678209869539614E-5</v>
      </c>
      <c r="AL106" s="33">
        <f t="shared" si="110"/>
        <v>4.2829652140419228E-5</v>
      </c>
      <c r="AM106" s="35">
        <f t="shared" si="111"/>
        <v>-8.6108498265513589E-5</v>
      </c>
      <c r="AN106" s="52">
        <f t="shared" si="112"/>
        <v>-3.4097793657483777E-6</v>
      </c>
      <c r="AO106" s="34">
        <f t="shared" si="113"/>
        <v>-6.7970220785085189E-8</v>
      </c>
      <c r="AP106" s="34">
        <f t="shared" si="114"/>
        <v>3.1565323117543898E-6</v>
      </c>
      <c r="AQ106" s="34">
        <f t="shared" si="115"/>
        <v>7.4419678615766927E-5</v>
      </c>
      <c r="AR106" s="34">
        <f t="shared" si="116"/>
        <v>-5.1338012951873679E-6</v>
      </c>
      <c r="AS106" s="34">
        <f t="shared" si="117"/>
        <v>-2.8834851573122933E-7</v>
      </c>
      <c r="AT106" s="34">
        <f t="shared" si="118"/>
        <v>-9.2212713016515124E-6</v>
      </c>
      <c r="AU106" s="34">
        <f t="shared" si="119"/>
        <v>1.9513001571880295E-5</v>
      </c>
      <c r="AV106" s="34">
        <f t="shared" si="120"/>
        <v>3.6664443842759908E-5</v>
      </c>
      <c r="AW106" s="53">
        <f t="shared" si="121"/>
        <v>-9.2273706563172908E-5</v>
      </c>
      <c r="AX106" s="52">
        <f t="shared" si="122"/>
        <v>4.2596569094222048E-7</v>
      </c>
      <c r="AY106" s="34">
        <f t="shared" si="123"/>
        <v>3.767774835905513E-6</v>
      </c>
      <c r="AZ106" s="34">
        <f t="shared" si="124"/>
        <v>6.9922773684449879E-6</v>
      </c>
      <c r="BA106" s="34">
        <f t="shared" si="125"/>
        <v>7.8255423672457525E-5</v>
      </c>
      <c r="BB106" s="34">
        <f t="shared" si="126"/>
        <v>-1.2980562384967698E-6</v>
      </c>
      <c r="BC106" s="34">
        <f t="shared" si="127"/>
        <v>3.5473965409593688E-6</v>
      </c>
      <c r="BD106" s="34">
        <f t="shared" si="128"/>
        <v>-5.3855262449609143E-6</v>
      </c>
      <c r="BE106" s="34">
        <f t="shared" si="129"/>
        <v>2.3348746628570893E-5</v>
      </c>
      <c r="BF106" s="34">
        <f t="shared" si="130"/>
        <v>4.0500188899450507E-5</v>
      </c>
      <c r="BG106" s="53">
        <f t="shared" si="131"/>
        <v>-8.843796150648231E-5</v>
      </c>
      <c r="BH106" s="32">
        <v>2.7554289319109415E-6</v>
      </c>
      <c r="BI106" s="33">
        <v>6.097238076874234E-6</v>
      </c>
      <c r="BJ106" s="33">
        <v>9.321740609413709E-6</v>
      </c>
      <c r="BK106" s="33">
        <v>8.0584886913426246E-5</v>
      </c>
      <c r="BL106" s="33">
        <v>1.0314070024719513E-6</v>
      </c>
      <c r="BM106" s="33">
        <v>5.8768597819280899E-6</v>
      </c>
      <c r="BN106" s="33">
        <v>-3.0560630039921932E-6</v>
      </c>
      <c r="BO106" s="33">
        <v>2.5678209869539614E-5</v>
      </c>
      <c r="BP106" s="33">
        <v>4.2829652140419228E-5</v>
      </c>
      <c r="BQ106" s="35">
        <v>-8.6108498265513589E-5</v>
      </c>
      <c r="BR106" s="32">
        <v>-3.4097793657483777E-6</v>
      </c>
      <c r="BS106" s="33">
        <v>-6.7970220785085189E-8</v>
      </c>
      <c r="BT106" s="33">
        <v>3.1565323117543898E-6</v>
      </c>
      <c r="BU106" s="33">
        <v>7.4419678615766927E-5</v>
      </c>
      <c r="BV106" s="33">
        <v>-5.1338012951873679E-6</v>
      </c>
      <c r="BW106" s="33">
        <v>-2.8834851573122933E-7</v>
      </c>
      <c r="BX106" s="33">
        <v>-9.2212713016515124E-6</v>
      </c>
      <c r="BY106" s="33">
        <v>1.9513001571880295E-5</v>
      </c>
      <c r="BZ106" s="33">
        <v>3.6664443842759908E-5</v>
      </c>
      <c r="CA106" s="35">
        <v>-9.2273706563172908E-5</v>
      </c>
      <c r="CB106" s="52">
        <v>4.2596569094222048E-7</v>
      </c>
      <c r="CC106" s="34">
        <v>3.767774835905513E-6</v>
      </c>
      <c r="CD106" s="34">
        <v>6.9922773684449879E-6</v>
      </c>
      <c r="CE106" s="34">
        <v>7.8255423672457525E-5</v>
      </c>
      <c r="CF106" s="34">
        <v>-1.2980562384967698E-6</v>
      </c>
      <c r="CG106" s="34">
        <v>3.5473965409593688E-6</v>
      </c>
      <c r="CH106" s="34">
        <v>-5.3855262449609143E-6</v>
      </c>
      <c r="CI106" s="34">
        <v>2.3348746628570893E-5</v>
      </c>
      <c r="CJ106" s="34">
        <v>4.0500188899450507E-5</v>
      </c>
      <c r="CK106" s="53">
        <v>-8.843796150648231E-5</v>
      </c>
      <c r="CL106" s="33">
        <v>0</v>
      </c>
      <c r="CM106" s="33">
        <f t="shared" ref="CM106:CM121" si="143">(D106/D$767)/($C106/$C$767)-1</f>
        <v>1.5605099123120025E-2</v>
      </c>
      <c r="CN106" s="33">
        <f t="shared" si="88"/>
        <v>7.7664868660962671E-3</v>
      </c>
      <c r="CO106" s="33">
        <f t="shared" si="89"/>
        <v>6.3318167342854004E-3</v>
      </c>
      <c r="CP106" s="33">
        <f t="shared" si="90"/>
        <v>6.4777224905150366E-3</v>
      </c>
      <c r="CQ106" s="33">
        <f t="shared" si="91"/>
        <v>5.9450072413329558E-3</v>
      </c>
      <c r="CR106" s="33">
        <f t="shared" si="92"/>
        <v>5.951316742625945E-3</v>
      </c>
      <c r="CS106" s="33">
        <f t="shared" si="93"/>
        <v>1.3188894131560103E-2</v>
      </c>
      <c r="CT106" s="33">
        <f t="shared" si="94"/>
        <v>1.3846392652451245E-2</v>
      </c>
      <c r="CU106" s="33">
        <f t="shared" si="95"/>
        <v>5.6395800072706059E-3</v>
      </c>
      <c r="CV106" s="33">
        <f t="shared" si="96"/>
        <v>8.0870566476709538E-3</v>
      </c>
      <c r="CW106" s="33">
        <f t="shared" si="97"/>
        <v>1.2288733046227129E-2</v>
      </c>
      <c r="CX106" s="35">
        <f t="shared" si="98"/>
        <v>1.3484893772689244E-2</v>
      </c>
    </row>
    <row r="107" spans="1:102" x14ac:dyDescent="0.3">
      <c r="A107" s="21">
        <v>44057</v>
      </c>
      <c r="B107" s="22">
        <v>3372.85</v>
      </c>
      <c r="C107" s="23">
        <v>6111.5</v>
      </c>
      <c r="D107" s="23">
        <v>6924.2820000000002</v>
      </c>
      <c r="E107" s="23">
        <f t="shared" si="132"/>
        <v>6105.7370779656912</v>
      </c>
      <c r="F107" s="23">
        <f>VLOOKUP($A107,Data!S$7:T$800,2,0)</f>
        <v>338.61189999999999</v>
      </c>
      <c r="G107" s="23">
        <f>VLOOKUP($A107,Data!V$7:Y$800,4,0)</f>
        <v>33.4012438853985</v>
      </c>
      <c r="H107" s="23">
        <f>VLOOKUP($A107,Data!P$7:Q$800,2,0)</f>
        <v>60.724400000000003</v>
      </c>
      <c r="I107" s="23">
        <f>VLOOKUP($A107,Data!K$7:N$800,4,0)</f>
        <v>63.606729363817252</v>
      </c>
      <c r="J107" s="23">
        <f>VLOOKUP($A107,Data!AA$7:AB$800,2,0)</f>
        <v>623.62829999999997</v>
      </c>
      <c r="K107" s="23">
        <f>VLOOKUP($A107,Data!AD$7:AE$800,2,0)</f>
        <v>63.031100000000002</v>
      </c>
      <c r="L107" s="23">
        <f>VLOOKUP($A107,Data!AL$7:AO$800,4,0)</f>
        <v>335.27805323026286</v>
      </c>
      <c r="M107" s="23">
        <f>VLOOKUP($A107,Data!AG$7:AJ$800,4,0)</f>
        <v>33.902500000000003</v>
      </c>
      <c r="N107" s="23">
        <f>VLOOKUP($A107,Data!AQ$7:AU$800,5,0)</f>
        <v>34.217179674900827</v>
      </c>
      <c r="O107" s="24">
        <f>VLOOKUP($A107,Data!AQ$7:AW$800,7,0)</f>
        <v>34.241188685916249</v>
      </c>
      <c r="P107" s="32">
        <f t="shared" si="99"/>
        <v>-1.7193183199293305E-4</v>
      </c>
      <c r="Q107" s="33">
        <f t="shared" si="85"/>
        <v>-1.210685444288373E-4</v>
      </c>
      <c r="R107" s="33">
        <f t="shared" si="86"/>
        <v>-9.7906702710148785E-5</v>
      </c>
      <c r="S107" s="34">
        <f t="shared" si="100"/>
        <v>-1.0901047210256642E-4</v>
      </c>
      <c r="T107" s="33">
        <f t="shared" si="101"/>
        <v>-1.1812719647374958E-4</v>
      </c>
      <c r="U107" s="33">
        <f t="shared" si="133"/>
        <v>-1.1760837671370705E-4</v>
      </c>
      <c r="V107" s="33">
        <f t="shared" si="134"/>
        <v>-1.1526162742825363E-4</v>
      </c>
      <c r="W107" s="33">
        <f t="shared" si="135"/>
        <v>-1.5607928827832129E-4</v>
      </c>
      <c r="X107" s="33">
        <f t="shared" si="136"/>
        <v>-1.0213374550260834E-4</v>
      </c>
      <c r="Y107" s="33">
        <f t="shared" si="137"/>
        <v>-1.0628543508806043E-4</v>
      </c>
      <c r="Z107" s="33">
        <f t="shared" si="138"/>
        <v>-1.1466608908938802E-4</v>
      </c>
      <c r="AA107" s="33">
        <f t="shared" si="139"/>
        <v>-1.7399818334096206E-4</v>
      </c>
      <c r="AB107" s="33">
        <f t="shared" si="140"/>
        <v>-1.0651818613705011E-4</v>
      </c>
      <c r="AC107" s="35">
        <f t="shared" si="141"/>
        <v>2.5260201605841193E-3</v>
      </c>
      <c r="AD107" s="32">
        <f t="shared" si="102"/>
        <v>2.9413479550877142E-6</v>
      </c>
      <c r="AE107" s="33">
        <f t="shared" si="103"/>
        <v>3.4601677151302468E-6</v>
      </c>
      <c r="AF107" s="33">
        <f t="shared" si="104"/>
        <v>5.8069170005836668E-6</v>
      </c>
      <c r="AG107" s="33">
        <f t="shared" si="105"/>
        <v>-3.5010743849483994E-5</v>
      </c>
      <c r="AH107" s="33">
        <f t="shared" si="106"/>
        <v>1.8934798926228957E-5</v>
      </c>
      <c r="AI107" s="33">
        <f t="shared" si="107"/>
        <v>1.4783109340776868E-5</v>
      </c>
      <c r="AJ107" s="33">
        <f t="shared" si="108"/>
        <v>6.4024553394492756E-6</v>
      </c>
      <c r="AK107" s="33">
        <f t="shared" si="109"/>
        <v>-5.2929638912124766E-5</v>
      </c>
      <c r="AL107" s="33">
        <f t="shared" si="110"/>
        <v>1.4550358291787191E-5</v>
      </c>
      <c r="AM107" s="35">
        <f t="shared" si="111"/>
        <v>2.6470887050129566E-3</v>
      </c>
      <c r="AN107" s="52">
        <f t="shared" si="112"/>
        <v>-2.02204937636008E-5</v>
      </c>
      <c r="AO107" s="34">
        <f t="shared" si="113"/>
        <v>-1.9701674003558267E-5</v>
      </c>
      <c r="AP107" s="34">
        <f t="shared" si="114"/>
        <v>-1.7354924718104847E-5</v>
      </c>
      <c r="AQ107" s="34">
        <f t="shared" si="115"/>
        <v>-5.8172585568172508E-5</v>
      </c>
      <c r="AR107" s="34">
        <f t="shared" si="116"/>
        <v>-4.2270427924595566E-6</v>
      </c>
      <c r="AS107" s="34">
        <f t="shared" si="117"/>
        <v>-8.3787323779116463E-6</v>
      </c>
      <c r="AT107" s="34">
        <f t="shared" si="118"/>
        <v>-1.6759386379239238E-5</v>
      </c>
      <c r="AU107" s="34">
        <f t="shared" si="119"/>
        <v>-7.609148063081328E-5</v>
      </c>
      <c r="AV107" s="34">
        <f t="shared" si="120"/>
        <v>-8.611483426901323E-6</v>
      </c>
      <c r="AW107" s="53">
        <f t="shared" si="121"/>
        <v>2.6239268632942681E-3</v>
      </c>
      <c r="AX107" s="52">
        <f t="shared" si="122"/>
        <v>-9.1167243712053647E-6</v>
      </c>
      <c r="AY107" s="34">
        <f t="shared" si="123"/>
        <v>-8.5979046111628321E-6</v>
      </c>
      <c r="AZ107" s="34">
        <f t="shared" si="124"/>
        <v>-6.2511553257094121E-6</v>
      </c>
      <c r="BA107" s="34">
        <f t="shared" si="125"/>
        <v>-4.7068816175777073E-5</v>
      </c>
      <c r="BB107" s="34">
        <f t="shared" si="126"/>
        <v>6.8767265999358784E-6</v>
      </c>
      <c r="BC107" s="34">
        <f t="shared" si="127"/>
        <v>2.7250370144837888E-6</v>
      </c>
      <c r="BD107" s="34">
        <f t="shared" si="128"/>
        <v>-5.6556169868438033E-6</v>
      </c>
      <c r="BE107" s="34">
        <f t="shared" si="129"/>
        <v>-6.4987711238417845E-5</v>
      </c>
      <c r="BF107" s="34">
        <f t="shared" si="130"/>
        <v>2.4922859654941121E-6</v>
      </c>
      <c r="BG107" s="53">
        <f t="shared" si="131"/>
        <v>2.6350306326866635E-3</v>
      </c>
      <c r="BH107" s="32">
        <v>2.9413479550877142E-6</v>
      </c>
      <c r="BI107" s="33">
        <v>3.4601677151302468E-6</v>
      </c>
      <c r="BJ107" s="33">
        <v>5.8069170005836668E-6</v>
      </c>
      <c r="BK107" s="33">
        <v>-3.5010743849483994E-5</v>
      </c>
      <c r="BL107" s="33">
        <v>1.8934798926228957E-5</v>
      </c>
      <c r="BM107" s="33">
        <v>1.4783109340776868E-5</v>
      </c>
      <c r="BN107" s="33">
        <v>6.4024553394492756E-6</v>
      </c>
      <c r="BO107" s="33">
        <v>-5.2929638912124766E-5</v>
      </c>
      <c r="BP107" s="33">
        <v>1.4550358291787191E-5</v>
      </c>
      <c r="BQ107" s="35">
        <v>2.6470887050129566E-3</v>
      </c>
      <c r="BR107" s="32">
        <v>-2.02204937636008E-5</v>
      </c>
      <c r="BS107" s="33">
        <v>-1.9701674003558267E-5</v>
      </c>
      <c r="BT107" s="33">
        <v>-1.7354924718104847E-5</v>
      </c>
      <c r="BU107" s="33">
        <v>-5.8172585568172508E-5</v>
      </c>
      <c r="BV107" s="33">
        <v>-4.2270427924595566E-6</v>
      </c>
      <c r="BW107" s="33">
        <v>-8.3787323779116463E-6</v>
      </c>
      <c r="BX107" s="33">
        <v>-1.6759386379239238E-5</v>
      </c>
      <c r="BY107" s="33">
        <v>-7.609148063081328E-5</v>
      </c>
      <c r="BZ107" s="33">
        <v>-8.611483426901323E-6</v>
      </c>
      <c r="CA107" s="35">
        <v>2.6239268632942681E-3</v>
      </c>
      <c r="CB107" s="52">
        <v>-9.1167243712053647E-6</v>
      </c>
      <c r="CC107" s="34">
        <v>-8.5979046111628321E-6</v>
      </c>
      <c r="CD107" s="34">
        <v>-6.2511553257094121E-6</v>
      </c>
      <c r="CE107" s="34">
        <v>-4.7068816175777073E-5</v>
      </c>
      <c r="CF107" s="34">
        <v>6.8767265999358784E-6</v>
      </c>
      <c r="CG107" s="34">
        <v>2.7250370144837888E-6</v>
      </c>
      <c r="CH107" s="34">
        <v>-5.6556169868438033E-6</v>
      </c>
      <c r="CI107" s="34">
        <v>-6.4987711238417845E-5</v>
      </c>
      <c r="CJ107" s="34">
        <v>2.4922859654941121E-6</v>
      </c>
      <c r="CK107" s="53">
        <v>2.6350306326866635E-3</v>
      </c>
      <c r="CL107" s="33">
        <v>0</v>
      </c>
      <c r="CM107" s="33">
        <f t="shared" si="143"/>
        <v>1.559885478718015E-2</v>
      </c>
      <c r="CN107" s="33">
        <f t="shared" si="88"/>
        <v>7.7641457062462838E-3</v>
      </c>
      <c r="CO107" s="33">
        <f t="shared" si="89"/>
        <v>6.3290514134395348E-3</v>
      </c>
      <c r="CP107" s="33">
        <f t="shared" si="90"/>
        <v>6.4716024967190755E-3</v>
      </c>
      <c r="CQ107" s="33">
        <f t="shared" si="91"/>
        <v>5.935655693082742E-3</v>
      </c>
      <c r="CR107" s="33">
        <f t="shared" si="92"/>
        <v>5.8704794115738146E-3</v>
      </c>
      <c r="CS107" s="33">
        <f t="shared" si="93"/>
        <v>1.318785196687533E-2</v>
      </c>
      <c r="CT107" s="33">
        <f t="shared" si="94"/>
        <v>1.3840450671616322E-2</v>
      </c>
      <c r="CU107" s="33">
        <f t="shared" si="95"/>
        <v>5.6426449494650921E-3</v>
      </c>
      <c r="CV107" s="33">
        <f t="shared" si="96"/>
        <v>8.0612418952501486E-3</v>
      </c>
      <c r="CW107" s="33">
        <f t="shared" si="97"/>
        <v>1.224549692722543E-2</v>
      </c>
      <c r="CX107" s="35">
        <f t="shared" si="98"/>
        <v>1.3571933374237455E-2</v>
      </c>
    </row>
    <row r="108" spans="1:102" x14ac:dyDescent="0.3">
      <c r="A108" s="21">
        <v>44056</v>
      </c>
      <c r="B108" s="22">
        <v>3373.43</v>
      </c>
      <c r="C108" s="23">
        <v>6112.24</v>
      </c>
      <c r="D108" s="23">
        <v>6924.96</v>
      </c>
      <c r="E108" s="23">
        <f t="shared" si="132"/>
        <v>6106.4027398112066</v>
      </c>
      <c r="F108" s="23">
        <f>VLOOKUP($A108,Data!S$7:T$800,2,0)</f>
        <v>338.651904</v>
      </c>
      <c r="G108" s="23">
        <f>VLOOKUP($A108,Data!V$7:Y$800,4,0)</f>
        <v>33.405172613523419</v>
      </c>
      <c r="H108" s="23">
        <f>VLOOKUP($A108,Data!P$7:Q$800,2,0)</f>
        <v>60.731400000000001</v>
      </c>
      <c r="I108" s="23">
        <f>VLOOKUP($A108,Data!K$7:N$800,4,0)</f>
        <v>63.616658606615218</v>
      </c>
      <c r="J108" s="23">
        <f>VLOOKUP($A108,Data!AA$7:AB$800,2,0)</f>
        <v>623.69200000000001</v>
      </c>
      <c r="K108" s="23">
        <f>VLOOKUP($A108,Data!AD$7:AE$800,2,0)</f>
        <v>63.037799999999997</v>
      </c>
      <c r="L108" s="23">
        <f>VLOOKUP($A108,Data!AL$7:AO$800,4,0)</f>
        <v>335.31650266223028</v>
      </c>
      <c r="M108" s="23">
        <f>VLOOKUP($A108,Data!AG$7:AJ$800,4,0)</f>
        <v>33.9084</v>
      </c>
      <c r="N108" s="23">
        <f>VLOOKUP($A108,Data!AQ$7:AU$800,5,0)</f>
        <v>34.220824815088243</v>
      </c>
      <c r="O108" s="24">
        <f>VLOOKUP($A108,Data!AQ$7:AW$800,7,0)</f>
        <v>34.154912687883666</v>
      </c>
      <c r="P108" s="32">
        <f t="shared" si="99"/>
        <v>-2.0471252976762555E-3</v>
      </c>
      <c r="Q108" s="33">
        <f t="shared" si="85"/>
        <v>-1.873047547973461E-3</v>
      </c>
      <c r="R108" s="33">
        <f t="shared" si="86"/>
        <v>-1.7992222493535825E-3</v>
      </c>
      <c r="S108" s="34">
        <f t="shared" si="100"/>
        <v>-1.8364077066019835E-3</v>
      </c>
      <c r="T108" s="33">
        <f t="shared" si="101"/>
        <v>-1.8329680423109229E-3</v>
      </c>
      <c r="U108" s="33">
        <f t="shared" si="133"/>
        <v>-1.8339379922609478E-3</v>
      </c>
      <c r="V108" s="33">
        <f t="shared" si="134"/>
        <v>-1.8325885189561797E-3</v>
      </c>
      <c r="W108" s="33">
        <f t="shared" si="135"/>
        <v>-1.869450070104528E-3</v>
      </c>
      <c r="X108" s="33">
        <f t="shared" si="136"/>
        <v>-1.8018052622701397E-3</v>
      </c>
      <c r="Y108" s="33">
        <f t="shared" si="137"/>
        <v>-1.8241413709563226E-3</v>
      </c>
      <c r="Z108" s="33">
        <f t="shared" si="138"/>
        <v>-1.8380874190234708E-3</v>
      </c>
      <c r="AA108" s="33">
        <f t="shared" si="139"/>
        <v>-1.8280566962511902E-3</v>
      </c>
      <c r="AB108" s="33">
        <f t="shared" si="140"/>
        <v>-1.857831368463736E-3</v>
      </c>
      <c r="AC108" s="35">
        <f t="shared" si="141"/>
        <v>-2.0811385561304574E-3</v>
      </c>
      <c r="AD108" s="32">
        <f t="shared" si="102"/>
        <v>4.007950566253804E-5</v>
      </c>
      <c r="AE108" s="33">
        <f t="shared" si="103"/>
        <v>3.9109555712513178E-5</v>
      </c>
      <c r="AF108" s="33">
        <f t="shared" si="104"/>
        <v>4.0459029017281267E-5</v>
      </c>
      <c r="AG108" s="33">
        <f t="shared" si="105"/>
        <v>3.5974778689329412E-6</v>
      </c>
      <c r="AH108" s="33">
        <f t="shared" si="106"/>
        <v>7.1242285703321251E-5</v>
      </c>
      <c r="AI108" s="33">
        <f t="shared" si="107"/>
        <v>4.8906177017138397E-5</v>
      </c>
      <c r="AJ108" s="33">
        <f t="shared" si="108"/>
        <v>3.4960128949990121E-5</v>
      </c>
      <c r="AK108" s="33">
        <f t="shared" si="109"/>
        <v>4.4990851722270797E-5</v>
      </c>
      <c r="AL108" s="33">
        <f t="shared" si="110"/>
        <v>1.5216179509724981E-5</v>
      </c>
      <c r="AM108" s="35">
        <f t="shared" si="111"/>
        <v>-2.0809100815699644E-4</v>
      </c>
      <c r="AN108" s="52">
        <f t="shared" si="112"/>
        <v>-3.374579295734037E-5</v>
      </c>
      <c r="AO108" s="34">
        <f t="shared" si="113"/>
        <v>-3.4715742907365232E-5</v>
      </c>
      <c r="AP108" s="34">
        <f t="shared" si="114"/>
        <v>-3.3366269602597143E-5</v>
      </c>
      <c r="AQ108" s="34">
        <f t="shared" si="115"/>
        <v>-7.0227820750945469E-5</v>
      </c>
      <c r="AR108" s="34">
        <f t="shared" si="116"/>
        <v>-2.5830129165571591E-6</v>
      </c>
      <c r="AS108" s="34">
        <f t="shared" si="117"/>
        <v>-2.4919121602740013E-5</v>
      </c>
      <c r="AT108" s="34">
        <f t="shared" si="118"/>
        <v>-3.8865169669888289E-5</v>
      </c>
      <c r="AU108" s="34">
        <f t="shared" si="119"/>
        <v>-2.8834446897607613E-5</v>
      </c>
      <c r="AV108" s="34">
        <f t="shared" si="120"/>
        <v>-5.8609119110153429E-5</v>
      </c>
      <c r="AW108" s="53">
        <f t="shared" si="121"/>
        <v>-2.8191630677687485E-4</v>
      </c>
      <c r="AX108" s="52">
        <f t="shared" si="122"/>
        <v>3.4396642910605735E-6</v>
      </c>
      <c r="AY108" s="34">
        <f t="shared" si="123"/>
        <v>2.4697143410357114E-6</v>
      </c>
      <c r="AZ108" s="34">
        <f t="shared" si="124"/>
        <v>3.819187645803801E-6</v>
      </c>
      <c r="BA108" s="34">
        <f t="shared" si="125"/>
        <v>-3.3042363502544525E-5</v>
      </c>
      <c r="BB108" s="34">
        <f t="shared" si="126"/>
        <v>3.4602444331843785E-5</v>
      </c>
      <c r="BC108" s="34">
        <f t="shared" si="127"/>
        <v>1.2266335645660931E-5</v>
      </c>
      <c r="BD108" s="34">
        <f t="shared" si="128"/>
        <v>-1.6797124214873449E-6</v>
      </c>
      <c r="BE108" s="34">
        <f t="shared" si="129"/>
        <v>8.3510103507933309E-6</v>
      </c>
      <c r="BF108" s="34">
        <f t="shared" si="130"/>
        <v>-2.1423661861752485E-5</v>
      </c>
      <c r="BG108" s="53">
        <f t="shared" si="131"/>
        <v>-2.447308495284739E-4</v>
      </c>
      <c r="BH108" s="32">
        <v>4.007950566253804E-5</v>
      </c>
      <c r="BI108" s="33">
        <v>3.9109555712513178E-5</v>
      </c>
      <c r="BJ108" s="33">
        <v>4.0459029017281267E-5</v>
      </c>
      <c r="BK108" s="33">
        <v>3.5974778689329412E-6</v>
      </c>
      <c r="BL108" s="33">
        <v>7.1242285703321251E-5</v>
      </c>
      <c r="BM108" s="33">
        <v>4.8906177017138397E-5</v>
      </c>
      <c r="BN108" s="33">
        <v>3.4960128949990121E-5</v>
      </c>
      <c r="BO108" s="33">
        <v>4.4990851722270797E-5</v>
      </c>
      <c r="BP108" s="33">
        <v>1.5216179509724981E-5</v>
      </c>
      <c r="BQ108" s="35">
        <v>-2.0809100815699644E-4</v>
      </c>
      <c r="BR108" s="32">
        <v>-3.374579295734037E-5</v>
      </c>
      <c r="BS108" s="33">
        <v>-3.4715742907365232E-5</v>
      </c>
      <c r="BT108" s="33">
        <v>-3.3366269602597143E-5</v>
      </c>
      <c r="BU108" s="33">
        <v>-7.0227820750945469E-5</v>
      </c>
      <c r="BV108" s="33">
        <v>-2.5830129165571591E-6</v>
      </c>
      <c r="BW108" s="33">
        <v>-2.4919121602740013E-5</v>
      </c>
      <c r="BX108" s="33">
        <v>-3.8865169669888289E-5</v>
      </c>
      <c r="BY108" s="33">
        <v>-2.8834446897607613E-5</v>
      </c>
      <c r="BZ108" s="33">
        <v>-5.8609119110153429E-5</v>
      </c>
      <c r="CA108" s="35">
        <v>-2.8191630677687485E-4</v>
      </c>
      <c r="CB108" s="52">
        <v>3.4396642910605735E-6</v>
      </c>
      <c r="CC108" s="34">
        <v>2.4697143410357114E-6</v>
      </c>
      <c r="CD108" s="34">
        <v>3.819187645803801E-6</v>
      </c>
      <c r="CE108" s="34">
        <v>-3.3042363502544525E-5</v>
      </c>
      <c r="CF108" s="34">
        <v>3.4602444331843785E-5</v>
      </c>
      <c r="CG108" s="34">
        <v>1.2266335645660931E-5</v>
      </c>
      <c r="CH108" s="34">
        <v>-1.6797124214873449E-6</v>
      </c>
      <c r="CI108" s="34">
        <v>8.3510103507933309E-6</v>
      </c>
      <c r="CJ108" s="34">
        <v>-2.1423661861752485E-5</v>
      </c>
      <c r="CK108" s="53">
        <v>-2.447308495284739E-4</v>
      </c>
      <c r="CL108" s="33">
        <v>0</v>
      </c>
      <c r="CM108" s="33">
        <f t="shared" si="143"/>
        <v>1.5575329343957334E-2</v>
      </c>
      <c r="CN108" s="33">
        <f t="shared" si="88"/>
        <v>7.7519926884832557E-3</v>
      </c>
      <c r="CO108" s="33">
        <f t="shared" si="89"/>
        <v>6.3260910998483855E-3</v>
      </c>
      <c r="CP108" s="33">
        <f t="shared" si="90"/>
        <v>6.4681195265474667E-3</v>
      </c>
      <c r="CQ108" s="33">
        <f t="shared" si="91"/>
        <v>5.9298136348573394E-3</v>
      </c>
      <c r="CR108" s="33">
        <f t="shared" si="92"/>
        <v>5.9057011826633143E-3</v>
      </c>
      <c r="CS108" s="33">
        <f t="shared" si="93"/>
        <v>1.3168665499037946E-2</v>
      </c>
      <c r="CT108" s="33">
        <f t="shared" si="94"/>
        <v>1.3825461364234792E-2</v>
      </c>
      <c r="CU108" s="33">
        <f t="shared" si="95"/>
        <v>5.6362056289716023E-3</v>
      </c>
      <c r="CV108" s="33">
        <f t="shared" si="96"/>
        <v>8.1146074983029504E-3</v>
      </c>
      <c r="CW108" s="33">
        <f t="shared" si="97"/>
        <v>1.2230766823541961E-2</v>
      </c>
      <c r="CX108" s="35">
        <f t="shared" si="98"/>
        <v>1.0895678830616484E-2</v>
      </c>
    </row>
    <row r="109" spans="1:102" x14ac:dyDescent="0.3">
      <c r="A109" s="21">
        <v>44055</v>
      </c>
      <c r="B109" s="22">
        <v>3380.35</v>
      </c>
      <c r="C109" s="23">
        <v>6123.71</v>
      </c>
      <c r="D109" s="23">
        <v>6937.442</v>
      </c>
      <c r="E109" s="23">
        <f t="shared" si="132"/>
        <v>6117.6372159407556</v>
      </c>
      <c r="F109" s="23">
        <f>VLOOKUP($A109,Data!S$7:T$800,2,0)</f>
        <v>339.27378199999998</v>
      </c>
      <c r="G109" s="23">
        <f>VLOOKUP($A109,Data!V$7:Y$800,4,0)</f>
        <v>33.4665481877147</v>
      </c>
      <c r="H109" s="23">
        <f>VLOOKUP($A109,Data!P$7:Q$800,2,0)</f>
        <v>60.8429</v>
      </c>
      <c r="I109" s="23">
        <f>VLOOKUP($A109,Data!K$7:N$800,4,0)</f>
        <v>63.735809520190905</v>
      </c>
      <c r="J109" s="23">
        <f>VLOOKUP($A109,Data!AA$7:AB$800,2,0)</f>
        <v>624.81780000000003</v>
      </c>
      <c r="K109" s="23">
        <f>VLOOKUP($A109,Data!AD$7:AE$800,2,0)</f>
        <v>63.152999999999999</v>
      </c>
      <c r="L109" s="23">
        <f>VLOOKUP($A109,Data!AL$7:AO$800,4,0)</f>
        <v>335.9339786820683</v>
      </c>
      <c r="M109" s="23">
        <f>VLOOKUP($A109,Data!AG$7:AJ$800,4,0)</f>
        <v>33.970500000000001</v>
      </c>
      <c r="N109" s="23">
        <f>VLOOKUP($A109,Data!AQ$7:AU$800,5,0)</f>
        <v>34.284519671186082</v>
      </c>
      <c r="O109" s="24">
        <f>VLOOKUP($A109,Data!AQ$7:AW$800,7,0)</f>
        <v>34.226142031693421</v>
      </c>
      <c r="P109" s="32">
        <f t="shared" si="99"/>
        <v>1.3996502374245878E-2</v>
      </c>
      <c r="Q109" s="33">
        <f t="shared" si="85"/>
        <v>1.4101043957499781E-2</v>
      </c>
      <c r="R109" s="33">
        <f t="shared" si="86"/>
        <v>1.4145974504851333E-2</v>
      </c>
      <c r="S109" s="34">
        <f t="shared" si="100"/>
        <v>1.4123553685260515E-2</v>
      </c>
      <c r="T109" s="33">
        <f t="shared" si="101"/>
        <v>1.4114588834787112E-2</v>
      </c>
      <c r="U109" s="33">
        <f t="shared" si="133"/>
        <v>1.4117399946251163E-2</v>
      </c>
      <c r="V109" s="33">
        <f t="shared" si="134"/>
        <v>1.4117631371477035E-2</v>
      </c>
      <c r="W109" s="33">
        <f t="shared" si="135"/>
        <v>1.4060031595576561E-2</v>
      </c>
      <c r="X109" s="33">
        <f t="shared" si="136"/>
        <v>1.4143555981385836E-2</v>
      </c>
      <c r="Y109" s="33">
        <f t="shared" si="137"/>
        <v>1.4115039984584188E-2</v>
      </c>
      <c r="Z109" s="33">
        <f t="shared" si="138"/>
        <v>1.4098024549025867E-2</v>
      </c>
      <c r="AA109" s="33">
        <f t="shared" si="139"/>
        <v>1.4165870551707593E-2</v>
      </c>
      <c r="AB109" s="33">
        <f t="shared" si="140"/>
        <v>1.4114749908097801E-2</v>
      </c>
      <c r="AC109" s="35">
        <f t="shared" si="141"/>
        <v>1.429319683956809E-2</v>
      </c>
      <c r="AD109" s="32">
        <f t="shared" si="102"/>
        <v>1.3544877287330337E-5</v>
      </c>
      <c r="AE109" s="33">
        <f t="shared" si="103"/>
        <v>1.6355988751382E-5</v>
      </c>
      <c r="AF109" s="33">
        <f t="shared" si="104"/>
        <v>1.6587413977253718E-5</v>
      </c>
      <c r="AG109" s="33">
        <f t="shared" si="105"/>
        <v>-4.1012361923220553E-5</v>
      </c>
      <c r="AH109" s="33">
        <f t="shared" si="106"/>
        <v>4.2512023886054351E-5</v>
      </c>
      <c r="AI109" s="33">
        <f t="shared" si="107"/>
        <v>1.3996027084406393E-5</v>
      </c>
      <c r="AJ109" s="33">
        <f t="shared" si="108"/>
        <v>-3.0194084739143534E-6</v>
      </c>
      <c r="AK109" s="33">
        <f t="shared" si="109"/>
        <v>6.4826594207811894E-5</v>
      </c>
      <c r="AL109" s="33">
        <f t="shared" si="110"/>
        <v>1.3705950598019712E-5</v>
      </c>
      <c r="AM109" s="35">
        <f t="shared" si="111"/>
        <v>1.9215288206830827E-4</v>
      </c>
      <c r="AN109" s="52">
        <f t="shared" si="112"/>
        <v>-3.1385670064221216E-5</v>
      </c>
      <c r="AO109" s="34">
        <f t="shared" si="113"/>
        <v>-2.8574558600169553E-5</v>
      </c>
      <c r="AP109" s="34">
        <f t="shared" si="114"/>
        <v>-2.8343133374297835E-5</v>
      </c>
      <c r="AQ109" s="34">
        <f t="shared" si="115"/>
        <v>-8.5942909274772106E-5</v>
      </c>
      <c r="AR109" s="34">
        <f t="shared" si="116"/>
        <v>-2.4185234654972021E-6</v>
      </c>
      <c r="AS109" s="34">
        <f t="shared" si="117"/>
        <v>-3.093452026714516E-5</v>
      </c>
      <c r="AT109" s="34">
        <f t="shared" si="118"/>
        <v>-4.7949955825465906E-5</v>
      </c>
      <c r="AU109" s="34">
        <f t="shared" si="119"/>
        <v>1.9896046856260341E-5</v>
      </c>
      <c r="AV109" s="34">
        <f t="shared" si="120"/>
        <v>-3.1224596753531841E-5</v>
      </c>
      <c r="AW109" s="53">
        <f t="shared" si="121"/>
        <v>1.4722233471675672E-4</v>
      </c>
      <c r="AX109" s="52">
        <f t="shared" si="122"/>
        <v>-8.9648504733030876E-6</v>
      </c>
      <c r="AY109" s="34">
        <f t="shared" si="123"/>
        <v>-6.1537390092514244E-6</v>
      </c>
      <c r="AZ109" s="34">
        <f t="shared" si="124"/>
        <v>-5.9223137833797068E-6</v>
      </c>
      <c r="BA109" s="34">
        <f t="shared" si="125"/>
        <v>-6.3522089683853977E-5</v>
      </c>
      <c r="BB109" s="34">
        <f t="shared" si="126"/>
        <v>2.0002296125420926E-5</v>
      </c>
      <c r="BC109" s="34">
        <f t="shared" si="127"/>
        <v>-8.5137006762270317E-6</v>
      </c>
      <c r="BD109" s="34">
        <f t="shared" si="128"/>
        <v>-2.5529136234547778E-5</v>
      </c>
      <c r="BE109" s="34">
        <f t="shared" si="129"/>
        <v>4.2316866447178469E-5</v>
      </c>
      <c r="BF109" s="34">
        <f t="shared" si="130"/>
        <v>-8.8037771626137129E-6</v>
      </c>
      <c r="BG109" s="53">
        <f t="shared" si="131"/>
        <v>1.6964315430767485E-4</v>
      </c>
      <c r="BH109" s="32">
        <v>1.3544877287330337E-5</v>
      </c>
      <c r="BI109" s="33">
        <v>1.6355988751382E-5</v>
      </c>
      <c r="BJ109" s="33">
        <v>1.6587413977253718E-5</v>
      </c>
      <c r="BK109" s="33">
        <v>-4.1012361923220553E-5</v>
      </c>
      <c r="BL109" s="33">
        <v>4.2512023886054351E-5</v>
      </c>
      <c r="BM109" s="33">
        <v>1.3996027084406393E-5</v>
      </c>
      <c r="BN109" s="33">
        <v>-3.0194084739143534E-6</v>
      </c>
      <c r="BO109" s="33">
        <v>6.4826594207811894E-5</v>
      </c>
      <c r="BP109" s="33">
        <v>1.3705950598019712E-5</v>
      </c>
      <c r="BQ109" s="35">
        <v>1.9215288206830827E-4</v>
      </c>
      <c r="BR109" s="32">
        <v>-3.1385670064221216E-5</v>
      </c>
      <c r="BS109" s="33">
        <v>-2.8574558600169553E-5</v>
      </c>
      <c r="BT109" s="33">
        <v>-2.8343133374297835E-5</v>
      </c>
      <c r="BU109" s="33">
        <v>-8.5942909274772106E-5</v>
      </c>
      <c r="BV109" s="33">
        <v>-2.4185234654972021E-6</v>
      </c>
      <c r="BW109" s="33">
        <v>-3.093452026714516E-5</v>
      </c>
      <c r="BX109" s="33">
        <v>-4.7949955825465906E-5</v>
      </c>
      <c r="BY109" s="33">
        <v>1.9896046856260341E-5</v>
      </c>
      <c r="BZ109" s="33">
        <v>-3.1224596753531841E-5</v>
      </c>
      <c r="CA109" s="35">
        <v>1.4722233471675672E-4</v>
      </c>
      <c r="CB109" s="52">
        <v>-8.9648504733030876E-6</v>
      </c>
      <c r="CC109" s="34">
        <v>-6.1537390092514244E-6</v>
      </c>
      <c r="CD109" s="34">
        <v>-5.9223137833797068E-6</v>
      </c>
      <c r="CE109" s="34">
        <v>-6.3522089683853977E-5</v>
      </c>
      <c r="CF109" s="34">
        <v>2.0002296125420926E-5</v>
      </c>
      <c r="CG109" s="34">
        <v>-8.5137006762270317E-6</v>
      </c>
      <c r="CH109" s="34">
        <v>-2.5529136234547778E-5</v>
      </c>
      <c r="CI109" s="34">
        <v>4.2316866447178469E-5</v>
      </c>
      <c r="CJ109" s="34">
        <v>-8.8037771626137129E-6</v>
      </c>
      <c r="CK109" s="53">
        <v>1.6964315430767485E-4</v>
      </c>
      <c r="CL109" s="33">
        <v>0</v>
      </c>
      <c r="CM109" s="33">
        <f t="shared" si="143"/>
        <v>1.5500219051888919E-2</v>
      </c>
      <c r="CN109" s="33">
        <f t="shared" si="88"/>
        <v>7.7150008832933548E-3</v>
      </c>
      <c r="CO109" s="33">
        <f t="shared" si="89"/>
        <v>6.2856839826272992E-3</v>
      </c>
      <c r="CP109" s="33">
        <f t="shared" si="90"/>
        <v>6.4286846844989753E-3</v>
      </c>
      <c r="CQ109" s="33">
        <f t="shared" si="91"/>
        <v>5.8890399699880192E-3</v>
      </c>
      <c r="CR109" s="33">
        <f t="shared" si="92"/>
        <v>5.902075681471608E-3</v>
      </c>
      <c r="CS109" s="33">
        <f t="shared" si="93"/>
        <v>1.309635475763038E-2</v>
      </c>
      <c r="CT109" s="33">
        <f t="shared" si="94"/>
        <v>1.3775788426295676E-2</v>
      </c>
      <c r="CU109" s="33">
        <f t="shared" si="95"/>
        <v>5.6009837165920118E-3</v>
      </c>
      <c r="CV109" s="33">
        <f t="shared" si="96"/>
        <v>8.0691684984099954E-3</v>
      </c>
      <c r="CW109" s="33">
        <f t="shared" si="97"/>
        <v>1.2215335870379818E-2</v>
      </c>
      <c r="CX109" s="35">
        <f t="shared" si="98"/>
        <v>1.1106475829327334E-2</v>
      </c>
    </row>
    <row r="110" spans="1:102" x14ac:dyDescent="0.3">
      <c r="A110" s="21">
        <v>44054</v>
      </c>
      <c r="B110" s="22">
        <v>3333.69</v>
      </c>
      <c r="C110" s="23">
        <v>6038.56</v>
      </c>
      <c r="D110" s="23">
        <v>6840.674</v>
      </c>
      <c r="E110" s="23">
        <f t="shared" si="132"/>
        <v>6032.4377574208302</v>
      </c>
      <c r="F110" s="23">
        <f>VLOOKUP($A110,Data!S$7:T$800,2,0)</f>
        <v>334.55172199999998</v>
      </c>
      <c r="G110" s="23">
        <f>VLOOKUP($A110,Data!V$7:Y$800,4,0)</f>
        <v>33.000664606966062</v>
      </c>
      <c r="H110" s="23">
        <f>VLOOKUP($A110,Data!P$7:Q$800,2,0)</f>
        <v>59.995899999999999</v>
      </c>
      <c r="I110" s="23">
        <f>VLOOKUP($A110,Data!K$7:N$800,4,0)</f>
        <v>62.852106911171276</v>
      </c>
      <c r="J110" s="23">
        <f>VLOOKUP($A110,Data!AA$7:AB$800,2,0)</f>
        <v>616.10389999999995</v>
      </c>
      <c r="K110" s="23">
        <f>VLOOKUP($A110,Data!AD$7:AE$800,2,0)</f>
        <v>62.274000000000001</v>
      </c>
      <c r="L110" s="23">
        <f>VLOOKUP($A110,Data!AL$7:AO$800,4,0)</f>
        <v>331.26381330982252</v>
      </c>
      <c r="M110" s="23">
        <f>VLOOKUP($A110,Data!AG$7:AJ$800,4,0)</f>
        <v>33.496000000000002</v>
      </c>
      <c r="N110" s="23">
        <f>VLOOKUP($A110,Data!AQ$7:AU$800,5,0)</f>
        <v>33.807337556517197</v>
      </c>
      <c r="O110" s="24">
        <f>VLOOKUP($A110,Data!AQ$7:AW$800,7,0)</f>
        <v>33.743834759356083</v>
      </c>
      <c r="P110" s="32">
        <f t="shared" si="99"/>
        <v>-7.9691233666718819E-3</v>
      </c>
      <c r="Q110" s="33">
        <f t="shared" si="85"/>
        <v>-7.9660919493022009E-3</v>
      </c>
      <c r="R110" s="33">
        <f t="shared" si="86"/>
        <v>-7.9646498960568302E-3</v>
      </c>
      <c r="S110" s="34">
        <f t="shared" si="100"/>
        <v>-7.9653209166490879E-3</v>
      </c>
      <c r="T110" s="33">
        <f t="shared" si="101"/>
        <v>-7.9632960585058754E-3</v>
      </c>
      <c r="U110" s="33">
        <f t="shared" si="133"/>
        <v>-7.9658433942437767E-3</v>
      </c>
      <c r="V110" s="33">
        <f t="shared" si="134"/>
        <v>-7.9632921334380491E-3</v>
      </c>
      <c r="W110" s="33">
        <f t="shared" si="135"/>
        <v>-7.8369905956112706E-3</v>
      </c>
      <c r="X110" s="33">
        <f t="shared" si="136"/>
        <v>-7.9672877633435446E-3</v>
      </c>
      <c r="Y110" s="33">
        <f t="shared" si="137"/>
        <v>-7.9524383016956746E-3</v>
      </c>
      <c r="Z110" s="33">
        <f t="shared" si="138"/>
        <v>-7.9380404980207153E-3</v>
      </c>
      <c r="AA110" s="33">
        <f t="shared" si="139"/>
        <v>-7.9256951272966836E-3</v>
      </c>
      <c r="AB110" s="33">
        <f t="shared" si="140"/>
        <v>-7.9499035438399535E-3</v>
      </c>
      <c r="AC110" s="35">
        <f t="shared" si="141"/>
        <v>-7.5275321243503113E-3</v>
      </c>
      <c r="AD110" s="32">
        <f t="shared" si="102"/>
        <v>2.7958907963254731E-6</v>
      </c>
      <c r="AE110" s="33">
        <f t="shared" si="103"/>
        <v>2.4855505842413805E-7</v>
      </c>
      <c r="AF110" s="33">
        <f t="shared" si="104"/>
        <v>2.799815864151789E-6</v>
      </c>
      <c r="AG110" s="33">
        <f t="shared" si="105"/>
        <v>1.2910135369093023E-4</v>
      </c>
      <c r="AH110" s="33">
        <f t="shared" si="106"/>
        <v>-1.1958140413437235E-6</v>
      </c>
      <c r="AI110" s="33">
        <f t="shared" si="107"/>
        <v>1.365364760652632E-5</v>
      </c>
      <c r="AJ110" s="33">
        <f t="shared" si="108"/>
        <v>2.8051451281485562E-5</v>
      </c>
      <c r="AK110" s="33">
        <f t="shared" si="109"/>
        <v>4.0396822005517308E-5</v>
      </c>
      <c r="AL110" s="33">
        <f t="shared" si="110"/>
        <v>1.6188405462247424E-5</v>
      </c>
      <c r="AM110" s="35">
        <f t="shared" si="111"/>
        <v>4.3855982495188961E-4</v>
      </c>
      <c r="AN110" s="52">
        <f t="shared" si="112"/>
        <v>1.3538375509547507E-6</v>
      </c>
      <c r="AO110" s="34">
        <f t="shared" si="113"/>
        <v>-1.1934981869465844E-6</v>
      </c>
      <c r="AP110" s="34">
        <f t="shared" si="114"/>
        <v>1.3577626187810665E-6</v>
      </c>
      <c r="AQ110" s="34">
        <f t="shared" si="115"/>
        <v>1.2765930044555951E-4</v>
      </c>
      <c r="AR110" s="34">
        <f t="shared" si="116"/>
        <v>-2.6378672867144459E-6</v>
      </c>
      <c r="AS110" s="34">
        <f t="shared" si="117"/>
        <v>1.2211594361155598E-5</v>
      </c>
      <c r="AT110" s="34">
        <f t="shared" si="118"/>
        <v>2.660939803611484E-5</v>
      </c>
      <c r="AU110" s="34">
        <f t="shared" si="119"/>
        <v>3.8954768760146585E-5</v>
      </c>
      <c r="AV110" s="34">
        <f t="shared" si="120"/>
        <v>1.4746352216876701E-5</v>
      </c>
      <c r="AW110" s="53">
        <f t="shared" si="121"/>
        <v>4.3711777170651889E-4</v>
      </c>
      <c r="AX110" s="52">
        <f t="shared" si="122"/>
        <v>2.0248581431570045E-6</v>
      </c>
      <c r="AY110" s="34">
        <f t="shared" si="123"/>
        <v>-5.2247759474433053E-7</v>
      </c>
      <c r="AZ110" s="34">
        <f t="shared" si="124"/>
        <v>2.0287832109833204E-6</v>
      </c>
      <c r="BA110" s="34">
        <f t="shared" si="125"/>
        <v>1.2833032103776176E-4</v>
      </c>
      <c r="BB110" s="34">
        <f t="shared" si="126"/>
        <v>-1.9668466945121921E-6</v>
      </c>
      <c r="BC110" s="34">
        <f t="shared" si="127"/>
        <v>1.2882614953357852E-5</v>
      </c>
      <c r="BD110" s="34">
        <f t="shared" si="128"/>
        <v>2.7280418628317094E-5</v>
      </c>
      <c r="BE110" s="34">
        <f t="shared" si="129"/>
        <v>3.9625789352348839E-5</v>
      </c>
      <c r="BF110" s="34">
        <f t="shared" si="130"/>
        <v>1.5417372809078955E-5</v>
      </c>
      <c r="BG110" s="53">
        <f t="shared" si="131"/>
        <v>4.3778879229872114E-4</v>
      </c>
      <c r="BH110" s="32">
        <v>2.7958907963254731E-6</v>
      </c>
      <c r="BI110" s="33">
        <v>2.4855505842413805E-7</v>
      </c>
      <c r="BJ110" s="33">
        <v>2.799815864151789E-6</v>
      </c>
      <c r="BK110" s="33">
        <v>1.2910135369093023E-4</v>
      </c>
      <c r="BL110" s="33">
        <v>-1.1958140413437235E-6</v>
      </c>
      <c r="BM110" s="33">
        <v>1.365364760652632E-5</v>
      </c>
      <c r="BN110" s="33">
        <v>2.8051451281485562E-5</v>
      </c>
      <c r="BO110" s="33">
        <v>4.0396822005517308E-5</v>
      </c>
      <c r="BP110" s="33">
        <v>1.6188405462247424E-5</v>
      </c>
      <c r="BQ110" s="35">
        <v>4.3855982495188961E-4</v>
      </c>
      <c r="BR110" s="32">
        <v>1.3538375509547507E-6</v>
      </c>
      <c r="BS110" s="33">
        <v>-1.1934981869465844E-6</v>
      </c>
      <c r="BT110" s="33">
        <v>1.3577626187810665E-6</v>
      </c>
      <c r="BU110" s="33">
        <v>1.2765930044555951E-4</v>
      </c>
      <c r="BV110" s="33">
        <v>-2.6378672867144459E-6</v>
      </c>
      <c r="BW110" s="33">
        <v>1.2211594361155598E-5</v>
      </c>
      <c r="BX110" s="33">
        <v>2.660939803611484E-5</v>
      </c>
      <c r="BY110" s="33">
        <v>3.8954768760146585E-5</v>
      </c>
      <c r="BZ110" s="33">
        <v>1.4746352216876701E-5</v>
      </c>
      <c r="CA110" s="35">
        <v>4.3711777170651889E-4</v>
      </c>
      <c r="CB110" s="52">
        <v>2.0248581431570045E-6</v>
      </c>
      <c r="CC110" s="34">
        <v>-5.2247759474433053E-7</v>
      </c>
      <c r="CD110" s="34">
        <v>2.0287832109833204E-6</v>
      </c>
      <c r="CE110" s="34">
        <v>1.2833032103776176E-4</v>
      </c>
      <c r="CF110" s="34">
        <v>-1.9668466945121921E-6</v>
      </c>
      <c r="CG110" s="34">
        <v>1.2882614953357852E-5</v>
      </c>
      <c r="CH110" s="34">
        <v>2.7280418628317094E-5</v>
      </c>
      <c r="CI110" s="34">
        <v>3.9625789352348839E-5</v>
      </c>
      <c r="CJ110" s="34">
        <v>1.5417372809078955E-5</v>
      </c>
      <c r="CK110" s="53">
        <v>4.3778879229872114E-4</v>
      </c>
      <c r="CL110" s="33">
        <v>0</v>
      </c>
      <c r="CM110" s="33">
        <f t="shared" si="143"/>
        <v>1.5455228506321861E-2</v>
      </c>
      <c r="CN110" s="33">
        <f t="shared" si="88"/>
        <v>7.6926334012958897E-3</v>
      </c>
      <c r="CO110" s="33">
        <f t="shared" si="89"/>
        <v>6.2722436709943263E-3</v>
      </c>
      <c r="CP110" s="33">
        <f t="shared" si="90"/>
        <v>6.4124527016469202E-3</v>
      </c>
      <c r="CQ110" s="33">
        <f t="shared" si="91"/>
        <v>5.8725871469573754E-3</v>
      </c>
      <c r="CR110" s="33">
        <f t="shared" si="92"/>
        <v>5.9427581052944323E-3</v>
      </c>
      <c r="CS110" s="33">
        <f t="shared" si="93"/>
        <v>1.3053886631517075E-2</v>
      </c>
      <c r="CT110" s="33">
        <f t="shared" si="94"/>
        <v>1.3761797081297544E-2</v>
      </c>
      <c r="CU110" s="33">
        <f t="shared" si="95"/>
        <v>5.6039778256999906E-3</v>
      </c>
      <c r="CV110" s="33">
        <f t="shared" si="96"/>
        <v>8.0047316120805956E-3</v>
      </c>
      <c r="CW110" s="33">
        <f t="shared" si="97"/>
        <v>1.2201655590717841E-2</v>
      </c>
      <c r="CX110" s="35">
        <f t="shared" si="98"/>
        <v>1.0914926655958279E-2</v>
      </c>
    </row>
    <row r="111" spans="1:102" x14ac:dyDescent="0.3">
      <c r="A111" s="21">
        <v>44053</v>
      </c>
      <c r="B111" s="22">
        <v>3360.47</v>
      </c>
      <c r="C111" s="23">
        <v>6087.05</v>
      </c>
      <c r="D111" s="23">
        <v>6895.5950000000003</v>
      </c>
      <c r="E111" s="23">
        <f t="shared" si="132"/>
        <v>6080.8738692430161</v>
      </c>
      <c r="F111" s="23">
        <f>VLOOKUP($A111,Data!S$7:T$800,2,0)</f>
        <v>337.23724199999998</v>
      </c>
      <c r="G111" s="23">
        <f>VLOOKUP($A111,Data!V$7:Y$800,4,0)</f>
        <v>33.26565359390225</v>
      </c>
      <c r="H111" s="23">
        <f>VLOOKUP($A111,Data!P$7:Q$800,2,0)</f>
        <v>60.477499999999999</v>
      </c>
      <c r="I111" s="23">
        <f>VLOOKUP($A111,Data!K$7:N$800,4,0)</f>
        <v>63.348569051069944</v>
      </c>
      <c r="J111" s="23">
        <f>VLOOKUP($A111,Data!AA$7:AB$800,2,0)</f>
        <v>621.05200000000002</v>
      </c>
      <c r="K111" s="23">
        <f>VLOOKUP($A111,Data!AD$7:AE$800,2,0)</f>
        <v>62.773200000000003</v>
      </c>
      <c r="L111" s="23">
        <f>VLOOKUP($A111,Data!AL$7:AO$800,4,0)</f>
        <v>333.91443965467522</v>
      </c>
      <c r="M111" s="23">
        <f>VLOOKUP($A111,Data!AG$7:AJ$800,4,0)</f>
        <v>33.763599999999997</v>
      </c>
      <c r="N111" s="23">
        <f>VLOOKUP($A111,Data!AQ$7:AU$800,5,0)</f>
        <v>34.078256407902266</v>
      </c>
      <c r="O111" s="24">
        <f>VLOOKUP($A111,Data!AQ$7:AW$800,7,0)</f>
        <v>33.999769113579042</v>
      </c>
      <c r="P111" s="32">
        <f t="shared" si="99"/>
        <v>2.7422358024395965E-3</v>
      </c>
      <c r="Q111" s="33">
        <f t="shared" si="85"/>
        <v>2.7510769560239456E-3</v>
      </c>
      <c r="R111" s="33">
        <f t="shared" si="86"/>
        <v>2.7555584510239317E-3</v>
      </c>
      <c r="S111" s="34">
        <f t="shared" si="100"/>
        <v>2.7535600537362814E-3</v>
      </c>
      <c r="T111" s="33">
        <f t="shared" si="101"/>
        <v>2.7495734726217247E-3</v>
      </c>
      <c r="U111" s="33">
        <f t="shared" si="133"/>
        <v>2.7456844237354616E-3</v>
      </c>
      <c r="V111" s="33">
        <f t="shared" si="134"/>
        <v>2.7473893997527199E-3</v>
      </c>
      <c r="W111" s="33">
        <f t="shared" si="135"/>
        <v>2.6716957410026776E-3</v>
      </c>
      <c r="X111" s="33">
        <f t="shared" si="136"/>
        <v>2.7503089536329295E-3</v>
      </c>
      <c r="Y111" s="33">
        <f t="shared" si="137"/>
        <v>2.757162071929109E-3</v>
      </c>
      <c r="Z111" s="33">
        <f t="shared" si="138"/>
        <v>2.7373923317213222E-3</v>
      </c>
      <c r="AA111" s="33">
        <f t="shared" si="139"/>
        <v>2.7233390453165196E-3</v>
      </c>
      <c r="AB111" s="33">
        <f t="shared" si="140"/>
        <v>2.793351780313813E-3</v>
      </c>
      <c r="AC111" s="35">
        <f t="shared" si="141"/>
        <v>6.2806841712292893E-4</v>
      </c>
      <c r="AD111" s="32">
        <f t="shared" si="102"/>
        <v>-1.5034834022209509E-6</v>
      </c>
      <c r="AE111" s="33">
        <f t="shared" si="103"/>
        <v>-5.3925322884840199E-6</v>
      </c>
      <c r="AF111" s="33">
        <f t="shared" si="104"/>
        <v>-3.6875562712257448E-6</v>
      </c>
      <c r="AG111" s="33">
        <f t="shared" si="105"/>
        <v>-7.9381215021268048E-5</v>
      </c>
      <c r="AH111" s="33">
        <f t="shared" si="106"/>
        <v>-7.6800239101615375E-7</v>
      </c>
      <c r="AI111" s="33">
        <f t="shared" si="107"/>
        <v>6.085115905163363E-6</v>
      </c>
      <c r="AJ111" s="33">
        <f t="shared" si="108"/>
        <v>-1.3684624302623405E-5</v>
      </c>
      <c r="AK111" s="33">
        <f t="shared" si="109"/>
        <v>-2.7737910707426039E-5</v>
      </c>
      <c r="AL111" s="33">
        <f t="shared" si="110"/>
        <v>4.2274824289867396E-5</v>
      </c>
      <c r="AM111" s="35">
        <f t="shared" si="111"/>
        <v>-2.1230085389010167E-3</v>
      </c>
      <c r="AN111" s="52">
        <f t="shared" si="112"/>
        <v>-5.9849784022070196E-6</v>
      </c>
      <c r="AO111" s="34">
        <f t="shared" si="113"/>
        <v>-9.8740272884700886E-6</v>
      </c>
      <c r="AP111" s="34">
        <f t="shared" si="114"/>
        <v>-8.1690512712118135E-6</v>
      </c>
      <c r="AQ111" s="34">
        <f t="shared" si="115"/>
        <v>-8.3862710021254117E-5</v>
      </c>
      <c r="AR111" s="34">
        <f t="shared" si="116"/>
        <v>-5.2494973910022225E-6</v>
      </c>
      <c r="AS111" s="34">
        <f t="shared" si="117"/>
        <v>1.6036209051772943E-6</v>
      </c>
      <c r="AT111" s="34">
        <f t="shared" si="118"/>
        <v>-1.8166119302609474E-5</v>
      </c>
      <c r="AU111" s="34">
        <f t="shared" si="119"/>
        <v>-3.2219405707412108E-5</v>
      </c>
      <c r="AV111" s="34">
        <f t="shared" si="120"/>
        <v>3.7793329289881328E-5</v>
      </c>
      <c r="AW111" s="53">
        <f t="shared" si="121"/>
        <v>-2.1274900339010028E-3</v>
      </c>
      <c r="AX111" s="52">
        <f t="shared" si="122"/>
        <v>-3.986581114556742E-6</v>
      </c>
      <c r="AY111" s="34">
        <f t="shared" si="123"/>
        <v>-7.875630000819811E-6</v>
      </c>
      <c r="AZ111" s="34">
        <f t="shared" si="124"/>
        <v>-6.1706539835615359E-6</v>
      </c>
      <c r="BA111" s="34">
        <f t="shared" si="125"/>
        <v>-8.1864312733603839E-5</v>
      </c>
      <c r="BB111" s="34">
        <f t="shared" si="126"/>
        <v>-3.2511001033519449E-6</v>
      </c>
      <c r="BC111" s="34">
        <f t="shared" si="127"/>
        <v>3.6020181928275719E-6</v>
      </c>
      <c r="BD111" s="34">
        <f t="shared" si="128"/>
        <v>-1.6167722014959196E-5</v>
      </c>
      <c r="BE111" s="34">
        <f t="shared" si="129"/>
        <v>-3.022100841976183E-5</v>
      </c>
      <c r="BF111" s="34">
        <f t="shared" si="130"/>
        <v>3.9791726577531605E-5</v>
      </c>
      <c r="BG111" s="53">
        <f t="shared" si="131"/>
        <v>-2.1254916366133525E-3</v>
      </c>
      <c r="BH111" s="32">
        <v>-1.5034834022209509E-6</v>
      </c>
      <c r="BI111" s="33">
        <v>-5.3925322884840199E-6</v>
      </c>
      <c r="BJ111" s="33">
        <v>-3.6875562712257448E-6</v>
      </c>
      <c r="BK111" s="33">
        <v>-7.9381215021268048E-5</v>
      </c>
      <c r="BL111" s="33">
        <v>-7.6800239101615375E-7</v>
      </c>
      <c r="BM111" s="33">
        <v>6.085115905163363E-6</v>
      </c>
      <c r="BN111" s="33">
        <v>-1.3684624302623405E-5</v>
      </c>
      <c r="BO111" s="33">
        <v>-2.7737910707426039E-5</v>
      </c>
      <c r="BP111" s="33">
        <v>4.2274824289867396E-5</v>
      </c>
      <c r="BQ111" s="35">
        <v>-2.1230085389010167E-3</v>
      </c>
      <c r="BR111" s="32">
        <v>-5.9849784022070196E-6</v>
      </c>
      <c r="BS111" s="33">
        <v>-9.8740272884700886E-6</v>
      </c>
      <c r="BT111" s="33">
        <v>-8.1690512712118135E-6</v>
      </c>
      <c r="BU111" s="33">
        <v>-8.3862710021254117E-5</v>
      </c>
      <c r="BV111" s="33">
        <v>-5.2494973910022225E-6</v>
      </c>
      <c r="BW111" s="33">
        <v>1.6036209051772943E-6</v>
      </c>
      <c r="BX111" s="33">
        <v>-1.8166119302609474E-5</v>
      </c>
      <c r="BY111" s="33">
        <v>-3.2219405707412108E-5</v>
      </c>
      <c r="BZ111" s="33">
        <v>3.7793329289881328E-5</v>
      </c>
      <c r="CA111" s="35">
        <v>-2.1274900339010028E-3</v>
      </c>
      <c r="CB111" s="52">
        <v>-3.986581114556742E-6</v>
      </c>
      <c r="CC111" s="34">
        <v>-7.875630000819811E-6</v>
      </c>
      <c r="CD111" s="34">
        <v>-6.1706539835615359E-6</v>
      </c>
      <c r="CE111" s="34">
        <v>-8.1864312733603839E-5</v>
      </c>
      <c r="CF111" s="34">
        <v>-3.2511001033519449E-6</v>
      </c>
      <c r="CG111" s="34">
        <v>3.6020181928275719E-6</v>
      </c>
      <c r="CH111" s="34">
        <v>-1.6167722014959196E-5</v>
      </c>
      <c r="CI111" s="34">
        <v>-3.022100841976183E-5</v>
      </c>
      <c r="CJ111" s="34">
        <v>3.9791726577531605E-5</v>
      </c>
      <c r="CK111" s="53">
        <v>-2.1254916366133525E-3</v>
      </c>
      <c r="CL111" s="33">
        <v>0</v>
      </c>
      <c r="CM111" s="33">
        <f t="shared" si="143"/>
        <v>1.5453752409217314E-2</v>
      </c>
      <c r="CN111" s="33">
        <f t="shared" si="88"/>
        <v>7.6918501989127197E-3</v>
      </c>
      <c r="CO111" s="33">
        <f t="shared" si="89"/>
        <v>6.2694076596920834E-3</v>
      </c>
      <c r="CP111" s="33">
        <f t="shared" si="90"/>
        <v>6.412200544093416E-3</v>
      </c>
      <c r="CQ111" s="33">
        <f t="shared" si="91"/>
        <v>5.8697482822211988E-3</v>
      </c>
      <c r="CR111" s="33">
        <f t="shared" si="92"/>
        <v>5.8118637153845576E-3</v>
      </c>
      <c r="CS111" s="33">
        <f t="shared" si="93"/>
        <v>1.3055107784859521E-2</v>
      </c>
      <c r="CT111" s="33">
        <f t="shared" si="94"/>
        <v>1.3747844578545942E-2</v>
      </c>
      <c r="CU111" s="33">
        <f t="shared" si="95"/>
        <v>5.5755434615736288E-3</v>
      </c>
      <c r="CV111" s="33">
        <f t="shared" si="96"/>
        <v>7.9636861102230228E-3</v>
      </c>
      <c r="CW111" s="33">
        <f t="shared" si="97"/>
        <v>1.2185138349432467E-2</v>
      </c>
      <c r="CX111" s="35">
        <f t="shared" si="98"/>
        <v>1.0468217364138166E-2</v>
      </c>
    </row>
    <row r="112" spans="1:102" x14ac:dyDescent="0.3">
      <c r="A112" s="21">
        <v>44050</v>
      </c>
      <c r="B112" s="22">
        <v>3351.28</v>
      </c>
      <c r="C112" s="23">
        <v>6070.35</v>
      </c>
      <c r="D112" s="23">
        <v>6876.6459999999997</v>
      </c>
      <c r="E112" s="23">
        <f t="shared" si="132"/>
        <v>6064.1757970095359</v>
      </c>
      <c r="F112" s="23">
        <f>VLOOKUP($A112,Data!S$7:T$800,2,0)</f>
        <v>336.31252599999999</v>
      </c>
      <c r="G112" s="23">
        <f>VLOOKUP($A112,Data!V$7:Y$800,4,0)</f>
        <v>33.174566702842085</v>
      </c>
      <c r="H112" s="23">
        <f>VLOOKUP($A112,Data!P$7:Q$800,2,0)</f>
        <v>60.311799999999998</v>
      </c>
      <c r="I112" s="23">
        <f>VLOOKUP($A112,Data!K$7:N$800,4,0)</f>
        <v>63.179771923504397</v>
      </c>
      <c r="J112" s="23">
        <f>VLOOKUP($A112,Data!AA$7:AB$800,2,0)</f>
        <v>619.34860000000003</v>
      </c>
      <c r="K112" s="23">
        <f>VLOOKUP($A112,Data!AD$7:AE$800,2,0)</f>
        <v>62.6006</v>
      </c>
      <c r="L112" s="23">
        <f>VLOOKUP($A112,Data!AL$7:AO$800,4,0)</f>
        <v>333.00288012418218</v>
      </c>
      <c r="M112" s="23">
        <f>VLOOKUP($A112,Data!AG$7:AJ$800,4,0)</f>
        <v>33.671900000000001</v>
      </c>
      <c r="N112" s="23">
        <f>VLOOKUP($A112,Data!AQ$7:AU$800,5,0)</f>
        <v>33.983329015296398</v>
      </c>
      <c r="O112" s="24">
        <f>VLOOKUP($A112,Data!AQ$7:AW$800,7,0)</f>
        <v>33.978428335877801</v>
      </c>
      <c r="P112" s="32">
        <f t="shared" si="99"/>
        <v>6.329945419150107E-4</v>
      </c>
      <c r="Q112" s="33">
        <f t="shared" si="85"/>
        <v>7.7980486743323141E-4</v>
      </c>
      <c r="R112" s="33">
        <f t="shared" si="86"/>
        <v>8.4181577216946302E-4</v>
      </c>
      <c r="S112" s="34">
        <f t="shared" si="100"/>
        <v>8.1049258763129519E-4</v>
      </c>
      <c r="T112" s="33">
        <f t="shared" si="101"/>
        <v>8.0796684652328921E-4</v>
      </c>
      <c r="U112" s="33">
        <f t="shared" si="133"/>
        <v>8.0669497795748946E-4</v>
      </c>
      <c r="V112" s="33">
        <f t="shared" si="134"/>
        <v>8.0812304710509153E-4</v>
      </c>
      <c r="W112" s="33">
        <f t="shared" si="135"/>
        <v>7.8641082101293946E-4</v>
      </c>
      <c r="X112" s="33">
        <f t="shared" si="136"/>
        <v>8.3754787055534408E-4</v>
      </c>
      <c r="Y112" s="33">
        <f t="shared" si="137"/>
        <v>7.9295295039250036E-4</v>
      </c>
      <c r="Z112" s="33">
        <f t="shared" si="138"/>
        <v>7.9992809903473017E-4</v>
      </c>
      <c r="AA112" s="33">
        <f t="shared" si="139"/>
        <v>7.8465173648778475E-4</v>
      </c>
      <c r="AB112" s="33">
        <f t="shared" si="140"/>
        <v>7.9473342511238165E-4</v>
      </c>
      <c r="AC112" s="35">
        <f t="shared" si="141"/>
        <v>-2.1889235809411378E-3</v>
      </c>
      <c r="AD112" s="32">
        <f t="shared" si="102"/>
        <v>2.8161979090057798E-5</v>
      </c>
      <c r="AE112" s="33">
        <f t="shared" si="103"/>
        <v>2.6890110524258048E-5</v>
      </c>
      <c r="AF112" s="33">
        <f t="shared" si="104"/>
        <v>2.8318179671860122E-5</v>
      </c>
      <c r="AG112" s="33">
        <f t="shared" si="105"/>
        <v>6.6059535797080571E-6</v>
      </c>
      <c r="AH112" s="33">
        <f t="shared" si="106"/>
        <v>5.7743003122112668E-5</v>
      </c>
      <c r="AI112" s="33">
        <f t="shared" si="107"/>
        <v>1.3148082959268947E-5</v>
      </c>
      <c r="AJ112" s="33">
        <f t="shared" si="108"/>
        <v>2.0123231601498759E-5</v>
      </c>
      <c r="AK112" s="33">
        <f t="shared" si="109"/>
        <v>4.8468690545533377E-6</v>
      </c>
      <c r="AL112" s="33">
        <f t="shared" si="110"/>
        <v>1.4928557679150245E-5</v>
      </c>
      <c r="AM112" s="35">
        <f t="shared" si="111"/>
        <v>-2.9687284483743692E-3</v>
      </c>
      <c r="AN112" s="52">
        <f t="shared" si="112"/>
        <v>-3.3848925646173811E-5</v>
      </c>
      <c r="AO112" s="34">
        <f t="shared" si="113"/>
        <v>-3.5120794211973561E-5</v>
      </c>
      <c r="AP112" s="34">
        <f t="shared" si="114"/>
        <v>-3.3692725064371487E-5</v>
      </c>
      <c r="AQ112" s="34">
        <f t="shared" si="115"/>
        <v>-5.5404951156523552E-5</v>
      </c>
      <c r="AR112" s="34">
        <f t="shared" si="116"/>
        <v>-4.2679016141189408E-6</v>
      </c>
      <c r="AS112" s="34">
        <f t="shared" si="117"/>
        <v>-4.8862821776962662E-5</v>
      </c>
      <c r="AT112" s="34">
        <f t="shared" si="118"/>
        <v>-4.188767313473285E-5</v>
      </c>
      <c r="AU112" s="34">
        <f t="shared" si="119"/>
        <v>-5.7164035681678271E-5</v>
      </c>
      <c r="AV112" s="34">
        <f t="shared" si="120"/>
        <v>-4.7082347057081364E-5</v>
      </c>
      <c r="AW112" s="53">
        <f t="shared" si="121"/>
        <v>-3.0307393531106008E-3</v>
      </c>
      <c r="AX112" s="52">
        <f t="shared" si="122"/>
        <v>-2.52574110803927E-6</v>
      </c>
      <c r="AY112" s="34">
        <f t="shared" si="123"/>
        <v>-3.7976096738390197E-6</v>
      </c>
      <c r="AZ112" s="34">
        <f t="shared" si="124"/>
        <v>-2.3695405262369462E-6</v>
      </c>
      <c r="BA112" s="34">
        <f t="shared" si="125"/>
        <v>-2.4081766618389011E-5</v>
      </c>
      <c r="BB112" s="34">
        <f t="shared" si="126"/>
        <v>2.70552829240156E-5</v>
      </c>
      <c r="BC112" s="34">
        <f t="shared" si="127"/>
        <v>-1.7539637238828121E-5</v>
      </c>
      <c r="BD112" s="34">
        <f t="shared" si="128"/>
        <v>-1.0564488596598309E-5</v>
      </c>
      <c r="BE112" s="34">
        <f t="shared" si="129"/>
        <v>-2.584085114354373E-5</v>
      </c>
      <c r="BF112" s="34">
        <f t="shared" si="130"/>
        <v>-1.5759162518946823E-5</v>
      </c>
      <c r="BG112" s="53">
        <f t="shared" si="131"/>
        <v>-2.9994161685724663E-3</v>
      </c>
      <c r="BH112" s="32">
        <v>2.8161979090057798E-5</v>
      </c>
      <c r="BI112" s="33">
        <v>2.6890110524258048E-5</v>
      </c>
      <c r="BJ112" s="33">
        <v>2.8318179671860122E-5</v>
      </c>
      <c r="BK112" s="33">
        <v>6.6059535797080571E-6</v>
      </c>
      <c r="BL112" s="33">
        <v>5.7743003122112668E-5</v>
      </c>
      <c r="BM112" s="33">
        <v>1.3148082959268947E-5</v>
      </c>
      <c r="BN112" s="33">
        <v>2.0123231601498759E-5</v>
      </c>
      <c r="BO112" s="33">
        <v>4.8468690545533377E-6</v>
      </c>
      <c r="BP112" s="33">
        <v>1.4928557679150245E-5</v>
      </c>
      <c r="BQ112" s="35">
        <v>-2.9687284483743692E-3</v>
      </c>
      <c r="BR112" s="32">
        <v>-3.3848925646173811E-5</v>
      </c>
      <c r="BS112" s="33">
        <v>-3.5120794211973561E-5</v>
      </c>
      <c r="BT112" s="33">
        <v>-3.3692725064371487E-5</v>
      </c>
      <c r="BU112" s="33">
        <v>-5.5404951156523552E-5</v>
      </c>
      <c r="BV112" s="33">
        <v>-4.2679016141189408E-6</v>
      </c>
      <c r="BW112" s="33">
        <v>-4.8862821776962662E-5</v>
      </c>
      <c r="BX112" s="33">
        <v>-4.188767313473285E-5</v>
      </c>
      <c r="BY112" s="33">
        <v>-5.7164035681678271E-5</v>
      </c>
      <c r="BZ112" s="33">
        <v>-4.7082347057081364E-5</v>
      </c>
      <c r="CA112" s="35">
        <v>-3.0307393531106008E-3</v>
      </c>
      <c r="CB112" s="52">
        <v>-2.52574110803927E-6</v>
      </c>
      <c r="CC112" s="34">
        <v>-3.7976096738390197E-6</v>
      </c>
      <c r="CD112" s="34">
        <v>-2.3695405262369462E-6</v>
      </c>
      <c r="CE112" s="34">
        <v>-2.4081766618389011E-5</v>
      </c>
      <c r="CF112" s="34">
        <v>2.70552829240156E-5</v>
      </c>
      <c r="CG112" s="34">
        <v>-1.7539637238828121E-5</v>
      </c>
      <c r="CH112" s="34">
        <v>-1.0564488596598309E-5</v>
      </c>
      <c r="CI112" s="34">
        <v>-2.584085114354373E-5</v>
      </c>
      <c r="CJ112" s="34">
        <v>-1.5759162518946823E-5</v>
      </c>
      <c r="CK112" s="53">
        <v>-2.9994161685724663E-3</v>
      </c>
      <c r="CL112" s="33">
        <v>0</v>
      </c>
      <c r="CM112" s="33">
        <f t="shared" si="143"/>
        <v>1.5449214163703928E-2</v>
      </c>
      <c r="CN112" s="33">
        <f t="shared" si="88"/>
        <v>7.6893548726155725E-3</v>
      </c>
      <c r="CO112" s="33">
        <f t="shared" si="89"/>
        <v>6.2709164205956291E-3</v>
      </c>
      <c r="CP112" s="33">
        <f t="shared" si="90"/>
        <v>6.4176127940500649E-3</v>
      </c>
      <c r="CQ112" s="33">
        <f t="shared" si="91"/>
        <v>5.8734473208201798E-3</v>
      </c>
      <c r="CR112" s="33">
        <f t="shared" si="92"/>
        <v>5.891493536555048E-3</v>
      </c>
      <c r="CS112" s="33">
        <f t="shared" si="93"/>
        <v>1.3055883679654379E-2</v>
      </c>
      <c r="CT112" s="33">
        <f t="shared" si="94"/>
        <v>1.3741692766954694E-2</v>
      </c>
      <c r="CU112" s="33">
        <f t="shared" si="95"/>
        <v>5.5892668188806116E-3</v>
      </c>
      <c r="CV112" s="33">
        <f t="shared" si="96"/>
        <v>7.9915689824301417E-3</v>
      </c>
      <c r="CW112" s="33">
        <f t="shared" si="97"/>
        <v>1.2142467594987938E-2</v>
      </c>
      <c r="CX112" s="35">
        <f t="shared" si="98"/>
        <v>1.2612103510711847E-2</v>
      </c>
    </row>
    <row r="113" spans="1:102" x14ac:dyDescent="0.3">
      <c r="A113" s="21">
        <v>44049</v>
      </c>
      <c r="B113" s="22">
        <v>3349.16</v>
      </c>
      <c r="C113" s="23">
        <v>6065.62</v>
      </c>
      <c r="D113" s="23">
        <v>6870.8620000000001</v>
      </c>
      <c r="E113" s="23">
        <f t="shared" si="132"/>
        <v>6059.2648077963213</v>
      </c>
      <c r="F113" s="23">
        <f>VLOOKUP($A113,Data!S$7:T$800,2,0)</f>
        <v>336.04101600000001</v>
      </c>
      <c r="G113" s="23">
        <f>VLOOKUP($A113,Data!V$7:Y$800,4,0)</f>
        <v>33.147826517660086</v>
      </c>
      <c r="H113" s="23">
        <f>VLOOKUP($A113,Data!P$7:Q$800,2,0)</f>
        <v>60.263100000000001</v>
      </c>
      <c r="I113" s="23">
        <f>VLOOKUP($A113,Data!K$7:N$800,4,0)</f>
        <v>63.13012570951453</v>
      </c>
      <c r="J113" s="23">
        <f>VLOOKUP($A113,Data!AA$7:AB$800,2,0)</f>
        <v>618.83029999999997</v>
      </c>
      <c r="K113" s="23">
        <f>VLOOKUP($A113,Data!AD$7:AE$800,2,0)</f>
        <v>62.551000000000002</v>
      </c>
      <c r="L113" s="23">
        <f>VLOOKUP($A113,Data!AL$7:AO$800,4,0)</f>
        <v>332.73671467653196</v>
      </c>
      <c r="M113" s="23">
        <f>VLOOKUP($A113,Data!AG$7:AJ$800,4,0)</f>
        <v>33.645499999999998</v>
      </c>
      <c r="N113" s="23">
        <f>VLOOKUP($A113,Data!AQ$7:AU$800,5,0)</f>
        <v>33.956342774698776</v>
      </c>
      <c r="O113" s="24">
        <f>VLOOKUP($A113,Data!AQ$7:AW$800,7,0)</f>
        <v>34.052967679833216</v>
      </c>
      <c r="P113" s="32">
        <f t="shared" si="99"/>
        <v>6.4277278778279712E-3</v>
      </c>
      <c r="Q113" s="33">
        <f t="shared" si="85"/>
        <v>6.5046910105832634E-3</v>
      </c>
      <c r="R113" s="33">
        <f t="shared" si="86"/>
        <v>6.5396359127547488E-3</v>
      </c>
      <c r="S113" s="34">
        <f t="shared" si="100"/>
        <v>6.5228497075157325E-3</v>
      </c>
      <c r="T113" s="33">
        <f t="shared" si="101"/>
        <v>6.5239592293973026E-3</v>
      </c>
      <c r="U113" s="33">
        <f t="shared" si="133"/>
        <v>6.5242894130035367E-3</v>
      </c>
      <c r="V113" s="33">
        <f t="shared" si="134"/>
        <v>6.5473993295597221E-3</v>
      </c>
      <c r="W113" s="33">
        <f t="shared" si="135"/>
        <v>6.6497783407220012E-3</v>
      </c>
      <c r="X113" s="33">
        <f t="shared" si="136"/>
        <v>6.5372925114721703E-3</v>
      </c>
      <c r="Y113" s="33">
        <f t="shared" si="137"/>
        <v>6.5557837009764253E-3</v>
      </c>
      <c r="Z113" s="33">
        <f t="shared" si="138"/>
        <v>6.5114196283269088E-3</v>
      </c>
      <c r="AA113" s="33">
        <f t="shared" si="139"/>
        <v>6.6209512867920761E-3</v>
      </c>
      <c r="AB113" s="33">
        <f t="shared" si="140"/>
        <v>6.5184355177498876E-3</v>
      </c>
      <c r="AC113" s="35">
        <f t="shared" si="141"/>
        <v>1.0786121162716933E-2</v>
      </c>
      <c r="AD113" s="32">
        <f t="shared" si="102"/>
        <v>1.9268218814039173E-5</v>
      </c>
      <c r="AE113" s="33">
        <f t="shared" si="103"/>
        <v>1.9598402420273331E-5</v>
      </c>
      <c r="AF113" s="33">
        <f t="shared" si="104"/>
        <v>4.270831897645877E-5</v>
      </c>
      <c r="AG113" s="33">
        <f t="shared" si="105"/>
        <v>1.4508733013873787E-4</v>
      </c>
      <c r="AH113" s="33">
        <f t="shared" si="106"/>
        <v>3.2601500888906898E-5</v>
      </c>
      <c r="AI113" s="33">
        <f t="shared" si="107"/>
        <v>5.1092690393161888E-5</v>
      </c>
      <c r="AJ113" s="33">
        <f t="shared" si="108"/>
        <v>6.7286177436454153E-6</v>
      </c>
      <c r="AK113" s="33">
        <f t="shared" si="109"/>
        <v>1.1626027620881274E-4</v>
      </c>
      <c r="AL113" s="33">
        <f t="shared" si="110"/>
        <v>1.3744507166624231E-5</v>
      </c>
      <c r="AM113" s="35">
        <f t="shared" si="111"/>
        <v>4.2814301521336695E-3</v>
      </c>
      <c r="AN113" s="52">
        <f t="shared" si="112"/>
        <v>-1.5676683357446208E-5</v>
      </c>
      <c r="AO113" s="34">
        <f t="shared" si="113"/>
        <v>-1.534649975121205E-5</v>
      </c>
      <c r="AP113" s="34">
        <f t="shared" si="114"/>
        <v>7.7634168049733887E-6</v>
      </c>
      <c r="AQ113" s="34">
        <f t="shared" si="115"/>
        <v>1.1014242796725249E-4</v>
      </c>
      <c r="AR113" s="34">
        <f t="shared" si="116"/>
        <v>-2.3434012825784833E-6</v>
      </c>
      <c r="AS113" s="34">
        <f t="shared" si="117"/>
        <v>1.6147788221676507E-5</v>
      </c>
      <c r="AT113" s="34">
        <f t="shared" si="118"/>
        <v>-2.8216284427839966E-5</v>
      </c>
      <c r="AU113" s="34">
        <f t="shared" si="119"/>
        <v>8.1315374037327359E-5</v>
      </c>
      <c r="AV113" s="34">
        <f t="shared" si="120"/>
        <v>-2.120039500486115E-5</v>
      </c>
      <c r="AW113" s="53">
        <f t="shared" si="121"/>
        <v>4.2464852499621841E-3</v>
      </c>
      <c r="AX113" s="52">
        <f t="shared" si="122"/>
        <v>1.1095218814816121E-6</v>
      </c>
      <c r="AY113" s="34">
        <f t="shared" si="123"/>
        <v>1.43970548771577E-6</v>
      </c>
      <c r="AZ113" s="34">
        <f t="shared" si="124"/>
        <v>2.4549622043901209E-5</v>
      </c>
      <c r="BA113" s="34">
        <f t="shared" si="125"/>
        <v>1.2692863320618031E-4</v>
      </c>
      <c r="BB113" s="34">
        <f t="shared" si="126"/>
        <v>1.4442803956349337E-5</v>
      </c>
      <c r="BC113" s="34">
        <f t="shared" si="127"/>
        <v>3.2933993460604327E-5</v>
      </c>
      <c r="BD113" s="34">
        <f t="shared" si="128"/>
        <v>-1.1430079188912146E-5</v>
      </c>
      <c r="BE113" s="34">
        <f t="shared" si="129"/>
        <v>9.810157927625518E-5</v>
      </c>
      <c r="BF113" s="34">
        <f t="shared" si="130"/>
        <v>-4.4141897659333296E-6</v>
      </c>
      <c r="BG113" s="53">
        <f t="shared" si="131"/>
        <v>4.2632714552011119E-3</v>
      </c>
      <c r="BH113" s="32">
        <v>1.9268218814039173E-5</v>
      </c>
      <c r="BI113" s="33">
        <v>1.9598402420273331E-5</v>
      </c>
      <c r="BJ113" s="33">
        <v>4.270831897645877E-5</v>
      </c>
      <c r="BK113" s="33">
        <v>1.4508733013873787E-4</v>
      </c>
      <c r="BL113" s="33">
        <v>3.2601500888906898E-5</v>
      </c>
      <c r="BM113" s="33">
        <v>5.1092690393161888E-5</v>
      </c>
      <c r="BN113" s="33">
        <v>6.7286177436454153E-6</v>
      </c>
      <c r="BO113" s="33">
        <v>1.1626027620881274E-4</v>
      </c>
      <c r="BP113" s="33">
        <v>1.3744507166624231E-5</v>
      </c>
      <c r="BQ113" s="35">
        <v>4.2814301521336695E-3</v>
      </c>
      <c r="BR113" s="32">
        <v>-1.5676683357446208E-5</v>
      </c>
      <c r="BS113" s="33">
        <v>-1.534649975121205E-5</v>
      </c>
      <c r="BT113" s="33">
        <v>7.7634168049733887E-6</v>
      </c>
      <c r="BU113" s="33">
        <v>1.1014242796725249E-4</v>
      </c>
      <c r="BV113" s="33">
        <v>-2.3434012825784833E-6</v>
      </c>
      <c r="BW113" s="33">
        <v>1.6147788221676507E-5</v>
      </c>
      <c r="BX113" s="33">
        <v>-2.8216284427839966E-5</v>
      </c>
      <c r="BY113" s="33">
        <v>8.1315374037327359E-5</v>
      </c>
      <c r="BZ113" s="33">
        <v>-2.120039500486115E-5</v>
      </c>
      <c r="CA113" s="35">
        <v>4.2464852499621841E-3</v>
      </c>
      <c r="CB113" s="52">
        <v>1.1095218814816121E-6</v>
      </c>
      <c r="CC113" s="34">
        <v>1.43970548771577E-6</v>
      </c>
      <c r="CD113" s="34">
        <v>2.4549622043901209E-5</v>
      </c>
      <c r="CE113" s="34">
        <v>1.2692863320618031E-4</v>
      </c>
      <c r="CF113" s="34">
        <v>1.4442803956349337E-5</v>
      </c>
      <c r="CG113" s="34">
        <v>3.2933993460604327E-5</v>
      </c>
      <c r="CH113" s="34">
        <v>-1.1430079188912146E-5</v>
      </c>
      <c r="CI113" s="34">
        <v>9.810157927625518E-5</v>
      </c>
      <c r="CJ113" s="34">
        <v>-4.4141897659333296E-6</v>
      </c>
      <c r="CK113" s="53">
        <v>4.2632714552011119E-3</v>
      </c>
      <c r="CL113" s="33">
        <v>0</v>
      </c>
      <c r="CM113" s="33">
        <f t="shared" si="143"/>
        <v>1.5386298202868298E-2</v>
      </c>
      <c r="CN113" s="33">
        <f t="shared" si="88"/>
        <v>7.6584562267700829E-3</v>
      </c>
      <c r="CO113" s="33">
        <f t="shared" si="89"/>
        <v>6.2426007182374565E-3</v>
      </c>
      <c r="CP113" s="33">
        <f t="shared" si="90"/>
        <v>6.3905719269403694E-3</v>
      </c>
      <c r="CQ113" s="33">
        <f t="shared" si="91"/>
        <v>5.8449858162097357E-3</v>
      </c>
      <c r="CR113" s="33">
        <f t="shared" si="92"/>
        <v>5.8848538855360566E-3</v>
      </c>
      <c r="CS113" s="33">
        <f t="shared" si="93"/>
        <v>1.2997435743544727E-2</v>
      </c>
      <c r="CT113" s="33">
        <f t="shared" si="94"/>
        <v>1.3728374567784307E-2</v>
      </c>
      <c r="CU113" s="33">
        <f t="shared" si="95"/>
        <v>5.5690472873402008E-3</v>
      </c>
      <c r="CV113" s="33">
        <f t="shared" si="96"/>
        <v>7.9866872097784647E-3</v>
      </c>
      <c r="CW113" s="33">
        <f t="shared" si="97"/>
        <v>1.2127369766530061E-2</v>
      </c>
      <c r="CX113" s="35">
        <f t="shared" si="98"/>
        <v>1.5624868582081008E-2</v>
      </c>
    </row>
    <row r="114" spans="1:102" x14ac:dyDescent="0.3">
      <c r="A114" s="21">
        <v>44048</v>
      </c>
      <c r="B114" s="22">
        <v>3327.77</v>
      </c>
      <c r="C114" s="23">
        <v>6026.42</v>
      </c>
      <c r="D114" s="23">
        <v>6826.2209999999995</v>
      </c>
      <c r="E114" s="23">
        <f t="shared" si="132"/>
        <v>6019.9972703620942</v>
      </c>
      <c r="F114" s="23">
        <f>VLOOKUP($A114,Data!S$7:T$800,2,0)</f>
        <v>333.862908</v>
      </c>
      <c r="G114" s="23">
        <f>VLOOKUP($A114,Data!V$7:Y$800,4,0)</f>
        <v>32.932962340125563</v>
      </c>
      <c r="H114" s="23">
        <f>VLOOKUP($A114,Data!P$7:Q$800,2,0)</f>
        <v>59.871099999999998</v>
      </c>
      <c r="I114" s="23">
        <f>VLOOKUP($A114,Data!K$7:N$800,4,0)</f>
        <v>62.713097511999649</v>
      </c>
      <c r="J114" s="23">
        <f>VLOOKUP($A114,Data!AA$7:AB$800,2,0)</f>
        <v>614.81110000000001</v>
      </c>
      <c r="K114" s="23">
        <f>VLOOKUP($A114,Data!AD$7:AE$800,2,0)</f>
        <v>62.143599999999999</v>
      </c>
      <c r="L114" s="23">
        <f>VLOOKUP($A114,Data!AL$7:AO$800,4,0)</f>
        <v>330.58414260158241</v>
      </c>
      <c r="M114" s="23">
        <f>VLOOKUP($A114,Data!AG$7:AJ$800,4,0)</f>
        <v>33.424199999999999</v>
      </c>
      <c r="N114" s="23">
        <f>VLOOKUP($A114,Data!AQ$7:AU$800,5,0)</f>
        <v>33.736434005038113</v>
      </c>
      <c r="O114" s="24">
        <f>VLOOKUP($A114,Data!AQ$7:AW$800,7,0)</f>
        <v>33.689587704925906</v>
      </c>
      <c r="P114" s="32">
        <f t="shared" si="99"/>
        <v>6.4297401187354275E-3</v>
      </c>
      <c r="Q114" s="33">
        <f t="shared" si="85"/>
        <v>6.4312923874940697E-3</v>
      </c>
      <c r="R114" s="33">
        <f t="shared" si="86"/>
        <v>6.430864374636025E-3</v>
      </c>
      <c r="S114" s="34">
        <f t="shared" si="100"/>
        <v>6.4306957362509354E-3</v>
      </c>
      <c r="T114" s="33">
        <f t="shared" si="101"/>
        <v>6.4266076451107157E-3</v>
      </c>
      <c r="U114" s="33">
        <f t="shared" si="133"/>
        <v>6.4245908503464122E-3</v>
      </c>
      <c r="V114" s="33">
        <f t="shared" si="134"/>
        <v>6.4247279744624741E-3</v>
      </c>
      <c r="W114" s="33">
        <f t="shared" si="135"/>
        <v>6.3734862970044048E-3</v>
      </c>
      <c r="X114" s="33">
        <f t="shared" si="136"/>
        <v>6.4280584719560441E-3</v>
      </c>
      <c r="Y114" s="33">
        <f t="shared" si="137"/>
        <v>6.4409134857537076E-3</v>
      </c>
      <c r="Z114" s="33">
        <f t="shared" si="138"/>
        <v>6.4384036896658614E-3</v>
      </c>
      <c r="AA114" s="33">
        <f t="shared" si="139"/>
        <v>6.4377423939487866E-3</v>
      </c>
      <c r="AB114" s="33">
        <f t="shared" si="140"/>
        <v>6.4486835660033659E-3</v>
      </c>
      <c r="AC114" s="35">
        <f t="shared" si="141"/>
        <v>1.4985407889964719E-3</v>
      </c>
      <c r="AD114" s="32">
        <f t="shared" si="102"/>
        <v>-4.6847423833540347E-6</v>
      </c>
      <c r="AE114" s="33">
        <f t="shared" si="103"/>
        <v>-6.7015371476575325E-6</v>
      </c>
      <c r="AF114" s="33">
        <f t="shared" si="104"/>
        <v>-6.5644130315956062E-6</v>
      </c>
      <c r="AG114" s="33">
        <f t="shared" si="105"/>
        <v>-5.7806090489664896E-5</v>
      </c>
      <c r="AH114" s="33">
        <f t="shared" si="106"/>
        <v>-3.2339155380256557E-6</v>
      </c>
      <c r="AI114" s="33">
        <f t="shared" si="107"/>
        <v>9.6210982596378614E-6</v>
      </c>
      <c r="AJ114" s="33">
        <f t="shared" si="108"/>
        <v>7.111302171791678E-6</v>
      </c>
      <c r="AK114" s="33">
        <f t="shared" si="109"/>
        <v>6.4500064547168279E-6</v>
      </c>
      <c r="AL114" s="33">
        <f t="shared" si="110"/>
        <v>1.7391178509296168E-5</v>
      </c>
      <c r="AM114" s="35">
        <f t="shared" si="111"/>
        <v>-4.9327515984975978E-3</v>
      </c>
      <c r="AN114" s="52">
        <f t="shared" si="112"/>
        <v>-4.2567295253093107E-6</v>
      </c>
      <c r="AO114" s="34">
        <f t="shared" si="113"/>
        <v>-6.2735242896128085E-6</v>
      </c>
      <c r="AP114" s="34">
        <f t="shared" si="114"/>
        <v>-6.1364001735508822E-6</v>
      </c>
      <c r="AQ114" s="34">
        <f t="shared" si="115"/>
        <v>-5.7378077631620172E-5</v>
      </c>
      <c r="AR114" s="34">
        <f t="shared" si="116"/>
        <v>-2.8059026799809317E-6</v>
      </c>
      <c r="AS114" s="34">
        <f t="shared" si="117"/>
        <v>1.0049111117682585E-5</v>
      </c>
      <c r="AT114" s="34">
        <f t="shared" si="118"/>
        <v>7.539315029836402E-6</v>
      </c>
      <c r="AU114" s="34">
        <f t="shared" si="119"/>
        <v>6.8780193127615519E-6</v>
      </c>
      <c r="AV114" s="34">
        <f t="shared" si="120"/>
        <v>1.7819191367340892E-5</v>
      </c>
      <c r="AW114" s="53">
        <f t="shared" si="121"/>
        <v>-4.9323235856395531E-3</v>
      </c>
      <c r="AX114" s="52">
        <f t="shared" si="122"/>
        <v>-4.0880911402751963E-6</v>
      </c>
      <c r="AY114" s="34">
        <f t="shared" si="123"/>
        <v>-6.1048859045786941E-6</v>
      </c>
      <c r="AZ114" s="34">
        <f t="shared" si="124"/>
        <v>-5.9677617885167678E-6</v>
      </c>
      <c r="BA114" s="34">
        <f t="shared" si="125"/>
        <v>-5.7209439246586058E-5</v>
      </c>
      <c r="BB114" s="34">
        <f t="shared" si="126"/>
        <v>-2.6372642949468172E-6</v>
      </c>
      <c r="BC114" s="34">
        <f t="shared" si="127"/>
        <v>1.02177495027167E-5</v>
      </c>
      <c r="BD114" s="34">
        <f t="shared" si="128"/>
        <v>7.7079534148705164E-6</v>
      </c>
      <c r="BE114" s="34">
        <f t="shared" si="129"/>
        <v>7.0466576977956663E-6</v>
      </c>
      <c r="BF114" s="34">
        <f t="shared" si="130"/>
        <v>1.7987829752375006E-5</v>
      </c>
      <c r="BG114" s="53">
        <f t="shared" si="131"/>
        <v>-4.932154947254519E-3</v>
      </c>
      <c r="BH114" s="32">
        <v>-4.6847423833540347E-6</v>
      </c>
      <c r="BI114" s="33">
        <v>-6.7015371476575325E-6</v>
      </c>
      <c r="BJ114" s="33">
        <v>-6.5644130315956062E-6</v>
      </c>
      <c r="BK114" s="33">
        <v>-5.7806090489664896E-5</v>
      </c>
      <c r="BL114" s="33">
        <v>-3.2339155380256557E-6</v>
      </c>
      <c r="BM114" s="33">
        <v>9.6210982596378614E-6</v>
      </c>
      <c r="BN114" s="33">
        <v>7.111302171791678E-6</v>
      </c>
      <c r="BO114" s="33">
        <v>6.4500064547168279E-6</v>
      </c>
      <c r="BP114" s="33">
        <v>1.7391178509296168E-5</v>
      </c>
      <c r="BQ114" s="35">
        <v>-4.9327515984975978E-3</v>
      </c>
      <c r="BR114" s="32">
        <v>-4.2567295253093107E-6</v>
      </c>
      <c r="BS114" s="33">
        <v>-6.2735242896128085E-6</v>
      </c>
      <c r="BT114" s="33">
        <v>-6.1364001735508822E-6</v>
      </c>
      <c r="BU114" s="33">
        <v>-5.7378077631620172E-5</v>
      </c>
      <c r="BV114" s="33">
        <v>-2.8059026799809317E-6</v>
      </c>
      <c r="BW114" s="33">
        <v>1.0049111117682585E-5</v>
      </c>
      <c r="BX114" s="33">
        <v>7.539315029836402E-6</v>
      </c>
      <c r="BY114" s="33">
        <v>6.8780193127615519E-6</v>
      </c>
      <c r="BZ114" s="33">
        <v>1.7819191367340892E-5</v>
      </c>
      <c r="CA114" s="35">
        <v>-4.9323235856395531E-3</v>
      </c>
      <c r="CB114" s="52">
        <v>-4.0880911402751963E-6</v>
      </c>
      <c r="CC114" s="34">
        <v>-6.1048859045786941E-6</v>
      </c>
      <c r="CD114" s="34">
        <v>-5.9677617885167678E-6</v>
      </c>
      <c r="CE114" s="34">
        <v>-5.7209439246586058E-5</v>
      </c>
      <c r="CF114" s="34">
        <v>-2.6372642949468172E-6</v>
      </c>
      <c r="CG114" s="34">
        <v>1.02177495027167E-5</v>
      </c>
      <c r="CH114" s="34">
        <v>7.7079534148705164E-6</v>
      </c>
      <c r="CI114" s="34">
        <v>7.0466576977956663E-6</v>
      </c>
      <c r="CJ114" s="34">
        <v>1.7987829752375006E-5</v>
      </c>
      <c r="CK114" s="53">
        <v>-4.932154947254519E-3</v>
      </c>
      <c r="CL114" s="33">
        <v>0</v>
      </c>
      <c r="CM114" s="33">
        <f t="shared" si="143"/>
        <v>1.5351046163513793E-2</v>
      </c>
      <c r="CN114" s="33">
        <f t="shared" si="88"/>
        <v>7.640277042340049E-3</v>
      </c>
      <c r="CO114" s="33">
        <f t="shared" si="89"/>
        <v>6.2233378855620636E-3</v>
      </c>
      <c r="CP114" s="33">
        <f t="shared" si="90"/>
        <v>6.3709761281822708E-3</v>
      </c>
      <c r="CQ114" s="33">
        <f t="shared" si="91"/>
        <v>5.802307300996512E-3</v>
      </c>
      <c r="CR114" s="33">
        <f t="shared" si="92"/>
        <v>5.7398768031216019E-3</v>
      </c>
      <c r="CS114" s="33">
        <f t="shared" si="93"/>
        <v>1.2964625000170038E-2</v>
      </c>
      <c r="CT114" s="33">
        <f t="shared" si="94"/>
        <v>1.3676917797257326E-2</v>
      </c>
      <c r="CU114" s="33">
        <f t="shared" si="95"/>
        <v>5.5623249694389809E-3</v>
      </c>
      <c r="CV114" s="33">
        <f t="shared" si="96"/>
        <v>7.8702691970995442E-3</v>
      </c>
      <c r="CW114" s="33">
        <f t="shared" si="97"/>
        <v>1.2113548666591756E-2</v>
      </c>
      <c r="CX114" s="35">
        <f t="shared" si="98"/>
        <v>1.1322942739844244E-2</v>
      </c>
    </row>
    <row r="115" spans="1:102" x14ac:dyDescent="0.3">
      <c r="A115" s="21">
        <v>44047</v>
      </c>
      <c r="B115" s="22">
        <v>3306.51</v>
      </c>
      <c r="C115" s="23">
        <v>5987.91</v>
      </c>
      <c r="D115" s="23">
        <v>6782.6030000000001</v>
      </c>
      <c r="E115" s="23">
        <f t="shared" si="132"/>
        <v>5981.531858940556</v>
      </c>
      <c r="F115" s="23">
        <f>VLOOKUP($A115,Data!S$7:T$800,2,0)</f>
        <v>331.73100299999999</v>
      </c>
      <c r="G115" s="23">
        <f>VLOOKUP($A115,Data!V$7:Y$800,4,0)</f>
        <v>32.722732174399582</v>
      </c>
      <c r="H115" s="23">
        <f>VLOOKUP($A115,Data!P$7:Q$800,2,0)</f>
        <v>59.488900000000001</v>
      </c>
      <c r="I115" s="23">
        <f>VLOOKUP($A115,Data!K$7:N$800,4,0)</f>
        <v>62.315927800080715</v>
      </c>
      <c r="J115" s="23">
        <f>VLOOKUP($A115,Data!AA$7:AB$800,2,0)</f>
        <v>610.88430000000005</v>
      </c>
      <c r="K115" s="23">
        <f>VLOOKUP($A115,Data!AD$7:AE$800,2,0)</f>
        <v>61.745899999999999</v>
      </c>
      <c r="L115" s="23">
        <f>VLOOKUP($A115,Data!AL$7:AO$800,4,0)</f>
        <v>328.46932449083857</v>
      </c>
      <c r="M115" s="23">
        <f>VLOOKUP($A115,Data!AG$7:AJ$800,4,0)</f>
        <v>33.2104</v>
      </c>
      <c r="N115" s="23">
        <f>VLOOKUP($A115,Data!AQ$7:AU$800,5,0)</f>
        <v>33.520272375442637</v>
      </c>
      <c r="O115" s="24">
        <f>VLOOKUP($A115,Data!AQ$7:AW$800,7,0)</f>
        <v>33.63917802454781</v>
      </c>
      <c r="P115" s="32">
        <f t="shared" si="99"/>
        <v>3.6119601409574376E-3</v>
      </c>
      <c r="Q115" s="33">
        <f t="shared" si="85"/>
        <v>3.610235369244652E-3</v>
      </c>
      <c r="R115" s="33">
        <f t="shared" si="86"/>
        <v>3.6110212202986602E-3</v>
      </c>
      <c r="S115" s="34">
        <f t="shared" si="100"/>
        <v>3.6110212202986602E-3</v>
      </c>
      <c r="T115" s="33">
        <f t="shared" si="101"/>
        <v>3.6061945667744677E-3</v>
      </c>
      <c r="U115" s="33">
        <f t="shared" si="133"/>
        <v>3.6063842686784309E-3</v>
      </c>
      <c r="V115" s="33">
        <f t="shared" si="134"/>
        <v>3.6069108276493012E-3</v>
      </c>
      <c r="W115" s="33">
        <f t="shared" si="135"/>
        <v>3.5177486408699554E-3</v>
      </c>
      <c r="X115" s="33">
        <f t="shared" si="136"/>
        <v>3.6087471457040277E-3</v>
      </c>
      <c r="Y115" s="33">
        <f t="shared" si="137"/>
        <v>3.6246665875632189E-3</v>
      </c>
      <c r="Z115" s="33">
        <f t="shared" si="138"/>
        <v>3.5697601248687594E-3</v>
      </c>
      <c r="AA115" s="33">
        <f t="shared" si="139"/>
        <v>3.5597082127123425E-3</v>
      </c>
      <c r="AB115" s="33">
        <f t="shared" si="140"/>
        <v>3.62481974688178E-3</v>
      </c>
      <c r="AC115" s="35">
        <f t="shared" si="141"/>
        <v>5.2494759474619457E-3</v>
      </c>
      <c r="AD115" s="32">
        <f t="shared" si="102"/>
        <v>-4.0408024701843459E-6</v>
      </c>
      <c r="AE115" s="33">
        <f t="shared" si="103"/>
        <v>-3.8511005662211772E-6</v>
      </c>
      <c r="AF115" s="33">
        <f t="shared" si="104"/>
        <v>-3.3245415953508939E-6</v>
      </c>
      <c r="AG115" s="33">
        <f t="shared" si="105"/>
        <v>-9.2486728374696625E-5</v>
      </c>
      <c r="AH115" s="33">
        <f t="shared" si="106"/>
        <v>-1.4882235406243893E-6</v>
      </c>
      <c r="AI115" s="33">
        <f t="shared" si="107"/>
        <v>1.4431218318566863E-5</v>
      </c>
      <c r="AJ115" s="33">
        <f t="shared" si="108"/>
        <v>-4.0475244375892672E-5</v>
      </c>
      <c r="AK115" s="33">
        <f t="shared" si="109"/>
        <v>-5.0527156532309547E-5</v>
      </c>
      <c r="AL115" s="33">
        <f t="shared" si="110"/>
        <v>1.4584377637127943E-5</v>
      </c>
      <c r="AM115" s="35">
        <f t="shared" si="111"/>
        <v>1.6392405782172936E-3</v>
      </c>
      <c r="AN115" s="52">
        <f t="shared" si="112"/>
        <v>-4.8266535241925368E-6</v>
      </c>
      <c r="AO115" s="34">
        <f t="shared" si="113"/>
        <v>-4.6369516202293681E-6</v>
      </c>
      <c r="AP115" s="34">
        <f t="shared" si="114"/>
        <v>-4.1103926493590848E-6</v>
      </c>
      <c r="AQ115" s="34">
        <f t="shared" si="115"/>
        <v>-9.3272579428704816E-5</v>
      </c>
      <c r="AR115" s="34">
        <f t="shared" si="116"/>
        <v>-2.2740745946325802E-6</v>
      </c>
      <c r="AS115" s="34">
        <f t="shared" si="117"/>
        <v>1.3645367264558672E-5</v>
      </c>
      <c r="AT115" s="34">
        <f t="shared" si="118"/>
        <v>-4.1261095429900863E-5</v>
      </c>
      <c r="AU115" s="34">
        <f t="shared" si="119"/>
        <v>-5.1313007586317738E-5</v>
      </c>
      <c r="AV115" s="34">
        <f t="shared" si="120"/>
        <v>1.3798526583119752E-5</v>
      </c>
      <c r="AW115" s="53">
        <f t="shared" si="121"/>
        <v>1.6384547271632854E-3</v>
      </c>
      <c r="AX115" s="52">
        <f t="shared" si="122"/>
        <v>-4.8266535241925368E-6</v>
      </c>
      <c r="AY115" s="34">
        <f t="shared" si="123"/>
        <v>-4.6369516202293681E-6</v>
      </c>
      <c r="AZ115" s="34">
        <f t="shared" si="124"/>
        <v>-4.1103926493590848E-6</v>
      </c>
      <c r="BA115" s="34">
        <f t="shared" si="125"/>
        <v>-9.3272579428704816E-5</v>
      </c>
      <c r="BB115" s="34">
        <f t="shared" si="126"/>
        <v>-2.2740745946325802E-6</v>
      </c>
      <c r="BC115" s="34">
        <f t="shared" si="127"/>
        <v>1.3645367264558672E-5</v>
      </c>
      <c r="BD115" s="34">
        <f t="shared" si="128"/>
        <v>-4.1261095429900863E-5</v>
      </c>
      <c r="BE115" s="34">
        <f t="shared" si="129"/>
        <v>-5.1313007586317738E-5</v>
      </c>
      <c r="BF115" s="34">
        <f t="shared" si="130"/>
        <v>1.3798526583119752E-5</v>
      </c>
      <c r="BG115" s="53">
        <f t="shared" si="131"/>
        <v>1.6384547271632854E-3</v>
      </c>
      <c r="BH115" s="32">
        <v>-4.0408024701843459E-6</v>
      </c>
      <c r="BI115" s="33">
        <v>-3.8511005662211772E-6</v>
      </c>
      <c r="BJ115" s="33">
        <v>-3.3245415953508939E-6</v>
      </c>
      <c r="BK115" s="33">
        <v>-9.2486728374696625E-5</v>
      </c>
      <c r="BL115" s="33">
        <v>-1.4882235406243893E-6</v>
      </c>
      <c r="BM115" s="33">
        <v>1.4431218318566863E-5</v>
      </c>
      <c r="BN115" s="33">
        <v>-4.0475244375892672E-5</v>
      </c>
      <c r="BO115" s="33">
        <v>-5.0527156532309547E-5</v>
      </c>
      <c r="BP115" s="33">
        <v>1.4584377637127943E-5</v>
      </c>
      <c r="BQ115" s="35">
        <v>1.6392405782172936E-3</v>
      </c>
      <c r="BR115" s="32">
        <v>-4.8266535241925368E-6</v>
      </c>
      <c r="BS115" s="33">
        <v>-4.6369516202293681E-6</v>
      </c>
      <c r="BT115" s="33">
        <v>-4.1103926493590848E-6</v>
      </c>
      <c r="BU115" s="33">
        <v>-9.3272579428704816E-5</v>
      </c>
      <c r="BV115" s="33">
        <v>-2.2740745946325802E-6</v>
      </c>
      <c r="BW115" s="33">
        <v>1.3645367264558672E-5</v>
      </c>
      <c r="BX115" s="33">
        <v>-4.1261095429900863E-5</v>
      </c>
      <c r="BY115" s="33">
        <v>-5.1313007586317738E-5</v>
      </c>
      <c r="BZ115" s="33">
        <v>1.3798526583119752E-5</v>
      </c>
      <c r="CA115" s="35">
        <v>1.6384547271632854E-3</v>
      </c>
      <c r="CB115" s="52">
        <v>-4.8266535241925368E-6</v>
      </c>
      <c r="CC115" s="34">
        <v>-4.6369516202293681E-6</v>
      </c>
      <c r="CD115" s="34">
        <v>-4.1103926493590848E-6</v>
      </c>
      <c r="CE115" s="34">
        <v>-9.3272579428704816E-5</v>
      </c>
      <c r="CF115" s="34">
        <v>-2.2740745946325802E-6</v>
      </c>
      <c r="CG115" s="34">
        <v>1.3645367264558672E-5</v>
      </c>
      <c r="CH115" s="34">
        <v>-4.1261095429900863E-5</v>
      </c>
      <c r="CI115" s="34">
        <v>-5.1313007586317738E-5</v>
      </c>
      <c r="CJ115" s="34">
        <v>1.3798526583119752E-5</v>
      </c>
      <c r="CK115" s="53">
        <v>1.6384547271632854E-3</v>
      </c>
      <c r="CL115" s="33">
        <v>0</v>
      </c>
      <c r="CM115" s="33">
        <f t="shared" si="143"/>
        <v>1.535147796992864E-2</v>
      </c>
      <c r="CN115" s="33">
        <f t="shared" si="88"/>
        <v>7.6408744106699622E-3</v>
      </c>
      <c r="CO115" s="33">
        <f t="shared" si="89"/>
        <v>6.2280216817596212E-3</v>
      </c>
      <c r="CP115" s="33">
        <f t="shared" si="90"/>
        <v>6.3776773083226157E-3</v>
      </c>
      <c r="CQ115" s="33">
        <f t="shared" si="91"/>
        <v>5.8088676542846773E-3</v>
      </c>
      <c r="CR115" s="33">
        <f t="shared" si="92"/>
        <v>5.7976464990834309E-3</v>
      </c>
      <c r="CS115" s="33">
        <f t="shared" si="93"/>
        <v>1.2967879919399072E-2</v>
      </c>
      <c r="CT115" s="33">
        <f t="shared" si="94"/>
        <v>1.3667227526225068E-2</v>
      </c>
      <c r="CU115" s="33">
        <f t="shared" si="95"/>
        <v>5.5552198574726486E-3</v>
      </c>
      <c r="CV115" s="33">
        <f t="shared" si="96"/>
        <v>7.8638100099406305E-3</v>
      </c>
      <c r="CW115" s="33">
        <f t="shared" si="97"/>
        <v>1.2096059600647191E-2</v>
      </c>
      <c r="CX115" s="35">
        <f t="shared" si="98"/>
        <v>1.6304083160146199E-2</v>
      </c>
    </row>
    <row r="116" spans="1:102" x14ac:dyDescent="0.3">
      <c r="A116" s="21">
        <v>44046</v>
      </c>
      <c r="B116" s="22">
        <v>3294.61</v>
      </c>
      <c r="C116" s="23">
        <v>5966.37</v>
      </c>
      <c r="D116" s="23">
        <v>6758.1989999999996</v>
      </c>
      <c r="E116" s="23">
        <f t="shared" si="132"/>
        <v>5960.0101358667462</v>
      </c>
      <c r="F116" s="23">
        <f>VLOOKUP($A116,Data!S$7:T$800,2,0)</f>
        <v>330.53901500000001</v>
      </c>
      <c r="G116" s="23">
        <f>VLOOKUP($A116,Data!V$7:Y$800,4,0)</f>
        <v>32.605145490624224</v>
      </c>
      <c r="H116" s="23">
        <f>VLOOKUP($A116,Data!P$7:Q$800,2,0)</f>
        <v>59.275100000000002</v>
      </c>
      <c r="I116" s="23">
        <f>VLOOKUP($A116,Data!K$7:N$800,4,0)</f>
        <v>62.097484458525301</v>
      </c>
      <c r="J116" s="23">
        <f>VLOOKUP($A116,Data!AA$7:AB$800,2,0)</f>
        <v>608.68769999999995</v>
      </c>
      <c r="K116" s="23">
        <f>VLOOKUP($A116,Data!AD$7:AE$800,2,0)</f>
        <v>61.5229</v>
      </c>
      <c r="L116" s="23">
        <f>VLOOKUP($A116,Data!AL$7:AO$800,4,0)</f>
        <v>327.30093865120938</v>
      </c>
      <c r="M116" s="23">
        <f>VLOOKUP($A116,Data!AG$7:AJ$800,4,0)</f>
        <v>33.092599999999997</v>
      </c>
      <c r="N116" s="23">
        <f>VLOOKUP($A116,Data!AQ$7:AU$800,5,0)</f>
        <v>33.399206273014038</v>
      </c>
      <c r="O116" s="24">
        <f>VLOOKUP($A116,Data!AQ$7:AW$800,7,0)</f>
        <v>33.463512122542923</v>
      </c>
      <c r="P116" s="32">
        <f t="shared" si="99"/>
        <v>7.1810266819927193E-3</v>
      </c>
      <c r="Q116" s="33">
        <f t="shared" si="85"/>
        <v>7.2032682276279569E-3</v>
      </c>
      <c r="R116" s="33">
        <f t="shared" si="86"/>
        <v>7.212280056979381E-3</v>
      </c>
      <c r="S116" s="34">
        <f t="shared" si="100"/>
        <v>7.2075920507313814E-3</v>
      </c>
      <c r="T116" s="33">
        <f t="shared" si="101"/>
        <v>7.2029547487051371E-3</v>
      </c>
      <c r="U116" s="33">
        <f t="shared" si="133"/>
        <v>7.2012824400853326E-3</v>
      </c>
      <c r="V116" s="33">
        <f t="shared" si="134"/>
        <v>7.1789521618415009E-3</v>
      </c>
      <c r="W116" s="33">
        <f t="shared" si="135"/>
        <v>7.2475438879044951E-3</v>
      </c>
      <c r="X116" s="33">
        <f t="shared" si="136"/>
        <v>7.2071287943948903E-3</v>
      </c>
      <c r="Y116" s="33">
        <f t="shared" si="137"/>
        <v>7.2082720774819808E-3</v>
      </c>
      <c r="Z116" s="33">
        <f t="shared" si="138"/>
        <v>7.1933230015430727E-3</v>
      </c>
      <c r="AA116" s="33">
        <f t="shared" si="139"/>
        <v>7.2992256367796493E-3</v>
      </c>
      <c r="AB116" s="33">
        <f t="shared" si="140"/>
        <v>7.2438595957344809E-3</v>
      </c>
      <c r="AC116" s="35">
        <f t="shared" si="141"/>
        <v>1.2840538060209239E-2</v>
      </c>
      <c r="AD116" s="32">
        <f t="shared" si="102"/>
        <v>-3.1347892281985423E-7</v>
      </c>
      <c r="AE116" s="33">
        <f t="shared" si="103"/>
        <v>-1.985787542624351E-6</v>
      </c>
      <c r="AF116" s="33">
        <f t="shared" si="104"/>
        <v>-2.4316065786456065E-5</v>
      </c>
      <c r="AG116" s="33">
        <f t="shared" si="105"/>
        <v>4.4275660276538176E-5</v>
      </c>
      <c r="AH116" s="33">
        <f t="shared" si="106"/>
        <v>3.8605667669333599E-6</v>
      </c>
      <c r="AI116" s="33">
        <f t="shared" si="107"/>
        <v>5.0038498540239118E-6</v>
      </c>
      <c r="AJ116" s="33">
        <f t="shared" si="108"/>
        <v>-9.94522608488424E-6</v>
      </c>
      <c r="AK116" s="33">
        <f t="shared" si="109"/>
        <v>9.5957409151692374E-5</v>
      </c>
      <c r="AL116" s="33">
        <f t="shared" si="110"/>
        <v>4.0591368106523973E-5</v>
      </c>
      <c r="AM116" s="35">
        <f t="shared" si="111"/>
        <v>5.637269832581282E-3</v>
      </c>
      <c r="AN116" s="52">
        <f t="shared" si="112"/>
        <v>-9.3253082742439375E-6</v>
      </c>
      <c r="AO116" s="34">
        <f t="shared" si="113"/>
        <v>-1.0997616894048434E-5</v>
      </c>
      <c r="AP116" s="34">
        <f t="shared" si="114"/>
        <v>-3.3327895137880148E-5</v>
      </c>
      <c r="AQ116" s="34">
        <f t="shared" si="115"/>
        <v>3.5263830925114092E-5</v>
      </c>
      <c r="AR116" s="34">
        <f t="shared" si="116"/>
        <v>-5.1512625844907234E-6</v>
      </c>
      <c r="AS116" s="34">
        <f t="shared" si="117"/>
        <v>-4.0079794974001715E-6</v>
      </c>
      <c r="AT116" s="34">
        <f t="shared" si="118"/>
        <v>-1.8957055436308323E-5</v>
      </c>
      <c r="AU116" s="34">
        <f t="shared" si="119"/>
        <v>8.6945579800268291E-5</v>
      </c>
      <c r="AV116" s="34">
        <f t="shared" si="120"/>
        <v>3.157953875509989E-5</v>
      </c>
      <c r="AW116" s="53">
        <f t="shared" si="121"/>
        <v>5.6282580032298579E-3</v>
      </c>
      <c r="AX116" s="52">
        <f t="shared" si="122"/>
        <v>-4.6373020261558651E-6</v>
      </c>
      <c r="AY116" s="34">
        <f t="shared" si="123"/>
        <v>-6.3096106459603618E-6</v>
      </c>
      <c r="AZ116" s="34">
        <f t="shared" si="124"/>
        <v>-2.8639888889792076E-5</v>
      </c>
      <c r="BA116" s="34">
        <f t="shared" si="125"/>
        <v>3.9951837173202165E-5</v>
      </c>
      <c r="BB116" s="34">
        <f t="shared" si="126"/>
        <v>-4.6325633640265096E-7</v>
      </c>
      <c r="BC116" s="34">
        <f t="shared" si="127"/>
        <v>6.8002675068790097E-7</v>
      </c>
      <c r="BD116" s="34">
        <f t="shared" si="128"/>
        <v>-1.4269049188220251E-5</v>
      </c>
      <c r="BE116" s="34">
        <f t="shared" si="129"/>
        <v>9.1633586048356364E-5</v>
      </c>
      <c r="BF116" s="34">
        <f t="shared" si="130"/>
        <v>3.6267545003187962E-5</v>
      </c>
      <c r="BG116" s="53">
        <f t="shared" si="131"/>
        <v>5.632946009477946E-3</v>
      </c>
      <c r="BH116" s="32">
        <v>-3.1347892281985423E-7</v>
      </c>
      <c r="BI116" s="33">
        <v>-1.985787542624351E-6</v>
      </c>
      <c r="BJ116" s="33">
        <v>-2.4316065786456065E-5</v>
      </c>
      <c r="BK116" s="33">
        <v>4.4275660276538176E-5</v>
      </c>
      <c r="BL116" s="33">
        <v>3.8605667669333599E-6</v>
      </c>
      <c r="BM116" s="33">
        <v>5.0038498540239118E-6</v>
      </c>
      <c r="BN116" s="33">
        <v>-9.94522608488424E-6</v>
      </c>
      <c r="BO116" s="33">
        <v>9.5957409151692374E-5</v>
      </c>
      <c r="BP116" s="33">
        <v>4.0591368106523973E-5</v>
      </c>
      <c r="BQ116" s="35">
        <v>5.637269832581282E-3</v>
      </c>
      <c r="BR116" s="32">
        <v>-9.3253082742439375E-6</v>
      </c>
      <c r="BS116" s="33">
        <v>-1.0997616894048434E-5</v>
      </c>
      <c r="BT116" s="33">
        <v>-3.3327895137880148E-5</v>
      </c>
      <c r="BU116" s="33">
        <v>3.5263830925114092E-5</v>
      </c>
      <c r="BV116" s="33">
        <v>-5.1512625844907234E-6</v>
      </c>
      <c r="BW116" s="33">
        <v>-4.0079794974001715E-6</v>
      </c>
      <c r="BX116" s="33">
        <v>-1.8957055436308323E-5</v>
      </c>
      <c r="BY116" s="33">
        <v>8.6945579800268291E-5</v>
      </c>
      <c r="BZ116" s="33">
        <v>3.157953875509989E-5</v>
      </c>
      <c r="CA116" s="35">
        <v>5.6282580032298579E-3</v>
      </c>
      <c r="CB116" s="52">
        <v>-4.6373020261558651E-6</v>
      </c>
      <c r="CC116" s="34">
        <v>-6.3096106459603618E-6</v>
      </c>
      <c r="CD116" s="34">
        <v>-2.8639888889792076E-5</v>
      </c>
      <c r="CE116" s="34">
        <v>3.9951837173202165E-5</v>
      </c>
      <c r="CF116" s="34">
        <v>-4.6325633640265096E-7</v>
      </c>
      <c r="CG116" s="34">
        <v>6.8002675068790097E-7</v>
      </c>
      <c r="CH116" s="34">
        <v>-1.4269049188220251E-5</v>
      </c>
      <c r="CI116" s="34">
        <v>9.1633586048356364E-5</v>
      </c>
      <c r="CJ116" s="34">
        <v>3.6267545003187962E-5</v>
      </c>
      <c r="CK116" s="53">
        <v>5.632946009477946E-3</v>
      </c>
      <c r="CL116" s="33">
        <v>0</v>
      </c>
      <c r="CM116" s="33">
        <f t="shared" si="143"/>
        <v>1.5350682925820758E-2</v>
      </c>
      <c r="CN116" s="33">
        <f t="shared" si="88"/>
        <v>7.6400854041460686E-3</v>
      </c>
      <c r="CO116" s="33">
        <f t="shared" si="89"/>
        <v>6.2320730404477054E-3</v>
      </c>
      <c r="CP116" s="33">
        <f t="shared" si="90"/>
        <v>6.3815390430661534E-3</v>
      </c>
      <c r="CQ116" s="33">
        <f t="shared" si="91"/>
        <v>5.8121994900675045E-3</v>
      </c>
      <c r="CR116" s="33">
        <f t="shared" si="92"/>
        <v>5.8903433485988366E-3</v>
      </c>
      <c r="CS116" s="33">
        <f t="shared" si="93"/>
        <v>1.2969382021337905E-2</v>
      </c>
      <c r="CT116" s="33">
        <f t="shared" si="94"/>
        <v>1.3652651904929591E-2</v>
      </c>
      <c r="CU116" s="33">
        <f t="shared" si="95"/>
        <v>5.5957751779640574E-3</v>
      </c>
      <c r="CV116" s="33">
        <f t="shared" si="96"/>
        <v>7.914553869100116E-3</v>
      </c>
      <c r="CW116" s="33">
        <f t="shared" si="97"/>
        <v>1.2081352121469768E-2</v>
      </c>
      <c r="CX116" s="35">
        <f t="shared" si="98"/>
        <v>1.4646816051050005E-2</v>
      </c>
    </row>
    <row r="117" spans="1:102" x14ac:dyDescent="0.3">
      <c r="A117" s="21">
        <v>44043</v>
      </c>
      <c r="B117" s="22">
        <v>3271.12</v>
      </c>
      <c r="C117" s="23">
        <v>5923.7</v>
      </c>
      <c r="D117" s="23">
        <v>6709.8059999999996</v>
      </c>
      <c r="E117" s="23">
        <f t="shared" si="132"/>
        <v>5917.3602174024827</v>
      </c>
      <c r="F117" s="23">
        <f>VLOOKUP($A117,Data!S$7:T$800,2,0)</f>
        <v>328.175184</v>
      </c>
      <c r="G117" s="23">
        <f>VLOOKUP($A117,Data!V$7:Y$800,4,0)</f>
        <v>32.372025392614397</v>
      </c>
      <c r="H117" s="23">
        <f>VLOOKUP($A117,Data!P$7:Q$800,2,0)</f>
        <v>58.852600000000002</v>
      </c>
      <c r="I117" s="23">
        <f>VLOOKUP($A117,Data!K$7:N$800,4,0)</f>
        <v>61.650668532616507</v>
      </c>
      <c r="J117" s="23">
        <f>VLOOKUP($A117,Data!AA$7:AB$800,2,0)</f>
        <v>604.33219999999994</v>
      </c>
      <c r="K117" s="23">
        <f>VLOOKUP($A117,Data!AD$7:AE$800,2,0)</f>
        <v>61.082599999999999</v>
      </c>
      <c r="L117" s="23">
        <f>VLOOKUP($A117,Data!AL$7:AO$800,4,0)</f>
        <v>324.96337215165192</v>
      </c>
      <c r="M117" s="23">
        <f>VLOOKUP($A117,Data!AG$7:AJ$800,4,0)</f>
        <v>32.852800000000002</v>
      </c>
      <c r="N117" s="23">
        <f>VLOOKUP($A117,Data!AQ$7:AU$800,5,0)</f>
        <v>33.159007081382533</v>
      </c>
      <c r="O117" s="24">
        <f>VLOOKUP($A117,Data!AQ$7:AW$800,7,0)</f>
        <v>33.039270117122477</v>
      </c>
      <c r="P117" s="32">
        <f t="shared" si="99"/>
        <v>7.6704597963170862E-3</v>
      </c>
      <c r="Q117" s="33">
        <f t="shared" si="85"/>
        <v>7.745607901778806E-3</v>
      </c>
      <c r="R117" s="33">
        <f t="shared" si="86"/>
        <v>7.7785935029293096E-3</v>
      </c>
      <c r="S117" s="34">
        <f t="shared" si="100"/>
        <v>7.7623734469374761E-3</v>
      </c>
      <c r="T117" s="33">
        <f t="shared" si="101"/>
        <v>7.7505377133373354E-3</v>
      </c>
      <c r="U117" s="33">
        <f t="shared" si="133"/>
        <v>7.7501374703683457E-3</v>
      </c>
      <c r="V117" s="33">
        <f t="shared" si="134"/>
        <v>7.7500000000001457E-3</v>
      </c>
      <c r="W117" s="33">
        <f t="shared" si="135"/>
        <v>7.7909430287292913E-3</v>
      </c>
      <c r="X117" s="33">
        <f t="shared" si="136"/>
        <v>7.7744413136486834E-3</v>
      </c>
      <c r="Y117" s="33">
        <f t="shared" si="137"/>
        <v>7.759151195384506E-3</v>
      </c>
      <c r="Z117" s="33">
        <f t="shared" si="138"/>
        <v>7.7624685845556485E-3</v>
      </c>
      <c r="AA117" s="33">
        <f t="shared" si="139"/>
        <v>7.7576925082594173E-3</v>
      </c>
      <c r="AB117" s="33">
        <f t="shared" si="140"/>
        <v>7.7616897854573264E-3</v>
      </c>
      <c r="AC117" s="35">
        <f t="shared" si="141"/>
        <v>6.1205174911593829E-5</v>
      </c>
      <c r="AD117" s="32">
        <f t="shared" si="102"/>
        <v>4.9298115585294511E-6</v>
      </c>
      <c r="AE117" s="33">
        <f t="shared" si="103"/>
        <v>4.5295685895396787E-6</v>
      </c>
      <c r="AF117" s="33">
        <f t="shared" si="104"/>
        <v>4.3920982213396798E-6</v>
      </c>
      <c r="AG117" s="33">
        <f t="shared" si="105"/>
        <v>4.533512695048536E-5</v>
      </c>
      <c r="AH117" s="33">
        <f t="shared" si="106"/>
        <v>2.8833411869877423E-5</v>
      </c>
      <c r="AI117" s="33">
        <f t="shared" si="107"/>
        <v>1.3543293605700057E-5</v>
      </c>
      <c r="AJ117" s="33">
        <f t="shared" si="108"/>
        <v>1.6860682776842495E-5</v>
      </c>
      <c r="AK117" s="33">
        <f t="shared" si="109"/>
        <v>1.2084606480611271E-5</v>
      </c>
      <c r="AL117" s="33">
        <f t="shared" si="110"/>
        <v>1.608188367852037E-5</v>
      </c>
      <c r="AM117" s="35">
        <f t="shared" si="111"/>
        <v>-7.6844027268672122E-3</v>
      </c>
      <c r="AN117" s="52">
        <f t="shared" si="112"/>
        <v>-2.805578959197419E-5</v>
      </c>
      <c r="AO117" s="34">
        <f t="shared" si="113"/>
        <v>-2.8456032560963962E-5</v>
      </c>
      <c r="AP117" s="34">
        <f t="shared" si="114"/>
        <v>-2.8593502929163961E-5</v>
      </c>
      <c r="AQ117" s="34">
        <f t="shared" si="115"/>
        <v>1.234952579998172E-5</v>
      </c>
      <c r="AR117" s="34">
        <f t="shared" si="116"/>
        <v>-4.1521892806262173E-6</v>
      </c>
      <c r="AS117" s="34">
        <f t="shared" si="117"/>
        <v>-1.9442307544803583E-5</v>
      </c>
      <c r="AT117" s="34">
        <f t="shared" si="118"/>
        <v>-1.6124918373661146E-5</v>
      </c>
      <c r="AU117" s="34">
        <f t="shared" si="119"/>
        <v>-2.090099466989237E-5</v>
      </c>
      <c r="AV117" s="34">
        <f t="shared" si="120"/>
        <v>-1.6903717471983271E-5</v>
      </c>
      <c r="AW117" s="53">
        <f t="shared" si="121"/>
        <v>-7.7173883280177158E-3</v>
      </c>
      <c r="AX117" s="52">
        <f t="shared" si="122"/>
        <v>-1.1835733600085163E-5</v>
      </c>
      <c r="AY117" s="34">
        <f t="shared" si="123"/>
        <v>-1.2235976569074936E-5</v>
      </c>
      <c r="AZ117" s="34">
        <f t="shared" si="124"/>
        <v>-1.2373446937274934E-5</v>
      </c>
      <c r="BA117" s="34">
        <f t="shared" si="125"/>
        <v>2.8569581791870746E-5</v>
      </c>
      <c r="BB117" s="34">
        <f t="shared" si="126"/>
        <v>1.2067866711262809E-5</v>
      </c>
      <c r="BC117" s="34">
        <f t="shared" si="127"/>
        <v>-3.2222515529145568E-6</v>
      </c>
      <c r="BD117" s="34">
        <f t="shared" si="128"/>
        <v>9.5137618227880694E-8</v>
      </c>
      <c r="BE117" s="34">
        <f t="shared" si="129"/>
        <v>-4.6809386780033435E-6</v>
      </c>
      <c r="BF117" s="34">
        <f t="shared" si="130"/>
        <v>-6.8366148009424421E-7</v>
      </c>
      <c r="BG117" s="53">
        <f t="shared" si="131"/>
        <v>-7.7011682720258268E-3</v>
      </c>
      <c r="BH117" s="32">
        <v>4.9298115585294511E-6</v>
      </c>
      <c r="BI117" s="33">
        <v>4.5295685895396787E-6</v>
      </c>
      <c r="BJ117" s="33">
        <v>4.3920982213396798E-6</v>
      </c>
      <c r="BK117" s="33">
        <v>4.533512695048536E-5</v>
      </c>
      <c r="BL117" s="33">
        <v>2.8833411869877423E-5</v>
      </c>
      <c r="BM117" s="33">
        <v>1.3543293605700057E-5</v>
      </c>
      <c r="BN117" s="33">
        <v>1.6860682776842495E-5</v>
      </c>
      <c r="BO117" s="33">
        <v>1.2084606480611271E-5</v>
      </c>
      <c r="BP117" s="33">
        <v>1.608188367852037E-5</v>
      </c>
      <c r="BQ117" s="35">
        <v>-7.6844027268672122E-3</v>
      </c>
      <c r="BR117" s="32">
        <v>-2.805578959197419E-5</v>
      </c>
      <c r="BS117" s="33">
        <v>-2.8456032560963962E-5</v>
      </c>
      <c r="BT117" s="33">
        <v>-2.8593502929163961E-5</v>
      </c>
      <c r="BU117" s="33">
        <v>1.234952579998172E-5</v>
      </c>
      <c r="BV117" s="33">
        <v>-4.1521892806262173E-6</v>
      </c>
      <c r="BW117" s="33">
        <v>-1.9442307544803583E-5</v>
      </c>
      <c r="BX117" s="33">
        <v>-1.6124918373661146E-5</v>
      </c>
      <c r="BY117" s="33">
        <v>-2.090099466989237E-5</v>
      </c>
      <c r="BZ117" s="33">
        <v>-1.6903717471983271E-5</v>
      </c>
      <c r="CA117" s="35">
        <v>-7.7173883280177158E-3</v>
      </c>
      <c r="CB117" s="52">
        <v>-1.1835733600085163E-5</v>
      </c>
      <c r="CC117" s="34">
        <v>-1.2235976569074936E-5</v>
      </c>
      <c r="CD117" s="34">
        <v>-1.2373446937274934E-5</v>
      </c>
      <c r="CE117" s="34">
        <v>2.8569581791870746E-5</v>
      </c>
      <c r="CF117" s="34">
        <v>1.2067866711262809E-5</v>
      </c>
      <c r="CG117" s="34">
        <v>-3.2222515529145568E-6</v>
      </c>
      <c r="CH117" s="34">
        <v>9.5137618227880694E-8</v>
      </c>
      <c r="CI117" s="34">
        <v>-4.6809386780033435E-6</v>
      </c>
      <c r="CJ117" s="34">
        <v>-6.8366148009424421E-7</v>
      </c>
      <c r="CK117" s="53">
        <v>-7.7011682720258268E-3</v>
      </c>
      <c r="CL117" s="33">
        <v>0</v>
      </c>
      <c r="CM117" s="33">
        <f t="shared" si="143"/>
        <v>1.5341598279746016E-2</v>
      </c>
      <c r="CN117" s="33">
        <f t="shared" si="88"/>
        <v>7.6357597243998931E-3</v>
      </c>
      <c r="CO117" s="33">
        <f t="shared" si="89"/>
        <v>6.2323862171960176E-3</v>
      </c>
      <c r="CP117" s="33">
        <f t="shared" si="90"/>
        <v>6.3835232144113796E-3</v>
      </c>
      <c r="CQ117" s="33">
        <f t="shared" si="91"/>
        <v>5.8364825586911806E-3</v>
      </c>
      <c r="CR117" s="33">
        <f t="shared" si="92"/>
        <v>5.8461273468941588E-3</v>
      </c>
      <c r="CS117" s="33">
        <f t="shared" si="93"/>
        <v>1.2965499368187139E-2</v>
      </c>
      <c r="CT117" s="33">
        <f t="shared" si="94"/>
        <v>1.3647616039146104E-2</v>
      </c>
      <c r="CU117" s="33">
        <f t="shared" si="95"/>
        <v>5.6057046295456825E-3</v>
      </c>
      <c r="CV117" s="33">
        <f t="shared" si="96"/>
        <v>7.8185378425073004E-3</v>
      </c>
      <c r="CW117" s="33">
        <f t="shared" si="97"/>
        <v>1.2040565805101267E-2</v>
      </c>
      <c r="CX117" s="35">
        <f t="shared" si="98"/>
        <v>8.9994928329213408E-3</v>
      </c>
    </row>
    <row r="118" spans="1:102" x14ac:dyDescent="0.3">
      <c r="A118" s="21">
        <v>44042</v>
      </c>
      <c r="B118" s="22">
        <v>3246.22</v>
      </c>
      <c r="C118" s="23">
        <v>5878.17</v>
      </c>
      <c r="D118" s="23">
        <v>6658.0159999999996</v>
      </c>
      <c r="E118" s="23">
        <f t="shared" si="132"/>
        <v>5871.7812584754683</v>
      </c>
      <c r="F118" s="23">
        <f>VLOOKUP($A118,Data!S$7:T$800,2,0)</f>
        <v>325.65121199999999</v>
      </c>
      <c r="G118" s="23">
        <f>VLOOKUP($A118,Data!V$7:Y$800,4,0)</f>
        <v>32.123067205799572</v>
      </c>
      <c r="H118" s="23">
        <f>VLOOKUP($A118,Data!P$7:Q$800,2,0)</f>
        <v>58.4</v>
      </c>
      <c r="I118" s="23">
        <f>VLOOKUP($A118,Data!K$7:N$800,4,0)</f>
        <v>61.174064878313779</v>
      </c>
      <c r="J118" s="23">
        <f>VLOOKUP($A118,Data!AA$7:AB$800,2,0)</f>
        <v>599.67010000000005</v>
      </c>
      <c r="K118" s="23">
        <f>VLOOKUP($A118,Data!AD$7:AE$800,2,0)</f>
        <v>60.612299999999998</v>
      </c>
      <c r="L118" s="23">
        <f>VLOOKUP($A118,Data!AL$7:AO$800,4,0)</f>
        <v>322.46028432481364</v>
      </c>
      <c r="M118" s="23">
        <f>VLOOKUP($A118,Data!AG$7:AJ$800,4,0)</f>
        <v>32.599899999999998</v>
      </c>
      <c r="N118" s="23">
        <f>VLOOKUP($A118,Data!AQ$7:AU$800,5,0)</f>
        <v>32.903619394821177</v>
      </c>
      <c r="O118" s="24">
        <f>VLOOKUP($A118,Data!AQ$7:AW$800,7,0)</f>
        <v>33.037248066575962</v>
      </c>
      <c r="P118" s="32">
        <f t="shared" si="99"/>
        <v>-3.7502608610255894E-3</v>
      </c>
      <c r="Q118" s="33">
        <f t="shared" si="85"/>
        <v>-3.6375162510191572E-3</v>
      </c>
      <c r="R118" s="33">
        <f t="shared" si="86"/>
        <v>-3.5911339279247612E-3</v>
      </c>
      <c r="S118" s="34">
        <f t="shared" si="100"/>
        <v>-3.6150029678898854E-3</v>
      </c>
      <c r="T118" s="33">
        <f t="shared" si="101"/>
        <v>-3.5821737735513004E-3</v>
      </c>
      <c r="U118" s="33">
        <f t="shared" si="133"/>
        <v>-3.5816104188447495E-3</v>
      </c>
      <c r="V118" s="33">
        <f t="shared" si="134"/>
        <v>-3.5830063129158596E-3</v>
      </c>
      <c r="W118" s="33">
        <f t="shared" si="135"/>
        <v>-3.5581432961345749E-3</v>
      </c>
      <c r="X118" s="33">
        <f t="shared" si="136"/>
        <v>-3.5936885471032909E-3</v>
      </c>
      <c r="Y118" s="33">
        <f t="shared" si="137"/>
        <v>-3.5886543943344229E-3</v>
      </c>
      <c r="Z118" s="33">
        <f t="shared" si="138"/>
        <v>-3.5900778280000267E-3</v>
      </c>
      <c r="AA118" s="33">
        <f t="shared" si="139"/>
        <v>-3.6918525581666195E-3</v>
      </c>
      <c r="AB118" s="33">
        <f t="shared" si="140"/>
        <v>-3.6225928124848927E-3</v>
      </c>
      <c r="AC118" s="35">
        <f t="shared" si="141"/>
        <v>-1.1285421039296528E-3</v>
      </c>
      <c r="AD118" s="32">
        <f t="shared" si="102"/>
        <v>5.534247746785681E-5</v>
      </c>
      <c r="AE118" s="33">
        <f t="shared" si="103"/>
        <v>5.5905832174407699E-5</v>
      </c>
      <c r="AF118" s="33">
        <f t="shared" si="104"/>
        <v>5.4509938103297628E-5</v>
      </c>
      <c r="AG118" s="33">
        <f t="shared" si="105"/>
        <v>7.9372954884582292E-5</v>
      </c>
      <c r="AH118" s="33">
        <f t="shared" si="106"/>
        <v>4.3827703915866323E-5</v>
      </c>
      <c r="AI118" s="33">
        <f t="shared" si="107"/>
        <v>4.8861856684734306E-5</v>
      </c>
      <c r="AJ118" s="33">
        <f t="shared" si="108"/>
        <v>4.7438423019130482E-5</v>
      </c>
      <c r="AK118" s="33">
        <f t="shared" si="109"/>
        <v>-5.4336307147462293E-5</v>
      </c>
      <c r="AL118" s="33">
        <f t="shared" si="110"/>
        <v>1.4923438534264477E-5</v>
      </c>
      <c r="AM118" s="35">
        <f t="shared" si="111"/>
        <v>2.5089741470895044E-3</v>
      </c>
      <c r="AN118" s="52">
        <f t="shared" si="112"/>
        <v>8.9601543734607603E-6</v>
      </c>
      <c r="AO118" s="34">
        <f t="shared" si="113"/>
        <v>9.5235090800116495E-6</v>
      </c>
      <c r="AP118" s="34">
        <f t="shared" si="114"/>
        <v>8.1276150089015786E-6</v>
      </c>
      <c r="AQ118" s="34">
        <f t="shared" si="115"/>
        <v>3.2990631790186242E-5</v>
      </c>
      <c r="AR118" s="34">
        <f t="shared" si="116"/>
        <v>-2.5546191785297268E-6</v>
      </c>
      <c r="AS118" s="34">
        <f t="shared" si="117"/>
        <v>2.4795335903382565E-6</v>
      </c>
      <c r="AT118" s="34">
        <f t="shared" si="118"/>
        <v>1.0560999247344327E-6</v>
      </c>
      <c r="AU118" s="34">
        <f t="shared" si="119"/>
        <v>-1.0071863024185834E-4</v>
      </c>
      <c r="AV118" s="34">
        <f t="shared" si="120"/>
        <v>-3.1458884560131573E-5</v>
      </c>
      <c r="AW118" s="53">
        <f t="shared" si="121"/>
        <v>2.4625918239951083E-3</v>
      </c>
      <c r="AX118" s="52">
        <f t="shared" si="122"/>
        <v>3.2829194338446221E-5</v>
      </c>
      <c r="AY118" s="34">
        <f t="shared" si="123"/>
        <v>3.3392549044997111E-5</v>
      </c>
      <c r="AZ118" s="34">
        <f t="shared" si="124"/>
        <v>3.199665497388704E-5</v>
      </c>
      <c r="BA118" s="34">
        <f t="shared" si="125"/>
        <v>5.6859671755171703E-5</v>
      </c>
      <c r="BB118" s="34">
        <f t="shared" si="126"/>
        <v>2.1314420786455734E-5</v>
      </c>
      <c r="BC118" s="34">
        <f t="shared" si="127"/>
        <v>2.6348573555323718E-5</v>
      </c>
      <c r="BD118" s="34">
        <f t="shared" si="128"/>
        <v>2.4925139889719894E-5</v>
      </c>
      <c r="BE118" s="34">
        <f t="shared" si="129"/>
        <v>-7.6849590276872881E-5</v>
      </c>
      <c r="BF118" s="34">
        <f t="shared" si="130"/>
        <v>-7.5898445951461113E-6</v>
      </c>
      <c r="BG118" s="53">
        <f t="shared" si="131"/>
        <v>2.4864608639600938E-3</v>
      </c>
      <c r="BH118" s="32">
        <v>5.534247746785681E-5</v>
      </c>
      <c r="BI118" s="33">
        <v>5.5905832174407699E-5</v>
      </c>
      <c r="BJ118" s="33">
        <v>5.4509938103297628E-5</v>
      </c>
      <c r="BK118" s="33">
        <v>7.9372954884582292E-5</v>
      </c>
      <c r="BL118" s="33">
        <v>4.3827703915866323E-5</v>
      </c>
      <c r="BM118" s="33">
        <v>4.8861856684734306E-5</v>
      </c>
      <c r="BN118" s="33">
        <v>4.7438423019130482E-5</v>
      </c>
      <c r="BO118" s="33">
        <v>-5.4336307147462293E-5</v>
      </c>
      <c r="BP118" s="33">
        <v>1.4923438534264477E-5</v>
      </c>
      <c r="BQ118" s="35">
        <v>2.5089741470895044E-3</v>
      </c>
      <c r="BR118" s="32">
        <v>8.9601543734607603E-6</v>
      </c>
      <c r="BS118" s="33">
        <v>9.5235090800116495E-6</v>
      </c>
      <c r="BT118" s="33">
        <v>8.1276150089015786E-6</v>
      </c>
      <c r="BU118" s="33">
        <v>3.2990631790186242E-5</v>
      </c>
      <c r="BV118" s="33">
        <v>-2.5546191785297268E-6</v>
      </c>
      <c r="BW118" s="33">
        <v>2.4795335903382565E-6</v>
      </c>
      <c r="BX118" s="33">
        <v>1.0560999247344327E-6</v>
      </c>
      <c r="BY118" s="33">
        <v>-1.0071863024185834E-4</v>
      </c>
      <c r="BZ118" s="33">
        <v>-3.1458884560131573E-5</v>
      </c>
      <c r="CA118" s="35">
        <v>2.4625918239951083E-3</v>
      </c>
      <c r="CB118" s="52">
        <v>3.2829194338446221E-5</v>
      </c>
      <c r="CC118" s="34">
        <v>3.3392549044997111E-5</v>
      </c>
      <c r="CD118" s="34">
        <v>3.199665497388704E-5</v>
      </c>
      <c r="CE118" s="34">
        <v>5.6859671755171703E-5</v>
      </c>
      <c r="CF118" s="34">
        <v>2.1314420786455734E-5</v>
      </c>
      <c r="CG118" s="34">
        <v>2.6348573555323718E-5</v>
      </c>
      <c r="CH118" s="34">
        <v>2.4925139889719894E-5</v>
      </c>
      <c r="CI118" s="34">
        <v>-7.6849590276872881E-5</v>
      </c>
      <c r="CJ118" s="34">
        <v>-7.5898445951461113E-6</v>
      </c>
      <c r="CK118" s="53">
        <v>2.4864608639600938E-3</v>
      </c>
      <c r="CL118" s="33">
        <v>0</v>
      </c>
      <c r="CM118" s="33">
        <f t="shared" si="143"/>
        <v>1.5308365133886337E-2</v>
      </c>
      <c r="CN118" s="33">
        <f t="shared" si="88"/>
        <v>7.6189962856390014E-3</v>
      </c>
      <c r="CO118" s="33">
        <f t="shared" si="89"/>
        <v>6.2274638322779019E-3</v>
      </c>
      <c r="CP118" s="33">
        <f t="shared" si="90"/>
        <v>6.3789997883894056E-3</v>
      </c>
      <c r="CQ118" s="33">
        <f t="shared" si="91"/>
        <v>5.8320988001936414E-3</v>
      </c>
      <c r="CR118" s="33">
        <f t="shared" si="92"/>
        <v>5.8008797068043183E-3</v>
      </c>
      <c r="CS118" s="33">
        <f t="shared" si="93"/>
        <v>1.2936517435071959E-2</v>
      </c>
      <c r="CT118" s="33">
        <f t="shared" si="94"/>
        <v>1.3633993610354223E-2</v>
      </c>
      <c r="CU118" s="33">
        <f t="shared" si="95"/>
        <v>5.5888800311778564E-3</v>
      </c>
      <c r="CV118" s="33">
        <f t="shared" si="96"/>
        <v>7.8064525063952228E-3</v>
      </c>
      <c r="CW118" s="33">
        <f t="shared" si="97"/>
        <v>1.2024415639023234E-2</v>
      </c>
      <c r="CX118" s="35">
        <f t="shared" si="98"/>
        <v>1.6752576758196636E-2</v>
      </c>
    </row>
    <row r="119" spans="1:102" x14ac:dyDescent="0.3">
      <c r="A119" s="21">
        <v>44041</v>
      </c>
      <c r="B119" s="22">
        <v>3258.44</v>
      </c>
      <c r="C119" s="23">
        <v>5899.63</v>
      </c>
      <c r="D119" s="23">
        <v>6682.0119999999997</v>
      </c>
      <c r="E119" s="23">
        <f t="shared" si="132"/>
        <v>5893.0847774359254</v>
      </c>
      <c r="F119" s="23">
        <f>VLOOKUP($A119,Data!S$7:T$800,2,0)</f>
        <v>326.82194500000003</v>
      </c>
      <c r="G119" s="23">
        <f>VLOOKUP($A119,Data!V$7:Y$800,4,0)</f>
        <v>32.238533071737578</v>
      </c>
      <c r="H119" s="23">
        <f>VLOOKUP($A119,Data!P$7:Q$800,2,0)</f>
        <v>58.61</v>
      </c>
      <c r="I119" s="23">
        <f>VLOOKUP($A119,Data!K$7:N$800,4,0)</f>
        <v>61.392508219869192</v>
      </c>
      <c r="J119" s="23">
        <f>VLOOKUP($A119,Data!AA$7:AB$800,2,0)</f>
        <v>601.8329</v>
      </c>
      <c r="K119" s="23">
        <f>VLOOKUP($A119,Data!AD$7:AE$800,2,0)</f>
        <v>60.830599999999997</v>
      </c>
      <c r="L119" s="23">
        <f>VLOOKUP($A119,Data!AL$7:AO$800,4,0)</f>
        <v>323.62211289697558</v>
      </c>
      <c r="M119" s="23">
        <f>VLOOKUP($A119,Data!AG$7:AJ$800,4,0)</f>
        <v>32.720700000000001</v>
      </c>
      <c r="N119" s="23">
        <f>VLOOKUP($A119,Data!AQ$7:AU$800,5,0)</f>
        <v>33.023249179945346</v>
      </c>
      <c r="O119" s="24">
        <f>VLOOKUP($A119,Data!AQ$7:AW$800,7,0)</f>
        <v>33.07457411603545</v>
      </c>
      <c r="P119" s="32">
        <f t="shared" si="99"/>
        <v>1.2428381451883519E-2</v>
      </c>
      <c r="Q119" s="33">
        <f t="shared" si="85"/>
        <v>1.2429640307523471E-2</v>
      </c>
      <c r="R119" s="33">
        <f t="shared" si="86"/>
        <v>1.2430815962923392E-2</v>
      </c>
      <c r="S119" s="34">
        <f t="shared" si="100"/>
        <v>1.2430450786267411E-2</v>
      </c>
      <c r="T119" s="33">
        <f t="shared" si="101"/>
        <v>1.2428265189585508E-2</v>
      </c>
      <c r="U119" s="33">
        <f t="shared" si="133"/>
        <v>1.2426749919912883E-2</v>
      </c>
      <c r="V119" s="33">
        <f t="shared" si="134"/>
        <v>1.2433883455230665E-2</v>
      </c>
      <c r="W119" s="33">
        <f t="shared" si="135"/>
        <v>1.2444735549369534E-2</v>
      </c>
      <c r="X119" s="33">
        <f t="shared" si="136"/>
        <v>1.2428401690383728E-2</v>
      </c>
      <c r="Y119" s="33">
        <f t="shared" si="137"/>
        <v>1.244278747732297E-2</v>
      </c>
      <c r="Z119" s="33">
        <f t="shared" si="138"/>
        <v>1.2432742746970815E-2</v>
      </c>
      <c r="AA119" s="33">
        <f t="shared" si="139"/>
        <v>1.2610945372169891E-2</v>
      </c>
      <c r="AB119" s="33">
        <f t="shared" si="140"/>
        <v>1.2443323732879374E-2</v>
      </c>
      <c r="AC119" s="35">
        <f t="shared" si="141"/>
        <v>1.4657058819323776E-2</v>
      </c>
      <c r="AD119" s="32">
        <f t="shared" si="102"/>
        <v>-1.3751179379628553E-6</v>
      </c>
      <c r="AE119" s="33">
        <f t="shared" si="103"/>
        <v>-2.8903876105879078E-6</v>
      </c>
      <c r="AF119" s="33">
        <f t="shared" si="104"/>
        <v>4.2431477071946944E-6</v>
      </c>
      <c r="AG119" s="33">
        <f t="shared" si="105"/>
        <v>1.5095241846063701E-5</v>
      </c>
      <c r="AH119" s="33">
        <f t="shared" si="106"/>
        <v>-1.2386171397427148E-6</v>
      </c>
      <c r="AI119" s="33">
        <f t="shared" si="107"/>
        <v>1.3147169799498926E-5</v>
      </c>
      <c r="AJ119" s="33">
        <f t="shared" si="108"/>
        <v>3.1024394473444517E-6</v>
      </c>
      <c r="AK119" s="33">
        <f t="shared" si="109"/>
        <v>1.8130506464641982E-4</v>
      </c>
      <c r="AL119" s="33">
        <f t="shared" si="110"/>
        <v>1.3683425355903722E-5</v>
      </c>
      <c r="AM119" s="35">
        <f t="shared" si="111"/>
        <v>2.2274185118003054E-3</v>
      </c>
      <c r="AN119" s="52">
        <f t="shared" si="112"/>
        <v>-2.5507733378837827E-6</v>
      </c>
      <c r="AO119" s="34">
        <f t="shared" si="113"/>
        <v>-4.0660430105088352E-6</v>
      </c>
      <c r="AP119" s="34">
        <f t="shared" si="114"/>
        <v>3.067492307273767E-6</v>
      </c>
      <c r="AQ119" s="34">
        <f t="shared" si="115"/>
        <v>1.3919586446142773E-5</v>
      </c>
      <c r="AR119" s="34">
        <f t="shared" si="116"/>
        <v>-2.4142725396636422E-6</v>
      </c>
      <c r="AS119" s="34">
        <f t="shared" si="117"/>
        <v>1.1971514399577998E-5</v>
      </c>
      <c r="AT119" s="34">
        <f t="shared" si="118"/>
        <v>1.9267840474235243E-6</v>
      </c>
      <c r="AU119" s="34">
        <f t="shared" si="119"/>
        <v>1.8012940924649889E-4</v>
      </c>
      <c r="AV119" s="34">
        <f t="shared" si="120"/>
        <v>1.2507769955982795E-5</v>
      </c>
      <c r="AW119" s="53">
        <f t="shared" si="121"/>
        <v>2.2262428564003844E-3</v>
      </c>
      <c r="AX119" s="52">
        <f t="shared" si="122"/>
        <v>-2.1855966818584704E-6</v>
      </c>
      <c r="AY119" s="34">
        <f t="shared" si="123"/>
        <v>-3.700866354483523E-6</v>
      </c>
      <c r="AZ119" s="34">
        <f t="shared" si="124"/>
        <v>3.4326689632990792E-6</v>
      </c>
      <c r="BA119" s="34">
        <f t="shared" si="125"/>
        <v>1.4284763102168085E-5</v>
      </c>
      <c r="BB119" s="34">
        <f t="shared" si="126"/>
        <v>-2.04909588363833E-6</v>
      </c>
      <c r="BC119" s="34">
        <f t="shared" si="127"/>
        <v>1.233669105560331E-5</v>
      </c>
      <c r="BD119" s="34">
        <f t="shared" si="128"/>
        <v>2.2919607034488365E-6</v>
      </c>
      <c r="BE119" s="34">
        <f t="shared" si="129"/>
        <v>1.8049458590252421E-4</v>
      </c>
      <c r="BF119" s="34">
        <f t="shared" si="130"/>
        <v>1.2872946612008107E-5</v>
      </c>
      <c r="BG119" s="53">
        <f t="shared" si="131"/>
        <v>2.2266080330564098E-3</v>
      </c>
      <c r="BH119" s="32">
        <v>-1.3751179379628553E-6</v>
      </c>
      <c r="BI119" s="33">
        <v>-2.8903876105879078E-6</v>
      </c>
      <c r="BJ119" s="33">
        <v>4.2431477071946944E-6</v>
      </c>
      <c r="BK119" s="33">
        <v>1.5095241846063701E-5</v>
      </c>
      <c r="BL119" s="33">
        <v>-1.2386171397427148E-6</v>
      </c>
      <c r="BM119" s="33">
        <v>1.3147169799498926E-5</v>
      </c>
      <c r="BN119" s="33">
        <v>3.1024394473444517E-6</v>
      </c>
      <c r="BO119" s="33">
        <v>1.8130506464641982E-4</v>
      </c>
      <c r="BP119" s="33">
        <v>1.3683425355903722E-5</v>
      </c>
      <c r="BQ119" s="35">
        <v>2.2274185118003054E-3</v>
      </c>
      <c r="BR119" s="32">
        <v>-2.5507733378837827E-6</v>
      </c>
      <c r="BS119" s="33">
        <v>-4.0660430105088352E-6</v>
      </c>
      <c r="BT119" s="33">
        <v>3.067492307273767E-6</v>
      </c>
      <c r="BU119" s="33">
        <v>1.3919586446142773E-5</v>
      </c>
      <c r="BV119" s="33">
        <v>-2.4142725396636422E-6</v>
      </c>
      <c r="BW119" s="33">
        <v>1.1971514399577998E-5</v>
      </c>
      <c r="BX119" s="33">
        <v>1.9267840474235243E-6</v>
      </c>
      <c r="BY119" s="33">
        <v>1.8012940924649889E-4</v>
      </c>
      <c r="BZ119" s="33">
        <v>1.2507769955982795E-5</v>
      </c>
      <c r="CA119" s="35">
        <v>2.2262428564003844E-3</v>
      </c>
      <c r="CB119" s="52">
        <v>-2.1855966818584704E-6</v>
      </c>
      <c r="CC119" s="34">
        <v>-3.700866354483523E-6</v>
      </c>
      <c r="CD119" s="34">
        <v>3.4326689632990792E-6</v>
      </c>
      <c r="CE119" s="34">
        <v>1.4284763102168085E-5</v>
      </c>
      <c r="CF119" s="34">
        <v>-2.04909588363833E-6</v>
      </c>
      <c r="CG119" s="34">
        <v>1.233669105560331E-5</v>
      </c>
      <c r="CH119" s="34">
        <v>2.2919607034488365E-6</v>
      </c>
      <c r="CI119" s="34">
        <v>1.8049458590252421E-4</v>
      </c>
      <c r="CJ119" s="34">
        <v>1.2872946612008107E-5</v>
      </c>
      <c r="CK119" s="53">
        <v>2.2266080330564098E-3</v>
      </c>
      <c r="CL119" s="33">
        <v>0</v>
      </c>
      <c r="CM119" s="33">
        <f t="shared" si="143"/>
        <v>1.5261103048776814E-2</v>
      </c>
      <c r="CN119" s="33">
        <f t="shared" si="88"/>
        <v>7.5962291707010188E-3</v>
      </c>
      <c r="CO119" s="33">
        <f t="shared" si="89"/>
        <v>6.1715765134455758E-3</v>
      </c>
      <c r="CP119" s="33">
        <f t="shared" si="90"/>
        <v>6.3225350984013051E-3</v>
      </c>
      <c r="CQ119" s="33">
        <f t="shared" si="91"/>
        <v>5.7770737998219523E-3</v>
      </c>
      <c r="CR119" s="33">
        <f t="shared" si="92"/>
        <v>5.7207612459924118E-3</v>
      </c>
      <c r="CS119" s="33">
        <f t="shared" si="93"/>
        <v>1.2891962637233689E-2</v>
      </c>
      <c r="CT119" s="33">
        <f t="shared" si="94"/>
        <v>1.3584287192272004E-2</v>
      </c>
      <c r="CU119" s="33">
        <f t="shared" si="95"/>
        <v>5.541004603993871E-3</v>
      </c>
      <c r="CV119" s="33">
        <f t="shared" si="96"/>
        <v>7.8614159041043852E-3</v>
      </c>
      <c r="CW119" s="33">
        <f t="shared" si="97"/>
        <v>1.2009257844343368E-2</v>
      </c>
      <c r="CX119" s="35">
        <f t="shared" si="98"/>
        <v>1.4198688658874747E-2</v>
      </c>
    </row>
    <row r="120" spans="1:102" x14ac:dyDescent="0.3">
      <c r="A120" s="21">
        <v>44040</v>
      </c>
      <c r="B120" s="22">
        <v>3218.44</v>
      </c>
      <c r="C120" s="23">
        <v>5827.2</v>
      </c>
      <c r="D120" s="23">
        <v>6599.9690000000001</v>
      </c>
      <c r="E120" s="23">
        <f t="shared" si="132"/>
        <v>5820.730473741949</v>
      </c>
      <c r="F120" s="23">
        <f>VLOOKUP($A120,Data!S$7:T$800,2,0)</f>
        <v>322.809977</v>
      </c>
      <c r="G120" s="23">
        <f>VLOOKUP($A120,Data!V$7:Y$800,4,0)</f>
        <v>31.842830184295089</v>
      </c>
      <c r="H120" s="23">
        <f>VLOOKUP($A120,Data!P$7:Q$800,2,0)</f>
        <v>57.8902</v>
      </c>
      <c r="I120" s="23">
        <f>VLOOKUP($A120,Data!K$7:N$800,4,0)</f>
        <v>60.637885767223224</v>
      </c>
      <c r="J120" s="23">
        <f>VLOOKUP($A120,Data!AA$7:AB$800,2,0)</f>
        <v>594.44489999999996</v>
      </c>
      <c r="K120" s="23">
        <f>VLOOKUP($A120,Data!AD$7:AE$800,2,0)</f>
        <v>60.082999999999998</v>
      </c>
      <c r="L120" s="23">
        <f>VLOOKUP($A120,Data!AL$7:AO$800,4,0)</f>
        <v>319.6480114016382</v>
      </c>
      <c r="M120" s="23">
        <f>VLOOKUP($A120,Data!AG$7:AJ$800,4,0)</f>
        <v>32.313200000000002</v>
      </c>
      <c r="N120" s="23">
        <f>VLOOKUP($A120,Data!AQ$7:AU$800,5,0)</f>
        <v>32.617380554388561</v>
      </c>
      <c r="O120" s="24">
        <f>VLOOKUP($A120,Data!AQ$7:AW$800,7,0)</f>
        <v>32.59680088809683</v>
      </c>
      <c r="P120" s="32">
        <f t="shared" si="99"/>
        <v>-6.4734010205561576E-3</v>
      </c>
      <c r="Q120" s="33">
        <f t="shared" si="85"/>
        <v>-6.4653408625910957E-3</v>
      </c>
      <c r="R120" s="33">
        <f t="shared" si="86"/>
        <v>-6.4619416685045561E-3</v>
      </c>
      <c r="S120" s="34">
        <f t="shared" si="100"/>
        <v>-6.4636605713122965E-3</v>
      </c>
      <c r="T120" s="33">
        <f t="shared" si="101"/>
        <v>-6.4640932339751211E-3</v>
      </c>
      <c r="U120" s="33">
        <f t="shared" si="133"/>
        <v>-6.4637971415911766E-3</v>
      </c>
      <c r="V120" s="33">
        <f t="shared" si="134"/>
        <v>-6.4667822266463171E-3</v>
      </c>
      <c r="W120" s="33">
        <f t="shared" si="135"/>
        <v>-6.5072393037253207E-3</v>
      </c>
      <c r="X120" s="33">
        <f t="shared" si="136"/>
        <v>-6.4646786764382957E-3</v>
      </c>
      <c r="Y120" s="33">
        <f t="shared" si="137"/>
        <v>-6.4491591288674543E-3</v>
      </c>
      <c r="Z120" s="33">
        <f t="shared" si="138"/>
        <v>-6.486702815073464E-3</v>
      </c>
      <c r="AA120" s="33">
        <f t="shared" si="139"/>
        <v>-6.5760550433329179E-3</v>
      </c>
      <c r="AB120" s="33">
        <f t="shared" si="140"/>
        <v>-6.4507576097342367E-3</v>
      </c>
      <c r="AC120" s="35">
        <f t="shared" si="141"/>
        <v>-4.7961175145068147E-3</v>
      </c>
      <c r="AD120" s="32">
        <f t="shared" si="102"/>
        <v>1.2476286159746053E-6</v>
      </c>
      <c r="AE120" s="33">
        <f t="shared" si="103"/>
        <v>1.5437209999191737E-6</v>
      </c>
      <c r="AF120" s="33">
        <f t="shared" si="104"/>
        <v>-1.441364055221328E-6</v>
      </c>
      <c r="AG120" s="33">
        <f t="shared" si="105"/>
        <v>-4.1898441134224917E-5</v>
      </c>
      <c r="AH120" s="33">
        <f t="shared" si="106"/>
        <v>6.6218615280000392E-7</v>
      </c>
      <c r="AI120" s="33">
        <f t="shared" si="107"/>
        <v>1.6181733723641401E-5</v>
      </c>
      <c r="AJ120" s="33">
        <f t="shared" si="108"/>
        <v>-2.1361952482368274E-5</v>
      </c>
      <c r="AK120" s="33">
        <f t="shared" si="109"/>
        <v>-1.1071418074182215E-4</v>
      </c>
      <c r="AL120" s="33">
        <f t="shared" si="110"/>
        <v>1.4583252856859019E-5</v>
      </c>
      <c r="AM120" s="35">
        <f t="shared" si="111"/>
        <v>1.6692233480842811E-3</v>
      </c>
      <c r="AN120" s="52">
        <f t="shared" si="112"/>
        <v>-2.1515654705650533E-6</v>
      </c>
      <c r="AO120" s="34">
        <f t="shared" si="113"/>
        <v>-1.8554730866204849E-6</v>
      </c>
      <c r="AP120" s="34">
        <f t="shared" si="114"/>
        <v>-4.8405581417609866E-6</v>
      </c>
      <c r="AQ120" s="34">
        <f t="shared" si="115"/>
        <v>-4.5297635220764576E-5</v>
      </c>
      <c r="AR120" s="34">
        <f t="shared" si="116"/>
        <v>-2.7370079337396547E-6</v>
      </c>
      <c r="AS120" s="34">
        <f t="shared" si="117"/>
        <v>1.2782539637101742E-5</v>
      </c>
      <c r="AT120" s="34">
        <f t="shared" si="118"/>
        <v>-2.4761146568907932E-5</v>
      </c>
      <c r="AU120" s="34">
        <f t="shared" si="119"/>
        <v>-1.1411337482836181E-4</v>
      </c>
      <c r="AV120" s="34">
        <f t="shared" si="120"/>
        <v>1.1184058770319361E-5</v>
      </c>
      <c r="AW120" s="53">
        <f t="shared" si="121"/>
        <v>1.6658241539977414E-3</v>
      </c>
      <c r="AX120" s="52">
        <f t="shared" si="122"/>
        <v>-4.3266266280816978E-7</v>
      </c>
      <c r="AY120" s="34">
        <f t="shared" si="123"/>
        <v>-1.365702788636014E-7</v>
      </c>
      <c r="AZ120" s="34">
        <f t="shared" si="124"/>
        <v>-3.1216553340041031E-6</v>
      </c>
      <c r="BA120" s="34">
        <f t="shared" si="125"/>
        <v>-4.3578732413007693E-5</v>
      </c>
      <c r="BB120" s="34">
        <f t="shared" si="126"/>
        <v>-1.0181051259827711E-6</v>
      </c>
      <c r="BC120" s="34">
        <f t="shared" si="127"/>
        <v>1.4501442444858625E-5</v>
      </c>
      <c r="BD120" s="34">
        <f t="shared" si="128"/>
        <v>-2.3042243761151049E-5</v>
      </c>
      <c r="BE120" s="34">
        <f t="shared" si="129"/>
        <v>-1.1239447202060493E-4</v>
      </c>
      <c r="BF120" s="34">
        <f t="shared" si="130"/>
        <v>1.2902961578076244E-5</v>
      </c>
      <c r="BG120" s="53">
        <f t="shared" si="131"/>
        <v>1.6675430568054983E-3</v>
      </c>
      <c r="BH120" s="32">
        <v>1.2476286159746053E-6</v>
      </c>
      <c r="BI120" s="33">
        <v>1.5437209999191737E-6</v>
      </c>
      <c r="BJ120" s="33">
        <v>-1.441364055221328E-6</v>
      </c>
      <c r="BK120" s="33">
        <v>-4.1898441134224917E-5</v>
      </c>
      <c r="BL120" s="33">
        <v>6.6218615280000392E-7</v>
      </c>
      <c r="BM120" s="33">
        <v>1.6181733723641401E-5</v>
      </c>
      <c r="BN120" s="33">
        <v>-2.1361952482368274E-5</v>
      </c>
      <c r="BO120" s="33">
        <v>-1.1071418074182215E-4</v>
      </c>
      <c r="BP120" s="33">
        <v>1.4583252856859019E-5</v>
      </c>
      <c r="BQ120" s="35">
        <v>1.6692233480842811E-3</v>
      </c>
      <c r="BR120" s="32">
        <v>-2.1515654705650533E-6</v>
      </c>
      <c r="BS120" s="33">
        <v>-1.8554730866204849E-6</v>
      </c>
      <c r="BT120" s="33">
        <v>-4.8405581417609866E-6</v>
      </c>
      <c r="BU120" s="33">
        <v>-4.5297635220764576E-5</v>
      </c>
      <c r="BV120" s="33">
        <v>-2.7370079337396547E-6</v>
      </c>
      <c r="BW120" s="33">
        <v>1.2782539637101742E-5</v>
      </c>
      <c r="BX120" s="33">
        <v>-2.4761146568907932E-5</v>
      </c>
      <c r="BY120" s="33">
        <v>-1.1411337482836181E-4</v>
      </c>
      <c r="BZ120" s="33">
        <v>1.1184058770319361E-5</v>
      </c>
      <c r="CA120" s="35">
        <v>1.6658241539977414E-3</v>
      </c>
      <c r="CB120" s="52">
        <v>-4.3266266280816978E-7</v>
      </c>
      <c r="CC120" s="34">
        <v>-1.365702788636014E-7</v>
      </c>
      <c r="CD120" s="34">
        <v>-3.1216553340041031E-6</v>
      </c>
      <c r="CE120" s="34">
        <v>-4.3578732413007693E-5</v>
      </c>
      <c r="CF120" s="34">
        <v>-1.0181051259827711E-6</v>
      </c>
      <c r="CG120" s="34">
        <v>1.4501442444858625E-5</v>
      </c>
      <c r="CH120" s="34">
        <v>-2.3042243761151049E-5</v>
      </c>
      <c r="CI120" s="34">
        <v>-1.1239447202060493E-4</v>
      </c>
      <c r="CJ120" s="34">
        <v>1.2902961578076244E-5</v>
      </c>
      <c r="CK120" s="53">
        <v>1.6675430568054983E-3</v>
      </c>
      <c r="CL120" s="33">
        <v>0</v>
      </c>
      <c r="CM120" s="33">
        <f t="shared" si="143"/>
        <v>1.5259924106789668E-2</v>
      </c>
      <c r="CN120" s="33">
        <f t="shared" si="88"/>
        <v>7.595422561885945E-3</v>
      </c>
      <c r="CO120" s="33">
        <f t="shared" si="89"/>
        <v>6.1729431333148455E-3</v>
      </c>
      <c r="CP120" s="33">
        <f t="shared" si="90"/>
        <v>6.3254080590258166E-3</v>
      </c>
      <c r="CQ120" s="33">
        <f t="shared" si="91"/>
        <v>5.7728585510492536E-3</v>
      </c>
      <c r="CR120" s="33">
        <f t="shared" si="92"/>
        <v>5.70576625655006E-3</v>
      </c>
      <c r="CS120" s="33">
        <f t="shared" si="93"/>
        <v>1.2893201821499334E-2</v>
      </c>
      <c r="CT120" s="33">
        <f t="shared" si="94"/>
        <v>1.3571125199421941E-2</v>
      </c>
      <c r="CU120" s="33">
        <f t="shared" si="95"/>
        <v>5.537923283184254E-3</v>
      </c>
      <c r="CV120" s="33">
        <f t="shared" si="96"/>
        <v>7.6809612289892026E-3</v>
      </c>
      <c r="CW120" s="33">
        <f t="shared" si="97"/>
        <v>1.1995580285496743E-2</v>
      </c>
      <c r="CX120" s="35">
        <f t="shared" si="98"/>
        <v>1.1972276380827873E-2</v>
      </c>
    </row>
    <row r="121" spans="1:102" x14ac:dyDescent="0.3">
      <c r="A121" s="21">
        <v>44039</v>
      </c>
      <c r="B121" s="22">
        <v>3239.41</v>
      </c>
      <c r="C121" s="23">
        <v>5865.12</v>
      </c>
      <c r="D121" s="23">
        <v>6642.8950000000004</v>
      </c>
      <c r="E121" s="23">
        <f t="shared" si="132"/>
        <v>5858.5984656475057</v>
      </c>
      <c r="F121" s="23">
        <f>VLOOKUP($A121,Data!S$7:T$800,2,0)</f>
        <v>324.91022700000002</v>
      </c>
      <c r="G121" s="23">
        <f>VLOOKUP($A121,Data!V$7:Y$800,4,0)</f>
        <v>32.049994849390593</v>
      </c>
      <c r="H121" s="23">
        <f>VLOOKUP($A121,Data!P$7:Q$800,2,0)</f>
        <v>58.267000000000003</v>
      </c>
      <c r="I121" s="23">
        <f>VLOOKUP($A121,Data!K$7:N$800,4,0)</f>
        <v>61.035055479142152</v>
      </c>
      <c r="J121" s="23">
        <f>VLOOKUP($A121,Data!AA$7:AB$800,2,0)</f>
        <v>598.31280000000004</v>
      </c>
      <c r="K121" s="23">
        <f>VLOOKUP($A121,Data!AD$7:AE$800,2,0)</f>
        <v>60.472999999999999</v>
      </c>
      <c r="L121" s="23">
        <f>VLOOKUP($A121,Data!AL$7:AO$800,4,0)</f>
        <v>321.73501080191465</v>
      </c>
      <c r="M121" s="23">
        <f>VLOOKUP($A121,Data!AG$7:AJ$800,4,0)</f>
        <v>32.527099999999997</v>
      </c>
      <c r="N121" s="23">
        <f>VLOOKUP($A121,Data!AQ$7:AU$800,5,0)</f>
        <v>32.829153465930041</v>
      </c>
      <c r="O121" s="24">
        <f>VLOOKUP($A121,Data!AQ$7:AW$800,7,0)</f>
        <v>32.753892405129342</v>
      </c>
      <c r="P121" s="32">
        <f t="shared" si="99"/>
        <v>7.3951294147647229E-3</v>
      </c>
      <c r="Q121" s="33">
        <f t="shared" si="85"/>
        <v>7.397737910186164E-3</v>
      </c>
      <c r="R121" s="33">
        <f t="shared" si="86"/>
        <v>7.3994912423254178E-3</v>
      </c>
      <c r="S121" s="34">
        <f t="shared" si="100"/>
        <v>7.3988369681913134E-3</v>
      </c>
      <c r="T121" s="33">
        <f t="shared" si="101"/>
        <v>7.3961478421071813E-3</v>
      </c>
      <c r="U121" s="33">
        <f t="shared" si="133"/>
        <v>7.3958439459753667E-3</v>
      </c>
      <c r="V121" s="33">
        <f t="shared" si="134"/>
        <v>7.399851311398864E-3</v>
      </c>
      <c r="W121" s="33">
        <f t="shared" si="135"/>
        <v>7.3746312684364046E-3</v>
      </c>
      <c r="X121" s="33">
        <f t="shared" si="136"/>
        <v>7.3944165310846355E-3</v>
      </c>
      <c r="Y121" s="33">
        <f t="shared" si="137"/>
        <v>7.4048160457116374E-3</v>
      </c>
      <c r="Z121" s="33">
        <f t="shared" si="138"/>
        <v>7.4004643916618651E-3</v>
      </c>
      <c r="AA121" s="33">
        <f t="shared" si="139"/>
        <v>7.5550131337660531E-3</v>
      </c>
      <c r="AB121" s="33">
        <f t="shared" si="140"/>
        <v>7.4430751109257898E-3</v>
      </c>
      <c r="AC121" s="35">
        <f t="shared" si="141"/>
        <v>3.613989558544306E-3</v>
      </c>
      <c r="AD121" s="32">
        <f t="shared" si="102"/>
        <v>-1.5900680789826538E-6</v>
      </c>
      <c r="AE121" s="33">
        <f t="shared" si="103"/>
        <v>-1.8939642107973498E-6</v>
      </c>
      <c r="AF121" s="33">
        <f t="shared" si="104"/>
        <v>2.1134012126999835E-6</v>
      </c>
      <c r="AG121" s="33">
        <f t="shared" si="105"/>
        <v>-2.3106641749759405E-5</v>
      </c>
      <c r="AH121" s="33">
        <f t="shared" si="106"/>
        <v>-3.321379101528521E-6</v>
      </c>
      <c r="AI121" s="33">
        <f t="shared" si="107"/>
        <v>7.0781355254734279E-6</v>
      </c>
      <c r="AJ121" s="33">
        <f t="shared" si="108"/>
        <v>2.7264814757010924E-6</v>
      </c>
      <c r="AK121" s="33">
        <f t="shared" si="109"/>
        <v>1.572752235798891E-4</v>
      </c>
      <c r="AL121" s="33">
        <f t="shared" si="110"/>
        <v>4.5337200739625771E-5</v>
      </c>
      <c r="AM121" s="35">
        <f t="shared" si="111"/>
        <v>-3.783748351641858E-3</v>
      </c>
      <c r="AN121" s="52">
        <f t="shared" si="112"/>
        <v>-3.3434002182364253E-6</v>
      </c>
      <c r="AO121" s="34">
        <f t="shared" si="113"/>
        <v>-3.6472963500511213E-6</v>
      </c>
      <c r="AP121" s="34">
        <f t="shared" si="114"/>
        <v>3.6006907344621197E-7</v>
      </c>
      <c r="AQ121" s="34">
        <f t="shared" si="115"/>
        <v>-2.4859973889013176E-5</v>
      </c>
      <c r="AR121" s="34">
        <f t="shared" si="116"/>
        <v>-5.0747112407822925E-6</v>
      </c>
      <c r="AS121" s="34">
        <f t="shared" si="117"/>
        <v>5.3248033862196564E-6</v>
      </c>
      <c r="AT121" s="34">
        <f t="shared" si="118"/>
        <v>9.7314933644732093E-7</v>
      </c>
      <c r="AU121" s="34">
        <f t="shared" si="119"/>
        <v>1.5552189144063533E-4</v>
      </c>
      <c r="AV121" s="34">
        <f t="shared" si="120"/>
        <v>4.3583868600372E-5</v>
      </c>
      <c r="AW121" s="53">
        <f t="shared" si="121"/>
        <v>-3.7855016837811117E-3</v>
      </c>
      <c r="AX121" s="52">
        <f t="shared" si="122"/>
        <v>-2.6891260840322673E-6</v>
      </c>
      <c r="AY121" s="34">
        <f t="shared" si="123"/>
        <v>-2.9930222158469633E-6</v>
      </c>
      <c r="AZ121" s="34">
        <f t="shared" si="124"/>
        <v>1.01434320765037E-6</v>
      </c>
      <c r="BA121" s="34">
        <f t="shared" si="125"/>
        <v>-2.4205699754809018E-5</v>
      </c>
      <c r="BB121" s="34">
        <f t="shared" si="126"/>
        <v>-4.4204371065781345E-6</v>
      </c>
      <c r="BC121" s="34">
        <f t="shared" si="127"/>
        <v>5.9790775204238145E-6</v>
      </c>
      <c r="BD121" s="34">
        <f t="shared" si="128"/>
        <v>1.627423470651479E-6</v>
      </c>
      <c r="BE121" s="34">
        <f t="shared" si="129"/>
        <v>1.5617616557483949E-4</v>
      </c>
      <c r="BF121" s="34">
        <f t="shared" si="130"/>
        <v>4.4238142734576158E-5</v>
      </c>
      <c r="BG121" s="53">
        <f t="shared" si="131"/>
        <v>-3.7848474096469076E-3</v>
      </c>
      <c r="BH121" s="32">
        <v>-1.5900680789826538E-6</v>
      </c>
      <c r="BI121" s="33">
        <v>-1.8939642107973498E-6</v>
      </c>
      <c r="BJ121" s="33">
        <v>2.1134012126999835E-6</v>
      </c>
      <c r="BK121" s="33">
        <v>-2.3106641749759405E-5</v>
      </c>
      <c r="BL121" s="33">
        <v>-3.321379101528521E-6</v>
      </c>
      <c r="BM121" s="33">
        <v>7.0781355254734279E-6</v>
      </c>
      <c r="BN121" s="33">
        <v>2.7264814757010924E-6</v>
      </c>
      <c r="BO121" s="33">
        <v>1.572752235798891E-4</v>
      </c>
      <c r="BP121" s="33">
        <v>4.5337200739625771E-5</v>
      </c>
      <c r="BQ121" s="35">
        <v>-3.783748351641858E-3</v>
      </c>
      <c r="BR121" s="32">
        <v>-3.3434002182364253E-6</v>
      </c>
      <c r="BS121" s="33">
        <v>-3.6472963500511213E-6</v>
      </c>
      <c r="BT121" s="33">
        <v>3.6006907344621197E-7</v>
      </c>
      <c r="BU121" s="33">
        <v>-2.4859973889013176E-5</v>
      </c>
      <c r="BV121" s="33">
        <v>-5.0747112407822925E-6</v>
      </c>
      <c r="BW121" s="33">
        <v>5.3248033862196564E-6</v>
      </c>
      <c r="BX121" s="33">
        <v>9.7314933644732093E-7</v>
      </c>
      <c r="BY121" s="33">
        <v>1.5552189144063533E-4</v>
      </c>
      <c r="BZ121" s="33">
        <v>4.3583868600372E-5</v>
      </c>
      <c r="CA121" s="35">
        <v>-3.7855016837811117E-3</v>
      </c>
      <c r="CB121" s="52">
        <v>-2.6891260840322673E-6</v>
      </c>
      <c r="CC121" s="34">
        <v>-2.9930222158469633E-6</v>
      </c>
      <c r="CD121" s="34">
        <v>1.01434320765037E-6</v>
      </c>
      <c r="CE121" s="34">
        <v>-2.4205699754809018E-5</v>
      </c>
      <c r="CF121" s="34">
        <v>-4.4204371065781345E-6</v>
      </c>
      <c r="CG121" s="34">
        <v>5.9790775204238145E-6</v>
      </c>
      <c r="CH121" s="34">
        <v>1.627423470651479E-6</v>
      </c>
      <c r="CI121" s="34">
        <v>1.5617616557483949E-4</v>
      </c>
      <c r="CJ121" s="34">
        <v>4.4238142734576158E-5</v>
      </c>
      <c r="CK121" s="53">
        <v>-3.7848474096469076E-3</v>
      </c>
      <c r="CL121" s="33">
        <v>0</v>
      </c>
      <c r="CM121" s="33">
        <f t="shared" si="143"/>
        <v>1.5256450595632742E-2</v>
      </c>
      <c r="CN121" s="33">
        <f t="shared" si="88"/>
        <v>7.5937184935657154E-3</v>
      </c>
      <c r="CO121" s="33">
        <f t="shared" si="89"/>
        <v>6.1716796357924597E-3</v>
      </c>
      <c r="CP121" s="33">
        <f t="shared" si="90"/>
        <v>6.3238444666164906E-3</v>
      </c>
      <c r="CQ121" s="33">
        <f t="shared" si="91"/>
        <v>5.7743176717108824E-3</v>
      </c>
      <c r="CR121" s="33">
        <f t="shared" si="92"/>
        <v>5.7481797551812708E-3</v>
      </c>
      <c r="CS121" s="33">
        <f t="shared" si="93"/>
        <v>1.289252673341923E-2</v>
      </c>
      <c r="CT121" s="33">
        <f t="shared" si="94"/>
        <v>1.3554617399938129E-2</v>
      </c>
      <c r="CU121" s="33">
        <f t="shared" si="95"/>
        <v>5.5595437822728577E-3</v>
      </c>
      <c r="CV121" s="33">
        <f t="shared" si="96"/>
        <v>7.7932643123184153E-3</v>
      </c>
      <c r="CW121" s="33">
        <f t="shared" si="97"/>
        <v>1.1980726278460363E-2</v>
      </c>
      <c r="CX121" s="35">
        <f t="shared" si="98"/>
        <v>1.0274927946926971E-2</v>
      </c>
    </row>
    <row r="122" spans="1:102" x14ac:dyDescent="0.3">
      <c r="A122" s="21">
        <v>44036</v>
      </c>
      <c r="B122" s="22">
        <v>3215.63</v>
      </c>
      <c r="C122" s="23">
        <v>5822.05</v>
      </c>
      <c r="D122" s="23">
        <v>6594.1019999999999</v>
      </c>
      <c r="E122" s="23">
        <f t="shared" si="132"/>
        <v>5815.5700112571121</v>
      </c>
      <c r="F122" s="23">
        <f>VLOOKUP($A122,Data!S$7:T$800,2,0)</f>
        <v>322.52478600000001</v>
      </c>
      <c r="G122" s="23">
        <f>VLOOKUP($A122,Data!V$7:Y$800,4,0)</f>
        <v>31.814698305534574</v>
      </c>
      <c r="H122" s="23">
        <f>VLOOKUP($A122,Data!P$7:Q$800,2,0)</f>
        <v>57.838999999999999</v>
      </c>
      <c r="I122" s="23">
        <f>VLOOKUP($A122,Data!K$7:N$800,4,0)</f>
        <v>60.588239553233358</v>
      </c>
      <c r="J122" s="23">
        <f>VLOOKUP($A122,Data!AA$7:AB$800,2,0)</f>
        <v>593.92110000000002</v>
      </c>
      <c r="K122" s="23">
        <f>VLOOKUP($A122,Data!AD$7:AE$800,2,0)</f>
        <v>60.028500000000001</v>
      </c>
      <c r="L122" s="23">
        <f>VLOOKUP($A122,Data!AL$7:AO$800,4,0)</f>
        <v>319.3715132901001</v>
      </c>
      <c r="M122" s="23">
        <f>VLOOKUP($A122,Data!AG$7:AJ$800,4,0)</f>
        <v>32.283200000000001</v>
      </c>
      <c r="N122" s="23">
        <f>VLOOKUP($A122,Data!AQ$7:AU$800,5,0)</f>
        <v>32.586608888363585</v>
      </c>
      <c r="O122" s="24">
        <f>VLOOKUP($A122,Data!AQ$7:AW$800,7,0)</f>
        <v>32.63594643547831</v>
      </c>
      <c r="P122" s="32">
        <f t="shared" si="99"/>
        <v>-6.1903908321639944E-3</v>
      </c>
      <c r="Q122" s="33">
        <f t="shared" si="85"/>
        <v>-6.1759268584536953E-3</v>
      </c>
      <c r="R122" s="33">
        <f t="shared" si="86"/>
        <v>-6.1705694792679733E-3</v>
      </c>
      <c r="S122" s="34">
        <f t="shared" si="100"/>
        <v>-6.1735426822023768E-3</v>
      </c>
      <c r="T122" s="33">
        <f t="shared" si="101"/>
        <v>-6.1784909667997878E-3</v>
      </c>
      <c r="U122" s="33">
        <f t="shared" si="133"/>
        <v>-6.1772419843806325E-3</v>
      </c>
      <c r="V122" s="33">
        <f t="shared" si="134"/>
        <v>-6.1805504246659204E-3</v>
      </c>
      <c r="W122" s="33">
        <f t="shared" si="135"/>
        <v>-6.1889250814330943E-3</v>
      </c>
      <c r="X122" s="33">
        <f t="shared" si="136"/>
        <v>-6.1764133998603032E-3</v>
      </c>
      <c r="Y122" s="33">
        <f t="shared" si="137"/>
        <v>-6.1605348291241535E-3</v>
      </c>
      <c r="Z122" s="33">
        <f t="shared" si="138"/>
        <v>-6.1703776117750797E-3</v>
      </c>
      <c r="AA122" s="33">
        <f t="shared" si="139"/>
        <v>-6.2151571027948549E-3</v>
      </c>
      <c r="AB122" s="33">
        <f t="shared" si="140"/>
        <v>-6.1628206732673441E-3</v>
      </c>
      <c r="AC122" s="35">
        <f t="shared" si="141"/>
        <v>-4.7267769691641259E-3</v>
      </c>
      <c r="AD122" s="32">
        <f t="shared" si="102"/>
        <v>-2.5641083460925529E-6</v>
      </c>
      <c r="AE122" s="33">
        <f t="shared" si="103"/>
        <v>-1.3151259269372773E-6</v>
      </c>
      <c r="AF122" s="33">
        <f t="shared" si="104"/>
        <v>-4.6235662122251497E-6</v>
      </c>
      <c r="AG122" s="33">
        <f t="shared" si="105"/>
        <v>-1.299822297939901E-5</v>
      </c>
      <c r="AH122" s="33">
        <f t="shared" si="106"/>
        <v>-4.8654140660797651E-7</v>
      </c>
      <c r="AI122" s="33">
        <f t="shared" si="107"/>
        <v>1.5392029329541757E-5</v>
      </c>
      <c r="AJ122" s="33">
        <f t="shared" si="108"/>
        <v>5.5492466786155603E-6</v>
      </c>
      <c r="AK122" s="33">
        <f t="shared" si="109"/>
        <v>-3.9230244341159626E-5</v>
      </c>
      <c r="AL122" s="33">
        <f t="shared" si="110"/>
        <v>1.3106185186351205E-5</v>
      </c>
      <c r="AM122" s="35">
        <f t="shared" si="111"/>
        <v>1.4491498892895693E-3</v>
      </c>
      <c r="AN122" s="52">
        <f t="shared" si="112"/>
        <v>-7.9214875318145417E-6</v>
      </c>
      <c r="AO122" s="34">
        <f t="shared" si="113"/>
        <v>-6.672505112659266E-6</v>
      </c>
      <c r="AP122" s="34">
        <f t="shared" si="114"/>
        <v>-9.9809453979471385E-6</v>
      </c>
      <c r="AQ122" s="34">
        <f t="shared" si="115"/>
        <v>-1.8355602165120999E-5</v>
      </c>
      <c r="AR122" s="34">
        <f t="shared" si="116"/>
        <v>-5.8439205923299653E-6</v>
      </c>
      <c r="AS122" s="34">
        <f t="shared" si="117"/>
        <v>1.0034650143819768E-5</v>
      </c>
      <c r="AT122" s="34">
        <f t="shared" si="118"/>
        <v>1.9186749289357152E-7</v>
      </c>
      <c r="AU122" s="34">
        <f t="shared" si="119"/>
        <v>-4.4587623526881615E-5</v>
      </c>
      <c r="AV122" s="34">
        <f t="shared" si="120"/>
        <v>7.7488060006292159E-6</v>
      </c>
      <c r="AW122" s="53">
        <f t="shared" si="121"/>
        <v>1.4437925101038473E-3</v>
      </c>
      <c r="AX122" s="52">
        <f t="shared" si="122"/>
        <v>-4.9482845974058165E-6</v>
      </c>
      <c r="AY122" s="34">
        <f t="shared" si="123"/>
        <v>-3.6993021782505409E-6</v>
      </c>
      <c r="AZ122" s="34">
        <f t="shared" si="124"/>
        <v>-7.0077424635384133E-6</v>
      </c>
      <c r="BA122" s="34">
        <f t="shared" si="125"/>
        <v>-1.5382399230712274E-5</v>
      </c>
      <c r="BB122" s="34">
        <f t="shared" si="126"/>
        <v>-2.8707176579212401E-6</v>
      </c>
      <c r="BC122" s="34">
        <f t="shared" si="127"/>
        <v>1.3007853078228493E-5</v>
      </c>
      <c r="BD122" s="34">
        <f t="shared" si="128"/>
        <v>3.1650704273022967E-6</v>
      </c>
      <c r="BE122" s="34">
        <f t="shared" si="129"/>
        <v>-4.1614420592472889E-5</v>
      </c>
      <c r="BF122" s="34">
        <f t="shared" si="130"/>
        <v>1.0722008935037941E-5</v>
      </c>
      <c r="BG122" s="53">
        <f t="shared" si="131"/>
        <v>1.4467657130382561E-3</v>
      </c>
      <c r="BH122" s="32">
        <v>-2.5641083460925529E-6</v>
      </c>
      <c r="BI122" s="33">
        <v>-1.3151259269372773E-6</v>
      </c>
      <c r="BJ122" s="33">
        <v>-4.6235662122251497E-6</v>
      </c>
      <c r="BK122" s="33">
        <v>-1.299822297939901E-5</v>
      </c>
      <c r="BL122" s="33">
        <v>-4.8654140660797651E-7</v>
      </c>
      <c r="BM122" s="33">
        <v>1.5392029329541757E-5</v>
      </c>
      <c r="BN122" s="33">
        <v>5.5492466786155603E-6</v>
      </c>
      <c r="BO122" s="33">
        <v>-3.9230244341159626E-5</v>
      </c>
      <c r="BP122" s="33">
        <v>1.3106185186351205E-5</v>
      </c>
      <c r="BQ122" s="35">
        <v>1.4491498892895693E-3</v>
      </c>
      <c r="BR122" s="32">
        <v>-7.9214875318145417E-6</v>
      </c>
      <c r="BS122" s="33">
        <v>-6.672505112659266E-6</v>
      </c>
      <c r="BT122" s="33">
        <v>-9.9809453979471385E-6</v>
      </c>
      <c r="BU122" s="33">
        <v>-1.8355602165120999E-5</v>
      </c>
      <c r="BV122" s="33">
        <v>-5.8439205923299653E-6</v>
      </c>
      <c r="BW122" s="33">
        <v>1.0034650143819768E-5</v>
      </c>
      <c r="BX122" s="33">
        <v>1.9186749289357152E-7</v>
      </c>
      <c r="BY122" s="33">
        <v>-4.4587623526881615E-5</v>
      </c>
      <c r="BZ122" s="33">
        <v>7.7488060006292159E-6</v>
      </c>
      <c r="CA122" s="35">
        <v>1.4437925101038473E-3</v>
      </c>
      <c r="CB122" s="52">
        <v>-4.9482845974058165E-6</v>
      </c>
      <c r="CC122" s="34">
        <v>-3.6993021782505409E-6</v>
      </c>
      <c r="CD122" s="34">
        <v>-7.0077424635384133E-6</v>
      </c>
      <c r="CE122" s="34">
        <v>-1.5382399230712274E-5</v>
      </c>
      <c r="CF122" s="34">
        <v>-2.8707176579212401E-6</v>
      </c>
      <c r="CG122" s="34">
        <v>1.3007853078228493E-5</v>
      </c>
      <c r="CH122" s="34">
        <v>3.1650704273022967E-6</v>
      </c>
      <c r="CI122" s="34">
        <v>-4.1614420592472889E-5</v>
      </c>
      <c r="CJ122" s="34">
        <v>1.0722008935037941E-5</v>
      </c>
      <c r="CK122" s="53">
        <v>1.4467657130382561E-3</v>
      </c>
      <c r="CL122" s="33">
        <v>0</v>
      </c>
      <c r="CM122" s="33">
        <f t="shared" ref="CM122:CM137" si="144">(D122/D$767)/($C122/$C$767)-1</f>
        <v>1.5254683588819873E-2</v>
      </c>
      <c r="CN122" s="33">
        <f t="shared" si="88"/>
        <v>7.5926192229476275E-3</v>
      </c>
      <c r="CO122" s="33">
        <f t="shared" si="89"/>
        <v>6.1732677711781037E-3</v>
      </c>
      <c r="CP122" s="33">
        <f t="shared" si="90"/>
        <v>6.3257364154045703E-3</v>
      </c>
      <c r="CQ122" s="33">
        <f t="shared" si="91"/>
        <v>5.7722076806681066E-3</v>
      </c>
      <c r="CR122" s="33">
        <f t="shared" si="92"/>
        <v>5.7712490902217528E-3</v>
      </c>
      <c r="CS122" s="33">
        <f t="shared" si="93"/>
        <v>1.2895866239788445E-2</v>
      </c>
      <c r="CT122" s="33">
        <f t="shared" si="94"/>
        <v>1.3547496055241304E-2</v>
      </c>
      <c r="CU122" s="33">
        <f t="shared" si="95"/>
        <v>5.5568222831612335E-3</v>
      </c>
      <c r="CV122" s="33">
        <f t="shared" si="96"/>
        <v>7.6359518987023645E-3</v>
      </c>
      <c r="CW122" s="33">
        <f t="shared" si="97"/>
        <v>1.1935184873228089E-2</v>
      </c>
      <c r="CX122" s="35">
        <f t="shared" si="98"/>
        <v>1.4083788856693369E-2</v>
      </c>
    </row>
    <row r="123" spans="1:102" x14ac:dyDescent="0.3">
      <c r="A123" s="21">
        <v>44035</v>
      </c>
      <c r="B123" s="22">
        <v>3235.66</v>
      </c>
      <c r="C123" s="23">
        <v>5858.23</v>
      </c>
      <c r="D123" s="23">
        <v>6635.0439999999999</v>
      </c>
      <c r="E123" s="23">
        <f t="shared" si="132"/>
        <v>5851.6957044518058</v>
      </c>
      <c r="F123" s="23">
        <f>VLOOKUP($A123,Data!S$7:T$800,2,0)</f>
        <v>324.52989100000002</v>
      </c>
      <c r="G123" s="23">
        <f>VLOOKUP($A123,Data!V$7:Y$800,4,0)</f>
        <v>32.012446936775177</v>
      </c>
      <c r="H123" s="23">
        <f>VLOOKUP($A123,Data!P$7:Q$800,2,0)</f>
        <v>58.198700000000002</v>
      </c>
      <c r="I123" s="23">
        <f>VLOOKUP($A123,Data!K$7:N$800,4,0)</f>
        <v>60.965550779556338</v>
      </c>
      <c r="J123" s="23">
        <f>VLOOKUP($A123,Data!AA$7:AB$800,2,0)</f>
        <v>597.61220000000003</v>
      </c>
      <c r="K123" s="23">
        <f>VLOOKUP($A123,Data!AD$7:AE$800,2,0)</f>
        <v>60.400599999999997</v>
      </c>
      <c r="L123" s="23">
        <f>VLOOKUP($A123,Data!AL$7:AO$800,4,0)</f>
        <v>321.35439123119869</v>
      </c>
      <c r="M123" s="23">
        <f>VLOOKUP($A123,Data!AG$7:AJ$800,4,0)</f>
        <v>32.485100000000003</v>
      </c>
      <c r="N123" s="23">
        <f>VLOOKUP($A123,Data!AQ$7:AU$800,5,0)</f>
        <v>32.788679641104927</v>
      </c>
      <c r="O123" s="24">
        <f>VLOOKUP($A123,Data!AQ$7:AW$800,7,0)</f>
        <v>32.790941904469555</v>
      </c>
      <c r="P123" s="32">
        <f t="shared" si="99"/>
        <v>-1.2319827107282633E-2</v>
      </c>
      <c r="Q123" s="33">
        <f t="shared" si="85"/>
        <v>-1.2266101049067779E-2</v>
      </c>
      <c r="R123" s="33">
        <f t="shared" si="86"/>
        <v>-1.2243337562223844E-2</v>
      </c>
      <c r="S123" s="34">
        <f t="shared" si="100"/>
        <v>-1.2254810993982661E-2</v>
      </c>
      <c r="T123" s="33">
        <f t="shared" si="101"/>
        <v>-1.225184017577452E-2</v>
      </c>
      <c r="U123" s="33">
        <f t="shared" si="133"/>
        <v>-1.2254244110638357E-2</v>
      </c>
      <c r="V123" s="33">
        <f t="shared" si="134"/>
        <v>-1.2253758017131355E-2</v>
      </c>
      <c r="W123" s="33">
        <f t="shared" si="135"/>
        <v>-1.2226512226512276E-2</v>
      </c>
      <c r="X123" s="33">
        <f t="shared" si="136"/>
        <v>-1.2244545803744789E-2</v>
      </c>
      <c r="Y123" s="33">
        <f t="shared" si="137"/>
        <v>-1.2216342096827981E-2</v>
      </c>
      <c r="Z123" s="33">
        <f t="shared" si="138"/>
        <v>-1.2243108041130157E-2</v>
      </c>
      <c r="AA123" s="33">
        <f t="shared" si="139"/>
        <v>-1.2193601552023425E-2</v>
      </c>
      <c r="AB123" s="33">
        <f t="shared" si="140"/>
        <v>-1.2252610762159555E-2</v>
      </c>
      <c r="AC123" s="35">
        <f t="shared" si="141"/>
        <v>-1.044315494824799E-2</v>
      </c>
      <c r="AD123" s="32">
        <f t="shared" si="102"/>
        <v>1.4260873293259202E-5</v>
      </c>
      <c r="AE123" s="33">
        <f t="shared" si="103"/>
        <v>1.1856938429422037E-5</v>
      </c>
      <c r="AF123" s="33">
        <f t="shared" si="104"/>
        <v>1.2343031936423721E-5</v>
      </c>
      <c r="AG123" s="33">
        <f t="shared" si="105"/>
        <v>3.9588822555503E-5</v>
      </c>
      <c r="AH123" s="33">
        <f t="shared" si="106"/>
        <v>2.1555245322990579E-5</v>
      </c>
      <c r="AI123" s="33">
        <f t="shared" si="107"/>
        <v>4.9758952239797871E-5</v>
      </c>
      <c r="AJ123" s="33">
        <f t="shared" si="108"/>
        <v>2.2993007937621712E-5</v>
      </c>
      <c r="AK123" s="33">
        <f t="shared" si="109"/>
        <v>7.2499497044353767E-5</v>
      </c>
      <c r="AL123" s="33">
        <f t="shared" si="110"/>
        <v>1.3490286908224292E-5</v>
      </c>
      <c r="AM123" s="35">
        <f t="shared" si="111"/>
        <v>1.8229461008197889E-3</v>
      </c>
      <c r="AN123" s="52">
        <f t="shared" si="112"/>
        <v>-8.5026135506760525E-6</v>
      </c>
      <c r="AO123" s="34">
        <f t="shared" si="113"/>
        <v>-1.0906548414513217E-5</v>
      </c>
      <c r="AP123" s="34">
        <f t="shared" si="114"/>
        <v>-1.0420454907511534E-5</v>
      </c>
      <c r="AQ123" s="34">
        <f t="shared" si="115"/>
        <v>1.6825335711567746E-5</v>
      </c>
      <c r="AR123" s="34">
        <f t="shared" si="116"/>
        <v>-1.2082415209446751E-6</v>
      </c>
      <c r="AS123" s="34">
        <f t="shared" si="117"/>
        <v>2.6995465395862617E-5</v>
      </c>
      <c r="AT123" s="34">
        <f t="shared" si="118"/>
        <v>2.2952109368645779E-7</v>
      </c>
      <c r="AU123" s="34">
        <f t="shared" si="119"/>
        <v>4.9736010200418512E-5</v>
      </c>
      <c r="AV123" s="34">
        <f t="shared" si="120"/>
        <v>-9.2731999357109629E-6</v>
      </c>
      <c r="AW123" s="53">
        <f t="shared" si="121"/>
        <v>1.8001826139758537E-3</v>
      </c>
      <c r="AX123" s="52">
        <f t="shared" si="122"/>
        <v>2.9708182082144319E-6</v>
      </c>
      <c r="AY123" s="34">
        <f t="shared" si="123"/>
        <v>5.6688334437726695E-7</v>
      </c>
      <c r="AZ123" s="34">
        <f t="shared" si="124"/>
        <v>1.0529768513789506E-6</v>
      </c>
      <c r="BA123" s="34">
        <f t="shared" si="125"/>
        <v>2.829876747045823E-5</v>
      </c>
      <c r="BB123" s="34">
        <f t="shared" si="126"/>
        <v>1.0265190237945809E-5</v>
      </c>
      <c r="BC123" s="34">
        <f t="shared" si="127"/>
        <v>3.8468897154753101E-5</v>
      </c>
      <c r="BD123" s="34">
        <f t="shared" si="128"/>
        <v>1.1702952852576942E-5</v>
      </c>
      <c r="BE123" s="34">
        <f t="shared" si="129"/>
        <v>6.1209441959308997E-5</v>
      </c>
      <c r="BF123" s="34">
        <f t="shared" si="130"/>
        <v>2.2002318231795215E-6</v>
      </c>
      <c r="BG123" s="53">
        <f t="shared" si="131"/>
        <v>1.8116560457347441E-3</v>
      </c>
      <c r="BH123" s="32">
        <v>1.4260873293259202E-5</v>
      </c>
      <c r="BI123" s="33">
        <v>1.1856938429422037E-5</v>
      </c>
      <c r="BJ123" s="33">
        <v>1.2343031936423721E-5</v>
      </c>
      <c r="BK123" s="33">
        <v>3.9588822555503E-5</v>
      </c>
      <c r="BL123" s="33">
        <v>2.1555245322990579E-5</v>
      </c>
      <c r="BM123" s="33">
        <v>4.9758952239797871E-5</v>
      </c>
      <c r="BN123" s="33">
        <v>2.2993007937621712E-5</v>
      </c>
      <c r="BO123" s="33">
        <v>7.2499497044353767E-5</v>
      </c>
      <c r="BP123" s="33">
        <v>1.3490286908224292E-5</v>
      </c>
      <c r="BQ123" s="35">
        <v>1.8229461008197889E-3</v>
      </c>
      <c r="BR123" s="32">
        <v>-8.5026135506760525E-6</v>
      </c>
      <c r="BS123" s="33">
        <v>-1.0906548414513217E-5</v>
      </c>
      <c r="BT123" s="33">
        <v>-1.0420454907511534E-5</v>
      </c>
      <c r="BU123" s="33">
        <v>1.6825335711567746E-5</v>
      </c>
      <c r="BV123" s="33">
        <v>-1.2082415209446751E-6</v>
      </c>
      <c r="BW123" s="33">
        <v>2.6995465395862617E-5</v>
      </c>
      <c r="BX123" s="33">
        <v>2.2952109368645779E-7</v>
      </c>
      <c r="BY123" s="33">
        <v>4.9736010200418512E-5</v>
      </c>
      <c r="BZ123" s="33">
        <v>-9.2731999357109629E-6</v>
      </c>
      <c r="CA123" s="35">
        <v>1.8001826139758537E-3</v>
      </c>
      <c r="CB123" s="52">
        <v>2.9708182082144319E-6</v>
      </c>
      <c r="CC123" s="34">
        <v>5.6688334437726695E-7</v>
      </c>
      <c r="CD123" s="34">
        <v>1.0529768513789506E-6</v>
      </c>
      <c r="CE123" s="34">
        <v>2.829876747045823E-5</v>
      </c>
      <c r="CF123" s="34">
        <v>1.0265190237945809E-5</v>
      </c>
      <c r="CG123" s="34">
        <v>3.8468897154753101E-5</v>
      </c>
      <c r="CH123" s="34">
        <v>1.1702952852576942E-5</v>
      </c>
      <c r="CI123" s="34">
        <v>6.1209441959308997E-5</v>
      </c>
      <c r="CJ123" s="34">
        <v>2.2002318231795215E-6</v>
      </c>
      <c r="CK123" s="53">
        <v>1.8116560457347441E-3</v>
      </c>
      <c r="CL123" s="33">
        <v>0</v>
      </c>
      <c r="CM123" s="33">
        <f t="shared" si="144"/>
        <v>1.5249210713753625E-2</v>
      </c>
      <c r="CN123" s="33">
        <f t="shared" si="88"/>
        <v>7.5902020218596711E-3</v>
      </c>
      <c r="CO123" s="33">
        <f t="shared" si="89"/>
        <v>6.1758637476687639E-3</v>
      </c>
      <c r="CP123" s="33">
        <f t="shared" si="90"/>
        <v>6.3270680865259443E-3</v>
      </c>
      <c r="CQ123" s="33">
        <f t="shared" si="91"/>
        <v>5.7768868549372687E-3</v>
      </c>
      <c r="CR123" s="33">
        <f t="shared" si="92"/>
        <v>5.7844037423400163E-3</v>
      </c>
      <c r="CS123" s="33">
        <f t="shared" si="93"/>
        <v>1.2896362118318683E-2</v>
      </c>
      <c r="CT123" s="33">
        <f t="shared" si="94"/>
        <v>1.3531798798960937E-2</v>
      </c>
      <c r="CU123" s="33">
        <f t="shared" si="95"/>
        <v>5.5512075553139084E-3</v>
      </c>
      <c r="CV123" s="33">
        <f t="shared" si="96"/>
        <v>7.6757289237621151E-3</v>
      </c>
      <c r="CW123" s="33">
        <f t="shared" si="97"/>
        <v>1.1921840021369645E-2</v>
      </c>
      <c r="CX123" s="35">
        <f t="shared" si="98"/>
        <v>1.2607250177317342E-2</v>
      </c>
    </row>
    <row r="124" spans="1:102" x14ac:dyDescent="0.3">
      <c r="A124" s="21">
        <v>44034</v>
      </c>
      <c r="B124" s="22">
        <v>3276.02</v>
      </c>
      <c r="C124" s="23">
        <v>5930.98</v>
      </c>
      <c r="D124" s="23">
        <v>6717.2860000000001</v>
      </c>
      <c r="E124" s="23">
        <f t="shared" si="132"/>
        <v>5924.2968425292502</v>
      </c>
      <c r="F124" s="23">
        <f>VLOOKUP($A124,Data!S$7:T$800,2,0)</f>
        <v>328.55529799999999</v>
      </c>
      <c r="G124" s="23">
        <f>VLOOKUP($A124,Data!V$7:Y$800,4,0)</f>
        <v>32.409602112591536</v>
      </c>
      <c r="H124" s="23">
        <f>VLOOKUP($A124,Data!P$7:Q$800,2,0)</f>
        <v>58.920699999999997</v>
      </c>
      <c r="I124" s="23">
        <f>VLOOKUP($A124,Data!K$7:N$800,4,0)</f>
        <v>61.720173232202313</v>
      </c>
      <c r="J124" s="23">
        <f>VLOOKUP($A124,Data!AA$7:AB$800,2,0)</f>
        <v>605.0204</v>
      </c>
      <c r="K124" s="23">
        <f>VLOOKUP($A124,Data!AD$7:AE$800,2,0)</f>
        <v>61.147599999999997</v>
      </c>
      <c r="L124" s="23">
        <f>VLOOKUP($A124,Data!AL$7:AO$800,4,0)</f>
        <v>325.33753380743798</v>
      </c>
      <c r="M124" s="23">
        <f>VLOOKUP($A124,Data!AG$7:AJ$800,4,0)</f>
        <v>32.886099999999999</v>
      </c>
      <c r="N124" s="23">
        <f>VLOOKUP($A124,Data!AQ$7:AU$800,5,0)</f>
        <v>33.195410079904264</v>
      </c>
      <c r="O124" s="24">
        <f>VLOOKUP($A124,Data!AQ$7:AW$800,7,0)</f>
        <v>33.136996695480036</v>
      </c>
      <c r="P124" s="32">
        <f t="shared" si="99"/>
        <v>5.7470911491110943E-3</v>
      </c>
      <c r="Q124" s="33">
        <f t="shared" si="85"/>
        <v>5.7639575444421443E-3</v>
      </c>
      <c r="R124" s="33">
        <f t="shared" si="86"/>
        <v>5.7708455362266431E-3</v>
      </c>
      <c r="S124" s="34">
        <f t="shared" si="100"/>
        <v>5.7672823781593106E-3</v>
      </c>
      <c r="T124" s="33">
        <f t="shared" si="101"/>
        <v>5.7619942339284247E-3</v>
      </c>
      <c r="U124" s="33">
        <f t="shared" si="133"/>
        <v>5.7617551188722249E-3</v>
      </c>
      <c r="V124" s="33">
        <f t="shared" si="134"/>
        <v>5.761037293968263E-3</v>
      </c>
      <c r="W124" s="33">
        <f t="shared" si="135"/>
        <v>5.6625141562853809E-3</v>
      </c>
      <c r="X124" s="33">
        <f t="shared" si="136"/>
        <v>5.7680933241526233E-3</v>
      </c>
      <c r="Y124" s="33">
        <f t="shared" si="137"/>
        <v>5.7766578284239589E-3</v>
      </c>
      <c r="Z124" s="33">
        <f t="shared" si="138"/>
        <v>5.752418417567462E-3</v>
      </c>
      <c r="AA124" s="33">
        <f t="shared" si="139"/>
        <v>5.6234748732502116E-3</v>
      </c>
      <c r="AB124" s="33">
        <f t="shared" si="140"/>
        <v>5.7780109011675851E-3</v>
      </c>
      <c r="AC124" s="35">
        <f t="shared" si="141"/>
        <v>1.1669011277493091E-4</v>
      </c>
      <c r="AD124" s="32">
        <f t="shared" si="102"/>
        <v>-1.9633105137195628E-6</v>
      </c>
      <c r="AE124" s="33">
        <f t="shared" si="103"/>
        <v>-2.2024255699193418E-6</v>
      </c>
      <c r="AF124" s="33">
        <f t="shared" si="104"/>
        <v>-2.9202504738812252E-6</v>
      </c>
      <c r="AG124" s="33">
        <f t="shared" si="105"/>
        <v>-1.0144338815676335E-4</v>
      </c>
      <c r="AH124" s="33">
        <f t="shared" si="106"/>
        <v>4.1357797104790706E-6</v>
      </c>
      <c r="AI124" s="33">
        <f t="shared" si="107"/>
        <v>1.2700283981814664E-5</v>
      </c>
      <c r="AJ124" s="33">
        <f t="shared" si="108"/>
        <v>-1.1539126874682282E-5</v>
      </c>
      <c r="AK124" s="33">
        <f t="shared" si="109"/>
        <v>-1.404826711919327E-4</v>
      </c>
      <c r="AL124" s="33">
        <f t="shared" si="110"/>
        <v>1.4053356725440835E-5</v>
      </c>
      <c r="AM124" s="35">
        <f t="shared" si="111"/>
        <v>-5.6472674316672133E-3</v>
      </c>
      <c r="AN124" s="52">
        <f t="shared" si="112"/>
        <v>-8.8513022982183998E-6</v>
      </c>
      <c r="AO124" s="34">
        <f t="shared" si="113"/>
        <v>-9.0904173544181788E-6</v>
      </c>
      <c r="AP124" s="34">
        <f t="shared" si="114"/>
        <v>-9.8082422583800621E-6</v>
      </c>
      <c r="AQ124" s="34">
        <f t="shared" si="115"/>
        <v>-1.0833137994126218E-4</v>
      </c>
      <c r="AR124" s="34">
        <f t="shared" si="116"/>
        <v>-2.7522120740197664E-6</v>
      </c>
      <c r="AS124" s="34">
        <f t="shared" si="117"/>
        <v>5.812292197315827E-6</v>
      </c>
      <c r="AT124" s="34">
        <f t="shared" si="118"/>
        <v>-1.8427118659181119E-5</v>
      </c>
      <c r="AU124" s="34">
        <f t="shared" si="119"/>
        <v>-1.4737066297643153E-4</v>
      </c>
      <c r="AV124" s="34">
        <f t="shared" si="120"/>
        <v>7.1653649409419984E-6</v>
      </c>
      <c r="AW124" s="53">
        <f t="shared" si="121"/>
        <v>-5.6541554234517122E-3</v>
      </c>
      <c r="AX124" s="52">
        <f t="shared" si="122"/>
        <v>-5.288144230952696E-6</v>
      </c>
      <c r="AY124" s="34">
        <f t="shared" si="123"/>
        <v>-5.5272592871524751E-6</v>
      </c>
      <c r="AZ124" s="34">
        <f t="shared" si="124"/>
        <v>-6.2450841911143584E-6</v>
      </c>
      <c r="BA124" s="34">
        <f t="shared" si="125"/>
        <v>-1.0476822187399648E-4</v>
      </c>
      <c r="BB124" s="34">
        <f t="shared" si="126"/>
        <v>8.109459932459373E-7</v>
      </c>
      <c r="BC124" s="34">
        <f t="shared" si="127"/>
        <v>9.3754502645815307E-6</v>
      </c>
      <c r="BD124" s="34">
        <f t="shared" si="128"/>
        <v>-1.4863960591915415E-5</v>
      </c>
      <c r="BE124" s="34">
        <f t="shared" si="129"/>
        <v>-1.4380750490916583E-4</v>
      </c>
      <c r="BF124" s="34">
        <f t="shared" si="130"/>
        <v>1.0728523008207702E-5</v>
      </c>
      <c r="BG124" s="53">
        <f t="shared" si="131"/>
        <v>-5.6505922653844465E-3</v>
      </c>
      <c r="BH124" s="32">
        <v>-1.9633105137195628E-6</v>
      </c>
      <c r="BI124" s="33">
        <v>-2.2024255699193418E-6</v>
      </c>
      <c r="BJ124" s="33">
        <v>-2.9202504738812252E-6</v>
      </c>
      <c r="BK124" s="33">
        <v>-1.0144338815676335E-4</v>
      </c>
      <c r="BL124" s="33">
        <v>4.1357797104790706E-6</v>
      </c>
      <c r="BM124" s="33">
        <v>1.2700283981814664E-5</v>
      </c>
      <c r="BN124" s="33">
        <v>-1.1539126874682282E-5</v>
      </c>
      <c r="BO124" s="33">
        <v>-1.404826711919327E-4</v>
      </c>
      <c r="BP124" s="33">
        <v>1.4053356725440835E-5</v>
      </c>
      <c r="BQ124" s="35">
        <v>-5.6472674316672133E-3</v>
      </c>
      <c r="BR124" s="32">
        <v>-8.8513022982183998E-6</v>
      </c>
      <c r="BS124" s="33">
        <v>-9.0904173544181788E-6</v>
      </c>
      <c r="BT124" s="33">
        <v>-9.8082422583800621E-6</v>
      </c>
      <c r="BU124" s="33">
        <v>-1.0833137994126218E-4</v>
      </c>
      <c r="BV124" s="33">
        <v>-2.7522120740197664E-6</v>
      </c>
      <c r="BW124" s="33">
        <v>5.812292197315827E-6</v>
      </c>
      <c r="BX124" s="33">
        <v>-1.8427118659181119E-5</v>
      </c>
      <c r="BY124" s="33">
        <v>-1.4737066297643153E-4</v>
      </c>
      <c r="BZ124" s="33">
        <v>7.1653649409419984E-6</v>
      </c>
      <c r="CA124" s="35">
        <v>-5.6541554234517122E-3</v>
      </c>
      <c r="CB124" s="52">
        <v>-5.288144230952696E-6</v>
      </c>
      <c r="CC124" s="34">
        <v>-5.5272592871524751E-6</v>
      </c>
      <c r="CD124" s="34">
        <v>-6.2450841911143584E-6</v>
      </c>
      <c r="CE124" s="34">
        <v>-1.0476822187399648E-4</v>
      </c>
      <c r="CF124" s="34">
        <v>8.109459932459373E-7</v>
      </c>
      <c r="CG124" s="34">
        <v>9.3754502645815307E-6</v>
      </c>
      <c r="CH124" s="34">
        <v>-1.4863960591915415E-5</v>
      </c>
      <c r="CI124" s="34">
        <v>-1.4380750490916583E-4</v>
      </c>
      <c r="CJ124" s="34">
        <v>1.0728523008207702E-5</v>
      </c>
      <c r="CK124" s="53">
        <v>-5.6505922653844465E-3</v>
      </c>
      <c r="CL124" s="33">
        <v>0</v>
      </c>
      <c r="CM124" s="33">
        <f t="shared" si="144"/>
        <v>1.5225813643473085E-2</v>
      </c>
      <c r="CN124" s="33">
        <f t="shared" si="88"/>
        <v>7.5786851357129148E-3</v>
      </c>
      <c r="CO124" s="33">
        <f t="shared" si="89"/>
        <v>6.1613368195638785E-3</v>
      </c>
      <c r="CP124" s="33">
        <f t="shared" si="90"/>
        <v>6.3149880973032424E-3</v>
      </c>
      <c r="CQ124" s="33">
        <f t="shared" si="91"/>
        <v>5.764318509234867E-3</v>
      </c>
      <c r="CR124" s="33">
        <f t="shared" si="92"/>
        <v>5.7440930630379139E-3</v>
      </c>
      <c r="CS124" s="33">
        <f t="shared" si="93"/>
        <v>1.2874258236756253E-2</v>
      </c>
      <c r="CT124" s="33">
        <f t="shared" si="94"/>
        <v>1.3480742801054602E-2</v>
      </c>
      <c r="CU124" s="33">
        <f t="shared" si="95"/>
        <v>5.5278003312437818E-3</v>
      </c>
      <c r="CV124" s="33">
        <f t="shared" si="96"/>
        <v>7.6017711283424827E-3</v>
      </c>
      <c r="CW124" s="33">
        <f t="shared" si="97"/>
        <v>1.190801956879306E-2</v>
      </c>
      <c r="CX124" s="35">
        <f t="shared" si="98"/>
        <v>1.0741840981673079E-2</v>
      </c>
    </row>
    <row r="125" spans="1:102" x14ac:dyDescent="0.3">
      <c r="A125" s="21">
        <v>44033</v>
      </c>
      <c r="B125" s="22">
        <v>3257.3</v>
      </c>
      <c r="C125" s="23">
        <v>5896.99</v>
      </c>
      <c r="D125" s="23">
        <v>6678.7439999999997</v>
      </c>
      <c r="E125" s="23">
        <f t="shared" si="132"/>
        <v>5890.3256710847827</v>
      </c>
      <c r="F125" s="23">
        <f>VLOOKUP($A125,Data!S$7:T$800,2,0)</f>
        <v>326.67300999999998</v>
      </c>
      <c r="G125" s="23">
        <f>VLOOKUP($A125,Data!V$7:Y$800,4,0)</f>
        <v>32.223935686201358</v>
      </c>
      <c r="H125" s="23">
        <f>VLOOKUP($A125,Data!P$7:Q$800,2,0)</f>
        <v>58.583199999999998</v>
      </c>
      <c r="I125" s="23">
        <f>VLOOKUP($A125,Data!K$7:N$800,4,0)</f>
        <v>61.372649734273253</v>
      </c>
      <c r="J125" s="23">
        <f>VLOOKUP($A125,Data!AA$7:AB$800,2,0)</f>
        <v>601.55060000000003</v>
      </c>
      <c r="K125" s="23">
        <f>VLOOKUP($A125,Data!AD$7:AE$800,2,0)</f>
        <v>60.796399999999998</v>
      </c>
      <c r="L125" s="23">
        <f>VLOOKUP($A125,Data!AL$7:AO$800,4,0)</f>
        <v>323.4767601347836</v>
      </c>
      <c r="M125" s="23">
        <f>VLOOKUP($A125,Data!AG$7:AJ$800,4,0)</f>
        <v>32.702199999999998</v>
      </c>
      <c r="N125" s="23">
        <f>VLOOKUP($A125,Data!AQ$7:AU$800,5,0)</f>
        <v>33.004708514318672</v>
      </c>
      <c r="O125" s="24">
        <f>VLOOKUP($A125,Data!AQ$7:AW$800,7,0)</f>
        <v>33.133130386758616</v>
      </c>
      <c r="P125" s="32">
        <f t="shared" si="99"/>
        <v>1.6790493997245193E-3</v>
      </c>
      <c r="Q125" s="33">
        <f t="shared" si="85"/>
        <v>1.6884517712605351E-3</v>
      </c>
      <c r="R125" s="33">
        <f t="shared" si="86"/>
        <v>1.6936004938616911E-3</v>
      </c>
      <c r="S125" s="34">
        <f t="shared" si="100"/>
        <v>1.6914178297411154E-3</v>
      </c>
      <c r="T125" s="33">
        <f t="shared" si="101"/>
        <v>1.6896377135349194E-3</v>
      </c>
      <c r="U125" s="33">
        <f t="shared" si="133"/>
        <v>1.6890681256758189E-3</v>
      </c>
      <c r="V125" s="33">
        <f t="shared" si="134"/>
        <v>1.6910521285200542E-3</v>
      </c>
      <c r="W125" s="33">
        <f t="shared" si="135"/>
        <v>1.7828200972447306E-3</v>
      </c>
      <c r="X125" s="33">
        <f t="shared" si="136"/>
        <v>1.6911587168109143E-3</v>
      </c>
      <c r="Y125" s="33">
        <f t="shared" si="137"/>
        <v>1.7020056645646875E-3</v>
      </c>
      <c r="Z125" s="33">
        <f t="shared" si="138"/>
        <v>1.7007556179082783E-3</v>
      </c>
      <c r="AA125" s="33">
        <f t="shared" si="139"/>
        <v>1.5987748851453709E-3</v>
      </c>
      <c r="AB125" s="33">
        <f t="shared" si="140"/>
        <v>1.7041751734292454E-3</v>
      </c>
      <c r="AC125" s="35">
        <f t="shared" si="141"/>
        <v>5.2591208875729656E-3</v>
      </c>
      <c r="AD125" s="32">
        <f t="shared" si="102"/>
        <v>1.1859422743842885E-6</v>
      </c>
      <c r="AE125" s="33">
        <f t="shared" si="103"/>
        <v>6.1635441528373747E-7</v>
      </c>
      <c r="AF125" s="33">
        <f t="shared" si="104"/>
        <v>2.600357259519015E-6</v>
      </c>
      <c r="AG125" s="33">
        <f t="shared" si="105"/>
        <v>9.4368325984195423E-5</v>
      </c>
      <c r="AH125" s="33">
        <f t="shared" si="106"/>
        <v>2.7069455503792028E-6</v>
      </c>
      <c r="AI125" s="33">
        <f t="shared" si="107"/>
        <v>1.3553893304152353E-5</v>
      </c>
      <c r="AJ125" s="33">
        <f t="shared" si="108"/>
        <v>1.23038466477432E-5</v>
      </c>
      <c r="AK125" s="33">
        <f t="shared" si="109"/>
        <v>-8.9676886115164223E-5</v>
      </c>
      <c r="AL125" s="33">
        <f t="shared" si="110"/>
        <v>1.5723402168710265E-5</v>
      </c>
      <c r="AM125" s="35">
        <f t="shared" si="111"/>
        <v>3.5706691163124304E-3</v>
      </c>
      <c r="AN125" s="52">
        <f t="shared" si="112"/>
        <v>-3.9627803267716644E-6</v>
      </c>
      <c r="AO125" s="34">
        <f t="shared" si="113"/>
        <v>-4.5323681858722153E-6</v>
      </c>
      <c r="AP125" s="34">
        <f t="shared" si="114"/>
        <v>-2.5483653416369378E-6</v>
      </c>
      <c r="AQ125" s="34">
        <f t="shared" si="115"/>
        <v>8.921960338303947E-5</v>
      </c>
      <c r="AR125" s="34">
        <f t="shared" si="116"/>
        <v>-2.44177705077675E-6</v>
      </c>
      <c r="AS125" s="34">
        <f t="shared" si="117"/>
        <v>8.4051707029964007E-6</v>
      </c>
      <c r="AT125" s="34">
        <f t="shared" si="118"/>
        <v>7.1551240465872468E-6</v>
      </c>
      <c r="AU125" s="34">
        <f t="shared" si="119"/>
        <v>-9.4825608716320176E-5</v>
      </c>
      <c r="AV125" s="34">
        <f t="shared" si="120"/>
        <v>1.0574679567554313E-5</v>
      </c>
      <c r="AW125" s="53">
        <f t="shared" si="121"/>
        <v>3.5655203937112745E-3</v>
      </c>
      <c r="AX125" s="52">
        <f t="shared" si="122"/>
        <v>-1.7801162062180964E-6</v>
      </c>
      <c r="AY125" s="34">
        <f t="shared" si="123"/>
        <v>-2.3497040653186474E-6</v>
      </c>
      <c r="AZ125" s="34">
        <f t="shared" si="124"/>
        <v>-3.6570122108336989E-7</v>
      </c>
      <c r="BA125" s="34">
        <f t="shared" si="125"/>
        <v>9.1402267503593038E-5</v>
      </c>
      <c r="BB125" s="34">
        <f t="shared" si="126"/>
        <v>-2.5911293022318205E-7</v>
      </c>
      <c r="BC125" s="34">
        <f t="shared" si="127"/>
        <v>1.0587834823549969E-5</v>
      </c>
      <c r="BD125" s="34">
        <f t="shared" si="128"/>
        <v>9.3377881671408147E-6</v>
      </c>
      <c r="BE125" s="34">
        <f t="shared" si="129"/>
        <v>-9.2642944595766608E-5</v>
      </c>
      <c r="BF125" s="34">
        <f t="shared" si="130"/>
        <v>1.2757343688107881E-5</v>
      </c>
      <c r="BG125" s="53">
        <f t="shared" si="131"/>
        <v>3.5677030578318281E-3</v>
      </c>
      <c r="BH125" s="32">
        <v>1.1859422743842885E-6</v>
      </c>
      <c r="BI125" s="33">
        <v>6.1635441528373747E-7</v>
      </c>
      <c r="BJ125" s="33">
        <v>2.600357259519015E-6</v>
      </c>
      <c r="BK125" s="33">
        <v>9.4368325984195423E-5</v>
      </c>
      <c r="BL125" s="33">
        <v>2.7069455503792028E-6</v>
      </c>
      <c r="BM125" s="33">
        <v>1.3553893304152353E-5</v>
      </c>
      <c r="BN125" s="33">
        <v>1.23038466477432E-5</v>
      </c>
      <c r="BO125" s="33">
        <v>-8.9676886115164223E-5</v>
      </c>
      <c r="BP125" s="33">
        <v>1.5723402168710265E-5</v>
      </c>
      <c r="BQ125" s="35">
        <v>3.5706691163124304E-3</v>
      </c>
      <c r="BR125" s="32">
        <v>-3.9627803267716644E-6</v>
      </c>
      <c r="BS125" s="33">
        <v>-4.5323681858722153E-6</v>
      </c>
      <c r="BT125" s="33">
        <v>-2.5483653416369378E-6</v>
      </c>
      <c r="BU125" s="33">
        <v>8.921960338303947E-5</v>
      </c>
      <c r="BV125" s="33">
        <v>-2.44177705077675E-6</v>
      </c>
      <c r="BW125" s="33">
        <v>8.4051707029964007E-6</v>
      </c>
      <c r="BX125" s="33">
        <v>7.1551240465872468E-6</v>
      </c>
      <c r="BY125" s="33">
        <v>-9.4825608716320176E-5</v>
      </c>
      <c r="BZ125" s="33">
        <v>1.0574679567554313E-5</v>
      </c>
      <c r="CA125" s="35">
        <v>3.5655203937112745E-3</v>
      </c>
      <c r="CB125" s="52">
        <v>-1.7801162062180964E-6</v>
      </c>
      <c r="CC125" s="34">
        <v>-2.3497040653186474E-6</v>
      </c>
      <c r="CD125" s="34">
        <v>-3.6570122108336989E-7</v>
      </c>
      <c r="CE125" s="34">
        <v>9.1402267503593038E-5</v>
      </c>
      <c r="CF125" s="34">
        <v>-2.5911293022318205E-7</v>
      </c>
      <c r="CG125" s="34">
        <v>1.0587834823549969E-5</v>
      </c>
      <c r="CH125" s="34">
        <v>9.3377881671408147E-6</v>
      </c>
      <c r="CI125" s="34">
        <v>-9.2642944595766608E-5</v>
      </c>
      <c r="CJ125" s="34">
        <v>1.2757343688107881E-5</v>
      </c>
      <c r="CK125" s="53">
        <v>3.5677030578318281E-3</v>
      </c>
      <c r="CL125" s="33">
        <v>0</v>
      </c>
      <c r="CM125" s="33">
        <f t="shared" si="144"/>
        <v>1.521886089961999E-2</v>
      </c>
      <c r="CN125" s="33">
        <f t="shared" si="88"/>
        <v>7.5753543139174262E-3</v>
      </c>
      <c r="CO125" s="33">
        <f t="shared" si="89"/>
        <v>6.1633009096195845E-3</v>
      </c>
      <c r="CP125" s="33">
        <f t="shared" si="90"/>
        <v>6.317191734347416E-3</v>
      </c>
      <c r="CQ125" s="33">
        <f t="shared" si="91"/>
        <v>5.7672387692360161E-3</v>
      </c>
      <c r="CR125" s="33">
        <f t="shared" si="92"/>
        <v>5.8455446802383459E-3</v>
      </c>
      <c r="CS125" s="33">
        <f t="shared" si="93"/>
        <v>1.2870093236062585E-2</v>
      </c>
      <c r="CT125" s="33">
        <f t="shared" si="94"/>
        <v>1.3467945234971301E-2</v>
      </c>
      <c r="CU125" s="33">
        <f t="shared" si="95"/>
        <v>5.5393368810463528E-3</v>
      </c>
      <c r="CV125" s="33">
        <f t="shared" si="96"/>
        <v>7.7425301617606301E-3</v>
      </c>
      <c r="CW125" s="33">
        <f t="shared" si="97"/>
        <v>1.1893880559769254E-2</v>
      </c>
      <c r="CX125" s="35">
        <f t="shared" si="98"/>
        <v>1.6449104480850574E-2</v>
      </c>
    </row>
    <row r="126" spans="1:102" x14ac:dyDescent="0.3">
      <c r="A126" s="21">
        <v>44032</v>
      </c>
      <c r="B126" s="22">
        <v>3251.84</v>
      </c>
      <c r="C126" s="23">
        <v>5887.05</v>
      </c>
      <c r="D126" s="23">
        <v>6667.4520000000002</v>
      </c>
      <c r="E126" s="23">
        <f t="shared" si="132"/>
        <v>5880.3794923657515</v>
      </c>
      <c r="F126" s="23">
        <f>VLOOKUP($A126,Data!S$7:T$800,2,0)</f>
        <v>326.121982</v>
      </c>
      <c r="G126" s="23">
        <f>VLOOKUP($A126,Data!V$7:Y$800,4,0)</f>
        <v>32.169599041844009</v>
      </c>
      <c r="H126" s="23">
        <f>VLOOKUP($A126,Data!P$7:Q$800,2,0)</f>
        <v>58.484299999999998</v>
      </c>
      <c r="I126" s="23">
        <f>VLOOKUP($A126,Data!K$7:N$800,4,0)</f>
        <v>61.263428063495546</v>
      </c>
      <c r="J126" s="23">
        <f>VLOOKUP($A126,Data!AA$7:AB$800,2,0)</f>
        <v>600.53499999999997</v>
      </c>
      <c r="K126" s="23">
        <f>VLOOKUP($A126,Data!AD$7:AE$800,2,0)</f>
        <v>60.693100000000001</v>
      </c>
      <c r="L126" s="23">
        <f>VLOOKUP($A126,Data!AL$7:AO$800,4,0)</f>
        <v>322.92753930812802</v>
      </c>
      <c r="M126" s="23">
        <f>VLOOKUP($A126,Data!AG$7:AJ$800,4,0)</f>
        <v>32.65</v>
      </c>
      <c r="N126" s="23">
        <f>VLOOKUP($A126,Data!AQ$7:AU$800,5,0)</f>
        <v>32.948558399094651</v>
      </c>
      <c r="O126" s="24">
        <f>VLOOKUP($A126,Data!AQ$7:AW$800,7,0)</f>
        <v>32.959790862185258</v>
      </c>
      <c r="P126" s="32">
        <f t="shared" si="99"/>
        <v>8.4069053843267572E-3</v>
      </c>
      <c r="Q126" s="33">
        <f t="shared" si="85"/>
        <v>8.4070318963611612E-3</v>
      </c>
      <c r="R126" s="33">
        <f t="shared" si="86"/>
        <v>8.4073114631517676E-3</v>
      </c>
      <c r="S126" s="34">
        <f t="shared" si="100"/>
        <v>8.4073114631517676E-3</v>
      </c>
      <c r="T126" s="33">
        <f t="shared" si="101"/>
        <v>8.4050414256162664E-3</v>
      </c>
      <c r="U126" s="33">
        <f t="shared" si="133"/>
        <v>8.4051927476405108E-3</v>
      </c>
      <c r="V126" s="33">
        <f t="shared" si="134"/>
        <v>8.402158732348175E-3</v>
      </c>
      <c r="W126" s="33">
        <f t="shared" si="135"/>
        <v>8.3346952116361006E-3</v>
      </c>
      <c r="X126" s="33">
        <f t="shared" si="136"/>
        <v>8.4024159275644106E-3</v>
      </c>
      <c r="Y126" s="33">
        <f t="shared" si="137"/>
        <v>8.4121435264876698E-3</v>
      </c>
      <c r="Z126" s="33">
        <f t="shared" si="138"/>
        <v>8.3952271923453115E-3</v>
      </c>
      <c r="AA126" s="33">
        <f t="shared" si="139"/>
        <v>8.4007659521896372E-3</v>
      </c>
      <c r="AB126" s="33">
        <f t="shared" si="140"/>
        <v>8.4525813158371488E-3</v>
      </c>
      <c r="AC126" s="35">
        <f t="shared" si="141"/>
        <v>7.446876502747779E-3</v>
      </c>
      <c r="AD126" s="32">
        <f t="shared" si="102"/>
        <v>-1.9904707448947789E-6</v>
      </c>
      <c r="AE126" s="33">
        <f t="shared" si="103"/>
        <v>-1.8391487206503854E-6</v>
      </c>
      <c r="AF126" s="33">
        <f t="shared" si="104"/>
        <v>-4.8731640129862086E-6</v>
      </c>
      <c r="AG126" s="33">
        <f t="shared" si="105"/>
        <v>-7.2336684725060607E-5</v>
      </c>
      <c r="AH126" s="33">
        <f t="shared" si="106"/>
        <v>-4.6159687967506358E-6</v>
      </c>
      <c r="AI126" s="33">
        <f t="shared" si="107"/>
        <v>5.111630126508615E-6</v>
      </c>
      <c r="AJ126" s="33">
        <f t="shared" si="108"/>
        <v>-1.1804704015849765E-5</v>
      </c>
      <c r="AK126" s="33">
        <f t="shared" si="109"/>
        <v>-6.2659441715240405E-6</v>
      </c>
      <c r="AL126" s="33">
        <f t="shared" si="110"/>
        <v>4.5549419475987563E-5</v>
      </c>
      <c r="AM126" s="35">
        <f t="shared" si="111"/>
        <v>-9.601553936133822E-4</v>
      </c>
      <c r="AN126" s="52">
        <f t="shared" si="112"/>
        <v>-2.270037535501146E-6</v>
      </c>
      <c r="AO126" s="34">
        <f t="shared" si="113"/>
        <v>-2.1187155112567524E-6</v>
      </c>
      <c r="AP126" s="34">
        <f t="shared" si="114"/>
        <v>-5.1527308035925756E-6</v>
      </c>
      <c r="AQ126" s="34">
        <f t="shared" si="115"/>
        <v>-7.2616251515666974E-5</v>
      </c>
      <c r="AR126" s="34">
        <f t="shared" si="116"/>
        <v>-4.8955355873570028E-6</v>
      </c>
      <c r="AS126" s="34">
        <f t="shared" si="117"/>
        <v>4.832063335902248E-6</v>
      </c>
      <c r="AT126" s="34">
        <f t="shared" si="118"/>
        <v>-1.2084270806456132E-5</v>
      </c>
      <c r="AU126" s="34">
        <f t="shared" si="119"/>
        <v>-6.5455109621304075E-6</v>
      </c>
      <c r="AV126" s="34">
        <f t="shared" si="120"/>
        <v>4.5269852685381196E-5</v>
      </c>
      <c r="AW126" s="53">
        <f t="shared" si="121"/>
        <v>-9.6043496040398857E-4</v>
      </c>
      <c r="AX126" s="52">
        <f t="shared" si="122"/>
        <v>-2.270037535501146E-6</v>
      </c>
      <c r="AY126" s="34">
        <f t="shared" si="123"/>
        <v>-2.1187155112567524E-6</v>
      </c>
      <c r="AZ126" s="34">
        <f t="shared" si="124"/>
        <v>-5.1527308035925756E-6</v>
      </c>
      <c r="BA126" s="34">
        <f t="shared" si="125"/>
        <v>-7.2616251515666974E-5</v>
      </c>
      <c r="BB126" s="34">
        <f t="shared" si="126"/>
        <v>-4.8955355873570028E-6</v>
      </c>
      <c r="BC126" s="34">
        <f t="shared" si="127"/>
        <v>4.832063335902248E-6</v>
      </c>
      <c r="BD126" s="34">
        <f t="shared" si="128"/>
        <v>-1.2084270806456132E-5</v>
      </c>
      <c r="BE126" s="34">
        <f t="shared" si="129"/>
        <v>-6.5455109621304075E-6</v>
      </c>
      <c r="BF126" s="34">
        <f t="shared" si="130"/>
        <v>4.5269852685381196E-5</v>
      </c>
      <c r="BG126" s="53">
        <f t="shared" si="131"/>
        <v>-9.6043496040398857E-4</v>
      </c>
      <c r="BH126" s="32">
        <v>-1.9904707448947789E-6</v>
      </c>
      <c r="BI126" s="33">
        <v>-1.8391487206503854E-6</v>
      </c>
      <c r="BJ126" s="33">
        <v>-4.8731640129862086E-6</v>
      </c>
      <c r="BK126" s="33">
        <v>-7.2336684725060607E-5</v>
      </c>
      <c r="BL126" s="33">
        <v>-4.6159687967506358E-6</v>
      </c>
      <c r="BM126" s="33">
        <v>5.111630126508615E-6</v>
      </c>
      <c r="BN126" s="33">
        <v>-1.1804704015849765E-5</v>
      </c>
      <c r="BO126" s="33">
        <v>-6.2659441715240405E-6</v>
      </c>
      <c r="BP126" s="33">
        <v>4.5549419475987563E-5</v>
      </c>
      <c r="BQ126" s="35">
        <v>-9.601553936133822E-4</v>
      </c>
      <c r="BR126" s="32">
        <v>-2.270037535501146E-6</v>
      </c>
      <c r="BS126" s="33">
        <v>-2.1187155112567524E-6</v>
      </c>
      <c r="BT126" s="33">
        <v>-5.1527308035925756E-6</v>
      </c>
      <c r="BU126" s="33">
        <v>-7.2616251515666974E-5</v>
      </c>
      <c r="BV126" s="33">
        <v>-4.8955355873570028E-6</v>
      </c>
      <c r="BW126" s="33">
        <v>4.832063335902248E-6</v>
      </c>
      <c r="BX126" s="33">
        <v>-1.2084270806456132E-5</v>
      </c>
      <c r="BY126" s="33">
        <v>-6.5455109621304075E-6</v>
      </c>
      <c r="BZ126" s="33">
        <v>4.5269852685381196E-5</v>
      </c>
      <c r="CA126" s="35">
        <v>-9.6043496040398857E-4</v>
      </c>
      <c r="CB126" s="52">
        <v>-2.270037535501146E-6</v>
      </c>
      <c r="CC126" s="34">
        <v>-2.1187155112567524E-6</v>
      </c>
      <c r="CD126" s="34">
        <v>-5.1527308035925756E-6</v>
      </c>
      <c r="CE126" s="34">
        <v>-7.2616251515666974E-5</v>
      </c>
      <c r="CF126" s="34">
        <v>-4.8955355873570028E-6</v>
      </c>
      <c r="CG126" s="34">
        <v>4.832063335902248E-6</v>
      </c>
      <c r="CH126" s="34">
        <v>-1.2084270806456132E-5</v>
      </c>
      <c r="CI126" s="34">
        <v>-6.5455109621304075E-6</v>
      </c>
      <c r="CJ126" s="34">
        <v>4.5269852685381196E-5</v>
      </c>
      <c r="CK126" s="53">
        <v>-9.6043496040398857E-4</v>
      </c>
      <c r="CL126" s="33">
        <v>0</v>
      </c>
      <c r="CM126" s="33">
        <f t="shared" si="144"/>
        <v>1.5213642656944026E-2</v>
      </c>
      <c r="CN126" s="33">
        <f t="shared" si="88"/>
        <v>7.5723708328061523E-3</v>
      </c>
      <c r="CO126" s="33">
        <f t="shared" si="89"/>
        <v>6.1621096707880074E-3</v>
      </c>
      <c r="CP126" s="33">
        <f t="shared" si="90"/>
        <v>6.3165725321778776E-3</v>
      </c>
      <c r="CQ126" s="33">
        <f t="shared" si="91"/>
        <v>5.764627830329383E-3</v>
      </c>
      <c r="CR126" s="33">
        <f t="shared" si="92"/>
        <v>5.7507936440397422E-3</v>
      </c>
      <c r="CS126" s="33">
        <f t="shared" si="93"/>
        <v>1.2867356080834336E-2</v>
      </c>
      <c r="CT126" s="33">
        <f t="shared" si="94"/>
        <v>1.3454232138342404E-2</v>
      </c>
      <c r="CU126" s="33">
        <f t="shared" si="95"/>
        <v>5.5269858852724507E-3</v>
      </c>
      <c r="CV126" s="33">
        <f t="shared" si="96"/>
        <v>7.8327571212744029E-3</v>
      </c>
      <c r="CW126" s="33">
        <f t="shared" si="97"/>
        <v>1.1877997213337599E-2</v>
      </c>
      <c r="CX126" s="35">
        <f t="shared" si="98"/>
        <v>1.2838688668389553E-2</v>
      </c>
    </row>
    <row r="127" spans="1:102" x14ac:dyDescent="0.3">
      <c r="A127" s="21">
        <v>44029</v>
      </c>
      <c r="B127" s="22">
        <v>3224.73</v>
      </c>
      <c r="C127" s="23">
        <v>5837.97</v>
      </c>
      <c r="D127" s="23">
        <v>6611.8639999999996</v>
      </c>
      <c r="E127" s="23">
        <f t="shared" si="132"/>
        <v>5831.3534873458984</v>
      </c>
      <c r="F127" s="23">
        <f>VLOOKUP($A127,Data!S$7:T$800,2,0)</f>
        <v>323.40375999999998</v>
      </c>
      <c r="G127" s="23">
        <f>VLOOKUP($A127,Data!V$7:Y$800,4,0)</f>
        <v>31.901461112264069</v>
      </c>
      <c r="H127" s="23">
        <f>VLOOKUP($A127,Data!P$7:Q$800,2,0)</f>
        <v>57.997</v>
      </c>
      <c r="I127" s="23">
        <f>VLOOKUP($A127,Data!K$7:N$800,4,0)</f>
        <v>60.757036680798898</v>
      </c>
      <c r="J127" s="23">
        <f>VLOOKUP($A127,Data!AA$7:AB$800,2,0)</f>
        <v>595.53110000000004</v>
      </c>
      <c r="K127" s="23">
        <f>VLOOKUP($A127,Data!AD$7:AE$800,2,0)</f>
        <v>60.186799999999998</v>
      </c>
      <c r="L127" s="23">
        <f>VLOOKUP($A127,Data!AL$7:AO$800,4,0)</f>
        <v>320.23905964653233</v>
      </c>
      <c r="M127" s="23">
        <f>VLOOKUP($A127,Data!AG$7:AJ$800,4,0)</f>
        <v>32.378</v>
      </c>
      <c r="N127" s="23">
        <f>VLOOKUP($A127,Data!AQ$7:AU$800,5,0)</f>
        <v>32.672392346007094</v>
      </c>
      <c r="O127" s="24">
        <f>VLOOKUP($A127,Data!AQ$7:AW$800,7,0)</f>
        <v>32.716157676325238</v>
      </c>
      <c r="P127" s="32">
        <f t="shared" si="99"/>
        <v>2.8486395880045201E-3</v>
      </c>
      <c r="Q127" s="33">
        <f t="shared" si="85"/>
        <v>2.8842949367653414E-3</v>
      </c>
      <c r="R127" s="33">
        <f t="shared" si="86"/>
        <v>2.8997017479965859E-3</v>
      </c>
      <c r="S127" s="34">
        <f t="shared" si="100"/>
        <v>2.8920424239977762E-3</v>
      </c>
      <c r="T127" s="33">
        <f t="shared" si="101"/>
        <v>2.8945264833191153E-3</v>
      </c>
      <c r="U127" s="33">
        <f t="shared" si="133"/>
        <v>2.896536532013938E-3</v>
      </c>
      <c r="V127" s="33">
        <f t="shared" si="134"/>
        <v>2.8947113588888573E-3</v>
      </c>
      <c r="W127" s="33">
        <f t="shared" si="135"/>
        <v>2.9503360104901066E-3</v>
      </c>
      <c r="X127" s="33">
        <f t="shared" si="136"/>
        <v>2.8953617964482259E-3</v>
      </c>
      <c r="Y127" s="33">
        <f t="shared" si="137"/>
        <v>2.8977103256133674E-3</v>
      </c>
      <c r="Z127" s="33">
        <f t="shared" si="138"/>
        <v>2.8714719926472565E-3</v>
      </c>
      <c r="AA127" s="33">
        <f t="shared" si="139"/>
        <v>2.8899137981768241E-3</v>
      </c>
      <c r="AB127" s="33">
        <f t="shared" si="140"/>
        <v>2.8975824271055828E-3</v>
      </c>
      <c r="AC127" s="35">
        <f t="shared" si="141"/>
        <v>8.7058851972809936E-3</v>
      </c>
      <c r="AD127" s="32">
        <f t="shared" si="102"/>
        <v>1.0231546553773896E-5</v>
      </c>
      <c r="AE127" s="33">
        <f t="shared" si="103"/>
        <v>1.2241595248596582E-5</v>
      </c>
      <c r="AF127" s="33">
        <f t="shared" si="104"/>
        <v>1.04164221235159E-5</v>
      </c>
      <c r="AG127" s="33">
        <f t="shared" si="105"/>
        <v>6.6041073724765198E-5</v>
      </c>
      <c r="AH127" s="33">
        <f t="shared" si="106"/>
        <v>1.1066859682884456E-5</v>
      </c>
      <c r="AI127" s="33">
        <f t="shared" si="107"/>
        <v>1.3415388848025955E-5</v>
      </c>
      <c r="AJ127" s="33">
        <f t="shared" si="108"/>
        <v>-1.2822944118084934E-5</v>
      </c>
      <c r="AK127" s="33">
        <f t="shared" si="109"/>
        <v>5.6188614114827118E-6</v>
      </c>
      <c r="AL127" s="33">
        <f t="shared" si="110"/>
        <v>1.3287490340241348E-5</v>
      </c>
      <c r="AM127" s="35">
        <f t="shared" si="111"/>
        <v>5.8215902605156522E-3</v>
      </c>
      <c r="AN127" s="52">
        <f t="shared" si="112"/>
        <v>-5.1752646774705369E-6</v>
      </c>
      <c r="AO127" s="34">
        <f t="shared" si="113"/>
        <v>-3.165215982647851E-6</v>
      </c>
      <c r="AP127" s="34">
        <f t="shared" si="114"/>
        <v>-4.9903891077285323E-6</v>
      </c>
      <c r="AQ127" s="34">
        <f t="shared" si="115"/>
        <v>5.0634262493520765E-5</v>
      </c>
      <c r="AR127" s="34">
        <f t="shared" si="116"/>
        <v>-4.3399515483599771E-6</v>
      </c>
      <c r="AS127" s="34">
        <f t="shared" si="117"/>
        <v>-1.9914223832184774E-6</v>
      </c>
      <c r="AT127" s="34">
        <f t="shared" si="118"/>
        <v>-2.8229755349329366E-5</v>
      </c>
      <c r="AU127" s="34">
        <f t="shared" si="119"/>
        <v>-9.787949819761721E-6</v>
      </c>
      <c r="AV127" s="34">
        <f t="shared" si="120"/>
        <v>-2.1193208910030847E-6</v>
      </c>
      <c r="AW127" s="53">
        <f t="shared" si="121"/>
        <v>5.8061834492844078E-3</v>
      </c>
      <c r="AX127" s="52">
        <f t="shared" si="122"/>
        <v>2.4840593213504292E-6</v>
      </c>
      <c r="AY127" s="34">
        <f t="shared" si="123"/>
        <v>4.4941080161731151E-6</v>
      </c>
      <c r="AZ127" s="34">
        <f t="shared" si="124"/>
        <v>2.6689348910924338E-6</v>
      </c>
      <c r="BA127" s="34">
        <f t="shared" si="125"/>
        <v>5.8293586492341731E-5</v>
      </c>
      <c r="BB127" s="34">
        <f t="shared" si="126"/>
        <v>3.3193724504609889E-6</v>
      </c>
      <c r="BC127" s="34">
        <f t="shared" si="127"/>
        <v>5.6679016156024886E-6</v>
      </c>
      <c r="BD127" s="34">
        <f t="shared" si="128"/>
        <v>-2.05704313505084E-5</v>
      </c>
      <c r="BE127" s="34">
        <f t="shared" si="129"/>
        <v>-2.1286258209407549E-6</v>
      </c>
      <c r="BF127" s="34">
        <f t="shared" si="130"/>
        <v>5.5400031078178813E-6</v>
      </c>
      <c r="BG127" s="53">
        <f t="shared" si="131"/>
        <v>5.8138427732832287E-3</v>
      </c>
      <c r="BH127" s="32">
        <v>1.0231546553773896E-5</v>
      </c>
      <c r="BI127" s="33">
        <v>1.2241595248596582E-5</v>
      </c>
      <c r="BJ127" s="33">
        <v>1.04164221235159E-5</v>
      </c>
      <c r="BK127" s="33">
        <v>6.6041073724765198E-5</v>
      </c>
      <c r="BL127" s="33">
        <v>1.1066859682884456E-5</v>
      </c>
      <c r="BM127" s="33">
        <v>1.3415388848025955E-5</v>
      </c>
      <c r="BN127" s="33">
        <v>-1.2822944118084934E-5</v>
      </c>
      <c r="BO127" s="33">
        <v>5.6188614114827118E-6</v>
      </c>
      <c r="BP127" s="33">
        <v>1.3287490340241348E-5</v>
      </c>
      <c r="BQ127" s="35">
        <v>5.8215902605156522E-3</v>
      </c>
      <c r="BR127" s="32">
        <v>-5.1752646774705369E-6</v>
      </c>
      <c r="BS127" s="33">
        <v>-3.165215982647851E-6</v>
      </c>
      <c r="BT127" s="33">
        <v>-4.9903891077285323E-6</v>
      </c>
      <c r="BU127" s="33">
        <v>5.0634262493520765E-5</v>
      </c>
      <c r="BV127" s="33">
        <v>-4.3399515483599771E-6</v>
      </c>
      <c r="BW127" s="33">
        <v>-1.9914223832184774E-6</v>
      </c>
      <c r="BX127" s="33">
        <v>-2.8229755349329366E-5</v>
      </c>
      <c r="BY127" s="33">
        <v>-9.787949819761721E-6</v>
      </c>
      <c r="BZ127" s="33">
        <v>-2.1193208910030847E-6</v>
      </c>
      <c r="CA127" s="35">
        <v>5.8061834492844078E-3</v>
      </c>
      <c r="CB127" s="52">
        <v>2.4840593213504292E-6</v>
      </c>
      <c r="CC127" s="34">
        <v>4.4941080161731151E-6</v>
      </c>
      <c r="CD127" s="34">
        <v>2.6689348910924338E-6</v>
      </c>
      <c r="CE127" s="34">
        <v>5.8293586492341731E-5</v>
      </c>
      <c r="CF127" s="34">
        <v>3.3193724504609889E-6</v>
      </c>
      <c r="CG127" s="34">
        <v>5.6679016156024886E-6</v>
      </c>
      <c r="CH127" s="34">
        <v>-2.05704313505084E-5</v>
      </c>
      <c r="CI127" s="34">
        <v>-2.1286258209407549E-6</v>
      </c>
      <c r="CJ127" s="34">
        <v>5.5400031078178813E-6</v>
      </c>
      <c r="CK127" s="53">
        <v>5.8138427732832287E-3</v>
      </c>
      <c r="CL127" s="33">
        <v>0</v>
      </c>
      <c r="CM127" s="33">
        <f t="shared" si="144"/>
        <v>1.521336120319372E-2</v>
      </c>
      <c r="CN127" s="33">
        <f t="shared" si="88"/>
        <v>7.5720914974912734E-3</v>
      </c>
      <c r="CO127" s="33">
        <f t="shared" si="89"/>
        <v>6.1640957142545805E-3</v>
      </c>
      <c r="CP127" s="33">
        <f t="shared" si="90"/>
        <v>6.3184078716329584E-3</v>
      </c>
      <c r="CQ127" s="33">
        <f t="shared" si="91"/>
        <v>5.7694882483156906E-3</v>
      </c>
      <c r="CR127" s="33">
        <f t="shared" si="92"/>
        <v>5.822944962860177E-3</v>
      </c>
      <c r="CS127" s="33">
        <f t="shared" si="93"/>
        <v>1.287199248792481E-2</v>
      </c>
      <c r="CT127" s="33">
        <f t="shared" si="94"/>
        <v>1.3449094949923968E-2</v>
      </c>
      <c r="CU127" s="33">
        <f t="shared" si="95"/>
        <v>5.5387570124338925E-3</v>
      </c>
      <c r="CV127" s="33">
        <f t="shared" si="96"/>
        <v>7.8390195359845372E-3</v>
      </c>
      <c r="CW127" s="33">
        <f t="shared" si="97"/>
        <v>1.1832293075922262E-2</v>
      </c>
      <c r="CX127" s="35">
        <f t="shared" si="98"/>
        <v>1.3803982772194967E-2</v>
      </c>
    </row>
    <row r="128" spans="1:102" x14ac:dyDescent="0.3">
      <c r="A128" s="21">
        <v>44028</v>
      </c>
      <c r="B128" s="22">
        <v>3215.57</v>
      </c>
      <c r="C128" s="23">
        <v>5821.18</v>
      </c>
      <c r="D128" s="23">
        <v>6592.7470000000003</v>
      </c>
      <c r="E128" s="23">
        <f t="shared" si="132"/>
        <v>5814.5375979367354</v>
      </c>
      <c r="F128" s="23">
        <f>VLOOKUP($A128,Data!S$7:T$800,2,0)</f>
        <v>322.47036100000003</v>
      </c>
      <c r="G128" s="23">
        <f>VLOOKUP($A128,Data!V$7:Y$800,4,0)</f>
        <v>31.809324242536885</v>
      </c>
      <c r="H128" s="23">
        <f>VLOOKUP($A128,Data!P$7:Q$800,2,0)</f>
        <v>57.829599999999999</v>
      </c>
      <c r="I128" s="23">
        <f>VLOOKUP($A128,Data!K$7:N$800,4,0)</f>
        <v>60.578310310435377</v>
      </c>
      <c r="J128" s="23">
        <f>VLOOKUP($A128,Data!AA$7:AB$800,2,0)</f>
        <v>593.81179999999995</v>
      </c>
      <c r="K128" s="23">
        <f>VLOOKUP($A128,Data!AD$7:AE$800,2,0)</f>
        <v>60.012900000000002</v>
      </c>
      <c r="L128" s="23">
        <f>VLOOKUP($A128,Data!AL$7:AO$800,4,0)</f>
        <v>319.3221350790206</v>
      </c>
      <c r="M128" s="23">
        <f>VLOOKUP($A128,Data!AG$7:AJ$800,4,0)</f>
        <v>32.284700000000001</v>
      </c>
      <c r="N128" s="23">
        <f>VLOOKUP($A128,Data!AQ$7:AU$800,5,0)</f>
        <v>32.577994920415364</v>
      </c>
      <c r="O128" s="24">
        <f>VLOOKUP($A128,Data!AQ$7:AW$800,7,0)</f>
        <v>32.433792799698665</v>
      </c>
      <c r="P128" s="32">
        <f t="shared" si="99"/>
        <v>-3.4061043340275488E-3</v>
      </c>
      <c r="Q128" s="33">
        <f t="shared" si="85"/>
        <v>-3.3830171171077561E-3</v>
      </c>
      <c r="R128" s="33">
        <f t="shared" si="86"/>
        <v>-3.3744168050250378E-3</v>
      </c>
      <c r="S128" s="34">
        <f t="shared" si="100"/>
        <v>-3.3791699343754143E-3</v>
      </c>
      <c r="T128" s="33">
        <f t="shared" si="101"/>
        <v>-3.3885924333576511E-3</v>
      </c>
      <c r="U128" s="33">
        <f t="shared" si="133"/>
        <v>-3.3887296099832653E-3</v>
      </c>
      <c r="V128" s="33">
        <f t="shared" si="134"/>
        <v>-3.384689621893755E-3</v>
      </c>
      <c r="W128" s="33">
        <f t="shared" si="135"/>
        <v>-3.4302515517804499E-3</v>
      </c>
      <c r="X128" s="33">
        <f t="shared" si="136"/>
        <v>-3.3768372461792096E-3</v>
      </c>
      <c r="Y128" s="33">
        <f t="shared" si="137"/>
        <v>-3.3331340428075507E-3</v>
      </c>
      <c r="Z128" s="33">
        <f t="shared" si="138"/>
        <v>-3.3626109539128812E-3</v>
      </c>
      <c r="AA128" s="33">
        <f t="shared" si="139"/>
        <v>-3.3575036837575345E-3</v>
      </c>
      <c r="AB128" s="33">
        <f t="shared" si="140"/>
        <v>-3.3675372092814015E-3</v>
      </c>
      <c r="AC128" s="35">
        <f t="shared" si="141"/>
        <v>-7.3095164787676525E-3</v>
      </c>
      <c r="AD128" s="32">
        <f t="shared" si="102"/>
        <v>-5.5753162498950459E-6</v>
      </c>
      <c r="AE128" s="33">
        <f t="shared" si="103"/>
        <v>-5.7124928755092341E-6</v>
      </c>
      <c r="AF128" s="33">
        <f t="shared" si="104"/>
        <v>-1.6725047859988962E-6</v>
      </c>
      <c r="AG128" s="33">
        <f t="shared" si="105"/>
        <v>-4.7234434672693837E-5</v>
      </c>
      <c r="AH128" s="33">
        <f t="shared" si="106"/>
        <v>6.1798709285465492E-6</v>
      </c>
      <c r="AI128" s="33">
        <f t="shared" si="107"/>
        <v>4.9883074300205443E-5</v>
      </c>
      <c r="AJ128" s="33">
        <f t="shared" si="108"/>
        <v>2.0406163194874871E-5</v>
      </c>
      <c r="AK128" s="33">
        <f t="shared" si="109"/>
        <v>2.5513433350221604E-5</v>
      </c>
      <c r="AL128" s="33">
        <f t="shared" si="110"/>
        <v>1.5479907826354555E-5</v>
      </c>
      <c r="AM128" s="35">
        <f t="shared" si="111"/>
        <v>-3.9264993616598964E-3</v>
      </c>
      <c r="AN128" s="52">
        <f t="shared" si="112"/>
        <v>-1.4175628332613321E-5</v>
      </c>
      <c r="AO128" s="34">
        <f t="shared" si="113"/>
        <v>-1.431280495822751E-5</v>
      </c>
      <c r="AP128" s="34">
        <f t="shared" si="114"/>
        <v>-1.0272816868717172E-5</v>
      </c>
      <c r="AQ128" s="34">
        <f t="shared" si="115"/>
        <v>-5.5834746755412112E-5</v>
      </c>
      <c r="AR128" s="34">
        <f t="shared" si="116"/>
        <v>-2.4204411541717263E-6</v>
      </c>
      <c r="AS128" s="34">
        <f t="shared" si="117"/>
        <v>4.1282762217487168E-5</v>
      </c>
      <c r="AT128" s="34">
        <f t="shared" si="118"/>
        <v>1.1805851112156596E-5</v>
      </c>
      <c r="AU128" s="34">
        <f t="shared" si="119"/>
        <v>1.6913121267503328E-5</v>
      </c>
      <c r="AV128" s="34">
        <f t="shared" si="120"/>
        <v>6.8795957436362798E-6</v>
      </c>
      <c r="AW128" s="53">
        <f t="shared" si="121"/>
        <v>-3.9350996737426147E-3</v>
      </c>
      <c r="AX128" s="52">
        <f t="shared" si="122"/>
        <v>-9.4224989822810912E-6</v>
      </c>
      <c r="AY128" s="34">
        <f t="shared" si="123"/>
        <v>-9.5596756078952794E-6</v>
      </c>
      <c r="AZ128" s="34">
        <f t="shared" si="124"/>
        <v>-5.5196875183849414E-6</v>
      </c>
      <c r="BA128" s="34">
        <f t="shared" si="125"/>
        <v>-5.1081617405079882E-5</v>
      </c>
      <c r="BB128" s="34">
        <f t="shared" si="126"/>
        <v>2.3326881961605039E-6</v>
      </c>
      <c r="BC128" s="34">
        <f t="shared" si="127"/>
        <v>4.6035891567819398E-5</v>
      </c>
      <c r="BD128" s="34">
        <f t="shared" si="128"/>
        <v>1.6558980462488826E-5</v>
      </c>
      <c r="BE128" s="34">
        <f t="shared" si="129"/>
        <v>2.1666250617835559E-5</v>
      </c>
      <c r="BF128" s="34">
        <f t="shared" si="130"/>
        <v>1.163272509396851E-5</v>
      </c>
      <c r="BG128" s="53">
        <f t="shared" si="131"/>
        <v>-3.9303465443922825E-3</v>
      </c>
      <c r="BH128" s="32">
        <v>-5.5753162498950459E-6</v>
      </c>
      <c r="BI128" s="33">
        <v>-5.7124928755092341E-6</v>
      </c>
      <c r="BJ128" s="33">
        <v>-1.6725047859988962E-6</v>
      </c>
      <c r="BK128" s="33">
        <v>-4.7234434672693837E-5</v>
      </c>
      <c r="BL128" s="33">
        <v>6.1798709285465492E-6</v>
      </c>
      <c r="BM128" s="33">
        <v>4.9883074300205443E-5</v>
      </c>
      <c r="BN128" s="33">
        <v>2.0406163194874871E-5</v>
      </c>
      <c r="BO128" s="33">
        <v>2.5513433350221604E-5</v>
      </c>
      <c r="BP128" s="33">
        <v>1.5479907826354555E-5</v>
      </c>
      <c r="BQ128" s="35">
        <v>-3.9264993616598964E-3</v>
      </c>
      <c r="BR128" s="32">
        <v>-1.4175628332613321E-5</v>
      </c>
      <c r="BS128" s="33">
        <v>-1.431280495822751E-5</v>
      </c>
      <c r="BT128" s="33">
        <v>-1.0272816868717172E-5</v>
      </c>
      <c r="BU128" s="33">
        <v>-5.5834746755412112E-5</v>
      </c>
      <c r="BV128" s="33">
        <v>-2.4204411541717263E-6</v>
      </c>
      <c r="BW128" s="33">
        <v>4.1282762217487168E-5</v>
      </c>
      <c r="BX128" s="33">
        <v>1.1805851112156596E-5</v>
      </c>
      <c r="BY128" s="33">
        <v>1.6913121267503328E-5</v>
      </c>
      <c r="BZ128" s="33">
        <v>6.8795957436362798E-6</v>
      </c>
      <c r="CA128" s="35">
        <v>-3.9350996737426147E-3</v>
      </c>
      <c r="CB128" s="52">
        <v>-9.4224989822810912E-6</v>
      </c>
      <c r="CC128" s="34">
        <v>-9.5596756078952794E-6</v>
      </c>
      <c r="CD128" s="34">
        <v>-5.5196875183849414E-6</v>
      </c>
      <c r="CE128" s="34">
        <v>-5.1081617405079882E-5</v>
      </c>
      <c r="CF128" s="34">
        <v>2.3326881961605039E-6</v>
      </c>
      <c r="CG128" s="34">
        <v>4.6035891567819398E-5</v>
      </c>
      <c r="CH128" s="34">
        <v>1.6558980462488826E-5</v>
      </c>
      <c r="CI128" s="34">
        <v>2.1666250617835559E-5</v>
      </c>
      <c r="CJ128" s="34">
        <v>1.163272509396851E-5</v>
      </c>
      <c r="CK128" s="53">
        <v>-3.9303465443922825E-3</v>
      </c>
      <c r="CL128" s="33">
        <v>0</v>
      </c>
      <c r="CM128" s="33">
        <f t="shared" si="144"/>
        <v>1.5197765226259818E-2</v>
      </c>
      <c r="CN128" s="33">
        <f t="shared" si="88"/>
        <v>7.5643078561975496E-3</v>
      </c>
      <c r="CO128" s="33">
        <f t="shared" si="89"/>
        <v>6.1538308115014484E-3</v>
      </c>
      <c r="CP128" s="33">
        <f t="shared" si="90"/>
        <v>6.3061245082036699E-3</v>
      </c>
      <c r="CQ128" s="33">
        <f t="shared" si="91"/>
        <v>5.7590419677342464E-3</v>
      </c>
      <c r="CR128" s="33">
        <f t="shared" si="92"/>
        <v>5.7567147370183314E-3</v>
      </c>
      <c r="CS128" s="33">
        <f t="shared" si="93"/>
        <v>1.2860815537024006E-2</v>
      </c>
      <c r="CT128" s="33">
        <f t="shared" si="94"/>
        <v>1.3435538419136916E-2</v>
      </c>
      <c r="CU128" s="33">
        <f t="shared" si="95"/>
        <v>5.5516140610687437E-3</v>
      </c>
      <c r="CV128" s="33">
        <f t="shared" si="96"/>
        <v>7.8333729463659907E-3</v>
      </c>
      <c r="CW128" s="33">
        <f t="shared" si="97"/>
        <v>1.1818887208707496E-2</v>
      </c>
      <c r="CX128" s="35">
        <f t="shared" si="98"/>
        <v>7.9529696287314877E-3</v>
      </c>
    </row>
    <row r="129" spans="1:102" x14ac:dyDescent="0.3">
      <c r="A129" s="21">
        <v>44027</v>
      </c>
      <c r="B129" s="22">
        <v>3226.56</v>
      </c>
      <c r="C129" s="23">
        <v>5840.94</v>
      </c>
      <c r="D129" s="23">
        <v>6615.0690000000004</v>
      </c>
      <c r="E129" s="23">
        <f t="shared" si="132"/>
        <v>5834.2525286711743</v>
      </c>
      <c r="F129" s="23">
        <f>VLOOKUP($A129,Data!S$7:T$800,2,0)</f>
        <v>323.56679700000001</v>
      </c>
      <c r="G129" s="23">
        <f>VLOOKUP($A129,Data!V$7:Y$800,4,0)</f>
        <v>31.917483965527033</v>
      </c>
      <c r="H129" s="23">
        <f>VLOOKUP($A129,Data!P$7:Q$800,2,0)</f>
        <v>58.026000000000003</v>
      </c>
      <c r="I129" s="23">
        <f>VLOOKUP($A129,Data!K$7:N$800,4,0)</f>
        <v>60.786824409192818</v>
      </c>
      <c r="J129" s="23">
        <f>VLOOKUP($A129,Data!AA$7:AB$800,2,0)</f>
        <v>595.82380000000001</v>
      </c>
      <c r="K129" s="23">
        <f>VLOOKUP($A129,Data!AD$7:AE$800,2,0)</f>
        <v>60.2136</v>
      </c>
      <c r="L129" s="23">
        <f>VLOOKUP($A129,Data!AL$7:AO$800,4,0)</f>
        <v>320.39951399440656</v>
      </c>
      <c r="M129" s="23">
        <f>VLOOKUP($A129,Data!AG$7:AJ$800,4,0)</f>
        <v>32.393461165191788</v>
      </c>
      <c r="N129" s="23">
        <f>VLOOKUP($A129,Data!AQ$7:AU$800,5,0)</f>
        <v>32.688073223294523</v>
      </c>
      <c r="O129" s="24">
        <f>VLOOKUP($A129,Data!AQ$7:AW$800,7,0)</f>
        <v>32.672613808738049</v>
      </c>
      <c r="P129" s="32">
        <f t="shared" si="99"/>
        <v>9.0820385798993097E-3</v>
      </c>
      <c r="Q129" s="33">
        <f t="shared" si="85"/>
        <v>9.0959506175398719E-3</v>
      </c>
      <c r="R129" s="33">
        <f t="shared" si="86"/>
        <v>9.1018050301407971E-3</v>
      </c>
      <c r="S129" s="34">
        <f t="shared" si="100"/>
        <v>9.0988400626045747E-3</v>
      </c>
      <c r="T129" s="33">
        <f t="shared" si="101"/>
        <v>9.1043935674457455E-3</v>
      </c>
      <c r="U129" s="33">
        <f t="shared" si="133"/>
        <v>9.1016604852978134E-3</v>
      </c>
      <c r="V129" s="33">
        <f t="shared" si="134"/>
        <v>9.1039520020870235E-3</v>
      </c>
      <c r="W129" s="33">
        <f t="shared" si="135"/>
        <v>9.0654359650568228E-3</v>
      </c>
      <c r="X129" s="33">
        <f t="shared" si="136"/>
        <v>9.0991431637366116E-3</v>
      </c>
      <c r="Y129" s="33">
        <f t="shared" si="137"/>
        <v>9.1084144320188187E-3</v>
      </c>
      <c r="Z129" s="33">
        <f t="shared" si="138"/>
        <v>9.0849325733037833E-3</v>
      </c>
      <c r="AA129" s="33">
        <f t="shared" si="139"/>
        <v>8.9947237136156488E-3</v>
      </c>
      <c r="AB129" s="33">
        <f t="shared" si="140"/>
        <v>9.1082496174392791E-3</v>
      </c>
      <c r="AC129" s="35">
        <f t="shared" si="141"/>
        <v>8.2417902804352572E-3</v>
      </c>
      <c r="AD129" s="32">
        <f t="shared" si="102"/>
        <v>8.4429499058735757E-6</v>
      </c>
      <c r="AE129" s="33">
        <f t="shared" si="103"/>
        <v>5.7098677579414669E-6</v>
      </c>
      <c r="AF129" s="33">
        <f t="shared" si="104"/>
        <v>8.0013845471516021E-6</v>
      </c>
      <c r="AG129" s="33">
        <f t="shared" si="105"/>
        <v>-3.0514652483049076E-5</v>
      </c>
      <c r="AH129" s="33">
        <f t="shared" si="106"/>
        <v>3.1925461967396984E-6</v>
      </c>
      <c r="AI129" s="33">
        <f t="shared" si="107"/>
        <v>1.2463814478946844E-5</v>
      </c>
      <c r="AJ129" s="33">
        <f t="shared" si="108"/>
        <v>-1.1018044236088542E-5</v>
      </c>
      <c r="AK129" s="33">
        <f t="shared" si="109"/>
        <v>-1.0122690392422307E-4</v>
      </c>
      <c r="AL129" s="33">
        <f t="shared" si="110"/>
        <v>1.2298999899407193E-5</v>
      </c>
      <c r="AM129" s="35">
        <f t="shared" si="111"/>
        <v>-8.541603371046147E-4</v>
      </c>
      <c r="AN129" s="52">
        <f t="shared" si="112"/>
        <v>2.5885373049483462E-6</v>
      </c>
      <c r="AO129" s="34">
        <f t="shared" si="113"/>
        <v>-1.4454484298376258E-7</v>
      </c>
      <c r="AP129" s="34">
        <f t="shared" si="114"/>
        <v>2.1469719462263726E-6</v>
      </c>
      <c r="AQ129" s="34">
        <f t="shared" si="115"/>
        <v>-3.6369065083974306E-5</v>
      </c>
      <c r="AR129" s="34">
        <f t="shared" si="116"/>
        <v>-2.6618664041855311E-6</v>
      </c>
      <c r="AS129" s="34">
        <f t="shared" si="117"/>
        <v>6.6094018780216146E-6</v>
      </c>
      <c r="AT129" s="34">
        <f t="shared" si="118"/>
        <v>-1.6872456837013772E-5</v>
      </c>
      <c r="AU129" s="34">
        <f t="shared" si="119"/>
        <v>-1.070813165251483E-4</v>
      </c>
      <c r="AV129" s="34">
        <f t="shared" si="120"/>
        <v>6.444587298481963E-6</v>
      </c>
      <c r="AW129" s="53">
        <f t="shared" si="121"/>
        <v>-8.6001474970553993E-4</v>
      </c>
      <c r="AX129" s="52">
        <f t="shared" si="122"/>
        <v>5.5535048411048393E-6</v>
      </c>
      <c r="AY129" s="34">
        <f t="shared" si="123"/>
        <v>2.8204226931727305E-6</v>
      </c>
      <c r="AZ129" s="34">
        <f t="shared" si="124"/>
        <v>5.1119394823828657E-6</v>
      </c>
      <c r="BA129" s="34">
        <f t="shared" si="125"/>
        <v>-3.3404097547817813E-5</v>
      </c>
      <c r="BB129" s="34">
        <f t="shared" si="126"/>
        <v>3.03101131970962E-7</v>
      </c>
      <c r="BC129" s="34">
        <f t="shared" si="127"/>
        <v>9.5743694141781077E-6</v>
      </c>
      <c r="BD129" s="34">
        <f t="shared" si="128"/>
        <v>-1.3907489300857279E-5</v>
      </c>
      <c r="BE129" s="34">
        <f t="shared" si="129"/>
        <v>-1.041163489889918E-4</v>
      </c>
      <c r="BF129" s="34">
        <f t="shared" si="130"/>
        <v>9.4095548346384561E-6</v>
      </c>
      <c r="BG129" s="53">
        <f t="shared" si="131"/>
        <v>-8.5704978216938343E-4</v>
      </c>
      <c r="BH129" s="32">
        <v>8.4429499058735757E-6</v>
      </c>
      <c r="BI129" s="33">
        <v>5.7098677579414669E-6</v>
      </c>
      <c r="BJ129" s="33">
        <v>8.0013845471516021E-6</v>
      </c>
      <c r="BK129" s="33">
        <v>-3.0514652483049076E-5</v>
      </c>
      <c r="BL129" s="33">
        <v>3.1925461967396984E-6</v>
      </c>
      <c r="BM129" s="33">
        <v>1.2463814478946844E-5</v>
      </c>
      <c r="BN129" s="33">
        <v>-1.1018044236088542E-5</v>
      </c>
      <c r="BO129" s="33">
        <v>-1.0122690392422307E-4</v>
      </c>
      <c r="BP129" s="33">
        <v>1.2298999899407193E-5</v>
      </c>
      <c r="BQ129" s="35">
        <v>-8.541603371046147E-4</v>
      </c>
      <c r="BR129" s="32">
        <v>2.5885373049483462E-6</v>
      </c>
      <c r="BS129" s="33">
        <v>-1.4454484298376258E-7</v>
      </c>
      <c r="BT129" s="33">
        <v>2.1469719462263726E-6</v>
      </c>
      <c r="BU129" s="33">
        <v>-3.6369065083974306E-5</v>
      </c>
      <c r="BV129" s="33">
        <v>-2.6618664041855311E-6</v>
      </c>
      <c r="BW129" s="33">
        <v>6.6094018780216146E-6</v>
      </c>
      <c r="BX129" s="33">
        <v>-1.6872456837013772E-5</v>
      </c>
      <c r="BY129" s="33">
        <v>-1.070813165251483E-4</v>
      </c>
      <c r="BZ129" s="33">
        <v>6.444587298481963E-6</v>
      </c>
      <c r="CA129" s="35">
        <v>-8.6001474970553993E-4</v>
      </c>
      <c r="CB129" s="52">
        <v>5.5535048411048393E-6</v>
      </c>
      <c r="CC129" s="34">
        <v>2.8204226931727305E-6</v>
      </c>
      <c r="CD129" s="34">
        <v>5.1119394823828657E-6</v>
      </c>
      <c r="CE129" s="34">
        <v>-3.3404097547817813E-5</v>
      </c>
      <c r="CF129" s="34">
        <v>3.03101131970962E-7</v>
      </c>
      <c r="CG129" s="34">
        <v>9.5743694141781077E-6</v>
      </c>
      <c r="CH129" s="34">
        <v>-1.3907489300857279E-5</v>
      </c>
      <c r="CI129" s="34">
        <v>-1.041163489889918E-4</v>
      </c>
      <c r="CJ129" s="34">
        <v>9.4095548346384561E-6</v>
      </c>
      <c r="CK129" s="53">
        <v>-8.5704978216938343E-4</v>
      </c>
      <c r="CL129" s="33">
        <v>0</v>
      </c>
      <c r="CM129" s="33">
        <f t="shared" si="144"/>
        <v>1.5189004646806614E-2</v>
      </c>
      <c r="CN129" s="33">
        <f t="shared" si="88"/>
        <v>7.5604184291555576E-3</v>
      </c>
      <c r="CO129" s="33">
        <f t="shared" si="89"/>
        <v>6.1594595106715389E-3</v>
      </c>
      <c r="CP129" s="33">
        <f t="shared" si="90"/>
        <v>6.3118925711760365E-3</v>
      </c>
      <c r="CQ129" s="33">
        <f t="shared" si="91"/>
        <v>5.760729817392729E-3</v>
      </c>
      <c r="CR129" s="33">
        <f t="shared" si="92"/>
        <v>5.8043846065007898E-3</v>
      </c>
      <c r="CS129" s="33">
        <f t="shared" si="93"/>
        <v>1.2854534979494847E-2</v>
      </c>
      <c r="CT129" s="33">
        <f t="shared" si="94"/>
        <v>1.3384816074501815E-2</v>
      </c>
      <c r="CU129" s="33">
        <f t="shared" si="95"/>
        <v>5.5310253790032959E-3</v>
      </c>
      <c r="CV129" s="33">
        <f t="shared" si="96"/>
        <v>7.8075730334745685E-3</v>
      </c>
      <c r="CW129" s="33">
        <f t="shared" si="97"/>
        <v>1.1803171422100078E-2</v>
      </c>
      <c r="CX129" s="35">
        <f t="shared" si="98"/>
        <v>1.1939838403570047E-2</v>
      </c>
    </row>
    <row r="130" spans="1:102" x14ac:dyDescent="0.3">
      <c r="A130" s="21">
        <v>44026</v>
      </c>
      <c r="B130" s="22">
        <v>3197.52</v>
      </c>
      <c r="C130" s="23">
        <v>5788.29</v>
      </c>
      <c r="D130" s="23">
        <v>6555.4030000000002</v>
      </c>
      <c r="E130" s="23">
        <f t="shared" si="132"/>
        <v>5781.6462541065021</v>
      </c>
      <c r="F130" s="23">
        <f>VLOOKUP($A130,Data!S$7:T$800,2,0)</f>
        <v>320.64749599999999</v>
      </c>
      <c r="G130" s="23">
        <f>VLOOKUP($A130,Data!V$7:Y$800,4,0)</f>
        <v>31.629602066235087</v>
      </c>
      <c r="H130" s="23">
        <f>VLOOKUP($A130,Data!P$7:Q$800,2,0)</f>
        <v>57.502499999999998</v>
      </c>
      <c r="I130" s="23">
        <f>VLOOKUP($A130,Data!K$7:N$800,4,0)</f>
        <v>60.24071605530429</v>
      </c>
      <c r="J130" s="23">
        <f>VLOOKUP($A130,Data!AA$7:AB$800,2,0)</f>
        <v>590.45119999999997</v>
      </c>
      <c r="K130" s="23">
        <f>VLOOKUP($A130,Data!AD$7:AE$800,2,0)</f>
        <v>59.670099999999998</v>
      </c>
      <c r="L130" s="23">
        <f>VLOOKUP($A130,Data!AL$7:AO$800,4,0)</f>
        <v>317.5149124240159</v>
      </c>
      <c r="M130" s="23">
        <f>VLOOKUP($A130,Data!AG$7:AJ$800,4,0)</f>
        <v>32.104688363450819</v>
      </c>
      <c r="N130" s="23">
        <f>VLOOKUP($A130,Data!AQ$7:AU$800,5,0)</f>
        <v>32.393029425422718</v>
      </c>
      <c r="O130" s="24">
        <f>VLOOKUP($A130,Data!AQ$7:AW$800,7,0)</f>
        <v>32.405534192002094</v>
      </c>
      <c r="P130" s="32">
        <f t="shared" si="99"/>
        <v>1.3406355182839835E-2</v>
      </c>
      <c r="Q130" s="33">
        <f t="shared" si="85"/>
        <v>1.349803894102819E-2</v>
      </c>
      <c r="R130" s="33">
        <f t="shared" si="86"/>
        <v>1.3538840502449245E-2</v>
      </c>
      <c r="S130" s="34">
        <f t="shared" si="100"/>
        <v>1.3518967704507834E-2</v>
      </c>
      <c r="T130" s="33">
        <f t="shared" si="101"/>
        <v>1.351090920654352E-2</v>
      </c>
      <c r="U130" s="33">
        <f t="shared" si="133"/>
        <v>1.3511120651703123E-2</v>
      </c>
      <c r="V130" s="33">
        <f t="shared" si="134"/>
        <v>1.3511727142778929E-2</v>
      </c>
      <c r="W130" s="33">
        <f t="shared" si="135"/>
        <v>1.3531573671901054E-2</v>
      </c>
      <c r="X130" s="33">
        <f t="shared" si="136"/>
        <v>1.3536856224308558E-2</v>
      </c>
      <c r="Y130" s="33">
        <f t="shared" si="137"/>
        <v>1.3511769082082958E-2</v>
      </c>
      <c r="Z130" s="33">
        <f t="shared" si="138"/>
        <v>1.3496088522314986E-2</v>
      </c>
      <c r="AA130" s="33">
        <f t="shared" si="139"/>
        <v>1.3670259431006526E-2</v>
      </c>
      <c r="AB130" s="33">
        <f t="shared" si="140"/>
        <v>1.3515467956961347E-2</v>
      </c>
      <c r="AC130" s="35">
        <f t="shared" si="141"/>
        <v>1.5899466222283554E-2</v>
      </c>
      <c r="AD130" s="32">
        <f t="shared" si="102"/>
        <v>1.2870265515330104E-5</v>
      </c>
      <c r="AE130" s="33">
        <f t="shared" si="103"/>
        <v>1.3081710674933689E-5</v>
      </c>
      <c r="AF130" s="33">
        <f t="shared" si="104"/>
        <v>1.3688201750738926E-5</v>
      </c>
      <c r="AG130" s="33">
        <f t="shared" si="105"/>
        <v>3.353473087286396E-5</v>
      </c>
      <c r="AH130" s="33">
        <f t="shared" si="106"/>
        <v>3.8817283280367931E-5</v>
      </c>
      <c r="AI130" s="33">
        <f t="shared" si="107"/>
        <v>1.3730141054768552E-5</v>
      </c>
      <c r="AJ130" s="33">
        <f t="shared" si="108"/>
        <v>-1.9504187132035611E-6</v>
      </c>
      <c r="AK130" s="33">
        <f t="shared" si="109"/>
        <v>1.7222048997833639E-4</v>
      </c>
      <c r="AL130" s="33">
        <f t="shared" si="110"/>
        <v>1.7429015933156933E-5</v>
      </c>
      <c r="AM130" s="35">
        <f t="shared" si="111"/>
        <v>2.4014272812553639E-3</v>
      </c>
      <c r="AN130" s="52">
        <f t="shared" si="112"/>
        <v>-2.7931295905725406E-5</v>
      </c>
      <c r="AO130" s="34">
        <f t="shared" si="113"/>
        <v>-2.7719850746121821E-5</v>
      </c>
      <c r="AP130" s="34">
        <f t="shared" si="114"/>
        <v>-2.7113359670316584E-5</v>
      </c>
      <c r="AQ130" s="34">
        <f t="shared" si="115"/>
        <v>-7.2668305481915496E-6</v>
      </c>
      <c r="AR130" s="34">
        <f t="shared" si="116"/>
        <v>-1.9842781406875787E-6</v>
      </c>
      <c r="AS130" s="34">
        <f t="shared" si="117"/>
        <v>-2.7071420366286958E-5</v>
      </c>
      <c r="AT130" s="34">
        <f t="shared" si="118"/>
        <v>-4.2751980134259071E-5</v>
      </c>
      <c r="AU130" s="34">
        <f t="shared" si="119"/>
        <v>1.3141892855728088E-4</v>
      </c>
      <c r="AV130" s="34">
        <f t="shared" si="120"/>
        <v>-2.3372545487898577E-5</v>
      </c>
      <c r="AW130" s="53">
        <f t="shared" si="121"/>
        <v>2.3606257198343084E-3</v>
      </c>
      <c r="AX130" s="52">
        <f t="shared" si="122"/>
        <v>-8.0584979642583932E-6</v>
      </c>
      <c r="AY130" s="34">
        <f t="shared" si="123"/>
        <v>-7.8470528046548083E-6</v>
      </c>
      <c r="AZ130" s="34">
        <f t="shared" si="124"/>
        <v>-7.2405617288495705E-6</v>
      </c>
      <c r="BA130" s="34">
        <f t="shared" si="125"/>
        <v>1.2605967393275463E-5</v>
      </c>
      <c r="BB130" s="34">
        <f t="shared" si="126"/>
        <v>1.7888519800779434E-5</v>
      </c>
      <c r="BC130" s="34">
        <f t="shared" si="127"/>
        <v>-7.1986224248199449E-6</v>
      </c>
      <c r="BD130" s="34">
        <f t="shared" si="128"/>
        <v>-2.2879182192792058E-5</v>
      </c>
      <c r="BE130" s="34">
        <f t="shared" si="129"/>
        <v>1.5129172649874789E-4</v>
      </c>
      <c r="BF130" s="34">
        <f t="shared" si="130"/>
        <v>-3.4997475464315642E-6</v>
      </c>
      <c r="BG130" s="53">
        <f t="shared" si="131"/>
        <v>2.3804985177757754E-3</v>
      </c>
      <c r="BH130" s="32">
        <v>1.2870265515330104E-5</v>
      </c>
      <c r="BI130" s="33">
        <v>1.3081710674933689E-5</v>
      </c>
      <c r="BJ130" s="33">
        <v>1.3688201750738926E-5</v>
      </c>
      <c r="BK130" s="33">
        <v>3.353473087286396E-5</v>
      </c>
      <c r="BL130" s="33">
        <v>3.8817283280367931E-5</v>
      </c>
      <c r="BM130" s="33">
        <v>1.3730141054768552E-5</v>
      </c>
      <c r="BN130" s="33">
        <v>-1.9504187132035611E-6</v>
      </c>
      <c r="BO130" s="33">
        <v>1.7222048997833639E-4</v>
      </c>
      <c r="BP130" s="33">
        <v>1.7429015933156933E-5</v>
      </c>
      <c r="BQ130" s="35">
        <v>2.4014272812553639E-3</v>
      </c>
      <c r="BR130" s="32">
        <v>-2.7931295905725406E-5</v>
      </c>
      <c r="BS130" s="33">
        <v>-2.7719850746121821E-5</v>
      </c>
      <c r="BT130" s="33">
        <v>-2.7113359670316584E-5</v>
      </c>
      <c r="BU130" s="33">
        <v>-7.2668305481915496E-6</v>
      </c>
      <c r="BV130" s="33">
        <v>-1.9842781406875787E-6</v>
      </c>
      <c r="BW130" s="33">
        <v>-2.7071420366286958E-5</v>
      </c>
      <c r="BX130" s="33">
        <v>-4.2751980134259071E-5</v>
      </c>
      <c r="BY130" s="33">
        <v>1.3141892855728088E-4</v>
      </c>
      <c r="BZ130" s="33">
        <v>-2.3372545487898577E-5</v>
      </c>
      <c r="CA130" s="35">
        <v>2.3606257198343084E-3</v>
      </c>
      <c r="CB130" s="52">
        <v>-8.0584979642583932E-6</v>
      </c>
      <c r="CC130" s="34">
        <v>-7.8470528046548083E-6</v>
      </c>
      <c r="CD130" s="34">
        <v>-7.2405617288495705E-6</v>
      </c>
      <c r="CE130" s="34">
        <v>1.2605967393275463E-5</v>
      </c>
      <c r="CF130" s="34">
        <v>1.7888519800779434E-5</v>
      </c>
      <c r="CG130" s="34">
        <v>-7.1986224248199449E-6</v>
      </c>
      <c r="CH130" s="34">
        <v>-2.2879182192792058E-5</v>
      </c>
      <c r="CI130" s="34">
        <v>1.5129172649874789E-4</v>
      </c>
      <c r="CJ130" s="34">
        <v>-3.4997475464315642E-6</v>
      </c>
      <c r="CK130" s="53">
        <v>2.3804985177757754E-3</v>
      </c>
      <c r="CL130" s="33">
        <v>0</v>
      </c>
      <c r="CM130" s="33">
        <f t="shared" si="144"/>
        <v>1.5183114918662532E-2</v>
      </c>
      <c r="CN130" s="33">
        <f t="shared" si="88"/>
        <v>7.557533389194182E-3</v>
      </c>
      <c r="CO130" s="33">
        <f t="shared" si="89"/>
        <v>6.1510412003678017E-3</v>
      </c>
      <c r="CP130" s="33">
        <f t="shared" si="90"/>
        <v>6.3061984889494216E-3</v>
      </c>
      <c r="CQ130" s="33">
        <f t="shared" si="91"/>
        <v>5.7527549419147395E-3</v>
      </c>
      <c r="CR130" s="33">
        <f t="shared" si="92"/>
        <v>5.8348006431305777E-3</v>
      </c>
      <c r="CS130" s="33">
        <f t="shared" si="93"/>
        <v>1.2851330552144491E-2</v>
      </c>
      <c r="CT130" s="33">
        <f t="shared" si="94"/>
        <v>1.337229944084517E-2</v>
      </c>
      <c r="CU130" s="33">
        <f t="shared" si="95"/>
        <v>5.5420046186696048E-3</v>
      </c>
      <c r="CV130" s="33">
        <f t="shared" si="96"/>
        <v>7.9086808370854023E-3</v>
      </c>
      <c r="CW130" s="33">
        <f t="shared" si="97"/>
        <v>1.179083957652427E-2</v>
      </c>
      <c r="CX130" s="35">
        <f t="shared" si="98"/>
        <v>1.2797131645957638E-2</v>
      </c>
    </row>
    <row r="131" spans="1:102" x14ac:dyDescent="0.3">
      <c r="A131" s="21">
        <v>44025</v>
      </c>
      <c r="B131" s="22">
        <v>3155.22</v>
      </c>
      <c r="C131" s="23">
        <v>5711.2</v>
      </c>
      <c r="D131" s="23">
        <v>6467.8360000000002</v>
      </c>
      <c r="E131" s="23">
        <f t="shared" si="132"/>
        <v>5704.5269386533528</v>
      </c>
      <c r="F131" s="23">
        <f>VLOOKUP($A131,Data!S$7:T$800,2,0)</f>
        <v>316.37300900000002</v>
      </c>
      <c r="G131" s="23">
        <f>VLOOKUP($A131,Data!V$7:Y$800,4,0)</f>
        <v>31.207947719307484</v>
      </c>
      <c r="H131" s="23">
        <f>VLOOKUP($A131,Data!P$7:Q$800,2,0)</f>
        <v>56.735900000000001</v>
      </c>
      <c r="I131" s="23">
        <f>VLOOKUP($A131,Data!K$7:N$800,4,0)</f>
        <v>59.436447388668448</v>
      </c>
      <c r="J131" s="23">
        <f>VLOOKUP($A131,Data!AA$7:AB$800,2,0)</f>
        <v>582.56510000000003</v>
      </c>
      <c r="K131" s="23">
        <f>VLOOKUP($A131,Data!AD$7:AE$800,2,0)</f>
        <v>58.874600000000001</v>
      </c>
      <c r="L131" s="23">
        <f>VLOOKUP($A131,Data!AL$7:AO$800,4,0)</f>
        <v>313.28676649058906</v>
      </c>
      <c r="M131" s="23">
        <f>VLOOKUP($A131,Data!AG$7:AJ$800,4,0)</f>
        <v>31.671727630118919</v>
      </c>
      <c r="N131" s="23">
        <f>VLOOKUP($A131,Data!AQ$7:AU$800,5,0)</f>
        <v>31.961060733212491</v>
      </c>
      <c r="O131" s="24">
        <f>VLOOKUP($A131,Data!AQ$7:AW$800,7,0)</f>
        <v>31.89836718047021</v>
      </c>
      <c r="P131" s="32">
        <f t="shared" si="99"/>
        <v>-9.3625197799713789E-3</v>
      </c>
      <c r="Q131" s="33">
        <f t="shared" si="85"/>
        <v>-9.3613891697903462E-3</v>
      </c>
      <c r="R131" s="33">
        <f t="shared" si="86"/>
        <v>-9.3621328110246038E-3</v>
      </c>
      <c r="S131" s="34">
        <f t="shared" si="100"/>
        <v>-9.3621328110246038E-3</v>
      </c>
      <c r="T131" s="33">
        <f t="shared" si="101"/>
        <v>-9.3575011940857378E-3</v>
      </c>
      <c r="U131" s="33">
        <f t="shared" si="133"/>
        <v>-9.3579650149280269E-3</v>
      </c>
      <c r="V131" s="33">
        <f t="shared" si="134"/>
        <v>-9.3675138461107865E-3</v>
      </c>
      <c r="W131" s="33">
        <f t="shared" si="135"/>
        <v>-9.2684541542535914E-3</v>
      </c>
      <c r="X131" s="33">
        <f t="shared" si="136"/>
        <v>-9.3675301692524027E-3</v>
      </c>
      <c r="Y131" s="33">
        <f t="shared" si="137"/>
        <v>-9.3554498860856095E-3</v>
      </c>
      <c r="Z131" s="33">
        <f t="shared" si="138"/>
        <v>-9.3202846416060581E-3</v>
      </c>
      <c r="AA131" s="33">
        <f t="shared" si="139"/>
        <v>-9.3182932810200736E-3</v>
      </c>
      <c r="AB131" s="33">
        <f t="shared" si="140"/>
        <v>-9.3187605864932799E-3</v>
      </c>
      <c r="AC131" s="35">
        <f t="shared" si="141"/>
        <v>-9.6608395674544489E-3</v>
      </c>
      <c r="AD131" s="32">
        <f t="shared" si="102"/>
        <v>3.8879757046084151E-6</v>
      </c>
      <c r="AE131" s="33">
        <f t="shared" si="103"/>
        <v>3.4241548623192841E-6</v>
      </c>
      <c r="AF131" s="33">
        <f t="shared" si="104"/>
        <v>-6.1246763204403365E-6</v>
      </c>
      <c r="AG131" s="33">
        <f t="shared" si="105"/>
        <v>9.2935015536754761E-5</v>
      </c>
      <c r="AH131" s="33">
        <f t="shared" si="106"/>
        <v>-6.1409994620564845E-6</v>
      </c>
      <c r="AI131" s="33">
        <f t="shared" si="107"/>
        <v>5.9392837047367308E-6</v>
      </c>
      <c r="AJ131" s="33">
        <f t="shared" si="108"/>
        <v>4.1104528184288114E-5</v>
      </c>
      <c r="AK131" s="33">
        <f t="shared" si="109"/>
        <v>4.3095888770272595E-5</v>
      </c>
      <c r="AL131" s="33">
        <f t="shared" si="110"/>
        <v>4.2628583297066314E-5</v>
      </c>
      <c r="AM131" s="35">
        <f t="shared" si="111"/>
        <v>-2.9945039766410275E-4</v>
      </c>
      <c r="AN131" s="52">
        <f t="shared" si="112"/>
        <v>4.6316169388660455E-6</v>
      </c>
      <c r="AO131" s="34">
        <f t="shared" si="113"/>
        <v>4.1677960965769145E-6</v>
      </c>
      <c r="AP131" s="34">
        <f t="shared" si="114"/>
        <v>-5.3810350861827061E-6</v>
      </c>
      <c r="AQ131" s="34">
        <f t="shared" si="115"/>
        <v>9.3678656771012392E-5</v>
      </c>
      <c r="AR131" s="34">
        <f t="shared" si="116"/>
        <v>-5.3973582277988541E-6</v>
      </c>
      <c r="AS131" s="34">
        <f t="shared" si="117"/>
        <v>6.6829249389943612E-6</v>
      </c>
      <c r="AT131" s="34">
        <f t="shared" si="118"/>
        <v>4.1848169418545744E-5</v>
      </c>
      <c r="AU131" s="34">
        <f t="shared" si="119"/>
        <v>4.3839530004530225E-5</v>
      </c>
      <c r="AV131" s="34">
        <f t="shared" si="120"/>
        <v>4.3372224531323944E-5</v>
      </c>
      <c r="AW131" s="53">
        <f t="shared" si="121"/>
        <v>-2.9870675642984512E-4</v>
      </c>
      <c r="AX131" s="52">
        <f t="shared" si="122"/>
        <v>4.6316169387550232E-6</v>
      </c>
      <c r="AY131" s="34">
        <f t="shared" si="123"/>
        <v>4.1677960964658922E-6</v>
      </c>
      <c r="AZ131" s="34">
        <f t="shared" si="124"/>
        <v>-5.3810350862937284E-6</v>
      </c>
      <c r="BA131" s="34">
        <f t="shared" si="125"/>
        <v>9.367865677090137E-5</v>
      </c>
      <c r="BB131" s="34">
        <f t="shared" si="126"/>
        <v>-5.3973582279098764E-6</v>
      </c>
      <c r="BC131" s="34">
        <f t="shared" si="127"/>
        <v>6.6829249388833389E-6</v>
      </c>
      <c r="BD131" s="34">
        <f t="shared" si="128"/>
        <v>4.1848169418434722E-5</v>
      </c>
      <c r="BE131" s="34">
        <f t="shared" si="129"/>
        <v>4.3839530004419203E-5</v>
      </c>
      <c r="BF131" s="34">
        <f t="shared" si="130"/>
        <v>4.3372224531212922E-5</v>
      </c>
      <c r="BG131" s="53">
        <f t="shared" si="131"/>
        <v>-2.9870675642995614E-4</v>
      </c>
      <c r="BH131" s="32">
        <v>3.8879757046084151E-6</v>
      </c>
      <c r="BI131" s="33">
        <v>3.4241548623192841E-6</v>
      </c>
      <c r="BJ131" s="33">
        <v>-6.1246763204403365E-6</v>
      </c>
      <c r="BK131" s="33">
        <v>9.2935015536754761E-5</v>
      </c>
      <c r="BL131" s="33">
        <v>-6.1409994620564845E-6</v>
      </c>
      <c r="BM131" s="33">
        <v>5.9392837047367308E-6</v>
      </c>
      <c r="BN131" s="33">
        <v>4.1104528184288114E-5</v>
      </c>
      <c r="BO131" s="33">
        <v>4.3095888770272595E-5</v>
      </c>
      <c r="BP131" s="33">
        <v>4.2628583297066314E-5</v>
      </c>
      <c r="BQ131" s="35">
        <v>-2.9945039766410275E-4</v>
      </c>
      <c r="BR131" s="32">
        <v>4.6316169388660455E-6</v>
      </c>
      <c r="BS131" s="33">
        <v>4.1677960965769145E-6</v>
      </c>
      <c r="BT131" s="33">
        <v>-5.3810350861827061E-6</v>
      </c>
      <c r="BU131" s="33">
        <v>9.3678656771012392E-5</v>
      </c>
      <c r="BV131" s="33">
        <v>-5.3973582277988541E-6</v>
      </c>
      <c r="BW131" s="33">
        <v>6.6829249389943612E-6</v>
      </c>
      <c r="BX131" s="33">
        <v>4.1848169418545744E-5</v>
      </c>
      <c r="BY131" s="33">
        <v>4.3839530004530225E-5</v>
      </c>
      <c r="BZ131" s="33">
        <v>4.3372224531323944E-5</v>
      </c>
      <c r="CA131" s="35">
        <v>-2.9870675642984512E-4</v>
      </c>
      <c r="CB131" s="52">
        <v>4.6316169387550232E-6</v>
      </c>
      <c r="CC131" s="34">
        <v>4.1677960964658922E-6</v>
      </c>
      <c r="CD131" s="34">
        <v>-5.3810350862937284E-6</v>
      </c>
      <c r="CE131" s="34">
        <v>9.367865677090137E-5</v>
      </c>
      <c r="CF131" s="34">
        <v>-5.3973582279098764E-6</v>
      </c>
      <c r="CG131" s="34">
        <v>6.6829249388833389E-6</v>
      </c>
      <c r="CH131" s="34">
        <v>4.1848169418434722E-5</v>
      </c>
      <c r="CI131" s="34">
        <v>4.3839530004419203E-5</v>
      </c>
      <c r="CJ131" s="34">
        <v>4.3372224531212922E-5</v>
      </c>
      <c r="CK131" s="53">
        <v>-2.9870675642995614E-4</v>
      </c>
      <c r="CL131" s="33">
        <v>0</v>
      </c>
      <c r="CM131" s="33">
        <f t="shared" si="144"/>
        <v>1.5142247164451561E-2</v>
      </c>
      <c r="CN131" s="33">
        <f t="shared" si="88"/>
        <v>7.5367277269617894E-3</v>
      </c>
      <c r="CO131" s="33">
        <f t="shared" si="89"/>
        <v>6.1382643955685268E-3</v>
      </c>
      <c r="CP131" s="33">
        <f t="shared" si="90"/>
        <v>6.2932097744985427E-3</v>
      </c>
      <c r="CQ131" s="33">
        <f t="shared" si="91"/>
        <v>5.7391715306405189E-3</v>
      </c>
      <c r="CR131" s="33">
        <f t="shared" si="92"/>
        <v>5.8015205754757826E-3</v>
      </c>
      <c r="CS131" s="33">
        <f t="shared" si="93"/>
        <v>1.2812539523700428E-2</v>
      </c>
      <c r="CT131" s="33">
        <f t="shared" si="94"/>
        <v>1.3358571189199031E-2</v>
      </c>
      <c r="CU131" s="33">
        <f t="shared" si="95"/>
        <v>5.543939730175973E-3</v>
      </c>
      <c r="CV131" s="33">
        <f t="shared" si="96"/>
        <v>7.7374392274474069E-3</v>
      </c>
      <c r="CW131" s="33">
        <f t="shared" si="97"/>
        <v>1.1773440218328712E-2</v>
      </c>
      <c r="CX131" s="35">
        <f t="shared" si="98"/>
        <v>1.0403037797915848E-2</v>
      </c>
    </row>
    <row r="132" spans="1:102" x14ac:dyDescent="0.3">
      <c r="A132" s="21">
        <v>44022</v>
      </c>
      <c r="B132" s="22">
        <v>3185.04</v>
      </c>
      <c r="C132" s="23">
        <v>5765.17</v>
      </c>
      <c r="D132" s="23">
        <v>6528.9610000000002</v>
      </c>
      <c r="E132" s="23">
        <f t="shared" si="132"/>
        <v>5758.4382018834631</v>
      </c>
      <c r="F132" s="23">
        <f>VLOOKUP($A132,Data!S$7:T$800,2,0)</f>
        <v>319.36143399999997</v>
      </c>
      <c r="G132" s="23">
        <f>VLOOKUP($A132,Data!V$7:Y$800,4,0)</f>
        <v>31.502749345557255</v>
      </c>
      <c r="H132" s="23">
        <f>VLOOKUP($A132,Data!P$7:Q$800,2,0)</f>
        <v>57.272399999999998</v>
      </c>
      <c r="I132" s="23">
        <f>VLOOKUP($A132,Data!K$7:N$800,4,0)</f>
        <v>59.992484985354956</v>
      </c>
      <c r="J132" s="23">
        <f>VLOOKUP($A132,Data!AA$7:AB$800,2,0)</f>
        <v>588.07389999999998</v>
      </c>
      <c r="K132" s="23">
        <f>VLOOKUP($A132,Data!AD$7:AE$800,2,0)</f>
        <v>59.430599999999998</v>
      </c>
      <c r="L132" s="23">
        <f>VLOOKUP($A132,Data!AL$7:AO$800,4,0)</f>
        <v>316.23415886460606</v>
      </c>
      <c r="M132" s="23">
        <f>VLOOKUP($A132,Data!AG$7:AJ$800,4,0)</f>
        <v>31.969630018719048</v>
      </c>
      <c r="N132" s="23">
        <f>VLOOKUP($A132,Data!AQ$7:AU$800,5,0)</f>
        <v>32.261699789665705</v>
      </c>
      <c r="O132" s="24">
        <f>VLOOKUP($A132,Data!AQ$7:AW$800,7,0)</f>
        <v>32.209538363138257</v>
      </c>
      <c r="P132" s="32">
        <f t="shared" si="99"/>
        <v>1.046620453355751E-2</v>
      </c>
      <c r="Q132" s="33">
        <f t="shared" si="85"/>
        <v>1.046895594380115E-2</v>
      </c>
      <c r="R132" s="33">
        <f t="shared" si="86"/>
        <v>1.0469855038728992E-2</v>
      </c>
      <c r="S132" s="34">
        <f t="shared" si="100"/>
        <v>1.046930746295327E-2</v>
      </c>
      <c r="T132" s="33">
        <f t="shared" si="101"/>
        <v>1.0470712106514624E-2</v>
      </c>
      <c r="U132" s="33">
        <f t="shared" si="133"/>
        <v>1.0468905583640442E-2</v>
      </c>
      <c r="V132" s="33">
        <f t="shared" si="134"/>
        <v>1.0473051652469589E-2</v>
      </c>
      <c r="W132" s="33">
        <f t="shared" si="135"/>
        <v>1.0367892976588688E-2</v>
      </c>
      <c r="X132" s="33">
        <f t="shared" si="136"/>
        <v>1.0465769618700271E-2</v>
      </c>
      <c r="Y132" s="33">
        <f t="shared" si="137"/>
        <v>1.0482180293500898E-2</v>
      </c>
      <c r="Z132" s="33">
        <f t="shared" si="138"/>
        <v>1.0462883715260496E-2</v>
      </c>
      <c r="AA132" s="33">
        <f t="shared" si="139"/>
        <v>1.032712493218213E-2</v>
      </c>
      <c r="AB132" s="33">
        <f t="shared" si="140"/>
        <v>1.0483374493248876E-2</v>
      </c>
      <c r="AC132" s="35">
        <f t="shared" si="141"/>
        <v>9.6810574414201156E-3</v>
      </c>
      <c r="AD132" s="32">
        <f t="shared" si="102"/>
        <v>1.7561627134732305E-6</v>
      </c>
      <c r="AE132" s="33">
        <f t="shared" si="103"/>
        <v>-5.0360160708251556E-8</v>
      </c>
      <c r="AF132" s="33">
        <f t="shared" si="104"/>
        <v>4.0957086684390021E-6</v>
      </c>
      <c r="AG132" s="33">
        <f t="shared" si="105"/>
        <v>-1.0106296721246188E-4</v>
      </c>
      <c r="AH132" s="33">
        <f t="shared" si="106"/>
        <v>-3.1863251008790172E-6</v>
      </c>
      <c r="AI132" s="33">
        <f t="shared" si="107"/>
        <v>1.3224349699747506E-5</v>
      </c>
      <c r="AJ132" s="33">
        <f t="shared" si="108"/>
        <v>-6.0722285406544785E-6</v>
      </c>
      <c r="AK132" s="33">
        <f t="shared" si="109"/>
        <v>-1.4183101161902023E-4</v>
      </c>
      <c r="AL132" s="33">
        <f t="shared" si="110"/>
        <v>1.4418549447725582E-5</v>
      </c>
      <c r="AM132" s="35">
        <f t="shared" si="111"/>
        <v>-7.8789850238103476E-4</v>
      </c>
      <c r="AN132" s="52">
        <f t="shared" si="112"/>
        <v>8.5706778563121588E-7</v>
      </c>
      <c r="AO132" s="34">
        <f t="shared" si="113"/>
        <v>-9.4945508855026617E-7</v>
      </c>
      <c r="AP132" s="34">
        <f t="shared" si="114"/>
        <v>3.1966137405969874E-6</v>
      </c>
      <c r="AQ132" s="34">
        <f t="shared" si="115"/>
        <v>-1.019620621403039E-4</v>
      </c>
      <c r="AR132" s="34">
        <f t="shared" si="116"/>
        <v>-4.0854200287210318E-6</v>
      </c>
      <c r="AS132" s="34">
        <f t="shared" si="117"/>
        <v>1.2325254771905492E-5</v>
      </c>
      <c r="AT132" s="34">
        <f t="shared" si="118"/>
        <v>-6.9713234684964931E-6</v>
      </c>
      <c r="AU132" s="34">
        <f t="shared" si="119"/>
        <v>-1.4273010654686225E-4</v>
      </c>
      <c r="AV132" s="34">
        <f t="shared" si="120"/>
        <v>1.3519454519883567E-5</v>
      </c>
      <c r="AW132" s="53">
        <f t="shared" si="121"/>
        <v>-7.8879759730887677E-4</v>
      </c>
      <c r="AX132" s="52">
        <f t="shared" si="122"/>
        <v>1.4046435612424801E-6</v>
      </c>
      <c r="AY132" s="34">
        <f t="shared" si="123"/>
        <v>-4.0187931293900192E-7</v>
      </c>
      <c r="AZ132" s="34">
        <f t="shared" si="124"/>
        <v>3.7441895162082517E-6</v>
      </c>
      <c r="BA132" s="34">
        <f t="shared" si="125"/>
        <v>-1.0141448636469264E-4</v>
      </c>
      <c r="BB132" s="34">
        <f t="shared" si="126"/>
        <v>-3.5378442531097676E-6</v>
      </c>
      <c r="BC132" s="34">
        <f t="shared" si="127"/>
        <v>1.2872830547516756E-5</v>
      </c>
      <c r="BD132" s="34">
        <f t="shared" si="128"/>
        <v>-6.4237476928852288E-6</v>
      </c>
      <c r="BE132" s="34">
        <f t="shared" si="129"/>
        <v>-1.4218253077125098E-4</v>
      </c>
      <c r="BF132" s="34">
        <f t="shared" si="130"/>
        <v>1.4067030295494831E-5</v>
      </c>
      <c r="BG132" s="53">
        <f t="shared" si="131"/>
        <v>-7.8825002153326551E-4</v>
      </c>
      <c r="BH132" s="32">
        <v>1.7561627134732305E-6</v>
      </c>
      <c r="BI132" s="33">
        <v>-5.0360160708251556E-8</v>
      </c>
      <c r="BJ132" s="33">
        <v>4.0957086684390021E-6</v>
      </c>
      <c r="BK132" s="33">
        <v>-1.0106296721246188E-4</v>
      </c>
      <c r="BL132" s="33">
        <v>-3.1863251008790172E-6</v>
      </c>
      <c r="BM132" s="33">
        <v>1.3224349699747506E-5</v>
      </c>
      <c r="BN132" s="33">
        <v>-6.0722285406544785E-6</v>
      </c>
      <c r="BO132" s="33">
        <v>-1.4183101161902023E-4</v>
      </c>
      <c r="BP132" s="33">
        <v>1.4418549447725582E-5</v>
      </c>
      <c r="BQ132" s="35">
        <v>-7.8789850238103476E-4</v>
      </c>
      <c r="BR132" s="32">
        <v>8.5706778563121588E-7</v>
      </c>
      <c r="BS132" s="33">
        <v>-9.4945508855026617E-7</v>
      </c>
      <c r="BT132" s="33">
        <v>3.1966137405969874E-6</v>
      </c>
      <c r="BU132" s="33">
        <v>-1.019620621403039E-4</v>
      </c>
      <c r="BV132" s="33">
        <v>-4.0854200287210318E-6</v>
      </c>
      <c r="BW132" s="33">
        <v>1.2325254771905492E-5</v>
      </c>
      <c r="BX132" s="33">
        <v>-6.9713234684964931E-6</v>
      </c>
      <c r="BY132" s="33">
        <v>-1.4273010654686225E-4</v>
      </c>
      <c r="BZ132" s="33">
        <v>1.3519454519883567E-5</v>
      </c>
      <c r="CA132" s="35">
        <v>-7.8879759730887677E-4</v>
      </c>
      <c r="CB132" s="52">
        <v>1.4046435612424801E-6</v>
      </c>
      <c r="CC132" s="34">
        <v>-4.0187931293900192E-7</v>
      </c>
      <c r="CD132" s="34">
        <v>3.7441895162082517E-6</v>
      </c>
      <c r="CE132" s="34">
        <v>-1.0141448636469264E-4</v>
      </c>
      <c r="CF132" s="34">
        <v>-3.5378442531097676E-6</v>
      </c>
      <c r="CG132" s="34">
        <v>1.2872830547516756E-5</v>
      </c>
      <c r="CH132" s="34">
        <v>-6.4237476928852288E-6</v>
      </c>
      <c r="CI132" s="34">
        <v>-1.4218253077125098E-4</v>
      </c>
      <c r="CJ132" s="34">
        <v>1.4067030295494831E-5</v>
      </c>
      <c r="CK132" s="53">
        <v>-7.8825002153326551E-4</v>
      </c>
      <c r="CL132" s="33">
        <v>0</v>
      </c>
      <c r="CM132" s="33">
        <f t="shared" si="144"/>
        <v>1.5143009200366597E-2</v>
      </c>
      <c r="CN132" s="33">
        <f t="shared" si="88"/>
        <v>7.5374840536484022E-3</v>
      </c>
      <c r="CO132" s="33">
        <f t="shared" si="89"/>
        <v>6.1343156036157698E-3</v>
      </c>
      <c r="CP132" s="33">
        <f t="shared" si="90"/>
        <v>6.2897315213401583E-3</v>
      </c>
      <c r="CQ132" s="33">
        <f t="shared" si="91"/>
        <v>5.7453896054304732E-3</v>
      </c>
      <c r="CR132" s="33">
        <f t="shared" si="92"/>
        <v>5.7071719294339296E-3</v>
      </c>
      <c r="CS132" s="33">
        <f t="shared" si="93"/>
        <v>1.281881801895457E-2</v>
      </c>
      <c r="CT132" s="33">
        <f t="shared" si="94"/>
        <v>1.3352495726463021E-2</v>
      </c>
      <c r="CU132" s="33">
        <f t="shared" si="95"/>
        <v>5.5022184669155649E-3</v>
      </c>
      <c r="CV132" s="33">
        <f t="shared" si="96"/>
        <v>7.6936013930593017E-3</v>
      </c>
      <c r="CW132" s="33">
        <f t="shared" si="97"/>
        <v>1.1729904046795303E-2</v>
      </c>
      <c r="CX132" s="35">
        <f t="shared" si="98"/>
        <v>1.0708554941494697E-2</v>
      </c>
    </row>
    <row r="133" spans="1:102" x14ac:dyDescent="0.3">
      <c r="A133" s="21">
        <v>44021</v>
      </c>
      <c r="B133" s="22">
        <v>3152.05</v>
      </c>
      <c r="C133" s="23">
        <v>5705.44</v>
      </c>
      <c r="D133" s="23">
        <v>6461.3119999999999</v>
      </c>
      <c r="E133" s="23">
        <f t="shared" si="132"/>
        <v>5698.7759641522644</v>
      </c>
      <c r="F133" s="23">
        <f>VLOOKUP($A133,Data!S$7:T$800,2,0)</f>
        <v>316.052143</v>
      </c>
      <c r="G133" s="23">
        <f>VLOOKUP($A133,Data!V$7:Y$800,4,0)</f>
        <v>31.176366903998364</v>
      </c>
      <c r="H133" s="23">
        <f>VLOOKUP($A133,Data!P$7:Q$800,2,0)</f>
        <v>56.678800000000003</v>
      </c>
      <c r="I133" s="23">
        <f>VLOOKUP($A133,Data!K$7:N$800,4,0)</f>
        <v>59.376871931880601</v>
      </c>
      <c r="J133" s="23">
        <f>VLOOKUP($A133,Data!AA$7:AB$800,2,0)</f>
        <v>581.98299999999995</v>
      </c>
      <c r="K133" s="23">
        <f>VLOOKUP($A133,Data!AD$7:AE$800,2,0)</f>
        <v>58.814100000000003</v>
      </c>
      <c r="L133" s="23">
        <f>VLOOKUP($A133,Data!AL$7:AO$800,4,0)</f>
        <v>312.95969793752272</v>
      </c>
      <c r="M133" s="23">
        <f>VLOOKUP($A133,Data!AG$7:AJ$800,4,0)</f>
        <v>31.642850349944823</v>
      </c>
      <c r="N133" s="23">
        <f>VLOOKUP($A133,Data!AQ$7:AU$800,5,0)</f>
        <v>31.926997122386844</v>
      </c>
      <c r="O133" s="24">
        <f>VLOOKUP($A133,Data!AQ$7:AW$800,7,0)</f>
        <v>31.900705797887067</v>
      </c>
      <c r="P133" s="32">
        <f t="shared" si="99"/>
        <v>-5.6436399427117756E-3</v>
      </c>
      <c r="Q133" s="33">
        <f t="shared" si="85"/>
        <v>-5.4456584644778649E-3</v>
      </c>
      <c r="R133" s="33">
        <f t="shared" si="86"/>
        <v>-5.361184543618891E-3</v>
      </c>
      <c r="S133" s="34">
        <f t="shared" si="100"/>
        <v>-5.4035528534828233E-3</v>
      </c>
      <c r="T133" s="33">
        <f t="shared" si="101"/>
        <v>-5.4071591279662989E-3</v>
      </c>
      <c r="U133" s="33">
        <f t="shared" si="133"/>
        <v>-5.4062305510970132E-3</v>
      </c>
      <c r="V133" s="33">
        <f t="shared" si="134"/>
        <v>-5.409996297407571E-3</v>
      </c>
      <c r="W133" s="33">
        <f t="shared" si="135"/>
        <v>-5.322687957418526E-3</v>
      </c>
      <c r="X133" s="33">
        <f t="shared" si="136"/>
        <v>-5.3638432359774946E-3</v>
      </c>
      <c r="Y133" s="33">
        <f t="shared" si="137"/>
        <v>-5.3962917616499073E-3</v>
      </c>
      <c r="Z133" s="33">
        <f t="shared" si="138"/>
        <v>-5.4156047214778402E-3</v>
      </c>
      <c r="AA133" s="33">
        <f t="shared" si="139"/>
        <v>-5.2099744492869471E-3</v>
      </c>
      <c r="AB133" s="33">
        <f t="shared" si="140"/>
        <v>-5.431713349275169E-3</v>
      </c>
      <c r="AC133" s="35">
        <f t="shared" si="141"/>
        <v>-6.715468759407428E-3</v>
      </c>
      <c r="AD133" s="32">
        <f t="shared" si="102"/>
        <v>3.8499336511566007E-5</v>
      </c>
      <c r="AE133" s="33">
        <f t="shared" si="103"/>
        <v>3.942791338085172E-5</v>
      </c>
      <c r="AF133" s="33">
        <f t="shared" si="104"/>
        <v>3.5662167070293904E-5</v>
      </c>
      <c r="AG133" s="33">
        <f t="shared" si="105"/>
        <v>1.2297050705933898E-4</v>
      </c>
      <c r="AH133" s="33">
        <f t="shared" si="106"/>
        <v>8.1815228500370374E-5</v>
      </c>
      <c r="AI133" s="33">
        <f t="shared" si="107"/>
        <v>4.9366702827957631E-5</v>
      </c>
      <c r="AJ133" s="33">
        <f t="shared" si="108"/>
        <v>3.0053743000024724E-5</v>
      </c>
      <c r="AK133" s="33">
        <f t="shared" si="109"/>
        <v>2.3568401519091786E-4</v>
      </c>
      <c r="AL133" s="33">
        <f t="shared" si="110"/>
        <v>1.3945115202695924E-5</v>
      </c>
      <c r="AM133" s="35">
        <f t="shared" si="111"/>
        <v>-1.2698102949295631E-3</v>
      </c>
      <c r="AN133" s="52">
        <f t="shared" si="112"/>
        <v>-4.5974584347407976E-5</v>
      </c>
      <c r="AO133" s="34">
        <f t="shared" si="113"/>
        <v>-4.5046007478122263E-5</v>
      </c>
      <c r="AP133" s="34">
        <f t="shared" si="114"/>
        <v>-4.8811753788680079E-5</v>
      </c>
      <c r="AQ133" s="34">
        <f t="shared" si="115"/>
        <v>3.8496586200365002E-5</v>
      </c>
      <c r="AR133" s="34">
        <f t="shared" si="116"/>
        <v>-2.6586923586036093E-6</v>
      </c>
      <c r="AS133" s="34">
        <f t="shared" si="117"/>
        <v>-3.5107218031016352E-5</v>
      </c>
      <c r="AT133" s="34">
        <f t="shared" si="118"/>
        <v>-5.4420177858949259E-5</v>
      </c>
      <c r="AU133" s="34">
        <f t="shared" si="119"/>
        <v>1.5121009433194388E-4</v>
      </c>
      <c r="AV133" s="34">
        <f t="shared" si="120"/>
        <v>-7.052880565627806E-5</v>
      </c>
      <c r="AW133" s="53">
        <f t="shared" si="121"/>
        <v>-1.3542842157885371E-3</v>
      </c>
      <c r="AX133" s="52">
        <f t="shared" si="122"/>
        <v>-3.6062744834808313E-6</v>
      </c>
      <c r="AY133" s="34">
        <f t="shared" si="123"/>
        <v>-2.6776976141951181E-6</v>
      </c>
      <c r="AZ133" s="34">
        <f t="shared" si="124"/>
        <v>-6.443443924752934E-6</v>
      </c>
      <c r="BA133" s="34">
        <f t="shared" si="125"/>
        <v>8.0864896064292147E-5</v>
      </c>
      <c r="BB133" s="34">
        <f t="shared" si="126"/>
        <v>3.9709617505323536E-5</v>
      </c>
      <c r="BC133" s="34">
        <f t="shared" si="127"/>
        <v>7.2610918329107932E-6</v>
      </c>
      <c r="BD133" s="34">
        <f t="shared" si="128"/>
        <v>-1.2051867995022114E-5</v>
      </c>
      <c r="BE133" s="34">
        <f t="shared" si="129"/>
        <v>1.9357840419587102E-4</v>
      </c>
      <c r="BF133" s="34">
        <f t="shared" si="130"/>
        <v>-2.8160495792350915E-5</v>
      </c>
      <c r="BG133" s="53">
        <f t="shared" si="131"/>
        <v>-1.3119159059246099E-3</v>
      </c>
      <c r="BH133" s="32">
        <v>3.8499336511566007E-5</v>
      </c>
      <c r="BI133" s="33">
        <v>3.942791338085172E-5</v>
      </c>
      <c r="BJ133" s="33">
        <v>3.5662167070293904E-5</v>
      </c>
      <c r="BK133" s="33">
        <v>1.2297050705933898E-4</v>
      </c>
      <c r="BL133" s="33">
        <v>8.1815228500370374E-5</v>
      </c>
      <c r="BM133" s="33">
        <v>4.9366702827957631E-5</v>
      </c>
      <c r="BN133" s="33">
        <v>3.0053743000024724E-5</v>
      </c>
      <c r="BO133" s="33">
        <v>2.3568401519091786E-4</v>
      </c>
      <c r="BP133" s="33">
        <v>1.3945115202695924E-5</v>
      </c>
      <c r="BQ133" s="35">
        <v>-1.2698102949295631E-3</v>
      </c>
      <c r="BR133" s="32">
        <v>-4.5974584347407976E-5</v>
      </c>
      <c r="BS133" s="33">
        <v>-4.5046007478122263E-5</v>
      </c>
      <c r="BT133" s="33">
        <v>-4.8811753788680079E-5</v>
      </c>
      <c r="BU133" s="33">
        <v>3.8496586200365002E-5</v>
      </c>
      <c r="BV133" s="33">
        <v>-2.6586923586036093E-6</v>
      </c>
      <c r="BW133" s="33">
        <v>-3.5107218031016352E-5</v>
      </c>
      <c r="BX133" s="33">
        <v>-5.4420177858949259E-5</v>
      </c>
      <c r="BY133" s="33">
        <v>1.5121009433194388E-4</v>
      </c>
      <c r="BZ133" s="33">
        <v>-7.052880565627806E-5</v>
      </c>
      <c r="CA133" s="35">
        <v>-1.3542842157885371E-3</v>
      </c>
      <c r="CB133" s="52">
        <v>-3.6062744834808313E-6</v>
      </c>
      <c r="CC133" s="34">
        <v>-2.6776976141951181E-6</v>
      </c>
      <c r="CD133" s="34">
        <v>-6.443443924752934E-6</v>
      </c>
      <c r="CE133" s="34">
        <v>8.0864896064292147E-5</v>
      </c>
      <c r="CF133" s="34">
        <v>3.9709617505323536E-5</v>
      </c>
      <c r="CG133" s="34">
        <v>7.2610918329107932E-6</v>
      </c>
      <c r="CH133" s="34">
        <v>-1.2051867995022114E-5</v>
      </c>
      <c r="CI133" s="34">
        <v>1.9357840419587102E-4</v>
      </c>
      <c r="CJ133" s="34">
        <v>-2.8160495792350915E-5</v>
      </c>
      <c r="CK133" s="53">
        <v>-1.3119159059246099E-3</v>
      </c>
      <c r="CL133" s="33">
        <v>0</v>
      </c>
      <c r="CM133" s="33">
        <f t="shared" si="144"/>
        <v>1.5142105947363982E-2</v>
      </c>
      <c r="CN133" s="33">
        <f t="shared" si="88"/>
        <v>7.5371335544103246E-3</v>
      </c>
      <c r="CO133" s="33">
        <f t="shared" si="89"/>
        <v>6.1325669774074942E-3</v>
      </c>
      <c r="CP133" s="33">
        <f t="shared" si="90"/>
        <v>6.289781673217254E-3</v>
      </c>
      <c r="CQ133" s="33">
        <f t="shared" si="91"/>
        <v>5.7413130591992267E-3</v>
      </c>
      <c r="CR133" s="33">
        <f t="shared" si="92"/>
        <v>5.8077687037856318E-3</v>
      </c>
      <c r="CS133" s="33">
        <f t="shared" si="93"/>
        <v>1.2822011763977459E-2</v>
      </c>
      <c r="CT133" s="33">
        <f t="shared" si="94"/>
        <v>1.3339233812463824E-2</v>
      </c>
      <c r="CU133" s="33">
        <f t="shared" si="95"/>
        <v>5.508260885065841E-3</v>
      </c>
      <c r="CV133" s="33">
        <f t="shared" si="96"/>
        <v>7.8350627072816259E-3</v>
      </c>
      <c r="CW133" s="33">
        <f t="shared" si="97"/>
        <v>1.1715467710663674E-2</v>
      </c>
      <c r="CX133" s="35">
        <f t="shared" si="98"/>
        <v>1.1497255245331184E-2</v>
      </c>
    </row>
    <row r="134" spans="1:102" x14ac:dyDescent="0.3">
      <c r="A134" s="21">
        <v>44020</v>
      </c>
      <c r="B134" s="22">
        <v>3169.94</v>
      </c>
      <c r="C134" s="23">
        <v>5736.68</v>
      </c>
      <c r="D134" s="23">
        <v>6496.1390000000001</v>
      </c>
      <c r="E134" s="23">
        <f t="shared" si="132"/>
        <v>5729.7369003297472</v>
      </c>
      <c r="F134" s="23">
        <f>VLOOKUP($A134,Data!S$7:T$800,2,0)</f>
        <v>317.77037799999999</v>
      </c>
      <c r="G134" s="23">
        <f>VLOOKUP($A134,Data!V$7:Y$800,4,0)</f>
        <v>31.345829686096824</v>
      </c>
      <c r="H134" s="23">
        <f>VLOOKUP($A134,Data!P$7:Q$800,2,0)</f>
        <v>56.987099999999998</v>
      </c>
      <c r="I134" s="23">
        <f>VLOOKUP($A134,Data!K$7:N$800,4,0)</f>
        <v>59.694607701415748</v>
      </c>
      <c r="J134" s="23">
        <f>VLOOKUP($A134,Data!AA$7:AB$800,2,0)</f>
        <v>585.12149999999997</v>
      </c>
      <c r="K134" s="23">
        <f>VLOOKUP($A134,Data!AD$7:AE$800,2,0)</f>
        <v>59.133200000000002</v>
      </c>
      <c r="L134" s="23">
        <f>VLOOKUP($A134,Data!AL$7:AO$800,4,0)</f>
        <v>314.66379265872342</v>
      </c>
      <c r="M134" s="23">
        <f>VLOOKUP($A134,Data!AG$7:AJ$800,4,0)</f>
        <v>31.808572198366612</v>
      </c>
      <c r="N134" s="23">
        <f>VLOOKUP($A134,Data!AQ$7:AU$800,5,0)</f>
        <v>32.101362521726024</v>
      </c>
      <c r="O134" s="24">
        <f>VLOOKUP($A134,Data!AQ$7:AW$800,7,0)</f>
        <v>32.116382360292796</v>
      </c>
      <c r="P134" s="32">
        <f t="shared" si="99"/>
        <v>7.8275024480816136E-3</v>
      </c>
      <c r="Q134" s="33">
        <f t="shared" si="85"/>
        <v>7.8372191487456888E-3</v>
      </c>
      <c r="R134" s="33">
        <f t="shared" si="86"/>
        <v>7.8427290109142067E-3</v>
      </c>
      <c r="S134" s="34">
        <f t="shared" si="100"/>
        <v>7.8404450264893174E-3</v>
      </c>
      <c r="T134" s="33">
        <f t="shared" si="101"/>
        <v>7.8399816016851975E-3</v>
      </c>
      <c r="U134" s="33">
        <f t="shared" si="133"/>
        <v>7.8410240377009277E-3</v>
      </c>
      <c r="V134" s="33">
        <f t="shared" si="134"/>
        <v>7.8363752122241337E-3</v>
      </c>
      <c r="W134" s="33">
        <f t="shared" si="135"/>
        <v>7.8792958927074164E-3</v>
      </c>
      <c r="X134" s="33">
        <f t="shared" si="136"/>
        <v>7.8400564411031937E-3</v>
      </c>
      <c r="Y134" s="33">
        <f t="shared" si="137"/>
        <v>7.8520601644722632E-3</v>
      </c>
      <c r="Z134" s="33">
        <f t="shared" si="138"/>
        <v>7.8325425692038486E-3</v>
      </c>
      <c r="AA134" s="33">
        <f t="shared" si="139"/>
        <v>7.8955312110882137E-3</v>
      </c>
      <c r="AB134" s="33">
        <f t="shared" si="140"/>
        <v>7.8575742798112636E-3</v>
      </c>
      <c r="AC134" s="35">
        <f t="shared" si="141"/>
        <v>9.3487279672794799E-3</v>
      </c>
      <c r="AD134" s="32">
        <f t="shared" si="102"/>
        <v>2.7624529395087194E-6</v>
      </c>
      <c r="AE134" s="33">
        <f t="shared" si="103"/>
        <v>3.8048889552388943E-6</v>
      </c>
      <c r="AF134" s="33">
        <f t="shared" si="104"/>
        <v>-8.43936521555122E-7</v>
      </c>
      <c r="AG134" s="33">
        <f t="shared" si="105"/>
        <v>4.2076743961727558E-5</v>
      </c>
      <c r="AH134" s="33">
        <f t="shared" si="106"/>
        <v>2.8372923575048503E-6</v>
      </c>
      <c r="AI134" s="33">
        <f t="shared" si="107"/>
        <v>1.4841015726574369E-5</v>
      </c>
      <c r="AJ134" s="33">
        <f t="shared" si="108"/>
        <v>-4.6765795418401979E-6</v>
      </c>
      <c r="AK134" s="33">
        <f t="shared" si="109"/>
        <v>5.831206234252484E-5</v>
      </c>
      <c r="AL134" s="33">
        <f t="shared" si="110"/>
        <v>2.0355131065574739E-5</v>
      </c>
      <c r="AM134" s="35">
        <f t="shared" si="111"/>
        <v>1.511508818533791E-3</v>
      </c>
      <c r="AN134" s="52">
        <f t="shared" si="112"/>
        <v>-2.7474092290091789E-6</v>
      </c>
      <c r="AO134" s="34">
        <f t="shared" si="113"/>
        <v>-1.7049732132790041E-6</v>
      </c>
      <c r="AP134" s="34">
        <f t="shared" si="114"/>
        <v>-6.3537986900730203E-6</v>
      </c>
      <c r="AQ134" s="34">
        <f t="shared" si="115"/>
        <v>3.656688179320966E-5</v>
      </c>
      <c r="AR134" s="34">
        <f t="shared" si="116"/>
        <v>-2.672569811013048E-6</v>
      </c>
      <c r="AS134" s="34">
        <f t="shared" si="117"/>
        <v>9.3311535580564708E-6</v>
      </c>
      <c r="AT134" s="34">
        <f t="shared" si="118"/>
        <v>-1.0186441710358096E-5</v>
      </c>
      <c r="AU134" s="34">
        <f t="shared" si="119"/>
        <v>5.2802200174006941E-5</v>
      </c>
      <c r="AV134" s="34">
        <f t="shared" si="120"/>
        <v>1.484526889705684E-5</v>
      </c>
      <c r="AW134" s="53">
        <f t="shared" si="121"/>
        <v>1.5059989563652731E-3</v>
      </c>
      <c r="AX134" s="52">
        <f t="shared" si="122"/>
        <v>-4.6342480408689823E-7</v>
      </c>
      <c r="AY134" s="34">
        <f t="shared" si="123"/>
        <v>5.7901121164327662E-7</v>
      </c>
      <c r="AZ134" s="34">
        <f t="shared" si="124"/>
        <v>-4.0698142651507396E-6</v>
      </c>
      <c r="BA134" s="34">
        <f t="shared" si="125"/>
        <v>3.8850866218131941E-5</v>
      </c>
      <c r="BB134" s="34">
        <f t="shared" si="126"/>
        <v>-3.8858538609076732E-7</v>
      </c>
      <c r="BC134" s="34">
        <f t="shared" si="127"/>
        <v>1.1615137982978752E-5</v>
      </c>
      <c r="BD134" s="34">
        <f t="shared" si="128"/>
        <v>-7.9024572854358155E-6</v>
      </c>
      <c r="BE134" s="34">
        <f t="shared" si="129"/>
        <v>5.5086184598929222E-5</v>
      </c>
      <c r="BF134" s="34">
        <f t="shared" si="130"/>
        <v>1.7129253321979121E-5</v>
      </c>
      <c r="BG134" s="53">
        <f t="shared" si="131"/>
        <v>1.5082829407901954E-3</v>
      </c>
      <c r="BH134" s="32">
        <v>2.7624529395087194E-6</v>
      </c>
      <c r="BI134" s="33">
        <v>3.8048889552388943E-6</v>
      </c>
      <c r="BJ134" s="33">
        <v>-8.43936521555122E-7</v>
      </c>
      <c r="BK134" s="33">
        <v>4.2076743961727558E-5</v>
      </c>
      <c r="BL134" s="33">
        <v>2.8372923575048503E-6</v>
      </c>
      <c r="BM134" s="33">
        <v>1.4841015726574369E-5</v>
      </c>
      <c r="BN134" s="33">
        <v>-4.6765795418401979E-6</v>
      </c>
      <c r="BO134" s="33">
        <v>5.831206234252484E-5</v>
      </c>
      <c r="BP134" s="33">
        <v>2.0355131065574739E-5</v>
      </c>
      <c r="BQ134" s="35">
        <v>1.511508818533791E-3</v>
      </c>
      <c r="BR134" s="32">
        <v>-2.7474092290091789E-6</v>
      </c>
      <c r="BS134" s="33">
        <v>-1.7049732132790041E-6</v>
      </c>
      <c r="BT134" s="33">
        <v>-6.3537986900730203E-6</v>
      </c>
      <c r="BU134" s="33">
        <v>3.656688179320966E-5</v>
      </c>
      <c r="BV134" s="33">
        <v>-2.672569811013048E-6</v>
      </c>
      <c r="BW134" s="33">
        <v>9.3311535580564708E-6</v>
      </c>
      <c r="BX134" s="33">
        <v>-1.0186441710358096E-5</v>
      </c>
      <c r="BY134" s="33">
        <v>5.2802200174006941E-5</v>
      </c>
      <c r="BZ134" s="33">
        <v>1.484526889705684E-5</v>
      </c>
      <c r="CA134" s="35">
        <v>1.5059989563652731E-3</v>
      </c>
      <c r="CB134" s="52">
        <v>-4.6342480408689823E-7</v>
      </c>
      <c r="CC134" s="34">
        <v>5.7901121164327662E-7</v>
      </c>
      <c r="CD134" s="34">
        <v>-4.0698142651507396E-6</v>
      </c>
      <c r="CE134" s="34">
        <v>3.8850866218131941E-5</v>
      </c>
      <c r="CF134" s="34">
        <v>-3.8858538609076732E-7</v>
      </c>
      <c r="CG134" s="34">
        <v>1.1615137982978752E-5</v>
      </c>
      <c r="CH134" s="34">
        <v>-7.9024572854358155E-6</v>
      </c>
      <c r="CI134" s="34">
        <v>5.5086184598929222E-5</v>
      </c>
      <c r="CJ134" s="34">
        <v>1.7129253321979121E-5</v>
      </c>
      <c r="CK134" s="53">
        <v>1.5082829407901954E-3</v>
      </c>
      <c r="CL134" s="33">
        <v>0</v>
      </c>
      <c r="CM134" s="33">
        <f t="shared" si="144"/>
        <v>1.5055890697581065E-2</v>
      </c>
      <c r="CN134" s="33">
        <f t="shared" si="88"/>
        <v>7.4944801076479717E-3</v>
      </c>
      <c r="CO134" s="33">
        <f t="shared" si="89"/>
        <v>6.0936209537891806E-3</v>
      </c>
      <c r="CP134" s="33">
        <f t="shared" si="90"/>
        <v>6.2498901038483545E-3</v>
      </c>
      <c r="CQ134" s="33">
        <f t="shared" si="91"/>
        <v>5.7052510491224506E-3</v>
      </c>
      <c r="CR134" s="33">
        <f t="shared" si="92"/>
        <v>5.6834221545838393E-3</v>
      </c>
      <c r="CS134" s="33">
        <f t="shared" si="93"/>
        <v>1.2738700631802047E-2</v>
      </c>
      <c r="CT134" s="33">
        <f t="shared" si="94"/>
        <v>1.3288937180343074E-2</v>
      </c>
      <c r="CU134" s="33">
        <f t="shared" si="95"/>
        <v>5.4778770513757014E-3</v>
      </c>
      <c r="CV134" s="33">
        <f t="shared" si="96"/>
        <v>7.5962880833628788E-3</v>
      </c>
      <c r="CW134" s="33">
        <f t="shared" si="97"/>
        <v>1.1701282170124339E-2</v>
      </c>
      <c r="CX134" s="35">
        <f t="shared" si="98"/>
        <v>1.2790348601370294E-2</v>
      </c>
    </row>
    <row r="135" spans="1:102" x14ac:dyDescent="0.3">
      <c r="A135" s="21">
        <v>44019</v>
      </c>
      <c r="B135" s="22">
        <v>3145.32</v>
      </c>
      <c r="C135" s="23">
        <v>5692.07</v>
      </c>
      <c r="D135" s="23">
        <v>6445.5879999999997</v>
      </c>
      <c r="E135" s="23">
        <f t="shared" si="132"/>
        <v>5685.1626947548739</v>
      </c>
      <c r="F135" s="23">
        <f>VLOOKUP($A135,Data!S$7:T$800,2,0)</f>
        <v>315.29844400000002</v>
      </c>
      <c r="G135" s="23">
        <f>VLOOKUP($A135,Data!V$7:Y$800,4,0)</f>
        <v>31.101958482019729</v>
      </c>
      <c r="H135" s="23">
        <f>VLOOKUP($A135,Data!P$7:Q$800,2,0)</f>
        <v>56.543999999999997</v>
      </c>
      <c r="I135" s="23">
        <f>VLOOKUP($A135,Data!K$7:N$800,4,0)</f>
        <v>59.227933289911007</v>
      </c>
      <c r="J135" s="23">
        <f>VLOOKUP($A135,Data!AA$7:AB$800,2,0)</f>
        <v>580.56979999999999</v>
      </c>
      <c r="K135" s="23">
        <f>VLOOKUP($A135,Data!AD$7:AE$800,2,0)</f>
        <v>58.672499999999999</v>
      </c>
      <c r="L135" s="23">
        <f>VLOOKUP($A135,Data!AL$7:AO$800,4,0)</f>
        <v>312.21832930356754</v>
      </c>
      <c r="M135" s="23">
        <f>VLOOKUP($A135,Data!AG$7:AJ$800,4,0)</f>
        <v>31.55939401789529</v>
      </c>
      <c r="N135" s="23">
        <f>VLOOKUP($A135,Data!AQ$7:AU$800,5,0)</f>
        <v>31.851090214472833</v>
      </c>
      <c r="O135" s="24">
        <f>VLOOKUP($A135,Data!AQ$7:AW$800,7,0)</f>
        <v>31.818915970669284</v>
      </c>
      <c r="P135" s="32">
        <f t="shared" si="99"/>
        <v>-1.0818562640735552E-2</v>
      </c>
      <c r="Q135" s="33">
        <f t="shared" si="85"/>
        <v>-1.081452131449534E-2</v>
      </c>
      <c r="R135" s="33">
        <f t="shared" si="86"/>
        <v>-1.0813910017906547E-2</v>
      </c>
      <c r="S135" s="34">
        <f t="shared" si="100"/>
        <v>-1.0814607911330898E-2</v>
      </c>
      <c r="T135" s="33">
        <f t="shared" si="101"/>
        <v>-1.0816804564232396E-2</v>
      </c>
      <c r="U135" s="33">
        <f t="shared" si="133"/>
        <v>-1.0815118943782287E-2</v>
      </c>
      <c r="V135" s="33">
        <f t="shared" si="134"/>
        <v>-1.0816569662172482E-2</v>
      </c>
      <c r="W135" s="33">
        <f t="shared" si="135"/>
        <v>-1.0943458796219496E-2</v>
      </c>
      <c r="X135" s="33">
        <f t="shared" si="136"/>
        <v>-1.0816835866791719E-2</v>
      </c>
      <c r="Y135" s="33">
        <f t="shared" si="137"/>
        <v>-1.0800312241309284E-2</v>
      </c>
      <c r="Z135" s="33">
        <f t="shared" si="138"/>
        <v>-1.0821213582514977E-2</v>
      </c>
      <c r="AA135" s="33">
        <f t="shared" si="139"/>
        <v>-1.0688599656571096E-2</v>
      </c>
      <c r="AB135" s="33">
        <f t="shared" si="140"/>
        <v>-1.0800445631646394E-2</v>
      </c>
      <c r="AC135" s="35">
        <f t="shared" si="141"/>
        <v>-1.1205574712402577E-2</v>
      </c>
      <c r="AD135" s="32">
        <f t="shared" si="102"/>
        <v>-2.2832497370561811E-6</v>
      </c>
      <c r="AE135" s="33">
        <f t="shared" si="103"/>
        <v>-5.9762928694695461E-7</v>
      </c>
      <c r="AF135" s="33">
        <f t="shared" si="104"/>
        <v>-2.048347677141571E-6</v>
      </c>
      <c r="AG135" s="33">
        <f t="shared" si="105"/>
        <v>-1.289374817241562E-4</v>
      </c>
      <c r="AH135" s="33">
        <f t="shared" si="106"/>
        <v>-2.3145522963785581E-6</v>
      </c>
      <c r="AI135" s="33">
        <f t="shared" si="107"/>
        <v>1.4209073186055576E-5</v>
      </c>
      <c r="AJ135" s="33">
        <f t="shared" si="108"/>
        <v>-6.6922680196368489E-6</v>
      </c>
      <c r="AK135" s="33">
        <f t="shared" si="109"/>
        <v>1.2592165792424392E-4</v>
      </c>
      <c r="AL135" s="33">
        <f t="shared" si="110"/>
        <v>1.4075682848946336E-5</v>
      </c>
      <c r="AM135" s="35">
        <f t="shared" si="111"/>
        <v>-3.9105339790723725E-4</v>
      </c>
      <c r="AN135" s="52">
        <f t="shared" si="112"/>
        <v>-2.8945463258489568E-6</v>
      </c>
      <c r="AO135" s="34">
        <f t="shared" si="113"/>
        <v>-1.2089258757397303E-6</v>
      </c>
      <c r="AP135" s="34">
        <f t="shared" si="114"/>
        <v>-2.6596442659343467E-6</v>
      </c>
      <c r="AQ135" s="34">
        <f t="shared" si="115"/>
        <v>-1.2954877831294898E-4</v>
      </c>
      <c r="AR135" s="34">
        <f t="shared" si="116"/>
        <v>-2.9258488851713338E-6</v>
      </c>
      <c r="AS135" s="34">
        <f t="shared" si="117"/>
        <v>1.3597776597262801E-5</v>
      </c>
      <c r="AT135" s="34">
        <f t="shared" si="118"/>
        <v>-7.3035646084296246E-6</v>
      </c>
      <c r="AU135" s="34">
        <f t="shared" si="119"/>
        <v>1.2531036133545115E-4</v>
      </c>
      <c r="AV135" s="34">
        <f t="shared" si="120"/>
        <v>1.346438626015356E-5</v>
      </c>
      <c r="AW135" s="53">
        <f t="shared" si="121"/>
        <v>-3.9166469449603003E-4</v>
      </c>
      <c r="AX135" s="52">
        <f t="shared" si="122"/>
        <v>-2.1966529013539571E-6</v>
      </c>
      <c r="AY135" s="34">
        <f t="shared" si="123"/>
        <v>-5.1103245124473062E-7</v>
      </c>
      <c r="AZ135" s="34">
        <f t="shared" si="124"/>
        <v>-1.961750841439347E-6</v>
      </c>
      <c r="BA135" s="34">
        <f t="shared" si="125"/>
        <v>-1.2885088488845398E-4</v>
      </c>
      <c r="BB135" s="34">
        <f t="shared" si="126"/>
        <v>-2.2279554606763341E-6</v>
      </c>
      <c r="BC135" s="34">
        <f t="shared" si="127"/>
        <v>1.42956700217578E-5</v>
      </c>
      <c r="BD135" s="34">
        <f t="shared" si="128"/>
        <v>-6.6056711839346249E-6</v>
      </c>
      <c r="BE135" s="34">
        <f t="shared" si="129"/>
        <v>1.2600825475994615E-4</v>
      </c>
      <c r="BF135" s="34">
        <f t="shared" si="130"/>
        <v>1.416227968464856E-5</v>
      </c>
      <c r="BG135" s="53">
        <f t="shared" si="131"/>
        <v>-3.9096680107153503E-4</v>
      </c>
      <c r="BH135" s="32">
        <v>-2.2832497370561811E-6</v>
      </c>
      <c r="BI135" s="33">
        <v>-5.9762928694695461E-7</v>
      </c>
      <c r="BJ135" s="33">
        <v>-2.048347677141571E-6</v>
      </c>
      <c r="BK135" s="33">
        <v>-1.289374817241562E-4</v>
      </c>
      <c r="BL135" s="33">
        <v>-2.3145522963785581E-6</v>
      </c>
      <c r="BM135" s="33">
        <v>1.4209073186055576E-5</v>
      </c>
      <c r="BN135" s="33">
        <v>-6.6922680196368489E-6</v>
      </c>
      <c r="BO135" s="33">
        <v>1.2592165792424392E-4</v>
      </c>
      <c r="BP135" s="33">
        <v>1.4075682848946336E-5</v>
      </c>
      <c r="BQ135" s="35">
        <v>-3.9105339790723725E-4</v>
      </c>
      <c r="BR135" s="32">
        <v>-2.8945463258489568E-6</v>
      </c>
      <c r="BS135" s="33">
        <v>-1.2089258757397303E-6</v>
      </c>
      <c r="BT135" s="33">
        <v>-2.6596442659343467E-6</v>
      </c>
      <c r="BU135" s="33">
        <v>-1.2954877831294898E-4</v>
      </c>
      <c r="BV135" s="33">
        <v>-2.9258488851713338E-6</v>
      </c>
      <c r="BW135" s="33">
        <v>1.3597776597262801E-5</v>
      </c>
      <c r="BX135" s="33">
        <v>-7.3035646084296246E-6</v>
      </c>
      <c r="BY135" s="33">
        <v>1.2531036133545115E-4</v>
      </c>
      <c r="BZ135" s="33">
        <v>1.346438626015356E-5</v>
      </c>
      <c r="CA135" s="35">
        <v>-3.9166469449603003E-4</v>
      </c>
      <c r="CB135" s="52">
        <v>-2.1966529013539571E-6</v>
      </c>
      <c r="CC135" s="34">
        <v>-5.1103245124473062E-7</v>
      </c>
      <c r="CD135" s="34">
        <v>-1.961750841439347E-6</v>
      </c>
      <c r="CE135" s="34">
        <v>-1.2885088488845398E-4</v>
      </c>
      <c r="CF135" s="34">
        <v>-2.2279554606763341E-6</v>
      </c>
      <c r="CG135" s="34">
        <v>1.42956700217578E-5</v>
      </c>
      <c r="CH135" s="34">
        <v>-6.6056711839346249E-6</v>
      </c>
      <c r="CI135" s="34">
        <v>1.2600825475994615E-4</v>
      </c>
      <c r="CJ135" s="34">
        <v>1.416227968464856E-5</v>
      </c>
      <c r="CK135" s="53">
        <v>-3.9096680107153503E-4</v>
      </c>
      <c r="CL135" s="33">
        <v>0</v>
      </c>
      <c r="CM135" s="33">
        <f t="shared" si="144"/>
        <v>1.5050341401158018E-2</v>
      </c>
      <c r="CN135" s="33">
        <f t="shared" si="88"/>
        <v>7.4912553372628032E-3</v>
      </c>
      <c r="CO135" s="33">
        <f t="shared" si="89"/>
        <v>6.0908632875611435E-3</v>
      </c>
      <c r="CP135" s="33">
        <f t="shared" si="90"/>
        <v>6.2460912218800235E-3</v>
      </c>
      <c r="CQ135" s="33">
        <f t="shared" si="91"/>
        <v>5.7060932010948306E-3</v>
      </c>
      <c r="CR135" s="33">
        <f t="shared" si="92"/>
        <v>5.6414370835213834E-3</v>
      </c>
      <c r="CS135" s="33">
        <f t="shared" si="93"/>
        <v>1.2735849548679123E-2</v>
      </c>
      <c r="CT135" s="33">
        <f t="shared" si="94"/>
        <v>1.3274016104475983E-2</v>
      </c>
      <c r="CU135" s="33">
        <f t="shared" si="95"/>
        <v>5.4825427047169306E-3</v>
      </c>
      <c r="CV135" s="33">
        <f t="shared" si="96"/>
        <v>7.5379933338106664E-3</v>
      </c>
      <c r="CW135" s="33">
        <f t="shared" si="97"/>
        <v>1.1680849409857919E-2</v>
      </c>
      <c r="CX135" s="35">
        <f t="shared" si="98"/>
        <v>1.1273685924913845E-2</v>
      </c>
    </row>
    <row r="136" spans="1:102" x14ac:dyDescent="0.3">
      <c r="A136" s="21">
        <v>44018</v>
      </c>
      <c r="B136" s="22">
        <v>3179.72</v>
      </c>
      <c r="C136" s="23">
        <v>5754.3</v>
      </c>
      <c r="D136" s="23">
        <v>6516.0519999999997</v>
      </c>
      <c r="E136" s="23">
        <f t="shared" si="132"/>
        <v>5747.317682027865</v>
      </c>
      <c r="F136" s="23">
        <f>VLOOKUP($A136,Data!S$7:T$800,2,0)</f>
        <v>318.74626000000001</v>
      </c>
      <c r="G136" s="23">
        <f>VLOOKUP($A136,Data!V$7:Y$800,4,0)</f>
        <v>31.442007533323928</v>
      </c>
      <c r="H136" s="23">
        <f>VLOOKUP($A136,Data!P$7:Q$800,2,0)</f>
        <v>57.162300000000002</v>
      </c>
      <c r="I136" s="23">
        <f>VLOOKUP($A136,Data!K$7:N$800,4,0)</f>
        <v>59.883263314577249</v>
      </c>
      <c r="J136" s="23">
        <f>VLOOKUP($A136,Data!AA$7:AB$800,2,0)</f>
        <v>586.91840000000002</v>
      </c>
      <c r="K136" s="23">
        <f>VLOOKUP($A136,Data!AD$7:AE$800,2,0)</f>
        <v>59.313099999999999</v>
      </c>
      <c r="L136" s="23">
        <f>VLOOKUP($A136,Data!AL$7:AO$800,4,0)</f>
        <v>315.63387083373533</v>
      </c>
      <c r="M136" s="23">
        <f>VLOOKUP($A136,Data!AG$7:AJ$800,4,0)</f>
        <v>31.900364240157128</v>
      </c>
      <c r="N136" s="23">
        <f>VLOOKUP($A136,Data!AQ$7:AU$800,5,0)</f>
        <v>32.198852166700703</v>
      </c>
      <c r="O136" s="24">
        <f>VLOOKUP($A136,Data!AQ$7:AW$800,7,0)</f>
        <v>32.179505827426709</v>
      </c>
      <c r="P136" s="32">
        <f t="shared" si="99"/>
        <v>1.5881738397001799E-2</v>
      </c>
      <c r="Q136" s="33">
        <f t="shared" si="85"/>
        <v>1.5883608476201072E-2</v>
      </c>
      <c r="R136" s="33">
        <f t="shared" si="86"/>
        <v>1.5886270288136162E-2</v>
      </c>
      <c r="S136" s="34">
        <f t="shared" si="100"/>
        <v>1.5885590504466009E-2</v>
      </c>
      <c r="T136" s="33">
        <f t="shared" si="101"/>
        <v>1.5876861238121265E-2</v>
      </c>
      <c r="U136" s="33">
        <f t="shared" si="133"/>
        <v>1.5875375610304054E-2</v>
      </c>
      <c r="V136" s="33">
        <f t="shared" si="134"/>
        <v>1.5873721100923888E-2</v>
      </c>
      <c r="W136" s="33">
        <f t="shared" si="135"/>
        <v>1.6004043126684575E-2</v>
      </c>
      <c r="X136" s="33">
        <f t="shared" si="136"/>
        <v>1.587723588971901E-2</v>
      </c>
      <c r="Y136" s="33">
        <f t="shared" si="137"/>
        <v>1.590142622981694E-2</v>
      </c>
      <c r="Z136" s="33">
        <f t="shared" si="138"/>
        <v>1.5889522252686028E-2</v>
      </c>
      <c r="AA136" s="33">
        <f t="shared" si="139"/>
        <v>1.588304818005426E-2</v>
      </c>
      <c r="AB136" s="33">
        <f t="shared" si="140"/>
        <v>1.5943910211024592E-2</v>
      </c>
      <c r="AC136" s="35">
        <f t="shared" si="141"/>
        <v>1.4312719489519177E-2</v>
      </c>
      <c r="AD136" s="32">
        <f t="shared" si="102"/>
        <v>-6.7472380798072606E-6</v>
      </c>
      <c r="AE136" s="33">
        <f t="shared" si="103"/>
        <v>-8.2328658970176605E-6</v>
      </c>
      <c r="AF136" s="33">
        <f t="shared" si="104"/>
        <v>-9.8873752771844181E-6</v>
      </c>
      <c r="AG136" s="33">
        <f t="shared" si="105"/>
        <v>1.2043465048350299E-4</v>
      </c>
      <c r="AH136" s="33">
        <f t="shared" si="106"/>
        <v>-6.3725864820618483E-6</v>
      </c>
      <c r="AI136" s="33">
        <f t="shared" si="107"/>
        <v>1.781775361586746E-5</v>
      </c>
      <c r="AJ136" s="33">
        <f t="shared" si="108"/>
        <v>5.913776484955946E-6</v>
      </c>
      <c r="AK136" s="33">
        <f t="shared" si="109"/>
        <v>-5.6029614681207818E-7</v>
      </c>
      <c r="AL136" s="33">
        <f t="shared" si="110"/>
        <v>6.0301734823520192E-5</v>
      </c>
      <c r="AM136" s="35">
        <f t="shared" si="111"/>
        <v>-1.5708889866818954E-3</v>
      </c>
      <c r="AN136" s="52">
        <f t="shared" si="112"/>
        <v>-9.4090500148968914E-6</v>
      </c>
      <c r="AO136" s="34">
        <f t="shared" si="113"/>
        <v>-1.0894677832107291E-5</v>
      </c>
      <c r="AP136" s="34">
        <f t="shared" si="114"/>
        <v>-1.2549187212274049E-5</v>
      </c>
      <c r="AQ136" s="34">
        <f t="shared" si="115"/>
        <v>1.1777283854841336E-4</v>
      </c>
      <c r="AR136" s="34">
        <f t="shared" si="116"/>
        <v>-9.0343984171514791E-6</v>
      </c>
      <c r="AS136" s="34">
        <f t="shared" si="117"/>
        <v>1.5155941680777829E-5</v>
      </c>
      <c r="AT136" s="34">
        <f t="shared" si="118"/>
        <v>3.2519645498663152E-6</v>
      </c>
      <c r="AU136" s="34">
        <f t="shared" si="119"/>
        <v>-3.2221080819017089E-6</v>
      </c>
      <c r="AV136" s="34">
        <f t="shared" si="120"/>
        <v>5.7639922888430561E-5</v>
      </c>
      <c r="AW136" s="53">
        <f t="shared" si="121"/>
        <v>-1.573550798616985E-3</v>
      </c>
      <c r="AX136" s="52">
        <f t="shared" si="122"/>
        <v>-8.7292663446536523E-6</v>
      </c>
      <c r="AY136" s="34">
        <f t="shared" si="123"/>
        <v>-1.0214894161864052E-5</v>
      </c>
      <c r="AZ136" s="34">
        <f t="shared" si="124"/>
        <v>-1.186940354203081E-5</v>
      </c>
      <c r="BA136" s="34">
        <f t="shared" si="125"/>
        <v>1.184526222186566E-4</v>
      </c>
      <c r="BB136" s="34">
        <f t="shared" si="126"/>
        <v>-8.3546147469082399E-6</v>
      </c>
      <c r="BC136" s="34">
        <f t="shared" si="127"/>
        <v>1.5835725351021068E-5</v>
      </c>
      <c r="BD136" s="34">
        <f t="shared" si="128"/>
        <v>3.9317482201095544E-6</v>
      </c>
      <c r="BE136" s="34">
        <f t="shared" si="129"/>
        <v>-2.5423244116584698E-6</v>
      </c>
      <c r="BF136" s="34">
        <f t="shared" si="130"/>
        <v>5.8319706558673801E-5</v>
      </c>
      <c r="BG136" s="53">
        <f t="shared" si="131"/>
        <v>-1.5728710149467418E-3</v>
      </c>
      <c r="BH136" s="32">
        <v>-6.7472380798072606E-6</v>
      </c>
      <c r="BI136" s="33">
        <v>-8.2328658970176605E-6</v>
      </c>
      <c r="BJ136" s="33">
        <v>-9.8873752771844181E-6</v>
      </c>
      <c r="BK136" s="33">
        <v>1.2043465048350299E-4</v>
      </c>
      <c r="BL136" s="33">
        <v>-6.3725864820618483E-6</v>
      </c>
      <c r="BM136" s="33">
        <v>1.781775361586746E-5</v>
      </c>
      <c r="BN136" s="33">
        <v>5.913776484955946E-6</v>
      </c>
      <c r="BO136" s="33">
        <v>-5.6029614681207818E-7</v>
      </c>
      <c r="BP136" s="33">
        <v>6.0301734823520192E-5</v>
      </c>
      <c r="BQ136" s="35">
        <v>-1.5708889866818954E-3</v>
      </c>
      <c r="BR136" s="32">
        <v>-9.4090500148968914E-6</v>
      </c>
      <c r="BS136" s="33">
        <v>-1.0894677832107291E-5</v>
      </c>
      <c r="BT136" s="33">
        <v>-1.2549187212274049E-5</v>
      </c>
      <c r="BU136" s="33">
        <v>1.1777283854841336E-4</v>
      </c>
      <c r="BV136" s="33">
        <v>-9.0343984171514791E-6</v>
      </c>
      <c r="BW136" s="33">
        <v>1.5155941680777829E-5</v>
      </c>
      <c r="BX136" s="33">
        <v>3.2519645498663152E-6</v>
      </c>
      <c r="BY136" s="33">
        <v>-3.2221080819017089E-6</v>
      </c>
      <c r="BZ136" s="33">
        <v>5.7639922888430561E-5</v>
      </c>
      <c r="CA136" s="35">
        <v>-1.573550798616985E-3</v>
      </c>
      <c r="CB136" s="52">
        <v>-8.7292663446536523E-6</v>
      </c>
      <c r="CC136" s="34">
        <v>-1.0214894161864052E-5</v>
      </c>
      <c r="CD136" s="34">
        <v>-1.186940354203081E-5</v>
      </c>
      <c r="CE136" s="34">
        <v>1.184526222186566E-4</v>
      </c>
      <c r="CF136" s="34">
        <v>-8.3546147469082399E-6</v>
      </c>
      <c r="CG136" s="34">
        <v>1.5835725351021068E-5</v>
      </c>
      <c r="CH136" s="34">
        <v>3.9317482201095544E-6</v>
      </c>
      <c r="CI136" s="34">
        <v>-2.5423244116584698E-6</v>
      </c>
      <c r="CJ136" s="34">
        <v>5.8319706558673801E-5</v>
      </c>
      <c r="CK136" s="53">
        <v>-1.5728710149467418E-3</v>
      </c>
      <c r="CL136" s="33">
        <v>0</v>
      </c>
      <c r="CM136" s="33">
        <f t="shared" si="144"/>
        <v>1.5049714120995761E-2</v>
      </c>
      <c r="CN136" s="33">
        <f t="shared" si="88"/>
        <v>7.4913435366590342E-3</v>
      </c>
      <c r="CO136" s="33">
        <f t="shared" si="89"/>
        <v>6.0931855638690635E-3</v>
      </c>
      <c r="CP136" s="33">
        <f t="shared" si="90"/>
        <v>6.2466991589258392E-3</v>
      </c>
      <c r="CQ136" s="33">
        <f t="shared" si="91"/>
        <v>5.7081757630108587E-3</v>
      </c>
      <c r="CR136" s="33">
        <f t="shared" si="92"/>
        <v>5.7725366405367851E-3</v>
      </c>
      <c r="CS136" s="33">
        <f t="shared" si="93"/>
        <v>1.2738219211013924E-2</v>
      </c>
      <c r="CT136" s="33">
        <f t="shared" si="94"/>
        <v>1.3259461222554281E-2</v>
      </c>
      <c r="CU136" s="33">
        <f t="shared" si="95"/>
        <v>5.4893452754527505E-3</v>
      </c>
      <c r="CV136" s="33">
        <f t="shared" si="96"/>
        <v>7.4097517563880277E-3</v>
      </c>
      <c r="CW136" s="33">
        <f t="shared" si="97"/>
        <v>1.1666453832426038E-2</v>
      </c>
      <c r="CX136" s="35">
        <f t="shared" si="98"/>
        <v>1.1673629534001195E-2</v>
      </c>
    </row>
    <row r="137" spans="1:102" x14ac:dyDescent="0.3">
      <c r="A137" s="21">
        <v>44014</v>
      </c>
      <c r="B137" s="22">
        <v>3130.01</v>
      </c>
      <c r="C137" s="23">
        <v>5664.33</v>
      </c>
      <c r="D137" s="23">
        <v>6414.1549999999997</v>
      </c>
      <c r="E137" s="23">
        <f t="shared" si="132"/>
        <v>5657.4458145172393</v>
      </c>
      <c r="F137" s="23">
        <f>VLOOKUP($A137,Data!S$7:T$800,2,0)</f>
        <v>313.76466199999999</v>
      </c>
      <c r="G137" s="23">
        <f>VLOOKUP($A137,Data!V$7:Y$800,4,0)</f>
        <v>30.95065427138109</v>
      </c>
      <c r="H137" s="23">
        <f>VLOOKUP($A137,Data!P$7:Q$800,2,0)</f>
        <v>56.269100000000002</v>
      </c>
      <c r="I137" s="23">
        <f>VLOOKUP($A137,Data!K$7:N$800,4,0)</f>
        <v>58.93998524876978</v>
      </c>
      <c r="J137" s="23">
        <f>VLOOKUP($A137,Data!AA$7:AB$800,2,0)</f>
        <v>577.74540000000002</v>
      </c>
      <c r="K137" s="23">
        <f>VLOOKUP($A137,Data!AD$7:AE$800,2,0)</f>
        <v>58.384700000000002</v>
      </c>
      <c r="L137" s="23">
        <f>VLOOKUP($A137,Data!AL$7:AO$800,4,0)</f>
        <v>310.69704325115237</v>
      </c>
      <c r="M137" s="23">
        <f>VLOOKUP($A137,Data!AG$7:AJ$800,4,0)</f>
        <v>31.401610940655377</v>
      </c>
      <c r="N137" s="23">
        <f>VLOOKUP($A137,Data!AQ$7:AU$800,5,0)</f>
        <v>31.693533317220819</v>
      </c>
      <c r="O137" s="24">
        <f>VLOOKUP($A137,Data!AQ$7:AW$800,7,0)</f>
        <v>31.725428666242038</v>
      </c>
      <c r="P137" s="32">
        <f t="shared" si="99"/>
        <v>4.5412823425956539E-3</v>
      </c>
      <c r="Q137" s="33">
        <f t="shared" si="85"/>
        <v>4.6968259176813909E-3</v>
      </c>
      <c r="R137" s="33">
        <f t="shared" si="86"/>
        <v>4.760828370351522E-3</v>
      </c>
      <c r="S137" s="34">
        <f t="shared" si="100"/>
        <v>4.7278964661881416E-3</v>
      </c>
      <c r="T137" s="33">
        <f t="shared" si="101"/>
        <v>4.7316052110428775E-3</v>
      </c>
      <c r="U137" s="33">
        <f t="shared" si="133"/>
        <v>4.73162768966362E-3</v>
      </c>
      <c r="V137" s="33">
        <f t="shared" si="134"/>
        <v>4.7335904578245103E-3</v>
      </c>
      <c r="W137" s="33">
        <f t="shared" si="135"/>
        <v>4.7393364928909332E-3</v>
      </c>
      <c r="X137" s="33">
        <f t="shared" si="136"/>
        <v>4.75835782134304E-3</v>
      </c>
      <c r="Y137" s="33">
        <f t="shared" si="137"/>
        <v>4.744531828116072E-3</v>
      </c>
      <c r="Z137" s="33">
        <f t="shared" si="138"/>
        <v>4.7396501680658787E-3</v>
      </c>
      <c r="AA137" s="33">
        <f t="shared" si="139"/>
        <v>4.8011278840107696E-3</v>
      </c>
      <c r="AB137" s="33">
        <f t="shared" si="140"/>
        <v>4.7102511110657108E-3</v>
      </c>
      <c r="AC137" s="35">
        <f t="shared" si="141"/>
        <v>6.6599906322637459E-3</v>
      </c>
      <c r="AD137" s="32">
        <f t="shared" si="102"/>
        <v>3.4779293361486552E-5</v>
      </c>
      <c r="AE137" s="33">
        <f t="shared" si="103"/>
        <v>3.4801771982229113E-5</v>
      </c>
      <c r="AF137" s="33">
        <f t="shared" si="104"/>
        <v>3.6764540143119362E-5</v>
      </c>
      <c r="AG137" s="33">
        <f t="shared" si="105"/>
        <v>4.2510575209542267E-5</v>
      </c>
      <c r="AH137" s="33">
        <f t="shared" si="106"/>
        <v>6.1531903661649068E-5</v>
      </c>
      <c r="AI137" s="33">
        <f t="shared" si="107"/>
        <v>4.7705910434681087E-5</v>
      </c>
      <c r="AJ137" s="33">
        <f t="shared" si="108"/>
        <v>4.2824250384487783E-5</v>
      </c>
      <c r="AK137" s="33">
        <f t="shared" si="109"/>
        <v>1.0430196632937871E-4</v>
      </c>
      <c r="AL137" s="33">
        <f t="shared" si="110"/>
        <v>1.3425193384319911E-5</v>
      </c>
      <c r="AM137" s="35">
        <f t="shared" si="111"/>
        <v>1.963164714582355E-3</v>
      </c>
      <c r="AN137" s="52">
        <f t="shared" si="112"/>
        <v>-2.9223159308644497E-5</v>
      </c>
      <c r="AO137" s="34">
        <f t="shared" si="113"/>
        <v>-2.9200680687901936E-5</v>
      </c>
      <c r="AP137" s="34">
        <f t="shared" si="114"/>
        <v>-2.7237912527011687E-5</v>
      </c>
      <c r="AQ137" s="34">
        <f t="shared" si="115"/>
        <v>-2.1491877460588782E-5</v>
      </c>
      <c r="AR137" s="34">
        <f t="shared" si="116"/>
        <v>-2.4705490084819814E-6</v>
      </c>
      <c r="AS137" s="34">
        <f t="shared" si="117"/>
        <v>-1.6296542235449962E-5</v>
      </c>
      <c r="AT137" s="34">
        <f t="shared" si="118"/>
        <v>-2.1178202285643266E-5</v>
      </c>
      <c r="AU137" s="34">
        <f t="shared" si="119"/>
        <v>4.0299513659247665E-5</v>
      </c>
      <c r="AV137" s="34">
        <f t="shared" si="120"/>
        <v>-5.0577259285811138E-5</v>
      </c>
      <c r="AW137" s="53">
        <f t="shared" si="121"/>
        <v>1.8991622619122239E-3</v>
      </c>
      <c r="AX137" s="52">
        <f t="shared" si="122"/>
        <v>3.7087448547801216E-6</v>
      </c>
      <c r="AY137" s="34">
        <f t="shared" si="123"/>
        <v>3.7312234755226825E-6</v>
      </c>
      <c r="AZ137" s="34">
        <f t="shared" si="124"/>
        <v>5.6939916364129317E-6</v>
      </c>
      <c r="BA137" s="34">
        <f t="shared" si="125"/>
        <v>1.1440026702835837E-5</v>
      </c>
      <c r="BB137" s="34">
        <f t="shared" si="126"/>
        <v>3.0461355154942638E-5</v>
      </c>
      <c r="BC137" s="34">
        <f t="shared" si="127"/>
        <v>1.6635361927974657E-5</v>
      </c>
      <c r="BD137" s="34">
        <f t="shared" si="128"/>
        <v>1.1753701877781353E-5</v>
      </c>
      <c r="BE137" s="34">
        <f t="shared" si="129"/>
        <v>7.3231417822672285E-5</v>
      </c>
      <c r="BF137" s="34">
        <f t="shared" si="130"/>
        <v>-1.7645355122386519E-5</v>
      </c>
      <c r="BG137" s="53">
        <f t="shared" si="131"/>
        <v>1.9320941660756485E-3</v>
      </c>
      <c r="BH137" s="32">
        <v>3.4779293361486552E-5</v>
      </c>
      <c r="BI137" s="33">
        <v>3.4801771982229113E-5</v>
      </c>
      <c r="BJ137" s="33">
        <v>3.6764540143119362E-5</v>
      </c>
      <c r="BK137" s="33">
        <v>4.2510575209542267E-5</v>
      </c>
      <c r="BL137" s="33">
        <v>6.1531903661649068E-5</v>
      </c>
      <c r="BM137" s="33">
        <v>4.7705910434681087E-5</v>
      </c>
      <c r="BN137" s="33">
        <v>4.2824250384487783E-5</v>
      </c>
      <c r="BO137" s="33">
        <v>1.0430196632937871E-4</v>
      </c>
      <c r="BP137" s="33">
        <v>1.3425193384319911E-5</v>
      </c>
      <c r="BQ137" s="35">
        <v>1.963164714582355E-3</v>
      </c>
      <c r="BR137" s="32">
        <v>-2.9223159308644497E-5</v>
      </c>
      <c r="BS137" s="33">
        <v>-2.9200680687901936E-5</v>
      </c>
      <c r="BT137" s="33">
        <v>-2.7237912527011687E-5</v>
      </c>
      <c r="BU137" s="33">
        <v>-2.1491877460588782E-5</v>
      </c>
      <c r="BV137" s="33">
        <v>-2.4705490084819814E-6</v>
      </c>
      <c r="BW137" s="33">
        <v>-1.6296542235449962E-5</v>
      </c>
      <c r="BX137" s="33">
        <v>-2.1178202285643266E-5</v>
      </c>
      <c r="BY137" s="33">
        <v>4.0299513659247665E-5</v>
      </c>
      <c r="BZ137" s="33">
        <v>-5.0577259285811138E-5</v>
      </c>
      <c r="CA137" s="35">
        <v>1.8991622619122239E-3</v>
      </c>
      <c r="CB137" s="52">
        <v>3.7087448547801216E-6</v>
      </c>
      <c r="CC137" s="34">
        <v>3.7312234755226825E-6</v>
      </c>
      <c r="CD137" s="34">
        <v>5.6939916364129317E-6</v>
      </c>
      <c r="CE137" s="34">
        <v>1.1440026702835837E-5</v>
      </c>
      <c r="CF137" s="34">
        <v>3.0461355154942638E-5</v>
      </c>
      <c r="CG137" s="34">
        <v>1.6635361927974657E-5</v>
      </c>
      <c r="CH137" s="34">
        <v>1.1753701877781353E-5</v>
      </c>
      <c r="CI137" s="34">
        <v>7.3231417822672285E-5</v>
      </c>
      <c r="CJ137" s="34">
        <v>-1.7645355122386519E-5</v>
      </c>
      <c r="CK137" s="53">
        <v>1.9320941660756485E-3</v>
      </c>
      <c r="CL137" s="33">
        <v>0</v>
      </c>
      <c r="CM137" s="33">
        <f t="shared" si="144"/>
        <v>1.5047054500994195E-2</v>
      </c>
      <c r="CN137" s="33">
        <f t="shared" si="88"/>
        <v>7.4893778858633464E-3</v>
      </c>
      <c r="CO137" s="33">
        <f t="shared" si="89"/>
        <v>6.0998678208554757E-3</v>
      </c>
      <c r="CP137" s="33">
        <f t="shared" si="90"/>
        <v>6.254853992020637E-3</v>
      </c>
      <c r="CQ137" s="33">
        <f t="shared" si="91"/>
        <v>5.7179641982725293E-3</v>
      </c>
      <c r="CR137" s="33">
        <f t="shared" si="92"/>
        <v>5.6533148079704887E-3</v>
      </c>
      <c r="CS137" s="33">
        <f t="shared" si="93"/>
        <v>1.2744572106479612E-2</v>
      </c>
      <c r="CT137" s="33">
        <f t="shared" si="94"/>
        <v>1.3241689805994605E-2</v>
      </c>
      <c r="CU137" s="33">
        <f t="shared" si="95"/>
        <v>5.4834920413009414E-3</v>
      </c>
      <c r="CV137" s="33">
        <f t="shared" si="96"/>
        <v>7.4103073792062268E-3</v>
      </c>
      <c r="CW137" s="33">
        <f t="shared" si="97"/>
        <v>1.1606405987642621E-2</v>
      </c>
      <c r="CX137" s="35">
        <f t="shared" si="98"/>
        <v>1.324043130254382E-2</v>
      </c>
    </row>
    <row r="138" spans="1:102" x14ac:dyDescent="0.3">
      <c r="A138" s="21">
        <v>44013</v>
      </c>
      <c r="B138" s="22">
        <v>3115.86</v>
      </c>
      <c r="C138" s="23">
        <v>5637.85</v>
      </c>
      <c r="D138" s="23">
        <v>6383.7629999999999</v>
      </c>
      <c r="E138" s="23">
        <f t="shared" si="132"/>
        <v>5630.8238622770523</v>
      </c>
      <c r="F138" s="23">
        <f>VLOOKUP($A138,Data!S$7:T$800,2,0)</f>
        <v>312.28704299999998</v>
      </c>
      <c r="G138" s="23">
        <f>VLOOKUP($A138,Data!V$7:Y$800,4,0)</f>
        <v>30.804896967910487</v>
      </c>
      <c r="H138" s="23">
        <f>VLOOKUP($A138,Data!P$7:Q$800,2,0)</f>
        <v>56.003999999999998</v>
      </c>
      <c r="I138" s="23">
        <f>VLOOKUP($A138,Data!K$7:N$800,4,0)</f>
        <v>58.661966450426526</v>
      </c>
      <c r="J138" s="23">
        <f>VLOOKUP($A138,Data!AA$7:AB$800,2,0)</f>
        <v>575.00930000000005</v>
      </c>
      <c r="K138" s="23">
        <f>VLOOKUP($A138,Data!AD$7:AE$800,2,0)</f>
        <v>58.109000000000002</v>
      </c>
      <c r="L138" s="23">
        <f>VLOOKUP($A138,Data!AL$7:AO$800,4,0)</f>
        <v>309.23139461967196</v>
      </c>
      <c r="M138" s="23">
        <f>VLOOKUP($A138,Data!AG$7:AJ$800,4,0)</f>
        <v>31.251568165317806</v>
      </c>
      <c r="N138" s="23">
        <f>VLOOKUP($A138,Data!AQ$7:AU$800,5,0)</f>
        <v>31.544948687616461</v>
      </c>
      <c r="O138" s="24">
        <f>VLOOKUP($A138,Data!AQ$7:AW$800,7,0)</f>
        <v>31.515535495074072</v>
      </c>
      <c r="P138" s="32">
        <f t="shared" si="99"/>
        <v>5.022110834792981E-3</v>
      </c>
      <c r="Q138" s="33">
        <f t="shared" ref="Q138:Q201" si="145">C138/C139-1</f>
        <v>5.0431762919016521E-3</v>
      </c>
      <c r="R138" s="33">
        <f t="shared" ref="R138:R201" si="146">D138/D139-1</f>
        <v>5.053161634575476E-3</v>
      </c>
      <c r="S138" s="34">
        <f t="shared" si="100"/>
        <v>5.0485040146081017E-3</v>
      </c>
      <c r="T138" s="33">
        <f t="shared" si="101"/>
        <v>5.0426365271900586E-3</v>
      </c>
      <c r="U138" s="33">
        <f t="shared" si="133"/>
        <v>5.0444909785838377E-3</v>
      </c>
      <c r="V138" s="33">
        <f t="shared" si="134"/>
        <v>5.0409973601610591E-3</v>
      </c>
      <c r="W138" s="33">
        <f t="shared" si="135"/>
        <v>4.9328117026705698E-3</v>
      </c>
      <c r="X138" s="33">
        <f t="shared" si="136"/>
        <v>5.0505156437514742E-3</v>
      </c>
      <c r="Y138" s="33">
        <f t="shared" si="137"/>
        <v>5.0573710664412186E-3</v>
      </c>
      <c r="Z138" s="33">
        <f t="shared" si="138"/>
        <v>5.0084679951758471E-3</v>
      </c>
      <c r="AA138" s="33">
        <f t="shared" si="139"/>
        <v>5.0359344881729662E-3</v>
      </c>
      <c r="AB138" s="33">
        <f t="shared" si="140"/>
        <v>5.0587986134529306E-3</v>
      </c>
      <c r="AC138" s="35">
        <f t="shared" si="141"/>
        <v>4.0501433214248372E-3</v>
      </c>
      <c r="AD138" s="32">
        <f t="shared" si="102"/>
        <v>-5.3976471159344896E-7</v>
      </c>
      <c r="AE138" s="33">
        <f t="shared" si="103"/>
        <v>1.3146866821855951E-6</v>
      </c>
      <c r="AF138" s="33">
        <f t="shared" si="104"/>
        <v>-2.1789317405929154E-6</v>
      </c>
      <c r="AG138" s="33">
        <f t="shared" si="105"/>
        <v>-1.1036458923108228E-4</v>
      </c>
      <c r="AH138" s="33">
        <f t="shared" si="106"/>
        <v>7.3393518498221511E-6</v>
      </c>
      <c r="AI138" s="33">
        <f t="shared" si="107"/>
        <v>1.4194774539566524E-5</v>
      </c>
      <c r="AJ138" s="33">
        <f t="shared" si="108"/>
        <v>-3.4708296725804999E-5</v>
      </c>
      <c r="AK138" s="33">
        <f t="shared" si="109"/>
        <v>-7.2418037286858805E-6</v>
      </c>
      <c r="AL138" s="33">
        <f t="shared" si="110"/>
        <v>1.5622321551278517E-5</v>
      </c>
      <c r="AM138" s="35">
        <f t="shared" si="111"/>
        <v>-9.9303297047681482E-4</v>
      </c>
      <c r="AN138" s="52">
        <f t="shared" si="112"/>
        <v>-1.0525107385417343E-5</v>
      </c>
      <c r="AO138" s="34">
        <f t="shared" si="113"/>
        <v>-8.6706559916382986E-6</v>
      </c>
      <c r="AP138" s="34">
        <f t="shared" si="114"/>
        <v>-1.2164274414416809E-5</v>
      </c>
      <c r="AQ138" s="34">
        <f t="shared" si="115"/>
        <v>-1.2034993190490617E-4</v>
      </c>
      <c r="AR138" s="34">
        <f t="shared" si="116"/>
        <v>-2.6459908240017427E-6</v>
      </c>
      <c r="AS138" s="34">
        <f t="shared" si="117"/>
        <v>4.20943186574263E-6</v>
      </c>
      <c r="AT138" s="34">
        <f t="shared" si="118"/>
        <v>-4.4693639399628893E-5</v>
      </c>
      <c r="AU138" s="34">
        <f t="shared" si="119"/>
        <v>-1.7227146402509774E-5</v>
      </c>
      <c r="AV138" s="34">
        <f t="shared" si="120"/>
        <v>5.6369788774546237E-6</v>
      </c>
      <c r="AW138" s="53">
        <f t="shared" si="121"/>
        <v>-1.0030183131506387E-3</v>
      </c>
      <c r="AX138" s="52">
        <f t="shared" si="122"/>
        <v>-5.867487418154127E-6</v>
      </c>
      <c r="AY138" s="34">
        <f t="shared" si="123"/>
        <v>-4.0130360243750829E-6</v>
      </c>
      <c r="AZ138" s="34">
        <f t="shared" si="124"/>
        <v>-7.5066544471535934E-6</v>
      </c>
      <c r="BA138" s="34">
        <f t="shared" si="125"/>
        <v>-1.1569231193764296E-4</v>
      </c>
      <c r="BB138" s="34">
        <f t="shared" si="126"/>
        <v>2.011629143261473E-6</v>
      </c>
      <c r="BC138" s="34">
        <f t="shared" si="127"/>
        <v>8.8670518330058457E-6</v>
      </c>
      <c r="BD138" s="34">
        <f t="shared" si="128"/>
        <v>-4.0036019432365677E-5</v>
      </c>
      <c r="BE138" s="34">
        <f t="shared" si="129"/>
        <v>-1.2569526435246559E-5</v>
      </c>
      <c r="BF138" s="34">
        <f t="shared" si="130"/>
        <v>1.0294598844717839E-5</v>
      </c>
      <c r="BG138" s="53">
        <f t="shared" si="131"/>
        <v>-9.983606931833755E-4</v>
      </c>
      <c r="BH138" s="32">
        <v>-5.3976471159344896E-7</v>
      </c>
      <c r="BI138" s="33">
        <v>1.3146866821855951E-6</v>
      </c>
      <c r="BJ138" s="33">
        <v>-2.1789317405929154E-6</v>
      </c>
      <c r="BK138" s="33">
        <v>-1.1036458923108228E-4</v>
      </c>
      <c r="BL138" s="33">
        <v>7.3393518498221511E-6</v>
      </c>
      <c r="BM138" s="33">
        <v>1.4194774539566524E-5</v>
      </c>
      <c r="BN138" s="33">
        <v>-3.4708296725804999E-5</v>
      </c>
      <c r="BO138" s="33">
        <v>-7.2418037286858805E-6</v>
      </c>
      <c r="BP138" s="33">
        <v>1.5622321551278517E-5</v>
      </c>
      <c r="BQ138" s="35">
        <v>-9.9303297047681482E-4</v>
      </c>
      <c r="BR138" s="32">
        <v>-1.0525107385417343E-5</v>
      </c>
      <c r="BS138" s="33">
        <v>-8.6706559916382986E-6</v>
      </c>
      <c r="BT138" s="33">
        <v>-1.2164274414416809E-5</v>
      </c>
      <c r="BU138" s="33">
        <v>-1.2034993190490617E-4</v>
      </c>
      <c r="BV138" s="33">
        <v>-2.6459908240017427E-6</v>
      </c>
      <c r="BW138" s="33">
        <v>4.20943186574263E-6</v>
      </c>
      <c r="BX138" s="33">
        <v>-4.4693639399628893E-5</v>
      </c>
      <c r="BY138" s="33">
        <v>-1.7227146402509774E-5</v>
      </c>
      <c r="BZ138" s="33">
        <v>5.6369788774546237E-6</v>
      </c>
      <c r="CA138" s="35">
        <v>-1.0030183131506387E-3</v>
      </c>
      <c r="CB138" s="52">
        <v>-5.867487418154127E-6</v>
      </c>
      <c r="CC138" s="34">
        <v>-4.0130360243750829E-6</v>
      </c>
      <c r="CD138" s="34">
        <v>-7.5066544471535934E-6</v>
      </c>
      <c r="CE138" s="34">
        <v>-1.1569231193764296E-4</v>
      </c>
      <c r="CF138" s="34">
        <v>2.011629143261473E-6</v>
      </c>
      <c r="CG138" s="34">
        <v>8.8670518330058457E-6</v>
      </c>
      <c r="CH138" s="34">
        <v>-4.0036019432365677E-5</v>
      </c>
      <c r="CI138" s="34">
        <v>-1.2569526435246559E-5</v>
      </c>
      <c r="CJ138" s="34">
        <v>1.0294598844717839E-5</v>
      </c>
      <c r="CK138" s="53">
        <v>-9.983606931833755E-4</v>
      </c>
      <c r="CL138" s="33">
        <v>0</v>
      </c>
      <c r="CM138" s="33">
        <f t="shared" ref="CM138:CM153" si="147">(D138/D$767)/($C138/$C$767)-1</f>
        <v>1.4982396824033239E-2</v>
      </c>
      <c r="CN138" s="33">
        <f t="shared" ref="CN138:CN201" si="148">(E138/E$767)/($C138/$C$767)-1</f>
        <v>7.4582219403622751E-3</v>
      </c>
      <c r="CO138" s="33">
        <f t="shared" ref="CO138:CO201" si="149">(F138/F$767)/($C138/$C$767)-1</f>
        <v>6.06504116439055E-3</v>
      </c>
      <c r="CP138" s="33">
        <f t="shared" ref="CP138:CP201" si="150">(G138/G$767)/($C138/$C$767)-1</f>
        <v>6.2199994587106566E-3</v>
      </c>
      <c r="CQ138" s="33">
        <f t="shared" ref="CQ138:CQ201" si="151">(H138/H$424)/($C138/$C$424)*(1+CQ$424)-1</f>
        <v>5.6811636385831754E-3</v>
      </c>
      <c r="CR138" s="33">
        <f t="shared" ref="CR138:CR201" si="152">(I138/I$767)/($C138/$C$767)-1</f>
        <v>5.6107655622892327E-3</v>
      </c>
      <c r="CS138" s="33">
        <f t="shared" ref="CS138:CS201" si="153">(J138/J$767)/($C138/$C$767)-1</f>
        <v>1.2682551123066377E-2</v>
      </c>
      <c r="CT138" s="33">
        <f t="shared" ref="CT138:CT201" si="154">(K138/K$767)/($C138/$C$767)-1</f>
        <v>1.3193580445085784E-2</v>
      </c>
      <c r="CU138" s="33">
        <f t="shared" ref="CU138:CU201" si="155">(L138/L$767)/($C138/$C$767)-1</f>
        <v>5.4406360867125247E-3</v>
      </c>
      <c r="CV138" s="33">
        <f t="shared" ref="CV138:CV201" si="156">(M138/M$767)/($C138/$C$767)-1</f>
        <v>7.3057345706728505E-3</v>
      </c>
      <c r="CW138" s="33">
        <f t="shared" ref="CW138:CW201" si="157">(N138/N$767)/($C138/$C$767)-1</f>
        <v>1.1592888646086541E-2</v>
      </c>
      <c r="CX138" s="35">
        <f t="shared" ref="CX138:CX201" si="158">(O138/O$767)/($C138/$C$767)-1</f>
        <v>1.1264433566831711E-2</v>
      </c>
    </row>
    <row r="139" spans="1:102" x14ac:dyDescent="0.3">
      <c r="A139" s="21">
        <v>44012</v>
      </c>
      <c r="B139" s="22">
        <v>3100.29</v>
      </c>
      <c r="C139" s="23">
        <v>5609.56</v>
      </c>
      <c r="D139" s="23">
        <v>6351.6670000000004</v>
      </c>
      <c r="E139" s="23">
        <f t="shared" si="132"/>
        <v>5602.5394195255767</v>
      </c>
      <c r="F139" s="23">
        <f>VLOOKUP($A139,Data!S$7:T$800,2,0)</f>
        <v>310.72019399999999</v>
      </c>
      <c r="G139" s="23">
        <f>VLOOKUP($A139,Data!V$7:Y$800,4,0)</f>
        <v>30.650281897388062</v>
      </c>
      <c r="H139" s="23">
        <f>VLOOKUP($A139,Data!P$7:Q$800,2,0)</f>
        <v>55.723100000000002</v>
      </c>
      <c r="I139" s="23">
        <f>VLOOKUP($A139,Data!K$7:N$800,4,0)</f>
        <v>58.374018409285299</v>
      </c>
      <c r="J139" s="23">
        <f>VLOOKUP($A139,Data!AA$7:AB$800,2,0)</f>
        <v>572.11980000000005</v>
      </c>
      <c r="K139" s="23">
        <f>VLOOKUP($A139,Data!AD$7:AE$800,2,0)</f>
        <v>57.816600000000001</v>
      </c>
      <c r="L139" s="23">
        <f>VLOOKUP($A139,Data!AL$7:AO$800,4,0)</f>
        <v>307.69033741231749</v>
      </c>
      <c r="M139" s="23">
        <f>VLOOKUP($A139,Data!AG$7:AJ$800,4,0)</f>
        <v>31.094975903755181</v>
      </c>
      <c r="N139" s="23">
        <f>VLOOKUP($A139,Data!AQ$7:AU$800,5,0)</f>
        <v>31.386172362388017</v>
      </c>
      <c r="O139" s="24">
        <f>VLOOKUP($A139,Data!AQ$7:AW$800,7,0)</f>
        <v>31.388407944268437</v>
      </c>
      <c r="P139" s="32">
        <f t="shared" ref="P139:P202" si="159">B139/B140-1</f>
        <v>1.5409859690034278E-2</v>
      </c>
      <c r="Q139" s="33">
        <f t="shared" si="145"/>
        <v>1.5464878632472479E-2</v>
      </c>
      <c r="R139" s="33">
        <f t="shared" si="146"/>
        <v>1.5489910837805487E-2</v>
      </c>
      <c r="S139" s="34">
        <f t="shared" ref="S139:S202" si="160">R139-IF(R139&gt;P139+0.000001,(R139-P139)*$C$1,0)</f>
        <v>1.5477903165639805E-2</v>
      </c>
      <c r="T139" s="33">
        <f t="shared" ref="T139:T202" si="161">F139/IFERROR(F140,IFERROR(F141,F142))-1</f>
        <v>1.5475467821562727E-2</v>
      </c>
      <c r="U139" s="33">
        <f t="shared" si="133"/>
        <v>1.5475386822139781E-2</v>
      </c>
      <c r="V139" s="33">
        <f t="shared" si="134"/>
        <v>1.5468078863876356E-2</v>
      </c>
      <c r="W139" s="33">
        <f t="shared" si="135"/>
        <v>1.5546726550354162E-2</v>
      </c>
      <c r="X139" s="33">
        <f t="shared" si="136"/>
        <v>1.5487917869200007E-2</v>
      </c>
      <c r="Y139" s="33">
        <f t="shared" si="137"/>
        <v>1.5477189938070124E-2</v>
      </c>
      <c r="Z139" s="33">
        <f t="shared" si="138"/>
        <v>1.5479982752656607E-2</v>
      </c>
      <c r="AA139" s="33">
        <f t="shared" si="139"/>
        <v>1.5540279951904434E-2</v>
      </c>
      <c r="AB139" s="33">
        <f t="shared" si="140"/>
        <v>1.5479180801136971E-2</v>
      </c>
      <c r="AC139" s="35">
        <f t="shared" si="141"/>
        <v>1.6003229199428759E-2</v>
      </c>
      <c r="AD139" s="32">
        <f t="shared" ref="AD139:AD202" si="162">1+T139-$C139/IF(ISNUMBER(F140),$C140,IF(ISNUMBER(F141),$C141,$C142))</f>
        <v>1.0589189090248752E-5</v>
      </c>
      <c r="AE139" s="33">
        <f t="shared" ref="AE139:AE202" si="163">1+U139-$C139/IF(ISNUMBER(G140),$C140,IF(ISNUMBER(G141),$C141,$C142))</f>
        <v>1.0508189667302048E-5</v>
      </c>
      <c r="AF139" s="33">
        <f t="shared" ref="AF139:AF202" si="164">1+V139-$C139/IF(ISNUMBER(H140),$C140,IF(ISNUMBER(H141),$C141,$C142))</f>
        <v>3.2002314038770407E-6</v>
      </c>
      <c r="AG139" s="33">
        <f t="shared" ref="AG139:AG202" si="165">1+W139-$C139/IF(ISNUMBER(I140),$C140,IF(ISNUMBER(I141),$C141,$C142))</f>
        <v>8.184791788168333E-5</v>
      </c>
      <c r="AH139" s="33">
        <f t="shared" ref="AH139:AH202" si="166">1+X139-$C139/IF(ISNUMBER(J140),$C140,IF(ISNUMBER(J141),$C141,$C142))</f>
        <v>2.3039236727528944E-5</v>
      </c>
      <c r="AI139" s="33">
        <f t="shared" ref="AI139:AI202" si="167">1+Y139-$C139/IF(ISNUMBER(K140),$C140,IF(ISNUMBER(K141),$C141,$C142))</f>
        <v>1.2311305597645372E-5</v>
      </c>
      <c r="AJ139" s="33">
        <f t="shared" ref="AJ139:AJ202" si="168">1+Z139-$C139/IF(ISNUMBER(L140),$C140,IF(ISNUMBER(L141),$C141,$C142))</f>
        <v>1.5104120184128433E-5</v>
      </c>
      <c r="AK139" s="33">
        <f t="shared" ref="AK139:AK202" si="169">1+AA139-$C139/IF(ISNUMBER(M140),$C140,IF(ISNUMBER(M141),$C141,$C142))</f>
        <v>7.5401319431955827E-5</v>
      </c>
      <c r="AL139" s="33">
        <f t="shared" ref="AL139:AL202" si="170">1+AB139-$C139/IF(ISNUMBER(N140),$C140,IF(ISNUMBER(N141),$C141,$C142))</f>
        <v>1.4302168664492854E-5</v>
      </c>
      <c r="AM139" s="35">
        <f t="shared" ref="AM139:AM202" si="171">1+AC139-$C139/IF(ISNUMBER(O140),$C140,IF(ISNUMBER(O141),$C141,$C142))</f>
        <v>5.3835056695628047E-4</v>
      </c>
      <c r="AN139" s="52">
        <f t="shared" ref="AN139:AN202" si="172">1+T139-$D139/IF(ISNUMBER(F140),$D140,IF(ISNUMBER(F141),$D141,$D142))</f>
        <v>-1.444301624276001E-5</v>
      </c>
      <c r="AO139" s="34">
        <f t="shared" ref="AO139:AO202" si="173">1+U139-$D139/IF(ISNUMBER(G140),$D140,IF(ISNUMBER(G141),$D141,$D142))</f>
        <v>-1.4524015665706713E-5</v>
      </c>
      <c r="AP139" s="34">
        <f t="shared" ref="AP139:AP202" si="174">1+V139-$D139/IF(ISNUMBER(H140),$D140,IF(ISNUMBER(H141),$D141,$D142))</f>
        <v>-2.1831973929131721E-5</v>
      </c>
      <c r="AQ139" s="34">
        <f t="shared" ref="AQ139:AQ202" si="175">1+W139-$D139/IF(ISNUMBER(I140),$D140,IF(ISNUMBER(I141),$D141,$D142))</f>
        <v>5.6815712548674568E-5</v>
      </c>
      <c r="AR139" s="34">
        <f t="shared" ref="AR139:AR202" si="176">1+X139-$D139/IF(ISNUMBER(J140),$D140,IF(ISNUMBER(J141),$D141,$D142))</f>
        <v>-1.9929686054798168E-6</v>
      </c>
      <c r="AS139" s="34">
        <f t="shared" ref="AS139:AS202" si="177">1+Y139-$D139/IF(ISNUMBER(K140),$D140,IF(ISNUMBER(K141),$D141,$D142))</f>
        <v>-1.2720899735363389E-5</v>
      </c>
      <c r="AT139" s="34">
        <f t="shared" ref="AT139:AT202" si="178">1+Z139-$D139/IF(ISNUMBER(L140),$D140,IF(ISNUMBER(L141),$D141,$D142))</f>
        <v>-9.9280851488803279E-6</v>
      </c>
      <c r="AU139" s="34">
        <f t="shared" ref="AU139:AU202" si="179">1+AA139-$D139/IF(ISNUMBER(M140),$D140,IF(ISNUMBER(M141),$D141,$D142))</f>
        <v>5.0369114098947065E-5</v>
      </c>
      <c r="AV139" s="34">
        <f t="shared" ref="AV139:AV202" si="180">1+AB139-$D139/IF(ISNUMBER(N140),$D140,IF(ISNUMBER(N141),$D141,$D142))</f>
        <v>-1.0730036668515908E-5</v>
      </c>
      <c r="AW139" s="53">
        <f t="shared" ref="AW139:AW202" si="181">1+AC139-$D139/IF(ISNUMBER(O140),$D140,IF(ISNUMBER(O141),$D141,$D142))</f>
        <v>5.1331836162327171E-4</v>
      </c>
      <c r="AX139" s="52">
        <f t="shared" ref="AX139:AX202" si="182">1+T139-$E139/IF(ISNUMBER(F140),$E140,IF(ISNUMBER(F141),$E141,$E142))</f>
        <v>-2.4353440770674695E-6</v>
      </c>
      <c r="AY139" s="34">
        <f t="shared" ref="AY139:AY202" si="183">1+U139-$E139/IF(ISNUMBER(G140),$E140,IF(ISNUMBER(G141),$E141,$E142))</f>
        <v>-2.5163435000141732E-6</v>
      </c>
      <c r="AZ139" s="34">
        <f t="shared" ref="AZ139:AZ202" si="184">1+V139-$E139/IF(ISNUMBER(H140),$E140,IF(ISNUMBER(H141),$E141,$E142))</f>
        <v>-9.8243017634391805E-6</v>
      </c>
      <c r="BA139" s="34">
        <f t="shared" ref="BA139:BA202" si="185">1+W139-$E139/IF(ISNUMBER(I140),$E140,IF(ISNUMBER(I141),$E141,$E142))</f>
        <v>6.8823384714367108E-5</v>
      </c>
      <c r="BB139" s="34">
        <f t="shared" ref="BB139:BB202" si="186">1+X139-$E139/IF(ISNUMBER(J140),$E140,IF(ISNUMBER(J141),$E141,$E142))</f>
        <v>1.0014703560212723E-5</v>
      </c>
      <c r="BC139" s="34">
        <f t="shared" ref="BC139:BC202" si="187">1+Y139-$E139/IF(ISNUMBER(K140),$E140,IF(ISNUMBER(K141),$E141,$E142))</f>
        <v>-7.1322756967084899E-7</v>
      </c>
      <c r="BD139" s="34">
        <f t="shared" ref="BD139:BD202" si="188">1+Z139-$E139/IF(ISNUMBER(L140),$E140,IF(ISNUMBER(L141),$E141,$E142))</f>
        <v>2.0795870168122121E-6</v>
      </c>
      <c r="BE139" s="34">
        <f t="shared" ref="BE139:BE202" si="189">1+AA139-$E139/IF(ISNUMBER(M140),$E140,IF(ISNUMBER(M141),$E141,$E142))</f>
        <v>6.2376786264639605E-5</v>
      </c>
      <c r="BF139" s="34">
        <f t="shared" ref="BF139:BF202" si="190">1+AB139-$E139/IF(ISNUMBER(N140),$E140,IF(ISNUMBER(N141),$E141,$E142))</f>
        <v>1.2776354971766324E-6</v>
      </c>
      <c r="BG139" s="53">
        <f t="shared" ref="BG139:BG202" si="191">1+AC139-$E139/IF(ISNUMBER(O140),$E140,IF(ISNUMBER(O141),$E141,$E142))</f>
        <v>5.2532603378896425E-4</v>
      </c>
      <c r="BH139" s="32">
        <v>1.0589189090248752E-5</v>
      </c>
      <c r="BI139" s="33">
        <v>1.0508189667302048E-5</v>
      </c>
      <c r="BJ139" s="33">
        <v>3.2002314038770407E-6</v>
      </c>
      <c r="BK139" s="33">
        <v>8.184791788168333E-5</v>
      </c>
      <c r="BL139" s="33">
        <v>2.3039236727528944E-5</v>
      </c>
      <c r="BM139" s="33">
        <v>1.2311305597645372E-5</v>
      </c>
      <c r="BN139" s="33">
        <v>1.5104120184128433E-5</v>
      </c>
      <c r="BO139" s="33">
        <v>7.5401319431955827E-5</v>
      </c>
      <c r="BP139" s="33">
        <v>1.4302168664492854E-5</v>
      </c>
      <c r="BQ139" s="35">
        <v>5.3835056695628047E-4</v>
      </c>
      <c r="BR139" s="32">
        <v>-1.444301624276001E-5</v>
      </c>
      <c r="BS139" s="33">
        <v>-1.4524015665706713E-5</v>
      </c>
      <c r="BT139" s="33">
        <v>-2.1831973929131721E-5</v>
      </c>
      <c r="BU139" s="33">
        <v>5.6815712548674568E-5</v>
      </c>
      <c r="BV139" s="33">
        <v>-1.9929686054798168E-6</v>
      </c>
      <c r="BW139" s="33">
        <v>-1.2720899735363389E-5</v>
      </c>
      <c r="BX139" s="33">
        <v>-9.9280851488803279E-6</v>
      </c>
      <c r="BY139" s="33">
        <v>5.0369114098947065E-5</v>
      </c>
      <c r="BZ139" s="33">
        <v>-1.0730036668515908E-5</v>
      </c>
      <c r="CA139" s="35">
        <v>5.1331836162327171E-4</v>
      </c>
      <c r="CB139" s="52">
        <v>-2.4353440770674695E-6</v>
      </c>
      <c r="CC139" s="34">
        <v>-2.5163435000141732E-6</v>
      </c>
      <c r="CD139" s="34">
        <v>-9.8243017634391805E-6</v>
      </c>
      <c r="CE139" s="34">
        <v>6.8823384714367108E-5</v>
      </c>
      <c r="CF139" s="34">
        <v>1.0014703560212723E-5</v>
      </c>
      <c r="CG139" s="34">
        <v>-7.1322756967084899E-7</v>
      </c>
      <c r="CH139" s="34">
        <v>2.0795870168122121E-6</v>
      </c>
      <c r="CI139" s="34">
        <v>6.2376786264639605E-5</v>
      </c>
      <c r="CJ139" s="34">
        <v>1.2776354971766324E-6</v>
      </c>
      <c r="CK139" s="53">
        <v>5.2532603378896425E-4</v>
      </c>
      <c r="CL139" s="33">
        <v>0</v>
      </c>
      <c r="CM139" s="33">
        <f t="shared" si="147"/>
        <v>1.4972312833029688E-2</v>
      </c>
      <c r="CN139" s="33">
        <f t="shared" si="148"/>
        <v>7.4528814438354907E-3</v>
      </c>
      <c r="CO139" s="33">
        <f t="shared" si="149"/>
        <v>6.065581478191362E-3</v>
      </c>
      <c r="CP139" s="33">
        <f t="shared" si="150"/>
        <v>6.218683234360034E-3</v>
      </c>
      <c r="CQ139" s="33">
        <f t="shared" si="151"/>
        <v>5.6833439582060219E-3</v>
      </c>
      <c r="CR139" s="33">
        <f t="shared" si="152"/>
        <v>5.7212046063481736E-3</v>
      </c>
      <c r="CS139" s="33">
        <f t="shared" si="153"/>
        <v>1.2675156038501889E-2</v>
      </c>
      <c r="CT139" s="33">
        <f t="shared" si="154"/>
        <v>1.3179270760033779E-2</v>
      </c>
      <c r="CU139" s="33">
        <f t="shared" si="155"/>
        <v>5.4753593085050678E-3</v>
      </c>
      <c r="CV139" s="33">
        <f t="shared" si="156"/>
        <v>7.3129927294852681E-3</v>
      </c>
      <c r="CW139" s="33">
        <f t="shared" si="157"/>
        <v>1.1577164760671055E-2</v>
      </c>
      <c r="CX139" s="35">
        <f t="shared" si="158"/>
        <v>1.2264601667082875E-2</v>
      </c>
    </row>
    <row r="140" spans="1:102" x14ac:dyDescent="0.3">
      <c r="A140" s="21">
        <v>44011</v>
      </c>
      <c r="B140" s="22">
        <v>3053.24</v>
      </c>
      <c r="C140" s="23">
        <v>5524.13</v>
      </c>
      <c r="D140" s="23">
        <v>6254.7809999999999</v>
      </c>
      <c r="E140" s="23">
        <f t="shared" ref="E140:E203" si="192">E139/(1+S139)</f>
        <v>5517.1455745716194</v>
      </c>
      <c r="F140" s="23">
        <f>VLOOKUP($A140,Data!S$7:T$800,2,0)</f>
        <v>305.98493400000001</v>
      </c>
      <c r="G140" s="23">
        <f>VLOOKUP($A140,Data!V$7:Y$800,4,0)</f>
        <v>30.183185427375061</v>
      </c>
      <c r="H140" s="23">
        <f>VLOOKUP($A140,Data!P$7:Q$800,2,0)</f>
        <v>54.874299999999998</v>
      </c>
      <c r="I140" s="23">
        <f>VLOOKUP($A140,Data!K$7:N$800,4,0)</f>
        <v>57.480386557467696</v>
      </c>
      <c r="J140" s="23">
        <f>VLOOKUP($A140,Data!AA$7:AB$800,2,0)</f>
        <v>563.39400000000001</v>
      </c>
      <c r="K140" s="23">
        <f>VLOOKUP($A140,Data!AD$7:AE$800,2,0)</f>
        <v>56.935400000000001</v>
      </c>
      <c r="L140" s="23">
        <f>VLOOKUP($A140,Data!AL$7:AO$800,4,0)</f>
        <v>302.99990412244546</v>
      </c>
      <c r="M140" s="23">
        <f>VLOOKUP($A140,Data!AG$7:AJ$800,4,0)</f>
        <v>30.619145806041118</v>
      </c>
      <c r="N140" s="23">
        <f>VLOOKUP($A140,Data!AQ$7:AU$800,5,0)</f>
        <v>30.907745777344914</v>
      </c>
      <c r="O140" s="24">
        <f>VLOOKUP($A140,Data!AQ$7:AW$800,7,0)</f>
        <v>30.894004115519678</v>
      </c>
      <c r="P140" s="32">
        <f t="shared" si="159"/>
        <v>1.468569814393228E-2</v>
      </c>
      <c r="Q140" s="33">
        <f t="shared" si="145"/>
        <v>1.4773013257502798E-2</v>
      </c>
      <c r="R140" s="33">
        <f t="shared" si="146"/>
        <v>1.4809270830358878E-2</v>
      </c>
      <c r="S140" s="34">
        <f t="shared" si="160"/>
        <v>1.4790734927394888E-2</v>
      </c>
      <c r="T140" s="33">
        <f t="shared" si="161"/>
        <v>1.478200938243357E-2</v>
      </c>
      <c r="U140" s="33">
        <f t="shared" si="133"/>
        <v>1.4781770158739826E-2</v>
      </c>
      <c r="V140" s="33">
        <f t="shared" si="134"/>
        <v>1.4800088767244812E-2</v>
      </c>
      <c r="W140" s="33">
        <f t="shared" si="135"/>
        <v>1.4723926380368013E-2</v>
      </c>
      <c r="X140" s="33">
        <f t="shared" si="136"/>
        <v>1.4804340973566976E-2</v>
      </c>
      <c r="Y140" s="33">
        <f t="shared" si="137"/>
        <v>1.477911532058851E-2</v>
      </c>
      <c r="Z140" s="33">
        <f t="shared" si="138"/>
        <v>1.4770976986729911E-2</v>
      </c>
      <c r="AA140" s="33">
        <f t="shared" si="139"/>
        <v>1.4749990133785751E-2</v>
      </c>
      <c r="AB140" s="33">
        <f t="shared" si="140"/>
        <v>1.4816080358058148E-2</v>
      </c>
      <c r="AC140" s="35">
        <f t="shared" si="141"/>
        <v>1.1979935175094214E-2</v>
      </c>
      <c r="AD140" s="32">
        <f t="shared" si="162"/>
        <v>8.9961249307712876E-6</v>
      </c>
      <c r="AE140" s="33">
        <f t="shared" si="163"/>
        <v>8.756901237028103E-6</v>
      </c>
      <c r="AF140" s="33">
        <f t="shared" si="164"/>
        <v>2.7075509742013892E-5</v>
      </c>
      <c r="AG140" s="33">
        <f t="shared" si="165"/>
        <v>-4.9086877134785212E-5</v>
      </c>
      <c r="AH140" s="33">
        <f t="shared" si="166"/>
        <v>3.1327716064177835E-5</v>
      </c>
      <c r="AI140" s="33">
        <f t="shared" si="167"/>
        <v>6.1020630857111513E-6</v>
      </c>
      <c r="AJ140" s="33">
        <f t="shared" si="168"/>
        <v>-2.0362707728871499E-6</v>
      </c>
      <c r="AK140" s="33">
        <f t="shared" si="169"/>
        <v>-2.3023123717047511E-5</v>
      </c>
      <c r="AL140" s="33">
        <f t="shared" si="170"/>
        <v>4.3067100555349569E-5</v>
      </c>
      <c r="AM140" s="35">
        <f t="shared" si="171"/>
        <v>-2.7930780824085844E-3</v>
      </c>
      <c r="AN140" s="52">
        <f t="shared" si="172"/>
        <v>-2.7261447925308602E-5</v>
      </c>
      <c r="AO140" s="34">
        <f t="shared" si="173"/>
        <v>-2.7500671619051786E-5</v>
      </c>
      <c r="AP140" s="34">
        <f t="shared" si="174"/>
        <v>-9.182063114065997E-6</v>
      </c>
      <c r="AQ140" s="34">
        <f t="shared" si="175"/>
        <v>-8.5344449990865101E-5</v>
      </c>
      <c r="AR140" s="34">
        <f t="shared" si="176"/>
        <v>-4.9298567919020542E-6</v>
      </c>
      <c r="AS140" s="34">
        <f t="shared" si="177"/>
        <v>-3.0155509770368738E-5</v>
      </c>
      <c r="AT140" s="34">
        <f t="shared" si="178"/>
        <v>-3.8293843628967039E-5</v>
      </c>
      <c r="AU140" s="34">
        <f t="shared" si="179"/>
        <v>-5.92806965731274E-5</v>
      </c>
      <c r="AV140" s="34">
        <f t="shared" si="180"/>
        <v>6.8095276992696796E-6</v>
      </c>
      <c r="AW140" s="53">
        <f t="shared" si="181"/>
        <v>-2.8293356552646642E-3</v>
      </c>
      <c r="AX140" s="52">
        <f t="shared" si="182"/>
        <v>-8.725544961230014E-6</v>
      </c>
      <c r="AY140" s="34">
        <f t="shared" si="183"/>
        <v>-8.9647686549731986E-6</v>
      </c>
      <c r="AZ140" s="34">
        <f t="shared" si="184"/>
        <v>9.3538398500125908E-6</v>
      </c>
      <c r="BA140" s="34">
        <f t="shared" si="185"/>
        <v>-6.6808547026786513E-5</v>
      </c>
      <c r="BB140" s="34">
        <f t="shared" si="186"/>
        <v>1.3606046172176534E-5</v>
      </c>
      <c r="BC140" s="34">
        <f t="shared" si="187"/>
        <v>-1.161960680629015E-5</v>
      </c>
      <c r="BD140" s="34">
        <f t="shared" si="188"/>
        <v>-1.9757940664888451E-5</v>
      </c>
      <c r="BE140" s="34">
        <f t="shared" si="189"/>
        <v>-4.0744793609048813E-5</v>
      </c>
      <c r="BF140" s="34">
        <f t="shared" si="190"/>
        <v>2.5345430663348267E-5</v>
      </c>
      <c r="BG140" s="53">
        <f t="shared" si="191"/>
        <v>-2.8107997523005857E-3</v>
      </c>
      <c r="BH140" s="32">
        <v>8.9961249307712876E-6</v>
      </c>
      <c r="BI140" s="33">
        <v>8.756901237028103E-6</v>
      </c>
      <c r="BJ140" s="33">
        <v>2.7075509742013892E-5</v>
      </c>
      <c r="BK140" s="33">
        <v>-4.9086877134785212E-5</v>
      </c>
      <c r="BL140" s="33">
        <v>3.1327716064177835E-5</v>
      </c>
      <c r="BM140" s="33">
        <v>6.1020630857111513E-6</v>
      </c>
      <c r="BN140" s="33">
        <v>-2.0362707728871499E-6</v>
      </c>
      <c r="BO140" s="33">
        <v>-2.3023123717047511E-5</v>
      </c>
      <c r="BP140" s="33">
        <v>4.3067100555349569E-5</v>
      </c>
      <c r="BQ140" s="35">
        <v>-2.7930780824085844E-3</v>
      </c>
      <c r="BR140" s="32">
        <v>-2.7261447925308602E-5</v>
      </c>
      <c r="BS140" s="33">
        <v>-2.7500671619051786E-5</v>
      </c>
      <c r="BT140" s="33">
        <v>-9.182063114065997E-6</v>
      </c>
      <c r="BU140" s="33">
        <v>-8.5344449990865101E-5</v>
      </c>
      <c r="BV140" s="33">
        <v>-4.9298567919020542E-6</v>
      </c>
      <c r="BW140" s="33">
        <v>-3.0155509770368738E-5</v>
      </c>
      <c r="BX140" s="33">
        <v>-3.8293843628967039E-5</v>
      </c>
      <c r="BY140" s="33">
        <v>-5.92806965731274E-5</v>
      </c>
      <c r="BZ140" s="33">
        <v>6.8095276992696796E-6</v>
      </c>
      <c r="CA140" s="35">
        <v>-2.8293356552646642E-3</v>
      </c>
      <c r="CB140" s="52">
        <v>-8.725544961230014E-6</v>
      </c>
      <c r="CC140" s="34">
        <v>-8.9647686549731986E-6</v>
      </c>
      <c r="CD140" s="34">
        <v>9.3538398500125908E-6</v>
      </c>
      <c r="CE140" s="34">
        <v>-6.6808547026786513E-5</v>
      </c>
      <c r="CF140" s="34">
        <v>1.3606046172176534E-5</v>
      </c>
      <c r="CG140" s="34">
        <v>-1.161960680629015E-5</v>
      </c>
      <c r="CH140" s="34">
        <v>-1.9757940664888451E-5</v>
      </c>
      <c r="CI140" s="34">
        <v>-4.0744793609048813E-5</v>
      </c>
      <c r="CJ140" s="34">
        <v>2.5345430663348267E-5</v>
      </c>
      <c r="CK140" s="53">
        <v>-2.8107997523005857E-3</v>
      </c>
      <c r="CL140" s="33">
        <v>0</v>
      </c>
      <c r="CM140" s="33">
        <f t="shared" si="147"/>
        <v>1.4947293386680327E-2</v>
      </c>
      <c r="CN140" s="33">
        <f t="shared" si="148"/>
        <v>7.4399598397041355E-3</v>
      </c>
      <c r="CO140" s="33">
        <f t="shared" si="149"/>
        <v>6.0550904136436046E-3</v>
      </c>
      <c r="CP140" s="33">
        <f t="shared" si="150"/>
        <v>6.2082708335204906E-3</v>
      </c>
      <c r="CQ140" s="33">
        <f t="shared" si="151"/>
        <v>5.680174563237772E-3</v>
      </c>
      <c r="CR140" s="33">
        <f t="shared" si="152"/>
        <v>5.6401485757249237E-3</v>
      </c>
      <c r="CS140" s="33">
        <f t="shared" si="153"/>
        <v>1.2652180617290565E-2</v>
      </c>
      <c r="CT140" s="33">
        <f t="shared" si="154"/>
        <v>1.31669873136393E-2</v>
      </c>
      <c r="CU140" s="33">
        <f t="shared" si="155"/>
        <v>5.4604039958181527E-3</v>
      </c>
      <c r="CV140" s="33">
        <f t="shared" si="156"/>
        <v>7.2382022655004263E-3</v>
      </c>
      <c r="CW140" s="33">
        <f t="shared" si="157"/>
        <v>1.1562917548614493E-2</v>
      </c>
      <c r="CX140" s="35">
        <f t="shared" si="158"/>
        <v>1.1728232090140844E-2</v>
      </c>
    </row>
    <row r="141" spans="1:102" x14ac:dyDescent="0.3">
      <c r="A141" s="21">
        <v>44008</v>
      </c>
      <c r="B141" s="22">
        <v>3009.05</v>
      </c>
      <c r="C141" s="23">
        <v>5443.71</v>
      </c>
      <c r="D141" s="23">
        <v>6163.5039999999999</v>
      </c>
      <c r="E141" s="23">
        <f t="shared" si="192"/>
        <v>5436.7323081308523</v>
      </c>
      <c r="F141" s="23">
        <f>VLOOKUP($A141,Data!S$7:T$800,2,0)</f>
        <v>301.52774799999997</v>
      </c>
      <c r="G141" s="23">
        <f>VLOOKUP($A141,Data!V$7:Y$800,4,0)</f>
        <v>29.743523499297368</v>
      </c>
      <c r="H141" s="23">
        <f>VLOOKUP($A141,Data!P$7:Q$800,2,0)</f>
        <v>54.073999999999998</v>
      </c>
      <c r="I141" s="23">
        <f>VLOOKUP($A141,Data!K$7:N$800,4,0)</f>
        <v>56.646330162437934</v>
      </c>
      <c r="J141" s="23">
        <f>VLOOKUP($A141,Data!AA$7:AB$800,2,0)</f>
        <v>555.17499999999995</v>
      </c>
      <c r="K141" s="23">
        <f>VLOOKUP($A141,Data!AD$7:AE$800,2,0)</f>
        <v>56.106200000000001</v>
      </c>
      <c r="L141" s="23">
        <f>VLOOKUP($A141,Data!AL$7:AO$800,4,0)</f>
        <v>298.58944628291999</v>
      </c>
      <c r="M141" s="23">
        <f>VLOOKUP($A141,Data!AG$7:AJ$800,4,0)</f>
        <v>30.17407844665685</v>
      </c>
      <c r="N141" s="23">
        <f>VLOOKUP($A141,Data!AQ$7:AU$800,5,0)</f>
        <v>30.456499828461247</v>
      </c>
      <c r="O141" s="24">
        <f>VLOOKUP($A141,Data!AQ$7:AW$800,7,0)</f>
        <v>30.528277332074129</v>
      </c>
      <c r="P141" s="32">
        <f t="shared" si="159"/>
        <v>-2.4226917788673585E-2</v>
      </c>
      <c r="Q141" s="33">
        <f t="shared" si="145"/>
        <v>-2.421838309893487E-2</v>
      </c>
      <c r="R141" s="33">
        <f t="shared" si="146"/>
        <v>-2.4213917627781467E-2</v>
      </c>
      <c r="S141" s="34">
        <f t="shared" si="160"/>
        <v>-2.4215867651915284E-2</v>
      </c>
      <c r="T141" s="33">
        <f t="shared" si="161"/>
        <v>-2.42134599498397E-2</v>
      </c>
      <c r="U141" s="33">
        <f t="shared" si="133"/>
        <v>-2.4212784444303082E-2</v>
      </c>
      <c r="V141" s="33">
        <f t="shared" si="134"/>
        <v>-2.421683268370145E-2</v>
      </c>
      <c r="W141" s="33">
        <f t="shared" si="135"/>
        <v>-2.4119055764625363E-2</v>
      </c>
      <c r="X141" s="33">
        <f t="shared" si="136"/>
        <v>-2.4218469606165249E-2</v>
      </c>
      <c r="Y141" s="33">
        <f t="shared" si="137"/>
        <v>-2.4202665145448998E-2</v>
      </c>
      <c r="Z141" s="33">
        <f t="shared" si="138"/>
        <v>-2.4219881562973944E-2</v>
      </c>
      <c r="AA141" s="33">
        <f t="shared" si="139"/>
        <v>-2.4168883725557477E-2</v>
      </c>
      <c r="AB141" s="33">
        <f t="shared" si="140"/>
        <v>-2.4201095762342972E-2</v>
      </c>
      <c r="AC141" s="35">
        <f t="shared" si="141"/>
        <v>-2.2145578297783741E-2</v>
      </c>
      <c r="AD141" s="32">
        <f t="shared" si="162"/>
        <v>4.9231490951706647E-6</v>
      </c>
      <c r="AE141" s="33">
        <f t="shared" si="163"/>
        <v>5.5986546317887687E-6</v>
      </c>
      <c r="AF141" s="33">
        <f t="shared" si="164"/>
        <v>1.5504152334200327E-6</v>
      </c>
      <c r="AG141" s="33">
        <f t="shared" si="165"/>
        <v>9.9327334309506909E-5</v>
      </c>
      <c r="AH141" s="33">
        <f t="shared" si="166"/>
        <v>-8.6507230379062605E-8</v>
      </c>
      <c r="AI141" s="33">
        <f t="shared" si="167"/>
        <v>1.5717953485872016E-5</v>
      </c>
      <c r="AJ141" s="33">
        <f t="shared" si="168"/>
        <v>-1.4984640390736104E-6</v>
      </c>
      <c r="AK141" s="33">
        <f t="shared" si="169"/>
        <v>4.9499373377392963E-5</v>
      </c>
      <c r="AL141" s="33">
        <f t="shared" si="170"/>
        <v>1.7287336591897962E-5</v>
      </c>
      <c r="AM141" s="35">
        <f t="shared" si="171"/>
        <v>2.0728048011511291E-3</v>
      </c>
      <c r="AN141" s="52">
        <f t="shared" si="172"/>
        <v>4.5767794176754251E-7</v>
      </c>
      <c r="AO141" s="34">
        <f t="shared" si="173"/>
        <v>1.1331834783856465E-6</v>
      </c>
      <c r="AP141" s="34">
        <f t="shared" si="174"/>
        <v>-2.9150559199830894E-6</v>
      </c>
      <c r="AQ141" s="34">
        <f t="shared" si="175"/>
        <v>9.4861863156103787E-5</v>
      </c>
      <c r="AR141" s="34">
        <f t="shared" si="176"/>
        <v>-4.5519783837821848E-6</v>
      </c>
      <c r="AS141" s="34">
        <f t="shared" si="177"/>
        <v>1.1252482332468894E-5</v>
      </c>
      <c r="AT141" s="34">
        <f t="shared" si="178"/>
        <v>-5.9639351924767325E-6</v>
      </c>
      <c r="AU141" s="34">
        <f t="shared" si="179"/>
        <v>4.5033902223989841E-5</v>
      </c>
      <c r="AV141" s="34">
        <f t="shared" si="180"/>
        <v>1.2821865438494839E-5</v>
      </c>
      <c r="AW141" s="53">
        <f t="shared" si="181"/>
        <v>2.068339329997726E-3</v>
      </c>
      <c r="AX141" s="52">
        <f t="shared" si="182"/>
        <v>2.4077020756019252E-6</v>
      </c>
      <c r="AY141" s="34">
        <f t="shared" si="183"/>
        <v>3.0832076122200291E-6</v>
      </c>
      <c r="AZ141" s="34">
        <f t="shared" si="184"/>
        <v>-9.6503178614870677E-7</v>
      </c>
      <c r="BA141" s="34">
        <f t="shared" si="185"/>
        <v>9.681188728993817E-5</v>
      </c>
      <c r="BB141" s="34">
        <f t="shared" si="186"/>
        <v>-2.6019542499478021E-6</v>
      </c>
      <c r="BC141" s="34">
        <f t="shared" si="187"/>
        <v>1.3202506466303277E-5</v>
      </c>
      <c r="BD141" s="34">
        <f t="shared" si="188"/>
        <v>-4.0139110586423499E-6</v>
      </c>
      <c r="BE141" s="34">
        <f t="shared" si="189"/>
        <v>4.6983926357824224E-5</v>
      </c>
      <c r="BF141" s="34">
        <f t="shared" si="190"/>
        <v>1.4771889572329222E-5</v>
      </c>
      <c r="BG141" s="53">
        <f t="shared" si="191"/>
        <v>2.0702893541315603E-3</v>
      </c>
      <c r="BH141" s="32">
        <v>4.9231490951706647E-6</v>
      </c>
      <c r="BI141" s="33">
        <v>5.5986546317887687E-6</v>
      </c>
      <c r="BJ141" s="33">
        <v>1.5504152334200327E-6</v>
      </c>
      <c r="BK141" s="33">
        <v>9.9327334309506909E-5</v>
      </c>
      <c r="BL141" s="33">
        <v>-8.6507230379062605E-8</v>
      </c>
      <c r="BM141" s="33">
        <v>1.5717953485872016E-5</v>
      </c>
      <c r="BN141" s="33">
        <v>-1.4984640390736104E-6</v>
      </c>
      <c r="BO141" s="33">
        <v>4.9499373377392963E-5</v>
      </c>
      <c r="BP141" s="33">
        <v>1.7287336591897962E-5</v>
      </c>
      <c r="BQ141" s="35">
        <v>2.0728048011511291E-3</v>
      </c>
      <c r="BR141" s="32">
        <v>4.5767794176754251E-7</v>
      </c>
      <c r="BS141" s="33">
        <v>1.1331834783856465E-6</v>
      </c>
      <c r="BT141" s="33">
        <v>-2.9150559199830894E-6</v>
      </c>
      <c r="BU141" s="33">
        <v>9.4861863156103787E-5</v>
      </c>
      <c r="BV141" s="33">
        <v>-4.5519783837821848E-6</v>
      </c>
      <c r="BW141" s="33">
        <v>1.1252482332468894E-5</v>
      </c>
      <c r="BX141" s="33">
        <v>-5.9639351924767325E-6</v>
      </c>
      <c r="BY141" s="33">
        <v>4.5033902223989841E-5</v>
      </c>
      <c r="BZ141" s="33">
        <v>1.2821865438494839E-5</v>
      </c>
      <c r="CA141" s="35">
        <v>2.068339329997726E-3</v>
      </c>
      <c r="CB141" s="52">
        <v>2.4077020756019252E-6</v>
      </c>
      <c r="CC141" s="34">
        <v>3.0832076122200291E-6</v>
      </c>
      <c r="CD141" s="34">
        <v>-9.6503178614870677E-7</v>
      </c>
      <c r="CE141" s="34">
        <v>9.681188728993817E-5</v>
      </c>
      <c r="CF141" s="34">
        <v>-2.6019542499478021E-6</v>
      </c>
      <c r="CG141" s="34">
        <v>1.3202506466303277E-5</v>
      </c>
      <c r="CH141" s="34">
        <v>-4.0139110586423499E-6</v>
      </c>
      <c r="CI141" s="34">
        <v>4.6983926357824224E-5</v>
      </c>
      <c r="CJ141" s="34">
        <v>1.4771889572329222E-5</v>
      </c>
      <c r="CK141" s="53">
        <v>2.0702893541315603E-3</v>
      </c>
      <c r="CL141" s="33">
        <v>0</v>
      </c>
      <c r="CM141" s="33">
        <f t="shared" si="147"/>
        <v>1.4911030882490905E-2</v>
      </c>
      <c r="CN141" s="33">
        <f t="shared" si="148"/>
        <v>7.4223665391448534E-3</v>
      </c>
      <c r="CO141" s="33">
        <f t="shared" si="149"/>
        <v>6.0461716535582521E-3</v>
      </c>
      <c r="CP141" s="33">
        <f t="shared" si="150"/>
        <v>6.199587915960425E-3</v>
      </c>
      <c r="CQ141" s="33">
        <f t="shared" si="151"/>
        <v>5.6533423785887216E-3</v>
      </c>
      <c r="CR141" s="33">
        <f t="shared" si="152"/>
        <v>5.6887960286244876E-3</v>
      </c>
      <c r="CS141" s="33">
        <f t="shared" si="153"/>
        <v>1.2620919339913828E-2</v>
      </c>
      <c r="CT141" s="33">
        <f t="shared" si="154"/>
        <v>1.3160894944591162E-2</v>
      </c>
      <c r="CU141" s="33">
        <f t="shared" si="155"/>
        <v>5.4624215837075774E-3</v>
      </c>
      <c r="CV141" s="33">
        <f t="shared" si="156"/>
        <v>7.2610549582510231E-3</v>
      </c>
      <c r="CW141" s="33">
        <f t="shared" si="157"/>
        <v>1.1519988506858647E-2</v>
      </c>
      <c r="CX141" s="35">
        <f t="shared" si="158"/>
        <v>1.4520615468686549E-2</v>
      </c>
    </row>
    <row r="142" spans="1:102" x14ac:dyDescent="0.3">
      <c r="A142" s="21">
        <v>44007</v>
      </c>
      <c r="B142" s="22">
        <v>3083.76</v>
      </c>
      <c r="C142" s="23">
        <v>5578.82</v>
      </c>
      <c r="D142" s="23">
        <v>6316.45</v>
      </c>
      <c r="E142" s="23">
        <f t="shared" si="192"/>
        <v>5571.6547624607656</v>
      </c>
      <c r="F142" s="23">
        <f>VLOOKUP($A142,Data!S$7:T$800,2,0)</f>
        <v>309.00994800000001</v>
      </c>
      <c r="G142" s="23">
        <f>VLOOKUP($A142,Data!V$7:Y$800,4,0)</f>
        <v>30.481567113337157</v>
      </c>
      <c r="H142" s="23">
        <f>VLOOKUP($A142,Data!P$7:Q$800,2,0)</f>
        <v>55.415999999999997</v>
      </c>
      <c r="I142" s="23">
        <f>VLOOKUP($A142,Data!K$7:N$800,4,0)</f>
        <v>58.046353396952178</v>
      </c>
      <c r="J142" s="23">
        <f>VLOOKUP($A142,Data!AA$7:AB$800,2,0)</f>
        <v>568.95420000000001</v>
      </c>
      <c r="K142" s="23">
        <f>VLOOKUP($A142,Data!AD$7:AE$800,2,0)</f>
        <v>57.497799999999998</v>
      </c>
      <c r="L142" s="23">
        <f>VLOOKUP($A142,Data!AL$7:AO$800,4,0)</f>
        <v>306.00074816157473</v>
      </c>
      <c r="M142" s="23">
        <f>VLOOKUP($A142,Data!AG$7:AJ$800,4,0)</f>
        <v>30.921414518791281</v>
      </c>
      <c r="N142" s="23">
        <f>VLOOKUP($A142,Data!AQ$7:AU$800,5,0)</f>
        <v>31.211861067066263</v>
      </c>
      <c r="O142" s="24">
        <f>VLOOKUP($A142,Data!AQ$7:AW$800,7,0)</f>
        <v>31.219654638296287</v>
      </c>
      <c r="P142" s="32">
        <f t="shared" si="159"/>
        <v>1.0959469958988111E-2</v>
      </c>
      <c r="Q142" s="33">
        <f t="shared" si="145"/>
        <v>1.099462682239527E-2</v>
      </c>
      <c r="R142" s="33">
        <f t="shared" si="146"/>
        <v>1.1010198695127871E-2</v>
      </c>
      <c r="S142" s="34">
        <f t="shared" si="160"/>
        <v>1.1002589384706907E-2</v>
      </c>
      <c r="T142" s="33">
        <f t="shared" si="161"/>
        <v>1.0998154153475381E-2</v>
      </c>
      <c r="U142" s="33">
        <f t="shared" si="133"/>
        <v>1.0997839026536838E-2</v>
      </c>
      <c r="V142" s="33">
        <f t="shared" si="134"/>
        <v>1.100841777255579E-2</v>
      </c>
      <c r="W142" s="33">
        <f t="shared" si="135"/>
        <v>1.0893999654158826E-2</v>
      </c>
      <c r="X142" s="33">
        <f t="shared" si="136"/>
        <v>1.1007901422881661E-2</v>
      </c>
      <c r="Y142" s="33">
        <f t="shared" si="137"/>
        <v>1.1044545689532281E-2</v>
      </c>
      <c r="Z142" s="33">
        <f t="shared" si="138"/>
        <v>1.1005369577819391E-2</v>
      </c>
      <c r="AA142" s="33">
        <f t="shared" si="139"/>
        <v>1.1149943374123561E-2</v>
      </c>
      <c r="AB142" s="33">
        <f t="shared" si="140"/>
        <v>1.1008651861224683E-2</v>
      </c>
      <c r="AC142" s="35">
        <f t="shared" si="141"/>
        <v>1.3103023549940973E-2</v>
      </c>
      <c r="AD142" s="32">
        <f t="shared" si="162"/>
        <v>3.5273310801109403E-6</v>
      </c>
      <c r="AE142" s="33">
        <f t="shared" si="163"/>
        <v>3.2122041415671987E-6</v>
      </c>
      <c r="AF142" s="33">
        <f t="shared" si="164"/>
        <v>1.3790950160519344E-5</v>
      </c>
      <c r="AG142" s="33">
        <f t="shared" si="165"/>
        <v>-1.0062716823644458E-4</v>
      </c>
      <c r="AH142" s="33">
        <f t="shared" si="166"/>
        <v>1.3274600486390398E-5</v>
      </c>
      <c r="AI142" s="33">
        <f t="shared" si="167"/>
        <v>4.9918867137010992E-5</v>
      </c>
      <c r="AJ142" s="33">
        <f t="shared" si="168"/>
        <v>1.0742755424120176E-5</v>
      </c>
      <c r="AK142" s="33">
        <f t="shared" si="169"/>
        <v>1.5531655172829062E-4</v>
      </c>
      <c r="AL142" s="33">
        <f t="shared" si="170"/>
        <v>1.402503882941275E-5</v>
      </c>
      <c r="AM142" s="35">
        <f t="shared" si="171"/>
        <v>2.1083967275457027E-3</v>
      </c>
      <c r="AN142" s="52">
        <f t="shared" si="172"/>
        <v>-1.2044541652489471E-5</v>
      </c>
      <c r="AO142" s="34">
        <f t="shared" si="173"/>
        <v>-1.2359668591033213E-5</v>
      </c>
      <c r="AP142" s="34">
        <f t="shared" si="174"/>
        <v>-1.7809225720810673E-6</v>
      </c>
      <c r="AQ142" s="34">
        <f t="shared" si="175"/>
        <v>-1.1619904096904499E-4</v>
      </c>
      <c r="AR142" s="34">
        <f t="shared" si="176"/>
        <v>-2.2972722462100137E-6</v>
      </c>
      <c r="AS142" s="34">
        <f t="shared" si="177"/>
        <v>3.434699440441058E-5</v>
      </c>
      <c r="AT142" s="34">
        <f t="shared" si="178"/>
        <v>-4.8291173084802352E-6</v>
      </c>
      <c r="AU142" s="34">
        <f t="shared" si="179"/>
        <v>1.3974467899569021E-4</v>
      </c>
      <c r="AV142" s="34">
        <f t="shared" si="180"/>
        <v>-1.546833903187661E-6</v>
      </c>
      <c r="AW142" s="53">
        <f t="shared" si="181"/>
        <v>2.0928248548131023E-3</v>
      </c>
      <c r="AX142" s="52">
        <f t="shared" si="182"/>
        <v>-4.4352312316142672E-6</v>
      </c>
      <c r="AY142" s="34">
        <f t="shared" si="183"/>
        <v>-4.7503581701580089E-6</v>
      </c>
      <c r="AZ142" s="34">
        <f t="shared" si="184"/>
        <v>5.8283878487941365E-6</v>
      </c>
      <c r="BA142" s="34">
        <f t="shared" si="185"/>
        <v>-1.0858973054816978E-4</v>
      </c>
      <c r="BB142" s="34">
        <f t="shared" si="186"/>
        <v>5.3120381746651901E-6</v>
      </c>
      <c r="BC142" s="34">
        <f t="shared" si="187"/>
        <v>4.1956304825285784E-5</v>
      </c>
      <c r="BD142" s="34">
        <f t="shared" si="188"/>
        <v>2.7801931123949686E-6</v>
      </c>
      <c r="BE142" s="34">
        <f t="shared" si="189"/>
        <v>1.4735398941656541E-4</v>
      </c>
      <c r="BF142" s="34">
        <f t="shared" si="190"/>
        <v>6.0624765176875428E-6</v>
      </c>
      <c r="BG142" s="53">
        <f t="shared" si="191"/>
        <v>2.1004341652339775E-3</v>
      </c>
      <c r="BH142" s="32">
        <v>3.5273310801109403E-6</v>
      </c>
      <c r="BI142" s="33">
        <v>3.2122041415671987E-6</v>
      </c>
      <c r="BJ142" s="33">
        <v>1.3790950160519344E-5</v>
      </c>
      <c r="BK142" s="33">
        <v>-1.0062716823644458E-4</v>
      </c>
      <c r="BL142" s="33">
        <v>1.3274600486390398E-5</v>
      </c>
      <c r="BM142" s="33">
        <v>4.9918867137010992E-5</v>
      </c>
      <c r="BN142" s="33">
        <v>1.0742755424120176E-5</v>
      </c>
      <c r="BO142" s="33">
        <v>1.5531655172829062E-4</v>
      </c>
      <c r="BP142" s="33">
        <v>1.402503882941275E-5</v>
      </c>
      <c r="BQ142" s="35">
        <v>2.1083967275457027E-3</v>
      </c>
      <c r="BR142" s="32">
        <v>-1.2044541652489471E-5</v>
      </c>
      <c r="BS142" s="33">
        <v>-1.2359668591033213E-5</v>
      </c>
      <c r="BT142" s="33">
        <v>-1.7809225720810673E-6</v>
      </c>
      <c r="BU142" s="33">
        <v>-1.1619904096904499E-4</v>
      </c>
      <c r="BV142" s="33">
        <v>-2.2972722462100137E-6</v>
      </c>
      <c r="BW142" s="33">
        <v>3.434699440441058E-5</v>
      </c>
      <c r="BX142" s="33">
        <v>-4.8291173084802352E-6</v>
      </c>
      <c r="BY142" s="33">
        <v>1.3974467899569021E-4</v>
      </c>
      <c r="BZ142" s="33">
        <v>-1.546833903187661E-6</v>
      </c>
      <c r="CA142" s="35">
        <v>2.0928248548131023E-3</v>
      </c>
      <c r="CB142" s="52">
        <v>-4.4352312316142672E-6</v>
      </c>
      <c r="CC142" s="34">
        <v>-4.7503581701580089E-6</v>
      </c>
      <c r="CD142" s="34">
        <v>5.8283878487941365E-6</v>
      </c>
      <c r="CE142" s="34">
        <v>-1.0858973054816978E-4</v>
      </c>
      <c r="CF142" s="34">
        <v>5.3120381746651901E-6</v>
      </c>
      <c r="CG142" s="34">
        <v>4.1956304825285784E-5</v>
      </c>
      <c r="CH142" s="34">
        <v>2.7801931123949686E-6</v>
      </c>
      <c r="CI142" s="34">
        <v>1.4735398941656541E-4</v>
      </c>
      <c r="CJ142" s="34">
        <v>6.0624765176875428E-6</v>
      </c>
      <c r="CK142" s="53">
        <v>2.1004341652339775E-3</v>
      </c>
      <c r="CL142" s="33">
        <v>0</v>
      </c>
      <c r="CM142" s="33">
        <f t="shared" si="147"/>
        <v>1.49063863645853E-2</v>
      </c>
      <c r="CN142" s="33">
        <f t="shared" si="148"/>
        <v>7.41976953279333E-3</v>
      </c>
      <c r="CO142" s="33">
        <f t="shared" si="149"/>
        <v>6.0410958351324595E-3</v>
      </c>
      <c r="CP142" s="33">
        <f t="shared" si="150"/>
        <v>6.193814767989636E-3</v>
      </c>
      <c r="CQ142" s="33">
        <f t="shared" si="151"/>
        <v>5.6517445028372304E-3</v>
      </c>
      <c r="CR142" s="33">
        <f t="shared" si="152"/>
        <v>5.5864347848226803E-3</v>
      </c>
      <c r="CS142" s="33">
        <f t="shared" si="153"/>
        <v>1.2621009113114701E-2</v>
      </c>
      <c r="CT142" s="33">
        <f t="shared" si="154"/>
        <v>1.3144575146153636E-2</v>
      </c>
      <c r="CU142" s="33">
        <f t="shared" si="155"/>
        <v>5.4639656295976113E-3</v>
      </c>
      <c r="CV142" s="33">
        <f t="shared" si="156"/>
        <v>7.2099612902829513E-3</v>
      </c>
      <c r="CW142" s="33">
        <f t="shared" si="157"/>
        <v>1.150206833249201E-2</v>
      </c>
      <c r="CX142" s="35">
        <f t="shared" si="158"/>
        <v>1.2370087582388667E-2</v>
      </c>
    </row>
    <row r="143" spans="1:102" x14ac:dyDescent="0.3">
      <c r="A143" s="21">
        <v>44006</v>
      </c>
      <c r="B143" s="22">
        <v>3050.33</v>
      </c>
      <c r="C143" s="23">
        <v>5518.15</v>
      </c>
      <c r="D143" s="23">
        <v>6247.6620000000003</v>
      </c>
      <c r="E143" s="23">
        <f t="shared" si="192"/>
        <v>5511.0192802292004</v>
      </c>
      <c r="F143" s="23">
        <f>VLOOKUP($A143,Data!S$7:T$800,2,0)</f>
        <v>305.64837999999997</v>
      </c>
      <c r="G143" s="23">
        <f>VLOOKUP($A143,Data!V$7:Y$800,4,0)</f>
        <v>30.149982459593634</v>
      </c>
      <c r="H143" s="23">
        <f>VLOOKUP($A143,Data!P$7:Q$800,2,0)</f>
        <v>54.812600000000003</v>
      </c>
      <c r="I143" s="23">
        <f>VLOOKUP($A143,Data!K$7:N$800,4,0)</f>
        <v>57.420811100679856</v>
      </c>
      <c r="J143" s="23">
        <f>VLOOKUP($A143,Data!AA$7:AB$800,2,0)</f>
        <v>562.75940000000003</v>
      </c>
      <c r="K143" s="23">
        <f>VLOOKUP($A143,Data!AD$7:AE$800,2,0)</f>
        <v>56.869700000000002</v>
      </c>
      <c r="L143" s="23">
        <f>VLOOKUP($A143,Data!AL$7:AO$800,4,0)</f>
        <v>302.66975564072033</v>
      </c>
      <c r="M143" s="23">
        <f>VLOOKUP($A143,Data!AG$7:AJ$800,4,0)</f>
        <v>30.580444296529439</v>
      </c>
      <c r="N143" s="23">
        <f>VLOOKUP($A143,Data!AQ$7:AU$800,5,0)</f>
        <v>30.872001945390405</v>
      </c>
      <c r="O143" s="24">
        <f>VLOOKUP($A143,Data!AQ$7:AW$800,7,0)</f>
        <v>30.815873521827776</v>
      </c>
      <c r="P143" s="32">
        <f t="shared" si="159"/>
        <v>-2.5855158736495243E-2</v>
      </c>
      <c r="Q143" s="33">
        <f t="shared" si="145"/>
        <v>-2.5850107157106117E-2</v>
      </c>
      <c r="R143" s="33">
        <f t="shared" si="146"/>
        <v>-2.5849290046145112E-2</v>
      </c>
      <c r="S143" s="34">
        <f t="shared" si="160"/>
        <v>-2.5850170349697631E-2</v>
      </c>
      <c r="T143" s="33">
        <f t="shared" si="161"/>
        <v>-2.5839218623105453E-2</v>
      </c>
      <c r="U143" s="33">
        <f t="shared" si="133"/>
        <v>-2.5838786449723705E-2</v>
      </c>
      <c r="V143" s="33">
        <f t="shared" si="134"/>
        <v>-2.5834337488580994E-2</v>
      </c>
      <c r="W143" s="33">
        <f t="shared" si="135"/>
        <v>-2.5774932614555324E-2</v>
      </c>
      <c r="X143" s="33">
        <f t="shared" si="136"/>
        <v>-2.585293784171383E-2</v>
      </c>
      <c r="Y143" s="33">
        <f t="shared" si="137"/>
        <v>-2.1640322325366945E-2</v>
      </c>
      <c r="Z143" s="33">
        <f t="shared" si="138"/>
        <v>-2.5845104606417313E-2</v>
      </c>
      <c r="AA143" s="33">
        <f t="shared" si="139"/>
        <v>-2.5839531891622025E-2</v>
      </c>
      <c r="AB143" s="33">
        <f t="shared" si="140"/>
        <v>-2.5838162845022272E-2</v>
      </c>
      <c r="AC143" s="35">
        <f t="shared" si="141"/>
        <v>-2.5494067637350515E-2</v>
      </c>
      <c r="AD143" s="32">
        <f t="shared" si="162"/>
        <v>1.0888534000663697E-5</v>
      </c>
      <c r="AE143" s="33">
        <f t="shared" si="163"/>
        <v>1.1320707382411754E-5</v>
      </c>
      <c r="AF143" s="33">
        <f t="shared" si="164"/>
        <v>1.576966852512296E-5</v>
      </c>
      <c r="AG143" s="33">
        <f t="shared" si="165"/>
        <v>7.5174542550793255E-5</v>
      </c>
      <c r="AH143" s="33">
        <f t="shared" si="166"/>
        <v>-2.8306846077130743E-6</v>
      </c>
      <c r="AI143" s="33">
        <f t="shared" si="167"/>
        <v>1.1123438754423454E-5</v>
      </c>
      <c r="AJ143" s="33">
        <f t="shared" si="168"/>
        <v>5.0025506888040638E-6</v>
      </c>
      <c r="AK143" s="33">
        <f t="shared" si="169"/>
        <v>1.0575265484091823E-5</v>
      </c>
      <c r="AL143" s="33">
        <f t="shared" si="170"/>
        <v>1.1944312083844721E-5</v>
      </c>
      <c r="AM143" s="35">
        <f t="shared" si="171"/>
        <v>3.5603951975560211E-4</v>
      </c>
      <c r="AN143" s="52">
        <f t="shared" si="172"/>
        <v>1.0071423039659244E-5</v>
      </c>
      <c r="AO143" s="34">
        <f t="shared" si="173"/>
        <v>1.0503596421407302E-5</v>
      </c>
      <c r="AP143" s="34">
        <f t="shared" si="174"/>
        <v>1.4952557564118507E-5</v>
      </c>
      <c r="AQ143" s="34">
        <f t="shared" si="175"/>
        <v>7.4357431589788803E-5</v>
      </c>
      <c r="AR143" s="34">
        <f t="shared" si="176"/>
        <v>-3.6477955687175267E-6</v>
      </c>
      <c r="AS143" s="34">
        <f t="shared" si="177"/>
        <v>8.8955154050607277E-6</v>
      </c>
      <c r="AT143" s="34">
        <f t="shared" si="178"/>
        <v>4.1854397277996114E-6</v>
      </c>
      <c r="AU143" s="34">
        <f t="shared" si="179"/>
        <v>9.7581545230873701E-6</v>
      </c>
      <c r="AV143" s="34">
        <f t="shared" si="180"/>
        <v>1.1127201122840269E-5</v>
      </c>
      <c r="AW143" s="53">
        <f t="shared" si="181"/>
        <v>3.5522240879459765E-4</v>
      </c>
      <c r="AX143" s="52">
        <f t="shared" si="182"/>
        <v>1.0951726592156596E-5</v>
      </c>
      <c r="AY143" s="34">
        <f t="shared" si="183"/>
        <v>1.1383899973904654E-5</v>
      </c>
      <c r="AZ143" s="34">
        <f t="shared" si="184"/>
        <v>1.5832861116615859E-5</v>
      </c>
      <c r="BA143" s="34">
        <f t="shared" si="185"/>
        <v>7.5237735142286155E-5</v>
      </c>
      <c r="BB143" s="34">
        <f t="shared" si="186"/>
        <v>-2.7674920162201744E-6</v>
      </c>
      <c r="BC143" s="34">
        <f t="shared" si="187"/>
        <v>1.0375844529786349E-5</v>
      </c>
      <c r="BD143" s="34">
        <f t="shared" si="188"/>
        <v>5.0657432802969637E-6</v>
      </c>
      <c r="BE143" s="34">
        <f t="shared" si="189"/>
        <v>1.0638458075584722E-5</v>
      </c>
      <c r="BF143" s="34">
        <f t="shared" si="190"/>
        <v>1.2007504675337621E-5</v>
      </c>
      <c r="BG143" s="53">
        <f t="shared" si="191"/>
        <v>3.5610271234709501E-4</v>
      </c>
      <c r="BH143" s="32">
        <v>1.0888534000663697E-5</v>
      </c>
      <c r="BI143" s="33">
        <v>1.1320707382411754E-5</v>
      </c>
      <c r="BJ143" s="33">
        <v>1.576966852512296E-5</v>
      </c>
      <c r="BK143" s="33">
        <v>7.5174542550793255E-5</v>
      </c>
      <c r="BL143" s="33">
        <v>-2.8306846077130743E-6</v>
      </c>
      <c r="BM143" s="33">
        <v>1.1123438754423454E-5</v>
      </c>
      <c r="BN143" s="33">
        <v>5.0025506888040638E-6</v>
      </c>
      <c r="BO143" s="33">
        <v>1.0575265484091823E-5</v>
      </c>
      <c r="BP143" s="33">
        <v>1.1944312083844721E-5</v>
      </c>
      <c r="BQ143" s="35">
        <v>3.5603951975560211E-4</v>
      </c>
      <c r="BR143" s="32">
        <v>1.0071423039659244E-5</v>
      </c>
      <c r="BS143" s="33">
        <v>1.0503596421407302E-5</v>
      </c>
      <c r="BT143" s="33">
        <v>1.4952557564118507E-5</v>
      </c>
      <c r="BU143" s="33">
        <v>7.4357431589788803E-5</v>
      </c>
      <c r="BV143" s="33">
        <v>-3.6477955687175267E-6</v>
      </c>
      <c r="BW143" s="33">
        <v>8.8955154050607277E-6</v>
      </c>
      <c r="BX143" s="33">
        <v>4.1854397277996114E-6</v>
      </c>
      <c r="BY143" s="33">
        <v>9.7581545230873701E-6</v>
      </c>
      <c r="BZ143" s="33">
        <v>1.1127201122840269E-5</v>
      </c>
      <c r="CA143" s="35">
        <v>3.5522240879459765E-4</v>
      </c>
      <c r="CB143" s="52">
        <v>1.0951726592156596E-5</v>
      </c>
      <c r="CC143" s="34">
        <v>1.1383899973904654E-5</v>
      </c>
      <c r="CD143" s="34">
        <v>1.5832861116615859E-5</v>
      </c>
      <c r="CE143" s="34">
        <v>7.5237735142286155E-5</v>
      </c>
      <c r="CF143" s="34">
        <v>-2.7674920162201744E-6</v>
      </c>
      <c r="CG143" s="34">
        <v>1.0375844529786349E-5</v>
      </c>
      <c r="CH143" s="34">
        <v>5.0657432802969637E-6</v>
      </c>
      <c r="CI143" s="34">
        <v>1.0638458075584722E-5</v>
      </c>
      <c r="CJ143" s="34">
        <v>1.2007504675337621E-5</v>
      </c>
      <c r="CK143" s="53">
        <v>3.5610271234709501E-4</v>
      </c>
      <c r="CL143" s="33">
        <v>0</v>
      </c>
      <c r="CM143" s="33">
        <f t="shared" si="147"/>
        <v>1.4890754481638346E-2</v>
      </c>
      <c r="CN143" s="33">
        <f t="shared" si="148"/>
        <v>7.4118351884373546E-3</v>
      </c>
      <c r="CO143" s="33">
        <f t="shared" si="149"/>
        <v>6.0375857990253579E-3</v>
      </c>
      <c r="CP143" s="33">
        <f t="shared" si="150"/>
        <v>6.1906178274875323E-3</v>
      </c>
      <c r="CQ143" s="33">
        <f t="shared" si="151"/>
        <v>5.6380266219138164E-3</v>
      </c>
      <c r="CR143" s="33">
        <f t="shared" si="152"/>
        <v>5.6865336234586117E-3</v>
      </c>
      <c r="CS143" s="33">
        <f t="shared" si="153"/>
        <v>1.2607713332417614E-2</v>
      </c>
      <c r="CT143" s="33">
        <f t="shared" si="154"/>
        <v>1.3094552593089004E-2</v>
      </c>
      <c r="CU143" s="33">
        <f t="shared" si="155"/>
        <v>5.4532817561034896E-3</v>
      </c>
      <c r="CV143" s="33">
        <f t="shared" si="156"/>
        <v>7.0552499350786668E-3</v>
      </c>
      <c r="CW143" s="33">
        <f t="shared" si="157"/>
        <v>1.1488036448829453E-2</v>
      </c>
      <c r="CX143" s="35">
        <f t="shared" si="158"/>
        <v>1.0263216188160174E-2</v>
      </c>
    </row>
    <row r="144" spans="1:102" x14ac:dyDescent="0.3">
      <c r="A144" s="21">
        <v>44005</v>
      </c>
      <c r="B144" s="22">
        <v>3131.29</v>
      </c>
      <c r="C144" s="23">
        <v>5664.58</v>
      </c>
      <c r="D144" s="23">
        <v>6413.4449999999997</v>
      </c>
      <c r="E144" s="23">
        <f t="shared" si="192"/>
        <v>5657.2604259526797</v>
      </c>
      <c r="F144" s="23">
        <f>VLOOKUP($A144,Data!S$7:T$800,2,0)</f>
        <v>313.75557900000001</v>
      </c>
      <c r="G144" s="23">
        <f>VLOOKUP($A144,Data!V$7:Y$800,4,0)</f>
        <v>30.949684754655447</v>
      </c>
      <c r="H144" s="23">
        <f>VLOOKUP($A144,Data!P$7:Q$800,2,0)</f>
        <v>56.266199999999998</v>
      </c>
      <c r="I144" s="23">
        <f>VLOOKUP($A144,Data!K$7:N$800,4,0)</f>
        <v>58.93998524876978</v>
      </c>
      <c r="J144" s="23">
        <f>VLOOKUP($A144,Data!AA$7:AB$800,2,0)</f>
        <v>577.69449999999995</v>
      </c>
      <c r="K144" s="23" t="e">
        <f>VLOOKUP($A144,Data!AD$7:AE$800,2,0)</f>
        <v>#N/A</v>
      </c>
      <c r="L144" s="23">
        <f>VLOOKUP($A144,Data!AL$7:AO$800,4,0)</f>
        <v>310.69982512219912</v>
      </c>
      <c r="M144" s="23">
        <f>VLOOKUP($A144,Data!AG$7:AJ$800,4,0)</f>
        <v>31.391588242038253</v>
      </c>
      <c r="N144" s="23">
        <f>VLOOKUP($A144,Data!AQ$7:AU$800,5,0)</f>
        <v>31.690834898184409</v>
      </c>
      <c r="O144" s="24">
        <f>VLOOKUP($A144,Data!AQ$7:AW$800,7,0)</f>
        <v>31.622048156357508</v>
      </c>
      <c r="P144" s="32">
        <f t="shared" si="159"/>
        <v>4.3074416426651663E-3</v>
      </c>
      <c r="Q144" s="33">
        <f t="shared" si="145"/>
        <v>4.3100773544528792E-3</v>
      </c>
      <c r="R144" s="33">
        <f t="shared" si="146"/>
        <v>4.3115219877754019E-3</v>
      </c>
      <c r="S144" s="34">
        <f t="shared" si="160"/>
        <v>4.3109099360088667E-3</v>
      </c>
      <c r="T144" s="33">
        <f t="shared" si="161"/>
        <v>4.3056434113979414E-3</v>
      </c>
      <c r="U144" s="33">
        <f t="shared" si="133"/>
        <v>4.3066049770421611E-3</v>
      </c>
      <c r="V144" s="33">
        <f t="shared" si="134"/>
        <v>4.3070134886451505E-3</v>
      </c>
      <c r="W144" s="33">
        <f t="shared" si="135"/>
        <v>4.2294028083234014E-3</v>
      </c>
      <c r="X144" s="33">
        <f t="shared" si="136"/>
        <v>4.3091653602005398E-3</v>
      </c>
      <c r="Y144" s="33" t="e">
        <f t="shared" si="137"/>
        <v>#N/A</v>
      </c>
      <c r="Z144" s="33">
        <f t="shared" si="138"/>
        <v>4.3169062664187852E-3</v>
      </c>
      <c r="AA144" s="33">
        <f t="shared" si="139"/>
        <v>4.4006845509301229E-3</v>
      </c>
      <c r="AB144" s="33">
        <f t="shared" si="140"/>
        <v>4.3265581915781226E-3</v>
      </c>
      <c r="AC144" s="35">
        <f t="shared" si="141"/>
        <v>8.2978807378863984E-4</v>
      </c>
      <c r="AD144" s="32">
        <f t="shared" si="162"/>
        <v>-4.4339430549378278E-6</v>
      </c>
      <c r="AE144" s="33">
        <f t="shared" si="163"/>
        <v>-3.4723774107181526E-6</v>
      </c>
      <c r="AF144" s="33">
        <f t="shared" si="164"/>
        <v>-3.0638658077286607E-6</v>
      </c>
      <c r="AG144" s="33">
        <f t="shared" si="165"/>
        <v>-8.0674546129477775E-5</v>
      </c>
      <c r="AH144" s="33">
        <f t="shared" si="166"/>
        <v>-9.1199425233945419E-7</v>
      </c>
      <c r="AI144" s="33" t="e">
        <f t="shared" si="167"/>
        <v>#N/A</v>
      </c>
      <c r="AJ144" s="33">
        <f t="shared" si="168"/>
        <v>6.8289119659059594E-6</v>
      </c>
      <c r="AK144" s="33">
        <f t="shared" si="169"/>
        <v>9.060719647724369E-5</v>
      </c>
      <c r="AL144" s="33">
        <f t="shared" si="170"/>
        <v>1.6480837125243397E-5</v>
      </c>
      <c r="AM144" s="35">
        <f t="shared" si="171"/>
        <v>-3.4802892806642394E-3</v>
      </c>
      <c r="AN144" s="52">
        <f t="shared" si="172"/>
        <v>-5.878576377460476E-6</v>
      </c>
      <c r="AO144" s="34">
        <f t="shared" si="173"/>
        <v>-4.9170107332408008E-6</v>
      </c>
      <c r="AP144" s="34">
        <f t="shared" si="174"/>
        <v>-4.5084991302513089E-6</v>
      </c>
      <c r="AQ144" s="34">
        <f t="shared" si="175"/>
        <v>-8.2119179452000424E-5</v>
      </c>
      <c r="AR144" s="34">
        <f t="shared" si="176"/>
        <v>-2.3566275748621024E-6</v>
      </c>
      <c r="AS144" s="34" t="e">
        <f t="shared" si="177"/>
        <v>#N/A</v>
      </c>
      <c r="AT144" s="34">
        <f t="shared" si="178"/>
        <v>5.3842786433833112E-6</v>
      </c>
      <c r="AU144" s="34">
        <f t="shared" si="179"/>
        <v>8.9162563154721042E-5</v>
      </c>
      <c r="AV144" s="34">
        <f t="shared" si="180"/>
        <v>1.5036203802720749E-5</v>
      </c>
      <c r="AW144" s="53">
        <f t="shared" si="181"/>
        <v>-3.481733913986762E-3</v>
      </c>
      <c r="AX144" s="52">
        <f t="shared" si="182"/>
        <v>-5.2665246108585251E-6</v>
      </c>
      <c r="AY144" s="34">
        <f t="shared" si="183"/>
        <v>-4.3049589666388499E-6</v>
      </c>
      <c r="AZ144" s="34">
        <f t="shared" si="184"/>
        <v>-3.896447363649358E-6</v>
      </c>
      <c r="BA144" s="34">
        <f t="shared" si="185"/>
        <v>-8.1507127685398473E-5</v>
      </c>
      <c r="BB144" s="34">
        <f t="shared" si="186"/>
        <v>-1.7445758082601515E-6</v>
      </c>
      <c r="BC144" s="34" t="e">
        <f t="shared" si="187"/>
        <v>#N/A</v>
      </c>
      <c r="BD144" s="34">
        <f t="shared" si="188"/>
        <v>5.9963304099852621E-6</v>
      </c>
      <c r="BE144" s="34">
        <f t="shared" si="189"/>
        <v>8.9774614921322993E-5</v>
      </c>
      <c r="BF144" s="34">
        <f t="shared" si="190"/>
        <v>1.56482555693227E-5</v>
      </c>
      <c r="BG144" s="53">
        <f t="shared" si="191"/>
        <v>-3.4811218622201601E-3</v>
      </c>
      <c r="BH144" s="32">
        <v>-4.4339430549378278E-6</v>
      </c>
      <c r="BI144" s="33">
        <v>-3.4723774107181526E-6</v>
      </c>
      <c r="BJ144" s="33">
        <v>-3.0638658077286607E-6</v>
      </c>
      <c r="BK144" s="33">
        <v>-8.0674546129477775E-5</v>
      </c>
      <c r="BL144" s="33">
        <v>-9.1199425233945419E-7</v>
      </c>
      <c r="BM144" s="33"/>
      <c r="BN144" s="33">
        <v>6.8289119659059594E-6</v>
      </c>
      <c r="BO144" s="33">
        <v>9.060719647724369E-5</v>
      </c>
      <c r="BP144" s="33">
        <v>1.6480837125243397E-5</v>
      </c>
      <c r="BQ144" s="35">
        <v>-3.4802892806642394E-3</v>
      </c>
      <c r="BR144" s="32">
        <v>-5.878576377460476E-6</v>
      </c>
      <c r="BS144" s="33">
        <v>-4.9170107332408008E-6</v>
      </c>
      <c r="BT144" s="33">
        <v>-4.5084991302513089E-6</v>
      </c>
      <c r="BU144" s="33">
        <v>-8.2119179452000424E-5</v>
      </c>
      <c r="BV144" s="33">
        <v>-2.3566275748621024E-6</v>
      </c>
      <c r="BW144" s="33"/>
      <c r="BX144" s="33">
        <v>5.3842786433833112E-6</v>
      </c>
      <c r="BY144" s="33">
        <v>8.9162563154721042E-5</v>
      </c>
      <c r="BZ144" s="33">
        <v>1.5036203802720749E-5</v>
      </c>
      <c r="CA144" s="35">
        <v>-3.481733913986762E-3</v>
      </c>
      <c r="CB144" s="52">
        <v>-5.2665246108585251E-6</v>
      </c>
      <c r="CC144" s="34">
        <v>-4.3049589666388499E-6</v>
      </c>
      <c r="CD144" s="34">
        <v>-3.896447363649358E-6</v>
      </c>
      <c r="CE144" s="34">
        <v>-8.1507127685398473E-5</v>
      </c>
      <c r="CF144" s="34">
        <v>-1.7445758082601515E-6</v>
      </c>
      <c r="CG144" s="34"/>
      <c r="CH144" s="34">
        <v>5.9963304099852621E-6</v>
      </c>
      <c r="CI144" s="34">
        <v>8.9774614921322993E-5</v>
      </c>
      <c r="CJ144" s="34">
        <v>1.56482555693227E-5</v>
      </c>
      <c r="CK144" s="53">
        <v>-3.4811218622201601E-3</v>
      </c>
      <c r="CL144" s="33">
        <v>0</v>
      </c>
      <c r="CM144" s="33">
        <f t="shared" si="147"/>
        <v>1.4889903198206378E-2</v>
      </c>
      <c r="CN144" s="33">
        <f t="shared" si="148"/>
        <v>7.4119005387176529E-3</v>
      </c>
      <c r="CO144" s="33">
        <f t="shared" si="149"/>
        <v>6.0263409668905865E-3</v>
      </c>
      <c r="CP144" s="33">
        <f t="shared" si="150"/>
        <v>6.1789249070582919E-3</v>
      </c>
      <c r="CQ144" s="33">
        <f t="shared" si="151"/>
        <v>5.6217474828041958E-3</v>
      </c>
      <c r="CR144" s="33">
        <f t="shared" si="152"/>
        <v>5.6089314064293738E-3</v>
      </c>
      <c r="CS144" s="33">
        <f t="shared" si="153"/>
        <v>1.2610655776304158E-2</v>
      </c>
      <c r="CT144" s="33" t="e">
        <f t="shared" si="154"/>
        <v>#N/A</v>
      </c>
      <c r="CU144" s="33">
        <f t="shared" si="155"/>
        <v>5.4481184796766335E-3</v>
      </c>
      <c r="CV144" s="33">
        <f t="shared" si="156"/>
        <v>7.0443175712906481E-3</v>
      </c>
      <c r="CW144" s="33">
        <f t="shared" si="157"/>
        <v>1.1475634475855978E-2</v>
      </c>
      <c r="CX144" s="35">
        <f t="shared" si="158"/>
        <v>9.8941126061569129E-3</v>
      </c>
    </row>
    <row r="145" spans="1:102" x14ac:dyDescent="0.3">
      <c r="A145" s="21">
        <v>44004</v>
      </c>
      <c r="B145" s="22">
        <v>3117.86</v>
      </c>
      <c r="C145" s="23">
        <v>5640.27</v>
      </c>
      <c r="D145" s="23">
        <v>6385.9120000000003</v>
      </c>
      <c r="E145" s="23">
        <f t="shared" si="192"/>
        <v>5632.9771687067905</v>
      </c>
      <c r="F145" s="23">
        <f>VLOOKUP($A145,Data!S$7:T$800,2,0)</f>
        <v>312.41045100000002</v>
      </c>
      <c r="G145" s="23">
        <f>VLOOKUP($A145,Data!V$7:Y$800,4,0)</f>
        <v>30.816968245830605</v>
      </c>
      <c r="H145" s="23">
        <f>VLOOKUP($A145,Data!P$7:Q$800,2,0)</f>
        <v>56.024900000000002</v>
      </c>
      <c r="I145" s="23">
        <f>VLOOKUP($A145,Data!K$7:N$800,4,0)</f>
        <v>58.691754178820446</v>
      </c>
      <c r="J145" s="23">
        <f>VLOOKUP($A145,Data!AA$7:AB$800,2,0)</f>
        <v>575.21579999999994</v>
      </c>
      <c r="K145" s="23">
        <f>VLOOKUP($A145,Data!AD$7:AE$800,2,0)</f>
        <v>58.127600000000001</v>
      </c>
      <c r="L145" s="23">
        <f>VLOOKUP($A145,Data!AL$7:AO$800,4,0)</f>
        <v>309.36432831469097</v>
      </c>
      <c r="M145" s="23">
        <f>VLOOKUP($A145,Data!AG$7:AJ$800,4,0)</f>
        <v>31.254049031312146</v>
      </c>
      <c r="N145" s="23">
        <f>VLOOKUP($A145,Data!AQ$7:AU$800,5,0)</f>
        <v>31.554313325386836</v>
      </c>
      <c r="O145" s="24">
        <f>VLOOKUP($A145,Data!AQ$7:AW$800,7,0)</f>
        <v>31.59583031318218</v>
      </c>
      <c r="P145" s="32">
        <f t="shared" si="159"/>
        <v>6.4950576872171428E-3</v>
      </c>
      <c r="Q145" s="33">
        <f t="shared" si="145"/>
        <v>6.4955111378388608E-3</v>
      </c>
      <c r="R145" s="33">
        <f t="shared" si="146"/>
        <v>6.4951829100878822E-3</v>
      </c>
      <c r="S145" s="34">
        <f t="shared" si="160"/>
        <v>6.4951829100878822E-3</v>
      </c>
      <c r="T145" s="33">
        <f t="shared" si="161"/>
        <v>6.5149591793227657E-3</v>
      </c>
      <c r="U145" s="33">
        <f t="shared" si="133"/>
        <v>6.5085381311198454E-3</v>
      </c>
      <c r="V145" s="33">
        <f t="shared" si="134"/>
        <v>6.5034340647003308E-3</v>
      </c>
      <c r="W145" s="33">
        <f t="shared" si="135"/>
        <v>6.6416893732970106E-3</v>
      </c>
      <c r="X145" s="33">
        <f t="shared" si="136"/>
        <v>6.4900376496022094E-3</v>
      </c>
      <c r="Y145" s="33">
        <f t="shared" si="137"/>
        <v>6.5001852743271638E-3</v>
      </c>
      <c r="Z145" s="33">
        <f t="shared" si="138"/>
        <v>6.4655554063746123E-3</v>
      </c>
      <c r="AA145" s="33">
        <f t="shared" si="139"/>
        <v>6.5387258113485114E-3</v>
      </c>
      <c r="AB145" s="33">
        <f t="shared" si="140"/>
        <v>6.5393869855252529E-3</v>
      </c>
      <c r="AC145" s="35">
        <f t="shared" si="141"/>
        <v>7.5934327538624835E-3</v>
      </c>
      <c r="AD145" s="32">
        <f t="shared" si="162"/>
        <v>1.9448041483904888E-5</v>
      </c>
      <c r="AE145" s="33">
        <f t="shared" si="163"/>
        <v>1.3026993280984556E-5</v>
      </c>
      <c r="AF145" s="33">
        <f t="shared" si="164"/>
        <v>7.9229268614700032E-6</v>
      </c>
      <c r="AG145" s="33">
        <f t="shared" si="165"/>
        <v>1.4617823545814979E-4</v>
      </c>
      <c r="AH145" s="33">
        <f t="shared" si="166"/>
        <v>-5.4734882366513915E-6</v>
      </c>
      <c r="AI145" s="33">
        <f t="shared" si="167"/>
        <v>4.674136488302949E-6</v>
      </c>
      <c r="AJ145" s="33">
        <f t="shared" si="168"/>
        <v>-2.9955731464248458E-5</v>
      </c>
      <c r="AK145" s="33">
        <f t="shared" si="169"/>
        <v>4.3214673509650581E-5</v>
      </c>
      <c r="AL145" s="33">
        <f t="shared" si="170"/>
        <v>4.3875847686392078E-5</v>
      </c>
      <c r="AM145" s="35">
        <f t="shared" si="171"/>
        <v>1.0979216160236227E-3</v>
      </c>
      <c r="AN145" s="52">
        <f t="shared" si="172"/>
        <v>1.9776269234883515E-5</v>
      </c>
      <c r="AO145" s="34">
        <f t="shared" si="173"/>
        <v>1.3355221031963183E-5</v>
      </c>
      <c r="AP145" s="34">
        <f t="shared" si="174"/>
        <v>8.2511546124486301E-6</v>
      </c>
      <c r="AQ145" s="34">
        <f t="shared" si="175"/>
        <v>1.4650646320912841E-4</v>
      </c>
      <c r="AR145" s="34">
        <f t="shared" si="176"/>
        <v>-5.1452604856727646E-6</v>
      </c>
      <c r="AS145" s="34">
        <f t="shared" si="177"/>
        <v>5.0023642392815759E-6</v>
      </c>
      <c r="AT145" s="34">
        <f t="shared" si="178"/>
        <v>-2.9627503713269832E-5</v>
      </c>
      <c r="AU145" s="34">
        <f t="shared" si="179"/>
        <v>4.3542901260629208E-5</v>
      </c>
      <c r="AV145" s="34">
        <f t="shared" si="180"/>
        <v>4.4204075437370705E-5</v>
      </c>
      <c r="AW145" s="53">
        <f t="shared" si="181"/>
        <v>1.0982498437746013E-3</v>
      </c>
      <c r="AX145" s="52">
        <f t="shared" si="182"/>
        <v>1.9776269234883515E-5</v>
      </c>
      <c r="AY145" s="34">
        <f t="shared" si="183"/>
        <v>1.3355221031963183E-5</v>
      </c>
      <c r="AZ145" s="34">
        <f t="shared" si="184"/>
        <v>8.2511546124486301E-6</v>
      </c>
      <c r="BA145" s="34">
        <f t="shared" si="185"/>
        <v>1.4650646320912841E-4</v>
      </c>
      <c r="BB145" s="34">
        <f t="shared" si="186"/>
        <v>-5.1452604856727646E-6</v>
      </c>
      <c r="BC145" s="34">
        <f t="shared" si="187"/>
        <v>5.0023642392815759E-6</v>
      </c>
      <c r="BD145" s="34">
        <f t="shared" si="188"/>
        <v>-2.9627503713269832E-5</v>
      </c>
      <c r="BE145" s="34">
        <f t="shared" si="189"/>
        <v>4.3542901260629208E-5</v>
      </c>
      <c r="BF145" s="34">
        <f t="shared" si="190"/>
        <v>4.4204075437370705E-5</v>
      </c>
      <c r="BG145" s="53">
        <f t="shared" si="191"/>
        <v>1.0982498437746013E-3</v>
      </c>
      <c r="BH145" s="32">
        <v>1.9448041483904888E-5</v>
      </c>
      <c r="BI145" s="33">
        <v>1.3026993280984556E-5</v>
      </c>
      <c r="BJ145" s="33">
        <v>7.9229268614700032E-6</v>
      </c>
      <c r="BK145" s="33">
        <v>1.4617823545814979E-4</v>
      </c>
      <c r="BL145" s="33">
        <v>-5.4734882366513915E-6</v>
      </c>
      <c r="BM145" s="33">
        <v>4.674136488302949E-6</v>
      </c>
      <c r="BN145" s="33">
        <v>-2.9955731464248458E-5</v>
      </c>
      <c r="BO145" s="33">
        <v>4.3214673509650581E-5</v>
      </c>
      <c r="BP145" s="33">
        <v>4.3875847686392078E-5</v>
      </c>
      <c r="BQ145" s="35">
        <v>1.0979216160236227E-3</v>
      </c>
      <c r="BR145" s="32">
        <v>1.9776269234883515E-5</v>
      </c>
      <c r="BS145" s="33">
        <v>1.3355221031963183E-5</v>
      </c>
      <c r="BT145" s="33">
        <v>8.2511546124486301E-6</v>
      </c>
      <c r="BU145" s="33">
        <v>1.4650646320912841E-4</v>
      </c>
      <c r="BV145" s="33">
        <v>-5.1452604856727646E-6</v>
      </c>
      <c r="BW145" s="33">
        <v>5.0023642392815759E-6</v>
      </c>
      <c r="BX145" s="33">
        <v>-2.9627503713269832E-5</v>
      </c>
      <c r="BY145" s="33">
        <v>4.3542901260629208E-5</v>
      </c>
      <c r="BZ145" s="33">
        <v>4.4204075437370705E-5</v>
      </c>
      <c r="CA145" s="35">
        <v>1.0982498437746013E-3</v>
      </c>
      <c r="CB145" s="52">
        <v>1.9776269234883515E-5</v>
      </c>
      <c r="CC145" s="34">
        <v>1.3355221031963183E-5</v>
      </c>
      <c r="CD145" s="34">
        <v>8.2511546124486301E-6</v>
      </c>
      <c r="CE145" s="34">
        <v>1.4650646320912841E-4</v>
      </c>
      <c r="CF145" s="34">
        <v>-5.1452604856727646E-6</v>
      </c>
      <c r="CG145" s="34">
        <v>5.0023642392815759E-6</v>
      </c>
      <c r="CH145" s="34">
        <v>-2.9627503713269832E-5</v>
      </c>
      <c r="CI145" s="34">
        <v>4.3542901260629208E-5</v>
      </c>
      <c r="CJ145" s="34">
        <v>4.4204075437370705E-5</v>
      </c>
      <c r="CK145" s="53">
        <v>1.0982498437746013E-3</v>
      </c>
      <c r="CL145" s="33">
        <v>0</v>
      </c>
      <c r="CM145" s="33">
        <f t="shared" si="147"/>
        <v>1.488844334860695E-2</v>
      </c>
      <c r="CN145" s="33">
        <f t="shared" si="148"/>
        <v>7.4110653864163378E-3</v>
      </c>
      <c r="CO145" s="33">
        <f t="shared" si="149"/>
        <v>6.0307825067116294E-3</v>
      </c>
      <c r="CP145" s="33">
        <f t="shared" si="150"/>
        <v>6.1824037579916169E-3</v>
      </c>
      <c r="CQ145" s="33">
        <f t="shared" si="151"/>
        <v>5.6248153595050976E-3</v>
      </c>
      <c r="CR145" s="33">
        <f t="shared" si="152"/>
        <v>5.6897167766822854E-3</v>
      </c>
      <c r="CS145" s="33">
        <f t="shared" si="153"/>
        <v>1.2611575308984158E-2</v>
      </c>
      <c r="CT145" s="33">
        <f t="shared" si="154"/>
        <v>1.3083034236941238E-2</v>
      </c>
      <c r="CU145" s="33">
        <f t="shared" si="155"/>
        <v>5.4412818759665971E-3</v>
      </c>
      <c r="CV145" s="33">
        <f t="shared" si="156"/>
        <v>6.9534718921240302E-3</v>
      </c>
      <c r="CW145" s="33">
        <f t="shared" si="157"/>
        <v>1.145903632353984E-2</v>
      </c>
      <c r="CX145" s="35">
        <f t="shared" si="158"/>
        <v>1.3405922203145071E-2</v>
      </c>
    </row>
    <row r="146" spans="1:102" x14ac:dyDescent="0.3">
      <c r="A146" s="21">
        <v>44001</v>
      </c>
      <c r="B146" s="22">
        <v>3097.74</v>
      </c>
      <c r="C146" s="23">
        <v>5603.87</v>
      </c>
      <c r="D146" s="23">
        <v>6344.7020000000002</v>
      </c>
      <c r="E146" s="23">
        <f t="shared" si="192"/>
        <v>5596.6260587756778</v>
      </c>
      <c r="F146" s="23">
        <f>VLOOKUP($A146,Data!S$7:T$800,2,0)</f>
        <v>310.388284</v>
      </c>
      <c r="G146" s="23">
        <f>VLOOKUP($A146,Data!V$7:Y$800,4,0)</f>
        <v>30.617691831061268</v>
      </c>
      <c r="H146" s="23">
        <f>VLOOKUP($A146,Data!P$7:Q$800,2,0)</f>
        <v>55.6629</v>
      </c>
      <c r="I146" s="23">
        <f>VLOOKUP($A146,Data!K$7:N$800,4,0)</f>
        <v>58.304513709699485</v>
      </c>
      <c r="J146" s="23">
        <f>VLOOKUP($A146,Data!AA$7:AB$800,2,0)</f>
        <v>571.50670000000002</v>
      </c>
      <c r="K146" s="23">
        <f>VLOOKUP($A146,Data!AD$7:AE$800,2,0)</f>
        <v>57.752200000000002</v>
      </c>
      <c r="L146" s="23">
        <f>VLOOKUP($A146,Data!AL$7:AO$800,4,0)</f>
        <v>307.37696551352002</v>
      </c>
      <c r="M146" s="23">
        <f>VLOOKUP($A146,Data!AG$7:AJ$800,4,0)</f>
        <v>31.051014958335511</v>
      </c>
      <c r="N146" s="23">
        <f>VLOOKUP($A146,Data!AQ$7:AU$800,5,0)</f>
        <v>31.349308068200422</v>
      </c>
      <c r="O146" s="24">
        <f>VLOOKUP($A146,Data!AQ$7:AW$800,7,0)</f>
        <v>31.357717593322675</v>
      </c>
      <c r="P146" s="32">
        <f t="shared" si="159"/>
        <v>-5.6494636219482919E-3</v>
      </c>
      <c r="Q146" s="33">
        <f t="shared" si="145"/>
        <v>-5.5191065790944904E-3</v>
      </c>
      <c r="R146" s="33">
        <f t="shared" si="146"/>
        <v>-5.463233720847338E-3</v>
      </c>
      <c r="S146" s="34">
        <f t="shared" si="160"/>
        <v>-5.4911682060124808E-3</v>
      </c>
      <c r="T146" s="33">
        <f t="shared" si="161"/>
        <v>-5.5113571509645132E-3</v>
      </c>
      <c r="U146" s="33">
        <f t="shared" si="133"/>
        <v>-5.505328724689118E-3</v>
      </c>
      <c r="V146" s="33">
        <f t="shared" si="134"/>
        <v>-5.5064131310622599E-3</v>
      </c>
      <c r="W146" s="33">
        <f t="shared" si="135"/>
        <v>-5.5884843353091185E-3</v>
      </c>
      <c r="X146" s="33">
        <f t="shared" si="136"/>
        <v>-5.4675152780324643E-3</v>
      </c>
      <c r="Y146" s="33">
        <f t="shared" si="137"/>
        <v>-5.4864062489237142E-3</v>
      </c>
      <c r="Z146" s="33">
        <f t="shared" si="138"/>
        <v>-5.4822918227683815E-3</v>
      </c>
      <c r="AA146" s="33">
        <f t="shared" si="139"/>
        <v>-5.3909555277954491E-3</v>
      </c>
      <c r="AB146" s="33">
        <f t="shared" si="140"/>
        <v>-5.5055337186017406E-3</v>
      </c>
      <c r="AC146" s="35">
        <f t="shared" si="141"/>
        <v>-3.9425829985374472E-3</v>
      </c>
      <c r="AD146" s="32">
        <f t="shared" si="162"/>
        <v>7.7494281299772538E-6</v>
      </c>
      <c r="AE146" s="33">
        <f t="shared" si="163"/>
        <v>1.3777854405372381E-5</v>
      </c>
      <c r="AF146" s="33">
        <f t="shared" si="164"/>
        <v>1.2693448032230492E-5</v>
      </c>
      <c r="AG146" s="33">
        <f t="shared" si="165"/>
        <v>-6.937775621462805E-5</v>
      </c>
      <c r="AH146" s="33">
        <f t="shared" si="166"/>
        <v>5.159130106202614E-5</v>
      </c>
      <c r="AI146" s="33">
        <f t="shared" si="167"/>
        <v>3.2700330170776226E-5</v>
      </c>
      <c r="AJ146" s="33">
        <f t="shared" si="168"/>
        <v>3.6814756326108977E-5</v>
      </c>
      <c r="AK146" s="33">
        <f t="shared" si="169"/>
        <v>1.2815105129904136E-4</v>
      </c>
      <c r="AL146" s="33">
        <f t="shared" si="170"/>
        <v>1.3572860492749861E-5</v>
      </c>
      <c r="AM146" s="35">
        <f t="shared" si="171"/>
        <v>1.5765235805570432E-3</v>
      </c>
      <c r="AN146" s="52">
        <f t="shared" si="172"/>
        <v>-4.8123430117175126E-5</v>
      </c>
      <c r="AO146" s="34">
        <f t="shared" si="173"/>
        <v>-4.2095003841779999E-5</v>
      </c>
      <c r="AP146" s="34">
        <f t="shared" si="174"/>
        <v>-4.3179410214921887E-5</v>
      </c>
      <c r="AQ146" s="34">
        <f t="shared" si="175"/>
        <v>-1.2525061446178043E-4</v>
      </c>
      <c r="AR146" s="34">
        <f t="shared" si="176"/>
        <v>-4.2815571851262391E-6</v>
      </c>
      <c r="AS146" s="34">
        <f t="shared" si="177"/>
        <v>-2.3172528076376153E-5</v>
      </c>
      <c r="AT146" s="34">
        <f t="shared" si="178"/>
        <v>-1.9058101921043402E-5</v>
      </c>
      <c r="AU146" s="34">
        <f t="shared" si="179"/>
        <v>7.2278193051888984E-5</v>
      </c>
      <c r="AV146" s="34">
        <f t="shared" si="180"/>
        <v>-4.2299997754402519E-5</v>
      </c>
      <c r="AW146" s="53">
        <f t="shared" si="181"/>
        <v>1.5206507223098908E-3</v>
      </c>
      <c r="AX146" s="52">
        <f t="shared" si="182"/>
        <v>-2.0188944952037602E-5</v>
      </c>
      <c r="AY146" s="34">
        <f t="shared" si="183"/>
        <v>-1.4160518676642475E-5</v>
      </c>
      <c r="AZ146" s="34">
        <f t="shared" si="184"/>
        <v>-1.5244925049784364E-5</v>
      </c>
      <c r="BA146" s="34">
        <f t="shared" si="185"/>
        <v>-9.7316129296642906E-5</v>
      </c>
      <c r="BB146" s="34">
        <f t="shared" si="186"/>
        <v>2.3652927980011285E-5</v>
      </c>
      <c r="BC146" s="34">
        <f t="shared" si="187"/>
        <v>4.7619570887613705E-6</v>
      </c>
      <c r="BD146" s="34">
        <f t="shared" si="188"/>
        <v>8.8763832440941215E-6</v>
      </c>
      <c r="BE146" s="34">
        <f t="shared" si="189"/>
        <v>1.0021267821702651E-4</v>
      </c>
      <c r="BF146" s="34">
        <f t="shared" si="190"/>
        <v>-1.4365512589264995E-5</v>
      </c>
      <c r="BG146" s="53">
        <f t="shared" si="191"/>
        <v>1.5485852074750284E-3</v>
      </c>
      <c r="BH146" s="32">
        <v>7.7494281299772538E-6</v>
      </c>
      <c r="BI146" s="33">
        <v>1.3777854405372381E-5</v>
      </c>
      <c r="BJ146" s="33">
        <v>1.2693448032230492E-5</v>
      </c>
      <c r="BK146" s="33">
        <v>-6.937775621462805E-5</v>
      </c>
      <c r="BL146" s="33">
        <v>5.159130106202614E-5</v>
      </c>
      <c r="BM146" s="33">
        <v>3.2700330170776226E-5</v>
      </c>
      <c r="BN146" s="33">
        <v>3.6814756326108977E-5</v>
      </c>
      <c r="BO146" s="33">
        <v>1.2815105129904136E-4</v>
      </c>
      <c r="BP146" s="33">
        <v>1.3572860492749861E-5</v>
      </c>
      <c r="BQ146" s="35">
        <v>1.5765235805570432E-3</v>
      </c>
      <c r="BR146" s="32">
        <v>-4.8123430117175126E-5</v>
      </c>
      <c r="BS146" s="33">
        <v>-4.2095003841779999E-5</v>
      </c>
      <c r="BT146" s="33">
        <v>-4.3179410214921887E-5</v>
      </c>
      <c r="BU146" s="33">
        <v>-1.2525061446178043E-4</v>
      </c>
      <c r="BV146" s="33">
        <v>-4.2815571851262391E-6</v>
      </c>
      <c r="BW146" s="33">
        <v>-2.3172528076376153E-5</v>
      </c>
      <c r="BX146" s="33">
        <v>-1.9058101921043402E-5</v>
      </c>
      <c r="BY146" s="33">
        <v>7.2278193051888984E-5</v>
      </c>
      <c r="BZ146" s="33">
        <v>-4.2299997754402519E-5</v>
      </c>
      <c r="CA146" s="35">
        <v>1.5206507223098908E-3</v>
      </c>
      <c r="CB146" s="52">
        <v>-2.0188944952037602E-5</v>
      </c>
      <c r="CC146" s="34">
        <v>-1.4160518676642475E-5</v>
      </c>
      <c r="CD146" s="34">
        <v>-1.5244925049784364E-5</v>
      </c>
      <c r="CE146" s="34">
        <v>-9.7316129296642906E-5</v>
      </c>
      <c r="CF146" s="34">
        <v>2.3652927980011285E-5</v>
      </c>
      <c r="CG146" s="34">
        <v>4.7619570887613705E-6</v>
      </c>
      <c r="CH146" s="34">
        <v>8.8763832440941215E-6</v>
      </c>
      <c r="CI146" s="34">
        <v>1.0021267821702651E-4</v>
      </c>
      <c r="CJ146" s="34">
        <v>-1.4365512589264995E-5</v>
      </c>
      <c r="CK146" s="53">
        <v>1.5485852074750284E-3</v>
      </c>
      <c r="CL146" s="33">
        <v>0</v>
      </c>
      <c r="CM146" s="33">
        <f t="shared" si="147"/>
        <v>1.4888774313480901E-2</v>
      </c>
      <c r="CN146" s="33">
        <f t="shared" si="148"/>
        <v>7.4113939128452877E-3</v>
      </c>
      <c r="CO146" s="33">
        <f t="shared" si="149"/>
        <v>6.0113438205660064E-3</v>
      </c>
      <c r="CP146" s="33">
        <f t="shared" si="150"/>
        <v>6.1693809857876758E-3</v>
      </c>
      <c r="CQ146" s="33">
        <f t="shared" si="151"/>
        <v>5.6168993488960872E-3</v>
      </c>
      <c r="CR146" s="33">
        <f t="shared" si="152"/>
        <v>5.543676780754403E-3</v>
      </c>
      <c r="CS146" s="33">
        <f t="shared" si="153"/>
        <v>1.2617082087330811E-2</v>
      </c>
      <c r="CT146" s="33">
        <f t="shared" si="154"/>
        <v>1.3078329530031629E-2</v>
      </c>
      <c r="CU146" s="33">
        <f t="shared" si="155"/>
        <v>5.4712071216753699E-3</v>
      </c>
      <c r="CV146" s="33">
        <f t="shared" si="156"/>
        <v>6.9102394119309185E-3</v>
      </c>
      <c r="CW146" s="33">
        <f t="shared" si="157"/>
        <v>1.1414946024449035E-2</v>
      </c>
      <c r="CX146" s="35">
        <f t="shared" si="158"/>
        <v>1.2301667022806662E-2</v>
      </c>
    </row>
    <row r="147" spans="1:102" x14ac:dyDescent="0.3">
      <c r="A147" s="21">
        <v>44000</v>
      </c>
      <c r="B147" s="22">
        <v>3115.34</v>
      </c>
      <c r="C147" s="23">
        <v>5634.97</v>
      </c>
      <c r="D147" s="23">
        <v>6379.5550000000003</v>
      </c>
      <c r="E147" s="23">
        <f t="shared" si="192"/>
        <v>5627.527760291443</v>
      </c>
      <c r="F147" s="23">
        <f>VLOOKUP($A147,Data!S$7:T$800,2,0)</f>
        <v>312.10842500000001</v>
      </c>
      <c r="G147" s="23">
        <f>VLOOKUP($A147,Data!V$7:Y$800,4,0)</f>
        <v>30.787185407236056</v>
      </c>
      <c r="H147" s="23">
        <f>VLOOKUP($A147,Data!P$7:Q$800,2,0)</f>
        <v>55.9711</v>
      </c>
      <c r="I147" s="23">
        <f>VLOOKUP($A147,Data!K$7:N$800,4,0)</f>
        <v>58.632178722032606</v>
      </c>
      <c r="J147" s="23">
        <f>VLOOKUP($A147,Data!AA$7:AB$800,2,0)</f>
        <v>574.64859999999999</v>
      </c>
      <c r="K147" s="23">
        <f>VLOOKUP($A147,Data!AD$7:AE$800,2,0)</f>
        <v>58.070799999999998</v>
      </c>
      <c r="L147" s="23">
        <f>VLOOKUP($A147,Data!AL$7:AO$800,4,0)</f>
        <v>309.07138504037857</v>
      </c>
      <c r="M147" s="23">
        <f>VLOOKUP($A147,Data!AG$7:AJ$800,4,0)</f>
        <v>31.219316907391409</v>
      </c>
      <c r="N147" s="23">
        <f>VLOOKUP($A147,Data!AQ$7:AU$800,5,0)</f>
        <v>31.522858227076291</v>
      </c>
      <c r="O147" s="24">
        <f>VLOOKUP($A147,Data!AQ$7:AW$800,7,0)</f>
        <v>31.481837350021593</v>
      </c>
      <c r="P147" s="32">
        <f t="shared" si="159"/>
        <v>5.9418851513903803E-4</v>
      </c>
      <c r="Q147" s="33">
        <f t="shared" si="145"/>
        <v>6.197305148913923E-4</v>
      </c>
      <c r="R147" s="33">
        <f t="shared" si="146"/>
        <v>6.302214229170211E-4</v>
      </c>
      <c r="S147" s="34">
        <f t="shared" si="160"/>
        <v>6.2481648675032368E-4</v>
      </c>
      <c r="T147" s="33">
        <f t="shared" si="161"/>
        <v>6.149945249145361E-4</v>
      </c>
      <c r="U147" s="33">
        <f t="shared" si="133"/>
        <v>6.1810068716527944E-4</v>
      </c>
      <c r="V147" s="33">
        <f t="shared" si="134"/>
        <v>6.1855854406323019E-4</v>
      </c>
      <c r="W147" s="33">
        <f t="shared" si="135"/>
        <v>6.7785121165897522E-4</v>
      </c>
      <c r="X147" s="33">
        <f t="shared" si="136"/>
        <v>6.2773371065838468E-4</v>
      </c>
      <c r="Y147" s="33">
        <f t="shared" si="137"/>
        <v>6.6859663633866973E-4</v>
      </c>
      <c r="Z147" s="33">
        <f t="shared" si="138"/>
        <v>6.0427839355514656E-4</v>
      </c>
      <c r="AA147" s="33">
        <f t="shared" si="139"/>
        <v>6.1703460800810461E-4</v>
      </c>
      <c r="AB147" s="33">
        <f t="shared" si="140"/>
        <v>6.3322946699462257E-4</v>
      </c>
      <c r="AC147" s="35">
        <f t="shared" si="141"/>
        <v>-2.5176535222074525E-3</v>
      </c>
      <c r="AD147" s="32">
        <f t="shared" si="162"/>
        <v>-4.735989976856203E-6</v>
      </c>
      <c r="AE147" s="33">
        <f t="shared" si="163"/>
        <v>-1.6298277261128646E-6</v>
      </c>
      <c r="AF147" s="33">
        <f t="shared" si="164"/>
        <v>-1.1719708281621166E-6</v>
      </c>
      <c r="AG147" s="33">
        <f t="shared" si="165"/>
        <v>5.8120696767582913E-5</v>
      </c>
      <c r="AH147" s="33">
        <f t="shared" si="166"/>
        <v>8.003195766992377E-6</v>
      </c>
      <c r="AI147" s="33">
        <f t="shared" si="167"/>
        <v>4.8866121447277422E-5</v>
      </c>
      <c r="AJ147" s="33">
        <f t="shared" si="168"/>
        <v>-1.5452121336245739E-5</v>
      </c>
      <c r="AK147" s="33">
        <f t="shared" si="169"/>
        <v>-2.6959068832876909E-6</v>
      </c>
      <c r="AL147" s="33">
        <f t="shared" si="170"/>
        <v>1.3498952103230266E-5</v>
      </c>
      <c r="AM147" s="35">
        <f t="shared" si="171"/>
        <v>-3.1373840370988448E-3</v>
      </c>
      <c r="AN147" s="52">
        <f t="shared" si="172"/>
        <v>-1.5226898002485001E-5</v>
      </c>
      <c r="AO147" s="34">
        <f t="shared" si="173"/>
        <v>-1.2120735751741663E-5</v>
      </c>
      <c r="AP147" s="34">
        <f t="shared" si="174"/>
        <v>-1.1662878853790914E-5</v>
      </c>
      <c r="AQ147" s="34">
        <f t="shared" si="175"/>
        <v>4.7629788741954115E-5</v>
      </c>
      <c r="AR147" s="34">
        <f t="shared" si="176"/>
        <v>-2.4877122586364209E-6</v>
      </c>
      <c r="AS147" s="34">
        <f t="shared" si="177"/>
        <v>3.8375213421648624E-5</v>
      </c>
      <c r="AT147" s="34">
        <f t="shared" si="178"/>
        <v>-2.5943029361874537E-5</v>
      </c>
      <c r="AU147" s="34">
        <f t="shared" si="179"/>
        <v>-1.3186814908916489E-5</v>
      </c>
      <c r="AV147" s="34">
        <f t="shared" si="180"/>
        <v>3.0080440776014683E-6</v>
      </c>
      <c r="AW147" s="53">
        <f t="shared" si="181"/>
        <v>-3.1478749451244736E-3</v>
      </c>
      <c r="AX147" s="52">
        <f t="shared" si="182"/>
        <v>-9.8219618358541538E-6</v>
      </c>
      <c r="AY147" s="34">
        <f t="shared" si="183"/>
        <v>-6.7157995851108154E-6</v>
      </c>
      <c r="AZ147" s="34">
        <f t="shared" si="184"/>
        <v>-6.2579426871600674E-6</v>
      </c>
      <c r="BA147" s="34">
        <f t="shared" si="185"/>
        <v>5.3034724908584963E-5</v>
      </c>
      <c r="BB147" s="34">
        <f t="shared" si="186"/>
        <v>2.9172239079944262E-6</v>
      </c>
      <c r="BC147" s="34">
        <f t="shared" si="187"/>
        <v>4.3780149588279471E-5</v>
      </c>
      <c r="BD147" s="34">
        <f t="shared" si="188"/>
        <v>-2.053809319524369E-5</v>
      </c>
      <c r="BE147" s="34">
        <f t="shared" si="189"/>
        <v>-7.7818787422856417E-6</v>
      </c>
      <c r="BF147" s="34">
        <f t="shared" si="190"/>
        <v>8.4129802442323154E-6</v>
      </c>
      <c r="BG147" s="53">
        <f t="shared" si="191"/>
        <v>-3.1424700089578428E-3</v>
      </c>
      <c r="BH147" s="32">
        <v>-4.735989976856203E-6</v>
      </c>
      <c r="BI147" s="33">
        <v>-1.6298277261128646E-6</v>
      </c>
      <c r="BJ147" s="33">
        <v>-1.1719708281621166E-6</v>
      </c>
      <c r="BK147" s="33">
        <v>5.8120696767582913E-5</v>
      </c>
      <c r="BL147" s="33">
        <v>8.003195766992377E-6</v>
      </c>
      <c r="BM147" s="33">
        <v>4.8866121447277422E-5</v>
      </c>
      <c r="BN147" s="33">
        <v>-1.5452121336245739E-5</v>
      </c>
      <c r="BO147" s="33">
        <v>-2.6959068832876909E-6</v>
      </c>
      <c r="BP147" s="33">
        <v>1.3498952103230266E-5</v>
      </c>
      <c r="BQ147" s="35">
        <v>-3.1373840370988448E-3</v>
      </c>
      <c r="BR147" s="32">
        <v>-1.5226898002485001E-5</v>
      </c>
      <c r="BS147" s="33">
        <v>-1.2120735751741663E-5</v>
      </c>
      <c r="BT147" s="33">
        <v>-1.1662878853790914E-5</v>
      </c>
      <c r="BU147" s="33">
        <v>4.7629788741954115E-5</v>
      </c>
      <c r="BV147" s="33">
        <v>-2.4877122586364209E-6</v>
      </c>
      <c r="BW147" s="33">
        <v>3.8375213421648624E-5</v>
      </c>
      <c r="BX147" s="33">
        <v>-2.5943029361874537E-5</v>
      </c>
      <c r="BY147" s="33">
        <v>-1.3186814908916489E-5</v>
      </c>
      <c r="BZ147" s="33">
        <v>3.0080440776014683E-6</v>
      </c>
      <c r="CA147" s="35">
        <v>-3.1478749451244736E-3</v>
      </c>
      <c r="CB147" s="52">
        <v>-9.8219618358541538E-6</v>
      </c>
      <c r="CC147" s="34">
        <v>-6.7157995851108154E-6</v>
      </c>
      <c r="CD147" s="34">
        <v>-6.2579426871600674E-6</v>
      </c>
      <c r="CE147" s="34">
        <v>5.3034724908584963E-5</v>
      </c>
      <c r="CF147" s="34">
        <v>2.9172239079944262E-6</v>
      </c>
      <c r="CG147" s="34">
        <v>4.3780149588279471E-5</v>
      </c>
      <c r="CH147" s="34">
        <v>-2.053809319524369E-5</v>
      </c>
      <c r="CI147" s="34">
        <v>-7.7818787422856417E-6</v>
      </c>
      <c r="CJ147" s="34">
        <v>8.4129802442323154E-6</v>
      </c>
      <c r="CK147" s="53">
        <v>-3.1424700089578428E-3</v>
      </c>
      <c r="CL147" s="33">
        <v>0</v>
      </c>
      <c r="CM147" s="33">
        <f t="shared" si="147"/>
        <v>1.4831758083868607E-2</v>
      </c>
      <c r="CN147" s="33">
        <f t="shared" si="148"/>
        <v>7.3830930728018274E-3</v>
      </c>
      <c r="CO147" s="33">
        <f t="shared" si="149"/>
        <v>6.0035046032325123E-3</v>
      </c>
      <c r="CP147" s="33">
        <f t="shared" si="150"/>
        <v>6.1554413884838954E-3</v>
      </c>
      <c r="CQ147" s="33">
        <f t="shared" si="151"/>
        <v>5.6040639259022917E-3</v>
      </c>
      <c r="CR147" s="33">
        <f t="shared" si="152"/>
        <v>5.6138312017077752E-3</v>
      </c>
      <c r="CS147" s="33">
        <f t="shared" si="153"/>
        <v>1.2564552649082072E-2</v>
      </c>
      <c r="CT147" s="33">
        <f t="shared" si="154"/>
        <v>1.3045018777848139E-2</v>
      </c>
      <c r="CU147" s="33">
        <f t="shared" si="155"/>
        <v>5.4339868920314505E-3</v>
      </c>
      <c r="CV147" s="33">
        <f t="shared" si="156"/>
        <v>6.7805034051433566E-3</v>
      </c>
      <c r="CW147" s="33">
        <f t="shared" si="157"/>
        <v>1.1401142233248063E-2</v>
      </c>
      <c r="CX147" s="35">
        <f t="shared" si="158"/>
        <v>1.0699432632039541E-2</v>
      </c>
    </row>
    <row r="148" spans="1:102" x14ac:dyDescent="0.3">
      <c r="A148" s="21">
        <v>43999</v>
      </c>
      <c r="B148" s="22">
        <v>3113.49</v>
      </c>
      <c r="C148" s="23">
        <v>5631.48</v>
      </c>
      <c r="D148" s="23">
        <v>6375.5370000000003</v>
      </c>
      <c r="E148" s="23">
        <f t="shared" si="192"/>
        <v>5624.0137837576394</v>
      </c>
      <c r="F148" s="23">
        <f>VLOOKUP($A148,Data!S$7:T$800,2,0)</f>
        <v>311.91659800000002</v>
      </c>
      <c r="G148" s="23">
        <f>VLOOKUP($A148,Data!V$7:Y$800,4,0)</f>
        <v>30.768167581710983</v>
      </c>
      <c r="H148" s="23">
        <f>VLOOKUP($A148,Data!P$7:Q$800,2,0)</f>
        <v>55.936500000000002</v>
      </c>
      <c r="I148" s="23">
        <f>VLOOKUP($A148,Data!K$7:N$800,4,0)</f>
        <v>58.59246175084072</v>
      </c>
      <c r="J148" s="23">
        <f>VLOOKUP($A148,Data!AA$7:AB$800,2,0)</f>
        <v>574.28809999999999</v>
      </c>
      <c r="K148" s="23">
        <f>VLOOKUP($A148,Data!AD$7:AE$800,2,0)</f>
        <v>58.031999999999996</v>
      </c>
      <c r="L148" s="23">
        <f>VLOOKUP($A148,Data!AL$7:AO$800,4,0)</f>
        <v>308.88473267032685</v>
      </c>
      <c r="M148" s="23">
        <f>VLOOKUP($A148,Data!AG$7:AJ$800,4,0)</f>
        <v>31.200065387275345</v>
      </c>
      <c r="N148" s="23">
        <f>VLOOKUP($A148,Data!AQ$7:AU$800,5,0)</f>
        <v>31.5029096563858</v>
      </c>
      <c r="O148" s="24">
        <f>VLOOKUP($A148,Data!AQ$7:AW$800,7,0)</f>
        <v>31.561297762498786</v>
      </c>
      <c r="P148" s="32">
        <f t="shared" si="159"/>
        <v>-3.6002995449221364E-3</v>
      </c>
      <c r="Q148" s="33">
        <f t="shared" si="145"/>
        <v>-3.6006036982711986E-3</v>
      </c>
      <c r="R148" s="33">
        <f t="shared" si="146"/>
        <v>-3.6006448934887691E-3</v>
      </c>
      <c r="S148" s="34">
        <f t="shared" si="160"/>
        <v>-3.6006448934887691E-3</v>
      </c>
      <c r="T148" s="33">
        <f t="shared" si="161"/>
        <v>-3.6017353465533919E-3</v>
      </c>
      <c r="U148" s="33">
        <f t="shared" si="133"/>
        <v>-3.6027252473725957E-3</v>
      </c>
      <c r="V148" s="33">
        <f t="shared" si="134"/>
        <v>-3.6017934152375863E-3</v>
      </c>
      <c r="W148" s="33">
        <f t="shared" si="135"/>
        <v>-3.7143339523888486E-3</v>
      </c>
      <c r="X148" s="33">
        <f t="shared" si="136"/>
        <v>-3.6036186091072953E-3</v>
      </c>
      <c r="Y148" s="33">
        <f t="shared" si="137"/>
        <v>-3.5868264398387639E-3</v>
      </c>
      <c r="Z148" s="33">
        <f t="shared" si="138"/>
        <v>-3.6062104972138798E-3</v>
      </c>
      <c r="AA148" s="33">
        <f t="shared" si="139"/>
        <v>-3.5811964999350465E-3</v>
      </c>
      <c r="AB148" s="33">
        <f t="shared" si="140"/>
        <v>-3.5839601149192379E-3</v>
      </c>
      <c r="AC148" s="35">
        <f t="shared" si="141"/>
        <v>-3.926550452706068E-3</v>
      </c>
      <c r="AD148" s="32">
        <f t="shared" si="162"/>
        <v>-1.1316482821932539E-6</v>
      </c>
      <c r="AE148" s="33">
        <f t="shared" si="163"/>
        <v>-2.1215491013970578E-6</v>
      </c>
      <c r="AF148" s="33">
        <f t="shared" si="164"/>
        <v>-1.1897169663876994E-6</v>
      </c>
      <c r="AG148" s="33">
        <f t="shared" si="165"/>
        <v>-1.1373025411764992E-4</v>
      </c>
      <c r="AH148" s="33">
        <f t="shared" si="166"/>
        <v>-3.0149108360966181E-6</v>
      </c>
      <c r="AI148" s="33">
        <f t="shared" si="167"/>
        <v>1.3777258432434714E-5</v>
      </c>
      <c r="AJ148" s="33">
        <f t="shared" si="168"/>
        <v>-5.6067989426811238E-6</v>
      </c>
      <c r="AK148" s="33">
        <f t="shared" si="169"/>
        <v>1.9407198336152121E-5</v>
      </c>
      <c r="AL148" s="33">
        <f t="shared" si="170"/>
        <v>1.66435833519607E-5</v>
      </c>
      <c r="AM148" s="35">
        <f t="shared" si="171"/>
        <v>-3.2594675443486931E-4</v>
      </c>
      <c r="AN148" s="52">
        <f t="shared" si="172"/>
        <v>-1.0904530646227428E-6</v>
      </c>
      <c r="AO148" s="34">
        <f t="shared" si="173"/>
        <v>-2.0803538838265467E-6</v>
      </c>
      <c r="AP148" s="34">
        <f t="shared" si="174"/>
        <v>-1.1485217488171884E-6</v>
      </c>
      <c r="AQ148" s="34">
        <f t="shared" si="175"/>
        <v>-1.1368905890007941E-4</v>
      </c>
      <c r="AR148" s="34">
        <f t="shared" si="176"/>
        <v>-2.9737156185261071E-6</v>
      </c>
      <c r="AS148" s="34">
        <f t="shared" si="177"/>
        <v>1.3818453650005225E-5</v>
      </c>
      <c r="AT148" s="34">
        <f t="shared" si="178"/>
        <v>-5.5656037251106127E-6</v>
      </c>
      <c r="AU148" s="34">
        <f t="shared" si="179"/>
        <v>1.9448393553722632E-5</v>
      </c>
      <c r="AV148" s="34">
        <f t="shared" si="180"/>
        <v>1.6684778569531211E-5</v>
      </c>
      <c r="AW148" s="53">
        <f t="shared" si="181"/>
        <v>-3.259055592172988E-4</v>
      </c>
      <c r="AX148" s="52">
        <f t="shared" si="182"/>
        <v>-1.0904530647337651E-6</v>
      </c>
      <c r="AY148" s="34">
        <f t="shared" si="183"/>
        <v>-2.080353883937569E-6</v>
      </c>
      <c r="AZ148" s="34">
        <f t="shared" si="184"/>
        <v>-1.1485217489282107E-6</v>
      </c>
      <c r="BA148" s="34">
        <f t="shared" si="185"/>
        <v>-1.1368905890019043E-4</v>
      </c>
      <c r="BB148" s="34">
        <f t="shared" si="186"/>
        <v>-2.9737156186371294E-6</v>
      </c>
      <c r="BC148" s="34">
        <f t="shared" si="187"/>
        <v>1.3818453649894202E-5</v>
      </c>
      <c r="BD148" s="34">
        <f t="shared" si="188"/>
        <v>-5.565603725221635E-6</v>
      </c>
      <c r="BE148" s="34">
        <f t="shared" si="189"/>
        <v>1.9448393553611609E-5</v>
      </c>
      <c r="BF148" s="34">
        <f t="shared" si="190"/>
        <v>1.6684778569420189E-5</v>
      </c>
      <c r="BG148" s="53">
        <f t="shared" si="191"/>
        <v>-3.2590555921740982E-4</v>
      </c>
      <c r="BH148" s="32">
        <v>-1.1316482821932539E-6</v>
      </c>
      <c r="BI148" s="33">
        <v>-2.1215491013970578E-6</v>
      </c>
      <c r="BJ148" s="33">
        <v>-1.1897169663876994E-6</v>
      </c>
      <c r="BK148" s="33">
        <v>-1.1373025411764992E-4</v>
      </c>
      <c r="BL148" s="33">
        <v>-3.0149108360966181E-6</v>
      </c>
      <c r="BM148" s="33">
        <v>1.3777258432434714E-5</v>
      </c>
      <c r="BN148" s="33">
        <v>-5.6067989426811238E-6</v>
      </c>
      <c r="BO148" s="33">
        <v>1.9407198336152121E-5</v>
      </c>
      <c r="BP148" s="33">
        <v>1.66435833519607E-5</v>
      </c>
      <c r="BQ148" s="35">
        <v>-3.2594675443486931E-4</v>
      </c>
      <c r="BR148" s="32">
        <v>-1.0904530646227428E-6</v>
      </c>
      <c r="BS148" s="33">
        <v>-2.0803538838265467E-6</v>
      </c>
      <c r="BT148" s="33">
        <v>-1.1485217488171884E-6</v>
      </c>
      <c r="BU148" s="33">
        <v>-1.1368905890007941E-4</v>
      </c>
      <c r="BV148" s="33">
        <v>-2.9737156185261071E-6</v>
      </c>
      <c r="BW148" s="33">
        <v>1.3818453650005225E-5</v>
      </c>
      <c r="BX148" s="33">
        <v>-5.5656037251106127E-6</v>
      </c>
      <c r="BY148" s="33">
        <v>1.9448393553722632E-5</v>
      </c>
      <c r="BZ148" s="33">
        <v>1.6684778569531211E-5</v>
      </c>
      <c r="CA148" s="35">
        <v>-3.259055592172988E-4</v>
      </c>
      <c r="CB148" s="52">
        <v>-1.0904530647337651E-6</v>
      </c>
      <c r="CC148" s="34">
        <v>-2.080353883937569E-6</v>
      </c>
      <c r="CD148" s="34">
        <v>-1.1485217489282107E-6</v>
      </c>
      <c r="CE148" s="34">
        <v>-1.1368905890019043E-4</v>
      </c>
      <c r="CF148" s="34">
        <v>-2.9737156186371294E-6</v>
      </c>
      <c r="CG148" s="34">
        <v>1.3818453649894202E-5</v>
      </c>
      <c r="CH148" s="34">
        <v>-5.565603725221635E-6</v>
      </c>
      <c r="CI148" s="34">
        <v>1.9448393553611609E-5</v>
      </c>
      <c r="CJ148" s="34">
        <v>1.6684778569420189E-5</v>
      </c>
      <c r="CK148" s="53">
        <v>-3.2590555921740982E-4</v>
      </c>
      <c r="CL148" s="33">
        <v>0</v>
      </c>
      <c r="CM148" s="33">
        <f t="shared" si="147"/>
        <v>1.4821118282663859E-2</v>
      </c>
      <c r="CN148" s="33">
        <f t="shared" si="148"/>
        <v>7.3779727500014047E-3</v>
      </c>
      <c r="CO148" s="33">
        <f t="shared" si="149"/>
        <v>6.0082660974538626E-3</v>
      </c>
      <c r="CP148" s="33">
        <f t="shared" si="150"/>
        <v>6.1570802355466192E-3</v>
      </c>
      <c r="CQ148" s="33">
        <f t="shared" si="151"/>
        <v>5.6052417359850892E-3</v>
      </c>
      <c r="CR148" s="33">
        <f t="shared" si="152"/>
        <v>5.5554238166759529E-3</v>
      </c>
      <c r="CS148" s="33">
        <f t="shared" si="153"/>
        <v>1.2556453980547611E-2</v>
      </c>
      <c r="CT148" s="33">
        <f t="shared" si="154"/>
        <v>1.2995548272742408E-2</v>
      </c>
      <c r="CU148" s="33">
        <f t="shared" si="155"/>
        <v>5.4495135975400899E-3</v>
      </c>
      <c r="CV148" s="33">
        <f t="shared" si="156"/>
        <v>6.783215917918195E-3</v>
      </c>
      <c r="CW148" s="33">
        <f t="shared" si="157"/>
        <v>1.1387498017591646E-2</v>
      </c>
      <c r="CX148" s="35">
        <f t="shared" si="158"/>
        <v>1.3878388407489117E-2</v>
      </c>
    </row>
    <row r="149" spans="1:102" x14ac:dyDescent="0.3">
      <c r="A149" s="21">
        <v>43998</v>
      </c>
      <c r="B149" s="22">
        <v>3124.74</v>
      </c>
      <c r="C149" s="23">
        <v>5651.83</v>
      </c>
      <c r="D149" s="23">
        <v>6398.576</v>
      </c>
      <c r="E149" s="23">
        <f t="shared" si="192"/>
        <v>5644.3370370873572</v>
      </c>
      <c r="F149" s="23">
        <f>VLOOKUP($A149,Data!S$7:T$800,2,0)</f>
        <v>313.04410000000001</v>
      </c>
      <c r="G149" s="23">
        <f>VLOOKUP($A149,Data!V$7:Y$800,4,0)</f>
        <v>30.879417639264123</v>
      </c>
      <c r="H149" s="23">
        <f>VLOOKUP($A149,Data!P$7:Q$800,2,0)</f>
        <v>56.1387</v>
      </c>
      <c r="I149" s="23">
        <f>VLOOKUP($A149,Data!K$7:N$800,4,0)</f>
        <v>58.810905092396126</v>
      </c>
      <c r="J149" s="23">
        <f>VLOOKUP($A149,Data!AA$7:AB$800,2,0)</f>
        <v>576.36509999999998</v>
      </c>
      <c r="K149" s="23">
        <f>VLOOKUP($A149,Data!AD$7:AE$800,2,0)</f>
        <v>58.240900000000003</v>
      </c>
      <c r="L149" s="23">
        <f>VLOOKUP($A149,Data!AL$7:AO$800,4,0)</f>
        <v>310.00266754418902</v>
      </c>
      <c r="M149" s="23">
        <f>VLOOKUP($A149,Data!AG$7:AJ$800,4,0)</f>
        <v>31.312200530219432</v>
      </c>
      <c r="N149" s="23">
        <f>VLOOKUP($A149,Data!AQ$7:AU$800,5,0)</f>
        <v>31.616220931187652</v>
      </c>
      <c r="O149" s="24">
        <f>VLOOKUP($A149,Data!AQ$7:AW$800,7,0)</f>
        <v>31.685713314457985</v>
      </c>
      <c r="P149" s="32">
        <f t="shared" si="159"/>
        <v>1.8962430582503575E-2</v>
      </c>
      <c r="Q149" s="33">
        <f t="shared" si="145"/>
        <v>1.8973819950636406E-2</v>
      </c>
      <c r="R149" s="33">
        <f t="shared" si="146"/>
        <v>1.8979045606116074E-2</v>
      </c>
      <c r="S149" s="34">
        <f t="shared" si="160"/>
        <v>1.8976553352574199E-2</v>
      </c>
      <c r="T149" s="33">
        <f t="shared" si="161"/>
        <v>1.8972655173597142E-2</v>
      </c>
      <c r="U149" s="33">
        <f t="shared" si="133"/>
        <v>1.8973092753692855E-2</v>
      </c>
      <c r="V149" s="33">
        <f t="shared" si="134"/>
        <v>1.8971385009120878E-2</v>
      </c>
      <c r="W149" s="33">
        <f t="shared" si="135"/>
        <v>1.9098417068134754E-2</v>
      </c>
      <c r="X149" s="33">
        <f t="shared" si="136"/>
        <v>1.8977032910672875E-2</v>
      </c>
      <c r="Y149" s="33">
        <f t="shared" si="137"/>
        <v>1.8988515561029873E-2</v>
      </c>
      <c r="Z149" s="33">
        <f t="shared" si="138"/>
        <v>1.8939869557438316E-2</v>
      </c>
      <c r="AA149" s="33">
        <f t="shared" si="139"/>
        <v>1.9008496662371588E-2</v>
      </c>
      <c r="AB149" s="33">
        <f t="shared" si="140"/>
        <v>1.8986732790067462E-2</v>
      </c>
      <c r="AC149" s="35">
        <f t="shared" si="141"/>
        <v>1.6627765765103941E-2</v>
      </c>
      <c r="AD149" s="32">
        <f t="shared" si="162"/>
        <v>-1.1647770392642087E-6</v>
      </c>
      <c r="AE149" s="33">
        <f t="shared" si="163"/>
        <v>-7.2719694355072306E-7</v>
      </c>
      <c r="AF149" s="33">
        <f t="shared" si="164"/>
        <v>-2.4349415155278109E-6</v>
      </c>
      <c r="AG149" s="33">
        <f t="shared" si="165"/>
        <v>1.2459711749834845E-4</v>
      </c>
      <c r="AH149" s="33">
        <f t="shared" si="166"/>
        <v>3.2129600364694255E-6</v>
      </c>
      <c r="AI149" s="33">
        <f t="shared" si="167"/>
        <v>1.4695610393467007E-5</v>
      </c>
      <c r="AJ149" s="33">
        <f t="shared" si="168"/>
        <v>-3.3950393198090012E-5</v>
      </c>
      <c r="AK149" s="33">
        <f t="shared" si="169"/>
        <v>3.4676711735182053E-5</v>
      </c>
      <c r="AL149" s="33">
        <f t="shared" si="170"/>
        <v>1.2912839431056256E-5</v>
      </c>
      <c r="AM149" s="35">
        <f t="shared" si="171"/>
        <v>-2.3460541855324646E-3</v>
      </c>
      <c r="AN149" s="52">
        <f t="shared" si="172"/>
        <v>-6.390432518932343E-6</v>
      </c>
      <c r="AO149" s="34">
        <f t="shared" si="173"/>
        <v>-5.9528524232188573E-6</v>
      </c>
      <c r="AP149" s="34">
        <f t="shared" si="174"/>
        <v>-7.6605969951959452E-6</v>
      </c>
      <c r="AQ149" s="34">
        <f t="shared" si="175"/>
        <v>1.1937146201868032E-4</v>
      </c>
      <c r="AR149" s="34">
        <f t="shared" si="176"/>
        <v>-2.0126954431987087E-6</v>
      </c>
      <c r="AS149" s="34">
        <f t="shared" si="177"/>
        <v>9.4699549137988726E-6</v>
      </c>
      <c r="AT149" s="34">
        <f t="shared" si="178"/>
        <v>-3.9176048677758146E-5</v>
      </c>
      <c r="AU149" s="34">
        <f t="shared" si="179"/>
        <v>2.9451056255513919E-5</v>
      </c>
      <c r="AV149" s="34">
        <f t="shared" si="180"/>
        <v>7.6871839513881213E-6</v>
      </c>
      <c r="AW149" s="53">
        <f t="shared" si="181"/>
        <v>-2.3512798410121327E-3</v>
      </c>
      <c r="AX149" s="52">
        <f t="shared" si="182"/>
        <v>-3.8981789771685982E-6</v>
      </c>
      <c r="AY149" s="34">
        <f t="shared" si="183"/>
        <v>-3.4605988814551125E-6</v>
      </c>
      <c r="AZ149" s="34">
        <f t="shared" si="184"/>
        <v>-5.1683434534322004E-6</v>
      </c>
      <c r="BA149" s="34">
        <f t="shared" si="185"/>
        <v>1.2186371556044406E-4</v>
      </c>
      <c r="BB149" s="34">
        <f t="shared" si="186"/>
        <v>4.7955809856503606E-7</v>
      </c>
      <c r="BC149" s="34">
        <f t="shared" si="187"/>
        <v>1.1962208455562617E-5</v>
      </c>
      <c r="BD149" s="34">
        <f t="shared" si="188"/>
        <v>-3.6683795135994401E-5</v>
      </c>
      <c r="BE149" s="34">
        <f t="shared" si="189"/>
        <v>3.1943309797277664E-5</v>
      </c>
      <c r="BF149" s="34">
        <f t="shared" si="190"/>
        <v>1.0179437493151866E-5</v>
      </c>
      <c r="BG149" s="53">
        <f t="shared" si="191"/>
        <v>-2.348787587470369E-3</v>
      </c>
      <c r="BH149" s="32">
        <v>-1.1647770392642087E-6</v>
      </c>
      <c r="BI149" s="33">
        <v>-7.2719694355072306E-7</v>
      </c>
      <c r="BJ149" s="33">
        <v>-2.4349415155278109E-6</v>
      </c>
      <c r="BK149" s="33">
        <v>1.2459711749834845E-4</v>
      </c>
      <c r="BL149" s="33">
        <v>3.2129600364694255E-6</v>
      </c>
      <c r="BM149" s="33">
        <v>1.4695610393467007E-5</v>
      </c>
      <c r="BN149" s="33">
        <v>-3.3950393198090012E-5</v>
      </c>
      <c r="BO149" s="33">
        <v>3.4676711735182053E-5</v>
      </c>
      <c r="BP149" s="33">
        <v>1.2912839431056256E-5</v>
      </c>
      <c r="BQ149" s="35">
        <v>-2.3460541855324646E-3</v>
      </c>
      <c r="BR149" s="32">
        <v>-6.390432518932343E-6</v>
      </c>
      <c r="BS149" s="33">
        <v>-5.9528524232188573E-6</v>
      </c>
      <c r="BT149" s="33">
        <v>-7.6605969951959452E-6</v>
      </c>
      <c r="BU149" s="33">
        <v>1.1937146201868032E-4</v>
      </c>
      <c r="BV149" s="33">
        <v>-2.0126954431987087E-6</v>
      </c>
      <c r="BW149" s="33">
        <v>9.4699549137988726E-6</v>
      </c>
      <c r="BX149" s="33">
        <v>-3.9176048677758146E-5</v>
      </c>
      <c r="BY149" s="33">
        <v>2.9451056255513919E-5</v>
      </c>
      <c r="BZ149" s="33">
        <v>7.6871839513881213E-6</v>
      </c>
      <c r="CA149" s="35">
        <v>-2.3512798410121327E-3</v>
      </c>
      <c r="CB149" s="52">
        <v>-3.8981789771685982E-6</v>
      </c>
      <c r="CC149" s="34">
        <v>-3.4605988814551125E-6</v>
      </c>
      <c r="CD149" s="34">
        <v>-5.1683434534322004E-6</v>
      </c>
      <c r="CE149" s="34">
        <v>1.2186371556044406E-4</v>
      </c>
      <c r="CF149" s="34">
        <v>4.7955809856503606E-7</v>
      </c>
      <c r="CG149" s="34">
        <v>1.1962208455562617E-5</v>
      </c>
      <c r="CH149" s="34">
        <v>-3.6683795135994401E-5</v>
      </c>
      <c r="CI149" s="34">
        <v>3.1943309797277664E-5</v>
      </c>
      <c r="CJ149" s="34">
        <v>1.0179437493151866E-5</v>
      </c>
      <c r="CK149" s="53">
        <v>-2.348787587470369E-3</v>
      </c>
      <c r="CL149" s="33">
        <v>0</v>
      </c>
      <c r="CM149" s="33">
        <f t="shared" si="147"/>
        <v>1.4821160239512077E-2</v>
      </c>
      <c r="CN149" s="33">
        <f t="shared" si="148"/>
        <v>7.3780143991197811E-3</v>
      </c>
      <c r="CO149" s="33">
        <f t="shared" si="149"/>
        <v>6.0094086601887309E-3</v>
      </c>
      <c r="CP149" s="33">
        <f t="shared" si="150"/>
        <v>6.1592225654218957E-3</v>
      </c>
      <c r="CQ149" s="33">
        <f t="shared" si="151"/>
        <v>5.6064424463133644E-3</v>
      </c>
      <c r="CR149" s="33">
        <f t="shared" si="152"/>
        <v>5.6702122531429033E-3</v>
      </c>
      <c r="CS149" s="33">
        <f t="shared" si="153"/>
        <v>1.2559517788769181E-2</v>
      </c>
      <c r="CT149" s="33">
        <f t="shared" si="154"/>
        <v>1.2981541732253188E-2</v>
      </c>
      <c r="CU149" s="33">
        <f t="shared" si="155"/>
        <v>5.4551713538699698E-3</v>
      </c>
      <c r="CV149" s="33">
        <f t="shared" si="156"/>
        <v>6.7636068524488113E-3</v>
      </c>
      <c r="CW149" s="33">
        <f t="shared" si="157"/>
        <v>1.1370604359269398E-2</v>
      </c>
      <c r="CX149" s="35">
        <f t="shared" si="158"/>
        <v>1.4210161501373886E-2</v>
      </c>
    </row>
    <row r="150" spans="1:102" x14ac:dyDescent="0.3">
      <c r="A150" s="21">
        <v>43997</v>
      </c>
      <c r="B150" s="22">
        <v>3066.59</v>
      </c>
      <c r="C150" s="23">
        <v>5546.59</v>
      </c>
      <c r="D150" s="23">
        <v>6279.3990000000003</v>
      </c>
      <c r="E150" s="23">
        <f t="shared" si="192"/>
        <v>5539.221700947588</v>
      </c>
      <c r="F150" s="23">
        <f>VLOOKUP($A150,Data!S$7:T$800,2,0)</f>
        <v>307.21540800000002</v>
      </c>
      <c r="G150" s="23">
        <f>VLOOKUP($A150,Data!V$7:Y$800,4,0)</f>
        <v>30.304448526520929</v>
      </c>
      <c r="H150" s="23">
        <f>VLOOKUP($A150,Data!P$7:Q$800,2,0)</f>
        <v>55.093499999999999</v>
      </c>
      <c r="I150" s="23">
        <f>VLOOKUP($A150,Data!K$7:N$800,4,0)</f>
        <v>57.708759141821091</v>
      </c>
      <c r="J150" s="23">
        <f>VLOOKUP($A150,Data!AA$7:AB$800,2,0)</f>
        <v>565.63109999999995</v>
      </c>
      <c r="K150" s="23">
        <f>VLOOKUP($A150,Data!AD$7:AE$800,2,0)</f>
        <v>57.1556</v>
      </c>
      <c r="L150" s="23">
        <f>VLOOKUP($A150,Data!AL$7:AO$800,4,0)</f>
        <v>304.24039416460772</v>
      </c>
      <c r="M150" s="23">
        <f>VLOOKUP($A150,Data!AG$7:AJ$800,4,0)</f>
        <v>30.728105440512451</v>
      </c>
      <c r="N150" s="23">
        <f>VLOOKUP($A150,Data!AQ$7:AU$800,5,0)</f>
        <v>31.027117344913705</v>
      </c>
      <c r="O150" s="24">
        <f>VLOOKUP($A150,Data!AQ$7:AW$800,7,0)</f>
        <v>31.167467957764885</v>
      </c>
      <c r="P150" s="32">
        <f t="shared" si="159"/>
        <v>8.3122075684491925E-3</v>
      </c>
      <c r="Q150" s="33">
        <f t="shared" si="145"/>
        <v>8.3352421674174337E-3</v>
      </c>
      <c r="R150" s="33">
        <f t="shared" si="146"/>
        <v>8.346957222566953E-3</v>
      </c>
      <c r="S150" s="34">
        <f t="shared" si="160"/>
        <v>8.3417447744492893E-3</v>
      </c>
      <c r="T150" s="33">
        <f t="shared" si="161"/>
        <v>8.347103402519318E-3</v>
      </c>
      <c r="U150" s="33">
        <f t="shared" si="133"/>
        <v>8.3437724965342852E-3</v>
      </c>
      <c r="V150" s="33">
        <f t="shared" si="134"/>
        <v>8.3477617895433287E-3</v>
      </c>
      <c r="W150" s="33">
        <f t="shared" si="135"/>
        <v>8.3275503122830496E-3</v>
      </c>
      <c r="X150" s="33">
        <f t="shared" si="136"/>
        <v>8.3418946764934887E-3</v>
      </c>
      <c r="Y150" s="33">
        <f t="shared" si="137"/>
        <v>8.3411546359741795E-3</v>
      </c>
      <c r="Z150" s="33">
        <f t="shared" si="138"/>
        <v>8.3140853358139033E-3</v>
      </c>
      <c r="AA150" s="33">
        <f t="shared" si="139"/>
        <v>8.4610800089885974E-3</v>
      </c>
      <c r="AB150" s="33">
        <f t="shared" si="140"/>
        <v>8.3805962152982971E-3</v>
      </c>
      <c r="AC150" s="35">
        <f t="shared" si="141"/>
        <v>1.2159007994128279E-2</v>
      </c>
      <c r="AD150" s="32">
        <f t="shared" si="162"/>
        <v>1.1861235101884304E-5</v>
      </c>
      <c r="AE150" s="33">
        <f t="shared" si="163"/>
        <v>8.5303291168514761E-6</v>
      </c>
      <c r="AF150" s="33">
        <f t="shared" si="164"/>
        <v>1.2519622125894969E-5</v>
      </c>
      <c r="AG150" s="33">
        <f t="shared" si="165"/>
        <v>-7.6918551343840846E-6</v>
      </c>
      <c r="AH150" s="33">
        <f t="shared" si="166"/>
        <v>6.6525090760549688E-6</v>
      </c>
      <c r="AI150" s="33">
        <f t="shared" si="167"/>
        <v>5.9124685567457647E-6</v>
      </c>
      <c r="AJ150" s="33">
        <f t="shared" si="168"/>
        <v>-2.1156831603530435E-5</v>
      </c>
      <c r="AK150" s="33">
        <f t="shared" si="169"/>
        <v>1.2583784157116362E-4</v>
      </c>
      <c r="AL150" s="33">
        <f t="shared" si="170"/>
        <v>4.5354047880863391E-5</v>
      </c>
      <c r="AM150" s="35">
        <f t="shared" si="171"/>
        <v>3.8237658267108454E-3</v>
      </c>
      <c r="AN150" s="52">
        <f t="shared" si="172"/>
        <v>1.4617995236498871E-7</v>
      </c>
      <c r="AO150" s="34">
        <f t="shared" si="173"/>
        <v>-3.1847260326678395E-6</v>
      </c>
      <c r="AP150" s="34">
        <f t="shared" si="174"/>
        <v>8.0456697637565355E-7</v>
      </c>
      <c r="AQ150" s="34">
        <f t="shared" si="175"/>
        <v>-1.94069102839034E-5</v>
      </c>
      <c r="AR150" s="34">
        <f t="shared" si="176"/>
        <v>-5.0625460734643468E-6</v>
      </c>
      <c r="AS150" s="34">
        <f t="shared" si="177"/>
        <v>-5.8025865927735509E-6</v>
      </c>
      <c r="AT150" s="34">
        <f t="shared" si="178"/>
        <v>-3.287188675304975E-5</v>
      </c>
      <c r="AU150" s="34">
        <f t="shared" si="179"/>
        <v>1.1412278642164431E-4</v>
      </c>
      <c r="AV150" s="34">
        <f t="shared" si="180"/>
        <v>3.3638992731344075E-5</v>
      </c>
      <c r="AW150" s="53">
        <f t="shared" si="181"/>
        <v>3.8120507715613261E-3</v>
      </c>
      <c r="AX150" s="52">
        <f t="shared" si="182"/>
        <v>5.3586280699402522E-6</v>
      </c>
      <c r="AY150" s="34">
        <f t="shared" si="183"/>
        <v>2.027722084907424E-6</v>
      </c>
      <c r="AZ150" s="34">
        <f t="shared" si="184"/>
        <v>6.017015093950917E-6</v>
      </c>
      <c r="BA150" s="34">
        <f t="shared" si="185"/>
        <v>-1.4194462166328137E-5</v>
      </c>
      <c r="BB150" s="34">
        <f t="shared" si="186"/>
        <v>1.4990204411091668E-7</v>
      </c>
      <c r="BC150" s="34">
        <f t="shared" si="187"/>
        <v>-5.9013847519828744E-7</v>
      </c>
      <c r="BD150" s="34">
        <f t="shared" si="188"/>
        <v>-2.7659438635474487E-5</v>
      </c>
      <c r="BE150" s="34">
        <f t="shared" si="189"/>
        <v>1.1933523453921957E-4</v>
      </c>
      <c r="BF150" s="34">
        <f t="shared" si="190"/>
        <v>3.8851440848919339E-5</v>
      </c>
      <c r="BG150" s="53">
        <f t="shared" si="191"/>
        <v>3.8172632196789014E-3</v>
      </c>
      <c r="BH150" s="32">
        <v>1.1861235101884304E-5</v>
      </c>
      <c r="BI150" s="33">
        <v>8.5303291168514761E-6</v>
      </c>
      <c r="BJ150" s="33">
        <v>1.2519622125894969E-5</v>
      </c>
      <c r="BK150" s="33">
        <v>-7.6918551343840846E-6</v>
      </c>
      <c r="BL150" s="33">
        <v>6.6525090760549688E-6</v>
      </c>
      <c r="BM150" s="33">
        <v>5.9124685567457647E-6</v>
      </c>
      <c r="BN150" s="33">
        <v>-2.1156831603530435E-5</v>
      </c>
      <c r="BO150" s="33">
        <v>1.2583784157116362E-4</v>
      </c>
      <c r="BP150" s="33">
        <v>4.5354047880863391E-5</v>
      </c>
      <c r="BQ150" s="35">
        <v>3.8237658267108454E-3</v>
      </c>
      <c r="BR150" s="32">
        <v>1.4617995236498871E-7</v>
      </c>
      <c r="BS150" s="33">
        <v>-3.1847260326678395E-6</v>
      </c>
      <c r="BT150" s="33">
        <v>8.0456697637565355E-7</v>
      </c>
      <c r="BU150" s="33">
        <v>-1.94069102839034E-5</v>
      </c>
      <c r="BV150" s="33">
        <v>-5.0625460734643468E-6</v>
      </c>
      <c r="BW150" s="33">
        <v>-5.8025865927735509E-6</v>
      </c>
      <c r="BX150" s="33">
        <v>-3.287188675304975E-5</v>
      </c>
      <c r="BY150" s="33">
        <v>1.1412278642164431E-4</v>
      </c>
      <c r="BZ150" s="33">
        <v>3.3638992731344075E-5</v>
      </c>
      <c r="CA150" s="35">
        <v>3.8120507715613261E-3</v>
      </c>
      <c r="CB150" s="52">
        <v>5.3586280699402522E-6</v>
      </c>
      <c r="CC150" s="34">
        <v>2.027722084907424E-6</v>
      </c>
      <c r="CD150" s="34">
        <v>6.017015093950917E-6</v>
      </c>
      <c r="CE150" s="34">
        <v>-1.4194462166328137E-5</v>
      </c>
      <c r="CF150" s="34">
        <v>1.4990204411091668E-7</v>
      </c>
      <c r="CG150" s="34">
        <v>-5.9013847519828744E-7</v>
      </c>
      <c r="CH150" s="34">
        <v>-2.7659438635474487E-5</v>
      </c>
      <c r="CI150" s="34">
        <v>1.1933523453921957E-4</v>
      </c>
      <c r="CJ150" s="34">
        <v>3.8851440848919339E-5</v>
      </c>
      <c r="CK150" s="53">
        <v>3.8172632196789014E-3</v>
      </c>
      <c r="CL150" s="33">
        <v>0</v>
      </c>
      <c r="CM150" s="33">
        <f t="shared" si="147"/>
        <v>1.4815955907019118E-2</v>
      </c>
      <c r="CN150" s="33">
        <f t="shared" si="148"/>
        <v>7.375312110232235E-3</v>
      </c>
      <c r="CO150" s="33">
        <f t="shared" si="149"/>
        <v>6.0105586190757343E-3</v>
      </c>
      <c r="CP150" s="33">
        <f t="shared" si="150"/>
        <v>6.1599406176613414E-3</v>
      </c>
      <c r="CQ150" s="33">
        <f t="shared" si="151"/>
        <v>5.6088454508638197E-3</v>
      </c>
      <c r="CR150" s="33">
        <f t="shared" si="152"/>
        <v>5.5472568962293689E-3</v>
      </c>
      <c r="CS150" s="33">
        <f t="shared" si="153"/>
        <v>1.2556325063947993E-2</v>
      </c>
      <c r="CT150" s="33">
        <f t="shared" si="154"/>
        <v>1.296693275300953E-2</v>
      </c>
      <c r="CU150" s="33">
        <f t="shared" si="155"/>
        <v>5.4886724459659586E-3</v>
      </c>
      <c r="CV150" s="33">
        <f t="shared" si="156"/>
        <v>6.7293468325426709E-3</v>
      </c>
      <c r="CW150" s="33">
        <f t="shared" si="157"/>
        <v>1.1357788033208305E-2</v>
      </c>
      <c r="CX150" s="35">
        <f t="shared" si="158"/>
        <v>1.6550636623661408E-2</v>
      </c>
    </row>
    <row r="151" spans="1:102" x14ac:dyDescent="0.3">
      <c r="A151" s="21">
        <v>43994</v>
      </c>
      <c r="B151" s="22">
        <v>3041.31</v>
      </c>
      <c r="C151" s="23">
        <v>5500.74</v>
      </c>
      <c r="D151" s="23">
        <v>6227.4189999999999</v>
      </c>
      <c r="E151" s="23">
        <f t="shared" si="192"/>
        <v>5493.3971836965129</v>
      </c>
      <c r="F151" s="23">
        <f>VLOOKUP($A151,Data!S$7:T$800,2,0)</f>
        <v>304.67227700000001</v>
      </c>
      <c r="G151" s="23">
        <f>VLOOKUP($A151,Data!V$7:Y$800,4,0)</f>
        <v>30.053687396205031</v>
      </c>
      <c r="H151" s="23">
        <f>VLOOKUP($A151,Data!P$7:Q$800,2,0)</f>
        <v>54.6374</v>
      </c>
      <c r="I151" s="23">
        <f>VLOOKUP($A151,Data!K$7:N$800,4,0)</f>
        <v>57.232155487518369</v>
      </c>
      <c r="J151" s="23">
        <f>VLOOKUP($A151,Data!AA$7:AB$800,2,0)</f>
        <v>560.95169999999996</v>
      </c>
      <c r="K151" s="23">
        <f>VLOOKUP($A151,Data!AD$7:AE$800,2,0)</f>
        <v>56.6828</v>
      </c>
      <c r="L151" s="23">
        <f>VLOOKUP($A151,Data!AL$7:AO$800,4,0)</f>
        <v>301.73177047634118</v>
      </c>
      <c r="M151" s="23">
        <f>VLOOKUP($A151,Data!AG$7:AJ$800,4,0)</f>
        <v>30.470293846380827</v>
      </c>
      <c r="N151" s="23">
        <f>VLOOKUP($A151,Data!AQ$7:AU$800,5,0)</f>
        <v>30.769252662502776</v>
      </c>
      <c r="O151" s="24">
        <f>VLOOKUP($A151,Data!AQ$7:AW$800,7,0)</f>
        <v>30.793054956386552</v>
      </c>
      <c r="P151" s="32">
        <f t="shared" si="159"/>
        <v>1.3060857399820103E-2</v>
      </c>
      <c r="Q151" s="33">
        <f t="shared" si="145"/>
        <v>1.3273945047414637E-2</v>
      </c>
      <c r="R151" s="33">
        <f t="shared" si="146"/>
        <v>1.3362565419893224E-2</v>
      </c>
      <c r="S151" s="34">
        <f t="shared" si="160"/>
        <v>1.3317309216882256E-2</v>
      </c>
      <c r="T151" s="33">
        <f t="shared" si="161"/>
        <v>1.3302240516004149E-2</v>
      </c>
      <c r="U151" s="33">
        <f t="shared" si="133"/>
        <v>1.330734843139747E-2</v>
      </c>
      <c r="V151" s="33">
        <f t="shared" si="134"/>
        <v>1.3297379099561635E-2</v>
      </c>
      <c r="W151" s="33">
        <f t="shared" si="135"/>
        <v>1.3183336262963641E-2</v>
      </c>
      <c r="X151" s="33">
        <f t="shared" si="136"/>
        <v>1.3358515925189218E-2</v>
      </c>
      <c r="Y151" s="33">
        <f t="shared" si="137"/>
        <v>1.3287569606449834E-2</v>
      </c>
      <c r="Z151" s="33">
        <f t="shared" si="138"/>
        <v>1.3273784815061473E-2</v>
      </c>
      <c r="AA151" s="33">
        <f t="shared" si="139"/>
        <v>1.330600849446073E-2</v>
      </c>
      <c r="AB151" s="33">
        <f t="shared" si="140"/>
        <v>1.3285905842194357E-2</v>
      </c>
      <c r="AC151" s="35">
        <f t="shared" si="141"/>
        <v>2.1944684885317978E-2</v>
      </c>
      <c r="AD151" s="32">
        <f t="shared" si="162"/>
        <v>2.8295468589512041E-5</v>
      </c>
      <c r="AE151" s="33">
        <f t="shared" si="163"/>
        <v>3.3403383982832935E-5</v>
      </c>
      <c r="AF151" s="33">
        <f t="shared" si="164"/>
        <v>2.3434052146997786E-5</v>
      </c>
      <c r="AG151" s="33">
        <f t="shared" si="165"/>
        <v>-9.0608784450996183E-5</v>
      </c>
      <c r="AH151" s="33">
        <f t="shared" si="166"/>
        <v>8.4570877774581277E-5</v>
      </c>
      <c r="AI151" s="33">
        <f t="shared" si="167"/>
        <v>1.3624559035196881E-5</v>
      </c>
      <c r="AJ151" s="33">
        <f t="shared" si="168"/>
        <v>-1.6023235316353635E-7</v>
      </c>
      <c r="AK151" s="33">
        <f t="shared" si="169"/>
        <v>3.206344704609343E-5</v>
      </c>
      <c r="AL151" s="33">
        <f t="shared" si="170"/>
        <v>1.1960794779719564E-5</v>
      </c>
      <c r="AM151" s="35">
        <f t="shared" si="171"/>
        <v>8.6707398379033407E-3</v>
      </c>
      <c r="AN151" s="52">
        <f t="shared" si="172"/>
        <v>-6.0324903889075188E-5</v>
      </c>
      <c r="AO151" s="34">
        <f t="shared" si="173"/>
        <v>-5.5216988495754293E-5</v>
      </c>
      <c r="AP151" s="34">
        <f t="shared" si="174"/>
        <v>-6.5186320331589442E-5</v>
      </c>
      <c r="AQ151" s="34">
        <f t="shared" si="175"/>
        <v>-1.7922915692958341E-4</v>
      </c>
      <c r="AR151" s="34">
        <f t="shared" si="176"/>
        <v>-4.0494947040059515E-6</v>
      </c>
      <c r="AS151" s="34">
        <f t="shared" si="177"/>
        <v>-7.4995813443390347E-5</v>
      </c>
      <c r="AT151" s="34">
        <f t="shared" si="178"/>
        <v>-8.8780604831750765E-5</v>
      </c>
      <c r="AU151" s="34">
        <f t="shared" si="179"/>
        <v>-5.6556925432493799E-5</v>
      </c>
      <c r="AV151" s="34">
        <f t="shared" si="180"/>
        <v>-7.6659577698867665E-5</v>
      </c>
      <c r="AW151" s="53">
        <f t="shared" si="181"/>
        <v>8.5821194654247535E-3</v>
      </c>
      <c r="AX151" s="52">
        <f t="shared" si="182"/>
        <v>-1.5068700878195784E-5</v>
      </c>
      <c r="AY151" s="34">
        <f t="shared" si="183"/>
        <v>-9.96078548487489E-6</v>
      </c>
      <c r="AZ151" s="34">
        <f t="shared" si="184"/>
        <v>-1.9930117320710039E-5</v>
      </c>
      <c r="BA151" s="34">
        <f t="shared" si="185"/>
        <v>-1.3397295391870401E-4</v>
      </c>
      <c r="BB151" s="34">
        <f t="shared" si="186"/>
        <v>4.1206708306873452E-5</v>
      </c>
      <c r="BC151" s="34">
        <f t="shared" si="187"/>
        <v>-2.9739610432510943E-5</v>
      </c>
      <c r="BD151" s="34">
        <f t="shared" si="188"/>
        <v>-4.3524401820871361E-5</v>
      </c>
      <c r="BE151" s="34">
        <f t="shared" si="189"/>
        <v>-1.1300722421614395E-5</v>
      </c>
      <c r="BF151" s="34">
        <f t="shared" si="190"/>
        <v>-3.1403374687988261E-5</v>
      </c>
      <c r="BG151" s="53">
        <f t="shared" si="191"/>
        <v>8.6273756684356329E-3</v>
      </c>
      <c r="BH151" s="32">
        <v>2.8295468589512041E-5</v>
      </c>
      <c r="BI151" s="33">
        <v>3.3403383982832935E-5</v>
      </c>
      <c r="BJ151" s="33">
        <v>2.3434052146997786E-5</v>
      </c>
      <c r="BK151" s="33">
        <v>-9.0608784450996183E-5</v>
      </c>
      <c r="BL151" s="33">
        <v>8.4570877774581277E-5</v>
      </c>
      <c r="BM151" s="33">
        <v>1.3624559035196881E-5</v>
      </c>
      <c r="BN151" s="33">
        <v>-1.6023235316353635E-7</v>
      </c>
      <c r="BO151" s="33">
        <v>3.206344704609343E-5</v>
      </c>
      <c r="BP151" s="33">
        <v>1.1960794779719564E-5</v>
      </c>
      <c r="BQ151" s="35">
        <v>8.6707398379033407E-3</v>
      </c>
      <c r="BR151" s="32">
        <v>-6.0324903889075188E-5</v>
      </c>
      <c r="BS151" s="33">
        <v>-5.5216988495754293E-5</v>
      </c>
      <c r="BT151" s="33">
        <v>-6.5186320331589442E-5</v>
      </c>
      <c r="BU151" s="33">
        <v>-1.7922915692958341E-4</v>
      </c>
      <c r="BV151" s="33">
        <v>-4.0494947040059515E-6</v>
      </c>
      <c r="BW151" s="33">
        <v>-7.4995813443390347E-5</v>
      </c>
      <c r="BX151" s="33">
        <v>-8.8780604831750765E-5</v>
      </c>
      <c r="BY151" s="33">
        <v>-5.6556925432493799E-5</v>
      </c>
      <c r="BZ151" s="33">
        <v>-7.6659577698867665E-5</v>
      </c>
      <c r="CA151" s="35">
        <v>8.5821194654247535E-3</v>
      </c>
      <c r="CB151" s="52">
        <v>-1.5068700878195784E-5</v>
      </c>
      <c r="CC151" s="34">
        <v>-9.96078548487489E-6</v>
      </c>
      <c r="CD151" s="34">
        <v>-1.9930117320710039E-5</v>
      </c>
      <c r="CE151" s="34">
        <v>-1.3397295391870401E-4</v>
      </c>
      <c r="CF151" s="34">
        <v>4.1206708306873452E-5</v>
      </c>
      <c r="CG151" s="34">
        <v>-2.9739610432510943E-5</v>
      </c>
      <c r="CH151" s="34">
        <v>-4.3524401820871361E-5</v>
      </c>
      <c r="CI151" s="34">
        <v>-1.1300722421614395E-5</v>
      </c>
      <c r="CJ151" s="34">
        <v>-3.1403374687988261E-5</v>
      </c>
      <c r="CK151" s="53">
        <v>8.6273756684356329E-3</v>
      </c>
      <c r="CL151" s="33">
        <v>0</v>
      </c>
      <c r="CM151" s="33">
        <f t="shared" si="147"/>
        <v>1.4804165694528137E-2</v>
      </c>
      <c r="CN151" s="33">
        <f t="shared" si="148"/>
        <v>7.368815735543599E-3</v>
      </c>
      <c r="CO151" s="33">
        <f t="shared" si="149"/>
        <v>5.9987248688615491E-3</v>
      </c>
      <c r="CP151" s="33">
        <f t="shared" si="150"/>
        <v>6.1514287632007392E-3</v>
      </c>
      <c r="CQ151" s="33">
        <f t="shared" si="151"/>
        <v>5.5963598350590171E-3</v>
      </c>
      <c r="CR151" s="33">
        <f t="shared" si="152"/>
        <v>5.5549275423683042E-3</v>
      </c>
      <c r="CS151" s="33">
        <f t="shared" si="153"/>
        <v>1.2549644750278421E-2</v>
      </c>
      <c r="CT151" s="33">
        <f t="shared" si="154"/>
        <v>1.2960993160926693E-2</v>
      </c>
      <c r="CU151" s="33">
        <f t="shared" si="155"/>
        <v>5.5097699936761391E-3</v>
      </c>
      <c r="CV151" s="33">
        <f t="shared" si="156"/>
        <v>6.6037250801882497E-3</v>
      </c>
      <c r="CW151" s="33">
        <f t="shared" si="157"/>
        <v>1.1312300079834969E-2</v>
      </c>
      <c r="CX151" s="35">
        <f t="shared" si="158"/>
        <v>1.2710279965525206E-2</v>
      </c>
    </row>
    <row r="152" spans="1:102" x14ac:dyDescent="0.3">
      <c r="A152" s="21">
        <v>43993</v>
      </c>
      <c r="B152" s="22">
        <v>3002.1</v>
      </c>
      <c r="C152" s="23">
        <v>5428.68</v>
      </c>
      <c r="D152" s="23">
        <v>6145.3019999999997</v>
      </c>
      <c r="E152" s="23">
        <f t="shared" si="192"/>
        <v>5421.2013687419903</v>
      </c>
      <c r="F152" s="23">
        <f>VLOOKUP($A152,Data!S$7:T$800,2,0)</f>
        <v>300.67265700000002</v>
      </c>
      <c r="G152" s="23">
        <f>VLOOKUP($A152,Data!V$7:Y$800,4,0)</f>
        <v>29.659004686710524</v>
      </c>
      <c r="H152" s="23">
        <f>VLOOKUP($A152,Data!P$7:Q$800,2,0)</f>
        <v>53.920400000000001</v>
      </c>
      <c r="I152" s="23">
        <f>VLOOKUP($A152,Data!K$7:N$800,4,0)</f>
        <v>56.487462277670367</v>
      </c>
      <c r="J152" s="23">
        <f>VLOOKUP($A152,Data!AA$7:AB$800,2,0)</f>
        <v>553.55700000000002</v>
      </c>
      <c r="K152" s="23">
        <f>VLOOKUP($A152,Data!AD$7:AE$800,2,0)</f>
        <v>55.939500000000002</v>
      </c>
      <c r="L152" s="23">
        <f>VLOOKUP($A152,Data!AL$7:AO$800,4,0)</f>
        <v>297.77911458689522</v>
      </c>
      <c r="M152" s="23">
        <f>VLOOKUP($A152,Data!AG$7:AJ$800,4,0)</f>
        <v>30.070179778813966</v>
      </c>
      <c r="N152" s="23">
        <f>VLOOKUP($A152,Data!AQ$7:AU$800,5,0)</f>
        <v>30.365815299610684</v>
      </c>
      <c r="O152" s="24">
        <f>VLOOKUP($A152,Data!AQ$7:AW$800,7,0)</f>
        <v>30.131821625788021</v>
      </c>
      <c r="P152" s="32">
        <f t="shared" si="159"/>
        <v>-5.8944121574601716E-2</v>
      </c>
      <c r="Q152" s="33">
        <f t="shared" si="145"/>
        <v>-5.8863912957550113E-2</v>
      </c>
      <c r="R152" s="33">
        <f t="shared" si="146"/>
        <v>-5.8828808684385447E-2</v>
      </c>
      <c r="S152" s="34">
        <f t="shared" si="160"/>
        <v>-5.8846105617917886E-2</v>
      </c>
      <c r="T152" s="33">
        <f t="shared" si="161"/>
        <v>-5.8837667372043323E-2</v>
      </c>
      <c r="U152" s="33">
        <f t="shared" si="133"/>
        <v>-5.8837054164970537E-2</v>
      </c>
      <c r="V152" s="33">
        <f t="shared" si="134"/>
        <v>-5.8846117594489988E-2</v>
      </c>
      <c r="W152" s="33">
        <f t="shared" si="135"/>
        <v>-5.8775103050288435E-2</v>
      </c>
      <c r="X152" s="33">
        <f t="shared" si="136"/>
        <v>-5.8833270652019376E-2</v>
      </c>
      <c r="Y152" s="33">
        <f t="shared" si="137"/>
        <v>-5.8810564163479628E-2</v>
      </c>
      <c r="Z152" s="33">
        <f t="shared" si="138"/>
        <v>-5.8756125089467481E-2</v>
      </c>
      <c r="AA152" s="33">
        <f t="shared" si="139"/>
        <v>-5.882992402830145E-2</v>
      </c>
      <c r="AB152" s="33">
        <f t="shared" si="140"/>
        <v>-5.8847598450657457E-2</v>
      </c>
      <c r="AC152" s="35">
        <f t="shared" si="141"/>
        <v>-6.8062015743694415E-2</v>
      </c>
      <c r="AD152" s="32">
        <f t="shared" si="162"/>
        <v>2.6245585506790015E-5</v>
      </c>
      <c r="AE152" s="33">
        <f t="shared" si="163"/>
        <v>2.6858792579576019E-5</v>
      </c>
      <c r="AF152" s="33">
        <f t="shared" si="164"/>
        <v>1.7795363060124636E-5</v>
      </c>
      <c r="AG152" s="33">
        <f t="shared" si="165"/>
        <v>8.8809907261677701E-5</v>
      </c>
      <c r="AH152" s="33">
        <f t="shared" si="166"/>
        <v>3.0642305530736991E-5</v>
      </c>
      <c r="AI152" s="33">
        <f t="shared" si="167"/>
        <v>5.3348794070484651E-5</v>
      </c>
      <c r="AJ152" s="33">
        <f t="shared" si="168"/>
        <v>1.0778786808263163E-4</v>
      </c>
      <c r="AK152" s="33">
        <f t="shared" si="169"/>
        <v>3.3988929248662814E-5</v>
      </c>
      <c r="AL152" s="33">
        <f t="shared" si="170"/>
        <v>1.6314506892656233E-5</v>
      </c>
      <c r="AM152" s="35">
        <f t="shared" si="171"/>
        <v>-9.1981027861443021E-3</v>
      </c>
      <c r="AN152" s="52">
        <f t="shared" si="172"/>
        <v>-8.8586876578755636E-6</v>
      </c>
      <c r="AO152" s="34">
        <f t="shared" si="173"/>
        <v>-8.2454805850895596E-6</v>
      </c>
      <c r="AP152" s="34">
        <f t="shared" si="174"/>
        <v>-1.7308910104540942E-5</v>
      </c>
      <c r="AQ152" s="34">
        <f t="shared" si="175"/>
        <v>5.3705634097012123E-5</v>
      </c>
      <c r="AR152" s="34">
        <f t="shared" si="176"/>
        <v>-4.4619676339285874E-6</v>
      </c>
      <c r="AS152" s="34">
        <f t="shared" si="177"/>
        <v>1.8244520905819073E-5</v>
      </c>
      <c r="AT152" s="34">
        <f t="shared" si="178"/>
        <v>7.2683594917966055E-5</v>
      </c>
      <c r="AU152" s="34">
        <f t="shared" si="179"/>
        <v>-1.1153439160027645E-6</v>
      </c>
      <c r="AV152" s="34">
        <f t="shared" si="180"/>
        <v>-1.8789766272009345E-5</v>
      </c>
      <c r="AW152" s="53">
        <f t="shared" si="181"/>
        <v>-9.2332070593089677E-3</v>
      </c>
      <c r="AX152" s="52">
        <f t="shared" si="182"/>
        <v>8.4382458745979605E-6</v>
      </c>
      <c r="AY152" s="34">
        <f t="shared" si="183"/>
        <v>9.0514529473839644E-6</v>
      </c>
      <c r="AZ152" s="34">
        <f t="shared" si="184"/>
        <v>-1.197657206741809E-8</v>
      </c>
      <c r="BA152" s="34">
        <f t="shared" si="185"/>
        <v>7.1002567629485647E-5</v>
      </c>
      <c r="BB152" s="34">
        <f t="shared" si="186"/>
        <v>1.2834965898544937E-5</v>
      </c>
      <c r="BC152" s="34">
        <f t="shared" si="187"/>
        <v>3.5541454438292597E-5</v>
      </c>
      <c r="BD152" s="34">
        <f t="shared" si="188"/>
        <v>8.9980528450439579E-5</v>
      </c>
      <c r="BE152" s="34">
        <f t="shared" si="189"/>
        <v>1.618158961647076E-5</v>
      </c>
      <c r="BF152" s="34">
        <f t="shared" si="190"/>
        <v>-1.492832739535821E-6</v>
      </c>
      <c r="BG152" s="53">
        <f t="shared" si="191"/>
        <v>-9.2159101257764942E-3</v>
      </c>
      <c r="BH152" s="32">
        <v>2.6245585506790015E-5</v>
      </c>
      <c r="BI152" s="33">
        <v>2.6858792579576019E-5</v>
      </c>
      <c r="BJ152" s="33">
        <v>1.7795363060124636E-5</v>
      </c>
      <c r="BK152" s="33">
        <v>8.8809907261677701E-5</v>
      </c>
      <c r="BL152" s="33">
        <v>3.0642305530736991E-5</v>
      </c>
      <c r="BM152" s="33">
        <v>5.3348794070484651E-5</v>
      </c>
      <c r="BN152" s="33">
        <v>1.0778786808263163E-4</v>
      </c>
      <c r="BO152" s="33">
        <v>3.3988929248662814E-5</v>
      </c>
      <c r="BP152" s="33">
        <v>1.6314506892656233E-5</v>
      </c>
      <c r="BQ152" s="35">
        <v>-9.1981027861443021E-3</v>
      </c>
      <c r="BR152" s="32">
        <v>-8.8586876578755636E-6</v>
      </c>
      <c r="BS152" s="33">
        <v>-8.2454805850895596E-6</v>
      </c>
      <c r="BT152" s="33">
        <v>-1.7308910104540942E-5</v>
      </c>
      <c r="BU152" s="33">
        <v>5.3705634097012123E-5</v>
      </c>
      <c r="BV152" s="33">
        <v>-4.4619676339285874E-6</v>
      </c>
      <c r="BW152" s="33">
        <v>1.8244520905819073E-5</v>
      </c>
      <c r="BX152" s="33">
        <v>7.2683594917966055E-5</v>
      </c>
      <c r="BY152" s="33">
        <v>-1.1153439160027645E-6</v>
      </c>
      <c r="BZ152" s="33">
        <v>-1.8789766272009345E-5</v>
      </c>
      <c r="CA152" s="35">
        <v>-9.2332070593089677E-3</v>
      </c>
      <c r="CB152" s="52">
        <v>8.4382458745979605E-6</v>
      </c>
      <c r="CC152" s="34">
        <v>9.0514529473839644E-6</v>
      </c>
      <c r="CD152" s="34">
        <v>-1.197657206741809E-8</v>
      </c>
      <c r="CE152" s="34">
        <v>7.1002567629485647E-5</v>
      </c>
      <c r="CF152" s="34">
        <v>1.2834965898544937E-5</v>
      </c>
      <c r="CG152" s="34">
        <v>3.5541454438292597E-5</v>
      </c>
      <c r="CH152" s="34">
        <v>8.9980528450439579E-5</v>
      </c>
      <c r="CI152" s="34">
        <v>1.618158961647076E-5</v>
      </c>
      <c r="CJ152" s="34">
        <v>-1.492832739535821E-6</v>
      </c>
      <c r="CK152" s="53">
        <v>-9.2159101257764942E-3</v>
      </c>
      <c r="CL152" s="33">
        <v>0</v>
      </c>
      <c r="CM152" s="33">
        <f t="shared" si="147"/>
        <v>1.4715419251522421E-2</v>
      </c>
      <c r="CN152" s="33">
        <f t="shared" si="148"/>
        <v>7.3257061274825119E-3</v>
      </c>
      <c r="CO152" s="33">
        <f t="shared" si="149"/>
        <v>5.9706333437645753E-3</v>
      </c>
      <c r="CP152" s="33">
        <f t="shared" si="150"/>
        <v>6.1182612720427354E-3</v>
      </c>
      <c r="CQ152" s="33">
        <f t="shared" si="151"/>
        <v>5.573103880764263E-3</v>
      </c>
      <c r="CR152" s="33">
        <f t="shared" si="152"/>
        <v>5.6448541197433588E-3</v>
      </c>
      <c r="CS152" s="33">
        <f t="shared" si="153"/>
        <v>1.2465141377680622E-2</v>
      </c>
      <c r="CT152" s="33">
        <f t="shared" si="154"/>
        <v>1.2947372993004747E-2</v>
      </c>
      <c r="CU152" s="33">
        <f t="shared" si="155"/>
        <v>5.509928998280067E-3</v>
      </c>
      <c r="CV152" s="33">
        <f t="shared" si="156"/>
        <v>6.5718737095612489E-3</v>
      </c>
      <c r="CW152" s="33">
        <f t="shared" si="157"/>
        <v>1.130036258143563E-2</v>
      </c>
      <c r="CX152" s="35">
        <f t="shared" si="158"/>
        <v>4.1178898894063121E-3</v>
      </c>
    </row>
    <row r="153" spans="1:102" x14ac:dyDescent="0.3">
      <c r="A153" s="21">
        <v>43992</v>
      </c>
      <c r="B153" s="22">
        <v>3190.14</v>
      </c>
      <c r="C153" s="23">
        <v>5768.22</v>
      </c>
      <c r="D153" s="23">
        <v>6529.42</v>
      </c>
      <c r="E153" s="23">
        <f t="shared" si="192"/>
        <v>5760.1646246189093</v>
      </c>
      <c r="F153" s="23">
        <f>VLOOKUP($A153,Data!S$7:T$800,2,0)</f>
        <v>319.46949699999999</v>
      </c>
      <c r="G153" s="23">
        <f>VLOOKUP($A153,Data!V$7:Y$800,4,0)</f>
        <v>31.513145325112774</v>
      </c>
      <c r="H153" s="23">
        <f>VLOOKUP($A153,Data!P$7:Q$800,2,0)</f>
        <v>57.291800000000002</v>
      </c>
      <c r="I153" s="23">
        <f>VLOOKUP($A153,Data!K$7:N$800,4,0)</f>
        <v>60.014840725880653</v>
      </c>
      <c r="J153" s="23">
        <f>VLOOKUP($A153,Data!AA$7:AB$800,2,0)</f>
        <v>588.16039999999998</v>
      </c>
      <c r="K153" s="23">
        <f>VLOOKUP($A153,Data!AD$7:AE$800,2,0)</f>
        <v>59.434899999999999</v>
      </c>
      <c r="L153" s="23">
        <f>VLOOKUP($A153,Data!AL$7:AO$800,4,0)</f>
        <v>316.36765191720355</v>
      </c>
      <c r="M153" s="23">
        <f>VLOOKUP($A153,Data!AG$7:AJ$800,4,0)</f>
        <v>31.949783090764342</v>
      </c>
      <c r="N153" s="23">
        <f>VLOOKUP($A153,Data!AQ$7:AU$800,5,0)</f>
        <v>32.264503867409694</v>
      </c>
      <c r="O153" s="24">
        <f>VLOOKUP($A153,Data!AQ$7:AW$800,7,0)</f>
        <v>32.332432130485024</v>
      </c>
      <c r="P153" s="32">
        <f t="shared" si="159"/>
        <v>-5.3130787794885004E-3</v>
      </c>
      <c r="Q153" s="33">
        <f t="shared" si="145"/>
        <v>-5.3112422443792884E-3</v>
      </c>
      <c r="R153" s="33">
        <f t="shared" si="146"/>
        <v>-5.3090442653943581E-3</v>
      </c>
      <c r="S153" s="34">
        <f t="shared" si="160"/>
        <v>-5.3096494425084791E-3</v>
      </c>
      <c r="T153" s="33">
        <f t="shared" si="161"/>
        <v>-5.3115085334535239E-3</v>
      </c>
      <c r="U153" s="33">
        <f t="shared" si="133"/>
        <v>-5.3121548874227598E-3</v>
      </c>
      <c r="V153" s="33">
        <f t="shared" si="134"/>
        <v>-5.3178837496375975E-3</v>
      </c>
      <c r="W153" s="33">
        <f t="shared" si="135"/>
        <v>-5.4116103640537982E-3</v>
      </c>
      <c r="X153" s="33">
        <f t="shared" si="136"/>
        <v>-5.3120117760586671E-3</v>
      </c>
      <c r="Y153" s="33">
        <f t="shared" si="137"/>
        <v>-5.3002764779521705E-3</v>
      </c>
      <c r="Z153" s="33">
        <f t="shared" si="138"/>
        <v>-5.3174193480134413E-3</v>
      </c>
      <c r="AA153" s="33">
        <f t="shared" si="139"/>
        <v>-5.3599508182036182E-3</v>
      </c>
      <c r="AB153" s="33">
        <f t="shared" si="140"/>
        <v>-5.2992392343641503E-3</v>
      </c>
      <c r="AC153" s="35">
        <f t="shared" si="141"/>
        <v>-1.780833829281292E-3</v>
      </c>
      <c r="AD153" s="32">
        <f t="shared" si="162"/>
        <v>-2.6628907423553727E-7</v>
      </c>
      <c r="AE153" s="33">
        <f t="shared" si="163"/>
        <v>-9.1264304347138392E-7</v>
      </c>
      <c r="AF153" s="33">
        <f t="shared" si="164"/>
        <v>-6.6415052583090883E-6</v>
      </c>
      <c r="AG153" s="33">
        <f t="shared" si="165"/>
        <v>-1.0036811967450987E-4</v>
      </c>
      <c r="AH153" s="33">
        <f t="shared" si="166"/>
        <v>-7.6953167937876543E-7</v>
      </c>
      <c r="AI153" s="33">
        <f t="shared" si="167"/>
        <v>1.0965766427117885E-5</v>
      </c>
      <c r="AJ153" s="33">
        <f t="shared" si="168"/>
        <v>-6.177103634152914E-6</v>
      </c>
      <c r="AK153" s="33">
        <f t="shared" si="169"/>
        <v>-4.8708573824329804E-5</v>
      </c>
      <c r="AL153" s="33">
        <f t="shared" si="170"/>
        <v>1.2003010015138038E-5</v>
      </c>
      <c r="AM153" s="35">
        <f t="shared" si="171"/>
        <v>3.5304084150979964E-3</v>
      </c>
      <c r="AN153" s="52">
        <f t="shared" si="172"/>
        <v>-2.4642680591657751E-6</v>
      </c>
      <c r="AO153" s="34">
        <f t="shared" si="173"/>
        <v>-3.1106220284016217E-6</v>
      </c>
      <c r="AP153" s="34">
        <f t="shared" si="174"/>
        <v>-8.8394842432393261E-6</v>
      </c>
      <c r="AQ153" s="34">
        <f t="shared" si="175"/>
        <v>-1.0256609865944011E-4</v>
      </c>
      <c r="AR153" s="34">
        <f t="shared" si="176"/>
        <v>-2.9675106643090032E-6</v>
      </c>
      <c r="AS153" s="34">
        <f t="shared" si="177"/>
        <v>8.7677874421876467E-6</v>
      </c>
      <c r="AT153" s="34">
        <f t="shared" si="178"/>
        <v>-8.3750826190831518E-6</v>
      </c>
      <c r="AU153" s="34">
        <f t="shared" si="179"/>
        <v>-5.0906552809260042E-5</v>
      </c>
      <c r="AV153" s="34">
        <f t="shared" si="180"/>
        <v>9.8050310302078003E-6</v>
      </c>
      <c r="AW153" s="53">
        <f t="shared" si="181"/>
        <v>3.5282104361130662E-3</v>
      </c>
      <c r="AX153" s="52">
        <f t="shared" si="182"/>
        <v>-1.859090945077746E-6</v>
      </c>
      <c r="AY153" s="34">
        <f t="shared" si="183"/>
        <v>-2.5054449143135926E-6</v>
      </c>
      <c r="AZ153" s="34">
        <f t="shared" si="184"/>
        <v>-8.234307129151297E-6</v>
      </c>
      <c r="BA153" s="34">
        <f t="shared" si="185"/>
        <v>-1.0196092154535208E-4</v>
      </c>
      <c r="BB153" s="34">
        <f t="shared" si="186"/>
        <v>-2.3623335502209741E-6</v>
      </c>
      <c r="BC153" s="34">
        <f t="shared" si="187"/>
        <v>9.3729645562756758E-6</v>
      </c>
      <c r="BD153" s="34">
        <f t="shared" si="188"/>
        <v>-7.7699055049951227E-6</v>
      </c>
      <c r="BE153" s="34">
        <f t="shared" si="189"/>
        <v>-5.0301375695172013E-5</v>
      </c>
      <c r="BF153" s="34">
        <f t="shared" si="190"/>
        <v>1.0410208144295829E-5</v>
      </c>
      <c r="BG153" s="53">
        <f t="shared" si="191"/>
        <v>3.5288156132271542E-3</v>
      </c>
      <c r="BH153" s="32">
        <v>-2.6628907423553727E-7</v>
      </c>
      <c r="BI153" s="33">
        <v>-9.1264304347138392E-7</v>
      </c>
      <c r="BJ153" s="33">
        <v>-6.6415052583090883E-6</v>
      </c>
      <c r="BK153" s="33">
        <v>-1.0036811967450987E-4</v>
      </c>
      <c r="BL153" s="33">
        <v>-7.6953167937876543E-7</v>
      </c>
      <c r="BM153" s="33">
        <v>1.0965766427117885E-5</v>
      </c>
      <c r="BN153" s="33">
        <v>-6.177103634152914E-6</v>
      </c>
      <c r="BO153" s="33">
        <v>-4.8708573824329804E-5</v>
      </c>
      <c r="BP153" s="33">
        <v>1.2003010015138038E-5</v>
      </c>
      <c r="BQ153" s="35">
        <v>3.5304084150979964E-3</v>
      </c>
      <c r="BR153" s="32">
        <v>-2.4642680591657751E-6</v>
      </c>
      <c r="BS153" s="33">
        <v>-3.1106220284016217E-6</v>
      </c>
      <c r="BT153" s="33">
        <v>-8.8394842432393261E-6</v>
      </c>
      <c r="BU153" s="33">
        <v>-1.0256609865944011E-4</v>
      </c>
      <c r="BV153" s="33">
        <v>-2.9675106643090032E-6</v>
      </c>
      <c r="BW153" s="33">
        <v>8.7677874421876467E-6</v>
      </c>
      <c r="BX153" s="33">
        <v>-8.3750826190831518E-6</v>
      </c>
      <c r="BY153" s="33">
        <v>-5.0906552809260042E-5</v>
      </c>
      <c r="BZ153" s="33">
        <v>9.8050310302078003E-6</v>
      </c>
      <c r="CA153" s="35">
        <v>3.5282104361130662E-3</v>
      </c>
      <c r="CB153" s="52">
        <v>-1.859090945077746E-6</v>
      </c>
      <c r="CC153" s="34">
        <v>-2.5054449143135926E-6</v>
      </c>
      <c r="CD153" s="34">
        <v>-8.234307129151297E-6</v>
      </c>
      <c r="CE153" s="34">
        <v>-1.0196092154535208E-4</v>
      </c>
      <c r="CF153" s="34">
        <v>-2.3623335502209741E-6</v>
      </c>
      <c r="CG153" s="34">
        <v>9.3729645562756758E-6</v>
      </c>
      <c r="CH153" s="34">
        <v>-7.7699055049951227E-6</v>
      </c>
      <c r="CI153" s="34">
        <v>-5.0301375695172013E-5</v>
      </c>
      <c r="CJ153" s="34">
        <v>1.0410208144295829E-5</v>
      </c>
      <c r="CK153" s="53">
        <v>3.5288156132271542E-3</v>
      </c>
      <c r="CL153" s="33">
        <v>0</v>
      </c>
      <c r="CM153" s="33">
        <f t="shared" si="147"/>
        <v>1.4677571889012198E-2</v>
      </c>
      <c r="CN153" s="33">
        <f t="shared" si="148"/>
        <v>7.3066467673965629E-3</v>
      </c>
      <c r="CO153" s="33">
        <f t="shared" si="149"/>
        <v>5.9425804910742119E-3</v>
      </c>
      <c r="CP153" s="33">
        <f t="shared" si="150"/>
        <v>6.0895487926471148E-3</v>
      </c>
      <c r="CQ153" s="33">
        <f t="shared" si="151"/>
        <v>5.5540904773225819E-3</v>
      </c>
      <c r="CR153" s="33">
        <f t="shared" si="152"/>
        <v>5.549965824159564E-3</v>
      </c>
      <c r="CS153" s="33">
        <f t="shared" si="153"/>
        <v>1.2432177753665785E-2</v>
      </c>
      <c r="CT153" s="33">
        <f t="shared" si="154"/>
        <v>1.2889956793089352E-2</v>
      </c>
      <c r="CU153" s="33">
        <f t="shared" si="155"/>
        <v>5.3947816124944037E-3</v>
      </c>
      <c r="CV153" s="33">
        <f t="shared" si="156"/>
        <v>6.5355228936214704E-3</v>
      </c>
      <c r="CW153" s="33">
        <f t="shared" si="157"/>
        <v>1.1282832087214922E-2</v>
      </c>
      <c r="CX153" s="35">
        <f t="shared" si="158"/>
        <v>1.4028398653548102E-2</v>
      </c>
    </row>
    <row r="154" spans="1:102" x14ac:dyDescent="0.3">
      <c r="A154" s="21">
        <v>43991</v>
      </c>
      <c r="B154" s="22">
        <v>3207.18</v>
      </c>
      <c r="C154" s="23">
        <v>5799.02</v>
      </c>
      <c r="D154" s="23">
        <v>6564.27</v>
      </c>
      <c r="E154" s="23">
        <f t="shared" si="192"/>
        <v>5790.912339091783</v>
      </c>
      <c r="F154" s="23">
        <f>VLOOKUP($A154,Data!S$7:T$800,2,0)</f>
        <v>321.17542300000002</v>
      </c>
      <c r="G154" s="23">
        <f>VLOOKUP($A154,Data!V$7:Y$800,4,0)</f>
        <v>31.681442052351777</v>
      </c>
      <c r="H154" s="23">
        <f>VLOOKUP($A154,Data!P$7:Q$800,2,0)</f>
        <v>57.598100000000002</v>
      </c>
      <c r="I154" s="23">
        <f>VLOOKUP($A154,Data!K$7:N$800,4,0)</f>
        <v>60.341384789187174</v>
      </c>
      <c r="J154" s="23">
        <f>VLOOKUP($A154,Data!AA$7:AB$800,2,0)</f>
        <v>591.30139999999994</v>
      </c>
      <c r="K154" s="23">
        <f>VLOOKUP($A154,Data!AD$7:AE$800,2,0)</f>
        <v>59.751600000000003</v>
      </c>
      <c r="L154" s="23">
        <f>VLOOKUP($A154,Data!AL$7:AO$800,4,0)</f>
        <v>318.05890448974526</v>
      </c>
      <c r="M154" s="23">
        <f>VLOOKUP($A154,Data!AG$7:AJ$800,4,0)</f>
        <v>32.121955190771416</v>
      </c>
      <c r="N154" s="23">
        <f>VLOOKUP($A154,Data!AQ$7:AU$800,5,0)</f>
        <v>32.436392068882334</v>
      </c>
      <c r="O154" s="24">
        <f>VLOOKUP($A154,Data!AQ$7:AW$800,7,0)</f>
        <v>32.390113540412052</v>
      </c>
      <c r="P154" s="32">
        <f t="shared" si="159"/>
        <v>-7.7991826481333959E-3</v>
      </c>
      <c r="Q154" s="33">
        <f t="shared" si="145"/>
        <v>-7.7494178098013178E-3</v>
      </c>
      <c r="R154" s="33">
        <f t="shared" si="146"/>
        <v>-7.7295354901982805E-3</v>
      </c>
      <c r="S154" s="34">
        <f t="shared" si="160"/>
        <v>-7.7399825638885481E-3</v>
      </c>
      <c r="T154" s="33">
        <f t="shared" si="161"/>
        <v>-7.7379745593278981E-3</v>
      </c>
      <c r="U154" s="33">
        <f t="shared" ref="U154:U217" si="193">G154/IFERROR(G155,IFERROR(G156,G157))-1</f>
        <v>-7.7396799669838812E-3</v>
      </c>
      <c r="V154" s="33">
        <f t="shared" ref="V154:V217" si="194">H154/IFERROR(H155,IFERROR(H156,H157))-1</f>
        <v>-7.7368072878621907E-3</v>
      </c>
      <c r="W154" s="33">
        <f t="shared" ref="W154:W217" si="195">I154/IFERROR(I155,IFERROR(I156,I157))-1</f>
        <v>-7.6484947111473689E-3</v>
      </c>
      <c r="X154" s="33">
        <f t="shared" ref="X154:X217" si="196">J154/IFERROR(J155,IFERROR(J156,J157))-1</f>
        <v>-7.7322195616748024E-3</v>
      </c>
      <c r="Y154" s="33">
        <f t="shared" ref="Y154:Y217" si="197">K154/IFERROR(K155,IFERROR(K156,K157))-1</f>
        <v>-7.7353057421940541E-3</v>
      </c>
      <c r="Z154" s="33">
        <f t="shared" ref="Z154:Z217" si="198">L154/IFERROR(L155,IFERROR(L156,L157))-1</f>
        <v>-7.7327497466671558E-3</v>
      </c>
      <c r="AA154" s="33">
        <f t="shared" ref="AA154:AA217" si="199">M154/IFERROR(M155,IFERROR(M156,M157))-1</f>
        <v>-7.6397426032146498E-3</v>
      </c>
      <c r="AB154" s="33">
        <f t="shared" ref="AB154:AB217" si="200">N154/IFERROR(N155,IFERROR(N156,N157))-1</f>
        <v>-7.7331495974378717E-3</v>
      </c>
      <c r="AC154" s="35">
        <f t="shared" ref="AC154:AC217" si="201">O154/IFERROR(O155,IFERROR(O156,O157))-1</f>
        <v>-8.2976544672336283E-3</v>
      </c>
      <c r="AD154" s="32">
        <f t="shared" si="162"/>
        <v>1.1443250473419653E-5</v>
      </c>
      <c r="AE154" s="33">
        <f t="shared" si="163"/>
        <v>9.737842817436615E-6</v>
      </c>
      <c r="AF154" s="33">
        <f t="shared" si="164"/>
        <v>1.261052193912704E-5</v>
      </c>
      <c r="AG154" s="33">
        <f t="shared" si="165"/>
        <v>1.0092309865394888E-4</v>
      </c>
      <c r="AH154" s="33">
        <f t="shared" si="166"/>
        <v>1.7198248126515381E-5</v>
      </c>
      <c r="AI154" s="33">
        <f t="shared" si="167"/>
        <v>1.411206760726369E-5</v>
      </c>
      <c r="AJ154" s="33">
        <f t="shared" si="168"/>
        <v>1.6668063134162026E-5</v>
      </c>
      <c r="AK154" s="33">
        <f t="shared" si="169"/>
        <v>1.0967520658666796E-4</v>
      </c>
      <c r="AL154" s="33">
        <f t="shared" si="170"/>
        <v>1.6268212363446111E-5</v>
      </c>
      <c r="AM154" s="35">
        <f t="shared" si="171"/>
        <v>-5.4823665743231054E-4</v>
      </c>
      <c r="AN154" s="52">
        <f t="shared" si="172"/>
        <v>-8.4390691296176712E-6</v>
      </c>
      <c r="AO154" s="34">
        <f t="shared" si="173"/>
        <v>-1.0144476785600709E-5</v>
      </c>
      <c r="AP154" s="34">
        <f t="shared" si="174"/>
        <v>-7.2717976639102844E-6</v>
      </c>
      <c r="AQ154" s="34">
        <f t="shared" si="175"/>
        <v>8.104077905091156E-5</v>
      </c>
      <c r="AR154" s="34">
        <f t="shared" si="176"/>
        <v>-2.6840714765219431E-6</v>
      </c>
      <c r="AS154" s="34">
        <f t="shared" si="177"/>
        <v>-5.7702519957736342E-6</v>
      </c>
      <c r="AT154" s="34">
        <f t="shared" si="178"/>
        <v>-3.2142564688752984E-6</v>
      </c>
      <c r="AU154" s="34">
        <f t="shared" si="179"/>
        <v>8.9792886983630638E-5</v>
      </c>
      <c r="AV154" s="34">
        <f t="shared" si="180"/>
        <v>-3.6141072395912133E-6</v>
      </c>
      <c r="AW154" s="53">
        <f t="shared" si="181"/>
        <v>-5.6811897703534786E-4</v>
      </c>
      <c r="AX154" s="52">
        <f t="shared" si="182"/>
        <v>2.008004560627441E-6</v>
      </c>
      <c r="AY154" s="34">
        <f t="shared" si="183"/>
        <v>3.0259690464440325E-7</v>
      </c>
      <c r="AZ154" s="34">
        <f t="shared" si="184"/>
        <v>3.1752760263348279E-6</v>
      </c>
      <c r="BA154" s="34">
        <f t="shared" si="185"/>
        <v>9.1487852741156672E-5</v>
      </c>
      <c r="BB154" s="34">
        <f t="shared" si="186"/>
        <v>7.7630022137231691E-6</v>
      </c>
      <c r="BC154" s="34">
        <f t="shared" si="187"/>
        <v>4.676821694471478E-6</v>
      </c>
      <c r="BD154" s="34">
        <f t="shared" si="188"/>
        <v>7.2328172213698139E-6</v>
      </c>
      <c r="BE154" s="34">
        <f t="shared" si="189"/>
        <v>1.0023996067387575E-4</v>
      </c>
      <c r="BF154" s="34">
        <f t="shared" si="190"/>
        <v>6.832966450653899E-6</v>
      </c>
      <c r="BG154" s="53">
        <f t="shared" si="191"/>
        <v>-5.5767190334510275E-4</v>
      </c>
      <c r="BH154" s="32">
        <v>1.1443250473419653E-5</v>
      </c>
      <c r="BI154" s="33">
        <v>9.737842817436615E-6</v>
      </c>
      <c r="BJ154" s="33">
        <v>1.261052193912704E-5</v>
      </c>
      <c r="BK154" s="33">
        <v>1.0092309865394888E-4</v>
      </c>
      <c r="BL154" s="33">
        <v>1.7198248126515381E-5</v>
      </c>
      <c r="BM154" s="33">
        <v>1.411206760726369E-5</v>
      </c>
      <c r="BN154" s="33">
        <v>1.6668063134162026E-5</v>
      </c>
      <c r="BO154" s="33">
        <v>1.0967520658666796E-4</v>
      </c>
      <c r="BP154" s="33">
        <v>1.6268212363446111E-5</v>
      </c>
      <c r="BQ154" s="35">
        <v>-5.4823665743231054E-4</v>
      </c>
      <c r="BR154" s="32">
        <v>-8.4390691296176712E-6</v>
      </c>
      <c r="BS154" s="33">
        <v>-1.0144476785600709E-5</v>
      </c>
      <c r="BT154" s="33">
        <v>-7.2717976639102844E-6</v>
      </c>
      <c r="BU154" s="33">
        <v>8.104077905091156E-5</v>
      </c>
      <c r="BV154" s="33">
        <v>-2.6840714765219431E-6</v>
      </c>
      <c r="BW154" s="33">
        <v>-5.7702519957736342E-6</v>
      </c>
      <c r="BX154" s="33">
        <v>-3.2142564688752984E-6</v>
      </c>
      <c r="BY154" s="33">
        <v>8.9792886983630638E-5</v>
      </c>
      <c r="BZ154" s="33">
        <v>-3.6141072395912133E-6</v>
      </c>
      <c r="CA154" s="35">
        <v>-5.6811897703534786E-4</v>
      </c>
      <c r="CB154" s="52">
        <v>2.008004560627441E-6</v>
      </c>
      <c r="CC154" s="34">
        <v>3.0259690464440325E-7</v>
      </c>
      <c r="CD154" s="34">
        <v>3.1752760263348279E-6</v>
      </c>
      <c r="CE154" s="34">
        <v>9.1487852741156672E-5</v>
      </c>
      <c r="CF154" s="34">
        <v>7.7630022137231691E-6</v>
      </c>
      <c r="CG154" s="34">
        <v>4.676821694471478E-6</v>
      </c>
      <c r="CH154" s="34">
        <v>7.2328172213698139E-6</v>
      </c>
      <c r="CI154" s="34">
        <v>1.0023996067387575E-4</v>
      </c>
      <c r="CJ154" s="34">
        <v>6.832966450653899E-6</v>
      </c>
      <c r="CK154" s="53">
        <v>-5.5767190334510275E-4</v>
      </c>
      <c r="CL154" s="33">
        <v>0</v>
      </c>
      <c r="CM154" s="33">
        <f t="shared" ref="CM154:CM169" si="202">(D154/D$767)/($C154/$C$767)-1</f>
        <v>1.4675329745393206E-2</v>
      </c>
      <c r="CN154" s="33">
        <f t="shared" si="148"/>
        <v>7.3050337629971818E-3</v>
      </c>
      <c r="CO154" s="33">
        <f t="shared" si="149"/>
        <v>5.9428497929920887E-3</v>
      </c>
      <c r="CP154" s="33">
        <f t="shared" si="150"/>
        <v>6.0904718969481131E-3</v>
      </c>
      <c r="CQ154" s="33">
        <f t="shared" si="151"/>
        <v>5.5608045748922752E-3</v>
      </c>
      <c r="CR154" s="33">
        <f t="shared" si="152"/>
        <v>5.6514401228344724E-3</v>
      </c>
      <c r="CS154" s="33">
        <f t="shared" si="153"/>
        <v>1.2432961012982524E-2</v>
      </c>
      <c r="CT154" s="33">
        <f t="shared" si="154"/>
        <v>1.2878790493934034E-2</v>
      </c>
      <c r="CU154" s="33">
        <f t="shared" si="155"/>
        <v>5.4010252402407755E-3</v>
      </c>
      <c r="CV154" s="33">
        <f t="shared" si="156"/>
        <v>6.5848140013586853E-3</v>
      </c>
      <c r="CW154" s="33">
        <f t="shared" si="157"/>
        <v>1.1270628982079867E-2</v>
      </c>
      <c r="CX154" s="35">
        <f t="shared" si="158"/>
        <v>1.0442077619974288E-2</v>
      </c>
    </row>
    <row r="155" spans="1:102" x14ac:dyDescent="0.3">
      <c r="A155" s="21">
        <v>43990</v>
      </c>
      <c r="B155" s="22">
        <v>3232.39</v>
      </c>
      <c r="C155" s="23">
        <v>5844.31</v>
      </c>
      <c r="D155" s="23">
        <v>6615.4040000000005</v>
      </c>
      <c r="E155" s="23">
        <f t="shared" si="192"/>
        <v>5836.0835238074496</v>
      </c>
      <c r="F155" s="23">
        <f>VLOOKUP($A155,Data!S$7:T$800,2,0)</f>
        <v>323.68005099999999</v>
      </c>
      <c r="G155" s="23">
        <f>VLOOKUP($A155,Data!V$7:Y$800,4,0)</f>
        <v>31.92855887988912</v>
      </c>
      <c r="H155" s="23">
        <f>VLOOKUP($A155,Data!P$7:Q$800,2,0)</f>
        <v>58.047199999999997</v>
      </c>
      <c r="I155" s="23">
        <f>VLOOKUP($A155,Data!K$7:N$800,4,0)</f>
        <v>60.806462697532837</v>
      </c>
      <c r="J155" s="23">
        <f>VLOOKUP($A155,Data!AA$7:AB$800,2,0)</f>
        <v>595.90909999999997</v>
      </c>
      <c r="K155" s="23">
        <f>VLOOKUP($A155,Data!AD$7:AE$800,2,0)</f>
        <v>60.217399999999998</v>
      </c>
      <c r="L155" s="23">
        <f>VLOOKUP($A155,Data!AL$7:AO$800,4,0)</f>
        <v>320.53754107932372</v>
      </c>
      <c r="M155" s="23">
        <f>VLOOKUP($A155,Data!AG$7:AJ$800,4,0)</f>
        <v>32.369247913087044</v>
      </c>
      <c r="N155" s="23">
        <f>VLOOKUP($A155,Data!AQ$7:AU$800,5,0)</f>
        <v>32.6891824066509</v>
      </c>
      <c r="O155" s="24">
        <f>VLOOKUP($A155,Data!AQ$7:AW$800,7,0)</f>
        <v>32.661124264066657</v>
      </c>
      <c r="P155" s="32">
        <f t="shared" si="159"/>
        <v>1.2041591393674889E-2</v>
      </c>
      <c r="Q155" s="33">
        <f t="shared" si="145"/>
        <v>1.2054305851386227E-2</v>
      </c>
      <c r="R155" s="33">
        <f t="shared" si="146"/>
        <v>1.2059060251547571E-2</v>
      </c>
      <c r="S155" s="34">
        <f t="shared" si="160"/>
        <v>1.2056439922866669E-2</v>
      </c>
      <c r="T155" s="33">
        <f t="shared" si="161"/>
        <v>1.2051714908978939E-2</v>
      </c>
      <c r="U155" s="33">
        <f t="shared" si="193"/>
        <v>1.205264830547037E-2</v>
      </c>
      <c r="V155" s="33">
        <f t="shared" si="194"/>
        <v>1.2056343135904424E-2</v>
      </c>
      <c r="W155" s="33">
        <f t="shared" si="195"/>
        <v>1.2022397891963132E-2</v>
      </c>
      <c r="X155" s="33">
        <f t="shared" si="196"/>
        <v>1.2054112394204175E-2</v>
      </c>
      <c r="Y155" s="33">
        <f t="shared" si="197"/>
        <v>1.2060544741326895E-2</v>
      </c>
      <c r="Z155" s="33">
        <f t="shared" si="198"/>
        <v>1.2062611964993586E-2</v>
      </c>
      <c r="AA155" s="33">
        <f t="shared" si="199"/>
        <v>1.1950226005702058E-2</v>
      </c>
      <c r="AB155" s="33">
        <f t="shared" si="200"/>
        <v>1.2097504713236118E-2</v>
      </c>
      <c r="AC155" s="35">
        <f t="shared" si="201"/>
        <v>1.3342626138642233E-2</v>
      </c>
      <c r="AD155" s="32">
        <f t="shared" si="162"/>
        <v>-2.5909424072878551E-6</v>
      </c>
      <c r="AE155" s="33">
        <f t="shared" si="163"/>
        <v>-1.6575459158563177E-6</v>
      </c>
      <c r="AF155" s="33">
        <f t="shared" si="164"/>
        <v>2.0372845181970689E-6</v>
      </c>
      <c r="AG155" s="33">
        <f t="shared" si="165"/>
        <v>-3.1907959423094212E-5</v>
      </c>
      <c r="AH155" s="33">
        <f t="shared" si="166"/>
        <v>-1.9345718205165952E-7</v>
      </c>
      <c r="AI155" s="33">
        <f t="shared" si="167"/>
        <v>6.2388899406684573E-6</v>
      </c>
      <c r="AJ155" s="33">
        <f t="shared" si="168"/>
        <v>8.3061136073592223E-6</v>
      </c>
      <c r="AK155" s="33">
        <f t="shared" si="169"/>
        <v>-1.040798456841685E-4</v>
      </c>
      <c r="AL155" s="33">
        <f t="shared" si="170"/>
        <v>4.3198861849891301E-5</v>
      </c>
      <c r="AM155" s="35">
        <f t="shared" si="171"/>
        <v>1.2883202872560062E-3</v>
      </c>
      <c r="AN155" s="52">
        <f t="shared" si="172"/>
        <v>-7.3453425686320628E-6</v>
      </c>
      <c r="AO155" s="34">
        <f t="shared" si="173"/>
        <v>-6.4119460772005255E-6</v>
      </c>
      <c r="AP155" s="34">
        <f t="shared" si="174"/>
        <v>-2.7171156431471388E-6</v>
      </c>
      <c r="AQ155" s="34">
        <f t="shared" si="175"/>
        <v>-3.666235958443842E-5</v>
      </c>
      <c r="AR155" s="34">
        <f t="shared" si="176"/>
        <v>-4.9478573433958672E-6</v>
      </c>
      <c r="AS155" s="34">
        <f t="shared" si="177"/>
        <v>1.4844897793242495E-6</v>
      </c>
      <c r="AT155" s="34">
        <f t="shared" si="178"/>
        <v>3.5517134460150146E-6</v>
      </c>
      <c r="AU155" s="34">
        <f t="shared" si="179"/>
        <v>-1.0883424584551271E-4</v>
      </c>
      <c r="AV155" s="34">
        <f t="shared" si="180"/>
        <v>3.8444461688547094E-5</v>
      </c>
      <c r="AW155" s="53">
        <f t="shared" si="181"/>
        <v>1.283565887094662E-3</v>
      </c>
      <c r="AX155" s="52">
        <f t="shared" si="182"/>
        <v>-4.7250138877075187E-6</v>
      </c>
      <c r="AY155" s="34">
        <f t="shared" si="183"/>
        <v>-3.7916173962759814E-6</v>
      </c>
      <c r="AZ155" s="34">
        <f t="shared" si="184"/>
        <v>-9.6786962222594752E-8</v>
      </c>
      <c r="BA155" s="34">
        <f t="shared" si="185"/>
        <v>-3.4042030903513876E-5</v>
      </c>
      <c r="BB155" s="34">
        <f t="shared" si="186"/>
        <v>-2.3275286624713232E-6</v>
      </c>
      <c r="BC155" s="34">
        <f t="shared" si="187"/>
        <v>4.1048184602487936E-6</v>
      </c>
      <c r="BD155" s="34">
        <f t="shared" si="188"/>
        <v>6.1720421269395587E-6</v>
      </c>
      <c r="BE155" s="34">
        <f t="shared" si="189"/>
        <v>-1.0621391716458817E-4</v>
      </c>
      <c r="BF155" s="34">
        <f t="shared" si="190"/>
        <v>4.1064790369471638E-5</v>
      </c>
      <c r="BG155" s="53">
        <f t="shared" si="191"/>
        <v>1.2861862157755866E-3</v>
      </c>
      <c r="BH155" s="32">
        <v>-2.5909424072878551E-6</v>
      </c>
      <c r="BI155" s="33">
        <v>-1.6575459158563177E-6</v>
      </c>
      <c r="BJ155" s="33">
        <v>2.0372845181970689E-6</v>
      </c>
      <c r="BK155" s="33">
        <v>-3.1907959423094212E-5</v>
      </c>
      <c r="BL155" s="33">
        <v>-1.9345718205165952E-7</v>
      </c>
      <c r="BM155" s="33">
        <v>6.2388899406684573E-6</v>
      </c>
      <c r="BN155" s="33">
        <v>8.3061136073592223E-6</v>
      </c>
      <c r="BO155" s="33">
        <v>-1.040798456841685E-4</v>
      </c>
      <c r="BP155" s="33">
        <v>4.3198861849891301E-5</v>
      </c>
      <c r="BQ155" s="35">
        <v>1.2883202872560062E-3</v>
      </c>
      <c r="BR155" s="32">
        <v>-7.3453425686320628E-6</v>
      </c>
      <c r="BS155" s="33">
        <v>-6.4119460772005255E-6</v>
      </c>
      <c r="BT155" s="33">
        <v>-2.7171156431471388E-6</v>
      </c>
      <c r="BU155" s="33">
        <v>-3.666235958443842E-5</v>
      </c>
      <c r="BV155" s="33">
        <v>-4.9478573433958672E-6</v>
      </c>
      <c r="BW155" s="33">
        <v>1.4844897793242495E-6</v>
      </c>
      <c r="BX155" s="33">
        <v>3.5517134460150146E-6</v>
      </c>
      <c r="BY155" s="33">
        <v>-1.0883424584551271E-4</v>
      </c>
      <c r="BZ155" s="33">
        <v>3.8444461688547094E-5</v>
      </c>
      <c r="CA155" s="35">
        <v>1.283565887094662E-3</v>
      </c>
      <c r="CB155" s="52">
        <v>-4.7250138877075187E-6</v>
      </c>
      <c r="CC155" s="34">
        <v>-3.7916173962759814E-6</v>
      </c>
      <c r="CD155" s="34">
        <v>-9.6786962222594752E-8</v>
      </c>
      <c r="CE155" s="34">
        <v>-3.4042030903513876E-5</v>
      </c>
      <c r="CF155" s="34">
        <v>-2.3275286624713232E-6</v>
      </c>
      <c r="CG155" s="34">
        <v>4.1048184602487936E-6</v>
      </c>
      <c r="CH155" s="34">
        <v>6.1720421269395587E-6</v>
      </c>
      <c r="CI155" s="34">
        <v>-1.0621391716458817E-4</v>
      </c>
      <c r="CJ155" s="34">
        <v>4.1064790369471638E-5</v>
      </c>
      <c r="CK155" s="53">
        <v>1.2861862157755866E-3</v>
      </c>
      <c r="CL155" s="33">
        <v>0</v>
      </c>
      <c r="CM155" s="33">
        <f t="shared" si="202"/>
        <v>1.4654998495073013E-2</v>
      </c>
      <c r="CN155" s="33">
        <f t="shared" si="148"/>
        <v>7.2954554563680052E-3</v>
      </c>
      <c r="CO155" s="33">
        <f t="shared" si="149"/>
        <v>5.9312487685683202E-3</v>
      </c>
      <c r="CP155" s="33">
        <f t="shared" si="150"/>
        <v>6.080598327807385E-3</v>
      </c>
      <c r="CQ155" s="33">
        <f t="shared" si="151"/>
        <v>5.548025055627237E-3</v>
      </c>
      <c r="CR155" s="33">
        <f t="shared" si="152"/>
        <v>5.5491644080680746E-3</v>
      </c>
      <c r="CS155" s="33">
        <f t="shared" si="153"/>
        <v>1.2415413256602337E-2</v>
      </c>
      <c r="CT155" s="33">
        <f t="shared" si="154"/>
        <v>1.2864385251006194E-2</v>
      </c>
      <c r="CU155" s="33">
        <f t="shared" si="155"/>
        <v>5.3841365565121535E-3</v>
      </c>
      <c r="CV155" s="33">
        <f t="shared" si="156"/>
        <v>6.473566703212752E-3</v>
      </c>
      <c r="CW155" s="33">
        <f t="shared" si="157"/>
        <v>1.1254049202817251E-2</v>
      </c>
      <c r="CX155" s="35">
        <f t="shared" si="158"/>
        <v>1.1000674047277892E-2</v>
      </c>
    </row>
    <row r="156" spans="1:102" x14ac:dyDescent="0.3">
      <c r="A156" s="21">
        <v>43987</v>
      </c>
      <c r="B156" s="22">
        <v>3193.93</v>
      </c>
      <c r="C156" s="23">
        <v>5774.7</v>
      </c>
      <c r="D156" s="23">
        <v>6536.5789999999997</v>
      </c>
      <c r="E156" s="23">
        <f t="shared" si="192"/>
        <v>5766.5593474729967</v>
      </c>
      <c r="F156" s="23">
        <f>VLOOKUP($A156,Data!S$7:T$800,2,0)</f>
        <v>319.825604</v>
      </c>
      <c r="G156" s="23">
        <f>VLOOKUP($A156,Data!V$7:Y$800,4,0)</f>
        <v>31.548318097234056</v>
      </c>
      <c r="H156" s="23">
        <f>VLOOKUP($A156,Data!P$7:Q$800,2,0)</f>
        <v>57.355699999999999</v>
      </c>
      <c r="I156" s="23">
        <f>VLOOKUP($A156,Data!K$7:N$800,4,0)</f>
        <v>60.08410764840022</v>
      </c>
      <c r="J156" s="23">
        <f>VLOOKUP($A156,Data!AA$7:AB$800,2,0)</f>
        <v>588.81150000000002</v>
      </c>
      <c r="K156" s="23">
        <f>VLOOKUP($A156,Data!AD$7:AE$800,2,0)</f>
        <v>59.4998</v>
      </c>
      <c r="L156" s="23">
        <f>VLOOKUP($A156,Data!AL$7:AO$800,4,0)</f>
        <v>316.71710553260795</v>
      </c>
      <c r="M156" s="23">
        <f>VLOOKUP($A156,Data!AG$7:AJ$800,4,0)</f>
        <v>31.986996080679418</v>
      </c>
      <c r="N156" s="23">
        <f>VLOOKUP($A156,Data!AQ$7:AU$800,5,0)</f>
        <v>32.298451734561809</v>
      </c>
      <c r="O156" s="24">
        <f>VLOOKUP($A156,Data!AQ$7:AW$800,7,0)</f>
        <v>32.231077052903991</v>
      </c>
      <c r="P156" s="32">
        <f t="shared" si="159"/>
        <v>2.621170498176606E-2</v>
      </c>
      <c r="Q156" s="33">
        <f t="shared" si="145"/>
        <v>2.6221088828270123E-2</v>
      </c>
      <c r="R156" s="33">
        <f t="shared" si="146"/>
        <v>2.6225462298268276E-2</v>
      </c>
      <c r="S156" s="34">
        <f t="shared" si="160"/>
        <v>2.6223398700792943E-2</v>
      </c>
      <c r="T156" s="33">
        <f t="shared" si="161"/>
        <v>2.62194474559998E-2</v>
      </c>
      <c r="U156" s="33">
        <f t="shared" si="193"/>
        <v>2.6221206858047186E-2</v>
      </c>
      <c r="V156" s="33">
        <f t="shared" si="194"/>
        <v>2.6213710355587505E-2</v>
      </c>
      <c r="W156" s="33">
        <f t="shared" si="195"/>
        <v>2.6195707284096592E-2</v>
      </c>
      <c r="X156" s="33">
        <f t="shared" si="196"/>
        <v>2.6221646997802717E-2</v>
      </c>
      <c r="Y156" s="33">
        <f t="shared" si="197"/>
        <v>2.62337268104893E-2</v>
      </c>
      <c r="Z156" s="33">
        <f t="shared" si="198"/>
        <v>2.6189119484170131E-2</v>
      </c>
      <c r="AA156" s="33">
        <f t="shared" si="199"/>
        <v>2.6145725891685956E-2</v>
      </c>
      <c r="AB156" s="33">
        <f t="shared" si="200"/>
        <v>2.6235537214854387E-2</v>
      </c>
      <c r="AC156" s="35">
        <f t="shared" si="201"/>
        <v>2.4790406322658942E-2</v>
      </c>
      <c r="AD156" s="32">
        <f t="shared" si="162"/>
        <v>-1.6413722703223499E-6</v>
      </c>
      <c r="AE156" s="33">
        <f t="shared" si="163"/>
        <v>1.1802977706310003E-7</v>
      </c>
      <c r="AF156" s="33">
        <f t="shared" si="164"/>
        <v>-7.3784726826175984E-6</v>
      </c>
      <c r="AG156" s="33">
        <f t="shared" si="165"/>
        <v>-2.5381544173530557E-5</v>
      </c>
      <c r="AH156" s="33">
        <f t="shared" si="166"/>
        <v>5.5816953259402169E-7</v>
      </c>
      <c r="AI156" s="33">
        <f t="shared" si="167"/>
        <v>1.2637982219176891E-5</v>
      </c>
      <c r="AJ156" s="33">
        <f t="shared" si="168"/>
        <v>-3.1969344099991304E-5</v>
      </c>
      <c r="AK156" s="33">
        <f t="shared" si="169"/>
        <v>-7.5362936584166818E-5</v>
      </c>
      <c r="AL156" s="33">
        <f t="shared" si="170"/>
        <v>1.4448386584264838E-5</v>
      </c>
      <c r="AM156" s="35">
        <f t="shared" si="171"/>
        <v>-1.4306825056111805E-3</v>
      </c>
      <c r="AN156" s="52">
        <f t="shared" si="172"/>
        <v>-6.0148422684758174E-6</v>
      </c>
      <c r="AO156" s="34">
        <f t="shared" si="173"/>
        <v>-4.2554402210903675E-6</v>
      </c>
      <c r="AP156" s="34">
        <f t="shared" si="174"/>
        <v>-1.1751942680771066E-5</v>
      </c>
      <c r="AQ156" s="34">
        <f t="shared" si="175"/>
        <v>-2.9755014171684024E-5</v>
      </c>
      <c r="AR156" s="34">
        <f t="shared" si="176"/>
        <v>-3.8153004655594458E-6</v>
      </c>
      <c r="AS156" s="34">
        <f t="shared" si="177"/>
        <v>8.2645122210234234E-6</v>
      </c>
      <c r="AT156" s="34">
        <f t="shared" si="178"/>
        <v>-3.6342814098144771E-5</v>
      </c>
      <c r="AU156" s="34">
        <f t="shared" si="179"/>
        <v>-7.9736406582320285E-5</v>
      </c>
      <c r="AV156" s="34">
        <f t="shared" si="180"/>
        <v>1.0074916586111371E-5</v>
      </c>
      <c r="AW156" s="53">
        <f t="shared" si="181"/>
        <v>-1.435055975609334E-3</v>
      </c>
      <c r="AX156" s="52">
        <f t="shared" si="182"/>
        <v>-3.951244793132247E-6</v>
      </c>
      <c r="AY156" s="34">
        <f t="shared" si="183"/>
        <v>-2.191842745746797E-6</v>
      </c>
      <c r="AZ156" s="34">
        <f t="shared" si="184"/>
        <v>-9.6883452054274954E-6</v>
      </c>
      <c r="BA156" s="34">
        <f t="shared" si="185"/>
        <v>-2.7691416696340454E-5</v>
      </c>
      <c r="BB156" s="34">
        <f t="shared" si="186"/>
        <v>-1.7517029902158754E-6</v>
      </c>
      <c r="BC156" s="34">
        <f t="shared" si="187"/>
        <v>1.0328109696366994E-5</v>
      </c>
      <c r="BD156" s="34">
        <f t="shared" si="188"/>
        <v>-3.4279216622801201E-5</v>
      </c>
      <c r="BE156" s="34">
        <f t="shared" si="189"/>
        <v>-7.7672809106976715E-5</v>
      </c>
      <c r="BF156" s="34">
        <f t="shared" si="190"/>
        <v>1.2138514061454941E-5</v>
      </c>
      <c r="BG156" s="53">
        <f t="shared" si="191"/>
        <v>-1.4329923781339904E-3</v>
      </c>
      <c r="BH156" s="32">
        <v>-1.6413722703223499E-6</v>
      </c>
      <c r="BI156" s="33">
        <v>1.1802977706310003E-7</v>
      </c>
      <c r="BJ156" s="33">
        <v>-7.3784726826175984E-6</v>
      </c>
      <c r="BK156" s="33">
        <v>-2.5381544173530557E-5</v>
      </c>
      <c r="BL156" s="33">
        <v>5.5816953259402169E-7</v>
      </c>
      <c r="BM156" s="33">
        <v>1.2637982219176891E-5</v>
      </c>
      <c r="BN156" s="33">
        <v>-3.1969344099991304E-5</v>
      </c>
      <c r="BO156" s="33">
        <v>-7.5362936584166818E-5</v>
      </c>
      <c r="BP156" s="33">
        <v>1.4448386584264838E-5</v>
      </c>
      <c r="BQ156" s="35">
        <v>-1.4306825056111805E-3</v>
      </c>
      <c r="BR156" s="32">
        <v>-6.0148422684758174E-6</v>
      </c>
      <c r="BS156" s="33">
        <v>-4.2554402210903675E-6</v>
      </c>
      <c r="BT156" s="33">
        <v>-1.1751942680771066E-5</v>
      </c>
      <c r="BU156" s="33">
        <v>-2.9755014171684024E-5</v>
      </c>
      <c r="BV156" s="33">
        <v>-3.8153004655594458E-6</v>
      </c>
      <c r="BW156" s="33">
        <v>8.2645122210234234E-6</v>
      </c>
      <c r="BX156" s="33">
        <v>-3.6342814098144771E-5</v>
      </c>
      <c r="BY156" s="33">
        <v>-7.9736406582320285E-5</v>
      </c>
      <c r="BZ156" s="33">
        <v>1.0074916586111371E-5</v>
      </c>
      <c r="CA156" s="35">
        <v>-1.435055975609334E-3</v>
      </c>
      <c r="CB156" s="52">
        <v>-3.951244793132247E-6</v>
      </c>
      <c r="CC156" s="34">
        <v>-2.191842745746797E-6</v>
      </c>
      <c r="CD156" s="34">
        <v>-9.6883452054274954E-6</v>
      </c>
      <c r="CE156" s="34">
        <v>-2.7691416696340454E-5</v>
      </c>
      <c r="CF156" s="34">
        <v>-1.7517029902158754E-6</v>
      </c>
      <c r="CG156" s="34">
        <v>1.0328109696366994E-5</v>
      </c>
      <c r="CH156" s="34">
        <v>-3.4279216622801201E-5</v>
      </c>
      <c r="CI156" s="34">
        <v>-7.7672809106976715E-5</v>
      </c>
      <c r="CJ156" s="34">
        <v>1.2138514061454941E-5</v>
      </c>
      <c r="CK156" s="53">
        <v>-1.4329923781339904E-3</v>
      </c>
      <c r="CL156" s="33">
        <v>0</v>
      </c>
      <c r="CM156" s="33">
        <f t="shared" si="202"/>
        <v>1.465023189984338E-2</v>
      </c>
      <c r="CN156" s="33">
        <f t="shared" si="148"/>
        <v>7.2933314241314662E-3</v>
      </c>
      <c r="CO156" s="33">
        <f t="shared" si="149"/>
        <v>5.9338240420379051E-3</v>
      </c>
      <c r="CP156" s="33">
        <f t="shared" si="150"/>
        <v>6.0822460926639454E-3</v>
      </c>
      <c r="CQ156" s="33">
        <f t="shared" si="151"/>
        <v>5.5460008724506071E-3</v>
      </c>
      <c r="CR156" s="33">
        <f t="shared" si="152"/>
        <v>5.5808682735187798E-3</v>
      </c>
      <c r="CS156" s="33">
        <f t="shared" si="153"/>
        <v>1.2415606782848254E-2</v>
      </c>
      <c r="CT156" s="33">
        <f t="shared" si="154"/>
        <v>1.2858141405756918E-2</v>
      </c>
      <c r="CU156" s="33">
        <f t="shared" si="155"/>
        <v>5.3758852539160795E-3</v>
      </c>
      <c r="CV156" s="33">
        <f t="shared" si="156"/>
        <v>6.5770832703480053E-3</v>
      </c>
      <c r="CW156" s="33">
        <f t="shared" si="157"/>
        <v>1.1210886341765702E-2</v>
      </c>
      <c r="CX156" s="35">
        <f t="shared" si="158"/>
        <v>9.7153312173137163E-3</v>
      </c>
    </row>
    <row r="157" spans="1:102" x14ac:dyDescent="0.3">
      <c r="A157" s="21">
        <v>43986</v>
      </c>
      <c r="B157" s="22">
        <v>3112.35</v>
      </c>
      <c r="C157" s="23">
        <v>5627.15</v>
      </c>
      <c r="D157" s="23">
        <v>6369.5349999999999</v>
      </c>
      <c r="E157" s="23">
        <f t="shared" si="192"/>
        <v>5619.2047021861972</v>
      </c>
      <c r="F157" s="23">
        <f>VLOOKUP($A157,Data!S$7:T$800,2,0)</f>
        <v>311.654203</v>
      </c>
      <c r="G157" s="23">
        <f>VLOOKUP($A157,Data!V$7:Y$800,4,0)</f>
        <v>30.742219987661979</v>
      </c>
      <c r="H157" s="23">
        <f>VLOOKUP($A157,Data!P$7:Q$800,2,0)</f>
        <v>55.890599999999999</v>
      </c>
      <c r="I157" s="23">
        <f>VLOOKUP($A157,Data!K$7:N$800,4,0)</f>
        <v>58.550340078324126</v>
      </c>
      <c r="J157" s="23">
        <f>VLOOKUP($A157,Data!AA$7:AB$800,2,0)</f>
        <v>573.76639999999998</v>
      </c>
      <c r="K157" s="23">
        <f>VLOOKUP($A157,Data!AD$7:AE$800,2,0)</f>
        <v>57.9788</v>
      </c>
      <c r="L157" s="23">
        <f>VLOOKUP($A157,Data!AL$7:AO$800,4,0)</f>
        <v>308.63424637732538</v>
      </c>
      <c r="M157" s="23">
        <f>VLOOKUP($A157,Data!AG$7:AJ$800,4,0)</f>
        <v>31.171981984219443</v>
      </c>
      <c r="N157" s="23">
        <f>VLOOKUP($A157,Data!AQ$7:AU$800,5,0)</f>
        <v>31.472747301480119</v>
      </c>
      <c r="O157" s="24">
        <f>VLOOKUP($A157,Data!AQ$7:AW$800,7,0)</f>
        <v>31.451384452906286</v>
      </c>
      <c r="P157" s="32">
        <f t="shared" si="159"/>
        <v>-3.3686961032639573E-3</v>
      </c>
      <c r="Q157" s="33">
        <f t="shared" si="145"/>
        <v>-3.2168295452332796E-3</v>
      </c>
      <c r="R157" s="33">
        <f t="shared" si="146"/>
        <v>-3.1511799513903593E-3</v>
      </c>
      <c r="S157" s="34">
        <f t="shared" si="160"/>
        <v>-3.183807374171399E-3</v>
      </c>
      <c r="T157" s="33">
        <f t="shared" si="161"/>
        <v>-3.1839822100694359E-3</v>
      </c>
      <c r="U157" s="33">
        <f t="shared" si="193"/>
        <v>-3.1835111596155707E-3</v>
      </c>
      <c r="V157" s="33">
        <f t="shared" si="194"/>
        <v>-3.1817938611354846E-3</v>
      </c>
      <c r="W157" s="33">
        <f t="shared" si="195"/>
        <v>-3.2008086253370038E-3</v>
      </c>
      <c r="X157" s="33">
        <f t="shared" si="196"/>
        <v>-3.1536796867724926E-3</v>
      </c>
      <c r="Y157" s="33">
        <f t="shared" si="197"/>
        <v>-3.1669618142117217E-3</v>
      </c>
      <c r="Z157" s="33">
        <f t="shared" si="198"/>
        <v>-3.1610044124285031E-3</v>
      </c>
      <c r="AA157" s="33">
        <f t="shared" si="199"/>
        <v>-3.1543739170722951E-3</v>
      </c>
      <c r="AB157" s="33">
        <f t="shared" si="200"/>
        <v>-3.2023508362827302E-3</v>
      </c>
      <c r="AC157" s="35">
        <f t="shared" si="201"/>
        <v>-5.3506003417145287E-3</v>
      </c>
      <c r="AD157" s="32">
        <f t="shared" si="162"/>
        <v>3.2847335163843638E-5</v>
      </c>
      <c r="AE157" s="33">
        <f t="shared" si="163"/>
        <v>3.3318385617708834E-5</v>
      </c>
      <c r="AF157" s="33">
        <f t="shared" si="164"/>
        <v>3.5035684097795006E-5</v>
      </c>
      <c r="AG157" s="33">
        <f t="shared" si="165"/>
        <v>1.6020919896275743E-5</v>
      </c>
      <c r="AH157" s="33">
        <f t="shared" si="166"/>
        <v>6.3149858460787023E-5</v>
      </c>
      <c r="AI157" s="33">
        <f t="shared" si="167"/>
        <v>4.9867731021557837E-5</v>
      </c>
      <c r="AJ157" s="33">
        <f t="shared" si="168"/>
        <v>5.5825132804776523E-5</v>
      </c>
      <c r="AK157" s="33">
        <f t="shared" si="169"/>
        <v>6.2455628160984489E-5</v>
      </c>
      <c r="AL157" s="33">
        <f t="shared" si="170"/>
        <v>1.4478708950549368E-5</v>
      </c>
      <c r="AM157" s="35">
        <f t="shared" si="171"/>
        <v>-2.1337707964812491E-3</v>
      </c>
      <c r="AN157" s="52">
        <f t="shared" si="172"/>
        <v>-3.2802258679076601E-5</v>
      </c>
      <c r="AO157" s="34">
        <f t="shared" si="173"/>
        <v>-3.2331208225211405E-5</v>
      </c>
      <c r="AP157" s="34">
        <f t="shared" si="174"/>
        <v>-3.0613909745125234E-5</v>
      </c>
      <c r="AQ157" s="34">
        <f t="shared" si="175"/>
        <v>-4.9628673946644497E-5</v>
      </c>
      <c r="AR157" s="34">
        <f t="shared" si="176"/>
        <v>-2.4997353821332169E-6</v>
      </c>
      <c r="AS157" s="34">
        <f t="shared" si="177"/>
        <v>-1.5781862821362402E-5</v>
      </c>
      <c r="AT157" s="34">
        <f t="shared" si="178"/>
        <v>-9.824461038143717E-6</v>
      </c>
      <c r="AU157" s="34">
        <f t="shared" si="179"/>
        <v>-3.1939656819357509E-6</v>
      </c>
      <c r="AV157" s="34">
        <f t="shared" si="180"/>
        <v>-5.1170884892370871E-5</v>
      </c>
      <c r="AW157" s="53">
        <f t="shared" si="181"/>
        <v>-2.1994203903241694E-3</v>
      </c>
      <c r="AX157" s="52">
        <f t="shared" si="182"/>
        <v>-1.7483589798139576E-7</v>
      </c>
      <c r="AY157" s="34">
        <f t="shared" si="183"/>
        <v>2.962145558838003E-7</v>
      </c>
      <c r="AZ157" s="34">
        <f t="shared" si="184"/>
        <v>2.0135130359699716E-6</v>
      </c>
      <c r="BA157" s="34">
        <f t="shared" si="185"/>
        <v>-1.7001251165549291E-5</v>
      </c>
      <c r="BB157" s="34">
        <f t="shared" si="186"/>
        <v>3.0127687398961989E-5</v>
      </c>
      <c r="BC157" s="34">
        <f t="shared" si="187"/>
        <v>1.6845559959732803E-5</v>
      </c>
      <c r="BD157" s="34">
        <f t="shared" si="188"/>
        <v>2.2802961742951489E-5</v>
      </c>
      <c r="BE157" s="34">
        <f t="shared" si="189"/>
        <v>2.9433457099159455E-5</v>
      </c>
      <c r="BF157" s="34">
        <f t="shared" si="190"/>
        <v>-1.8543462111275666E-5</v>
      </c>
      <c r="BG157" s="53">
        <f t="shared" si="191"/>
        <v>-2.1667929675430742E-3</v>
      </c>
      <c r="BH157" s="32">
        <v>3.2847335163843638E-5</v>
      </c>
      <c r="BI157" s="33">
        <v>3.3318385617708834E-5</v>
      </c>
      <c r="BJ157" s="33">
        <v>3.5035684097795006E-5</v>
      </c>
      <c r="BK157" s="33">
        <v>1.6020919896275743E-5</v>
      </c>
      <c r="BL157" s="33">
        <v>6.3149858460787023E-5</v>
      </c>
      <c r="BM157" s="33">
        <v>4.9867731021557837E-5</v>
      </c>
      <c r="BN157" s="33">
        <v>5.5825132804776523E-5</v>
      </c>
      <c r="BO157" s="33">
        <v>6.2455628160984489E-5</v>
      </c>
      <c r="BP157" s="33">
        <v>1.4478708950549368E-5</v>
      </c>
      <c r="BQ157" s="35">
        <v>-2.1337707964812491E-3</v>
      </c>
      <c r="BR157" s="32">
        <v>-3.2802258679076601E-5</v>
      </c>
      <c r="BS157" s="33">
        <v>-3.2331208225211405E-5</v>
      </c>
      <c r="BT157" s="33">
        <v>-3.0613909745125234E-5</v>
      </c>
      <c r="BU157" s="33">
        <v>-4.9628673946644497E-5</v>
      </c>
      <c r="BV157" s="33">
        <v>-2.4997353821332169E-6</v>
      </c>
      <c r="BW157" s="33">
        <v>-1.5781862821362402E-5</v>
      </c>
      <c r="BX157" s="33">
        <v>-9.824461038143717E-6</v>
      </c>
      <c r="BY157" s="33">
        <v>-3.1939656819357509E-6</v>
      </c>
      <c r="BZ157" s="33">
        <v>-5.1170884892370871E-5</v>
      </c>
      <c r="CA157" s="35">
        <v>-2.1994203903241694E-3</v>
      </c>
      <c r="CB157" s="52">
        <v>-1.7483589798139576E-7</v>
      </c>
      <c r="CC157" s="34">
        <v>2.962145558838003E-7</v>
      </c>
      <c r="CD157" s="34">
        <v>2.0135130359699716E-6</v>
      </c>
      <c r="CE157" s="34">
        <v>-1.7001251165549291E-5</v>
      </c>
      <c r="CF157" s="34">
        <v>3.0127687398961989E-5</v>
      </c>
      <c r="CG157" s="34">
        <v>1.6845559959732803E-5</v>
      </c>
      <c r="CH157" s="34">
        <v>2.2802961742951489E-5</v>
      </c>
      <c r="CI157" s="34">
        <v>2.9433457099159455E-5</v>
      </c>
      <c r="CJ157" s="34">
        <v>-1.8543462111275666E-5</v>
      </c>
      <c r="CK157" s="53">
        <v>-2.1667929675430742E-3</v>
      </c>
      <c r="CL157" s="33">
        <v>0</v>
      </c>
      <c r="CM157" s="33">
        <f t="shared" si="202"/>
        <v>1.4645907760060695E-2</v>
      </c>
      <c r="CN157" s="33">
        <f t="shared" si="148"/>
        <v>7.2910641603061155E-3</v>
      </c>
      <c r="CO157" s="33">
        <f t="shared" si="149"/>
        <v>5.935432968753096E-3</v>
      </c>
      <c r="CP157" s="33">
        <f t="shared" si="150"/>
        <v>6.0821303791489534E-3</v>
      </c>
      <c r="CQ157" s="33">
        <f t="shared" si="151"/>
        <v>5.5532307443801887E-3</v>
      </c>
      <c r="CR157" s="33">
        <f t="shared" si="152"/>
        <v>5.6057399379068062E-3</v>
      </c>
      <c r="CS157" s="33">
        <f t="shared" si="153"/>
        <v>1.2415056122522916E-2</v>
      </c>
      <c r="CT157" s="33">
        <f t="shared" si="154"/>
        <v>1.2845668142749567E-2</v>
      </c>
      <c r="CU157" s="33">
        <f t="shared" si="155"/>
        <v>5.4072061937073812E-3</v>
      </c>
      <c r="CV157" s="33">
        <f t="shared" si="156"/>
        <v>6.6510090325271332E-3</v>
      </c>
      <c r="CW157" s="33">
        <f t="shared" si="157"/>
        <v>1.1196649487482002E-2</v>
      </c>
      <c r="CX157" s="35">
        <f t="shared" si="158"/>
        <v>1.1124967813350706E-2</v>
      </c>
    </row>
    <row r="158" spans="1:102" x14ac:dyDescent="0.3">
      <c r="A158" s="21">
        <v>43985</v>
      </c>
      <c r="B158" s="22">
        <v>3122.87</v>
      </c>
      <c r="C158" s="23">
        <v>5645.31</v>
      </c>
      <c r="D158" s="23">
        <v>6389.67</v>
      </c>
      <c r="E158" s="23">
        <f t="shared" si="192"/>
        <v>5637.1523092778034</v>
      </c>
      <c r="F158" s="23">
        <f>VLOOKUP($A158,Data!S$7:T$800,2,0)</f>
        <v>312.649674</v>
      </c>
      <c r="G158" s="23">
        <f>VLOOKUP($A158,Data!V$7:Y$800,4,0)</f>
        <v>30.84040074760901</v>
      </c>
      <c r="H158" s="23">
        <f>VLOOKUP($A158,Data!P$7:Q$800,2,0)</f>
        <v>56.069000000000003</v>
      </c>
      <c r="I158" s="23">
        <f>VLOOKUP($A158,Data!K$7:N$800,4,0)</f>
        <v>58.73835029659152</v>
      </c>
      <c r="J158" s="23">
        <f>VLOOKUP($A158,Data!AA$7:AB$800,2,0)</f>
        <v>575.58159999999998</v>
      </c>
      <c r="K158" s="23">
        <f>VLOOKUP($A158,Data!AD$7:AE$800,2,0)</f>
        <v>58.162999999999997</v>
      </c>
      <c r="L158" s="23">
        <f>VLOOKUP($A158,Data!AL$7:AO$800,4,0)</f>
        <v>309.61293422856681</v>
      </c>
      <c r="M158" s="23">
        <f>VLOOKUP($A158,Data!AG$7:AJ$800,4,0)</f>
        <v>31.270621216154328</v>
      </c>
      <c r="N158" s="23">
        <f>VLOOKUP($A158,Data!AQ$7:AU$800,5,0)</f>
        <v>31.573857871640037</v>
      </c>
      <c r="O158" s="24">
        <f>VLOOKUP($A158,Data!AQ$7:AW$800,7,0)</f>
        <v>31.620573504303621</v>
      </c>
      <c r="P158" s="32">
        <f t="shared" si="159"/>
        <v>1.3648963587616247E-2</v>
      </c>
      <c r="Q158" s="33">
        <f t="shared" si="145"/>
        <v>1.3719022214401022E-2</v>
      </c>
      <c r="R158" s="33">
        <f t="shared" si="146"/>
        <v>1.3750594954783368E-2</v>
      </c>
      <c r="S158" s="34">
        <f t="shared" si="160"/>
        <v>1.37353502497083E-2</v>
      </c>
      <c r="T158" s="33">
        <f t="shared" si="161"/>
        <v>1.3731575109490191E-2</v>
      </c>
      <c r="U158" s="33">
        <f t="shared" si="193"/>
        <v>1.3731970267369276E-2</v>
      </c>
      <c r="V158" s="33">
        <f t="shared" si="194"/>
        <v>1.3737316757429285E-2</v>
      </c>
      <c r="W158" s="33">
        <f t="shared" si="195"/>
        <v>1.3834329632792519E-2</v>
      </c>
      <c r="X158" s="33">
        <f t="shared" si="196"/>
        <v>1.3747853686639333E-2</v>
      </c>
      <c r="Y158" s="33">
        <f t="shared" si="197"/>
        <v>1.373597165310958E-2</v>
      </c>
      <c r="Z158" s="33">
        <f t="shared" si="198"/>
        <v>1.372813967278752E-2</v>
      </c>
      <c r="AA158" s="33">
        <f t="shared" si="199"/>
        <v>1.3677919103407987E-2</v>
      </c>
      <c r="AB158" s="33">
        <f t="shared" si="200"/>
        <v>1.3733524497111294E-2</v>
      </c>
      <c r="AC158" s="35">
        <f t="shared" si="201"/>
        <v>1.6387674019574971E-2</v>
      </c>
      <c r="AD158" s="32">
        <f t="shared" si="162"/>
        <v>1.2552895089168459E-5</v>
      </c>
      <c r="AE158" s="33">
        <f t="shared" si="163"/>
        <v>1.2948052968253521E-5</v>
      </c>
      <c r="AF158" s="33">
        <f t="shared" si="164"/>
        <v>1.8294543028263277E-5</v>
      </c>
      <c r="AG158" s="33">
        <f t="shared" si="165"/>
        <v>1.1530741839149705E-4</v>
      </c>
      <c r="AH158" s="33">
        <f t="shared" si="166"/>
        <v>2.8831472238310951E-5</v>
      </c>
      <c r="AI158" s="33">
        <f t="shared" si="167"/>
        <v>1.6949438708557807E-5</v>
      </c>
      <c r="AJ158" s="33">
        <f t="shared" si="168"/>
        <v>9.117458386498356E-6</v>
      </c>
      <c r="AK158" s="33">
        <f t="shared" si="169"/>
        <v>-4.1103110993034875E-5</v>
      </c>
      <c r="AL158" s="33">
        <f t="shared" si="170"/>
        <v>1.450228271027143E-5</v>
      </c>
      <c r="AM158" s="35">
        <f t="shared" si="171"/>
        <v>2.6686518051739494E-3</v>
      </c>
      <c r="AN158" s="52">
        <f t="shared" si="172"/>
        <v>-1.9019845293177795E-5</v>
      </c>
      <c r="AO158" s="34">
        <f t="shared" si="173"/>
        <v>-1.8624687414092733E-5</v>
      </c>
      <c r="AP158" s="34">
        <f t="shared" si="174"/>
        <v>-1.3278197354082977E-5</v>
      </c>
      <c r="AQ158" s="34">
        <f t="shared" si="175"/>
        <v>8.3734678009150798E-5</v>
      </c>
      <c r="AR158" s="34">
        <f t="shared" si="176"/>
        <v>-2.7412681440353026E-6</v>
      </c>
      <c r="AS158" s="34">
        <f t="shared" si="177"/>
        <v>-1.4623301673788447E-5</v>
      </c>
      <c r="AT158" s="34">
        <f t="shared" si="178"/>
        <v>-2.2455281995847898E-5</v>
      </c>
      <c r="AU158" s="34">
        <f t="shared" si="179"/>
        <v>-7.2675851375381129E-5</v>
      </c>
      <c r="AV158" s="34">
        <f t="shared" si="180"/>
        <v>-1.7070457672074824E-5</v>
      </c>
      <c r="AW158" s="53">
        <f t="shared" si="181"/>
        <v>2.6370790647916031E-3</v>
      </c>
      <c r="AX158" s="52">
        <f t="shared" si="182"/>
        <v>-3.7751402182095717E-6</v>
      </c>
      <c r="AY158" s="34">
        <f t="shared" si="183"/>
        <v>-3.3799823391245098E-6</v>
      </c>
      <c r="AZ158" s="34">
        <f t="shared" si="184"/>
        <v>1.9665077208852466E-6</v>
      </c>
      <c r="BA158" s="34">
        <f t="shared" si="185"/>
        <v>9.8979383084119021E-5</v>
      </c>
      <c r="BB158" s="34">
        <f t="shared" si="186"/>
        <v>1.2503436930932921E-5</v>
      </c>
      <c r="BC158" s="34">
        <f t="shared" si="187"/>
        <v>6.2140340117977644E-7</v>
      </c>
      <c r="BD158" s="34">
        <f t="shared" si="188"/>
        <v>-7.2105769208796744E-6</v>
      </c>
      <c r="BE158" s="34">
        <f t="shared" si="189"/>
        <v>-5.7431146300412905E-5</v>
      </c>
      <c r="BF158" s="34">
        <f t="shared" si="190"/>
        <v>-1.8257525971066002E-6</v>
      </c>
      <c r="BG158" s="53">
        <f t="shared" si="191"/>
        <v>2.6523237698665714E-3</v>
      </c>
      <c r="BH158" s="32">
        <v>1.2552895089168459E-5</v>
      </c>
      <c r="BI158" s="33">
        <v>1.2948052968253521E-5</v>
      </c>
      <c r="BJ158" s="33">
        <v>1.8294543028263277E-5</v>
      </c>
      <c r="BK158" s="33">
        <v>1.1530741839149705E-4</v>
      </c>
      <c r="BL158" s="33">
        <v>2.8831472238310951E-5</v>
      </c>
      <c r="BM158" s="33">
        <v>1.6949438708557807E-5</v>
      </c>
      <c r="BN158" s="33">
        <v>9.117458386498356E-6</v>
      </c>
      <c r="BO158" s="33">
        <v>-4.1103110993034875E-5</v>
      </c>
      <c r="BP158" s="33">
        <v>1.450228271027143E-5</v>
      </c>
      <c r="BQ158" s="35">
        <v>2.6686518051739494E-3</v>
      </c>
      <c r="BR158" s="32">
        <v>-1.9019845293177795E-5</v>
      </c>
      <c r="BS158" s="33">
        <v>-1.8624687414092733E-5</v>
      </c>
      <c r="BT158" s="33">
        <v>-1.3278197354082977E-5</v>
      </c>
      <c r="BU158" s="33">
        <v>8.3734678009150798E-5</v>
      </c>
      <c r="BV158" s="33">
        <v>-2.7412681440353026E-6</v>
      </c>
      <c r="BW158" s="33">
        <v>-1.4623301673788447E-5</v>
      </c>
      <c r="BX158" s="33">
        <v>-2.2455281995847898E-5</v>
      </c>
      <c r="BY158" s="33">
        <v>-7.2675851375381129E-5</v>
      </c>
      <c r="BZ158" s="33">
        <v>-1.7070457672074824E-5</v>
      </c>
      <c r="CA158" s="35">
        <v>2.6370790647916031E-3</v>
      </c>
      <c r="CB158" s="52">
        <v>-3.7751402182095717E-6</v>
      </c>
      <c r="CC158" s="34">
        <v>-3.3799823391245098E-6</v>
      </c>
      <c r="CD158" s="34">
        <v>1.9665077208852466E-6</v>
      </c>
      <c r="CE158" s="34">
        <v>9.8979383084119021E-5</v>
      </c>
      <c r="CF158" s="34">
        <v>1.2503436930932921E-5</v>
      </c>
      <c r="CG158" s="34">
        <v>6.2140340117977644E-7</v>
      </c>
      <c r="CH158" s="34">
        <v>-7.2105769208796744E-6</v>
      </c>
      <c r="CI158" s="34">
        <v>-5.7431146300412905E-5</v>
      </c>
      <c r="CJ158" s="34">
        <v>-1.8257525971066002E-6</v>
      </c>
      <c r="CK158" s="53">
        <v>2.6523237698665714E-3</v>
      </c>
      <c r="CL158" s="33">
        <v>0</v>
      </c>
      <c r="CM158" s="33">
        <f t="shared" si="202"/>
        <v>1.4579086101250027E-2</v>
      </c>
      <c r="CN158" s="33">
        <f t="shared" si="148"/>
        <v>7.2576949814384673E-3</v>
      </c>
      <c r="CO158" s="33">
        <f t="shared" si="149"/>
        <v>5.9022851282986011E-3</v>
      </c>
      <c r="CP158" s="33">
        <f t="shared" si="150"/>
        <v>6.0485022913729924E-3</v>
      </c>
      <c r="CQ158" s="33">
        <f t="shared" si="151"/>
        <v>5.517888045863284E-3</v>
      </c>
      <c r="CR158" s="33">
        <f t="shared" si="152"/>
        <v>5.5895774759522343E-3</v>
      </c>
      <c r="CS158" s="33">
        <f t="shared" si="153"/>
        <v>1.2350919990207654E-2</v>
      </c>
      <c r="CT158" s="33">
        <f t="shared" si="154"/>
        <v>1.2794999361308124E-2</v>
      </c>
      <c r="CU158" s="33">
        <f t="shared" si="155"/>
        <v>5.3509012226367059E-3</v>
      </c>
      <c r="CV158" s="33">
        <f t="shared" si="156"/>
        <v>6.5879390651593095E-3</v>
      </c>
      <c r="CW158" s="33">
        <f t="shared" si="157"/>
        <v>1.1181961629828985E-2</v>
      </c>
      <c r="CX158" s="35">
        <f t="shared" si="158"/>
        <v>1.3294082808698926E-2</v>
      </c>
    </row>
    <row r="159" spans="1:102" x14ac:dyDescent="0.3">
      <c r="A159" s="21">
        <v>43984</v>
      </c>
      <c r="B159" s="22">
        <v>3080.82</v>
      </c>
      <c r="C159" s="23">
        <v>5568.91</v>
      </c>
      <c r="D159" s="23">
        <v>6303</v>
      </c>
      <c r="E159" s="23">
        <f t="shared" si="192"/>
        <v>5560.7731425063075</v>
      </c>
      <c r="F159" s="23">
        <f>VLOOKUP($A159,Data!S$7:T$800,2,0)</f>
        <v>308.41465499999998</v>
      </c>
      <c r="G159" s="23">
        <f>VLOOKUP($A159,Data!V$7:Y$800,4,0)</f>
        <v>30.422637987312299</v>
      </c>
      <c r="H159" s="23">
        <f>VLOOKUP($A159,Data!P$7:Q$800,2,0)</f>
        <v>55.309199999999997</v>
      </c>
      <c r="I159" s="23">
        <f>VLOOKUP($A159,Data!K$7:N$800,4,0)</f>
        <v>57.936833050293686</v>
      </c>
      <c r="J159" s="23">
        <f>VLOOKUP($A159,Data!AA$7:AB$800,2,0)</f>
        <v>567.77589999999998</v>
      </c>
      <c r="K159" s="23">
        <f>VLOOKUP($A159,Data!AD$7:AE$800,2,0)</f>
        <v>57.374899999999997</v>
      </c>
      <c r="L159" s="23">
        <f>VLOOKUP($A159,Data!AL$7:AO$800,4,0)</f>
        <v>305.42008464764928</v>
      </c>
      <c r="M159" s="23">
        <f>VLOOKUP($A159,Data!AG$7:AJ$800,4,0)</f>
        <v>30.84867552783729</v>
      </c>
      <c r="N159" s="23">
        <f>VLOOKUP($A159,Data!AQ$7:AU$800,5,0)</f>
        <v>31.146111979776009</v>
      </c>
      <c r="O159" s="24">
        <f>VLOOKUP($A159,Data!AQ$7:AW$800,7,0)</f>
        <v>31.11074082515352</v>
      </c>
      <c r="P159" s="32">
        <f t="shared" si="159"/>
        <v>8.2108039650099496E-3</v>
      </c>
      <c r="Q159" s="33">
        <f t="shared" si="145"/>
        <v>8.2321886360674501E-3</v>
      </c>
      <c r="R159" s="33">
        <f t="shared" si="146"/>
        <v>8.2418935944088556E-3</v>
      </c>
      <c r="S159" s="34">
        <f t="shared" si="160"/>
        <v>8.23723014999902E-3</v>
      </c>
      <c r="T159" s="33">
        <f t="shared" si="161"/>
        <v>8.2391124331855359E-3</v>
      </c>
      <c r="U159" s="33">
        <f t="shared" si="193"/>
        <v>8.2379176333513549E-3</v>
      </c>
      <c r="V159" s="33">
        <f t="shared" si="194"/>
        <v>8.237736818982988E-3</v>
      </c>
      <c r="W159" s="33">
        <f t="shared" si="195"/>
        <v>8.2658859996553868E-3</v>
      </c>
      <c r="X159" s="33">
        <f t="shared" si="196"/>
        <v>8.2397531820921355E-3</v>
      </c>
      <c r="Y159" s="33">
        <f t="shared" si="197"/>
        <v>1.2045791293304076E-2</v>
      </c>
      <c r="Z159" s="33">
        <f t="shared" si="198"/>
        <v>8.2428353001138266E-3</v>
      </c>
      <c r="AA159" s="33">
        <f t="shared" si="199"/>
        <v>8.4571739997858497E-3</v>
      </c>
      <c r="AB159" s="33">
        <f t="shared" si="200"/>
        <v>8.2490843959113214E-3</v>
      </c>
      <c r="AC159" s="35">
        <f t="shared" si="201"/>
        <v>7.583542562728196E-3</v>
      </c>
      <c r="AD159" s="32">
        <f t="shared" si="162"/>
        <v>6.9237971180857727E-6</v>
      </c>
      <c r="AE159" s="33">
        <f t="shared" si="163"/>
        <v>5.7289972839047465E-6</v>
      </c>
      <c r="AF159" s="33">
        <f t="shared" si="164"/>
        <v>5.5481829155379359E-6</v>
      </c>
      <c r="AG159" s="33">
        <f t="shared" si="165"/>
        <v>3.3697363587936735E-5</v>
      </c>
      <c r="AH159" s="33">
        <f t="shared" si="166"/>
        <v>7.5645460246853702E-6</v>
      </c>
      <c r="AI159" s="33">
        <f t="shared" si="167"/>
        <v>-4.8756641342073692E-6</v>
      </c>
      <c r="AJ159" s="33">
        <f t="shared" si="168"/>
        <v>1.0646664046376486E-5</v>
      </c>
      <c r="AK159" s="33">
        <f t="shared" si="169"/>
        <v>2.2498536371839961E-4</v>
      </c>
      <c r="AL159" s="33">
        <f t="shared" si="170"/>
        <v>1.6895759843871261E-5</v>
      </c>
      <c r="AM159" s="35">
        <f t="shared" si="171"/>
        <v>-6.4864607333925406E-4</v>
      </c>
      <c r="AN159" s="52">
        <f t="shared" si="172"/>
        <v>-2.781161223319728E-6</v>
      </c>
      <c r="AO159" s="34">
        <f t="shared" si="173"/>
        <v>-3.9759610575007542E-6</v>
      </c>
      <c r="AP159" s="34">
        <f t="shared" si="174"/>
        <v>-4.1567754258675649E-6</v>
      </c>
      <c r="AQ159" s="34">
        <f t="shared" si="175"/>
        <v>2.3992405246531234E-5</v>
      </c>
      <c r="AR159" s="34">
        <f t="shared" si="176"/>
        <v>-2.1404123167201305E-6</v>
      </c>
      <c r="AS159" s="34">
        <f t="shared" si="177"/>
        <v>-2.6986100622128362E-5</v>
      </c>
      <c r="AT159" s="34">
        <f t="shared" si="178"/>
        <v>9.4170570497098538E-7</v>
      </c>
      <c r="AU159" s="34">
        <f t="shared" si="179"/>
        <v>2.1528040537699411E-4</v>
      </c>
      <c r="AV159" s="34">
        <f t="shared" si="180"/>
        <v>7.1908015024657601E-6</v>
      </c>
      <c r="AW159" s="53">
        <f t="shared" si="181"/>
        <v>-6.5835103168065956E-4</v>
      </c>
      <c r="AX159" s="52">
        <f t="shared" si="182"/>
        <v>1.8822831864273581E-6</v>
      </c>
      <c r="AY159" s="34">
        <f t="shared" si="183"/>
        <v>6.8748335224633195E-7</v>
      </c>
      <c r="AZ159" s="34">
        <f t="shared" si="184"/>
        <v>5.0666898387952131E-7</v>
      </c>
      <c r="BA159" s="34">
        <f t="shared" si="185"/>
        <v>2.865584965627832E-5</v>
      </c>
      <c r="BB159" s="34">
        <f t="shared" si="186"/>
        <v>2.5230320930269556E-6</v>
      </c>
      <c r="BC159" s="34">
        <f t="shared" si="187"/>
        <v>-1.4999106799695738E-5</v>
      </c>
      <c r="BD159" s="34">
        <f t="shared" si="188"/>
        <v>5.6051501147180716E-6</v>
      </c>
      <c r="BE159" s="34">
        <f t="shared" si="189"/>
        <v>2.199438497867412E-4</v>
      </c>
      <c r="BF159" s="34">
        <f t="shared" si="190"/>
        <v>1.1854245912212846E-5</v>
      </c>
      <c r="BG159" s="53">
        <f t="shared" si="191"/>
        <v>-6.5368758727091247E-4</v>
      </c>
      <c r="BH159" s="32">
        <v>6.9237971180857727E-6</v>
      </c>
      <c r="BI159" s="33">
        <v>5.7289972839047465E-6</v>
      </c>
      <c r="BJ159" s="33">
        <v>5.5481829155379359E-6</v>
      </c>
      <c r="BK159" s="33">
        <v>3.3697363587936735E-5</v>
      </c>
      <c r="BL159" s="33">
        <v>7.5645460246853702E-6</v>
      </c>
      <c r="BM159" s="33">
        <v>-4.8756641342073692E-6</v>
      </c>
      <c r="BN159" s="33">
        <v>1.0646664046376486E-5</v>
      </c>
      <c r="BO159" s="33">
        <v>2.2498536371839961E-4</v>
      </c>
      <c r="BP159" s="33">
        <v>1.6895759843871261E-5</v>
      </c>
      <c r="BQ159" s="35">
        <v>-6.4864607333925406E-4</v>
      </c>
      <c r="BR159" s="32">
        <v>-2.781161223319728E-6</v>
      </c>
      <c r="BS159" s="33">
        <v>-3.9759610575007542E-6</v>
      </c>
      <c r="BT159" s="33">
        <v>-4.1567754258675649E-6</v>
      </c>
      <c r="BU159" s="33">
        <v>2.3992405246531234E-5</v>
      </c>
      <c r="BV159" s="33">
        <v>-2.1404123167201305E-6</v>
      </c>
      <c r="BW159" s="33">
        <v>-2.6986100622128362E-5</v>
      </c>
      <c r="BX159" s="33">
        <v>9.4170570497098538E-7</v>
      </c>
      <c r="BY159" s="33">
        <v>2.1528040537699411E-4</v>
      </c>
      <c r="BZ159" s="33">
        <v>7.1908015024657601E-6</v>
      </c>
      <c r="CA159" s="35">
        <v>-6.5835103168065956E-4</v>
      </c>
      <c r="CB159" s="52">
        <v>1.8822831864273581E-6</v>
      </c>
      <c r="CC159" s="34">
        <v>6.8748335224633195E-7</v>
      </c>
      <c r="CD159" s="34">
        <v>5.0666898387952131E-7</v>
      </c>
      <c r="CE159" s="34">
        <v>2.865584965627832E-5</v>
      </c>
      <c r="CF159" s="34">
        <v>2.5230320930269556E-6</v>
      </c>
      <c r="CG159" s="34">
        <v>-1.4999106799695738E-5</v>
      </c>
      <c r="CH159" s="34">
        <v>5.6051501147180716E-6</v>
      </c>
      <c r="CI159" s="34">
        <v>2.199438497867412E-4</v>
      </c>
      <c r="CJ159" s="34">
        <v>1.1854245912212846E-5</v>
      </c>
      <c r="CK159" s="53">
        <v>-6.5368758727091247E-4</v>
      </c>
      <c r="CL159" s="33">
        <v>0</v>
      </c>
      <c r="CM159" s="33">
        <f t="shared" si="202"/>
        <v>1.4547487557937666E-2</v>
      </c>
      <c r="CN159" s="33">
        <f t="shared" si="148"/>
        <v>7.2414712804469428E-3</v>
      </c>
      <c r="CO159" s="33">
        <f t="shared" si="149"/>
        <v>5.8898291822029325E-3</v>
      </c>
      <c r="CP159" s="33">
        <f t="shared" si="150"/>
        <v>6.0356523767228776E-3</v>
      </c>
      <c r="CQ159" s="33">
        <f t="shared" si="151"/>
        <v>5.4997418358297967E-3</v>
      </c>
      <c r="CR159" s="33">
        <f t="shared" si="152"/>
        <v>5.4752077660786824E-3</v>
      </c>
      <c r="CS159" s="33">
        <f t="shared" si="153"/>
        <v>1.2322128247429731E-2</v>
      </c>
      <c r="CT159" s="33">
        <f t="shared" si="154"/>
        <v>1.2778065655445925E-2</v>
      </c>
      <c r="CU159" s="33">
        <f t="shared" si="155"/>
        <v>5.341859109029512E-3</v>
      </c>
      <c r="CV159" s="33">
        <f t="shared" si="156"/>
        <v>6.6287546881536041E-3</v>
      </c>
      <c r="CW159" s="33">
        <f t="shared" si="157"/>
        <v>1.1167495849301323E-2</v>
      </c>
      <c r="CX159" s="35">
        <f t="shared" si="158"/>
        <v>1.0633553610656765E-2</v>
      </c>
    </row>
    <row r="160" spans="1:102" x14ac:dyDescent="0.3">
      <c r="A160" s="21">
        <v>43983</v>
      </c>
      <c r="B160" s="22">
        <v>3055.73</v>
      </c>
      <c r="C160" s="23">
        <v>5523.44</v>
      </c>
      <c r="D160" s="23">
        <v>6251.4759999999997</v>
      </c>
      <c r="E160" s="23">
        <f t="shared" si="192"/>
        <v>5515.3420010873942</v>
      </c>
      <c r="F160" s="23">
        <f>VLOOKUP($A160,Data!S$7:T$800,2,0)</f>
        <v>305.89435700000001</v>
      </c>
      <c r="G160" s="23">
        <f>VLOOKUP($A160,Data!V$7:Y$800,4,0)</f>
        <v>30.174066512717271</v>
      </c>
      <c r="H160" s="23">
        <f>VLOOKUP($A160,Data!P$7:Q$800,2,0)</f>
        <v>54.857300000000002</v>
      </c>
      <c r="I160" s="23">
        <f>VLOOKUP($A160,Data!K$7:N$800,4,0)</f>
        <v>57.461859867302387</v>
      </c>
      <c r="J160" s="23">
        <f>VLOOKUP($A160,Data!AA$7:AB$800,2,0)</f>
        <v>563.13580000000002</v>
      </c>
      <c r="K160" s="23" t="e">
        <f>VLOOKUP($A160,Data!AD$7:AE$800,2,0)</f>
        <v>#N/A</v>
      </c>
      <c r="L160" s="23">
        <f>VLOOKUP($A160,Data!AL$7:AO$800,4,0)</f>
        <v>302.92313910342625</v>
      </c>
      <c r="M160" s="23">
        <f>VLOOKUP($A160,Data!AG$7:AJ$800,4,0)</f>
        <v>30.589970821947706</v>
      </c>
      <c r="N160" s="23">
        <f>VLOOKUP($A160,Data!AQ$7:AU$800,5,0)</f>
        <v>30.891287145018421</v>
      </c>
      <c r="O160" s="24">
        <f>VLOOKUP($A160,Data!AQ$7:AW$800,7,0)</f>
        <v>30.876586914098674</v>
      </c>
      <c r="P160" s="32">
        <f t="shared" si="159"/>
        <v>3.7512605483673855E-3</v>
      </c>
      <c r="Q160" s="33">
        <f t="shared" si="145"/>
        <v>3.7873005488313627E-3</v>
      </c>
      <c r="R160" s="33">
        <f t="shared" si="146"/>
        <v>3.7995681630131894E-3</v>
      </c>
      <c r="S160" s="34">
        <f t="shared" si="160"/>
        <v>3.792322020816319E-3</v>
      </c>
      <c r="T160" s="33">
        <f t="shared" si="161"/>
        <v>3.7913297415885783E-3</v>
      </c>
      <c r="U160" s="33">
        <f t="shared" si="193"/>
        <v>3.7885008850808699E-3</v>
      </c>
      <c r="V160" s="33">
        <f t="shared" si="194"/>
        <v>3.7913928794275353E-3</v>
      </c>
      <c r="W160" s="33">
        <f t="shared" si="195"/>
        <v>3.8029386343993998E-3</v>
      </c>
      <c r="X160" s="33">
        <f t="shared" si="196"/>
        <v>3.7944261311486649E-3</v>
      </c>
      <c r="Y160" s="33" t="e">
        <f t="shared" si="197"/>
        <v>#N/A</v>
      </c>
      <c r="Z160" s="33">
        <f t="shared" si="198"/>
        <v>3.7699911849893297E-3</v>
      </c>
      <c r="AA160" s="33">
        <f t="shared" si="199"/>
        <v>3.9015049127046897E-3</v>
      </c>
      <c r="AB160" s="33">
        <f t="shared" si="200"/>
        <v>3.8295877657328337E-3</v>
      </c>
      <c r="AC160" s="35">
        <f t="shared" si="201"/>
        <v>5.2949748142399056E-3</v>
      </c>
      <c r="AD160" s="32">
        <f t="shared" si="162"/>
        <v>4.0291927572155828E-6</v>
      </c>
      <c r="AE160" s="33">
        <f t="shared" si="163"/>
        <v>1.2003362495072167E-6</v>
      </c>
      <c r="AF160" s="33">
        <f t="shared" si="164"/>
        <v>4.0923305961726442E-6</v>
      </c>
      <c r="AG160" s="33">
        <f t="shared" si="165"/>
        <v>1.5638085568037141E-5</v>
      </c>
      <c r="AH160" s="33">
        <f t="shared" si="166"/>
        <v>7.1255823173022037E-6</v>
      </c>
      <c r="AI160" s="33" t="e">
        <f t="shared" si="167"/>
        <v>#N/A</v>
      </c>
      <c r="AJ160" s="33">
        <f t="shared" si="168"/>
        <v>-1.7309363842032965E-5</v>
      </c>
      <c r="AK160" s="33">
        <f t="shared" si="169"/>
        <v>1.14204363873327E-4</v>
      </c>
      <c r="AL160" s="33">
        <f t="shared" si="170"/>
        <v>4.228721690147097E-5</v>
      </c>
      <c r="AM160" s="35">
        <f t="shared" si="171"/>
        <v>1.5076742654085429E-3</v>
      </c>
      <c r="AN160" s="52">
        <f t="shared" si="172"/>
        <v>-8.2384214246111753E-6</v>
      </c>
      <c r="AO160" s="34">
        <f t="shared" si="173"/>
        <v>-1.1067277932319541E-5</v>
      </c>
      <c r="AP160" s="34">
        <f t="shared" si="174"/>
        <v>-8.1752835856541139E-6</v>
      </c>
      <c r="AQ160" s="34">
        <f t="shared" si="175"/>
        <v>3.370471386210383E-6</v>
      </c>
      <c r="AR160" s="34">
        <f t="shared" si="176"/>
        <v>-5.1420318645245544E-6</v>
      </c>
      <c r="AS160" s="34" t="e">
        <f t="shared" si="177"/>
        <v>#N/A</v>
      </c>
      <c r="AT160" s="34">
        <f t="shared" si="178"/>
        <v>-2.9576978023859724E-5</v>
      </c>
      <c r="AU160" s="34">
        <f t="shared" si="179"/>
        <v>1.0193674969150024E-4</v>
      </c>
      <c r="AV160" s="34">
        <f t="shared" si="180"/>
        <v>3.0019602719644212E-5</v>
      </c>
      <c r="AW160" s="53">
        <f t="shared" si="181"/>
        <v>1.4954066512267161E-3</v>
      </c>
      <c r="AX160" s="52">
        <f t="shared" si="182"/>
        <v>-9.9227922767397558E-7</v>
      </c>
      <c r="AY160" s="34">
        <f t="shared" si="183"/>
        <v>-3.8211357353823416E-6</v>
      </c>
      <c r="AZ160" s="34">
        <f t="shared" si="184"/>
        <v>-9.2914138871691421E-7</v>
      </c>
      <c r="BA160" s="34">
        <f t="shared" si="185"/>
        <v>1.0616613583147583E-5</v>
      </c>
      <c r="BB160" s="34">
        <f t="shared" si="186"/>
        <v>2.1041103324126453E-6</v>
      </c>
      <c r="BC160" s="34" t="e">
        <f t="shared" si="187"/>
        <v>#N/A</v>
      </c>
      <c r="BD160" s="34">
        <f t="shared" si="188"/>
        <v>-2.2330835826922524E-5</v>
      </c>
      <c r="BE160" s="34">
        <f t="shared" si="189"/>
        <v>1.0918289188843744E-4</v>
      </c>
      <c r="BF160" s="34">
        <f t="shared" si="190"/>
        <v>3.7265744916581411E-5</v>
      </c>
      <c r="BG160" s="53">
        <f t="shared" si="191"/>
        <v>1.5026527934236533E-3</v>
      </c>
      <c r="BH160" s="32">
        <v>4.0291927572155828E-6</v>
      </c>
      <c r="BI160" s="33">
        <v>1.2003362495072167E-6</v>
      </c>
      <c r="BJ160" s="33">
        <v>4.0923305961726442E-6</v>
      </c>
      <c r="BK160" s="33">
        <v>1.5638085568037141E-5</v>
      </c>
      <c r="BL160" s="33">
        <v>7.1255823173022037E-6</v>
      </c>
      <c r="BM160" s="33"/>
      <c r="BN160" s="33">
        <v>-1.7309363842032965E-5</v>
      </c>
      <c r="BO160" s="33">
        <v>1.14204363873327E-4</v>
      </c>
      <c r="BP160" s="33">
        <v>4.228721690147097E-5</v>
      </c>
      <c r="BQ160" s="35">
        <v>1.5076742654085429E-3</v>
      </c>
      <c r="BR160" s="32">
        <v>-8.2384214246111753E-6</v>
      </c>
      <c r="BS160" s="33">
        <v>-1.1067277932319541E-5</v>
      </c>
      <c r="BT160" s="33">
        <v>-8.1752835856541139E-6</v>
      </c>
      <c r="BU160" s="33">
        <v>3.370471386210383E-6</v>
      </c>
      <c r="BV160" s="33">
        <v>-5.1420318645245544E-6</v>
      </c>
      <c r="BW160" s="33"/>
      <c r="BX160" s="33">
        <v>-2.9576978023859724E-5</v>
      </c>
      <c r="BY160" s="33">
        <v>1.0193674969150024E-4</v>
      </c>
      <c r="BZ160" s="33">
        <v>3.0019602719644212E-5</v>
      </c>
      <c r="CA160" s="35">
        <v>1.4954066512267161E-3</v>
      </c>
      <c r="CB160" s="52">
        <v>-9.9227922767397558E-7</v>
      </c>
      <c r="CC160" s="34">
        <v>-3.8211357353823416E-6</v>
      </c>
      <c r="CD160" s="34">
        <v>-9.2914138871691421E-7</v>
      </c>
      <c r="CE160" s="34">
        <v>1.0616613583147583E-5</v>
      </c>
      <c r="CF160" s="34">
        <v>2.1041103324126453E-6</v>
      </c>
      <c r="CG160" s="34"/>
      <c r="CH160" s="34">
        <v>-2.2330835826922524E-5</v>
      </c>
      <c r="CI160" s="34">
        <v>1.0918289188843744E-4</v>
      </c>
      <c r="CJ160" s="34">
        <v>3.7265744916581411E-5</v>
      </c>
      <c r="CK160" s="53">
        <v>1.5026527934236533E-3</v>
      </c>
      <c r="CL160" s="33">
        <v>0</v>
      </c>
      <c r="CM160" s="33">
        <f t="shared" si="202"/>
        <v>1.4537721904313461E-2</v>
      </c>
      <c r="CN160" s="33">
        <f t="shared" si="148"/>
        <v>7.2364347456330691E-3</v>
      </c>
      <c r="CO160" s="33">
        <f t="shared" si="149"/>
        <v>5.8829215181237515E-3</v>
      </c>
      <c r="CP160" s="33">
        <f t="shared" si="150"/>
        <v>6.02993589312395E-3</v>
      </c>
      <c r="CQ160" s="33">
        <f t="shared" si="151"/>
        <v>5.4942087196951928E-3</v>
      </c>
      <c r="CR160" s="33">
        <f t="shared" si="152"/>
        <v>5.4416036700506432E-3</v>
      </c>
      <c r="CS160" s="33">
        <f t="shared" si="153"/>
        <v>1.2314533072465883E-2</v>
      </c>
      <c r="CT160" s="33" t="e">
        <f t="shared" si="154"/>
        <v>#N/A</v>
      </c>
      <c r="CU160" s="33">
        <f t="shared" si="155"/>
        <v>5.331243078197323E-3</v>
      </c>
      <c r="CV160" s="33">
        <f t="shared" si="156"/>
        <v>6.4041772421876697E-3</v>
      </c>
      <c r="CW160" s="33">
        <f t="shared" si="157"/>
        <v>1.1150551184102575E-2</v>
      </c>
      <c r="CX160" s="35">
        <f t="shared" si="158"/>
        <v>1.128416317149461E-2</v>
      </c>
    </row>
    <row r="161" spans="1:102" x14ac:dyDescent="0.3">
      <c r="A161" s="21">
        <v>43980</v>
      </c>
      <c r="B161" s="22">
        <v>3044.31</v>
      </c>
      <c r="C161" s="23">
        <v>5502.6</v>
      </c>
      <c r="D161" s="23">
        <v>6227.8130000000001</v>
      </c>
      <c r="E161" s="23">
        <f t="shared" si="192"/>
        <v>5494.5050685225497</v>
      </c>
      <c r="F161" s="23">
        <f>VLOOKUP($A161,Data!S$7:T$800,2,0)</f>
        <v>304.738991</v>
      </c>
      <c r="G161" s="23">
        <f>VLOOKUP($A161,Data!V$7:Y$800,4,0)</f>
        <v>30.060183480993832</v>
      </c>
      <c r="H161" s="23">
        <f>VLOOKUP($A161,Data!P$7:Q$800,2,0)</f>
        <v>54.650100000000002</v>
      </c>
      <c r="I161" s="23">
        <f>VLOOKUP($A161,Data!K$7:N$800,4,0)</f>
        <v>57.244163825098035</v>
      </c>
      <c r="J161" s="23">
        <f>VLOOKUP($A161,Data!AA$7:AB$800,2,0)</f>
        <v>561.00710000000004</v>
      </c>
      <c r="K161" s="23">
        <f>VLOOKUP($A161,Data!AD$7:AE$800,2,0)</f>
        <v>56.692</v>
      </c>
      <c r="L161" s="23">
        <f>VLOOKUP($A161,Data!AL$7:AO$800,4,0)</f>
        <v>301.7854107650835</v>
      </c>
      <c r="M161" s="23">
        <f>VLOOKUP($A161,Data!AG$7:AJ$800,4,0)</f>
        <v>30.471087723499018</v>
      </c>
      <c r="N161" s="23">
        <f>VLOOKUP($A161,Data!AQ$7:AU$800,5,0)</f>
        <v>30.773437565009917</v>
      </c>
      <c r="O161" s="24">
        <f>VLOOKUP($A161,Data!AQ$7:AW$800,7,0)</f>
        <v>30.713957283835128</v>
      </c>
      <c r="P161" s="32">
        <f t="shared" si="159"/>
        <v>4.8123100078225622E-3</v>
      </c>
      <c r="Q161" s="33">
        <f t="shared" si="145"/>
        <v>4.9217901071108017E-3</v>
      </c>
      <c r="R161" s="33">
        <f t="shared" si="146"/>
        <v>4.969649908924012E-3</v>
      </c>
      <c r="S161" s="34">
        <f t="shared" si="160"/>
        <v>4.9460489237587949E-3</v>
      </c>
      <c r="T161" s="33">
        <f t="shared" si="161"/>
        <v>4.9360847123889329E-3</v>
      </c>
      <c r="U161" s="33">
        <f t="shared" si="193"/>
        <v>4.9378412977370001E-3</v>
      </c>
      <c r="V161" s="33">
        <f t="shared" si="194"/>
        <v>4.9262442490374259E-3</v>
      </c>
      <c r="W161" s="33">
        <f t="shared" si="195"/>
        <v>4.8636442591627471E-3</v>
      </c>
      <c r="X161" s="33">
        <f t="shared" si="196"/>
        <v>4.9652897263932072E-3</v>
      </c>
      <c r="Y161" s="33">
        <f t="shared" si="197"/>
        <v>4.9367615907540685E-3</v>
      </c>
      <c r="Z161" s="33">
        <f t="shared" si="198"/>
        <v>4.9165822190364583E-3</v>
      </c>
      <c r="AA161" s="33">
        <f t="shared" si="199"/>
        <v>5.1688806541791976E-3</v>
      </c>
      <c r="AB161" s="33">
        <f t="shared" si="200"/>
        <v>4.9356224083676459E-3</v>
      </c>
      <c r="AC161" s="35">
        <f t="shared" si="201"/>
        <v>8.6575862546456328E-4</v>
      </c>
      <c r="AD161" s="32">
        <f t="shared" si="162"/>
        <v>1.4294605278131201E-5</v>
      </c>
      <c r="AE161" s="33">
        <f t="shared" si="163"/>
        <v>1.6051190626198419E-5</v>
      </c>
      <c r="AF161" s="33">
        <f t="shared" si="164"/>
        <v>4.4541419266241888E-6</v>
      </c>
      <c r="AG161" s="33">
        <f t="shared" si="165"/>
        <v>-5.8145847948054552E-5</v>
      </c>
      <c r="AH161" s="33">
        <f t="shared" si="166"/>
        <v>4.3499619282405533E-5</v>
      </c>
      <c r="AI161" s="33">
        <f t="shared" si="167"/>
        <v>1.4971483643266836E-5</v>
      </c>
      <c r="AJ161" s="33">
        <f t="shared" si="168"/>
        <v>-5.2078880743433587E-6</v>
      </c>
      <c r="AK161" s="33">
        <f t="shared" si="169"/>
        <v>2.4709054706839595E-4</v>
      </c>
      <c r="AL161" s="33">
        <f t="shared" si="170"/>
        <v>1.3832301256844204E-5</v>
      </c>
      <c r="AM161" s="35">
        <f t="shared" si="171"/>
        <v>-4.0560314816462384E-3</v>
      </c>
      <c r="AN161" s="52">
        <f t="shared" si="172"/>
        <v>-3.3565196535079167E-5</v>
      </c>
      <c r="AO161" s="34">
        <f t="shared" si="173"/>
        <v>-3.1808611187011948E-5</v>
      </c>
      <c r="AP161" s="34">
        <f t="shared" si="174"/>
        <v>-4.3405659886586179E-5</v>
      </c>
      <c r="AQ161" s="34">
        <f t="shared" si="175"/>
        <v>-1.0600564976126492E-4</v>
      </c>
      <c r="AR161" s="34">
        <f t="shared" si="176"/>
        <v>-4.3601825308048348E-6</v>
      </c>
      <c r="AS161" s="34">
        <f t="shared" si="177"/>
        <v>-3.2888318169943531E-5</v>
      </c>
      <c r="AT161" s="34">
        <f t="shared" si="178"/>
        <v>-5.3067689887553726E-5</v>
      </c>
      <c r="AU161" s="34">
        <f t="shared" si="179"/>
        <v>1.9923074525518558E-4</v>
      </c>
      <c r="AV161" s="34">
        <f t="shared" si="180"/>
        <v>-3.4027500556366164E-5</v>
      </c>
      <c r="AW161" s="53">
        <f t="shared" si="181"/>
        <v>-4.1038912834594488E-3</v>
      </c>
      <c r="AX161" s="52">
        <f t="shared" si="182"/>
        <v>-9.9642113697839818E-6</v>
      </c>
      <c r="AY161" s="34">
        <f t="shared" si="183"/>
        <v>-8.2076260217167629E-6</v>
      </c>
      <c r="AZ161" s="34">
        <f t="shared" si="184"/>
        <v>-1.9804674721290993E-5</v>
      </c>
      <c r="BA161" s="34">
        <f t="shared" si="185"/>
        <v>-8.2404664595969734E-5</v>
      </c>
      <c r="BB161" s="34">
        <f t="shared" si="186"/>
        <v>1.924080263449035E-5</v>
      </c>
      <c r="BC161" s="34">
        <f t="shared" si="187"/>
        <v>-9.287333004648346E-6</v>
      </c>
      <c r="BD161" s="34">
        <f t="shared" si="188"/>
        <v>-2.9466704722258541E-5</v>
      </c>
      <c r="BE161" s="34">
        <f t="shared" si="189"/>
        <v>2.2283173042048077E-4</v>
      </c>
      <c r="BF161" s="34">
        <f t="shared" si="190"/>
        <v>-1.0426515391070978E-5</v>
      </c>
      <c r="BG161" s="53">
        <f t="shared" si="191"/>
        <v>-4.0802902982941536E-3</v>
      </c>
      <c r="BH161" s="32">
        <v>1.4294605278131201E-5</v>
      </c>
      <c r="BI161" s="33">
        <v>1.6051190626198419E-5</v>
      </c>
      <c r="BJ161" s="33">
        <v>4.4541419266241888E-6</v>
      </c>
      <c r="BK161" s="33">
        <v>-5.8145847948054552E-5</v>
      </c>
      <c r="BL161" s="33">
        <v>4.3499619282405533E-5</v>
      </c>
      <c r="BM161" s="33">
        <v>1.4971483643266836E-5</v>
      </c>
      <c r="BN161" s="33">
        <v>-5.2078880743433587E-6</v>
      </c>
      <c r="BO161" s="33">
        <v>2.4709054706839595E-4</v>
      </c>
      <c r="BP161" s="33">
        <v>1.3832301256844204E-5</v>
      </c>
      <c r="BQ161" s="35">
        <v>-4.0560314816462384E-3</v>
      </c>
      <c r="BR161" s="32">
        <v>-3.3565196535079167E-5</v>
      </c>
      <c r="BS161" s="33">
        <v>-3.1808611187011948E-5</v>
      </c>
      <c r="BT161" s="33">
        <v>-4.3405659886586179E-5</v>
      </c>
      <c r="BU161" s="33">
        <v>-1.0600564976126492E-4</v>
      </c>
      <c r="BV161" s="33">
        <v>-4.3601825308048348E-6</v>
      </c>
      <c r="BW161" s="33">
        <v>-3.2888318169943531E-5</v>
      </c>
      <c r="BX161" s="33">
        <v>-5.3067689887553726E-5</v>
      </c>
      <c r="BY161" s="33">
        <v>1.9923074525518558E-4</v>
      </c>
      <c r="BZ161" s="33">
        <v>-3.4027500556366164E-5</v>
      </c>
      <c r="CA161" s="35">
        <v>-4.1038912834594488E-3</v>
      </c>
      <c r="CB161" s="52">
        <v>-9.9642113697839818E-6</v>
      </c>
      <c r="CC161" s="34">
        <v>-8.2076260217167629E-6</v>
      </c>
      <c r="CD161" s="34">
        <v>-1.9804674721290993E-5</v>
      </c>
      <c r="CE161" s="34">
        <v>-8.2404664595969734E-5</v>
      </c>
      <c r="CF161" s="34">
        <v>1.924080263449035E-5</v>
      </c>
      <c r="CG161" s="34">
        <v>-9.287333004648346E-6</v>
      </c>
      <c r="CH161" s="34">
        <v>-2.9466704722258541E-5</v>
      </c>
      <c r="CI161" s="34">
        <v>2.2283173042048077E-4</v>
      </c>
      <c r="CJ161" s="34">
        <v>-1.0426515391070978E-5</v>
      </c>
      <c r="CK161" s="53">
        <v>-4.0802902982941536E-3</v>
      </c>
      <c r="CL161" s="33">
        <v>0</v>
      </c>
      <c r="CM161" s="33">
        <f t="shared" si="202"/>
        <v>1.4525323057233086E-2</v>
      </c>
      <c r="CN161" s="33">
        <f t="shared" si="148"/>
        <v>7.2313960444714276E-3</v>
      </c>
      <c r="CO161" s="33">
        <f t="shared" si="149"/>
        <v>5.8788839297705398E-3</v>
      </c>
      <c r="CP161" s="33">
        <f t="shared" si="150"/>
        <v>6.0287328765531445E-3</v>
      </c>
      <c r="CQ161" s="33">
        <f t="shared" si="151"/>
        <v>5.4901094469343992E-3</v>
      </c>
      <c r="CR161" s="33">
        <f t="shared" si="152"/>
        <v>5.4259400559819593E-3</v>
      </c>
      <c r="CS161" s="33">
        <f t="shared" si="153"/>
        <v>1.2307347008916558E-2</v>
      </c>
      <c r="CT161" s="33">
        <f t="shared" si="154"/>
        <v>1.2782944847408606E-2</v>
      </c>
      <c r="CU161" s="33">
        <f t="shared" si="155"/>
        <v>5.348579364817807E-3</v>
      </c>
      <c r="CV161" s="33">
        <f t="shared" si="156"/>
        <v>6.2896881729921361E-3</v>
      </c>
      <c r="CW161" s="33">
        <f t="shared" si="157"/>
        <v>1.1107955565086369E-2</v>
      </c>
      <c r="CX161" s="35">
        <f t="shared" si="158"/>
        <v>9.7675067213711664E-3</v>
      </c>
    </row>
    <row r="162" spans="1:102" x14ac:dyDescent="0.3">
      <c r="A162" s="21">
        <v>43979</v>
      </c>
      <c r="B162" s="22">
        <v>3029.73</v>
      </c>
      <c r="C162" s="23">
        <v>5475.65</v>
      </c>
      <c r="D162" s="23">
        <v>6197.0159999999996</v>
      </c>
      <c r="E162" s="23">
        <f t="shared" si="192"/>
        <v>5467.462730369316</v>
      </c>
      <c r="F162" s="23">
        <f>VLOOKUP($A162,Data!S$7:T$800,2,0)</f>
        <v>303.24216200000001</v>
      </c>
      <c r="G162" s="23">
        <f>VLOOKUP($A162,Data!V$7:Y$800,4,0)</f>
        <v>29.912480399957175</v>
      </c>
      <c r="H162" s="23">
        <f>VLOOKUP($A162,Data!P$7:Q$800,2,0)</f>
        <v>54.382199999999997</v>
      </c>
      <c r="I162" s="23">
        <f>VLOOKUP($A162,Data!K$7:N$800,4,0)</f>
        <v>56.967096135019773</v>
      </c>
      <c r="J162" s="23">
        <f>VLOOKUP($A162,Data!AA$7:AB$800,2,0)</f>
        <v>558.23530000000005</v>
      </c>
      <c r="K162" s="23">
        <f>VLOOKUP($A162,Data!AD$7:AE$800,2,0)</f>
        <v>56.413499999999999</v>
      </c>
      <c r="L162" s="23">
        <f>VLOOKUP($A162,Data!AL$7:AO$800,4,0)</f>
        <v>300.30891728215596</v>
      </c>
      <c r="M162" s="23">
        <f>VLOOKUP($A162,Data!AG$7:AJ$800,4,0)</f>
        <v>30.314396227296619</v>
      </c>
      <c r="N162" s="23">
        <f>VLOOKUP($A162,Data!AQ$7:AU$800,5,0)</f>
        <v>30.622297467433949</v>
      </c>
      <c r="O162" s="24">
        <f>VLOOKUP($A162,Data!AQ$7:AW$800,7,0)</f>
        <v>30.687389411758911</v>
      </c>
      <c r="P162" s="32">
        <f t="shared" si="159"/>
        <v>-2.1079466294262605E-3</v>
      </c>
      <c r="Q162" s="33">
        <f t="shared" si="145"/>
        <v>-2.026693300430038E-3</v>
      </c>
      <c r="R162" s="33">
        <f t="shared" si="146"/>
        <v>-1.9918239876934862E-3</v>
      </c>
      <c r="S162" s="34">
        <f t="shared" si="160"/>
        <v>-2.0092423839534026E-3</v>
      </c>
      <c r="T162" s="33">
        <f t="shared" si="161"/>
        <v>-2.0024478674153245E-3</v>
      </c>
      <c r="U162" s="33">
        <f t="shared" si="193"/>
        <v>-2.0042988029573827E-3</v>
      </c>
      <c r="V162" s="33">
        <f t="shared" si="194"/>
        <v>-1.9673551186103477E-3</v>
      </c>
      <c r="W162" s="33">
        <f t="shared" si="195"/>
        <v>-1.9070735090153113E-3</v>
      </c>
      <c r="X162" s="33">
        <f t="shared" si="196"/>
        <v>-1.9942762216483834E-3</v>
      </c>
      <c r="Y162" s="33">
        <f t="shared" si="197"/>
        <v>-1.9584531934994098E-3</v>
      </c>
      <c r="Z162" s="33">
        <f t="shared" si="198"/>
        <v>-2.0173921966323283E-3</v>
      </c>
      <c r="AA162" s="33">
        <f t="shared" si="199"/>
        <v>-2.1102284011916828E-3</v>
      </c>
      <c r="AB162" s="33">
        <f t="shared" si="200"/>
        <v>-2.0105494908020383E-3</v>
      </c>
      <c r="AC162" s="35">
        <f t="shared" si="201"/>
        <v>-2.9784700734102332E-3</v>
      </c>
      <c r="AD162" s="32">
        <f t="shared" si="162"/>
        <v>2.4245433014713491E-5</v>
      </c>
      <c r="AE162" s="33">
        <f t="shared" si="163"/>
        <v>2.2394497472655317E-5</v>
      </c>
      <c r="AF162" s="33">
        <f t="shared" si="164"/>
        <v>5.9338181819690305E-5</v>
      </c>
      <c r="AG162" s="33">
        <f t="shared" si="165"/>
        <v>1.1961979141472678E-4</v>
      </c>
      <c r="AH162" s="33">
        <f t="shared" si="166"/>
        <v>3.2417078781654673E-5</v>
      </c>
      <c r="AI162" s="33">
        <f t="shared" si="167"/>
        <v>6.8240106930628208E-5</v>
      </c>
      <c r="AJ162" s="33">
        <f t="shared" si="168"/>
        <v>9.3011037977097644E-6</v>
      </c>
      <c r="AK162" s="33">
        <f t="shared" si="169"/>
        <v>-8.3535100761644721E-5</v>
      </c>
      <c r="AL162" s="33">
        <f t="shared" si="170"/>
        <v>1.6143809627999772E-5</v>
      </c>
      <c r="AM162" s="35">
        <f t="shared" si="171"/>
        <v>-9.5177677298019514E-4</v>
      </c>
      <c r="AN162" s="52">
        <f t="shared" si="172"/>
        <v>-1.0623879721838314E-5</v>
      </c>
      <c r="AO162" s="34">
        <f t="shared" si="173"/>
        <v>-1.2474815263896488E-5</v>
      </c>
      <c r="AP162" s="34">
        <f t="shared" si="174"/>
        <v>2.44688690831385E-5</v>
      </c>
      <c r="AQ162" s="34">
        <f t="shared" si="175"/>
        <v>8.4750478678174979E-5</v>
      </c>
      <c r="AR162" s="34">
        <f t="shared" si="176"/>
        <v>-2.4522339548971317E-6</v>
      </c>
      <c r="AS162" s="34">
        <f t="shared" si="177"/>
        <v>3.3370794194076403E-5</v>
      </c>
      <c r="AT162" s="34">
        <f t="shared" si="178"/>
        <v>-2.5568208938842041E-5</v>
      </c>
      <c r="AU162" s="34">
        <f t="shared" si="179"/>
        <v>-1.1840441349819653E-4</v>
      </c>
      <c r="AV162" s="34">
        <f t="shared" si="180"/>
        <v>-1.8725503108552033E-5</v>
      </c>
      <c r="AW162" s="53">
        <f t="shared" si="181"/>
        <v>-9.8664608571674695E-4</v>
      </c>
      <c r="AX162" s="52">
        <f t="shared" si="182"/>
        <v>6.7945165380667305E-6</v>
      </c>
      <c r="AY162" s="34">
        <f t="shared" si="183"/>
        <v>4.9435809960085564E-6</v>
      </c>
      <c r="AZ162" s="34">
        <f t="shared" si="184"/>
        <v>4.1887265343043545E-5</v>
      </c>
      <c r="BA162" s="34">
        <f t="shared" si="185"/>
        <v>1.0216887493808002E-4</v>
      </c>
      <c r="BB162" s="34">
        <f t="shared" si="186"/>
        <v>1.4966162305007913E-5</v>
      </c>
      <c r="BC162" s="34">
        <f t="shared" si="187"/>
        <v>5.0789190453981448E-5</v>
      </c>
      <c r="BD162" s="34">
        <f t="shared" si="188"/>
        <v>-8.1498126789369962E-6</v>
      </c>
      <c r="BE162" s="34">
        <f t="shared" si="189"/>
        <v>-1.0098601723829148E-4</v>
      </c>
      <c r="BF162" s="34">
        <f t="shared" si="190"/>
        <v>-1.3071068486469883E-6</v>
      </c>
      <c r="BG162" s="53">
        <f t="shared" si="191"/>
        <v>-9.692276894568419E-4</v>
      </c>
      <c r="BH162" s="32">
        <v>2.4245433014713491E-5</v>
      </c>
      <c r="BI162" s="33">
        <v>2.2394497472655317E-5</v>
      </c>
      <c r="BJ162" s="33">
        <v>5.9338181819690305E-5</v>
      </c>
      <c r="BK162" s="33">
        <v>1.1961979141472678E-4</v>
      </c>
      <c r="BL162" s="33">
        <v>3.2417078781654673E-5</v>
      </c>
      <c r="BM162" s="33">
        <v>6.8240106930628208E-5</v>
      </c>
      <c r="BN162" s="33">
        <v>9.3011037977097644E-6</v>
      </c>
      <c r="BO162" s="33">
        <v>-8.3535100761644721E-5</v>
      </c>
      <c r="BP162" s="33">
        <v>1.6143809627999772E-5</v>
      </c>
      <c r="BQ162" s="35">
        <v>-9.5177677298019514E-4</v>
      </c>
      <c r="BR162" s="32">
        <v>-1.0623879721838314E-5</v>
      </c>
      <c r="BS162" s="33">
        <v>-1.2474815263896488E-5</v>
      </c>
      <c r="BT162" s="33">
        <v>2.44688690831385E-5</v>
      </c>
      <c r="BU162" s="33">
        <v>8.4750478678174979E-5</v>
      </c>
      <c r="BV162" s="33">
        <v>-2.4522339548971317E-6</v>
      </c>
      <c r="BW162" s="33">
        <v>3.3370794194076403E-5</v>
      </c>
      <c r="BX162" s="33">
        <v>-2.5568208938842041E-5</v>
      </c>
      <c r="BY162" s="33">
        <v>-1.1840441349819653E-4</v>
      </c>
      <c r="BZ162" s="33">
        <v>-1.8725503108552033E-5</v>
      </c>
      <c r="CA162" s="35">
        <v>-9.8664608571674695E-4</v>
      </c>
      <c r="CB162" s="52">
        <v>6.7945165380667305E-6</v>
      </c>
      <c r="CC162" s="34">
        <v>4.9435809960085564E-6</v>
      </c>
      <c r="CD162" s="34">
        <v>4.1887265343043545E-5</v>
      </c>
      <c r="CE162" s="34">
        <v>1.0216887493808002E-4</v>
      </c>
      <c r="CF162" s="34">
        <v>1.4966162305007913E-5</v>
      </c>
      <c r="CG162" s="34">
        <v>5.0789190453981448E-5</v>
      </c>
      <c r="CH162" s="34">
        <v>-8.1498126789369962E-6</v>
      </c>
      <c r="CI162" s="34">
        <v>-1.0098601723829148E-4</v>
      </c>
      <c r="CJ162" s="34">
        <v>-1.3071068486469883E-6</v>
      </c>
      <c r="CK162" s="53">
        <v>-9.692276894568419E-4</v>
      </c>
      <c r="CL162" s="33">
        <v>0</v>
      </c>
      <c r="CM162" s="33">
        <f t="shared" si="202"/>
        <v>1.447700818434039E-2</v>
      </c>
      <c r="CN162" s="33">
        <f t="shared" si="148"/>
        <v>7.2070820608651776E-3</v>
      </c>
      <c r="CO162" s="33">
        <f t="shared" si="149"/>
        <v>5.8645759137458953E-3</v>
      </c>
      <c r="CP162" s="33">
        <f t="shared" si="150"/>
        <v>6.0126642618554271E-3</v>
      </c>
      <c r="CQ162" s="33">
        <f t="shared" si="151"/>
        <v>5.4856528057838361E-3</v>
      </c>
      <c r="CR162" s="33">
        <f t="shared" si="152"/>
        <v>5.4841184408478405E-3</v>
      </c>
      <c r="CS162" s="33">
        <f t="shared" si="153"/>
        <v>1.2263529590900379E-2</v>
      </c>
      <c r="CT162" s="33">
        <f t="shared" si="154"/>
        <v>1.2767856471828543E-2</v>
      </c>
      <c r="CU162" s="33">
        <f t="shared" si="155"/>
        <v>5.3537894916775297E-3</v>
      </c>
      <c r="CV162" s="33">
        <f t="shared" si="156"/>
        <v>6.042322109094167E-3</v>
      </c>
      <c r="CW162" s="33">
        <f t="shared" si="157"/>
        <v>1.1094038305579534E-2</v>
      </c>
      <c r="CX162" s="35">
        <f t="shared" si="158"/>
        <v>1.3859612741693006E-2</v>
      </c>
    </row>
    <row r="163" spans="1:102" x14ac:dyDescent="0.3">
      <c r="A163" s="21">
        <v>43978</v>
      </c>
      <c r="B163" s="22">
        <v>3036.13</v>
      </c>
      <c r="C163" s="23">
        <v>5486.77</v>
      </c>
      <c r="D163" s="23">
        <v>6209.384</v>
      </c>
      <c r="E163" s="23">
        <f t="shared" si="192"/>
        <v>5478.470305105564</v>
      </c>
      <c r="F163" s="23">
        <f>VLOOKUP($A163,Data!S$7:T$800,2,0)</f>
        <v>303.85060700000002</v>
      </c>
      <c r="G163" s="23">
        <f>VLOOKUP($A163,Data!V$7:Y$800,4,0)</f>
        <v>29.972554354772019</v>
      </c>
      <c r="H163" s="23">
        <f>VLOOKUP($A163,Data!P$7:Q$800,2,0)</f>
        <v>54.489400000000003</v>
      </c>
      <c r="I163" s="23">
        <f>VLOOKUP($A163,Data!K$7:N$800,4,0)</f>
        <v>57.075944156121949</v>
      </c>
      <c r="J163" s="23">
        <f>VLOOKUP($A163,Data!AA$7:AB$800,2,0)</f>
        <v>559.35080000000005</v>
      </c>
      <c r="K163" s="23">
        <f>VLOOKUP($A163,Data!AD$7:AE$800,2,0)</f>
        <v>56.5242</v>
      </c>
      <c r="L163" s="23">
        <f>VLOOKUP($A163,Data!AL$7:AO$800,4,0)</f>
        <v>300.91598283777483</v>
      </c>
      <c r="M163" s="23">
        <f>VLOOKUP($A163,Data!AG$7:AJ$800,4,0)</f>
        <v>30.378501804590318</v>
      </c>
      <c r="N163" s="23">
        <f>VLOOKUP($A163,Data!AQ$7:AU$800,5,0)</f>
        <v>30.683989146187592</v>
      </c>
      <c r="O163" s="24">
        <f>VLOOKUP($A163,Data!AQ$7:AW$800,7,0)</f>
        <v>30.779063932569649</v>
      </c>
      <c r="P163" s="32">
        <f t="shared" si="159"/>
        <v>1.4827343010993532E-2</v>
      </c>
      <c r="Q163" s="33">
        <f t="shared" si="145"/>
        <v>1.4841312264983308E-2</v>
      </c>
      <c r="R163" s="33">
        <f t="shared" si="146"/>
        <v>1.4847996318073431E-2</v>
      </c>
      <c r="S163" s="34">
        <f t="shared" si="160"/>
        <v>1.4844898322011446E-2</v>
      </c>
      <c r="T163" s="33">
        <f t="shared" si="161"/>
        <v>1.4840207324242849E-2</v>
      </c>
      <c r="U163" s="33">
        <f t="shared" si="193"/>
        <v>1.4841517127054171E-2</v>
      </c>
      <c r="V163" s="33">
        <f t="shared" si="194"/>
        <v>1.4840033822165477E-2</v>
      </c>
      <c r="W163" s="33">
        <f t="shared" si="195"/>
        <v>1.4778325123152802E-2</v>
      </c>
      <c r="X163" s="33">
        <f t="shared" si="196"/>
        <v>1.484536942876824E-2</v>
      </c>
      <c r="Y163" s="33">
        <f t="shared" si="197"/>
        <v>1.4855431550825138E-2</v>
      </c>
      <c r="Z163" s="33">
        <f t="shared" si="198"/>
        <v>1.485081264925836E-2</v>
      </c>
      <c r="AA163" s="33">
        <f t="shared" si="199"/>
        <v>1.4643200424248493E-2</v>
      </c>
      <c r="AB163" s="33">
        <f t="shared" si="200"/>
        <v>1.4853961810636918E-2</v>
      </c>
      <c r="AC163" s="35">
        <f t="shared" si="201"/>
        <v>1.8694045770033085E-2</v>
      </c>
      <c r="AD163" s="32">
        <f t="shared" si="162"/>
        <v>-1.1049407404595257E-6</v>
      </c>
      <c r="AE163" s="33">
        <f t="shared" si="163"/>
        <v>2.0486207086278796E-7</v>
      </c>
      <c r="AF163" s="33">
        <f t="shared" si="164"/>
        <v>-1.2784428178314045E-6</v>
      </c>
      <c r="AG163" s="33">
        <f t="shared" si="165"/>
        <v>-6.2987141830506133E-5</v>
      </c>
      <c r="AH163" s="33">
        <f t="shared" si="166"/>
        <v>4.0571637849318165E-6</v>
      </c>
      <c r="AI163" s="33">
        <f t="shared" si="167"/>
        <v>1.411928584182931E-5</v>
      </c>
      <c r="AJ163" s="33">
        <f t="shared" si="168"/>
        <v>9.500384275051843E-6</v>
      </c>
      <c r="AK163" s="33">
        <f t="shared" si="169"/>
        <v>-1.9811184073481591E-4</v>
      </c>
      <c r="AL163" s="33">
        <f t="shared" si="170"/>
        <v>1.2649545653609096E-5</v>
      </c>
      <c r="AM163" s="35">
        <f t="shared" si="171"/>
        <v>3.8527335050497769E-3</v>
      </c>
      <c r="AN163" s="52">
        <f t="shared" si="172"/>
        <v>-7.7889938305819584E-6</v>
      </c>
      <c r="AO163" s="34">
        <f t="shared" si="173"/>
        <v>-6.4791910192596447E-6</v>
      </c>
      <c r="AP163" s="34">
        <f t="shared" si="174"/>
        <v>-7.9624959079538371E-6</v>
      </c>
      <c r="AQ163" s="34">
        <f t="shared" si="175"/>
        <v>-6.9671194920628565E-5</v>
      </c>
      <c r="AR163" s="34">
        <f t="shared" si="176"/>
        <v>-2.6268893051906161E-6</v>
      </c>
      <c r="AS163" s="34">
        <f t="shared" si="177"/>
        <v>7.4352327517068773E-6</v>
      </c>
      <c r="AT163" s="34">
        <f t="shared" si="178"/>
        <v>2.8163311849294104E-6</v>
      </c>
      <c r="AU163" s="34">
        <f t="shared" si="179"/>
        <v>-2.0479589382493835E-4</v>
      </c>
      <c r="AV163" s="34">
        <f t="shared" si="180"/>
        <v>5.9654925634866629E-6</v>
      </c>
      <c r="AW163" s="53">
        <f t="shared" si="181"/>
        <v>3.8460494519596544E-3</v>
      </c>
      <c r="AX163" s="52">
        <f t="shared" si="182"/>
        <v>-4.6909977686748761E-6</v>
      </c>
      <c r="AY163" s="34">
        <f t="shared" si="183"/>
        <v>-3.3811949573525624E-6</v>
      </c>
      <c r="AZ163" s="34">
        <f t="shared" si="184"/>
        <v>-4.8644998460467548E-6</v>
      </c>
      <c r="BA163" s="34">
        <f t="shared" si="185"/>
        <v>-6.6573198858721483E-5</v>
      </c>
      <c r="BB163" s="34">
        <f t="shared" si="186"/>
        <v>4.7110675671646618E-7</v>
      </c>
      <c r="BC163" s="34">
        <f t="shared" si="187"/>
        <v>1.053322881361396E-5</v>
      </c>
      <c r="BD163" s="34">
        <f t="shared" si="188"/>
        <v>5.9143272468364927E-6</v>
      </c>
      <c r="BE163" s="34">
        <f t="shared" si="189"/>
        <v>-2.0169789776303126E-4</v>
      </c>
      <c r="BF163" s="34">
        <f t="shared" si="190"/>
        <v>9.0634886253937452E-6</v>
      </c>
      <c r="BG163" s="53">
        <f t="shared" si="191"/>
        <v>3.8491474480215615E-3</v>
      </c>
      <c r="BH163" s="32">
        <v>-1.1049407404595257E-6</v>
      </c>
      <c r="BI163" s="33">
        <v>2.0486207086278796E-7</v>
      </c>
      <c r="BJ163" s="33">
        <v>-1.2784428178314045E-6</v>
      </c>
      <c r="BK163" s="33">
        <v>-6.2987141830506133E-5</v>
      </c>
      <c r="BL163" s="33">
        <v>4.0571637849318165E-6</v>
      </c>
      <c r="BM163" s="33">
        <v>1.411928584182931E-5</v>
      </c>
      <c r="BN163" s="33">
        <v>9.500384275051843E-6</v>
      </c>
      <c r="BO163" s="33">
        <v>-1.9811184073481591E-4</v>
      </c>
      <c r="BP163" s="33">
        <v>1.2649545653609096E-5</v>
      </c>
      <c r="BQ163" s="35">
        <v>3.8527335050497769E-3</v>
      </c>
      <c r="BR163" s="32">
        <v>-7.7889938305819584E-6</v>
      </c>
      <c r="BS163" s="33">
        <v>-6.4791910192596447E-6</v>
      </c>
      <c r="BT163" s="33">
        <v>-7.9624959079538371E-6</v>
      </c>
      <c r="BU163" s="33">
        <v>-6.9671194920628565E-5</v>
      </c>
      <c r="BV163" s="33">
        <v>-2.6268893051906161E-6</v>
      </c>
      <c r="BW163" s="33">
        <v>7.4352327517068773E-6</v>
      </c>
      <c r="BX163" s="33">
        <v>2.8163311849294104E-6</v>
      </c>
      <c r="BY163" s="33">
        <v>-2.0479589382493835E-4</v>
      </c>
      <c r="BZ163" s="33">
        <v>5.9654925634866629E-6</v>
      </c>
      <c r="CA163" s="35">
        <v>3.8460494519596544E-3</v>
      </c>
      <c r="CB163" s="52">
        <v>-4.6909977686748761E-6</v>
      </c>
      <c r="CC163" s="34">
        <v>-3.3811949573525624E-6</v>
      </c>
      <c r="CD163" s="34">
        <v>-4.8644998460467548E-6</v>
      </c>
      <c r="CE163" s="34">
        <v>-6.6573198858721483E-5</v>
      </c>
      <c r="CF163" s="34">
        <v>4.7110675671646618E-7</v>
      </c>
      <c r="CG163" s="34">
        <v>1.053322881361396E-5</v>
      </c>
      <c r="CH163" s="34">
        <v>5.9143272468364927E-6</v>
      </c>
      <c r="CI163" s="34">
        <v>-2.0169789776303126E-4</v>
      </c>
      <c r="CJ163" s="34">
        <v>9.0634886253937452E-6</v>
      </c>
      <c r="CK163" s="53">
        <v>3.8491474480215615E-3</v>
      </c>
      <c r="CL163" s="33">
        <v>0</v>
      </c>
      <c r="CM163" s="33">
        <f t="shared" si="202"/>
        <v>1.4441563468643004E-2</v>
      </c>
      <c r="CN163" s="33">
        <f t="shared" si="148"/>
        <v>7.1894699872765422E-3</v>
      </c>
      <c r="CO163" s="33">
        <f t="shared" si="149"/>
        <v>5.8401393586211547E-3</v>
      </c>
      <c r="CP163" s="33">
        <f t="shared" si="150"/>
        <v>5.9900898679574599E-3</v>
      </c>
      <c r="CQ163" s="33">
        <f t="shared" si="151"/>
        <v>5.4258715042505568E-3</v>
      </c>
      <c r="CR163" s="33">
        <f t="shared" si="152"/>
        <v>5.363612827265607E-3</v>
      </c>
      <c r="CS163" s="33">
        <f t="shared" si="153"/>
        <v>1.2230649392115156E-2</v>
      </c>
      <c r="CT163" s="33">
        <f t="shared" si="154"/>
        <v>1.2698609467991062E-2</v>
      </c>
      <c r="CU163" s="33">
        <f t="shared" si="155"/>
        <v>5.3444196891616613E-3</v>
      </c>
      <c r="CV163" s="33">
        <f t="shared" si="156"/>
        <v>6.1265396741396749E-3</v>
      </c>
      <c r="CW163" s="33">
        <f t="shared" si="157"/>
        <v>1.1077682511775988E-2</v>
      </c>
      <c r="CX163" s="35">
        <f t="shared" si="158"/>
        <v>1.4827463486642545E-2</v>
      </c>
    </row>
    <row r="164" spans="1:102" x14ac:dyDescent="0.3">
      <c r="A164" s="21">
        <v>43977</v>
      </c>
      <c r="B164" s="22">
        <v>2991.77</v>
      </c>
      <c r="C164" s="23">
        <v>5406.53</v>
      </c>
      <c r="D164" s="23">
        <v>6118.5360000000001</v>
      </c>
      <c r="E164" s="23">
        <f t="shared" si="192"/>
        <v>5398.3326064543498</v>
      </c>
      <c r="F164" s="23">
        <f>VLOOKUP($A164,Data!S$7:T$800,2,0)</f>
        <v>299.40733999999998</v>
      </c>
      <c r="G164" s="23">
        <f>VLOOKUP($A164,Data!V$7:Y$800,4,0)</f>
        <v>29.534221697612683</v>
      </c>
      <c r="H164" s="23">
        <f>VLOOKUP($A164,Data!P$7:Q$800,2,0)</f>
        <v>53.692599999999999</v>
      </c>
      <c r="I164" s="23">
        <f>VLOOKUP($A164,Data!K$7:N$800,4,0)</f>
        <v>56.244741085887163</v>
      </c>
      <c r="J164" s="23">
        <f>VLOOKUP($A164,Data!AA$7:AB$800,2,0)</f>
        <v>551.16849999999999</v>
      </c>
      <c r="K164" s="23">
        <f>VLOOKUP($A164,Data!AD$7:AE$800,2,0)</f>
        <v>55.696800000000003</v>
      </c>
      <c r="L164" s="23">
        <f>VLOOKUP($A164,Data!AL$7:AO$800,4,0)</f>
        <v>296.51253079478403</v>
      </c>
      <c r="M164" s="23">
        <f>VLOOKUP($A164,Data!AG$7:AJ$800,4,0)</f>
        <v>29.940083166070874</v>
      </c>
      <c r="N164" s="23">
        <f>VLOOKUP($A164,Data!AQ$7:AU$800,5,0)</f>
        <v>30.234881372925024</v>
      </c>
      <c r="O164" s="24">
        <f>VLOOKUP($A164,Data!AQ$7:AW$800,7,0)</f>
        <v>30.214237592115978</v>
      </c>
      <c r="P164" s="32">
        <f t="shared" si="159"/>
        <v>1.2289160703107926E-2</v>
      </c>
      <c r="Q164" s="33">
        <f t="shared" si="145"/>
        <v>1.2299563364564392E-2</v>
      </c>
      <c r="R164" s="33">
        <f t="shared" si="146"/>
        <v>1.230476208124065E-2</v>
      </c>
      <c r="S164" s="34">
        <f t="shared" si="160"/>
        <v>1.2302421874520741E-2</v>
      </c>
      <c r="T164" s="33">
        <f t="shared" si="161"/>
        <v>1.2300594392851583E-2</v>
      </c>
      <c r="U164" s="33">
        <f t="shared" si="193"/>
        <v>1.2299673479596374E-2</v>
      </c>
      <c r="V164" s="33">
        <f t="shared" si="194"/>
        <v>1.2305830139196949E-2</v>
      </c>
      <c r="W164" s="33">
        <f t="shared" si="195"/>
        <v>1.2288512911843297E-2</v>
      </c>
      <c r="X164" s="33">
        <f t="shared" si="196"/>
        <v>1.2297212166627158E-2</v>
      </c>
      <c r="Y164" s="33">
        <f t="shared" si="197"/>
        <v>1.2299141586438411E-2</v>
      </c>
      <c r="Z164" s="33">
        <f t="shared" si="198"/>
        <v>1.2307240069738157E-2</v>
      </c>
      <c r="AA164" s="33">
        <f t="shared" si="199"/>
        <v>1.2340956675793269E-2</v>
      </c>
      <c r="AB164" s="33">
        <f t="shared" si="200"/>
        <v>1.2358684408512621E-2</v>
      </c>
      <c r="AC164" s="35">
        <f t="shared" si="201"/>
        <v>1.0489079991313988E-2</v>
      </c>
      <c r="AD164" s="32">
        <f t="shared" si="162"/>
        <v>1.031028287190594E-6</v>
      </c>
      <c r="AE164" s="33">
        <f t="shared" si="163"/>
        <v>1.1011503198155026E-7</v>
      </c>
      <c r="AF164" s="33">
        <f t="shared" si="164"/>
        <v>6.2667746325573148E-6</v>
      </c>
      <c r="AG164" s="33">
        <f t="shared" si="165"/>
        <v>-1.1050452721095283E-5</v>
      </c>
      <c r="AH164" s="33">
        <f t="shared" si="166"/>
        <v>-2.3511979372337066E-6</v>
      </c>
      <c r="AI164" s="33">
        <f t="shared" si="167"/>
        <v>-4.2177812598076514E-7</v>
      </c>
      <c r="AJ164" s="33">
        <f t="shared" si="168"/>
        <v>7.6767051737647307E-6</v>
      </c>
      <c r="AK164" s="33">
        <f t="shared" si="169"/>
        <v>4.1393311228876684E-5</v>
      </c>
      <c r="AL164" s="33">
        <f t="shared" si="170"/>
        <v>5.9121043948229257E-5</v>
      </c>
      <c r="AM164" s="35">
        <f t="shared" si="171"/>
        <v>-1.8104833732504044E-3</v>
      </c>
      <c r="AN164" s="52">
        <f t="shared" si="172"/>
        <v>-4.1676883890673366E-6</v>
      </c>
      <c r="AO164" s="34">
        <f t="shared" si="173"/>
        <v>-5.0886016442763804E-6</v>
      </c>
      <c r="AP164" s="34">
        <f t="shared" si="174"/>
        <v>1.0680579562993842E-6</v>
      </c>
      <c r="AQ164" s="34">
        <f t="shared" si="175"/>
        <v>-1.6249169397353214E-5</v>
      </c>
      <c r="AR164" s="34">
        <f t="shared" si="176"/>
        <v>-7.5499146134916373E-6</v>
      </c>
      <c r="AS164" s="34">
        <f t="shared" si="177"/>
        <v>-5.6204948022386958E-6</v>
      </c>
      <c r="AT164" s="34">
        <f t="shared" si="178"/>
        <v>2.4779884975068001E-6</v>
      </c>
      <c r="AU164" s="34">
        <f t="shared" si="179"/>
        <v>3.6194594552618753E-5</v>
      </c>
      <c r="AV164" s="34">
        <f t="shared" si="180"/>
        <v>5.3922327271971326E-5</v>
      </c>
      <c r="AW164" s="53">
        <f t="shared" si="181"/>
        <v>-1.8156820899266624E-3</v>
      </c>
      <c r="AX164" s="52">
        <f t="shared" si="182"/>
        <v>-1.8274816691032925E-6</v>
      </c>
      <c r="AY164" s="34">
        <f t="shared" si="183"/>
        <v>-2.7483949243123362E-6</v>
      </c>
      <c r="AZ164" s="34">
        <f t="shared" si="184"/>
        <v>3.4082646762634283E-6</v>
      </c>
      <c r="BA164" s="34">
        <f t="shared" si="185"/>
        <v>-1.3908962677389169E-5</v>
      </c>
      <c r="BB164" s="34">
        <f t="shared" si="186"/>
        <v>-5.2097078935275931E-6</v>
      </c>
      <c r="BC164" s="34">
        <f t="shared" si="187"/>
        <v>-3.2802880822746516E-6</v>
      </c>
      <c r="BD164" s="34">
        <f t="shared" si="188"/>
        <v>4.8181952174708442E-6</v>
      </c>
      <c r="BE164" s="34">
        <f t="shared" si="189"/>
        <v>3.8534801272582797E-5</v>
      </c>
      <c r="BF164" s="34">
        <f t="shared" si="190"/>
        <v>5.6262533991935371E-5</v>
      </c>
      <c r="BG164" s="53">
        <f t="shared" si="191"/>
        <v>-1.8133418832066983E-3</v>
      </c>
      <c r="BH164" s="32">
        <v>1.031028287190594E-6</v>
      </c>
      <c r="BI164" s="33">
        <v>1.1011503198155026E-7</v>
      </c>
      <c r="BJ164" s="33">
        <v>6.2667746325573148E-6</v>
      </c>
      <c r="BK164" s="33">
        <v>-1.1050452721095283E-5</v>
      </c>
      <c r="BL164" s="33">
        <v>-2.3511979372337066E-6</v>
      </c>
      <c r="BM164" s="33">
        <v>-4.2177812598076514E-7</v>
      </c>
      <c r="BN164" s="33">
        <v>7.6767051737647307E-6</v>
      </c>
      <c r="BO164" s="33">
        <v>4.1393311228876684E-5</v>
      </c>
      <c r="BP164" s="33">
        <v>5.9121043948229257E-5</v>
      </c>
      <c r="BQ164" s="35">
        <v>-1.8104833732504044E-3</v>
      </c>
      <c r="BR164" s="32">
        <v>-4.1676883890673366E-6</v>
      </c>
      <c r="BS164" s="33">
        <v>-5.0886016442763804E-6</v>
      </c>
      <c r="BT164" s="33">
        <v>1.0680579562993842E-6</v>
      </c>
      <c r="BU164" s="33">
        <v>-1.6249169397353214E-5</v>
      </c>
      <c r="BV164" s="33">
        <v>-7.5499146134916373E-6</v>
      </c>
      <c r="BW164" s="33">
        <v>-5.6204948022386958E-6</v>
      </c>
      <c r="BX164" s="33">
        <v>2.4779884975068001E-6</v>
      </c>
      <c r="BY164" s="33">
        <v>3.6194594552618753E-5</v>
      </c>
      <c r="BZ164" s="33">
        <v>5.3922327271971326E-5</v>
      </c>
      <c r="CA164" s="35">
        <v>-1.8156820899266624E-3</v>
      </c>
      <c r="CB164" s="52">
        <v>-1.8274816691032925E-6</v>
      </c>
      <c r="CC164" s="34">
        <v>-2.7483949243123362E-6</v>
      </c>
      <c r="CD164" s="34">
        <v>3.4082646762634283E-6</v>
      </c>
      <c r="CE164" s="34">
        <v>-1.3908962677389169E-5</v>
      </c>
      <c r="CF164" s="34">
        <v>-5.2097078935275931E-6</v>
      </c>
      <c r="CG164" s="34">
        <v>-3.2802880822746516E-6</v>
      </c>
      <c r="CH164" s="34">
        <v>4.8181952174708442E-6</v>
      </c>
      <c r="CI164" s="34">
        <v>3.8534801272582797E-5</v>
      </c>
      <c r="CJ164" s="34">
        <v>5.6262533991935371E-5</v>
      </c>
      <c r="CK164" s="53">
        <v>-1.8133418832066983E-3</v>
      </c>
      <c r="CL164" s="33">
        <v>0</v>
      </c>
      <c r="CM164" s="33">
        <f t="shared" si="202"/>
        <v>1.4434882092425605E-2</v>
      </c>
      <c r="CN164" s="33">
        <f t="shared" si="148"/>
        <v>7.1859109814782496E-3</v>
      </c>
      <c r="CO164" s="33">
        <f t="shared" si="149"/>
        <v>5.8412345002407662E-3</v>
      </c>
      <c r="CP164" s="33">
        <f t="shared" si="150"/>
        <v>5.9898867926893029E-3</v>
      </c>
      <c r="CQ164" s="33">
        <f t="shared" si="151"/>
        <v>5.4271380875954289E-3</v>
      </c>
      <c r="CR164" s="33">
        <f t="shared" si="152"/>
        <v>5.4260155992846837E-3</v>
      </c>
      <c r="CS164" s="33">
        <f t="shared" si="153"/>
        <v>1.2226602681496779E-2</v>
      </c>
      <c r="CT164" s="33">
        <f t="shared" si="154"/>
        <v>1.2684520189169435E-2</v>
      </c>
      <c r="CU164" s="33">
        <f t="shared" si="155"/>
        <v>5.3350082976577617E-3</v>
      </c>
      <c r="CV164" s="33">
        <f t="shared" si="156"/>
        <v>6.3229886137310398E-3</v>
      </c>
      <c r="CW164" s="33">
        <f t="shared" si="157"/>
        <v>1.1065080035177699E-2</v>
      </c>
      <c r="CX164" s="35">
        <f t="shared" si="158"/>
        <v>1.0989353519616829E-2</v>
      </c>
    </row>
    <row r="165" spans="1:102" x14ac:dyDescent="0.3">
      <c r="A165" s="21">
        <v>43973</v>
      </c>
      <c r="B165" s="22">
        <v>2955.45</v>
      </c>
      <c r="C165" s="23">
        <v>5340.84</v>
      </c>
      <c r="D165" s="23">
        <v>6044.1639999999998</v>
      </c>
      <c r="E165" s="23">
        <f t="shared" si="192"/>
        <v>5332.7271473459905</v>
      </c>
      <c r="F165" s="23">
        <f>VLOOKUP($A165,Data!S$7:T$800,2,0)</f>
        <v>295.769203</v>
      </c>
      <c r="G165" s="23">
        <f>VLOOKUP($A165,Data!V$7:Y$800,4,0)</f>
        <v>29.175374122263776</v>
      </c>
      <c r="H165" s="23">
        <f>VLOOKUP($A165,Data!P$7:Q$800,2,0)</f>
        <v>53.039900000000003</v>
      </c>
      <c r="I165" s="23">
        <f>VLOOKUP($A165,Data!K$7:N$800,4,0)</f>
        <v>55.561967135337156</v>
      </c>
      <c r="J165" s="23">
        <f>VLOOKUP($A165,Data!AA$7:AB$800,2,0)</f>
        <v>544.47299999999996</v>
      </c>
      <c r="K165" s="23">
        <f>VLOOKUP($A165,Data!AD$7:AE$800,2,0)</f>
        <v>55.020099999999999</v>
      </c>
      <c r="L165" s="23">
        <f>VLOOKUP($A165,Data!AL$7:AO$800,4,0)</f>
        <v>292.90764607626159</v>
      </c>
      <c r="M165" s="23">
        <f>VLOOKUP($A165,Data!AG$7:AJ$800,4,0)</f>
        <v>29.575098160983842</v>
      </c>
      <c r="N165" s="23">
        <f>VLOOKUP($A165,Data!AQ$7:AU$800,5,0)</f>
        <v>29.865779627889747</v>
      </c>
      <c r="O165" s="24">
        <f>VLOOKUP($A165,Data!AQ$7:AW$800,7,0)</f>
        <v>29.900607725890215</v>
      </c>
      <c r="P165" s="32">
        <f t="shared" si="159"/>
        <v>2.3537312066093108E-3</v>
      </c>
      <c r="Q165" s="33">
        <f t="shared" si="145"/>
        <v>2.4757632351974923E-3</v>
      </c>
      <c r="R165" s="33">
        <f t="shared" si="146"/>
        <v>2.5261513892835818E-3</v>
      </c>
      <c r="S165" s="34">
        <f t="shared" si="160"/>
        <v>2.5002883618824414E-3</v>
      </c>
      <c r="T165" s="33">
        <f t="shared" si="161"/>
        <v>2.5070743593536005E-3</v>
      </c>
      <c r="U165" s="33">
        <f t="shared" si="193"/>
        <v>2.5038025762074145E-3</v>
      </c>
      <c r="V165" s="33">
        <f t="shared" si="194"/>
        <v>2.5157446679822115E-3</v>
      </c>
      <c r="W165" s="33">
        <f t="shared" si="195"/>
        <v>2.4995536511336347E-3</v>
      </c>
      <c r="X165" s="33">
        <f t="shared" si="196"/>
        <v>2.5218033987635113E-3</v>
      </c>
      <c r="Y165" s="33">
        <f t="shared" si="197"/>
        <v>-5.2611501127260984E-3</v>
      </c>
      <c r="Z165" s="33">
        <f t="shared" si="198"/>
        <v>2.4963841383072172E-3</v>
      </c>
      <c r="AA165" s="33">
        <f t="shared" si="199"/>
        <v>2.5430912687200991E-3</v>
      </c>
      <c r="AB165" s="33">
        <f t="shared" si="200"/>
        <v>2.4891048963493478E-3</v>
      </c>
      <c r="AC165" s="35">
        <f t="shared" si="201"/>
        <v>3.0805983618265032E-3</v>
      </c>
      <c r="AD165" s="32">
        <f t="shared" si="162"/>
        <v>3.131112415610815E-5</v>
      </c>
      <c r="AE165" s="33">
        <f t="shared" si="163"/>
        <v>2.8039341009922225E-5</v>
      </c>
      <c r="AF165" s="33">
        <f t="shared" si="164"/>
        <v>3.9981432784719217E-5</v>
      </c>
      <c r="AG165" s="33">
        <f t="shared" si="165"/>
        <v>2.3790415936142395E-5</v>
      </c>
      <c r="AH165" s="33">
        <f t="shared" si="166"/>
        <v>4.6040163566019032E-5</v>
      </c>
      <c r="AI165" s="33">
        <f t="shared" si="167"/>
        <v>9.7126325180330042E-6</v>
      </c>
      <c r="AJ165" s="33">
        <f t="shared" si="168"/>
        <v>2.0620903109724864E-5</v>
      </c>
      <c r="AK165" s="33">
        <f t="shared" si="169"/>
        <v>6.7328033522606745E-5</v>
      </c>
      <c r="AL165" s="33">
        <f t="shared" si="170"/>
        <v>1.3341661151855533E-5</v>
      </c>
      <c r="AM165" s="35">
        <f t="shared" si="171"/>
        <v>6.0483512662901084E-4</v>
      </c>
      <c r="AN165" s="52">
        <f t="shared" si="172"/>
        <v>-1.9077029929981393E-5</v>
      </c>
      <c r="AO165" s="34">
        <f t="shared" si="173"/>
        <v>-2.2348813076167318E-5</v>
      </c>
      <c r="AP165" s="34">
        <f t="shared" si="174"/>
        <v>-1.0406721301370325E-5</v>
      </c>
      <c r="AQ165" s="34">
        <f t="shared" si="175"/>
        <v>-2.6597738149947148E-5</v>
      </c>
      <c r="AR165" s="34">
        <f t="shared" si="176"/>
        <v>-4.3479905200705105E-6</v>
      </c>
      <c r="AS165" s="34">
        <f t="shared" si="177"/>
        <v>-6.0321838153853946E-5</v>
      </c>
      <c r="AT165" s="34">
        <f t="shared" si="178"/>
        <v>-2.9767250976364679E-5</v>
      </c>
      <c r="AU165" s="34">
        <f t="shared" si="179"/>
        <v>1.6939879436517202E-5</v>
      </c>
      <c r="AV165" s="34">
        <f t="shared" si="180"/>
        <v>-3.704649293423401E-5</v>
      </c>
      <c r="AW165" s="53">
        <f t="shared" si="181"/>
        <v>5.544469725429213E-4</v>
      </c>
      <c r="AX165" s="52">
        <f t="shared" si="182"/>
        <v>6.7859974710593463E-6</v>
      </c>
      <c r="AY165" s="34">
        <f t="shared" si="183"/>
        <v>3.5142143248734214E-6</v>
      </c>
      <c r="AZ165" s="34">
        <f t="shared" si="184"/>
        <v>1.5456306099670414E-5</v>
      </c>
      <c r="BA165" s="34">
        <f t="shared" si="185"/>
        <v>-7.3471074890640864E-7</v>
      </c>
      <c r="BB165" s="34">
        <f t="shared" si="186"/>
        <v>2.1515036880970229E-5</v>
      </c>
      <c r="BC165" s="34">
        <f t="shared" si="187"/>
        <v>-2.4725202402153812E-5</v>
      </c>
      <c r="BD165" s="34">
        <f t="shared" si="188"/>
        <v>-3.9042235753239396E-6</v>
      </c>
      <c r="BE165" s="34">
        <f t="shared" si="189"/>
        <v>4.2802906837557941E-5</v>
      </c>
      <c r="BF165" s="34">
        <f t="shared" si="190"/>
        <v>-1.1183465533193271E-5</v>
      </c>
      <c r="BG165" s="53">
        <f t="shared" si="191"/>
        <v>5.8030999994396204E-4</v>
      </c>
      <c r="BH165" s="32">
        <v>3.131112415610815E-5</v>
      </c>
      <c r="BI165" s="33">
        <v>2.8039341009922225E-5</v>
      </c>
      <c r="BJ165" s="33">
        <v>3.9981432784719217E-5</v>
      </c>
      <c r="BK165" s="33">
        <v>2.3790415936142395E-5</v>
      </c>
      <c r="BL165" s="33">
        <v>4.6040163566019032E-5</v>
      </c>
      <c r="BM165" s="33">
        <v>9.7126325180330042E-6</v>
      </c>
      <c r="BN165" s="33">
        <v>2.0620903109724864E-5</v>
      </c>
      <c r="BO165" s="33">
        <v>6.7328033522606745E-5</v>
      </c>
      <c r="BP165" s="33">
        <v>1.3341661151855533E-5</v>
      </c>
      <c r="BQ165" s="35">
        <v>6.0483512662901084E-4</v>
      </c>
      <c r="BR165" s="32">
        <v>-1.9077029929981393E-5</v>
      </c>
      <c r="BS165" s="33">
        <v>-2.2348813076167318E-5</v>
      </c>
      <c r="BT165" s="33">
        <v>-1.0406721301370325E-5</v>
      </c>
      <c r="BU165" s="33">
        <v>-2.6597738149947148E-5</v>
      </c>
      <c r="BV165" s="33">
        <v>-4.3479905200705105E-6</v>
      </c>
      <c r="BW165" s="33">
        <v>-6.0321838153853946E-5</v>
      </c>
      <c r="BX165" s="33">
        <v>-2.9767250976364679E-5</v>
      </c>
      <c r="BY165" s="33">
        <v>1.6939879436517202E-5</v>
      </c>
      <c r="BZ165" s="33">
        <v>-3.704649293423401E-5</v>
      </c>
      <c r="CA165" s="35">
        <v>5.544469725429213E-4</v>
      </c>
      <c r="CB165" s="52">
        <v>6.7859974710593463E-6</v>
      </c>
      <c r="CC165" s="34">
        <v>3.5142143248734214E-6</v>
      </c>
      <c r="CD165" s="34">
        <v>1.5456306099670414E-5</v>
      </c>
      <c r="CE165" s="34">
        <v>-7.3471074890640864E-7</v>
      </c>
      <c r="CF165" s="34">
        <v>2.1515036880970229E-5</v>
      </c>
      <c r="CG165" s="34">
        <v>-2.4725202402153812E-5</v>
      </c>
      <c r="CH165" s="34">
        <v>-3.9042235753239396E-6</v>
      </c>
      <c r="CI165" s="34">
        <v>4.2802906837557941E-5</v>
      </c>
      <c r="CJ165" s="34">
        <v>-1.1183465533193271E-5</v>
      </c>
      <c r="CK165" s="53">
        <v>5.8030999994396204E-4</v>
      </c>
      <c r="CL165" s="33">
        <v>0</v>
      </c>
      <c r="CM165" s="33">
        <f t="shared" si="202"/>
        <v>1.4429672436464092E-2</v>
      </c>
      <c r="CN165" s="33">
        <f t="shared" si="148"/>
        <v>7.1830669193755359E-3</v>
      </c>
      <c r="CO165" s="33">
        <f t="shared" si="149"/>
        <v>5.8402100508125887E-3</v>
      </c>
      <c r="CP165" s="33">
        <f t="shared" si="150"/>
        <v>5.9897773640178453E-3</v>
      </c>
      <c r="CQ165" s="33">
        <f t="shared" si="151"/>
        <v>5.420913896154067E-3</v>
      </c>
      <c r="CR165" s="33">
        <f t="shared" si="152"/>
        <v>5.4369911388745251E-3</v>
      </c>
      <c r="CS165" s="33">
        <f t="shared" si="153"/>
        <v>1.2228953715433644E-2</v>
      </c>
      <c r="CT165" s="33">
        <f t="shared" si="154"/>
        <v>1.2684942127864751E-2</v>
      </c>
      <c r="CU165" s="33">
        <f t="shared" si="155"/>
        <v>5.3273844655303826E-3</v>
      </c>
      <c r="CV165" s="33">
        <f t="shared" si="156"/>
        <v>6.281841369426111E-3</v>
      </c>
      <c r="CW165" s="33">
        <f t="shared" si="157"/>
        <v>1.1006034536826359E-2</v>
      </c>
      <c r="CX165" s="35">
        <f t="shared" si="158"/>
        <v>1.2800733228041095E-2</v>
      </c>
    </row>
    <row r="166" spans="1:102" x14ac:dyDescent="0.3">
      <c r="A166" s="21">
        <v>43972</v>
      </c>
      <c r="B166" s="22">
        <v>2948.51</v>
      </c>
      <c r="C166" s="23">
        <v>5327.65</v>
      </c>
      <c r="D166" s="23">
        <v>6028.9340000000002</v>
      </c>
      <c r="E166" s="23">
        <f t="shared" si="192"/>
        <v>5319.4270458114652</v>
      </c>
      <c r="F166" s="23">
        <f>VLOOKUP($A166,Data!S$7:T$800,2,0)</f>
        <v>295.02954199999999</v>
      </c>
      <c r="G166" s="23">
        <f>VLOOKUP($A166,Data!V$7:Y$800,4,0)</f>
        <v>29.102507189787893</v>
      </c>
      <c r="H166" s="23">
        <f>VLOOKUP($A166,Data!P$7:Q$800,2,0)</f>
        <v>52.906799999999997</v>
      </c>
      <c r="I166" s="23">
        <f>VLOOKUP($A166,Data!K$7:N$800,4,0)</f>
        <v>55.423433290298028</v>
      </c>
      <c r="J166" s="23">
        <f>VLOOKUP($A166,Data!AA$7:AB$800,2,0)</f>
        <v>543.10339999999997</v>
      </c>
      <c r="K166" s="23" t="e">
        <f>VLOOKUP($A166,Data!AD$7:AE$800,2,0)</f>
        <v>#N/A</v>
      </c>
      <c r="L166" s="23">
        <f>VLOOKUP($A166,Data!AL$7:AO$800,4,0)</f>
        <v>292.17825691015281</v>
      </c>
      <c r="M166" s="23">
        <f>VLOOKUP($A166,Data!AG$7:AJ$800,4,0)</f>
        <v>29.500076773315055</v>
      </c>
      <c r="N166" s="23">
        <f>VLOOKUP($A166,Data!AQ$7:AU$800,5,0)</f>
        <v>29.791625147863996</v>
      </c>
      <c r="O166" s="24">
        <f>VLOOKUP($A166,Data!AQ$7:AW$800,7,0)</f>
        <v>29.808778850595022</v>
      </c>
      <c r="P166" s="32">
        <f t="shared" si="159"/>
        <v>-7.7735638256701822E-3</v>
      </c>
      <c r="Q166" s="33">
        <f t="shared" si="145"/>
        <v>-7.727494533575352E-3</v>
      </c>
      <c r="R166" s="33">
        <f t="shared" si="146"/>
        <v>-7.7075093284579843E-3</v>
      </c>
      <c r="S166" s="34">
        <f t="shared" si="160"/>
        <v>-7.7174175030398137E-3</v>
      </c>
      <c r="T166" s="33">
        <f t="shared" si="161"/>
        <v>-7.7265807217916649E-3</v>
      </c>
      <c r="U166" s="33">
        <f t="shared" si="193"/>
        <v>-7.7241167843324909E-3</v>
      </c>
      <c r="V166" s="33">
        <f t="shared" si="194"/>
        <v>-7.7326886612865131E-3</v>
      </c>
      <c r="W166" s="33">
        <f t="shared" si="195"/>
        <v>-7.7945084145261134E-3</v>
      </c>
      <c r="X166" s="33">
        <f t="shared" si="196"/>
        <v>-7.7100682539917864E-3</v>
      </c>
      <c r="Y166" s="33" t="e">
        <f t="shared" si="197"/>
        <v>#N/A</v>
      </c>
      <c r="Z166" s="33">
        <f t="shared" si="198"/>
        <v>-7.7107136266973964E-3</v>
      </c>
      <c r="AA166" s="33">
        <f t="shared" si="199"/>
        <v>-8.0053391173772193E-3</v>
      </c>
      <c r="AB166" s="33">
        <f t="shared" si="200"/>
        <v>-7.7124571948452569E-3</v>
      </c>
      <c r="AC166" s="35">
        <f t="shared" si="201"/>
        <v>-5.8840503718392556E-3</v>
      </c>
      <c r="AD166" s="32">
        <f t="shared" si="162"/>
        <v>9.1381178368710181E-7</v>
      </c>
      <c r="AE166" s="33">
        <f t="shared" si="163"/>
        <v>3.37774924286105E-6</v>
      </c>
      <c r="AF166" s="33">
        <f t="shared" si="164"/>
        <v>-5.1941277111611228E-6</v>
      </c>
      <c r="AG166" s="33">
        <f t="shared" si="165"/>
        <v>-6.701388095076144E-5</v>
      </c>
      <c r="AH166" s="33">
        <f t="shared" si="166"/>
        <v>1.7426279583565574E-5</v>
      </c>
      <c r="AI166" s="33" t="e">
        <f t="shared" si="167"/>
        <v>#N/A</v>
      </c>
      <c r="AJ166" s="33">
        <f t="shared" si="168"/>
        <v>1.6780906877955637E-5</v>
      </c>
      <c r="AK166" s="33">
        <f t="shared" si="169"/>
        <v>-2.7784458380186727E-4</v>
      </c>
      <c r="AL166" s="33">
        <f t="shared" si="170"/>
        <v>1.5037338730095051E-5</v>
      </c>
      <c r="AM166" s="35">
        <f t="shared" si="171"/>
        <v>1.8434441617360964E-3</v>
      </c>
      <c r="AN166" s="52">
        <f t="shared" si="172"/>
        <v>-1.9071393333680575E-5</v>
      </c>
      <c r="AO166" s="34">
        <f t="shared" si="173"/>
        <v>-1.6607455874506627E-5</v>
      </c>
      <c r="AP166" s="34">
        <f t="shared" si="174"/>
        <v>-2.51793328285288E-5</v>
      </c>
      <c r="AQ166" s="34">
        <f t="shared" si="175"/>
        <v>-8.6999086068129117E-5</v>
      </c>
      <c r="AR166" s="34">
        <f t="shared" si="176"/>
        <v>-2.5589255338021033E-6</v>
      </c>
      <c r="AS166" s="34" t="e">
        <f t="shared" si="177"/>
        <v>#N/A</v>
      </c>
      <c r="AT166" s="34">
        <f t="shared" si="178"/>
        <v>-3.2042982394120401E-6</v>
      </c>
      <c r="AU166" s="34">
        <f t="shared" si="179"/>
        <v>-2.9782978891923495E-4</v>
      </c>
      <c r="AV166" s="34">
        <f t="shared" si="180"/>
        <v>-4.9478663872726258E-6</v>
      </c>
      <c r="AW166" s="53">
        <f t="shared" si="181"/>
        <v>1.8234589566187287E-3</v>
      </c>
      <c r="AX166" s="52">
        <f t="shared" si="182"/>
        <v>-9.1632187518841945E-6</v>
      </c>
      <c r="AY166" s="34">
        <f t="shared" si="183"/>
        <v>-6.6992812927102463E-6</v>
      </c>
      <c r="AZ166" s="34">
        <f t="shared" si="184"/>
        <v>-1.5271158246732419E-5</v>
      </c>
      <c r="BA166" s="34">
        <f t="shared" si="185"/>
        <v>-7.7090911486332736E-5</v>
      </c>
      <c r="BB166" s="34">
        <f t="shared" si="186"/>
        <v>7.3492490479942774E-6</v>
      </c>
      <c r="BC166" s="34" t="e">
        <f t="shared" si="187"/>
        <v>#N/A</v>
      </c>
      <c r="BD166" s="34">
        <f t="shared" si="188"/>
        <v>6.7038763423843406E-6</v>
      </c>
      <c r="BE166" s="34">
        <f t="shared" si="189"/>
        <v>-2.8792161433743857E-4</v>
      </c>
      <c r="BF166" s="34">
        <f t="shared" si="190"/>
        <v>4.9603081945237548E-6</v>
      </c>
      <c r="BG166" s="53">
        <f t="shared" si="191"/>
        <v>1.8333671312005251E-3</v>
      </c>
      <c r="BH166" s="32">
        <v>9.1381178368710181E-7</v>
      </c>
      <c r="BI166" s="33">
        <v>3.37774924286105E-6</v>
      </c>
      <c r="BJ166" s="33">
        <v>-5.1941277111611228E-6</v>
      </c>
      <c r="BK166" s="33">
        <v>-6.701388095076144E-5</v>
      </c>
      <c r="BL166" s="33">
        <v>1.7426279583565574E-5</v>
      </c>
      <c r="BM166" s="33"/>
      <c r="BN166" s="33">
        <v>1.6780906877955637E-5</v>
      </c>
      <c r="BO166" s="33">
        <v>-2.7784458380186727E-4</v>
      </c>
      <c r="BP166" s="33">
        <v>1.5037338730095051E-5</v>
      </c>
      <c r="BQ166" s="35">
        <v>1.8434441617360964E-3</v>
      </c>
      <c r="BR166" s="32">
        <v>-1.9071393333680575E-5</v>
      </c>
      <c r="BS166" s="33">
        <v>-1.6607455874506627E-5</v>
      </c>
      <c r="BT166" s="33">
        <v>-2.51793328285288E-5</v>
      </c>
      <c r="BU166" s="33">
        <v>-8.6999086068129117E-5</v>
      </c>
      <c r="BV166" s="33">
        <v>-2.5589255338021033E-6</v>
      </c>
      <c r="BW166" s="33"/>
      <c r="BX166" s="33">
        <v>-3.2042982394120401E-6</v>
      </c>
      <c r="BY166" s="33">
        <v>-2.9782978891923495E-4</v>
      </c>
      <c r="BZ166" s="33">
        <v>-4.9478663872726258E-6</v>
      </c>
      <c r="CA166" s="35">
        <v>1.8234589566187287E-3</v>
      </c>
      <c r="CB166" s="52">
        <v>-9.1632187518841945E-6</v>
      </c>
      <c r="CC166" s="34">
        <v>-6.6992812927102463E-6</v>
      </c>
      <c r="CD166" s="34">
        <v>-1.5271158246732419E-5</v>
      </c>
      <c r="CE166" s="34">
        <v>-7.7090911486332736E-5</v>
      </c>
      <c r="CF166" s="34">
        <v>7.3492490479942774E-6</v>
      </c>
      <c r="CG166" s="34"/>
      <c r="CH166" s="34">
        <v>6.7038763423843406E-6</v>
      </c>
      <c r="CI166" s="34">
        <v>-2.8792161433743857E-4</v>
      </c>
      <c r="CJ166" s="34">
        <v>4.9603081945237548E-6</v>
      </c>
      <c r="CK166" s="53">
        <v>1.8333671312005251E-3</v>
      </c>
      <c r="CL166" s="33">
        <v>0</v>
      </c>
      <c r="CM166" s="33">
        <f t="shared" si="202"/>
        <v>1.4378685997283869E-2</v>
      </c>
      <c r="CN166" s="33">
        <f t="shared" si="148"/>
        <v>7.1584272333846677E-3</v>
      </c>
      <c r="CO166" s="33">
        <f t="shared" si="149"/>
        <v>5.808794823425556E-3</v>
      </c>
      <c r="CP166" s="33">
        <f t="shared" si="150"/>
        <v>5.9616405226938785E-3</v>
      </c>
      <c r="CQ166" s="33">
        <f t="shared" si="151"/>
        <v>5.3808166020186121E-3</v>
      </c>
      <c r="CR166" s="33">
        <f t="shared" si="152"/>
        <v>5.4131310143192835E-3</v>
      </c>
      <c r="CS166" s="33">
        <f t="shared" si="153"/>
        <v>1.2182467757285709E-2</v>
      </c>
      <c r="CT166" s="33" t="e">
        <f t="shared" si="154"/>
        <v>#N/A</v>
      </c>
      <c r="CU166" s="33">
        <f t="shared" si="155"/>
        <v>5.306705330007544E-3</v>
      </c>
      <c r="CV166" s="33">
        <f t="shared" si="156"/>
        <v>6.2142622517413759E-3</v>
      </c>
      <c r="CW166" s="33">
        <f t="shared" si="157"/>
        <v>1.0992579527819846E-2</v>
      </c>
      <c r="CX166" s="35">
        <f t="shared" si="158"/>
        <v>1.219003707786892E-2</v>
      </c>
    </row>
    <row r="167" spans="1:102" x14ac:dyDescent="0.3">
      <c r="A167" s="21">
        <v>43971</v>
      </c>
      <c r="B167" s="22">
        <v>2971.61</v>
      </c>
      <c r="C167" s="23">
        <v>5369.14</v>
      </c>
      <c r="D167" s="23">
        <v>6075.7629999999999</v>
      </c>
      <c r="E167" s="23">
        <f t="shared" si="192"/>
        <v>5360.7985664988337</v>
      </c>
      <c r="F167" s="23">
        <f>VLOOKUP($A167,Data!S$7:T$800,2,0)</f>
        <v>297.32686200000001</v>
      </c>
      <c r="G167" s="23">
        <f>VLOOKUP($A167,Data!V$7:Y$800,4,0)</f>
        <v>29.329048183127686</v>
      </c>
      <c r="H167" s="23">
        <f>VLOOKUP($A167,Data!P$7:Q$800,2,0)</f>
        <v>53.319099999999999</v>
      </c>
      <c r="I167" s="23">
        <f>VLOOKUP($A167,Data!K$7:N$800,4,0)</f>
        <v>55.858825374706726</v>
      </c>
      <c r="J167" s="23">
        <f>VLOOKUP($A167,Data!AA$7:AB$800,2,0)</f>
        <v>547.32330000000002</v>
      </c>
      <c r="K167" s="23">
        <f>VLOOKUP($A167,Data!AD$7:AE$800,2,0)</f>
        <v>55.311100000000003</v>
      </c>
      <c r="L167" s="23">
        <f>VLOOKUP($A167,Data!AL$7:AO$800,4,0)</f>
        <v>294.44866625339574</v>
      </c>
      <c r="M167" s="23">
        <f>VLOOKUP($A167,Data!AG$7:AJ$800,4,0)</f>
        <v>29.738140674131749</v>
      </c>
      <c r="N167" s="23">
        <f>VLOOKUP($A167,Data!AQ$7:AU$800,5,0)</f>
        <v>30.023177620112349</v>
      </c>
      <c r="O167" s="24">
        <f>VLOOKUP($A167,Data!AQ$7:AW$800,7,0)</f>
        <v>29.985213356394393</v>
      </c>
      <c r="P167" s="32">
        <f t="shared" si="159"/>
        <v>1.6651043127809739E-2</v>
      </c>
      <c r="Q167" s="33">
        <f t="shared" si="145"/>
        <v>1.6782438093218E-2</v>
      </c>
      <c r="R167" s="33">
        <f t="shared" si="146"/>
        <v>1.6838573090215414E-2</v>
      </c>
      <c r="S167" s="34">
        <f t="shared" si="160"/>
        <v>1.6810443595854561E-2</v>
      </c>
      <c r="T167" s="33">
        <f t="shared" si="161"/>
        <v>1.6810027575598907E-2</v>
      </c>
      <c r="U167" s="33">
        <f t="shared" si="193"/>
        <v>1.6807308788649333E-2</v>
      </c>
      <c r="V167" s="33">
        <f t="shared" si="194"/>
        <v>1.6808517536047507E-2</v>
      </c>
      <c r="W167" s="33">
        <f t="shared" si="195"/>
        <v>1.6933885786344804E-2</v>
      </c>
      <c r="X167" s="33">
        <f t="shared" si="196"/>
        <v>1.6836067105722385E-2</v>
      </c>
      <c r="Y167" s="33">
        <f t="shared" si="197"/>
        <v>1.6847229601413494E-2</v>
      </c>
      <c r="Z167" s="33">
        <f t="shared" si="198"/>
        <v>1.6802885806609158E-2</v>
      </c>
      <c r="AA167" s="33">
        <f t="shared" si="199"/>
        <v>1.7088650556611462E-2</v>
      </c>
      <c r="AB167" s="33">
        <f t="shared" si="200"/>
        <v>1.6798856250963556E-2</v>
      </c>
      <c r="AC167" s="35">
        <f t="shared" si="201"/>
        <v>1.7939992403429139E-2</v>
      </c>
      <c r="AD167" s="32">
        <f t="shared" si="162"/>
        <v>2.7589482380907526E-5</v>
      </c>
      <c r="AE167" s="33">
        <f t="shared" si="163"/>
        <v>2.48706954313338E-5</v>
      </c>
      <c r="AF167" s="33">
        <f t="shared" si="164"/>
        <v>2.6079442829507471E-5</v>
      </c>
      <c r="AG167" s="33">
        <f t="shared" si="165"/>
        <v>1.5144769312680495E-4</v>
      </c>
      <c r="AH167" s="33">
        <f t="shared" si="166"/>
        <v>5.3629012504385898E-5</v>
      </c>
      <c r="AI167" s="33">
        <f t="shared" si="167"/>
        <v>6.4791508195494174E-5</v>
      </c>
      <c r="AJ167" s="33">
        <f t="shared" si="168"/>
        <v>2.0447713391158473E-5</v>
      </c>
      <c r="AK167" s="33">
        <f t="shared" si="169"/>
        <v>3.0621246339346264E-4</v>
      </c>
      <c r="AL167" s="33">
        <f t="shared" si="170"/>
        <v>1.6418157745556883E-5</v>
      </c>
      <c r="AM167" s="35">
        <f t="shared" si="171"/>
        <v>1.1575543102111396E-3</v>
      </c>
      <c r="AN167" s="52">
        <f t="shared" si="172"/>
        <v>-2.8545514616507006E-5</v>
      </c>
      <c r="AO167" s="34">
        <f t="shared" si="173"/>
        <v>-3.1264301566080732E-5</v>
      </c>
      <c r="AP167" s="34">
        <f t="shared" si="174"/>
        <v>-3.0055554167907061E-5</v>
      </c>
      <c r="AQ167" s="34">
        <f t="shared" si="175"/>
        <v>9.5312696129390417E-5</v>
      </c>
      <c r="AR167" s="34">
        <f t="shared" si="176"/>
        <v>-2.5059844930286346E-6</v>
      </c>
      <c r="AS167" s="34">
        <f t="shared" si="177"/>
        <v>8.6565111980796416E-6</v>
      </c>
      <c r="AT167" s="34">
        <f t="shared" si="178"/>
        <v>-3.5687283606256059E-5</v>
      </c>
      <c r="AU167" s="34">
        <f t="shared" si="179"/>
        <v>2.5007746639604811E-4</v>
      </c>
      <c r="AV167" s="34">
        <f t="shared" si="180"/>
        <v>-3.971683925185765E-5</v>
      </c>
      <c r="AW167" s="53">
        <f t="shared" si="181"/>
        <v>1.1014193132137251E-3</v>
      </c>
      <c r="AX167" s="52">
        <f t="shared" si="182"/>
        <v>-4.1602025557807565E-7</v>
      </c>
      <c r="AY167" s="34">
        <f t="shared" si="183"/>
        <v>-3.1348072051518017E-6</v>
      </c>
      <c r="AZ167" s="34">
        <f t="shared" si="184"/>
        <v>-1.926059806978131E-6</v>
      </c>
      <c r="BA167" s="34">
        <f t="shared" si="185"/>
        <v>1.2344219049031935E-4</v>
      </c>
      <c r="BB167" s="34">
        <f t="shared" si="186"/>
        <v>2.5623509867900296E-5</v>
      </c>
      <c r="BC167" s="34">
        <f t="shared" si="187"/>
        <v>3.6786005559008572E-5</v>
      </c>
      <c r="BD167" s="34">
        <f t="shared" si="188"/>
        <v>-7.5577892453271289E-6</v>
      </c>
      <c r="BE167" s="34">
        <f t="shared" si="189"/>
        <v>2.7820696075697704E-4</v>
      </c>
      <c r="BF167" s="34">
        <f t="shared" si="190"/>
        <v>-1.1587344890928719E-5</v>
      </c>
      <c r="BG167" s="53">
        <f t="shared" si="191"/>
        <v>1.129548807574654E-3</v>
      </c>
      <c r="BH167" s="32">
        <v>2.7589482380907526E-5</v>
      </c>
      <c r="BI167" s="33">
        <v>2.48706954313338E-5</v>
      </c>
      <c r="BJ167" s="33">
        <v>2.6079442829507471E-5</v>
      </c>
      <c r="BK167" s="33">
        <v>1.5144769312680495E-4</v>
      </c>
      <c r="BL167" s="33">
        <v>5.3629012504385898E-5</v>
      </c>
      <c r="BM167" s="33">
        <v>6.4791508195494174E-5</v>
      </c>
      <c r="BN167" s="33">
        <v>2.0447713391158473E-5</v>
      </c>
      <c r="BO167" s="33">
        <v>3.0621246339346264E-4</v>
      </c>
      <c r="BP167" s="33">
        <v>1.6418157745556883E-5</v>
      </c>
      <c r="BQ167" s="35">
        <v>1.1575543102111396E-3</v>
      </c>
      <c r="BR167" s="32">
        <v>-2.8545514616507006E-5</v>
      </c>
      <c r="BS167" s="33">
        <v>-3.1264301566080732E-5</v>
      </c>
      <c r="BT167" s="33">
        <v>-3.0055554167907061E-5</v>
      </c>
      <c r="BU167" s="33">
        <v>9.5312696129390417E-5</v>
      </c>
      <c r="BV167" s="33">
        <v>-2.5059844930286346E-6</v>
      </c>
      <c r="BW167" s="33">
        <v>8.6565111980796416E-6</v>
      </c>
      <c r="BX167" s="33">
        <v>-3.5687283606256059E-5</v>
      </c>
      <c r="BY167" s="33">
        <v>2.5007746639604811E-4</v>
      </c>
      <c r="BZ167" s="33">
        <v>-3.971683925185765E-5</v>
      </c>
      <c r="CA167" s="35">
        <v>1.1014193132137251E-3</v>
      </c>
      <c r="CB167" s="52">
        <v>-4.1602025557807565E-7</v>
      </c>
      <c r="CC167" s="34">
        <v>-3.1348072051518017E-6</v>
      </c>
      <c r="CD167" s="34">
        <v>-1.926059806978131E-6</v>
      </c>
      <c r="CE167" s="34">
        <v>1.2344219049031935E-4</v>
      </c>
      <c r="CF167" s="34">
        <v>2.5623509867900296E-5</v>
      </c>
      <c r="CG167" s="34">
        <v>3.6786005559008572E-5</v>
      </c>
      <c r="CH167" s="34">
        <v>-7.5577892453271289E-6</v>
      </c>
      <c r="CI167" s="34">
        <v>2.7820696075697704E-4</v>
      </c>
      <c r="CJ167" s="34">
        <v>-1.1587344890928719E-5</v>
      </c>
      <c r="CK167" s="53">
        <v>1.129548807574654E-3</v>
      </c>
      <c r="CL167" s="33">
        <v>0</v>
      </c>
      <c r="CM167" s="33">
        <f t="shared" si="202"/>
        <v>1.4358255966524958E-2</v>
      </c>
      <c r="CN167" s="33">
        <f t="shared" si="148"/>
        <v>7.1481991326354244E-3</v>
      </c>
      <c r="CO167" s="33">
        <f t="shared" si="149"/>
        <v>5.807868546543693E-3</v>
      </c>
      <c r="CP167" s="33">
        <f t="shared" si="150"/>
        <v>5.9582161865519012E-3</v>
      </c>
      <c r="CQ167" s="33">
        <f t="shared" si="151"/>
        <v>5.3860793737536827E-3</v>
      </c>
      <c r="CR167" s="33">
        <f t="shared" si="152"/>
        <v>5.4810369435240869E-3</v>
      </c>
      <c r="CS167" s="33">
        <f t="shared" si="153"/>
        <v>1.2164692131323651E-2</v>
      </c>
      <c r="CT167" s="33">
        <f t="shared" si="154"/>
        <v>1.2675054269658981E-2</v>
      </c>
      <c r="CU167" s="33">
        <f t="shared" si="155"/>
        <v>5.2897042815860384E-3</v>
      </c>
      <c r="CV167" s="33">
        <f t="shared" si="156"/>
        <v>6.4960895578098921E-3</v>
      </c>
      <c r="CW167" s="33">
        <f t="shared" si="157"/>
        <v>1.0977258728942507E-2</v>
      </c>
      <c r="CX167" s="35">
        <f t="shared" si="158"/>
        <v>1.0313077136610005E-2</v>
      </c>
    </row>
    <row r="168" spans="1:102" x14ac:dyDescent="0.3">
      <c r="A168" s="21">
        <v>43970</v>
      </c>
      <c r="B168" s="22">
        <v>2922.94</v>
      </c>
      <c r="C168" s="23">
        <v>5280.52</v>
      </c>
      <c r="D168" s="23">
        <v>5975.15</v>
      </c>
      <c r="E168" s="23">
        <f t="shared" si="192"/>
        <v>5272.1710327255041</v>
      </c>
      <c r="F168" s="23">
        <f>VLOOKUP($A168,Data!S$7:T$800,2,0)</f>
        <v>292.41141800000003</v>
      </c>
      <c r="G168" s="23">
        <f>VLOOKUP($A168,Data!V$7:Y$800,4,0)</f>
        <v>28.84425390103479</v>
      </c>
      <c r="H168" s="23">
        <f>VLOOKUP($A168,Data!P$7:Q$800,2,0)</f>
        <v>52.4377</v>
      </c>
      <c r="I168" s="23">
        <f>VLOOKUP($A168,Data!K$7:N$800,4,0)</f>
        <v>54.928669558015415</v>
      </c>
      <c r="J168" s="23">
        <f>VLOOKUP($A168,Data!AA$7:AB$800,2,0)</f>
        <v>538.26110000000006</v>
      </c>
      <c r="K168" s="23">
        <f>VLOOKUP($A168,Data!AD$7:AE$800,2,0)</f>
        <v>54.3947</v>
      </c>
      <c r="L168" s="23">
        <f>VLOOKUP($A168,Data!AL$7:AO$800,4,0)</f>
        <v>289.58283888013904</v>
      </c>
      <c r="M168" s="23">
        <f>VLOOKUP($A168,Data!AG$7:AJ$800,4,0)</f>
        <v>29.238494262872038</v>
      </c>
      <c r="N168" s="23">
        <f>VLOOKUP($A168,Data!AQ$7:AU$800,5,0)</f>
        <v>29.527155184665261</v>
      </c>
      <c r="O168" s="24">
        <f>VLOOKUP($A168,Data!AQ$7:AW$800,7,0)</f>
        <v>29.456759317999833</v>
      </c>
      <c r="P168" s="32">
        <f t="shared" si="159"/>
        <v>-1.0484408800538914E-2</v>
      </c>
      <c r="Q168" s="33">
        <f t="shared" si="145"/>
        <v>-1.0421410272988041E-2</v>
      </c>
      <c r="R168" s="33">
        <f t="shared" si="146"/>
        <v>-1.0393013997246126E-2</v>
      </c>
      <c r="S168" s="34">
        <f t="shared" si="160"/>
        <v>-1.0406723217740044E-2</v>
      </c>
      <c r="T168" s="33">
        <f t="shared" si="161"/>
        <v>-1.0406120914905115E-2</v>
      </c>
      <c r="U168" s="33">
        <f t="shared" si="193"/>
        <v>-1.0407216238471517E-2</v>
      </c>
      <c r="V168" s="33">
        <f t="shared" si="194"/>
        <v>-1.0405913669037647E-2</v>
      </c>
      <c r="W168" s="33">
        <f t="shared" si="195"/>
        <v>-1.0516934046345794E-2</v>
      </c>
      <c r="X168" s="33">
        <f t="shared" si="196"/>
        <v>-1.0395732425348969E-2</v>
      </c>
      <c r="Y168" s="33">
        <f t="shared" si="197"/>
        <v>-1.0388296701397404E-2</v>
      </c>
      <c r="Z168" s="33">
        <f t="shared" si="198"/>
        <v>-1.0404459672572752E-2</v>
      </c>
      <c r="AA168" s="33">
        <f t="shared" si="199"/>
        <v>-1.0484883900564901E-2</v>
      </c>
      <c r="AB168" s="33">
        <f t="shared" si="200"/>
        <v>-1.0406753889874776E-2</v>
      </c>
      <c r="AC168" s="35">
        <f t="shared" si="201"/>
        <v>-1.8101715524089568E-2</v>
      </c>
      <c r="AD168" s="32">
        <f t="shared" si="162"/>
        <v>1.5289358082926086E-5</v>
      </c>
      <c r="AE168" s="33">
        <f t="shared" si="163"/>
        <v>1.4194034516523679E-5</v>
      </c>
      <c r="AF168" s="33">
        <f t="shared" si="164"/>
        <v>1.5496603950393428E-5</v>
      </c>
      <c r="AG168" s="33">
        <f t="shared" si="165"/>
        <v>-9.5523773357752972E-5</v>
      </c>
      <c r="AH168" s="33">
        <f t="shared" si="166"/>
        <v>2.5677847639071771E-5</v>
      </c>
      <c r="AI168" s="33">
        <f t="shared" si="167"/>
        <v>3.3113571590637214E-5</v>
      </c>
      <c r="AJ168" s="33">
        <f t="shared" si="168"/>
        <v>1.6950600415288619E-5</v>
      </c>
      <c r="AK168" s="33">
        <f t="shared" si="169"/>
        <v>-6.3473627576859926E-5</v>
      </c>
      <c r="AL168" s="33">
        <f t="shared" si="170"/>
        <v>1.4656383113265115E-5</v>
      </c>
      <c r="AM168" s="35">
        <f t="shared" si="171"/>
        <v>-7.6803052511015268E-3</v>
      </c>
      <c r="AN168" s="52">
        <f t="shared" si="172"/>
        <v>-1.3106917658989303E-5</v>
      </c>
      <c r="AO168" s="34">
        <f t="shared" si="173"/>
        <v>-1.420224122539171E-5</v>
      </c>
      <c r="AP168" s="34">
        <f t="shared" si="174"/>
        <v>-1.2899671791521961E-5</v>
      </c>
      <c r="AQ168" s="34">
        <f t="shared" si="175"/>
        <v>-1.2392004909966836E-4</v>
      </c>
      <c r="AR168" s="34">
        <f t="shared" si="176"/>
        <v>-2.7184281028436175E-6</v>
      </c>
      <c r="AS168" s="34">
        <f t="shared" si="177"/>
        <v>4.7172958487218253E-6</v>
      </c>
      <c r="AT168" s="34">
        <f t="shared" si="178"/>
        <v>-1.144567532662677E-5</v>
      </c>
      <c r="AU168" s="34">
        <f t="shared" si="179"/>
        <v>-9.1869903318775314E-5</v>
      </c>
      <c r="AV168" s="34">
        <f t="shared" si="180"/>
        <v>-1.3739892628650274E-5</v>
      </c>
      <c r="AW168" s="53">
        <f t="shared" si="181"/>
        <v>-7.7087015268434422E-3</v>
      </c>
      <c r="AX168" s="52">
        <f t="shared" si="182"/>
        <v>6.0230283494000503E-7</v>
      </c>
      <c r="AY168" s="34">
        <f t="shared" si="183"/>
        <v>-4.9302073146240133E-7</v>
      </c>
      <c r="AZ168" s="34">
        <f t="shared" si="184"/>
        <v>8.0954870240734778E-7</v>
      </c>
      <c r="BA168" s="34">
        <f t="shared" si="185"/>
        <v>-1.1021082860573905E-4</v>
      </c>
      <c r="BB168" s="34">
        <f t="shared" si="186"/>
        <v>1.0990792391085691E-5</v>
      </c>
      <c r="BC168" s="34">
        <f t="shared" si="187"/>
        <v>1.8426516342651134E-5</v>
      </c>
      <c r="BD168" s="34">
        <f t="shared" si="188"/>
        <v>2.2635451673025386E-6</v>
      </c>
      <c r="BE168" s="34">
        <f t="shared" si="189"/>
        <v>-7.8160682824846006E-5</v>
      </c>
      <c r="BF168" s="34">
        <f t="shared" si="190"/>
        <v>-3.0672134720965971E-8</v>
      </c>
      <c r="BG168" s="53">
        <f t="shared" si="191"/>
        <v>-7.6949923063495129E-3</v>
      </c>
      <c r="BH168" s="32">
        <v>1.5289358082926086E-5</v>
      </c>
      <c r="BI168" s="33">
        <v>1.4194034516523679E-5</v>
      </c>
      <c r="BJ168" s="33">
        <v>1.5496603950393428E-5</v>
      </c>
      <c r="BK168" s="33">
        <v>-9.5523773357752972E-5</v>
      </c>
      <c r="BL168" s="33">
        <v>2.5677847639071771E-5</v>
      </c>
      <c r="BM168" s="33">
        <v>3.3113571590637214E-5</v>
      </c>
      <c r="BN168" s="33">
        <v>1.6950600415288619E-5</v>
      </c>
      <c r="BO168" s="33">
        <v>-6.3473627576859926E-5</v>
      </c>
      <c r="BP168" s="33">
        <v>1.4656383113265115E-5</v>
      </c>
      <c r="BQ168" s="35">
        <v>-7.6803052511015268E-3</v>
      </c>
      <c r="BR168" s="32">
        <v>-1.3106917658989303E-5</v>
      </c>
      <c r="BS168" s="33">
        <v>-1.420224122539171E-5</v>
      </c>
      <c r="BT168" s="33">
        <v>-1.2899671791521961E-5</v>
      </c>
      <c r="BU168" s="33">
        <v>-1.2392004909966836E-4</v>
      </c>
      <c r="BV168" s="33">
        <v>-2.7184281028436175E-6</v>
      </c>
      <c r="BW168" s="33">
        <v>4.7172958487218253E-6</v>
      </c>
      <c r="BX168" s="33">
        <v>-1.144567532662677E-5</v>
      </c>
      <c r="BY168" s="33">
        <v>-9.1869903318775314E-5</v>
      </c>
      <c r="BZ168" s="33">
        <v>-1.3739892628650274E-5</v>
      </c>
      <c r="CA168" s="35">
        <v>-7.7087015268434422E-3</v>
      </c>
      <c r="CB168" s="52">
        <v>6.0230283494000503E-7</v>
      </c>
      <c r="CC168" s="34">
        <v>-4.9302073146240133E-7</v>
      </c>
      <c r="CD168" s="34">
        <v>8.0954870240734778E-7</v>
      </c>
      <c r="CE168" s="34">
        <v>-1.1021082860573905E-4</v>
      </c>
      <c r="CF168" s="34">
        <v>1.0990792391085691E-5</v>
      </c>
      <c r="CG168" s="34">
        <v>1.8426516342651134E-5</v>
      </c>
      <c r="CH168" s="34">
        <v>2.2635451673025386E-6</v>
      </c>
      <c r="CI168" s="34">
        <v>-7.8160682824846006E-5</v>
      </c>
      <c r="CJ168" s="34">
        <v>-3.0672134720965971E-8</v>
      </c>
      <c r="CK168" s="53">
        <v>-7.6949923063495129E-3</v>
      </c>
      <c r="CL168" s="33">
        <v>0</v>
      </c>
      <c r="CM168" s="33">
        <f t="shared" si="202"/>
        <v>1.4302257896467774E-2</v>
      </c>
      <c r="CN168" s="33">
        <f t="shared" si="148"/>
        <v>7.1204597523768509E-3</v>
      </c>
      <c r="CO168" s="33">
        <f t="shared" si="149"/>
        <v>5.7805775898112088E-3</v>
      </c>
      <c r="CP168" s="33">
        <f t="shared" si="150"/>
        <v>5.9336108555367861E-3</v>
      </c>
      <c r="CQ168" s="33">
        <f t="shared" si="151"/>
        <v>5.3602928974147979E-3</v>
      </c>
      <c r="CR168" s="33">
        <f t="shared" si="152"/>
        <v>5.331294875080772E-3</v>
      </c>
      <c r="CS168" s="33">
        <f t="shared" si="153"/>
        <v>1.2111309492089273E-2</v>
      </c>
      <c r="CT168" s="33">
        <f t="shared" si="154"/>
        <v>1.2610528604281024E-2</v>
      </c>
      <c r="CU168" s="33">
        <f t="shared" si="155"/>
        <v>5.269488096094177E-3</v>
      </c>
      <c r="CV168" s="33">
        <f t="shared" si="156"/>
        <v>6.1930661715881019E-3</v>
      </c>
      <c r="CW168" s="33">
        <f t="shared" si="157"/>
        <v>1.0960934571997427E-2</v>
      </c>
      <c r="CX168" s="35">
        <f t="shared" si="158"/>
        <v>9.1641958019246239E-3</v>
      </c>
    </row>
    <row r="169" spans="1:102" x14ac:dyDescent="0.3">
      <c r="A169" s="21">
        <v>43969</v>
      </c>
      <c r="B169" s="22">
        <v>2953.91</v>
      </c>
      <c r="C169" s="23">
        <v>5336.13</v>
      </c>
      <c r="D169" s="23">
        <v>6037.902</v>
      </c>
      <c r="E169" s="23">
        <f t="shared" si="192"/>
        <v>5327.6140374239212</v>
      </c>
      <c r="F169" s="23">
        <f>VLOOKUP($A169,Data!S$7:T$800,2,0)</f>
        <v>295.48628400000001</v>
      </c>
      <c r="G169" s="23">
        <f>VLOOKUP($A169,Data!V$7:Y$800,4,0)</f>
        <v>29.147599269464422</v>
      </c>
      <c r="H169" s="23">
        <f>VLOOKUP($A169,Data!P$7:Q$800,2,0)</f>
        <v>52.989100000000001</v>
      </c>
      <c r="I169" s="23">
        <f>VLOOKUP($A169,Data!K$7:N$800,4,0)</f>
        <v>55.512490762108897</v>
      </c>
      <c r="J169" s="23">
        <f>VLOOKUP($A169,Data!AA$7:AB$800,2,0)</f>
        <v>543.91549999999995</v>
      </c>
      <c r="K169" s="23">
        <f>VLOOKUP($A169,Data!AD$7:AE$800,2,0)</f>
        <v>54.965699999999998</v>
      </c>
      <c r="L169" s="23">
        <f>VLOOKUP($A169,Data!AL$7:AO$800,4,0)</f>
        <v>292.62746958653918</v>
      </c>
      <c r="M169" s="23">
        <f>VLOOKUP($A169,Data!AG$7:AJ$800,4,0)</f>
        <v>29.548304808244989</v>
      </c>
      <c r="N169" s="23">
        <f>VLOOKUP($A169,Data!AQ$7:AU$800,5,0)</f>
        <v>29.83766845694436</v>
      </c>
      <c r="O169" s="24">
        <f>VLOOKUP($A169,Data!AQ$7:AW$800,7,0)</f>
        <v>29.999807295439382</v>
      </c>
      <c r="P169" s="32">
        <f t="shared" si="159"/>
        <v>3.1501204735132848E-2</v>
      </c>
      <c r="Q169" s="33">
        <f t="shared" si="145"/>
        <v>3.1584746991445645E-2</v>
      </c>
      <c r="R169" s="33">
        <f t="shared" si="146"/>
        <v>3.1619003489074649E-2</v>
      </c>
      <c r="S169" s="34">
        <f t="shared" si="160"/>
        <v>3.1601333675983376E-2</v>
      </c>
      <c r="T169" s="33">
        <f t="shared" si="161"/>
        <v>3.1605477571735374E-2</v>
      </c>
      <c r="U169" s="33">
        <f t="shared" si="193"/>
        <v>3.1601893873580256E-2</v>
      </c>
      <c r="V169" s="33">
        <f t="shared" si="194"/>
        <v>3.1614789779850883E-2</v>
      </c>
      <c r="W169" s="33">
        <f t="shared" si="195"/>
        <v>3.1629275468922469E-2</v>
      </c>
      <c r="X169" s="33">
        <f t="shared" si="196"/>
        <v>3.1614214969454491E-2</v>
      </c>
      <c r="Y169" s="33">
        <f t="shared" si="197"/>
        <v>3.1586237183926391E-2</v>
      </c>
      <c r="Z169" s="33">
        <f t="shared" si="198"/>
        <v>3.156650893878532E-2</v>
      </c>
      <c r="AA169" s="33">
        <f t="shared" si="199"/>
        <v>3.1610529452116287E-2</v>
      </c>
      <c r="AB169" s="33">
        <f t="shared" si="200"/>
        <v>3.1627616052101626E-2</v>
      </c>
      <c r="AC169" s="35">
        <f t="shared" si="201"/>
        <v>3.7319808794385789E-2</v>
      </c>
      <c r="AD169" s="32">
        <f t="shared" si="162"/>
        <v>2.0730580289729517E-5</v>
      </c>
      <c r="AE169" s="33">
        <f t="shared" si="163"/>
        <v>1.7146882134611019E-5</v>
      </c>
      <c r="AF169" s="33">
        <f t="shared" si="164"/>
        <v>3.0042788405237886E-5</v>
      </c>
      <c r="AG169" s="33">
        <f t="shared" si="165"/>
        <v>4.452847747682398E-5</v>
      </c>
      <c r="AH169" s="33">
        <f t="shared" si="166"/>
        <v>2.9467978008845819E-5</v>
      </c>
      <c r="AI169" s="33">
        <f t="shared" si="167"/>
        <v>1.4901924807464439E-6</v>
      </c>
      <c r="AJ169" s="33">
        <f t="shared" si="168"/>
        <v>-1.82380526603243E-5</v>
      </c>
      <c r="AK169" s="33">
        <f t="shared" si="169"/>
        <v>2.5782460670642493E-5</v>
      </c>
      <c r="AL169" s="33">
        <f t="shared" si="170"/>
        <v>4.2869060655981173E-5</v>
      </c>
      <c r="AM169" s="35">
        <f t="shared" si="171"/>
        <v>5.7350618029401446E-3</v>
      </c>
      <c r="AN169" s="52">
        <f t="shared" si="172"/>
        <v>-1.3525917339274329E-5</v>
      </c>
      <c r="AO169" s="34">
        <f t="shared" si="173"/>
        <v>-1.7109615494392827E-5</v>
      </c>
      <c r="AP169" s="34">
        <f t="shared" si="174"/>
        <v>-4.2137092237659601E-6</v>
      </c>
      <c r="AQ169" s="34">
        <f t="shared" si="175"/>
        <v>1.0271979847820134E-5</v>
      </c>
      <c r="AR169" s="34">
        <f t="shared" si="176"/>
        <v>-4.7885196201580271E-6</v>
      </c>
      <c r="AS169" s="34">
        <f t="shared" si="177"/>
        <v>-3.2766305148257402E-5</v>
      </c>
      <c r="AT169" s="34">
        <f t="shared" si="178"/>
        <v>-5.2494550289328146E-5</v>
      </c>
      <c r="AU169" s="34">
        <f t="shared" si="179"/>
        <v>-8.4740369583613528E-6</v>
      </c>
      <c r="AV169" s="34">
        <f t="shared" si="180"/>
        <v>8.6125630269773268E-6</v>
      </c>
      <c r="AW169" s="53">
        <f t="shared" si="181"/>
        <v>5.7008053053111407E-3</v>
      </c>
      <c r="AX169" s="52">
        <f t="shared" si="182"/>
        <v>4.1438957520956166E-6</v>
      </c>
      <c r="AY169" s="34">
        <f t="shared" si="183"/>
        <v>5.6019759697711891E-7</v>
      </c>
      <c r="AZ169" s="34">
        <f t="shared" si="184"/>
        <v>1.3456103867603986E-5</v>
      </c>
      <c r="BA169" s="34">
        <f t="shared" si="185"/>
        <v>2.794179293919008E-5</v>
      </c>
      <c r="BB169" s="34">
        <f t="shared" si="186"/>
        <v>1.2881293471211919E-5</v>
      </c>
      <c r="BC169" s="34">
        <f t="shared" si="187"/>
        <v>-1.5096492056887456E-5</v>
      </c>
      <c r="BD169" s="34">
        <f t="shared" si="188"/>
        <v>-3.48247371979582E-5</v>
      </c>
      <c r="BE169" s="34">
        <f t="shared" si="189"/>
        <v>9.195776133008593E-6</v>
      </c>
      <c r="BF169" s="34">
        <f t="shared" si="190"/>
        <v>2.6282376118347273E-5</v>
      </c>
      <c r="BG169" s="53">
        <f t="shared" si="191"/>
        <v>5.7184751184025107E-3</v>
      </c>
      <c r="BH169" s="32">
        <v>2.0730580289729517E-5</v>
      </c>
      <c r="BI169" s="33">
        <v>1.7146882134611019E-5</v>
      </c>
      <c r="BJ169" s="33">
        <v>3.0042788405237886E-5</v>
      </c>
      <c r="BK169" s="33">
        <v>4.452847747682398E-5</v>
      </c>
      <c r="BL169" s="33">
        <v>2.9467978008845819E-5</v>
      </c>
      <c r="BM169" s="33">
        <v>1.4901924807464439E-6</v>
      </c>
      <c r="BN169" s="33">
        <v>-1.82380526603243E-5</v>
      </c>
      <c r="BO169" s="33">
        <v>2.5782460670642493E-5</v>
      </c>
      <c r="BP169" s="33">
        <v>4.2869060655981173E-5</v>
      </c>
      <c r="BQ169" s="35">
        <v>5.7350618029401446E-3</v>
      </c>
      <c r="BR169" s="32">
        <v>-1.3525917339274329E-5</v>
      </c>
      <c r="BS169" s="33">
        <v>-1.7109615494392827E-5</v>
      </c>
      <c r="BT169" s="33">
        <v>-4.2137092237659601E-6</v>
      </c>
      <c r="BU169" s="33">
        <v>1.0271979847820134E-5</v>
      </c>
      <c r="BV169" s="33">
        <v>-4.7885196201580271E-6</v>
      </c>
      <c r="BW169" s="33">
        <v>-3.2766305148257402E-5</v>
      </c>
      <c r="BX169" s="33">
        <v>-5.2494550289328146E-5</v>
      </c>
      <c r="BY169" s="33">
        <v>-8.4740369583613528E-6</v>
      </c>
      <c r="BZ169" s="33">
        <v>8.6125630269773268E-6</v>
      </c>
      <c r="CA169" s="35">
        <v>5.7008053053111407E-3</v>
      </c>
      <c r="CB169" s="52">
        <v>4.1438957520956166E-6</v>
      </c>
      <c r="CC169" s="34">
        <v>5.6019759697711891E-7</v>
      </c>
      <c r="CD169" s="34">
        <v>1.3456103867603986E-5</v>
      </c>
      <c r="CE169" s="34">
        <v>2.794179293919008E-5</v>
      </c>
      <c r="CF169" s="34">
        <v>1.2881293471211919E-5</v>
      </c>
      <c r="CG169" s="34">
        <v>-1.5096492056887456E-5</v>
      </c>
      <c r="CH169" s="34">
        <v>-3.48247371979582E-5</v>
      </c>
      <c r="CI169" s="34">
        <v>9.195776133008593E-6</v>
      </c>
      <c r="CJ169" s="34">
        <v>2.6282376118347273E-5</v>
      </c>
      <c r="CK169" s="53">
        <v>5.7184751184025107E-3</v>
      </c>
      <c r="CL169" s="33">
        <v>0</v>
      </c>
      <c r="CM169" s="33">
        <f t="shared" si="202"/>
        <v>1.427315300229437E-2</v>
      </c>
      <c r="CN169" s="33">
        <f t="shared" si="148"/>
        <v>7.1055125673251673E-3</v>
      </c>
      <c r="CO169" s="33">
        <f t="shared" si="149"/>
        <v>5.765038145066903E-3</v>
      </c>
      <c r="CP169" s="33">
        <f t="shared" si="150"/>
        <v>5.9191824394975168E-3</v>
      </c>
      <c r="CQ169" s="33">
        <f t="shared" si="151"/>
        <v>5.3445494016708395E-3</v>
      </c>
      <c r="CR169" s="33">
        <f t="shared" si="152"/>
        <v>5.4283486216939458E-3</v>
      </c>
      <c r="CS169" s="33">
        <f t="shared" si="153"/>
        <v>1.2085047640912672E-2</v>
      </c>
      <c r="CT169" s="33">
        <f t="shared" si="154"/>
        <v>1.2576645464944081E-2</v>
      </c>
      <c r="CU169" s="33">
        <f t="shared" si="155"/>
        <v>5.2522690195038191E-3</v>
      </c>
      <c r="CV169" s="33">
        <f t="shared" si="156"/>
        <v>6.2576096261683922E-3</v>
      </c>
      <c r="CW169" s="33">
        <f t="shared" si="157"/>
        <v>1.0945961722467645E-2</v>
      </c>
      <c r="CX169" s="35">
        <f t="shared" si="158"/>
        <v>1.705777214764348E-2</v>
      </c>
    </row>
    <row r="170" spans="1:102" x14ac:dyDescent="0.3">
      <c r="A170" s="21">
        <v>43966</v>
      </c>
      <c r="B170" s="22">
        <v>2863.7</v>
      </c>
      <c r="C170" s="23">
        <v>5172.75</v>
      </c>
      <c r="D170" s="23">
        <v>5852.8410000000003</v>
      </c>
      <c r="E170" s="23">
        <f t="shared" si="192"/>
        <v>5164.4117388251425</v>
      </c>
      <c r="F170" s="23">
        <f>VLOOKUP($A170,Data!S$7:T$800,2,0)</f>
        <v>286.43341900000001</v>
      </c>
      <c r="G170" s="23">
        <f>VLOOKUP($A170,Data!V$7:Y$800,4,0)</f>
        <v>28.254697323225709</v>
      </c>
      <c r="H170" s="23">
        <f>VLOOKUP($A170,Data!P$7:Q$800,2,0)</f>
        <v>51.365200000000002</v>
      </c>
      <c r="I170" s="23">
        <f>VLOOKUP($A170,Data!K$7:N$800,4,0)</f>
        <v>53.810503523056717</v>
      </c>
      <c r="J170" s="23">
        <f>VLOOKUP($A170,Data!AA$7:AB$800,2,0)</f>
        <v>527.24699999999996</v>
      </c>
      <c r="K170" s="23">
        <f>VLOOKUP($A170,Data!AD$7:AE$800,2,0)</f>
        <v>53.282699999999998</v>
      </c>
      <c r="L170" s="23">
        <f>VLOOKUP($A170,Data!AL$7:AO$800,4,0)</f>
        <v>283.67290625553267</v>
      </c>
      <c r="M170" s="23">
        <f>VLOOKUP($A170,Data!AG$7:AJ$800,4,0)</f>
        <v>28.64288795495133</v>
      </c>
      <c r="N170" s="23">
        <f>VLOOKUP($A170,Data!AQ$7:AU$800,5,0)</f>
        <v>28.922905894211183</v>
      </c>
      <c r="O170" s="24">
        <f>VLOOKUP($A170,Data!AQ$7:AW$800,7,0)</f>
        <v>28.920499773648732</v>
      </c>
      <c r="P170" s="32">
        <f t="shared" si="159"/>
        <v>3.9263803680980036E-3</v>
      </c>
      <c r="Q170" s="33">
        <f t="shared" si="145"/>
        <v>4.000279495510517E-3</v>
      </c>
      <c r="R170" s="33">
        <f t="shared" si="146"/>
        <v>4.0325361353459321E-3</v>
      </c>
      <c r="S170" s="34">
        <f t="shared" si="160"/>
        <v>4.0166127702587432E-3</v>
      </c>
      <c r="T170" s="33">
        <f t="shared" si="161"/>
        <v>4.0033925186204744E-3</v>
      </c>
      <c r="U170" s="33">
        <f t="shared" si="193"/>
        <v>4.0070039144197711E-3</v>
      </c>
      <c r="V170" s="33">
        <f t="shared" si="194"/>
        <v>3.9932839336289661E-3</v>
      </c>
      <c r="W170" s="33">
        <f t="shared" si="195"/>
        <v>4.0620384047269642E-3</v>
      </c>
      <c r="X170" s="33">
        <f t="shared" si="196"/>
        <v>4.0283235668923112E-3</v>
      </c>
      <c r="Y170" s="33">
        <f t="shared" si="197"/>
        <v>4.0154815562958301E-3</v>
      </c>
      <c r="Z170" s="33">
        <f t="shared" si="198"/>
        <v>4.0096228145329871E-3</v>
      </c>
      <c r="AA170" s="33">
        <f t="shared" si="199"/>
        <v>3.9931823715608772E-3</v>
      </c>
      <c r="AB170" s="33">
        <f t="shared" si="200"/>
        <v>4.0170029791153361E-3</v>
      </c>
      <c r="AC170" s="35">
        <f t="shared" si="201"/>
        <v>4.528010663084725E-3</v>
      </c>
      <c r="AD170" s="32">
        <f t="shared" si="162"/>
        <v>3.1130231099574246E-6</v>
      </c>
      <c r="AE170" s="33">
        <f t="shared" si="163"/>
        <v>6.7244189092541262E-6</v>
      </c>
      <c r="AF170" s="33">
        <f t="shared" si="164"/>
        <v>-6.9955618815509268E-6</v>
      </c>
      <c r="AG170" s="33">
        <f t="shared" si="165"/>
        <v>6.1758909216447222E-5</v>
      </c>
      <c r="AH170" s="33">
        <f t="shared" si="166"/>
        <v>2.8044071381794211E-5</v>
      </c>
      <c r="AI170" s="33">
        <f t="shared" si="167"/>
        <v>1.5202060785313165E-5</v>
      </c>
      <c r="AJ170" s="33">
        <f t="shared" si="168"/>
        <v>9.3433190224700979E-6</v>
      </c>
      <c r="AK170" s="33">
        <f t="shared" si="169"/>
        <v>-7.0971239496397942E-6</v>
      </c>
      <c r="AL170" s="33">
        <f t="shared" si="170"/>
        <v>1.6723483604819123E-5</v>
      </c>
      <c r="AM170" s="35">
        <f t="shared" si="171"/>
        <v>5.2773116757420802E-4</v>
      </c>
      <c r="AN170" s="52">
        <f t="shared" si="172"/>
        <v>-2.9143616725457733E-5</v>
      </c>
      <c r="AO170" s="34">
        <f t="shared" si="173"/>
        <v>-2.5532220926161031E-5</v>
      </c>
      <c r="AP170" s="34">
        <f t="shared" si="174"/>
        <v>-3.9252201716966084E-5</v>
      </c>
      <c r="AQ170" s="34">
        <f t="shared" si="175"/>
        <v>2.9502269381032065E-5</v>
      </c>
      <c r="AR170" s="34">
        <f t="shared" si="176"/>
        <v>-4.2125684536209462E-6</v>
      </c>
      <c r="AS170" s="34">
        <f t="shared" si="177"/>
        <v>-1.7054579050101992E-5</v>
      </c>
      <c r="AT170" s="34">
        <f t="shared" si="178"/>
        <v>-2.2913320812945059E-5</v>
      </c>
      <c r="AU170" s="34">
        <f t="shared" si="179"/>
        <v>-3.9353763785054952E-5</v>
      </c>
      <c r="AV170" s="34">
        <f t="shared" si="180"/>
        <v>-1.5533156230596035E-5</v>
      </c>
      <c r="AW170" s="53">
        <f t="shared" si="181"/>
        <v>4.9547452773879286E-4</v>
      </c>
      <c r="AX170" s="52">
        <f t="shared" si="182"/>
        <v>-1.3220251638301761E-5</v>
      </c>
      <c r="AY170" s="34">
        <f t="shared" si="183"/>
        <v>-9.6088558390050594E-6</v>
      </c>
      <c r="AZ170" s="34">
        <f t="shared" si="184"/>
        <v>-2.3328836629810112E-5</v>
      </c>
      <c r="BA170" s="34">
        <f t="shared" si="185"/>
        <v>4.5425634468188036E-5</v>
      </c>
      <c r="BB170" s="34">
        <f t="shared" si="186"/>
        <v>1.1710796633535026E-5</v>
      </c>
      <c r="BC170" s="34">
        <f t="shared" si="187"/>
        <v>-1.1312139629460205E-6</v>
      </c>
      <c r="BD170" s="34">
        <f t="shared" si="188"/>
        <v>-6.9899557257890876E-6</v>
      </c>
      <c r="BE170" s="34">
        <f t="shared" si="189"/>
        <v>-2.343039869789898E-5</v>
      </c>
      <c r="BF170" s="34">
        <f t="shared" si="190"/>
        <v>3.9020885655993709E-7</v>
      </c>
      <c r="BG170" s="53">
        <f t="shared" si="191"/>
        <v>5.1139789282594883E-4</v>
      </c>
      <c r="BH170" s="32">
        <v>3.1130231099574246E-6</v>
      </c>
      <c r="BI170" s="33">
        <v>6.7244189092541262E-6</v>
      </c>
      <c r="BJ170" s="33">
        <v>-6.9955618815509268E-6</v>
      </c>
      <c r="BK170" s="33">
        <v>6.1758909216447222E-5</v>
      </c>
      <c r="BL170" s="33">
        <v>2.8044071381794211E-5</v>
      </c>
      <c r="BM170" s="33">
        <v>1.5202060785313165E-5</v>
      </c>
      <c r="BN170" s="33">
        <v>9.3433190224700979E-6</v>
      </c>
      <c r="BO170" s="33">
        <v>-7.0971239496397942E-6</v>
      </c>
      <c r="BP170" s="33">
        <v>1.6723483604819123E-5</v>
      </c>
      <c r="BQ170" s="35">
        <v>5.2773116757420802E-4</v>
      </c>
      <c r="BR170" s="32">
        <v>-2.9143616725457733E-5</v>
      </c>
      <c r="BS170" s="33">
        <v>-2.5532220926161031E-5</v>
      </c>
      <c r="BT170" s="33">
        <v>-3.9252201716966084E-5</v>
      </c>
      <c r="BU170" s="33">
        <v>2.9502269381032065E-5</v>
      </c>
      <c r="BV170" s="33">
        <v>-4.2125684536209462E-6</v>
      </c>
      <c r="BW170" s="33">
        <v>-1.7054579050101992E-5</v>
      </c>
      <c r="BX170" s="33">
        <v>-2.2913320812945059E-5</v>
      </c>
      <c r="BY170" s="33">
        <v>-3.9353763785054952E-5</v>
      </c>
      <c r="BZ170" s="33">
        <v>-1.5533156230596035E-5</v>
      </c>
      <c r="CA170" s="35">
        <v>4.9547452773879286E-4</v>
      </c>
      <c r="CB170" s="52">
        <v>-1.3220251638301761E-5</v>
      </c>
      <c r="CC170" s="34">
        <v>-9.6088558390050594E-6</v>
      </c>
      <c r="CD170" s="34">
        <v>-2.3328836629810112E-5</v>
      </c>
      <c r="CE170" s="34">
        <v>4.5425634468188036E-5</v>
      </c>
      <c r="CF170" s="34">
        <v>1.1710796633535026E-5</v>
      </c>
      <c r="CG170" s="34">
        <v>-1.1312139629460205E-6</v>
      </c>
      <c r="CH170" s="34">
        <v>-6.9899557257890876E-6</v>
      </c>
      <c r="CI170" s="34">
        <v>-2.343039869789898E-5</v>
      </c>
      <c r="CJ170" s="34">
        <v>3.9020885655993709E-7</v>
      </c>
      <c r="CK170" s="53">
        <v>5.1139789282594883E-4</v>
      </c>
      <c r="CL170" s="33">
        <v>0</v>
      </c>
      <c r="CM170" s="33">
        <f t="shared" ref="CM170:CM185" si="203">(D170/D$767)/($C170/$C$767)-1</f>
        <v>1.4239472500342076E-2</v>
      </c>
      <c r="CN170" s="33">
        <f t="shared" si="148"/>
        <v>7.089319740806177E-3</v>
      </c>
      <c r="CO170" s="33">
        <f t="shared" si="149"/>
        <v>5.7448268401354419E-3</v>
      </c>
      <c r="CP170" s="33">
        <f t="shared" si="150"/>
        <v>5.9024624453207775E-3</v>
      </c>
      <c r="CQ170" s="33">
        <f t="shared" si="151"/>
        <v>5.3152716578159787E-3</v>
      </c>
      <c r="CR170" s="33">
        <f t="shared" si="152"/>
        <v>5.3849510615036067E-3</v>
      </c>
      <c r="CS170" s="33">
        <f t="shared" si="153"/>
        <v>1.2056137512015175E-2</v>
      </c>
      <c r="CT170" s="33">
        <f t="shared" si="154"/>
        <v>1.2575182733037593E-2</v>
      </c>
      <c r="CU170" s="33">
        <f t="shared" si="155"/>
        <v>5.2700418375044578E-3</v>
      </c>
      <c r="CV170" s="33">
        <f t="shared" si="156"/>
        <v>6.232460796737227E-3</v>
      </c>
      <c r="CW170" s="33">
        <f t="shared" si="157"/>
        <v>1.0903952083448187E-2</v>
      </c>
      <c r="CX170" s="35">
        <f t="shared" si="158"/>
        <v>1.1434733687396115E-2</v>
      </c>
    </row>
    <row r="171" spans="1:102" x14ac:dyDescent="0.3">
      <c r="A171" s="21">
        <v>43965</v>
      </c>
      <c r="B171" s="22">
        <v>2852.5</v>
      </c>
      <c r="C171" s="23">
        <v>5152.1400000000003</v>
      </c>
      <c r="D171" s="23">
        <v>5829.3339999999998</v>
      </c>
      <c r="E171" s="23">
        <f t="shared" si="192"/>
        <v>5143.751281739871</v>
      </c>
      <c r="F171" s="23">
        <f>VLOOKUP($A171,Data!S$7:T$800,2,0)</f>
        <v>285.29128600000001</v>
      </c>
      <c r="G171" s="23">
        <f>VLOOKUP($A171,Data!V$7:Y$800,4,0)</f>
        <v>28.141932489580626</v>
      </c>
      <c r="H171" s="23">
        <f>VLOOKUP($A171,Data!P$7:Q$800,2,0)</f>
        <v>51.160899999999998</v>
      </c>
      <c r="I171" s="23">
        <f>VLOOKUP($A171,Data!K$7:N$800,4,0)</f>
        <v>53.592807480852358</v>
      </c>
      <c r="J171" s="23">
        <f>VLOOKUP($A171,Data!AA$7:AB$800,2,0)</f>
        <v>525.13160000000005</v>
      </c>
      <c r="K171" s="23">
        <f>VLOOKUP($A171,Data!AD$7:AE$800,2,0)</f>
        <v>53.069600000000001</v>
      </c>
      <c r="L171" s="23">
        <f>VLOOKUP($A171,Data!AL$7:AO$800,4,0)</f>
        <v>282.54002731598769</v>
      </c>
      <c r="M171" s="23">
        <f>VLOOKUP($A171,Data!AG$7:AJ$800,4,0)</f>
        <v>28.528966588491318</v>
      </c>
      <c r="N171" s="23">
        <f>VLOOKUP($A171,Data!AQ$7:AU$800,5,0)</f>
        <v>28.807187336859087</v>
      </c>
      <c r="O171" s="24">
        <f>VLOOKUP($A171,Data!AQ$7:AW$800,7,0)</f>
        <v>28.790137723047099</v>
      </c>
      <c r="P171" s="32">
        <f t="shared" si="159"/>
        <v>1.1524822695035519E-2</v>
      </c>
      <c r="Q171" s="33">
        <f t="shared" si="145"/>
        <v>1.1675581422748049E-2</v>
      </c>
      <c r="R171" s="33">
        <f t="shared" si="146"/>
        <v>1.1739251775865878E-2</v>
      </c>
      <c r="S171" s="34">
        <f t="shared" si="160"/>
        <v>1.1707087413741324E-2</v>
      </c>
      <c r="T171" s="33">
        <f t="shared" si="161"/>
        <v>1.1706751490259792E-2</v>
      </c>
      <c r="U171" s="33">
        <f t="shared" si="193"/>
        <v>1.1705910607585857E-2</v>
      </c>
      <c r="V171" s="33">
        <f t="shared" si="194"/>
        <v>1.1720804774542071E-2</v>
      </c>
      <c r="W171" s="33">
        <f t="shared" si="195"/>
        <v>1.1769101438445562E-2</v>
      </c>
      <c r="X171" s="33">
        <f t="shared" si="196"/>
        <v>1.1736867141376672E-2</v>
      </c>
      <c r="Y171" s="33">
        <f t="shared" si="197"/>
        <v>1.1726353315730798E-2</v>
      </c>
      <c r="Z171" s="33">
        <f t="shared" si="198"/>
        <v>1.1707947002031371E-2</v>
      </c>
      <c r="AA171" s="33">
        <f t="shared" si="199"/>
        <v>1.1975162625665448E-2</v>
      </c>
      <c r="AB171" s="33">
        <f t="shared" si="200"/>
        <v>1.1689125377657206E-2</v>
      </c>
      <c r="AC171" s="35">
        <f t="shared" si="201"/>
        <v>1.3015635482608978E-2</v>
      </c>
      <c r="AD171" s="32">
        <f t="shared" si="162"/>
        <v>3.1170067511743227E-5</v>
      </c>
      <c r="AE171" s="33">
        <f t="shared" si="163"/>
        <v>3.0329184837807333E-5</v>
      </c>
      <c r="AF171" s="33">
        <f t="shared" si="164"/>
        <v>4.5223351794021482E-5</v>
      </c>
      <c r="AG171" s="33">
        <f t="shared" si="165"/>
        <v>9.3520015697512449E-5</v>
      </c>
      <c r="AH171" s="33">
        <f t="shared" si="166"/>
        <v>6.1285718628623087E-5</v>
      </c>
      <c r="AI171" s="33">
        <f t="shared" si="167"/>
        <v>5.0771892982748312E-5</v>
      </c>
      <c r="AJ171" s="33">
        <f t="shared" si="168"/>
        <v>3.2365579283322177E-5</v>
      </c>
      <c r="AK171" s="33">
        <f t="shared" si="169"/>
        <v>2.9958120291739831E-4</v>
      </c>
      <c r="AL171" s="33">
        <f t="shared" si="170"/>
        <v>1.3543954909156497E-5</v>
      </c>
      <c r="AM171" s="35">
        <f t="shared" si="171"/>
        <v>1.340054059860929E-3</v>
      </c>
      <c r="AN171" s="52">
        <f t="shared" si="172"/>
        <v>-3.25002856060852E-5</v>
      </c>
      <c r="AO171" s="34">
        <f t="shared" si="173"/>
        <v>-3.3341168280021094E-5</v>
      </c>
      <c r="AP171" s="34">
        <f t="shared" si="174"/>
        <v>-1.8447001323806944E-5</v>
      </c>
      <c r="AQ171" s="34">
        <f t="shared" si="175"/>
        <v>2.9849662579684022E-5</v>
      </c>
      <c r="AR171" s="34">
        <f t="shared" si="176"/>
        <v>-2.3846344892053395E-6</v>
      </c>
      <c r="AS171" s="34">
        <f t="shared" si="177"/>
        <v>-1.2898460135080114E-5</v>
      </c>
      <c r="AT171" s="34">
        <f t="shared" si="178"/>
        <v>-3.130477383450625E-5</v>
      </c>
      <c r="AU171" s="34">
        <f t="shared" si="179"/>
        <v>2.3591084979956989E-4</v>
      </c>
      <c r="AV171" s="34">
        <f t="shared" si="180"/>
        <v>-5.012639820867193E-5</v>
      </c>
      <c r="AW171" s="53">
        <f t="shared" si="181"/>
        <v>1.2763837067431005E-3</v>
      </c>
      <c r="AX171" s="52">
        <f t="shared" si="182"/>
        <v>-3.3592348147593043E-7</v>
      </c>
      <c r="AY171" s="34">
        <f t="shared" si="183"/>
        <v>-1.1768061554118248E-6</v>
      </c>
      <c r="AZ171" s="34">
        <f t="shared" si="184"/>
        <v>1.3717360800802325E-5</v>
      </c>
      <c r="BA171" s="34">
        <f t="shared" si="185"/>
        <v>6.2014024704293291E-5</v>
      </c>
      <c r="BB171" s="34">
        <f t="shared" si="186"/>
        <v>2.977972763540393E-5</v>
      </c>
      <c r="BC171" s="34">
        <f t="shared" si="187"/>
        <v>1.9265901989529155E-5</v>
      </c>
      <c r="BD171" s="34">
        <f t="shared" si="188"/>
        <v>8.595882901030194E-7</v>
      </c>
      <c r="BE171" s="34">
        <f t="shared" si="189"/>
        <v>2.6807521192417916E-4</v>
      </c>
      <c r="BF171" s="34">
        <f t="shared" si="190"/>
        <v>-1.796203608406266E-5</v>
      </c>
      <c r="BG171" s="53">
        <f t="shared" si="191"/>
        <v>1.3085480688677098E-3</v>
      </c>
      <c r="BH171" s="32">
        <v>3.1170067511743227E-5</v>
      </c>
      <c r="BI171" s="33">
        <v>3.0329184837807333E-5</v>
      </c>
      <c r="BJ171" s="33">
        <v>4.5223351794021482E-5</v>
      </c>
      <c r="BK171" s="33">
        <v>9.3520015697512449E-5</v>
      </c>
      <c r="BL171" s="33">
        <v>6.1285718628623087E-5</v>
      </c>
      <c r="BM171" s="33">
        <v>5.0771892982748312E-5</v>
      </c>
      <c r="BN171" s="33">
        <v>3.2365579283322177E-5</v>
      </c>
      <c r="BO171" s="33">
        <v>2.9958120291739831E-4</v>
      </c>
      <c r="BP171" s="33">
        <v>1.3543954909156497E-5</v>
      </c>
      <c r="BQ171" s="35">
        <v>1.340054059860929E-3</v>
      </c>
      <c r="BR171" s="32">
        <v>-3.25002856060852E-5</v>
      </c>
      <c r="BS171" s="33">
        <v>-3.3341168280021094E-5</v>
      </c>
      <c r="BT171" s="33">
        <v>-1.8447001323806944E-5</v>
      </c>
      <c r="BU171" s="33">
        <v>2.9849662579684022E-5</v>
      </c>
      <c r="BV171" s="33">
        <v>-2.3846344892053395E-6</v>
      </c>
      <c r="BW171" s="33">
        <v>-1.2898460135080114E-5</v>
      </c>
      <c r="BX171" s="33">
        <v>-3.130477383450625E-5</v>
      </c>
      <c r="BY171" s="33">
        <v>2.3591084979956989E-4</v>
      </c>
      <c r="BZ171" s="33">
        <v>-5.012639820867193E-5</v>
      </c>
      <c r="CA171" s="35">
        <v>1.2763837067431005E-3</v>
      </c>
      <c r="CB171" s="52">
        <v>-3.3592348147593043E-7</v>
      </c>
      <c r="CC171" s="34">
        <v>-1.1768061554118248E-6</v>
      </c>
      <c r="CD171" s="34">
        <v>1.3717360800802325E-5</v>
      </c>
      <c r="CE171" s="34">
        <v>6.2014024704293291E-5</v>
      </c>
      <c r="CF171" s="34">
        <v>2.977972763540393E-5</v>
      </c>
      <c r="CG171" s="34">
        <v>1.9265901989529155E-5</v>
      </c>
      <c r="CH171" s="34">
        <v>8.595882901030194E-7</v>
      </c>
      <c r="CI171" s="34">
        <v>2.6807521192417916E-4</v>
      </c>
      <c r="CJ171" s="34">
        <v>-1.796203608406266E-5</v>
      </c>
      <c r="CK171" s="53">
        <v>1.3085480688677098E-3</v>
      </c>
      <c r="CL171" s="33">
        <v>0</v>
      </c>
      <c r="CM171" s="33">
        <f t="shared" si="203"/>
        <v>1.420688794138214E-2</v>
      </c>
      <c r="CN171" s="33">
        <f t="shared" si="148"/>
        <v>7.0729364794672733E-3</v>
      </c>
      <c r="CO171" s="33">
        <f t="shared" si="149"/>
        <v>5.7417084175164224E-3</v>
      </c>
      <c r="CP171" s="33">
        <f t="shared" si="150"/>
        <v>5.8957253314229074E-3</v>
      </c>
      <c r="CQ171" s="33">
        <f t="shared" si="151"/>
        <v>5.3222764309612813E-3</v>
      </c>
      <c r="CR171" s="33">
        <f t="shared" si="152"/>
        <v>5.3231107811773093E-3</v>
      </c>
      <c r="CS171" s="33">
        <f t="shared" si="153"/>
        <v>1.202786921131449E-2</v>
      </c>
      <c r="CT171" s="33">
        <f t="shared" si="154"/>
        <v>1.255985106757973E-2</v>
      </c>
      <c r="CU171" s="33">
        <f t="shared" si="155"/>
        <v>5.2606867890157005E-3</v>
      </c>
      <c r="CV171" s="33">
        <f t="shared" si="156"/>
        <v>6.2395737499141291E-3</v>
      </c>
      <c r="CW171" s="33">
        <f t="shared" si="157"/>
        <v>1.0887113886865141E-2</v>
      </c>
      <c r="CX171" s="35">
        <f t="shared" si="158"/>
        <v>1.0903374056536519E-2</v>
      </c>
    </row>
    <row r="172" spans="1:102" x14ac:dyDescent="0.3">
      <c r="A172" s="21">
        <v>43964</v>
      </c>
      <c r="B172" s="22">
        <v>2820</v>
      </c>
      <c r="C172" s="23">
        <v>5092.68</v>
      </c>
      <c r="D172" s="23">
        <v>5761.6959999999999</v>
      </c>
      <c r="E172" s="23">
        <f t="shared" si="192"/>
        <v>5084.2297595136997</v>
      </c>
      <c r="F172" s="23">
        <f>VLOOKUP($A172,Data!S$7:T$800,2,0)</f>
        <v>281.99009799999999</v>
      </c>
      <c r="G172" s="23">
        <f>VLOOKUP($A172,Data!V$7:Y$800,4,0)</f>
        <v>27.816317167386938</v>
      </c>
      <c r="H172" s="23">
        <f>VLOOKUP($A172,Data!P$7:Q$800,2,0)</f>
        <v>50.568199999999997</v>
      </c>
      <c r="I172" s="23">
        <f>VLOOKUP($A172,Data!K$7:N$800,4,0)</f>
        <v>52.969405178176274</v>
      </c>
      <c r="J172" s="23">
        <f>VLOOKUP($A172,Data!AA$7:AB$800,2,0)</f>
        <v>519.03970000000004</v>
      </c>
      <c r="K172" s="23">
        <f>VLOOKUP($A172,Data!AD$7:AE$800,2,0)</f>
        <v>52.454500000000003</v>
      </c>
      <c r="L172" s="23">
        <f>VLOOKUP($A172,Data!AL$7:AO$800,4,0)</f>
        <v>279.27034491844353</v>
      </c>
      <c r="M172" s="23">
        <f>VLOOKUP($A172,Data!AG$7:AJ$800,4,0)</f>
        <v>28.191370343981777</v>
      </c>
      <c r="N172" s="23">
        <f>VLOOKUP($A172,Data!AQ$7:AU$800,5,0)</f>
        <v>28.474347123288037</v>
      </c>
      <c r="O172" s="24">
        <f>VLOOKUP($A172,Data!AQ$7:AW$800,7,0)</f>
        <v>28.42023036429368</v>
      </c>
      <c r="P172" s="32">
        <f t="shared" si="159"/>
        <v>-1.7462684487059787E-2</v>
      </c>
      <c r="Q172" s="33">
        <f t="shared" si="145"/>
        <v>-1.7414826334088196E-2</v>
      </c>
      <c r="R172" s="33">
        <f t="shared" si="146"/>
        <v>-1.7393161023001924E-2</v>
      </c>
      <c r="S172" s="34">
        <f t="shared" si="160"/>
        <v>-1.7403589542610603E-2</v>
      </c>
      <c r="T172" s="33">
        <f t="shared" si="161"/>
        <v>-1.7392950628457582E-2</v>
      </c>
      <c r="U172" s="33">
        <f t="shared" si="193"/>
        <v>-1.7395515763411362E-2</v>
      </c>
      <c r="V172" s="33">
        <f t="shared" si="194"/>
        <v>-1.7381520985101817E-2</v>
      </c>
      <c r="W172" s="33">
        <f t="shared" si="195"/>
        <v>-1.7437591776798711E-2</v>
      </c>
      <c r="X172" s="33">
        <f t="shared" si="196"/>
        <v>-1.7396060192098495E-2</v>
      </c>
      <c r="Y172" s="33">
        <f t="shared" si="197"/>
        <v>-1.7400540242846985E-2</v>
      </c>
      <c r="Z172" s="33">
        <f t="shared" si="198"/>
        <v>-1.7379622349268153E-2</v>
      </c>
      <c r="AA172" s="33">
        <f t="shared" si="199"/>
        <v>-1.7312767863628786E-2</v>
      </c>
      <c r="AB172" s="33">
        <f t="shared" si="200"/>
        <v>-1.7399921526890405E-2</v>
      </c>
      <c r="AC172" s="35">
        <f t="shared" si="201"/>
        <v>-1.6780981250439364E-2</v>
      </c>
      <c r="AD172" s="32">
        <f t="shared" si="162"/>
        <v>2.1875705630614029E-5</v>
      </c>
      <c r="AE172" s="33">
        <f t="shared" si="163"/>
        <v>1.9310570676833727E-5</v>
      </c>
      <c r="AF172" s="33">
        <f t="shared" si="164"/>
        <v>3.3305348986378824E-5</v>
      </c>
      <c r="AG172" s="33">
        <f t="shared" si="165"/>
        <v>-2.276544271051506E-5</v>
      </c>
      <c r="AH172" s="33">
        <f t="shared" si="166"/>
        <v>1.8766141989701168E-5</v>
      </c>
      <c r="AI172" s="33">
        <f t="shared" si="167"/>
        <v>1.4286091241211274E-5</v>
      </c>
      <c r="AJ172" s="33">
        <f t="shared" si="168"/>
        <v>3.52039848200425E-5</v>
      </c>
      <c r="AK172" s="33">
        <f t="shared" si="169"/>
        <v>1.0205847045940963E-4</v>
      </c>
      <c r="AL172" s="33">
        <f t="shared" si="170"/>
        <v>1.4904807197790859E-5</v>
      </c>
      <c r="AM172" s="35">
        <f t="shared" si="171"/>
        <v>6.3384508364883185E-4</v>
      </c>
      <c r="AN172" s="52">
        <f t="shared" si="172"/>
        <v>2.1039454434212956E-7</v>
      </c>
      <c r="AO172" s="34">
        <f t="shared" si="173"/>
        <v>-2.3547404094381719E-6</v>
      </c>
      <c r="AP172" s="34">
        <f t="shared" si="174"/>
        <v>1.1640037900106925E-5</v>
      </c>
      <c r="AQ172" s="34">
        <f t="shared" si="175"/>
        <v>-4.4430753796786959E-5</v>
      </c>
      <c r="AR172" s="34">
        <f t="shared" si="176"/>
        <v>-2.8991690965707306E-6</v>
      </c>
      <c r="AS172" s="34">
        <f t="shared" si="177"/>
        <v>-7.379219845060625E-6</v>
      </c>
      <c r="AT172" s="34">
        <f t="shared" si="178"/>
        <v>1.3538673733770601E-5</v>
      </c>
      <c r="AU172" s="34">
        <f t="shared" si="179"/>
        <v>8.0393159373137735E-5</v>
      </c>
      <c r="AV172" s="34">
        <f t="shared" si="180"/>
        <v>-6.7605038884810398E-6</v>
      </c>
      <c r="AW172" s="53">
        <f t="shared" si="181"/>
        <v>6.1217977256255995E-4</v>
      </c>
      <c r="AX172" s="52">
        <f t="shared" si="182"/>
        <v>1.0638914152982792E-5</v>
      </c>
      <c r="AY172" s="34">
        <f t="shared" si="183"/>
        <v>8.073779199202491E-6</v>
      </c>
      <c r="AZ172" s="34">
        <f t="shared" si="184"/>
        <v>2.2068557508747588E-5</v>
      </c>
      <c r="BA172" s="34">
        <f t="shared" si="185"/>
        <v>-3.4002234188146296E-5</v>
      </c>
      <c r="BB172" s="34">
        <f t="shared" si="186"/>
        <v>7.5293505120699322E-6</v>
      </c>
      <c r="BC172" s="34">
        <f t="shared" si="187"/>
        <v>3.0492997635800378E-6</v>
      </c>
      <c r="BD172" s="34">
        <f t="shared" si="188"/>
        <v>2.3967193342411264E-5</v>
      </c>
      <c r="BE172" s="34">
        <f t="shared" si="189"/>
        <v>9.0821678981778398E-5</v>
      </c>
      <c r="BF172" s="34">
        <f t="shared" si="190"/>
        <v>3.6680157201596231E-6</v>
      </c>
      <c r="BG172" s="53">
        <f t="shared" si="191"/>
        <v>6.2260829217120062E-4</v>
      </c>
      <c r="BH172" s="32">
        <v>2.1875705630614029E-5</v>
      </c>
      <c r="BI172" s="33">
        <v>1.9310570676833727E-5</v>
      </c>
      <c r="BJ172" s="33">
        <v>3.3305348986378824E-5</v>
      </c>
      <c r="BK172" s="33">
        <v>-2.276544271051506E-5</v>
      </c>
      <c r="BL172" s="33">
        <v>1.8766141989701168E-5</v>
      </c>
      <c r="BM172" s="33">
        <v>1.4286091241211274E-5</v>
      </c>
      <c r="BN172" s="33">
        <v>3.52039848200425E-5</v>
      </c>
      <c r="BO172" s="33">
        <v>1.0205847045940963E-4</v>
      </c>
      <c r="BP172" s="33">
        <v>1.4904807197790859E-5</v>
      </c>
      <c r="BQ172" s="35">
        <v>6.3384508364883185E-4</v>
      </c>
      <c r="BR172" s="32">
        <v>2.1039454434212956E-7</v>
      </c>
      <c r="BS172" s="33">
        <v>-2.3547404094381719E-6</v>
      </c>
      <c r="BT172" s="33">
        <v>1.1640037900106925E-5</v>
      </c>
      <c r="BU172" s="33">
        <v>-4.4430753796786959E-5</v>
      </c>
      <c r="BV172" s="33">
        <v>-2.8991690965707306E-6</v>
      </c>
      <c r="BW172" s="33">
        <v>-7.379219845060625E-6</v>
      </c>
      <c r="BX172" s="33">
        <v>1.3538673733770601E-5</v>
      </c>
      <c r="BY172" s="33">
        <v>8.0393159373137735E-5</v>
      </c>
      <c r="BZ172" s="33">
        <v>-6.7605038884810398E-6</v>
      </c>
      <c r="CA172" s="35">
        <v>6.1217977256255995E-4</v>
      </c>
      <c r="CB172" s="52">
        <v>1.0638914152982792E-5</v>
      </c>
      <c r="CC172" s="34">
        <v>8.073779199202491E-6</v>
      </c>
      <c r="CD172" s="34">
        <v>2.2068557508747588E-5</v>
      </c>
      <c r="CE172" s="34">
        <v>-3.4002234188146296E-5</v>
      </c>
      <c r="CF172" s="34">
        <v>7.5293505120699322E-6</v>
      </c>
      <c r="CG172" s="34">
        <v>3.0492997635800378E-6</v>
      </c>
      <c r="CH172" s="34">
        <v>2.3967193342411264E-5</v>
      </c>
      <c r="CI172" s="34">
        <v>9.0821678981778398E-5</v>
      </c>
      <c r="CJ172" s="34">
        <v>3.6680157201596231E-6</v>
      </c>
      <c r="CK172" s="53">
        <v>6.2260829217120062E-4</v>
      </c>
      <c r="CL172" s="33">
        <v>0</v>
      </c>
      <c r="CM172" s="33">
        <f t="shared" si="203"/>
        <v>1.4143062296012809E-2</v>
      </c>
      <c r="CN172" s="33">
        <f t="shared" si="148"/>
        <v>7.0415748024947877E-3</v>
      </c>
      <c r="CO172" s="33">
        <f t="shared" si="149"/>
        <v>5.7107221293408728E-3</v>
      </c>
      <c r="CP172" s="33">
        <f t="shared" si="150"/>
        <v>5.8655703258414515E-3</v>
      </c>
      <c r="CQ172" s="33">
        <f t="shared" si="151"/>
        <v>5.2773390897906669E-3</v>
      </c>
      <c r="CR172" s="33">
        <f t="shared" si="152"/>
        <v>5.2301865823971561E-3</v>
      </c>
      <c r="CS172" s="33">
        <f t="shared" si="153"/>
        <v>1.1966565865304757E-2</v>
      </c>
      <c r="CT172" s="33">
        <f t="shared" si="154"/>
        <v>1.2509037346825291E-2</v>
      </c>
      <c r="CU172" s="33">
        <f t="shared" si="155"/>
        <v>5.2285274642271951E-3</v>
      </c>
      <c r="CV172" s="33">
        <f t="shared" si="156"/>
        <v>5.9416904884861399E-3</v>
      </c>
      <c r="CW172" s="33">
        <f t="shared" si="157"/>
        <v>1.087358066885824E-2</v>
      </c>
      <c r="CX172" s="35">
        <f t="shared" si="158"/>
        <v>9.5661141731919752E-3</v>
      </c>
    </row>
    <row r="173" spans="1:102" x14ac:dyDescent="0.3">
      <c r="A173" s="21">
        <v>43963</v>
      </c>
      <c r="B173" s="22">
        <v>2870.12</v>
      </c>
      <c r="C173" s="23">
        <v>5182.9399999999996</v>
      </c>
      <c r="D173" s="23">
        <v>5863.6840000000002</v>
      </c>
      <c r="E173" s="23">
        <f t="shared" si="192"/>
        <v>5174.2808190669439</v>
      </c>
      <c r="F173" s="23">
        <f>VLOOKUP($A173,Data!S$7:T$800,2,0)</f>
        <v>286.98155400000002</v>
      </c>
      <c r="G173" s="23">
        <f>VLOOKUP($A173,Data!V$7:Y$800,4,0)</f>
        <v>28.308762695092085</v>
      </c>
      <c r="H173" s="23">
        <f>VLOOKUP($A173,Data!P$7:Q$800,2,0)</f>
        <v>51.462699999999998</v>
      </c>
      <c r="I173" s="23">
        <f>VLOOKUP($A173,Data!K$7:N$800,4,0)</f>
        <v>53.909456269513228</v>
      </c>
      <c r="J173" s="23">
        <f>VLOOKUP($A173,Data!AA$7:AB$800,2,0)</f>
        <v>528.22879999999998</v>
      </c>
      <c r="K173" s="23">
        <f>VLOOKUP($A173,Data!AD$7:AE$800,2,0)</f>
        <v>53.383400000000002</v>
      </c>
      <c r="L173" s="23">
        <f>VLOOKUP($A173,Data!AL$7:AO$800,4,0)</f>
        <v>284.20980397956794</v>
      </c>
      <c r="M173" s="23">
        <f>VLOOKUP($A173,Data!AG$7:AJ$800,4,0)</f>
        <v>28.688039716048284</v>
      </c>
      <c r="N173" s="23">
        <f>VLOOKUP($A173,Data!AQ$7:AU$800,5,0)</f>
        <v>28.97857200208567</v>
      </c>
      <c r="O173" s="24">
        <f>VLOOKUP($A173,Data!AQ$7:AW$800,7,0)</f>
        <v>28.905289485183058</v>
      </c>
      <c r="P173" s="32">
        <f t="shared" si="159"/>
        <v>-2.054383139042848E-2</v>
      </c>
      <c r="Q173" s="33">
        <f t="shared" si="145"/>
        <v>-2.042706321276444E-2</v>
      </c>
      <c r="R173" s="33">
        <f t="shared" si="146"/>
        <v>-2.0377709518318632E-2</v>
      </c>
      <c r="S173" s="34">
        <f t="shared" si="160"/>
        <v>-2.0402627799135108E-2</v>
      </c>
      <c r="T173" s="33">
        <f t="shared" si="161"/>
        <v>-2.0415588467163737E-2</v>
      </c>
      <c r="U173" s="33">
        <f t="shared" si="193"/>
        <v>-2.0411600773848737E-2</v>
      </c>
      <c r="V173" s="33">
        <f t="shared" si="194"/>
        <v>-2.0427935944754005E-2</v>
      </c>
      <c r="W173" s="33">
        <f t="shared" si="195"/>
        <v>-2.0496224379719541E-2</v>
      </c>
      <c r="X173" s="33">
        <f t="shared" si="196"/>
        <v>-2.0380973504994238E-2</v>
      </c>
      <c r="Y173" s="33">
        <f t="shared" si="197"/>
        <v>-2.0410784704114171E-2</v>
      </c>
      <c r="Z173" s="33">
        <f t="shared" si="198"/>
        <v>-2.0409764404058395E-2</v>
      </c>
      <c r="AA173" s="33">
        <f t="shared" si="199"/>
        <v>-2.0611361996361599E-2</v>
      </c>
      <c r="AB173" s="33">
        <f t="shared" si="200"/>
        <v>-2.041226899595272E-2</v>
      </c>
      <c r="AC173" s="35">
        <f t="shared" si="201"/>
        <v>-2.1334485416564797E-2</v>
      </c>
      <c r="AD173" s="32">
        <f t="shared" si="162"/>
        <v>1.1474745600703606E-5</v>
      </c>
      <c r="AE173" s="33">
        <f t="shared" si="163"/>
        <v>1.5462438915703203E-5</v>
      </c>
      <c r="AF173" s="33">
        <f t="shared" si="164"/>
        <v>-8.7273198956516751E-7</v>
      </c>
      <c r="AG173" s="33">
        <f t="shared" si="165"/>
        <v>-6.9161166955100661E-5</v>
      </c>
      <c r="AH173" s="33">
        <f t="shared" si="166"/>
        <v>4.6089707770202715E-5</v>
      </c>
      <c r="AI173" s="33">
        <f t="shared" si="167"/>
        <v>1.6278508650269252E-5</v>
      </c>
      <c r="AJ173" s="33">
        <f t="shared" si="168"/>
        <v>1.7298808706045499E-5</v>
      </c>
      <c r="AK173" s="33">
        <f t="shared" si="169"/>
        <v>-1.8429878359715879E-4</v>
      </c>
      <c r="AL173" s="33">
        <f t="shared" si="170"/>
        <v>1.4794216811719885E-5</v>
      </c>
      <c r="AM173" s="35">
        <f t="shared" si="171"/>
        <v>-9.0742220380035654E-4</v>
      </c>
      <c r="AN173" s="52">
        <f t="shared" si="172"/>
        <v>-3.7878948845104787E-5</v>
      </c>
      <c r="AO173" s="34">
        <f t="shared" si="173"/>
        <v>-3.3891255530105191E-5</v>
      </c>
      <c r="AP173" s="34">
        <f t="shared" si="174"/>
        <v>-5.0226426435373561E-5</v>
      </c>
      <c r="AQ173" s="34">
        <f t="shared" si="175"/>
        <v>-1.1851486140090906E-4</v>
      </c>
      <c r="AR173" s="34">
        <f t="shared" si="176"/>
        <v>-3.263986675605679E-6</v>
      </c>
      <c r="AS173" s="34">
        <f t="shared" si="177"/>
        <v>-3.3075185795539142E-5</v>
      </c>
      <c r="AT173" s="34">
        <f t="shared" si="178"/>
        <v>-3.2054885739762895E-5</v>
      </c>
      <c r="AU173" s="34">
        <f t="shared" si="179"/>
        <v>-2.3365247804296718E-4</v>
      </c>
      <c r="AV173" s="34">
        <f t="shared" si="180"/>
        <v>-3.4559477634088509E-5</v>
      </c>
      <c r="AW173" s="53">
        <f t="shared" si="181"/>
        <v>-9.5677589824616494E-4</v>
      </c>
      <c r="AX173" s="52">
        <f t="shared" si="182"/>
        <v>-1.29606680285832E-5</v>
      </c>
      <c r="AY173" s="34">
        <f t="shared" si="183"/>
        <v>-8.9729747135836035E-6</v>
      </c>
      <c r="AZ173" s="34">
        <f t="shared" si="184"/>
        <v>-2.5308145618851974E-5</v>
      </c>
      <c r="BA173" s="34">
        <f t="shared" si="185"/>
        <v>-9.3596580584387468E-5</v>
      </c>
      <c r="BB173" s="34">
        <f t="shared" si="186"/>
        <v>2.1654294140915908E-5</v>
      </c>
      <c r="BC173" s="34">
        <f t="shared" si="187"/>
        <v>-8.1569049790175541E-6</v>
      </c>
      <c r="BD173" s="34">
        <f t="shared" si="188"/>
        <v>-7.1366049232413076E-6</v>
      </c>
      <c r="BE173" s="34">
        <f t="shared" si="189"/>
        <v>-2.0873419722644559E-4</v>
      </c>
      <c r="BF173" s="34">
        <f t="shared" si="190"/>
        <v>-9.6411968175669216E-6</v>
      </c>
      <c r="BG173" s="53">
        <f t="shared" si="191"/>
        <v>-9.3185761742964335E-4</v>
      </c>
      <c r="BH173" s="32">
        <v>1.1474745600703606E-5</v>
      </c>
      <c r="BI173" s="33">
        <v>1.5462438915703203E-5</v>
      </c>
      <c r="BJ173" s="33">
        <v>-8.7273198956516751E-7</v>
      </c>
      <c r="BK173" s="33">
        <v>-6.9161166955100661E-5</v>
      </c>
      <c r="BL173" s="33">
        <v>4.6089707770202715E-5</v>
      </c>
      <c r="BM173" s="33">
        <v>1.6278508650269252E-5</v>
      </c>
      <c r="BN173" s="33">
        <v>1.7298808706045499E-5</v>
      </c>
      <c r="BO173" s="33">
        <v>-1.8429878359715879E-4</v>
      </c>
      <c r="BP173" s="33">
        <v>1.4794216811719885E-5</v>
      </c>
      <c r="BQ173" s="35">
        <v>-9.0742220380035654E-4</v>
      </c>
      <c r="BR173" s="32">
        <v>-3.7878948845104787E-5</v>
      </c>
      <c r="BS173" s="33">
        <v>-3.3891255530105191E-5</v>
      </c>
      <c r="BT173" s="33">
        <v>-5.0226426435373561E-5</v>
      </c>
      <c r="BU173" s="33">
        <v>-1.1851486140090906E-4</v>
      </c>
      <c r="BV173" s="33">
        <v>-3.263986675605679E-6</v>
      </c>
      <c r="BW173" s="33">
        <v>-3.3075185795539142E-5</v>
      </c>
      <c r="BX173" s="33">
        <v>-3.2054885739762895E-5</v>
      </c>
      <c r="BY173" s="33">
        <v>-2.3365247804296718E-4</v>
      </c>
      <c r="BZ173" s="33">
        <v>-3.4559477634088509E-5</v>
      </c>
      <c r="CA173" s="35">
        <v>-9.5677589824616494E-4</v>
      </c>
      <c r="CB173" s="52">
        <v>-1.29606680285832E-5</v>
      </c>
      <c r="CC173" s="34">
        <v>-8.9729747135836035E-6</v>
      </c>
      <c r="CD173" s="34">
        <v>-2.5308145618851974E-5</v>
      </c>
      <c r="CE173" s="34">
        <v>-9.3596580584387468E-5</v>
      </c>
      <c r="CF173" s="34">
        <v>2.1654294140915908E-5</v>
      </c>
      <c r="CG173" s="34">
        <v>-8.1569049790175541E-6</v>
      </c>
      <c r="CH173" s="34">
        <v>-7.1366049232413076E-6</v>
      </c>
      <c r="CI173" s="34">
        <v>-2.0873419722644559E-4</v>
      </c>
      <c r="CJ173" s="34">
        <v>-9.6411968175669216E-6</v>
      </c>
      <c r="CK173" s="53">
        <v>-9.3185761742964335E-4</v>
      </c>
      <c r="CL173" s="33">
        <v>0</v>
      </c>
      <c r="CM173" s="33">
        <f t="shared" si="203"/>
        <v>1.4120701648743683E-2</v>
      </c>
      <c r="CN173" s="33">
        <f t="shared" si="148"/>
        <v>7.0300584606224348E-3</v>
      </c>
      <c r="CO173" s="33">
        <f t="shared" si="149"/>
        <v>5.6883320684095739E-3</v>
      </c>
      <c r="CP173" s="33">
        <f t="shared" si="150"/>
        <v>5.8458026181842371E-3</v>
      </c>
      <c r="CQ173" s="33">
        <f t="shared" si="151"/>
        <v>5.2432657303722596E-3</v>
      </c>
      <c r="CR173" s="33">
        <f t="shared" si="152"/>
        <v>5.2534772253445272E-3</v>
      </c>
      <c r="CS173" s="33">
        <f t="shared" si="153"/>
        <v>1.1947238944767902E-2</v>
      </c>
      <c r="CT173" s="33">
        <f t="shared" si="154"/>
        <v>1.2494316397870797E-2</v>
      </c>
      <c r="CU173" s="33">
        <f t="shared" si="155"/>
        <v>5.1925135054018412E-3</v>
      </c>
      <c r="CV173" s="33">
        <f t="shared" si="156"/>
        <v>5.8372168910432176E-3</v>
      </c>
      <c r="CW173" s="33">
        <f t="shared" si="157"/>
        <v>1.0858246988196818E-2</v>
      </c>
      <c r="CX173" s="35">
        <f t="shared" si="158"/>
        <v>8.9152840876420836E-3</v>
      </c>
    </row>
    <row r="174" spans="1:102" x14ac:dyDescent="0.3">
      <c r="A174" s="21">
        <v>43962</v>
      </c>
      <c r="B174" s="22">
        <v>2930.32</v>
      </c>
      <c r="C174" s="23">
        <v>5291.02</v>
      </c>
      <c r="D174" s="23">
        <v>5985.6580000000004</v>
      </c>
      <c r="E174" s="23">
        <f t="shared" si="192"/>
        <v>5282.0484883926028</v>
      </c>
      <c r="F174" s="23">
        <f>VLOOKUP($A174,Data!S$7:T$800,2,0)</f>
        <v>292.962557</v>
      </c>
      <c r="G174" s="23">
        <f>VLOOKUP($A174,Data!V$7:Y$800,4,0)</f>
        <v>28.898629993429132</v>
      </c>
      <c r="H174" s="23">
        <f>VLOOKUP($A174,Data!P$7:Q$800,2,0)</f>
        <v>52.535899999999998</v>
      </c>
      <c r="I174" s="23">
        <f>VLOOKUP($A174,Data!K$7:N$800,4,0)</f>
        <v>55.037517579117583</v>
      </c>
      <c r="J174" s="23">
        <f>VLOOKUP($A174,Data!AA$7:AB$800,2,0)</f>
        <v>539.21860000000004</v>
      </c>
      <c r="K174" s="23">
        <f>VLOOKUP($A174,Data!AD$7:AE$800,2,0)</f>
        <v>54.495699999999999</v>
      </c>
      <c r="L174" s="23">
        <f>VLOOKUP($A174,Data!AL$7:AO$800,4,0)</f>
        <v>290.13131578089548</v>
      </c>
      <c r="M174" s="23">
        <f>VLOOKUP($A174,Data!AG$7:AJ$800,4,0)</f>
        <v>29.291783264430425</v>
      </c>
      <c r="N174" s="23">
        <f>VLOOKUP($A174,Data!AQ$7:AU$800,5,0)</f>
        <v>29.582416239925266</v>
      </c>
      <c r="O174" s="24">
        <f>VLOOKUP($A174,Data!AQ$7:AW$800,7,0)</f>
        <v>29.53541230834773</v>
      </c>
      <c r="P174" s="32">
        <f t="shared" si="159"/>
        <v>1.7748651785098879E-4</v>
      </c>
      <c r="Q174" s="33">
        <f t="shared" si="145"/>
        <v>1.8147242186294932E-4</v>
      </c>
      <c r="R174" s="33">
        <f t="shared" si="146"/>
        <v>1.8564479483584861E-4</v>
      </c>
      <c r="S174" s="34">
        <f t="shared" si="160"/>
        <v>1.8442105328811965E-4</v>
      </c>
      <c r="T174" s="33">
        <f t="shared" si="161"/>
        <v>1.7210403288322018E-2</v>
      </c>
      <c r="U174" s="33">
        <f t="shared" si="193"/>
        <v>1.7211052348947486E-2</v>
      </c>
      <c r="V174" s="33">
        <f t="shared" si="194"/>
        <v>1.6372438712819459E-4</v>
      </c>
      <c r="W174" s="33">
        <f t="shared" si="195"/>
        <v>1.7982377270264749E-4</v>
      </c>
      <c r="X174" s="33">
        <f t="shared" si="196"/>
        <v>1.8047886440397676E-4</v>
      </c>
      <c r="Y174" s="33">
        <f t="shared" si="197"/>
        <v>1.7190950205974165E-2</v>
      </c>
      <c r="Z174" s="33">
        <f t="shared" si="198"/>
        <v>1.5898354247401159E-4</v>
      </c>
      <c r="AA174" s="33">
        <f t="shared" si="199"/>
        <v>1.7244884947944961E-2</v>
      </c>
      <c r="AB174" s="33">
        <f t="shared" si="200"/>
        <v>2.2266074243670886E-4</v>
      </c>
      <c r="AC174" s="35">
        <f t="shared" si="201"/>
        <v>1.9786972288526883E-3</v>
      </c>
      <c r="AD174" s="32">
        <f t="shared" si="162"/>
        <v>1.9538938891061619E-5</v>
      </c>
      <c r="AE174" s="33">
        <f t="shared" si="163"/>
        <v>2.0187999516529942E-5</v>
      </c>
      <c r="AF174" s="33">
        <f t="shared" si="164"/>
        <v>-1.7748034734754725E-5</v>
      </c>
      <c r="AG174" s="33">
        <f t="shared" si="165"/>
        <v>-1.6486491603018294E-6</v>
      </c>
      <c r="AH174" s="33">
        <f t="shared" si="166"/>
        <v>-9.9355745897256043E-7</v>
      </c>
      <c r="AI174" s="33">
        <f t="shared" si="167"/>
        <v>8.5856543208251423E-8</v>
      </c>
      <c r="AJ174" s="33">
        <f t="shared" si="168"/>
        <v>-2.2488879388937733E-5</v>
      </c>
      <c r="AK174" s="33">
        <f t="shared" si="169"/>
        <v>5.4020598514004092E-5</v>
      </c>
      <c r="AL174" s="33">
        <f t="shared" si="170"/>
        <v>4.118832057375954E-5</v>
      </c>
      <c r="AM174" s="35">
        <f t="shared" si="171"/>
        <v>1.797224806989739E-3</v>
      </c>
      <c r="AN174" s="52">
        <f t="shared" si="172"/>
        <v>-4.2415305389287283E-5</v>
      </c>
      <c r="AO174" s="34">
        <f t="shared" si="173"/>
        <v>-4.176624476381896E-5</v>
      </c>
      <c r="AP174" s="34">
        <f t="shared" si="174"/>
        <v>-2.1920407707654022E-5</v>
      </c>
      <c r="AQ174" s="34">
        <f t="shared" si="175"/>
        <v>-5.8210221332011258E-6</v>
      </c>
      <c r="AR174" s="34">
        <f t="shared" si="176"/>
        <v>-5.1659304318718569E-6</v>
      </c>
      <c r="AS174" s="34">
        <f t="shared" si="177"/>
        <v>-6.1868387737140651E-5</v>
      </c>
      <c r="AT174" s="34">
        <f t="shared" si="178"/>
        <v>-2.6661252361837029E-5</v>
      </c>
      <c r="AU174" s="34">
        <f t="shared" si="179"/>
        <v>-7.9336457663448101E-6</v>
      </c>
      <c r="AV174" s="34">
        <f t="shared" si="180"/>
        <v>3.7015947600860244E-5</v>
      </c>
      <c r="AW174" s="53">
        <f t="shared" si="181"/>
        <v>1.7930524340168397E-3</v>
      </c>
      <c r="AX174" s="52">
        <f t="shared" si="182"/>
        <v>-1.2289615125338216E-5</v>
      </c>
      <c r="AY174" s="34">
        <f t="shared" si="183"/>
        <v>-1.1640554499869893E-5</v>
      </c>
      <c r="AZ174" s="34">
        <f t="shared" si="184"/>
        <v>-2.0696666160002763E-5</v>
      </c>
      <c r="BA174" s="34">
        <f t="shared" si="185"/>
        <v>-4.5972805855498677E-6</v>
      </c>
      <c r="BB174" s="34">
        <f t="shared" si="186"/>
        <v>-3.9421888842205988E-6</v>
      </c>
      <c r="BC174" s="34">
        <f t="shared" si="187"/>
        <v>-3.1742697473191583E-5</v>
      </c>
      <c r="BD174" s="34">
        <f t="shared" si="188"/>
        <v>-2.5437510814185771E-5</v>
      </c>
      <c r="BE174" s="34">
        <f t="shared" si="189"/>
        <v>2.2192044497604257E-5</v>
      </c>
      <c r="BF174" s="34">
        <f t="shared" si="190"/>
        <v>3.8239689148511502E-5</v>
      </c>
      <c r="BG174" s="53">
        <f t="shared" si="191"/>
        <v>1.7942761755644909E-3</v>
      </c>
      <c r="BH174" s="32">
        <v>1.9538938891061619E-5</v>
      </c>
      <c r="BI174" s="33">
        <v>2.0187999516529942E-5</v>
      </c>
      <c r="BJ174" s="33">
        <v>-1.7748034734754725E-5</v>
      </c>
      <c r="BK174" s="33">
        <v>-1.6486491603018294E-6</v>
      </c>
      <c r="BL174" s="33">
        <v>-9.9355745897256043E-7</v>
      </c>
      <c r="BM174" s="33">
        <v>8.5856543208251423E-8</v>
      </c>
      <c r="BN174" s="33">
        <v>-2.2488879388937733E-5</v>
      </c>
      <c r="BO174" s="33">
        <v>5.4020598514004092E-5</v>
      </c>
      <c r="BP174" s="33">
        <v>4.118832057375954E-5</v>
      </c>
      <c r="BQ174" s="35">
        <v>1.797224806989739E-3</v>
      </c>
      <c r="BR174" s="32">
        <v>-4.2415305389287283E-5</v>
      </c>
      <c r="BS174" s="33">
        <v>-4.176624476381896E-5</v>
      </c>
      <c r="BT174" s="33">
        <v>-2.1920407707654022E-5</v>
      </c>
      <c r="BU174" s="33">
        <v>-5.8210221332011258E-6</v>
      </c>
      <c r="BV174" s="33">
        <v>-5.1659304318718569E-6</v>
      </c>
      <c r="BW174" s="33">
        <v>-6.1868387737140651E-5</v>
      </c>
      <c r="BX174" s="33">
        <v>-2.6661252361837029E-5</v>
      </c>
      <c r="BY174" s="33">
        <v>-7.9336457663448101E-6</v>
      </c>
      <c r="BZ174" s="33">
        <v>3.7015947600860244E-5</v>
      </c>
      <c r="CA174" s="35">
        <v>1.7930524340168397E-3</v>
      </c>
      <c r="CB174" s="52">
        <v>-1.2289615125338216E-5</v>
      </c>
      <c r="CC174" s="34">
        <v>-1.1640554499869893E-5</v>
      </c>
      <c r="CD174" s="34">
        <v>-2.0696666160002763E-5</v>
      </c>
      <c r="CE174" s="34">
        <v>-4.5972805855498677E-6</v>
      </c>
      <c r="CF174" s="34">
        <v>-3.9421888842205988E-6</v>
      </c>
      <c r="CG174" s="34">
        <v>-3.1742697473191583E-5</v>
      </c>
      <c r="CH174" s="34">
        <v>-2.5437510814185771E-5</v>
      </c>
      <c r="CI174" s="34">
        <v>2.2192044497604257E-5</v>
      </c>
      <c r="CJ174" s="34">
        <v>3.8239689148511502E-5</v>
      </c>
      <c r="CK174" s="53">
        <v>1.7942761755644909E-3</v>
      </c>
      <c r="CL174" s="33">
        <v>0</v>
      </c>
      <c r="CM174" s="33">
        <f t="shared" si="203"/>
        <v>1.4069609912952696E-2</v>
      </c>
      <c r="CN174" s="33">
        <f t="shared" si="148"/>
        <v>7.0049387566359922E-3</v>
      </c>
      <c r="CO174" s="33">
        <f t="shared" si="149"/>
        <v>5.6765515443135683E-3</v>
      </c>
      <c r="CP174" s="33">
        <f t="shared" si="150"/>
        <v>5.8299257159120099E-3</v>
      </c>
      <c r="CQ174" s="33">
        <f t="shared" si="151"/>
        <v>5.2441613336542403E-3</v>
      </c>
      <c r="CR174" s="33">
        <f t="shared" si="152"/>
        <v>5.3244565368091301E-3</v>
      </c>
      <c r="CS174" s="33">
        <f t="shared" si="153"/>
        <v>1.1899628239728122E-2</v>
      </c>
      <c r="CT174" s="33">
        <f t="shared" si="154"/>
        <v>1.2477491082493186E-2</v>
      </c>
      <c r="CU174" s="33">
        <f t="shared" si="155"/>
        <v>5.1747625801963348E-3</v>
      </c>
      <c r="CV174" s="33">
        <f t="shared" si="156"/>
        <v>6.0264926988036205E-3</v>
      </c>
      <c r="CW174" s="33">
        <f t="shared" si="157"/>
        <v>1.0842980508637412E-2</v>
      </c>
      <c r="CX174" s="35">
        <f t="shared" si="158"/>
        <v>9.8507539871042216E-3</v>
      </c>
    </row>
    <row r="175" spans="1:102" x14ac:dyDescent="0.3">
      <c r="A175" s="21">
        <v>43959</v>
      </c>
      <c r="B175" s="22">
        <v>2929.8</v>
      </c>
      <c r="C175" s="23">
        <v>5290.06</v>
      </c>
      <c r="D175" s="23">
        <v>5984.5469999999996</v>
      </c>
      <c r="E175" s="23">
        <f t="shared" si="192"/>
        <v>5281.0745470621405</v>
      </c>
      <c r="F175" s="23" t="e">
        <f>VLOOKUP($A175,Data!S$7:T$800,2,0)</f>
        <v>#N/A</v>
      </c>
      <c r="G175" s="23" t="e">
        <f>VLOOKUP($A175,Data!V$7:Y$800,4,0)</f>
        <v>#N/A</v>
      </c>
      <c r="H175" s="23">
        <f>VLOOKUP($A175,Data!P$7:Q$800,2,0)</f>
        <v>52.527299999999997</v>
      </c>
      <c r="I175" s="23">
        <f>VLOOKUP($A175,Data!K$7:N$800,4,0)</f>
        <v>55.027622304471933</v>
      </c>
      <c r="J175" s="23">
        <f>VLOOKUP($A175,Data!AA$7:AB$800,2,0)</f>
        <v>539.12130000000002</v>
      </c>
      <c r="K175" s="23" t="e">
        <f>VLOOKUP($A175,Data!AD$7:AE$800,2,0)</f>
        <v>#N/A</v>
      </c>
      <c r="L175" s="23">
        <f>VLOOKUP($A175,Data!AL$7:AO$800,4,0)</f>
        <v>290.08519700865577</v>
      </c>
      <c r="M175" s="23" t="e">
        <f>VLOOKUP($A175,Data!AG$7:AJ$800,4,0)</f>
        <v>#N/A</v>
      </c>
      <c r="N175" s="23">
        <f>VLOOKUP($A175,Data!AQ$7:AU$800,5,0)</f>
        <v>29.575830863467026</v>
      </c>
      <c r="O175" s="24">
        <f>VLOOKUP($A175,Data!AQ$7:AW$800,7,0)</f>
        <v>29.477086079806966</v>
      </c>
      <c r="P175" s="32">
        <f t="shared" si="159"/>
        <v>1.6871501011734846E-2</v>
      </c>
      <c r="Q175" s="33">
        <f t="shared" si="145"/>
        <v>1.70063057520764E-2</v>
      </c>
      <c r="R175" s="33">
        <f t="shared" si="146"/>
        <v>1.7064005954990691E-2</v>
      </c>
      <c r="S175" s="34">
        <f t="shared" si="160"/>
        <v>1.7035130213502316E-2</v>
      </c>
      <c r="T175" s="33" t="e">
        <f t="shared" si="161"/>
        <v>#N/A</v>
      </c>
      <c r="U175" s="33" t="e">
        <f t="shared" si="193"/>
        <v>#N/A</v>
      </c>
      <c r="V175" s="33">
        <f t="shared" si="194"/>
        <v>1.7034706423350476E-2</v>
      </c>
      <c r="W175" s="33">
        <f t="shared" si="195"/>
        <v>1.7008046817849287E-2</v>
      </c>
      <c r="X175" s="33">
        <f t="shared" si="196"/>
        <v>1.7060127554788806E-2</v>
      </c>
      <c r="Y175" s="33" t="e">
        <f t="shared" si="197"/>
        <v>#N/A</v>
      </c>
      <c r="Z175" s="33">
        <f t="shared" si="198"/>
        <v>1.7009484063345681E-2</v>
      </c>
      <c r="AA175" s="33" t="e">
        <f t="shared" si="199"/>
        <v>#N/A</v>
      </c>
      <c r="AB175" s="33">
        <f t="shared" si="200"/>
        <v>1.7021459616101131E-2</v>
      </c>
      <c r="AC175" s="35">
        <f t="shared" si="201"/>
        <v>8.5539183318863454E-3</v>
      </c>
      <c r="AD175" s="32" t="e">
        <f t="shared" si="162"/>
        <v>#N/A</v>
      </c>
      <c r="AE175" s="33" t="e">
        <f t="shared" si="163"/>
        <v>#N/A</v>
      </c>
      <c r="AF175" s="33">
        <f t="shared" si="164"/>
        <v>2.8400671274075862E-5</v>
      </c>
      <c r="AG175" s="33">
        <f t="shared" si="165"/>
        <v>1.7410657728866852E-6</v>
      </c>
      <c r="AH175" s="33">
        <f t="shared" si="166"/>
        <v>5.3821802712405997E-5</v>
      </c>
      <c r="AI175" s="33" t="e">
        <f t="shared" si="167"/>
        <v>#N/A</v>
      </c>
      <c r="AJ175" s="33">
        <f t="shared" si="168"/>
        <v>3.1783112692806981E-6</v>
      </c>
      <c r="AK175" s="33" t="e">
        <f t="shared" si="169"/>
        <v>#N/A</v>
      </c>
      <c r="AL175" s="33">
        <f t="shared" si="170"/>
        <v>1.5153864024730623E-5</v>
      </c>
      <c r="AM175" s="35">
        <f t="shared" si="171"/>
        <v>-8.4523874201900551E-3</v>
      </c>
      <c r="AN175" s="52" t="e">
        <f t="shared" si="172"/>
        <v>#N/A</v>
      </c>
      <c r="AO175" s="34" t="e">
        <f t="shared" si="173"/>
        <v>#N/A</v>
      </c>
      <c r="AP175" s="34">
        <f t="shared" si="174"/>
        <v>-2.9299531640214482E-5</v>
      </c>
      <c r="AQ175" s="34">
        <f t="shared" si="175"/>
        <v>-5.5959137141403659E-5</v>
      </c>
      <c r="AR175" s="34">
        <f t="shared" si="176"/>
        <v>-3.8784002018843466E-6</v>
      </c>
      <c r="AS175" s="34" t="e">
        <f t="shared" si="177"/>
        <v>#N/A</v>
      </c>
      <c r="AT175" s="34">
        <f t="shared" si="178"/>
        <v>-5.4521891645009646E-5</v>
      </c>
      <c r="AU175" s="34" t="e">
        <f t="shared" si="179"/>
        <v>#N/A</v>
      </c>
      <c r="AV175" s="34">
        <f t="shared" si="180"/>
        <v>-4.2546338889559721E-5</v>
      </c>
      <c r="AW175" s="53">
        <f t="shared" si="181"/>
        <v>-8.5100876231043454E-3</v>
      </c>
      <c r="AX175" s="52" t="e">
        <f t="shared" si="182"/>
        <v>#N/A</v>
      </c>
      <c r="AY175" s="34" t="e">
        <f t="shared" si="183"/>
        <v>#N/A</v>
      </c>
      <c r="AZ175" s="34">
        <f t="shared" si="184"/>
        <v>-4.2379015186000402E-7</v>
      </c>
      <c r="BA175" s="34">
        <f t="shared" si="185"/>
        <v>-2.708339565304918E-5</v>
      </c>
      <c r="BB175" s="34">
        <f t="shared" si="186"/>
        <v>2.4997341286470132E-5</v>
      </c>
      <c r="BC175" s="34" t="e">
        <f t="shared" si="187"/>
        <v>#N/A</v>
      </c>
      <c r="BD175" s="34">
        <f t="shared" si="188"/>
        <v>-2.5646150156655168E-5</v>
      </c>
      <c r="BE175" s="34" t="e">
        <f t="shared" si="189"/>
        <v>#N/A</v>
      </c>
      <c r="BF175" s="34">
        <f t="shared" si="190"/>
        <v>-1.3670597401205242E-5</v>
      </c>
      <c r="BG175" s="53">
        <f t="shared" si="191"/>
        <v>-8.4812118816159909E-3</v>
      </c>
      <c r="BH175" s="32"/>
      <c r="BI175" s="33"/>
      <c r="BJ175" s="33">
        <v>2.8400671274075862E-5</v>
      </c>
      <c r="BK175" s="33">
        <v>1.7410657728866852E-6</v>
      </c>
      <c r="BL175" s="33">
        <v>5.3821802712405997E-5</v>
      </c>
      <c r="BM175" s="33"/>
      <c r="BN175" s="33">
        <v>3.1783112692806981E-6</v>
      </c>
      <c r="BO175" s="33"/>
      <c r="BP175" s="33">
        <v>1.5153864024730623E-5</v>
      </c>
      <c r="BQ175" s="35">
        <v>-8.4523874201900551E-3</v>
      </c>
      <c r="BR175" s="32"/>
      <c r="BS175" s="33"/>
      <c r="BT175" s="33">
        <v>-2.9299531640214482E-5</v>
      </c>
      <c r="BU175" s="33">
        <v>-5.5959137141403659E-5</v>
      </c>
      <c r="BV175" s="33">
        <v>-3.8784002018843466E-6</v>
      </c>
      <c r="BW175" s="33"/>
      <c r="BX175" s="33">
        <v>-5.4521891645009646E-5</v>
      </c>
      <c r="BY175" s="33"/>
      <c r="BZ175" s="33">
        <v>-4.2546338889559721E-5</v>
      </c>
      <c r="CA175" s="35">
        <v>-8.5100876231043454E-3</v>
      </c>
      <c r="CB175" s="52"/>
      <c r="CC175" s="34"/>
      <c r="CD175" s="34">
        <v>-4.2379015186000402E-7</v>
      </c>
      <c r="CE175" s="34">
        <v>-2.708339565304918E-5</v>
      </c>
      <c r="CF175" s="34">
        <v>2.4997341286470132E-5</v>
      </c>
      <c r="CG175" s="34"/>
      <c r="CH175" s="34">
        <v>-2.5646150156655168E-5</v>
      </c>
      <c r="CI175" s="34"/>
      <c r="CJ175" s="34">
        <v>-1.3670597401205242E-5</v>
      </c>
      <c r="CK175" s="53">
        <v>-8.4812118816159909E-3</v>
      </c>
      <c r="CL175" s="33">
        <v>0</v>
      </c>
      <c r="CM175" s="33">
        <f t="shared" si="203"/>
        <v>1.4065379621650997E-2</v>
      </c>
      <c r="CN175" s="33">
        <f t="shared" si="148"/>
        <v>7.0019700177261779E-3</v>
      </c>
      <c r="CO175" s="33" t="e">
        <f t="shared" si="149"/>
        <v>#N/A</v>
      </c>
      <c r="CP175" s="33" t="e">
        <f t="shared" si="150"/>
        <v>#N/A</v>
      </c>
      <c r="CQ175" s="33">
        <f t="shared" si="151"/>
        <v>5.2619995214000514E-3</v>
      </c>
      <c r="CR175" s="33">
        <f t="shared" si="152"/>
        <v>5.3261136661391095E-3</v>
      </c>
      <c r="CS175" s="33">
        <f t="shared" si="153"/>
        <v>1.1900633438734154E-2</v>
      </c>
      <c r="CT175" s="33" t="e">
        <f t="shared" si="154"/>
        <v>#N/A</v>
      </c>
      <c r="CU175" s="33">
        <f t="shared" si="155"/>
        <v>5.1973642409048892E-3</v>
      </c>
      <c r="CV175" s="33" t="e">
        <f t="shared" si="156"/>
        <v>#N/A</v>
      </c>
      <c r="CW175" s="33">
        <f t="shared" si="157"/>
        <v>1.0801354852306488E-2</v>
      </c>
      <c r="CX175" s="35">
        <f t="shared" si="158"/>
        <v>8.0394092634668013E-3</v>
      </c>
    </row>
    <row r="176" spans="1:102" x14ac:dyDescent="0.3">
      <c r="A176" s="21">
        <v>43958</v>
      </c>
      <c r="B176" s="22">
        <v>2881.19</v>
      </c>
      <c r="C176" s="23">
        <v>5201.6000000000004</v>
      </c>
      <c r="D176" s="23">
        <v>5884.14</v>
      </c>
      <c r="E176" s="23">
        <f t="shared" si="192"/>
        <v>5192.6176295930945</v>
      </c>
      <c r="F176" s="23">
        <f>VLOOKUP($A176,Data!S$7:T$800,2,0)</f>
        <v>288.00585999999998</v>
      </c>
      <c r="G176" s="23">
        <f>VLOOKUP($A176,Data!V$7:Y$800,4,0)</f>
        <v>28.409669681327497</v>
      </c>
      <c r="H176" s="23">
        <f>VLOOKUP($A176,Data!P$7:Q$800,2,0)</f>
        <v>51.647500000000001</v>
      </c>
      <c r="I176" s="23">
        <f>VLOOKUP($A176,Data!K$7:N$800,4,0)</f>
        <v>54.107361762426279</v>
      </c>
      <c r="J176" s="23">
        <f>VLOOKUP($A176,Data!AA$7:AB$800,2,0)</f>
        <v>530.07809999999995</v>
      </c>
      <c r="K176" s="23">
        <f>VLOOKUP($A176,Data!AD$7:AE$800,2,0)</f>
        <v>53.5747</v>
      </c>
      <c r="L176" s="23">
        <f>VLOOKUP($A176,Data!AL$7:AO$800,4,0)</f>
        <v>285.23352196250261</v>
      </c>
      <c r="M176" s="23">
        <f>VLOOKUP($A176,Data!AG$7:AJ$800,4,0)</f>
        <v>28.795213127003692</v>
      </c>
      <c r="N176" s="23">
        <f>VLOOKUP($A176,Data!AQ$7:AU$800,5,0)</f>
        <v>29.080832644997603</v>
      </c>
      <c r="O176" s="24">
        <f>VLOOKUP($A176,Data!AQ$7:AW$800,7,0)</f>
        <v>29.22708002420045</v>
      </c>
      <c r="P176" s="32">
        <f t="shared" si="159"/>
        <v>1.1504623615899323E-2</v>
      </c>
      <c r="Q176" s="33">
        <f t="shared" si="145"/>
        <v>1.1754133786667342E-2</v>
      </c>
      <c r="R176" s="33">
        <f t="shared" si="146"/>
        <v>1.1860010331594895E-2</v>
      </c>
      <c r="S176" s="34">
        <f t="shared" si="160"/>
        <v>1.1806702324240559E-2</v>
      </c>
      <c r="T176" s="33">
        <f t="shared" si="161"/>
        <v>1.1817240365030068E-2</v>
      </c>
      <c r="U176" s="33">
        <f t="shared" si="193"/>
        <v>1.1817280135119956E-2</v>
      </c>
      <c r="V176" s="33">
        <f t="shared" si="194"/>
        <v>1.1827097512332685E-2</v>
      </c>
      <c r="W176" s="33">
        <f t="shared" si="195"/>
        <v>1.1843079200592133E-2</v>
      </c>
      <c r="X176" s="33">
        <f t="shared" si="196"/>
        <v>1.1857798804350894E-2</v>
      </c>
      <c r="Y176" s="33">
        <f t="shared" si="197"/>
        <v>1.1776903595959398E-2</v>
      </c>
      <c r="Z176" s="33">
        <f t="shared" si="198"/>
        <v>1.1806701639864414E-2</v>
      </c>
      <c r="AA176" s="33">
        <f t="shared" si="199"/>
        <v>1.1972518658017739E-2</v>
      </c>
      <c r="AB176" s="33">
        <f t="shared" si="200"/>
        <v>1.1768618060512326E-2</v>
      </c>
      <c r="AC176" s="35">
        <f t="shared" si="201"/>
        <v>1.6969820790982304E-2</v>
      </c>
      <c r="AD176" s="32">
        <f t="shared" si="162"/>
        <v>6.310657836272604E-5</v>
      </c>
      <c r="AE176" s="33">
        <f t="shared" si="163"/>
        <v>6.3146348452614021E-5</v>
      </c>
      <c r="AF176" s="33">
        <f t="shared" si="164"/>
        <v>7.2963725665342594E-5</v>
      </c>
      <c r="AG176" s="33">
        <f t="shared" si="165"/>
        <v>8.8945413924790273E-5</v>
      </c>
      <c r="AH176" s="33">
        <f t="shared" si="166"/>
        <v>1.0366501768355185E-4</v>
      </c>
      <c r="AI176" s="33">
        <f t="shared" si="167"/>
        <v>2.2769809292055854E-5</v>
      </c>
      <c r="AJ176" s="33">
        <f t="shared" si="168"/>
        <v>5.2567853197071912E-5</v>
      </c>
      <c r="AK176" s="33">
        <f t="shared" si="169"/>
        <v>2.1838487135039664E-4</v>
      </c>
      <c r="AL176" s="33">
        <f t="shared" si="170"/>
        <v>1.448427384498352E-5</v>
      </c>
      <c r="AM176" s="35">
        <f t="shared" si="171"/>
        <v>5.2156870043149617E-3</v>
      </c>
      <c r="AN176" s="52">
        <f t="shared" si="172"/>
        <v>-4.2769966564826234E-5</v>
      </c>
      <c r="AO176" s="34">
        <f t="shared" si="173"/>
        <v>-4.2730196474938253E-5</v>
      </c>
      <c r="AP176" s="34">
        <f t="shared" si="174"/>
        <v>-3.291281926220968E-5</v>
      </c>
      <c r="AQ176" s="34">
        <f t="shared" si="175"/>
        <v>-1.6931131002762001E-5</v>
      </c>
      <c r="AR176" s="34">
        <f t="shared" si="176"/>
        <v>-2.2115272440004219E-6</v>
      </c>
      <c r="AS176" s="34">
        <f t="shared" si="177"/>
        <v>-8.310673563549642E-5</v>
      </c>
      <c r="AT176" s="34">
        <f t="shared" si="178"/>
        <v>-5.3308691730480362E-5</v>
      </c>
      <c r="AU176" s="34">
        <f t="shared" si="179"/>
        <v>1.1250832642284436E-4</v>
      </c>
      <c r="AV176" s="34">
        <f t="shared" si="180"/>
        <v>-9.1392271082568755E-5</v>
      </c>
      <c r="AW176" s="53">
        <f t="shared" si="181"/>
        <v>5.1098104593874094E-3</v>
      </c>
      <c r="AX176" s="52">
        <f t="shared" si="182"/>
        <v>1.0538040789542791E-5</v>
      </c>
      <c r="AY176" s="34">
        <f t="shared" si="183"/>
        <v>1.0577810879430771E-5</v>
      </c>
      <c r="AZ176" s="34">
        <f t="shared" si="184"/>
        <v>2.0395188092159344E-5</v>
      </c>
      <c r="BA176" s="34">
        <f t="shared" si="185"/>
        <v>3.6376876351607024E-5</v>
      </c>
      <c r="BB176" s="34">
        <f t="shared" si="186"/>
        <v>5.1096480110368603E-5</v>
      </c>
      <c r="BC176" s="34">
        <f t="shared" si="187"/>
        <v>-2.9798728281127396E-5</v>
      </c>
      <c r="BD176" s="34">
        <f t="shared" si="188"/>
        <v>-6.843761113373148E-10</v>
      </c>
      <c r="BE176" s="34">
        <f t="shared" si="189"/>
        <v>1.6581633377721339E-4</v>
      </c>
      <c r="BF176" s="34">
        <f t="shared" si="190"/>
        <v>-3.808426372819973E-5</v>
      </c>
      <c r="BG176" s="53">
        <f t="shared" si="191"/>
        <v>5.1631184667417784E-3</v>
      </c>
      <c r="BH176" s="32">
        <v>6.310657836272604E-5</v>
      </c>
      <c r="BI176" s="33">
        <v>6.3146348452614021E-5</v>
      </c>
      <c r="BJ176" s="33">
        <v>7.2963725665342594E-5</v>
      </c>
      <c r="BK176" s="33">
        <v>8.8945413924790273E-5</v>
      </c>
      <c r="BL176" s="33">
        <v>1.0366501768355185E-4</v>
      </c>
      <c r="BM176" s="33">
        <v>2.2769809292055854E-5</v>
      </c>
      <c r="BN176" s="33">
        <v>5.2567853197071912E-5</v>
      </c>
      <c r="BO176" s="33">
        <v>2.1838487135039664E-4</v>
      </c>
      <c r="BP176" s="33">
        <v>1.448427384498352E-5</v>
      </c>
      <c r="BQ176" s="35">
        <v>5.2156870043149617E-3</v>
      </c>
      <c r="BR176" s="32">
        <v>-4.2769966564826234E-5</v>
      </c>
      <c r="BS176" s="33">
        <v>-4.2730196474938253E-5</v>
      </c>
      <c r="BT176" s="33">
        <v>-3.291281926220968E-5</v>
      </c>
      <c r="BU176" s="33">
        <v>-1.6931131002762001E-5</v>
      </c>
      <c r="BV176" s="33">
        <v>-2.2115272440004219E-6</v>
      </c>
      <c r="BW176" s="33">
        <v>-8.310673563549642E-5</v>
      </c>
      <c r="BX176" s="33">
        <v>-5.3308691730480362E-5</v>
      </c>
      <c r="BY176" s="33">
        <v>1.1250832642284436E-4</v>
      </c>
      <c r="BZ176" s="33">
        <v>-9.1392271082568755E-5</v>
      </c>
      <c r="CA176" s="35">
        <v>5.1098104593874094E-3</v>
      </c>
      <c r="CB176" s="52">
        <v>1.0538040789542791E-5</v>
      </c>
      <c r="CC176" s="34">
        <v>1.0577810879430771E-5</v>
      </c>
      <c r="CD176" s="34">
        <v>2.0395188092159344E-5</v>
      </c>
      <c r="CE176" s="34">
        <v>3.6376876351607024E-5</v>
      </c>
      <c r="CF176" s="34">
        <v>5.1096480110368603E-5</v>
      </c>
      <c r="CG176" s="34">
        <v>-2.9798728281127396E-5</v>
      </c>
      <c r="CH176" s="34">
        <v>-6.843761113373148E-10</v>
      </c>
      <c r="CI176" s="34">
        <v>1.6581633377721339E-4</v>
      </c>
      <c r="CJ176" s="34">
        <v>-3.808426372819973E-5</v>
      </c>
      <c r="CK176" s="53">
        <v>5.1631184667417784E-3</v>
      </c>
      <c r="CL176" s="33">
        <v>0</v>
      </c>
      <c r="CM176" s="33">
        <f t="shared" si="203"/>
        <v>1.4007849537182482E-2</v>
      </c>
      <c r="CN176" s="33">
        <f t="shared" si="148"/>
        <v>6.9734299126911203E-3</v>
      </c>
      <c r="CO176" s="33">
        <f t="shared" si="149"/>
        <v>5.6572341517455715E-3</v>
      </c>
      <c r="CP176" s="33">
        <f t="shared" si="150"/>
        <v>5.8099635910342506E-3</v>
      </c>
      <c r="CQ176" s="33">
        <f t="shared" si="151"/>
        <v>5.2339276027006942E-3</v>
      </c>
      <c r="CR176" s="33">
        <f t="shared" si="152"/>
        <v>5.3243925992383367E-3</v>
      </c>
      <c r="CS176" s="33">
        <f t="shared" si="153"/>
        <v>1.1847084671279706E-2</v>
      </c>
      <c r="CT176" s="33">
        <f t="shared" si="154"/>
        <v>1.2477405623792182E-2</v>
      </c>
      <c r="CU176" s="33">
        <f t="shared" si="155"/>
        <v>5.1942228443291327E-3</v>
      </c>
      <c r="CV176" s="33">
        <f t="shared" si="156"/>
        <v>5.9730678509029023E-3</v>
      </c>
      <c r="CW176" s="33">
        <f t="shared" si="157"/>
        <v>1.0786293669336589E-2</v>
      </c>
      <c r="CX176" s="35">
        <f t="shared" si="158"/>
        <v>1.6487484737712776E-2</v>
      </c>
    </row>
    <row r="177" spans="1:102" x14ac:dyDescent="0.3">
      <c r="A177" s="21">
        <v>43957</v>
      </c>
      <c r="B177" s="22">
        <v>2848.42</v>
      </c>
      <c r="C177" s="23">
        <v>5141.17</v>
      </c>
      <c r="D177" s="23">
        <v>5815.1719999999996</v>
      </c>
      <c r="E177" s="23">
        <f t="shared" si="192"/>
        <v>5132.0253341522975</v>
      </c>
      <c r="F177" s="23">
        <f>VLOOKUP($A177,Data!S$7:T$800,2,0)</f>
        <v>284.64217500000001</v>
      </c>
      <c r="G177" s="23">
        <f>VLOOKUP($A177,Data!V$7:Y$800,4,0)</f>
        <v>28.077865677025812</v>
      </c>
      <c r="H177" s="23">
        <f>VLOOKUP($A177,Data!P$7:Q$800,2,0)</f>
        <v>51.043799999999997</v>
      </c>
      <c r="I177" s="23">
        <f>VLOOKUP($A177,Data!K$7:N$800,4,0)</f>
        <v>53.474064185104538</v>
      </c>
      <c r="J177" s="23">
        <f>VLOOKUP($A177,Data!AA$7:AB$800,2,0)</f>
        <v>523.86620000000005</v>
      </c>
      <c r="K177" s="23">
        <f>VLOOKUP($A177,Data!AD$7:AE$800,2,0)</f>
        <v>52.951099999999997</v>
      </c>
      <c r="L177" s="23">
        <f>VLOOKUP($A177,Data!AL$7:AO$800,4,0)</f>
        <v>281.90515194277361</v>
      </c>
      <c r="M177" s="23">
        <f>VLOOKUP($A177,Data!AG$7:AJ$800,4,0)</f>
        <v>28.454540608661173</v>
      </c>
      <c r="N177" s="23">
        <f>VLOOKUP($A177,Data!AQ$7:AU$800,5,0)</f>
        <v>28.742572289644116</v>
      </c>
      <c r="O177" s="24">
        <f>VLOOKUP($A177,Data!AQ$7:AW$800,7,0)</f>
        <v>28.739377931065953</v>
      </c>
      <c r="P177" s="32">
        <f t="shared" si="159"/>
        <v>-6.9794034388029891E-3</v>
      </c>
      <c r="Q177" s="33">
        <f t="shared" si="145"/>
        <v>-6.9229149644293164E-3</v>
      </c>
      <c r="R177" s="33">
        <f t="shared" si="146"/>
        <v>-6.9005985573757922E-3</v>
      </c>
      <c r="S177" s="34">
        <f t="shared" si="160"/>
        <v>-6.9124192895898716E-3</v>
      </c>
      <c r="T177" s="33">
        <f t="shared" si="161"/>
        <v>-6.9198568363662005E-3</v>
      </c>
      <c r="U177" s="33">
        <f t="shared" si="193"/>
        <v>-6.9172282129869034E-3</v>
      </c>
      <c r="V177" s="33">
        <f t="shared" si="194"/>
        <v>-6.9203007811361461E-3</v>
      </c>
      <c r="W177" s="33">
        <f t="shared" si="195"/>
        <v>-6.8002205476933586E-3</v>
      </c>
      <c r="X177" s="33">
        <f t="shared" si="196"/>
        <v>-6.903593292157173E-3</v>
      </c>
      <c r="Y177" s="33">
        <f t="shared" si="197"/>
        <v>-6.8552758427957716E-3</v>
      </c>
      <c r="Z177" s="33">
        <f t="shared" si="198"/>
        <v>-6.8854646930357477E-3</v>
      </c>
      <c r="AA177" s="33">
        <f t="shared" si="199"/>
        <v>-6.8544155389842487E-3</v>
      </c>
      <c r="AB177" s="33">
        <f t="shared" si="200"/>
        <v>-6.9067722767451878E-3</v>
      </c>
      <c r="AC177" s="35">
        <f t="shared" si="201"/>
        <v>-7.1636788644879879E-3</v>
      </c>
      <c r="AD177" s="32">
        <f t="shared" si="162"/>
        <v>3.0581280631158947E-6</v>
      </c>
      <c r="AE177" s="33">
        <f t="shared" si="163"/>
        <v>5.6867514424130405E-6</v>
      </c>
      <c r="AF177" s="33">
        <f t="shared" si="164"/>
        <v>2.6141832931703135E-6</v>
      </c>
      <c r="AG177" s="33">
        <f t="shared" si="165"/>
        <v>1.2269441673595782E-4</v>
      </c>
      <c r="AH177" s="33">
        <f t="shared" si="166"/>
        <v>1.9321672272143431E-5</v>
      </c>
      <c r="AI177" s="33">
        <f t="shared" si="167"/>
        <v>6.7639121633544796E-5</v>
      </c>
      <c r="AJ177" s="33">
        <f t="shared" si="168"/>
        <v>3.7450271393568713E-5</v>
      </c>
      <c r="AK177" s="33">
        <f t="shared" si="169"/>
        <v>6.8499425445067708E-5</v>
      </c>
      <c r="AL177" s="33">
        <f t="shared" si="170"/>
        <v>1.6142687684128632E-5</v>
      </c>
      <c r="AM177" s="35">
        <f t="shared" si="171"/>
        <v>-2.4076390005867143E-4</v>
      </c>
      <c r="AN177" s="52">
        <f t="shared" si="172"/>
        <v>-1.9258278990408328E-5</v>
      </c>
      <c r="AO177" s="34">
        <f t="shared" si="173"/>
        <v>-1.6629655611111183E-5</v>
      </c>
      <c r="AP177" s="34">
        <f t="shared" si="174"/>
        <v>-1.970222376035391E-5</v>
      </c>
      <c r="AQ177" s="34">
        <f t="shared" si="175"/>
        <v>1.003780096824336E-4</v>
      </c>
      <c r="AR177" s="34">
        <f t="shared" si="176"/>
        <v>-2.9947347813807923E-6</v>
      </c>
      <c r="AS177" s="34">
        <f t="shared" si="177"/>
        <v>4.5322714580020573E-5</v>
      </c>
      <c r="AT177" s="34">
        <f t="shared" si="178"/>
        <v>1.5133864340044489E-5</v>
      </c>
      <c r="AU177" s="34">
        <f t="shared" si="179"/>
        <v>4.6183018391543484E-5</v>
      </c>
      <c r="AV177" s="34">
        <f t="shared" si="180"/>
        <v>-6.1737193693955916E-6</v>
      </c>
      <c r="AW177" s="53">
        <f t="shared" si="181"/>
        <v>-2.6308030711219565E-4</v>
      </c>
      <c r="AX177" s="52">
        <f t="shared" si="182"/>
        <v>-7.4375467764564718E-6</v>
      </c>
      <c r="AY177" s="34">
        <f t="shared" si="183"/>
        <v>-4.8089233971593259E-6</v>
      </c>
      <c r="AZ177" s="34">
        <f t="shared" si="184"/>
        <v>-7.881491546402053E-6</v>
      </c>
      <c r="BA177" s="34">
        <f t="shared" si="185"/>
        <v>1.1219874189638546E-4</v>
      </c>
      <c r="BB177" s="34">
        <f t="shared" si="186"/>
        <v>8.8259974325710644E-6</v>
      </c>
      <c r="BC177" s="34">
        <f t="shared" si="187"/>
        <v>5.714344679397243E-5</v>
      </c>
      <c r="BD177" s="34">
        <f t="shared" si="188"/>
        <v>2.6954596553996346E-5</v>
      </c>
      <c r="BE177" s="34">
        <f t="shared" si="189"/>
        <v>5.8003750605495341E-5</v>
      </c>
      <c r="BF177" s="34">
        <f t="shared" si="190"/>
        <v>5.6470128445562651E-6</v>
      </c>
      <c r="BG177" s="53">
        <f t="shared" si="191"/>
        <v>-2.512595748982438E-4</v>
      </c>
      <c r="BH177" s="32">
        <v>3.0581280631158947E-6</v>
      </c>
      <c r="BI177" s="33">
        <v>5.6867514424130405E-6</v>
      </c>
      <c r="BJ177" s="33">
        <v>2.6141832931703135E-6</v>
      </c>
      <c r="BK177" s="33">
        <v>1.2269441673595782E-4</v>
      </c>
      <c r="BL177" s="33">
        <v>1.9321672272143431E-5</v>
      </c>
      <c r="BM177" s="33">
        <v>6.7639121633544796E-5</v>
      </c>
      <c r="BN177" s="33">
        <v>3.7450271393568713E-5</v>
      </c>
      <c r="BO177" s="33">
        <v>6.8499425445067708E-5</v>
      </c>
      <c r="BP177" s="33">
        <v>1.6142687684128632E-5</v>
      </c>
      <c r="BQ177" s="35">
        <v>-2.4076390005867143E-4</v>
      </c>
      <c r="BR177" s="32">
        <v>-1.9258278990408328E-5</v>
      </c>
      <c r="BS177" s="33">
        <v>-1.6629655611111183E-5</v>
      </c>
      <c r="BT177" s="33">
        <v>-1.970222376035391E-5</v>
      </c>
      <c r="BU177" s="33">
        <v>1.003780096824336E-4</v>
      </c>
      <c r="BV177" s="33">
        <v>-2.9947347813807923E-6</v>
      </c>
      <c r="BW177" s="33">
        <v>4.5322714580020573E-5</v>
      </c>
      <c r="BX177" s="33">
        <v>1.5133864340044489E-5</v>
      </c>
      <c r="BY177" s="33">
        <v>4.6183018391543484E-5</v>
      </c>
      <c r="BZ177" s="33">
        <v>-6.1737193693955916E-6</v>
      </c>
      <c r="CA177" s="35">
        <v>-2.6308030711219565E-4</v>
      </c>
      <c r="CB177" s="52">
        <v>-7.4375467764564718E-6</v>
      </c>
      <c r="CC177" s="34">
        <v>-4.8089233971593259E-6</v>
      </c>
      <c r="CD177" s="34">
        <v>-7.881491546402053E-6</v>
      </c>
      <c r="CE177" s="34">
        <v>1.1219874189638546E-4</v>
      </c>
      <c r="CF177" s="34">
        <v>8.8259974325710644E-6</v>
      </c>
      <c r="CG177" s="34">
        <v>5.714344679397243E-5</v>
      </c>
      <c r="CH177" s="34">
        <v>2.6954596553996346E-5</v>
      </c>
      <c r="CI177" s="34">
        <v>5.8003750605495341E-5</v>
      </c>
      <c r="CJ177" s="34">
        <v>5.6470128445562651E-6</v>
      </c>
      <c r="CK177" s="53">
        <v>-2.512595748982438E-4</v>
      </c>
      <c r="CL177" s="33">
        <v>0</v>
      </c>
      <c r="CM177" s="33">
        <f t="shared" si="203"/>
        <v>1.3901748251883728E-2</v>
      </c>
      <c r="CN177" s="33">
        <f t="shared" si="148"/>
        <v>6.9211124883610253E-3</v>
      </c>
      <c r="CO177" s="33">
        <f t="shared" si="149"/>
        <v>5.5945117701516889E-3</v>
      </c>
      <c r="CP177" s="33">
        <f t="shared" si="150"/>
        <v>5.7471921522722624E-3</v>
      </c>
      <c r="CQ177" s="33">
        <f t="shared" si="151"/>
        <v>5.1614393162104921E-3</v>
      </c>
      <c r="CR177" s="33">
        <f t="shared" si="152"/>
        <v>5.2360202062589067E-3</v>
      </c>
      <c r="CS177" s="33">
        <f t="shared" si="153"/>
        <v>1.174342075126078E-2</v>
      </c>
      <c r="CT177" s="33">
        <f t="shared" si="154"/>
        <v>1.2454620049860976E-2</v>
      </c>
      <c r="CU177" s="33">
        <f t="shared" si="155"/>
        <v>5.1419985387817224E-3</v>
      </c>
      <c r="CV177" s="33">
        <f t="shared" si="156"/>
        <v>5.7559776681612718E-3</v>
      </c>
      <c r="CW177" s="33">
        <f t="shared" si="157"/>
        <v>1.0771823458247454E-2</v>
      </c>
      <c r="CX177" s="35">
        <f t="shared" si="158"/>
        <v>1.1274271468441954E-2</v>
      </c>
    </row>
    <row r="178" spans="1:102" x14ac:dyDescent="0.3">
      <c r="A178" s="21">
        <v>43956</v>
      </c>
      <c r="B178" s="22">
        <v>2868.44</v>
      </c>
      <c r="C178" s="23">
        <v>5177.01</v>
      </c>
      <c r="D178" s="23">
        <v>5855.5789999999997</v>
      </c>
      <c r="E178" s="23">
        <f t="shared" si="192"/>
        <v>5167.746967977464</v>
      </c>
      <c r="F178" s="23">
        <f>VLOOKUP($A178,Data!S$7:T$800,2,0)</f>
        <v>286.62558300000001</v>
      </c>
      <c r="G178" s="23">
        <f>VLOOKUP($A178,Data!V$7:Y$800,4,0)</f>
        <v>28.273439510485925</v>
      </c>
      <c r="H178" s="23">
        <f>VLOOKUP($A178,Data!P$7:Q$800,2,0)</f>
        <v>51.399500000000003</v>
      </c>
      <c r="I178" s="23">
        <f>VLOOKUP($A178,Data!K$7:N$800,4,0)</f>
        <v>53.840189346993668</v>
      </c>
      <c r="J178" s="23">
        <f>VLOOKUP($A178,Data!AA$7:AB$800,2,0)</f>
        <v>527.50789999999995</v>
      </c>
      <c r="K178" s="23">
        <f>VLOOKUP($A178,Data!AD$7:AE$800,2,0)</f>
        <v>53.316600000000001</v>
      </c>
      <c r="L178" s="23">
        <f>VLOOKUP($A178,Data!AL$7:AO$800,4,0)</f>
        <v>283.85965759290679</v>
      </c>
      <c r="M178" s="23">
        <f>VLOOKUP($A178,Data!AG$7:AJ$800,4,0)</f>
        <v>28.650925960772984</v>
      </c>
      <c r="N178" s="23">
        <f>VLOOKUP($A178,Data!AQ$7:AU$800,5,0)</f>
        <v>28.942471348373555</v>
      </c>
      <c r="O178" s="24">
        <f>VLOOKUP($A178,Data!AQ$7:AW$800,7,0)</f>
        <v>28.94674310282744</v>
      </c>
      <c r="P178" s="32">
        <f t="shared" si="159"/>
        <v>9.0405735311707147E-3</v>
      </c>
      <c r="Q178" s="33">
        <f t="shared" si="145"/>
        <v>9.0378588246300406E-3</v>
      </c>
      <c r="R178" s="33">
        <f t="shared" si="146"/>
        <v>9.039444629976634E-3</v>
      </c>
      <c r="S178" s="34">
        <f t="shared" si="160"/>
        <v>9.039444629976634E-3</v>
      </c>
      <c r="T178" s="33">
        <f t="shared" si="161"/>
        <v>9.0473971578082235E-3</v>
      </c>
      <c r="U178" s="33">
        <f t="shared" si="193"/>
        <v>9.0453988776977301E-3</v>
      </c>
      <c r="V178" s="33">
        <f t="shared" si="194"/>
        <v>9.0501290772206922E-3</v>
      </c>
      <c r="W178" s="33">
        <f t="shared" si="195"/>
        <v>8.9004264787688747E-3</v>
      </c>
      <c r="X178" s="33">
        <f t="shared" si="196"/>
        <v>9.0372035531347539E-3</v>
      </c>
      <c r="Y178" s="33">
        <f t="shared" si="197"/>
        <v>9.0521458866013038E-3</v>
      </c>
      <c r="Z178" s="33">
        <f t="shared" si="198"/>
        <v>9.0334764214232699E-3</v>
      </c>
      <c r="AA178" s="33">
        <f t="shared" si="199"/>
        <v>8.928446625012354E-3</v>
      </c>
      <c r="AB178" s="33">
        <f t="shared" si="200"/>
        <v>9.0503062863731554E-3</v>
      </c>
      <c r="AC178" s="35">
        <f t="shared" si="201"/>
        <v>1.0569311921909463E-2</v>
      </c>
      <c r="AD178" s="32">
        <f t="shared" si="162"/>
        <v>9.5383331781828673E-6</v>
      </c>
      <c r="AE178" s="33">
        <f t="shared" si="163"/>
        <v>7.5400530676894562E-6</v>
      </c>
      <c r="AF178" s="33">
        <f t="shared" si="164"/>
        <v>1.2270252590651509E-5</v>
      </c>
      <c r="AG178" s="33">
        <f t="shared" si="165"/>
        <v>-1.3743234586116593E-4</v>
      </c>
      <c r="AH178" s="33">
        <f t="shared" si="166"/>
        <v>-6.5527149528676887E-7</v>
      </c>
      <c r="AI178" s="33">
        <f t="shared" si="167"/>
        <v>1.4287061971263171E-5</v>
      </c>
      <c r="AJ178" s="33">
        <f t="shared" si="168"/>
        <v>-4.3824032067707464E-6</v>
      </c>
      <c r="AK178" s="33">
        <f t="shared" si="169"/>
        <v>-1.0941219961768667E-4</v>
      </c>
      <c r="AL178" s="33">
        <f t="shared" si="170"/>
        <v>1.2447461743114729E-5</v>
      </c>
      <c r="AM178" s="35">
        <f t="shared" si="171"/>
        <v>1.5314530972794227E-3</v>
      </c>
      <c r="AN178" s="52">
        <f t="shared" si="172"/>
        <v>7.9525278315895065E-6</v>
      </c>
      <c r="AO178" s="34">
        <f t="shared" si="173"/>
        <v>5.9542477210960953E-6</v>
      </c>
      <c r="AP178" s="34">
        <f t="shared" si="174"/>
        <v>1.0684447244058148E-5</v>
      </c>
      <c r="AQ178" s="34">
        <f t="shared" si="175"/>
        <v>-1.3901815120775929E-4</v>
      </c>
      <c r="AR178" s="34">
        <f t="shared" si="176"/>
        <v>-2.2410768418801297E-6</v>
      </c>
      <c r="AS178" s="34">
        <f t="shared" si="177"/>
        <v>1.270125662466981E-5</v>
      </c>
      <c r="AT178" s="34">
        <f t="shared" si="178"/>
        <v>-5.9682085533641072E-6</v>
      </c>
      <c r="AU178" s="34">
        <f t="shared" si="179"/>
        <v>-1.1099800496428003E-4</v>
      </c>
      <c r="AV178" s="34">
        <f t="shared" si="180"/>
        <v>1.0861656396521369E-5</v>
      </c>
      <c r="AW178" s="53">
        <f t="shared" si="181"/>
        <v>1.5298672919328293E-3</v>
      </c>
      <c r="AX178" s="52">
        <f t="shared" si="182"/>
        <v>7.9525278315895065E-6</v>
      </c>
      <c r="AY178" s="34">
        <f t="shared" si="183"/>
        <v>5.9542477210960953E-6</v>
      </c>
      <c r="AZ178" s="34">
        <f t="shared" si="184"/>
        <v>1.0684447244058148E-5</v>
      </c>
      <c r="BA178" s="34">
        <f t="shared" si="185"/>
        <v>-1.3901815120775929E-4</v>
      </c>
      <c r="BB178" s="34">
        <f t="shared" si="186"/>
        <v>-2.2410768418801297E-6</v>
      </c>
      <c r="BC178" s="34">
        <f t="shared" si="187"/>
        <v>1.270125662466981E-5</v>
      </c>
      <c r="BD178" s="34">
        <f t="shared" si="188"/>
        <v>-5.9682085533641072E-6</v>
      </c>
      <c r="BE178" s="34">
        <f t="shared" si="189"/>
        <v>-1.1099800496428003E-4</v>
      </c>
      <c r="BF178" s="34">
        <f t="shared" si="190"/>
        <v>1.0861656396521369E-5</v>
      </c>
      <c r="BG178" s="53">
        <f t="shared" si="191"/>
        <v>1.5298672919328293E-3</v>
      </c>
      <c r="BH178" s="32">
        <v>9.5383331781828673E-6</v>
      </c>
      <c r="BI178" s="33">
        <v>7.5400530676894562E-6</v>
      </c>
      <c r="BJ178" s="33">
        <v>1.2270252590651509E-5</v>
      </c>
      <c r="BK178" s="33">
        <v>-1.3743234586116593E-4</v>
      </c>
      <c r="BL178" s="33">
        <v>-6.5527149528676887E-7</v>
      </c>
      <c r="BM178" s="33">
        <v>1.4287061971263171E-5</v>
      </c>
      <c r="BN178" s="33">
        <v>-4.3824032067707464E-6</v>
      </c>
      <c r="BO178" s="33">
        <v>-1.0941219961768667E-4</v>
      </c>
      <c r="BP178" s="33">
        <v>1.2447461743114729E-5</v>
      </c>
      <c r="BQ178" s="35">
        <v>1.5314530972794227E-3</v>
      </c>
      <c r="BR178" s="32">
        <v>7.9525278315895065E-6</v>
      </c>
      <c r="BS178" s="33">
        <v>5.9542477210960953E-6</v>
      </c>
      <c r="BT178" s="33">
        <v>1.0684447244058148E-5</v>
      </c>
      <c r="BU178" s="33">
        <v>-1.3901815120775929E-4</v>
      </c>
      <c r="BV178" s="33">
        <v>-2.2410768418801297E-6</v>
      </c>
      <c r="BW178" s="33">
        <v>1.270125662466981E-5</v>
      </c>
      <c r="BX178" s="33">
        <v>-5.9682085533641072E-6</v>
      </c>
      <c r="BY178" s="33">
        <v>-1.1099800496428003E-4</v>
      </c>
      <c r="BZ178" s="33">
        <v>1.0861656396521369E-5</v>
      </c>
      <c r="CA178" s="35">
        <v>1.5298672919328293E-3</v>
      </c>
      <c r="CB178" s="52">
        <v>7.9525278315895065E-6</v>
      </c>
      <c r="CC178" s="34">
        <v>5.9542477210960953E-6</v>
      </c>
      <c r="CD178" s="34">
        <v>1.0684447244058148E-5</v>
      </c>
      <c r="CE178" s="34">
        <v>-1.3901815120775929E-4</v>
      </c>
      <c r="CF178" s="34">
        <v>-2.2410768418801297E-6</v>
      </c>
      <c r="CG178" s="34">
        <v>1.270125662466981E-5</v>
      </c>
      <c r="CH178" s="34">
        <v>-5.9682085533641072E-6</v>
      </c>
      <c r="CI178" s="34">
        <v>-1.1099800496428003E-4</v>
      </c>
      <c r="CJ178" s="34">
        <v>1.0861656396521369E-5</v>
      </c>
      <c r="CK178" s="53">
        <v>1.5298672919328293E-3</v>
      </c>
      <c r="CL178" s="33">
        <v>0</v>
      </c>
      <c r="CM178" s="33">
        <f t="shared" si="203"/>
        <v>1.3878964385441783E-2</v>
      </c>
      <c r="CN178" s="33">
        <f t="shared" si="148"/>
        <v>6.9104706106546399E-3</v>
      </c>
      <c r="CO178" s="33">
        <f t="shared" si="149"/>
        <v>5.5914151048748195E-3</v>
      </c>
      <c r="CP178" s="33">
        <f t="shared" si="150"/>
        <v>5.7414328797744663E-3</v>
      </c>
      <c r="CQ178" s="33">
        <f t="shared" si="151"/>
        <v>5.1587933289409804E-3</v>
      </c>
      <c r="CR178" s="33">
        <f t="shared" si="152"/>
        <v>5.1118388987994035E-3</v>
      </c>
      <c r="CS178" s="33">
        <f t="shared" si="153"/>
        <v>1.1723736282898134E-2</v>
      </c>
      <c r="CT178" s="33">
        <f t="shared" si="154"/>
        <v>1.2385665808320789E-2</v>
      </c>
      <c r="CU178" s="33">
        <f t="shared" si="155"/>
        <v>5.1040947126914649E-3</v>
      </c>
      <c r="CV178" s="33">
        <f t="shared" si="156"/>
        <v>5.6866084762865476E-3</v>
      </c>
      <c r="CW178" s="33">
        <f t="shared" si="157"/>
        <v>1.0755393405750713E-2</v>
      </c>
      <c r="CX178" s="35">
        <f t="shared" si="158"/>
        <v>1.1519506591739503E-2</v>
      </c>
    </row>
    <row r="179" spans="1:102" x14ac:dyDescent="0.3">
      <c r="A179" s="21">
        <v>43955</v>
      </c>
      <c r="B179" s="22">
        <v>2842.74</v>
      </c>
      <c r="C179" s="23">
        <v>5130.6400000000003</v>
      </c>
      <c r="D179" s="23">
        <v>5803.1220000000003</v>
      </c>
      <c r="E179" s="23">
        <f t="shared" si="192"/>
        <v>5121.4518872178687</v>
      </c>
      <c r="F179" s="23">
        <f>VLOOKUP($A179,Data!S$7:T$800,2,0)</f>
        <v>284.05561899999998</v>
      </c>
      <c r="G179" s="23">
        <f>VLOOKUP($A179,Data!V$7:Y$800,4,0)</f>
        <v>28.019987546578996</v>
      </c>
      <c r="H179" s="23">
        <f>VLOOKUP($A179,Data!P$7:Q$800,2,0)</f>
        <v>50.938499999999998</v>
      </c>
      <c r="I179" s="23">
        <f>VLOOKUP($A179,Data!K$7:N$800,4,0)</f>
        <v>53.365216164002362</v>
      </c>
      <c r="J179" s="23">
        <f>VLOOKUP($A179,Data!AA$7:AB$800,2,0)</f>
        <v>522.78340000000003</v>
      </c>
      <c r="K179" s="23">
        <f>VLOOKUP($A179,Data!AD$7:AE$800,2,0)</f>
        <v>52.838299999999997</v>
      </c>
      <c r="L179" s="23">
        <f>VLOOKUP($A179,Data!AL$7:AO$800,4,0)</f>
        <v>281.31837468824739</v>
      </c>
      <c r="M179" s="23">
        <f>VLOOKUP($A179,Data!AG$7:AJ$800,4,0)</f>
        <v>28.397381456151621</v>
      </c>
      <c r="N179" s="23">
        <f>VLOOKUP($A179,Data!AQ$7:AU$800,5,0)</f>
        <v>28.682882476782627</v>
      </c>
      <c r="O179" s="24">
        <f>VLOOKUP($A179,Data!AQ$7:AW$800,7,0)</f>
        <v>28.643995776772872</v>
      </c>
      <c r="P179" s="32">
        <f t="shared" si="159"/>
        <v>4.2498171836746756E-3</v>
      </c>
      <c r="Q179" s="33">
        <f t="shared" si="145"/>
        <v>4.2553191489362874E-3</v>
      </c>
      <c r="R179" s="33">
        <f t="shared" si="146"/>
        <v>4.2564487898817394E-3</v>
      </c>
      <c r="S179" s="34">
        <f t="shared" si="160"/>
        <v>4.25545404895068E-3</v>
      </c>
      <c r="T179" s="33">
        <f t="shared" si="161"/>
        <v>4.2383570870927478E-3</v>
      </c>
      <c r="U179" s="33">
        <f t="shared" si="193"/>
        <v>4.2401865643786341E-3</v>
      </c>
      <c r="V179" s="33">
        <f t="shared" si="194"/>
        <v>4.2327270433208941E-3</v>
      </c>
      <c r="W179" s="33">
        <f t="shared" si="195"/>
        <v>4.283054003724196E-3</v>
      </c>
      <c r="X179" s="33">
        <f t="shared" si="196"/>
        <v>-2.3819887183009092E-2</v>
      </c>
      <c r="Y179" s="33">
        <f t="shared" si="197"/>
        <v>-2.3843085671425124E-2</v>
      </c>
      <c r="Z179" s="33">
        <f t="shared" si="198"/>
        <v>4.2267045482649035E-3</v>
      </c>
      <c r="AA179" s="33">
        <f t="shared" si="199"/>
        <v>4.3767132182355173E-3</v>
      </c>
      <c r="AB179" s="33">
        <f t="shared" si="200"/>
        <v>-2.378903127872567E-2</v>
      </c>
      <c r="AC179" s="35">
        <f t="shared" si="201"/>
        <v>-2.4978997348695908E-2</v>
      </c>
      <c r="AD179" s="32">
        <f t="shared" si="162"/>
        <v>-1.6962061843539544E-5</v>
      </c>
      <c r="AE179" s="33">
        <f t="shared" si="163"/>
        <v>-1.5132584557653317E-5</v>
      </c>
      <c r="AF179" s="33">
        <f t="shared" si="164"/>
        <v>-2.2592105615393265E-5</v>
      </c>
      <c r="AG179" s="33">
        <f t="shared" si="165"/>
        <v>2.7734854787908603E-5</v>
      </c>
      <c r="AH179" s="33">
        <f t="shared" si="166"/>
        <v>2.7235522937152368E-5</v>
      </c>
      <c r="AI179" s="33">
        <f t="shared" si="167"/>
        <v>4.037034521120475E-6</v>
      </c>
      <c r="AJ179" s="33">
        <f t="shared" si="168"/>
        <v>-2.8614600671383883E-5</v>
      </c>
      <c r="AK179" s="33">
        <f t="shared" si="169"/>
        <v>1.2139406929922991E-4</v>
      </c>
      <c r="AL179" s="33">
        <f t="shared" si="170"/>
        <v>5.8091427220574587E-5</v>
      </c>
      <c r="AM179" s="35">
        <f t="shared" si="171"/>
        <v>-1.131874642749664E-3</v>
      </c>
      <c r="AN179" s="52">
        <f t="shared" si="172"/>
        <v>-1.8091702788991526E-5</v>
      </c>
      <c r="AO179" s="34">
        <f t="shared" si="173"/>
        <v>-1.6262225503105299E-5</v>
      </c>
      <c r="AP179" s="34">
        <f t="shared" si="174"/>
        <v>-2.3721746560845247E-5</v>
      </c>
      <c r="AQ179" s="34">
        <f t="shared" si="175"/>
        <v>2.6605213842456621E-5</v>
      </c>
      <c r="AR179" s="34">
        <f t="shared" si="176"/>
        <v>-7.3354560868876817E-6</v>
      </c>
      <c r="AS179" s="34">
        <f t="shared" si="177"/>
        <v>-3.0533944502919574E-5</v>
      </c>
      <c r="AT179" s="34">
        <f t="shared" si="178"/>
        <v>-2.9744241616835865E-5</v>
      </c>
      <c r="AU179" s="34">
        <f t="shared" si="179"/>
        <v>1.2026442835377793E-4</v>
      </c>
      <c r="AV179" s="34">
        <f t="shared" si="180"/>
        <v>2.3520448196534538E-5</v>
      </c>
      <c r="AW179" s="53">
        <f t="shared" si="181"/>
        <v>-1.166445621773704E-3</v>
      </c>
      <c r="AX179" s="52">
        <f t="shared" si="182"/>
        <v>-1.7096961858031889E-5</v>
      </c>
      <c r="AY179" s="34">
        <f t="shared" si="183"/>
        <v>-1.5267484572145662E-5</v>
      </c>
      <c r="AZ179" s="34">
        <f t="shared" si="184"/>
        <v>-2.272700562988561E-5</v>
      </c>
      <c r="BA179" s="34">
        <f t="shared" si="185"/>
        <v>2.7599954773416258E-5</v>
      </c>
      <c r="BB179" s="34">
        <f t="shared" si="186"/>
        <v>1.0052692139161934E-5</v>
      </c>
      <c r="BC179" s="34">
        <f t="shared" si="187"/>
        <v>-1.3145796276869959E-5</v>
      </c>
      <c r="BD179" s="34">
        <f t="shared" si="188"/>
        <v>-2.8749500685876228E-5</v>
      </c>
      <c r="BE179" s="34">
        <f t="shared" si="189"/>
        <v>1.2125916928473757E-4</v>
      </c>
      <c r="BF179" s="34">
        <f t="shared" si="190"/>
        <v>4.0908596422584154E-5</v>
      </c>
      <c r="BG179" s="53">
        <f t="shared" si="191"/>
        <v>-1.1490574735476544E-3</v>
      </c>
      <c r="BH179" s="32">
        <v>-1.6962061843539544E-5</v>
      </c>
      <c r="BI179" s="33">
        <v>-1.5132584557653317E-5</v>
      </c>
      <c r="BJ179" s="33">
        <v>-2.2592105615393265E-5</v>
      </c>
      <c r="BK179" s="33">
        <v>2.7734854787908603E-5</v>
      </c>
      <c r="BL179" s="33">
        <v>2.7235522937152368E-5</v>
      </c>
      <c r="BM179" s="33">
        <v>4.037034521120475E-6</v>
      </c>
      <c r="BN179" s="33">
        <v>-2.8614600671383883E-5</v>
      </c>
      <c r="BO179" s="33">
        <v>1.2139406929922991E-4</v>
      </c>
      <c r="BP179" s="33">
        <v>5.8091427220574587E-5</v>
      </c>
      <c r="BQ179" s="35">
        <v>-1.131874642749664E-3</v>
      </c>
      <c r="BR179" s="32">
        <v>-1.8091702788991526E-5</v>
      </c>
      <c r="BS179" s="33">
        <v>-1.6262225503105299E-5</v>
      </c>
      <c r="BT179" s="33">
        <v>-2.3721746560845247E-5</v>
      </c>
      <c r="BU179" s="33">
        <v>2.6605213842456621E-5</v>
      </c>
      <c r="BV179" s="33">
        <v>-7.3354560868876817E-6</v>
      </c>
      <c r="BW179" s="33">
        <v>-3.0533944502919574E-5</v>
      </c>
      <c r="BX179" s="33">
        <v>-2.9744241616835865E-5</v>
      </c>
      <c r="BY179" s="33">
        <v>1.2026442835377793E-4</v>
      </c>
      <c r="BZ179" s="33">
        <v>2.3520448196534538E-5</v>
      </c>
      <c r="CA179" s="35">
        <v>-1.166445621773704E-3</v>
      </c>
      <c r="CB179" s="52">
        <v>-1.7096961858031889E-5</v>
      </c>
      <c r="CC179" s="34">
        <v>-1.5267484572145662E-5</v>
      </c>
      <c r="CD179" s="34">
        <v>-2.272700562988561E-5</v>
      </c>
      <c r="CE179" s="34">
        <v>2.7599954773416258E-5</v>
      </c>
      <c r="CF179" s="34">
        <v>1.0052692139161934E-5</v>
      </c>
      <c r="CG179" s="34">
        <v>-1.3145796276869959E-5</v>
      </c>
      <c r="CH179" s="34">
        <v>-2.8749500685876228E-5</v>
      </c>
      <c r="CI179" s="34">
        <v>1.2125916928473757E-4</v>
      </c>
      <c r="CJ179" s="34">
        <v>4.0908596422584154E-5</v>
      </c>
      <c r="CK179" s="53">
        <v>-1.1490574735476544E-3</v>
      </c>
      <c r="CL179" s="33">
        <v>0</v>
      </c>
      <c r="CM179" s="33">
        <f t="shared" si="203"/>
        <v>1.3877370974310743E-2</v>
      </c>
      <c r="CN179" s="33">
        <f t="shared" si="148"/>
        <v>6.9088881512011646E-3</v>
      </c>
      <c r="CO179" s="33">
        <f t="shared" si="149"/>
        <v>5.5819094404379044E-3</v>
      </c>
      <c r="CP179" s="33">
        <f t="shared" si="150"/>
        <v>5.733917515466036E-3</v>
      </c>
      <c r="CQ179" s="33">
        <f t="shared" si="151"/>
        <v>5.14657039577604E-3</v>
      </c>
      <c r="CR179" s="33">
        <f t="shared" si="152"/>
        <v>5.248755163524077E-3</v>
      </c>
      <c r="CS179" s="33">
        <f t="shared" si="153"/>
        <v>1.1724393299034741E-2</v>
      </c>
      <c r="CT179" s="33">
        <f t="shared" si="154"/>
        <v>1.237133154739567E-2</v>
      </c>
      <c r="CU179" s="33">
        <f t="shared" si="155"/>
        <v>5.108460049928043E-3</v>
      </c>
      <c r="CV179" s="33">
        <f t="shared" si="156"/>
        <v>5.7956691181264564E-3</v>
      </c>
      <c r="CW179" s="33">
        <f t="shared" si="157"/>
        <v>1.074292491036144E-2</v>
      </c>
      <c r="CX179" s="35">
        <f t="shared" si="158"/>
        <v>9.9866135352677521E-3</v>
      </c>
    </row>
    <row r="180" spans="1:102" x14ac:dyDescent="0.3">
      <c r="A180" s="21">
        <v>43952</v>
      </c>
      <c r="B180" s="22">
        <v>2830.71</v>
      </c>
      <c r="C180" s="23">
        <v>5108.8999999999996</v>
      </c>
      <c r="D180" s="23">
        <v>5778.5259999999998</v>
      </c>
      <c r="E180" s="23">
        <f t="shared" si="192"/>
        <v>5099.7501348578508</v>
      </c>
      <c r="F180" s="23">
        <f>VLOOKUP($A180,Data!S$7:T$800,2,0)</f>
        <v>282.85677099999998</v>
      </c>
      <c r="G180" s="23">
        <f>VLOOKUP($A180,Data!V$7:Y$800,4,0)</f>
        <v>27.901679221221571</v>
      </c>
      <c r="H180" s="23">
        <f>VLOOKUP($A180,Data!P$7:Q$800,2,0)</f>
        <v>50.723799999999997</v>
      </c>
      <c r="I180" s="23">
        <f>VLOOKUP($A180,Data!K$7:N$800,4,0)</f>
        <v>53.137624847152367</v>
      </c>
      <c r="J180" s="23" t="e">
        <f>VLOOKUP($A180,Data!AA$7:AB$800,2,0)</f>
        <v>#N/A</v>
      </c>
      <c r="K180" s="23" t="e">
        <f>VLOOKUP($A180,Data!AD$7:AE$800,2,0)</f>
        <v>#N/A</v>
      </c>
      <c r="L180" s="23">
        <f>VLOOKUP($A180,Data!AL$7:AO$800,4,0)</f>
        <v>280.13432964302007</v>
      </c>
      <c r="M180" s="23">
        <f>VLOOKUP($A180,Data!AG$7:AJ$800,4,0)</f>
        <v>28.273635860354034</v>
      </c>
      <c r="N180" s="23" t="e">
        <f>VLOOKUP($A180,Data!AQ$7:AU$800,5,0)</f>
        <v>#N/A</v>
      </c>
      <c r="O180" s="24" t="e">
        <f>VLOOKUP($A180,Data!AQ$7:AW$800,7,0)</f>
        <v>#N/A</v>
      </c>
      <c r="P180" s="32">
        <f t="shared" si="159"/>
        <v>-2.8059043479156554E-2</v>
      </c>
      <c r="Q180" s="33">
        <f t="shared" si="145"/>
        <v>-2.7983363711429621E-2</v>
      </c>
      <c r="R180" s="33">
        <f t="shared" si="146"/>
        <v>-2.7950032634220912E-2</v>
      </c>
      <c r="S180" s="34">
        <f t="shared" si="160"/>
        <v>-2.7966384260961256E-2</v>
      </c>
      <c r="T180" s="33">
        <f t="shared" si="161"/>
        <v>-2.7960696750715885E-2</v>
      </c>
      <c r="U180" s="33">
        <f t="shared" si="193"/>
        <v>-2.7967489708671134E-2</v>
      </c>
      <c r="V180" s="33">
        <f t="shared" si="194"/>
        <v>-2.7964992497571117E-2</v>
      </c>
      <c r="W180" s="33">
        <f t="shared" si="195"/>
        <v>-2.7878349022447457E-2</v>
      </c>
      <c r="X180" s="33" t="e">
        <f t="shared" si="196"/>
        <v>#N/A</v>
      </c>
      <c r="Y180" s="33" t="e">
        <f t="shared" si="197"/>
        <v>#N/A</v>
      </c>
      <c r="Z180" s="33">
        <f t="shared" si="198"/>
        <v>-2.792884371029225E-2</v>
      </c>
      <c r="AA180" s="33">
        <f t="shared" si="199"/>
        <v>-2.7892265909680192E-2</v>
      </c>
      <c r="AB180" s="33" t="e">
        <f t="shared" si="200"/>
        <v>#N/A</v>
      </c>
      <c r="AC180" s="35" t="e">
        <f t="shared" si="201"/>
        <v>#N/A</v>
      </c>
      <c r="AD180" s="32">
        <f t="shared" si="162"/>
        <v>2.2666960713735307E-5</v>
      </c>
      <c r="AE180" s="33">
        <f t="shared" si="163"/>
        <v>1.5874002758486938E-5</v>
      </c>
      <c r="AF180" s="33">
        <f t="shared" si="164"/>
        <v>1.8371213858503488E-5</v>
      </c>
      <c r="AG180" s="33">
        <f t="shared" si="165"/>
        <v>1.0501468898216348E-4</v>
      </c>
      <c r="AH180" s="33" t="e">
        <f t="shared" si="166"/>
        <v>#N/A</v>
      </c>
      <c r="AI180" s="33" t="e">
        <f t="shared" si="167"/>
        <v>#N/A</v>
      </c>
      <c r="AJ180" s="33">
        <f t="shared" si="168"/>
        <v>5.4520001137370322E-5</v>
      </c>
      <c r="AK180" s="33">
        <f t="shared" si="169"/>
        <v>9.1097801749429053E-5</v>
      </c>
      <c r="AL180" s="33" t="e">
        <f t="shared" si="170"/>
        <v>#N/A</v>
      </c>
      <c r="AM180" s="35" t="e">
        <f t="shared" si="171"/>
        <v>#N/A</v>
      </c>
      <c r="AN180" s="52">
        <f t="shared" si="172"/>
        <v>-1.0664116494973896E-5</v>
      </c>
      <c r="AO180" s="34">
        <f t="shared" si="173"/>
        <v>-1.7457074450222265E-5</v>
      </c>
      <c r="AP180" s="34">
        <f t="shared" si="174"/>
        <v>-1.4959863350205715E-5</v>
      </c>
      <c r="AQ180" s="34">
        <f t="shared" si="175"/>
        <v>7.1683611773454281E-5</v>
      </c>
      <c r="AR180" s="34" t="e">
        <f t="shared" si="176"/>
        <v>#N/A</v>
      </c>
      <c r="AS180" s="34" t="e">
        <f t="shared" si="177"/>
        <v>#N/A</v>
      </c>
      <c r="AT180" s="34">
        <f t="shared" si="178"/>
        <v>2.1188923928661119E-5</v>
      </c>
      <c r="AU180" s="34">
        <f t="shared" si="179"/>
        <v>5.7766724540719849E-5</v>
      </c>
      <c r="AV180" s="34" t="e">
        <f t="shared" si="180"/>
        <v>#N/A</v>
      </c>
      <c r="AW180" s="53" t="e">
        <f t="shared" si="181"/>
        <v>#N/A</v>
      </c>
      <c r="AX180" s="52">
        <f t="shared" si="182"/>
        <v>5.6875102452114135E-6</v>
      </c>
      <c r="AY180" s="34">
        <f t="shared" si="183"/>
        <v>-1.1054477100369553E-6</v>
      </c>
      <c r="AZ180" s="34">
        <f t="shared" si="184"/>
        <v>1.3917633899795945E-6</v>
      </c>
      <c r="BA180" s="34">
        <f t="shared" si="185"/>
        <v>8.8035238513639591E-5</v>
      </c>
      <c r="BB180" s="34" t="e">
        <f t="shared" si="186"/>
        <v>#N/A</v>
      </c>
      <c r="BC180" s="34" t="e">
        <f t="shared" si="187"/>
        <v>#N/A</v>
      </c>
      <c r="BD180" s="34">
        <f t="shared" si="188"/>
        <v>3.7540550668846429E-5</v>
      </c>
      <c r="BE180" s="34">
        <f t="shared" si="189"/>
        <v>7.4118351280905159E-5</v>
      </c>
      <c r="BF180" s="34" t="e">
        <f t="shared" si="190"/>
        <v>#N/A</v>
      </c>
      <c r="BG180" s="53" t="e">
        <f t="shared" si="191"/>
        <v>#N/A</v>
      </c>
      <c r="BH180" s="32">
        <v>2.2666960713735307E-5</v>
      </c>
      <c r="BI180" s="33">
        <v>1.5874002758486938E-5</v>
      </c>
      <c r="BJ180" s="33">
        <v>1.8371213858503488E-5</v>
      </c>
      <c r="BK180" s="33">
        <v>1.0501468898216348E-4</v>
      </c>
      <c r="BL180" s="33"/>
      <c r="BM180" s="33"/>
      <c r="BN180" s="33">
        <v>5.4520001137370322E-5</v>
      </c>
      <c r="BO180" s="33">
        <v>9.1097801749429053E-5</v>
      </c>
      <c r="BP180" s="33"/>
      <c r="BQ180" s="35"/>
      <c r="BR180" s="32">
        <v>-1.0664116494973896E-5</v>
      </c>
      <c r="BS180" s="33">
        <v>-1.7457074450222265E-5</v>
      </c>
      <c r="BT180" s="33">
        <v>-1.4959863350205715E-5</v>
      </c>
      <c r="BU180" s="33">
        <v>7.1683611773454281E-5</v>
      </c>
      <c r="BV180" s="33"/>
      <c r="BW180" s="33"/>
      <c r="BX180" s="33">
        <v>2.1188923928661119E-5</v>
      </c>
      <c r="BY180" s="33">
        <v>5.7766724540719849E-5</v>
      </c>
      <c r="BZ180" s="33"/>
      <c r="CA180" s="35"/>
      <c r="CB180" s="52">
        <v>5.6875102452114135E-6</v>
      </c>
      <c r="CC180" s="34">
        <v>-1.1054477100369553E-6</v>
      </c>
      <c r="CD180" s="34">
        <v>1.3917633899795945E-6</v>
      </c>
      <c r="CE180" s="34">
        <v>8.8035238513639591E-5</v>
      </c>
      <c r="CF180" s="34"/>
      <c r="CG180" s="34"/>
      <c r="CH180" s="34">
        <v>3.7540550668846429E-5</v>
      </c>
      <c r="CI180" s="34">
        <v>7.4118351280905159E-5</v>
      </c>
      <c r="CJ180" s="34"/>
      <c r="CK180" s="53"/>
      <c r="CL180" s="33">
        <v>0</v>
      </c>
      <c r="CM180" s="33">
        <f t="shared" si="203"/>
        <v>1.387623051124165E-2</v>
      </c>
      <c r="CN180" s="33">
        <f t="shared" si="148"/>
        <v>6.9087528947553434E-3</v>
      </c>
      <c r="CO180" s="33">
        <f t="shared" si="149"/>
        <v>5.5988941955178451E-3</v>
      </c>
      <c r="CP180" s="33">
        <f t="shared" si="150"/>
        <v>5.7490726085933641E-3</v>
      </c>
      <c r="CQ180" s="33">
        <f t="shared" si="151"/>
        <v>5.1691830600177902E-3</v>
      </c>
      <c r="CR180" s="33">
        <f t="shared" si="152"/>
        <v>5.2209936393812217E-3</v>
      </c>
      <c r="CS180" s="33" t="e">
        <f t="shared" si="153"/>
        <v>#N/A</v>
      </c>
      <c r="CT180" s="33" t="e">
        <f t="shared" si="154"/>
        <v>#N/A</v>
      </c>
      <c r="CU180" s="33">
        <f t="shared" si="155"/>
        <v>5.1370997754855985E-3</v>
      </c>
      <c r="CV180" s="33">
        <f t="shared" si="156"/>
        <v>5.6741035466125744E-3</v>
      </c>
      <c r="CW180" s="33" t="e">
        <f t="shared" si="157"/>
        <v>#N/A</v>
      </c>
      <c r="CX180" s="35" t="e">
        <f t="shared" si="158"/>
        <v>#N/A</v>
      </c>
    </row>
    <row r="181" spans="1:102" x14ac:dyDescent="0.3">
      <c r="A181" s="21">
        <v>43951</v>
      </c>
      <c r="B181" s="22">
        <v>2912.43</v>
      </c>
      <c r="C181" s="23">
        <v>5255.98</v>
      </c>
      <c r="D181" s="23">
        <v>5944.68</v>
      </c>
      <c r="E181" s="23">
        <f t="shared" si="192"/>
        <v>5246.4750727581595</v>
      </c>
      <c r="F181" s="23">
        <f>VLOOKUP($A181,Data!S$7:T$800,2,0)</f>
        <v>290.99314199999998</v>
      </c>
      <c r="G181" s="23">
        <f>VLOOKUP($A181,Data!V$7:Y$800,4,0)</f>
        <v>28.704471224793839</v>
      </c>
      <c r="H181" s="23">
        <f>VLOOKUP($A181,Data!P$7:Q$800,2,0)</f>
        <v>52.183100000000003</v>
      </c>
      <c r="I181" s="23">
        <f>VLOOKUP($A181,Data!K$7:N$800,4,0)</f>
        <v>54.661497142582803</v>
      </c>
      <c r="J181" s="23">
        <f>VLOOKUP($A181,Data!AA$7:AB$800,2,0)</f>
        <v>535.53989999999999</v>
      </c>
      <c r="K181" s="23">
        <f>VLOOKUP($A181,Data!AD$7:AE$800,2,0)</f>
        <v>54.128900000000002</v>
      </c>
      <c r="L181" s="23">
        <f>VLOOKUP($A181,Data!AL$7:AO$800,4,0)</f>
        <v>288.18294610475124</v>
      </c>
      <c r="M181" s="23">
        <f>VLOOKUP($A181,Data!AG$7:AJ$800,4,0)</f>
        <v>29.084879040502617</v>
      </c>
      <c r="N181" s="23">
        <f>VLOOKUP($A181,Data!AQ$7:AU$800,5,0)</f>
        <v>29.381848182216135</v>
      </c>
      <c r="O181" s="24">
        <f>VLOOKUP($A181,Data!AQ$7:AW$800,7,0)</f>
        <v>29.377824373919459</v>
      </c>
      <c r="P181" s="32">
        <f t="shared" si="159"/>
        <v>-9.2124197570344624E-3</v>
      </c>
      <c r="Q181" s="33">
        <f t="shared" si="145"/>
        <v>-9.1861760586348096E-3</v>
      </c>
      <c r="R181" s="33">
        <f t="shared" si="146"/>
        <v>-9.1765689062703881E-3</v>
      </c>
      <c r="S181" s="34">
        <f t="shared" si="160"/>
        <v>-9.1819465338849986E-3</v>
      </c>
      <c r="T181" s="33">
        <f t="shared" si="161"/>
        <v>-9.1884748770293401E-3</v>
      </c>
      <c r="U181" s="33">
        <f t="shared" si="193"/>
        <v>-9.1929152758928323E-3</v>
      </c>
      <c r="V181" s="33">
        <f t="shared" si="194"/>
        <v>-9.19732282717034E-3</v>
      </c>
      <c r="W181" s="33">
        <f t="shared" si="195"/>
        <v>-9.3256814921089948E-3</v>
      </c>
      <c r="X181" s="33">
        <f t="shared" si="196"/>
        <v>-9.1818227735033231E-3</v>
      </c>
      <c r="Y181" s="33">
        <f t="shared" si="197"/>
        <v>-9.1726157788760698E-3</v>
      </c>
      <c r="Z181" s="33">
        <f t="shared" si="198"/>
        <v>-9.202618898067505E-3</v>
      </c>
      <c r="AA181" s="33">
        <f t="shared" si="199"/>
        <v>-9.1280359171309611E-3</v>
      </c>
      <c r="AB181" s="33">
        <f t="shared" si="200"/>
        <v>-9.1740133384247136E-3</v>
      </c>
      <c r="AC181" s="35">
        <f t="shared" si="201"/>
        <v>-1.1250127942920018E-2</v>
      </c>
      <c r="AD181" s="32">
        <f t="shared" si="162"/>
        <v>-2.2988183945304996E-6</v>
      </c>
      <c r="AE181" s="33">
        <f t="shared" si="163"/>
        <v>-6.7392172580227339E-6</v>
      </c>
      <c r="AF181" s="33">
        <f t="shared" si="164"/>
        <v>-1.1146768535530427E-5</v>
      </c>
      <c r="AG181" s="33">
        <f t="shared" si="165"/>
        <v>-1.395054334741852E-4</v>
      </c>
      <c r="AH181" s="33">
        <f t="shared" si="166"/>
        <v>4.3532851314864729E-6</v>
      </c>
      <c r="AI181" s="33">
        <f t="shared" si="167"/>
        <v>1.3560279758739746E-5</v>
      </c>
      <c r="AJ181" s="33">
        <f t="shared" si="168"/>
        <v>-1.6442839432695422E-5</v>
      </c>
      <c r="AK181" s="33">
        <f t="shared" si="169"/>
        <v>5.8140141503848497E-5</v>
      </c>
      <c r="AL181" s="33">
        <f t="shared" si="170"/>
        <v>1.2162720210096012E-5</v>
      </c>
      <c r="AM181" s="35">
        <f t="shared" si="171"/>
        <v>-2.0639518842852089E-3</v>
      </c>
      <c r="AN181" s="52">
        <f t="shared" si="172"/>
        <v>-1.1905970758951945E-5</v>
      </c>
      <c r="AO181" s="34">
        <f t="shared" si="173"/>
        <v>-1.6346369622444179E-5</v>
      </c>
      <c r="AP181" s="34">
        <f t="shared" si="174"/>
        <v>-2.0753920899951872E-5</v>
      </c>
      <c r="AQ181" s="34">
        <f t="shared" si="175"/>
        <v>-1.4911258583860665E-4</v>
      </c>
      <c r="AR181" s="34">
        <f t="shared" si="176"/>
        <v>-5.2538672329349723E-6</v>
      </c>
      <c r="AS181" s="34">
        <f t="shared" si="177"/>
        <v>3.953127394318301E-6</v>
      </c>
      <c r="AT181" s="34">
        <f t="shared" si="178"/>
        <v>-2.6049991797116867E-5</v>
      </c>
      <c r="AU181" s="34">
        <f t="shared" si="179"/>
        <v>4.8532989139427052E-5</v>
      </c>
      <c r="AV181" s="34">
        <f t="shared" si="180"/>
        <v>2.5555678456745667E-6</v>
      </c>
      <c r="AW181" s="53">
        <f t="shared" si="181"/>
        <v>-2.0735590366496304E-3</v>
      </c>
      <c r="AX181" s="52">
        <f t="shared" si="182"/>
        <v>-6.5283431442964002E-6</v>
      </c>
      <c r="AY181" s="34">
        <f t="shared" si="183"/>
        <v>-1.0968742007788634E-5</v>
      </c>
      <c r="AZ181" s="34">
        <f t="shared" si="184"/>
        <v>-1.5376293285296327E-5</v>
      </c>
      <c r="BA181" s="34">
        <f t="shared" si="185"/>
        <v>-1.437349582239511E-4</v>
      </c>
      <c r="BB181" s="34">
        <f t="shared" si="186"/>
        <v>1.2376038172057235E-7</v>
      </c>
      <c r="BC181" s="34">
        <f t="shared" si="187"/>
        <v>9.3307550089738456E-6</v>
      </c>
      <c r="BD181" s="34">
        <f t="shared" si="188"/>
        <v>-2.0672364182461322E-5</v>
      </c>
      <c r="BE181" s="34">
        <f t="shared" si="189"/>
        <v>5.3910616754082596E-5</v>
      </c>
      <c r="BF181" s="34">
        <f t="shared" si="190"/>
        <v>7.9331954603301114E-6</v>
      </c>
      <c r="BG181" s="53">
        <f t="shared" si="191"/>
        <v>-2.0681814090349748E-3</v>
      </c>
      <c r="BH181" s="32">
        <v>-2.2988183945304996E-6</v>
      </c>
      <c r="BI181" s="33">
        <v>-6.7392172580227339E-6</v>
      </c>
      <c r="BJ181" s="33">
        <v>-1.1146768535530427E-5</v>
      </c>
      <c r="BK181" s="33">
        <v>-1.395054334741852E-4</v>
      </c>
      <c r="BL181" s="33">
        <v>4.3532851314864729E-6</v>
      </c>
      <c r="BM181" s="33">
        <v>1.3560279758739746E-5</v>
      </c>
      <c r="BN181" s="33">
        <v>-1.6442839432695422E-5</v>
      </c>
      <c r="BO181" s="33">
        <v>5.8140141503848497E-5</v>
      </c>
      <c r="BP181" s="33">
        <v>1.2162720210096012E-5</v>
      </c>
      <c r="BQ181" s="35">
        <v>-2.0639518842852089E-3</v>
      </c>
      <c r="BR181" s="32">
        <v>-1.1905970758951945E-5</v>
      </c>
      <c r="BS181" s="33">
        <v>-1.6346369622444179E-5</v>
      </c>
      <c r="BT181" s="33">
        <v>-2.0753920899951872E-5</v>
      </c>
      <c r="BU181" s="33">
        <v>-1.4911258583860665E-4</v>
      </c>
      <c r="BV181" s="33">
        <v>-5.2538672329349723E-6</v>
      </c>
      <c r="BW181" s="33">
        <v>3.953127394318301E-6</v>
      </c>
      <c r="BX181" s="33">
        <v>-2.6049991797116867E-5</v>
      </c>
      <c r="BY181" s="33">
        <v>4.8532989139427052E-5</v>
      </c>
      <c r="BZ181" s="33">
        <v>2.5555678456745667E-6</v>
      </c>
      <c r="CA181" s="35">
        <v>-2.0735590366496304E-3</v>
      </c>
      <c r="CB181" s="52">
        <v>-6.5283431442964002E-6</v>
      </c>
      <c r="CC181" s="34">
        <v>-1.0968742007788634E-5</v>
      </c>
      <c r="CD181" s="34">
        <v>-1.5376293285296327E-5</v>
      </c>
      <c r="CE181" s="34">
        <v>-1.437349582239511E-4</v>
      </c>
      <c r="CF181" s="34">
        <v>1.2376038172057235E-7</v>
      </c>
      <c r="CG181" s="34">
        <v>9.3307550089738456E-6</v>
      </c>
      <c r="CH181" s="34">
        <v>-2.0672364182461322E-5</v>
      </c>
      <c r="CI181" s="34">
        <v>5.3910616754082596E-5</v>
      </c>
      <c r="CJ181" s="34">
        <v>7.9331954603301114E-6</v>
      </c>
      <c r="CK181" s="53">
        <v>-2.0681814090349748E-3</v>
      </c>
      <c r="CL181" s="33">
        <v>0</v>
      </c>
      <c r="CM181" s="33">
        <f t="shared" si="203"/>
        <v>1.3841465233679795E-2</v>
      </c>
      <c r="CN181" s="33">
        <f t="shared" si="148"/>
        <v>6.8911642465652179E-3</v>
      </c>
      <c r="CO181" s="33">
        <f t="shared" si="149"/>
        <v>5.575444659524198E-3</v>
      </c>
      <c r="CP181" s="33">
        <f t="shared" si="150"/>
        <v>5.7326479896797622E-3</v>
      </c>
      <c r="CQ181" s="33">
        <f t="shared" si="151"/>
        <v>5.1501856186875195E-3</v>
      </c>
      <c r="CR181" s="33">
        <f t="shared" si="152"/>
        <v>5.1124033514275968E-3</v>
      </c>
      <c r="CS181" s="33">
        <f t="shared" si="153"/>
        <v>1.1696166087111548E-2</v>
      </c>
      <c r="CT181" s="33">
        <f t="shared" si="154"/>
        <v>1.236714474304712E-2</v>
      </c>
      <c r="CU181" s="33">
        <f t="shared" si="155"/>
        <v>5.0807252236140243E-3</v>
      </c>
      <c r="CV181" s="33">
        <f t="shared" si="156"/>
        <v>5.5798601856178465E-3</v>
      </c>
      <c r="CW181" s="33">
        <f t="shared" si="157"/>
        <v>1.0682778588570141E-2</v>
      </c>
      <c r="CX181" s="35">
        <f t="shared" si="158"/>
        <v>1.1159078778856024E-2</v>
      </c>
    </row>
    <row r="182" spans="1:102" x14ac:dyDescent="0.3">
      <c r="A182" s="21">
        <v>43950</v>
      </c>
      <c r="B182" s="22">
        <v>2939.51</v>
      </c>
      <c r="C182" s="23">
        <v>5304.71</v>
      </c>
      <c r="D182" s="23">
        <v>5999.7370000000001</v>
      </c>
      <c r="E182" s="23">
        <f t="shared" si="192"/>
        <v>5295.0943459344062</v>
      </c>
      <c r="F182" s="23">
        <f>VLOOKUP($A182,Data!S$7:T$800,2,0)</f>
        <v>293.69172099999997</v>
      </c>
      <c r="G182" s="23">
        <f>VLOOKUP($A182,Data!V$7:Y$800,4,0)</f>
        <v>28.970797309939172</v>
      </c>
      <c r="H182" s="23">
        <f>VLOOKUP($A182,Data!P$7:Q$800,2,0)</f>
        <v>52.667499999999997</v>
      </c>
      <c r="I182" s="23">
        <f>VLOOKUP($A182,Data!K$7:N$800,4,0)</f>
        <v>55.176051424156718</v>
      </c>
      <c r="J182" s="23">
        <f>VLOOKUP($A182,Data!AA$7:AB$800,2,0)</f>
        <v>540.5027</v>
      </c>
      <c r="K182" s="23">
        <f>VLOOKUP($A182,Data!AD$7:AE$800,2,0)</f>
        <v>54.63</v>
      </c>
      <c r="L182" s="23">
        <f>VLOOKUP($A182,Data!AL$7:AO$800,4,0)</f>
        <v>290.85961630645772</v>
      </c>
      <c r="M182" s="23">
        <f>VLOOKUP($A182,Data!AG$7:AJ$800,4,0)</f>
        <v>29.352812567891142</v>
      </c>
      <c r="N182" s="23">
        <f>VLOOKUP($A182,Data!AQ$7:AU$800,5,0)</f>
        <v>29.65389339576511</v>
      </c>
      <c r="O182" s="24">
        <f>VLOOKUP($A182,Data!AQ$7:AW$800,7,0)</f>
        <v>29.712089178630503</v>
      </c>
      <c r="P182" s="32">
        <f t="shared" si="159"/>
        <v>2.6583874358714787E-2</v>
      </c>
      <c r="Q182" s="33">
        <f t="shared" si="145"/>
        <v>2.6606131331487148E-2</v>
      </c>
      <c r="R182" s="33">
        <f t="shared" si="146"/>
        <v>2.6616894097943211E-2</v>
      </c>
      <c r="S182" s="34">
        <f t="shared" si="160"/>
        <v>2.6611941137058948E-2</v>
      </c>
      <c r="T182" s="33">
        <f t="shared" si="161"/>
        <v>2.660616992949616E-2</v>
      </c>
      <c r="U182" s="33">
        <f t="shared" si="193"/>
        <v>2.660728992075323E-2</v>
      </c>
      <c r="V182" s="33">
        <f t="shared" si="194"/>
        <v>2.660088728100618E-2</v>
      </c>
      <c r="W182" s="33">
        <f t="shared" si="195"/>
        <v>2.6698582213220412E-2</v>
      </c>
      <c r="X182" s="33">
        <f t="shared" si="196"/>
        <v>2.6614540360090144E-2</v>
      </c>
      <c r="Y182" s="33">
        <f t="shared" si="197"/>
        <v>2.667127725950369E-2</v>
      </c>
      <c r="Z182" s="33">
        <f t="shared" si="198"/>
        <v>2.6600945300620848E-2</v>
      </c>
      <c r="AA182" s="33">
        <f t="shared" si="199"/>
        <v>2.6670554097768973E-2</v>
      </c>
      <c r="AB182" s="33">
        <f t="shared" si="200"/>
        <v>2.6621710401072418E-2</v>
      </c>
      <c r="AC182" s="35">
        <f t="shared" si="201"/>
        <v>2.9586961048184479E-2</v>
      </c>
      <c r="AD182" s="32">
        <f t="shared" si="162"/>
        <v>3.8598009011181489E-8</v>
      </c>
      <c r="AE182" s="33">
        <f t="shared" si="163"/>
        <v>1.1585892660814778E-6</v>
      </c>
      <c r="AF182" s="33">
        <f t="shared" si="164"/>
        <v>-5.2440504809680988E-6</v>
      </c>
      <c r="AG182" s="33">
        <f t="shared" si="165"/>
        <v>9.2450881733263657E-5</v>
      </c>
      <c r="AH182" s="33">
        <f t="shared" si="166"/>
        <v>8.4090286029958605E-6</v>
      </c>
      <c r="AI182" s="33">
        <f t="shared" si="167"/>
        <v>6.5145928016541177E-5</v>
      </c>
      <c r="AJ182" s="33">
        <f t="shared" si="168"/>
        <v>-5.1860308662998733E-6</v>
      </c>
      <c r="AK182" s="33">
        <f t="shared" si="169"/>
        <v>6.4422766281824195E-5</v>
      </c>
      <c r="AL182" s="33">
        <f t="shared" si="170"/>
        <v>1.5579069585269778E-5</v>
      </c>
      <c r="AM182" s="35">
        <f t="shared" si="171"/>
        <v>2.9808297166973308E-3</v>
      </c>
      <c r="AN182" s="52">
        <f t="shared" si="172"/>
        <v>-1.0724168447051596E-5</v>
      </c>
      <c r="AO182" s="34">
        <f t="shared" si="173"/>
        <v>-9.6041771899813E-6</v>
      </c>
      <c r="AP182" s="34">
        <f t="shared" si="174"/>
        <v>-1.6006816937030877E-5</v>
      </c>
      <c r="AQ182" s="34">
        <f t="shared" si="175"/>
        <v>8.1688115277200879E-5</v>
      </c>
      <c r="AR182" s="34">
        <f t="shared" si="176"/>
        <v>-2.3537378530669173E-6</v>
      </c>
      <c r="AS182" s="34">
        <f t="shared" si="177"/>
        <v>5.4383161560478399E-5</v>
      </c>
      <c r="AT182" s="34">
        <f t="shared" si="178"/>
        <v>-1.5948797322362651E-5</v>
      </c>
      <c r="AU182" s="34">
        <f t="shared" si="179"/>
        <v>5.3659999825761417E-5</v>
      </c>
      <c r="AV182" s="34">
        <f t="shared" si="180"/>
        <v>4.8163031292070002E-6</v>
      </c>
      <c r="AW182" s="53">
        <f t="shared" si="181"/>
        <v>2.970066950241268E-3</v>
      </c>
      <c r="AX182" s="52">
        <f t="shared" si="182"/>
        <v>-5.7712075627325277E-6</v>
      </c>
      <c r="AY182" s="34">
        <f t="shared" si="183"/>
        <v>-4.6512163056622313E-6</v>
      </c>
      <c r="AZ182" s="34">
        <f t="shared" si="184"/>
        <v>-1.1053856052711808E-5</v>
      </c>
      <c r="BA182" s="34">
        <f t="shared" si="185"/>
        <v>8.6641076161519948E-5</v>
      </c>
      <c r="BB182" s="34">
        <f t="shared" si="186"/>
        <v>2.5992230312521514E-6</v>
      </c>
      <c r="BC182" s="34">
        <f t="shared" si="187"/>
        <v>5.9336122444797468E-5</v>
      </c>
      <c r="BD182" s="34">
        <f t="shared" si="188"/>
        <v>-1.0995836438043582E-5</v>
      </c>
      <c r="BE182" s="34">
        <f t="shared" si="189"/>
        <v>5.8612960710080486E-5</v>
      </c>
      <c r="BF182" s="34">
        <f t="shared" si="190"/>
        <v>9.7692640135260689E-6</v>
      </c>
      <c r="BG182" s="53">
        <f t="shared" si="191"/>
        <v>2.9750199111255871E-3</v>
      </c>
      <c r="BH182" s="32">
        <v>3.8598009011181489E-8</v>
      </c>
      <c r="BI182" s="33">
        <v>1.1585892660814778E-6</v>
      </c>
      <c r="BJ182" s="33">
        <v>-5.2440504809680988E-6</v>
      </c>
      <c r="BK182" s="33">
        <v>9.2450881733263657E-5</v>
      </c>
      <c r="BL182" s="33">
        <v>8.4090286029958605E-6</v>
      </c>
      <c r="BM182" s="33">
        <v>6.5145928016541177E-5</v>
      </c>
      <c r="BN182" s="33">
        <v>-5.1860308662998733E-6</v>
      </c>
      <c r="BO182" s="33">
        <v>6.4422766281824195E-5</v>
      </c>
      <c r="BP182" s="33">
        <v>1.5579069585269778E-5</v>
      </c>
      <c r="BQ182" s="35">
        <v>2.9808297166973308E-3</v>
      </c>
      <c r="BR182" s="32">
        <v>-1.0724168447051596E-5</v>
      </c>
      <c r="BS182" s="33">
        <v>-9.6041771899813E-6</v>
      </c>
      <c r="BT182" s="33">
        <v>-1.6006816937030877E-5</v>
      </c>
      <c r="BU182" s="33">
        <v>8.1688115277200879E-5</v>
      </c>
      <c r="BV182" s="33">
        <v>-2.3537378530669173E-6</v>
      </c>
      <c r="BW182" s="33">
        <v>5.4383161560478399E-5</v>
      </c>
      <c r="BX182" s="33">
        <v>-1.5948797322362651E-5</v>
      </c>
      <c r="BY182" s="33">
        <v>5.3659999825761417E-5</v>
      </c>
      <c r="BZ182" s="33">
        <v>4.8163031292070002E-6</v>
      </c>
      <c r="CA182" s="35">
        <v>2.970066950241268E-3</v>
      </c>
      <c r="CB182" s="52">
        <v>-5.7712075627325277E-6</v>
      </c>
      <c r="CC182" s="34">
        <v>-4.6512163056622313E-6</v>
      </c>
      <c r="CD182" s="34">
        <v>-1.1053856052711808E-5</v>
      </c>
      <c r="CE182" s="34">
        <v>8.6641076161519948E-5</v>
      </c>
      <c r="CF182" s="34">
        <v>2.5992230312521514E-6</v>
      </c>
      <c r="CG182" s="34">
        <v>5.9336122444797468E-5</v>
      </c>
      <c r="CH182" s="34">
        <v>-1.0995836438043582E-5</v>
      </c>
      <c r="CI182" s="34">
        <v>5.8612960710080486E-5</v>
      </c>
      <c r="CJ182" s="34">
        <v>9.7692640135260689E-6</v>
      </c>
      <c r="CK182" s="53">
        <v>2.9750199111255871E-3</v>
      </c>
      <c r="CL182" s="33">
        <v>0</v>
      </c>
      <c r="CM182" s="33">
        <f t="shared" si="203"/>
        <v>1.3831634895474121E-2</v>
      </c>
      <c r="CN182" s="33">
        <f t="shared" si="148"/>
        <v>6.8868661102077233E-3</v>
      </c>
      <c r="CO182" s="33">
        <f t="shared" si="149"/>
        <v>5.5777777322336686E-3</v>
      </c>
      <c r="CP182" s="33">
        <f t="shared" si="150"/>
        <v>5.7394887268151784E-3</v>
      </c>
      <c r="CQ182" s="33">
        <f t="shared" si="151"/>
        <v>5.1614938001458555E-3</v>
      </c>
      <c r="CR182" s="33">
        <f t="shared" si="152"/>
        <v>5.2539419367128026E-3</v>
      </c>
      <c r="CS182" s="33">
        <f t="shared" si="153"/>
        <v>1.1691721071892092E-2</v>
      </c>
      <c r="CT182" s="33">
        <f t="shared" si="154"/>
        <v>1.2353289674122303E-2</v>
      </c>
      <c r="CU182" s="33">
        <f t="shared" si="155"/>
        <v>5.0974051031706935E-3</v>
      </c>
      <c r="CV182" s="33">
        <f t="shared" si="156"/>
        <v>5.5208570474893914E-3</v>
      </c>
      <c r="CW182" s="33">
        <f t="shared" si="157"/>
        <v>1.0670372119601312E-2</v>
      </c>
      <c r="CX182" s="35">
        <f t="shared" si="158"/>
        <v>1.3269808443594933E-2</v>
      </c>
    </row>
    <row r="183" spans="1:102" x14ac:dyDescent="0.3">
      <c r="A183" s="21">
        <v>43949</v>
      </c>
      <c r="B183" s="22">
        <v>2863.39</v>
      </c>
      <c r="C183" s="23">
        <v>5167.2299999999996</v>
      </c>
      <c r="D183" s="23">
        <v>5844.183</v>
      </c>
      <c r="E183" s="23">
        <f t="shared" si="192"/>
        <v>5157.8343615111708</v>
      </c>
      <c r="F183" s="23">
        <f>VLOOKUP($A183,Data!S$7:T$800,2,0)</f>
        <v>286.08022199999999</v>
      </c>
      <c r="G183" s="23">
        <f>VLOOKUP($A183,Data!V$7:Y$800,4,0)</f>
        <v>28.219941154105296</v>
      </c>
      <c r="H183" s="23">
        <f>VLOOKUP($A183,Data!P$7:Q$800,2,0)</f>
        <v>51.302799999999998</v>
      </c>
      <c r="I183" s="23">
        <f>VLOOKUP($A183,Data!K$7:N$800,4,0)</f>
        <v>53.74123660053715</v>
      </c>
      <c r="J183" s="23">
        <f>VLOOKUP($A183,Data!AA$7:AB$800,2,0)</f>
        <v>526.49040000000002</v>
      </c>
      <c r="K183" s="23">
        <f>VLOOKUP($A183,Data!AD$7:AE$800,2,0)</f>
        <v>53.210799999999999</v>
      </c>
      <c r="L183" s="23">
        <f>VLOOKUP($A183,Data!AL$7:AO$800,4,0)</f>
        <v>283.32295780351626</v>
      </c>
      <c r="M183" s="23">
        <f>VLOOKUP($A183,Data!AG$7:AJ$800,4,0)</f>
        <v>28.590293595871358</v>
      </c>
      <c r="N183" s="23">
        <f>VLOOKUP($A183,Data!AQ$7:AU$800,5,0)</f>
        <v>28.884927228141478</v>
      </c>
      <c r="O183" s="24">
        <f>VLOOKUP($A183,Data!AQ$7:AW$800,7,0)</f>
        <v>28.858260936387271</v>
      </c>
      <c r="P183" s="32">
        <f t="shared" si="159"/>
        <v>-5.2423501292349073E-3</v>
      </c>
      <c r="Q183" s="33">
        <f t="shared" si="145"/>
        <v>-5.2363781974154033E-3</v>
      </c>
      <c r="R183" s="33">
        <f t="shared" si="146"/>
        <v>-5.2344408916865648E-3</v>
      </c>
      <c r="S183" s="34">
        <f t="shared" si="160"/>
        <v>-5.235627277318816E-3</v>
      </c>
      <c r="T183" s="33">
        <f t="shared" si="161"/>
        <v>-5.2292914973324223E-3</v>
      </c>
      <c r="U183" s="33">
        <f t="shared" si="193"/>
        <v>-5.2232623926642407E-3</v>
      </c>
      <c r="V183" s="33">
        <f t="shared" si="194"/>
        <v>-5.2140999811912669E-3</v>
      </c>
      <c r="W183" s="33">
        <f t="shared" si="195"/>
        <v>-5.3113553113552925E-3</v>
      </c>
      <c r="X183" s="33">
        <f t="shared" si="196"/>
        <v>-5.2371017616599236E-3</v>
      </c>
      <c r="Y183" s="33">
        <f t="shared" si="197"/>
        <v>-5.2233867138280488E-3</v>
      </c>
      <c r="Z183" s="33">
        <f t="shared" si="198"/>
        <v>-5.2092165360569931E-3</v>
      </c>
      <c r="AA183" s="33">
        <f t="shared" si="199"/>
        <v>-5.0900953788565184E-3</v>
      </c>
      <c r="AB183" s="33">
        <f t="shared" si="200"/>
        <v>-5.2216305225453175E-3</v>
      </c>
      <c r="AC183" s="35">
        <f t="shared" si="201"/>
        <v>-5.314192449735744E-3</v>
      </c>
      <c r="AD183" s="32">
        <f t="shared" si="162"/>
        <v>7.0867000829810678E-6</v>
      </c>
      <c r="AE183" s="33">
        <f t="shared" si="163"/>
        <v>1.3115804751162585E-5</v>
      </c>
      <c r="AF183" s="33">
        <f t="shared" si="164"/>
        <v>2.2278216224136393E-5</v>
      </c>
      <c r="AG183" s="33">
        <f t="shared" si="165"/>
        <v>-7.4977113939889151E-5</v>
      </c>
      <c r="AH183" s="33">
        <f t="shared" si="166"/>
        <v>-7.2356424452024726E-7</v>
      </c>
      <c r="AI183" s="33">
        <f t="shared" si="167"/>
        <v>1.299148358735458E-5</v>
      </c>
      <c r="AJ183" s="33">
        <f t="shared" si="168"/>
        <v>2.716166135841025E-5</v>
      </c>
      <c r="AK183" s="33">
        <f t="shared" si="169"/>
        <v>1.4628281855888492E-4</v>
      </c>
      <c r="AL183" s="33">
        <f t="shared" si="170"/>
        <v>1.4747674870085881E-5</v>
      </c>
      <c r="AM183" s="35">
        <f t="shared" si="171"/>
        <v>-7.7814252320340671E-5</v>
      </c>
      <c r="AN183" s="52">
        <f t="shared" si="172"/>
        <v>5.1493943541425224E-6</v>
      </c>
      <c r="AO183" s="34">
        <f t="shared" si="173"/>
        <v>1.117849902232404E-5</v>
      </c>
      <c r="AP183" s="34">
        <f t="shared" si="174"/>
        <v>2.0340910495297848E-5</v>
      </c>
      <c r="AQ183" s="34">
        <f t="shared" si="175"/>
        <v>-7.6914419668727696E-5</v>
      </c>
      <c r="AR183" s="34">
        <f t="shared" si="176"/>
        <v>-2.6608699733587926E-6</v>
      </c>
      <c r="AS183" s="34">
        <f t="shared" si="177"/>
        <v>1.1054177858516034E-5</v>
      </c>
      <c r="AT183" s="34">
        <f t="shared" si="178"/>
        <v>2.5224355629571704E-5</v>
      </c>
      <c r="AU183" s="34">
        <f t="shared" si="179"/>
        <v>1.4434551283004637E-4</v>
      </c>
      <c r="AV183" s="34">
        <f t="shared" si="180"/>
        <v>1.2810369141247335E-5</v>
      </c>
      <c r="AW183" s="53">
        <f t="shared" si="181"/>
        <v>-7.9751558049179216E-5</v>
      </c>
      <c r="AX183" s="52">
        <f t="shared" si="182"/>
        <v>6.3357799864327546E-6</v>
      </c>
      <c r="AY183" s="34">
        <f t="shared" si="183"/>
        <v>1.2364884654614272E-5</v>
      </c>
      <c r="AZ183" s="34">
        <f t="shared" si="184"/>
        <v>2.152729612758808E-5</v>
      </c>
      <c r="BA183" s="34">
        <f t="shared" si="185"/>
        <v>-7.5728034036437464E-5</v>
      </c>
      <c r="BB183" s="34">
        <f t="shared" si="186"/>
        <v>-1.4744843410685604E-6</v>
      </c>
      <c r="BC183" s="34">
        <f t="shared" si="187"/>
        <v>1.2240563490806267E-5</v>
      </c>
      <c r="BD183" s="34">
        <f t="shared" si="188"/>
        <v>2.6410741261861936E-5</v>
      </c>
      <c r="BE183" s="34">
        <f t="shared" si="189"/>
        <v>1.4553189846233661E-4</v>
      </c>
      <c r="BF183" s="34">
        <f t="shared" si="190"/>
        <v>1.3996754773537567E-5</v>
      </c>
      <c r="BG183" s="53">
        <f t="shared" si="191"/>
        <v>-7.8565172416888984E-5</v>
      </c>
      <c r="BH183" s="32">
        <v>7.0867000829810678E-6</v>
      </c>
      <c r="BI183" s="33">
        <v>1.3115804751162585E-5</v>
      </c>
      <c r="BJ183" s="33">
        <v>2.2278216224136393E-5</v>
      </c>
      <c r="BK183" s="33">
        <v>-7.4977113939889151E-5</v>
      </c>
      <c r="BL183" s="33">
        <v>-7.2356424452024726E-7</v>
      </c>
      <c r="BM183" s="33">
        <v>1.299148358735458E-5</v>
      </c>
      <c r="BN183" s="33">
        <v>2.716166135841025E-5</v>
      </c>
      <c r="BO183" s="33">
        <v>1.4628281855888492E-4</v>
      </c>
      <c r="BP183" s="33">
        <v>1.4747674870085881E-5</v>
      </c>
      <c r="BQ183" s="35">
        <v>-7.7814252320340671E-5</v>
      </c>
      <c r="BR183" s="32">
        <v>5.1493943541425224E-6</v>
      </c>
      <c r="BS183" s="33">
        <v>1.117849902232404E-5</v>
      </c>
      <c r="BT183" s="33">
        <v>2.0340910495297848E-5</v>
      </c>
      <c r="BU183" s="33">
        <v>-7.6914419668727696E-5</v>
      </c>
      <c r="BV183" s="33">
        <v>-2.6608699733587926E-6</v>
      </c>
      <c r="BW183" s="33">
        <v>1.1054177858516034E-5</v>
      </c>
      <c r="BX183" s="33">
        <v>2.5224355629571704E-5</v>
      </c>
      <c r="BY183" s="33">
        <v>1.4434551283004637E-4</v>
      </c>
      <c r="BZ183" s="33">
        <v>1.2810369141247335E-5</v>
      </c>
      <c r="CA183" s="35">
        <v>-7.9751558049179216E-5</v>
      </c>
      <c r="CB183" s="52">
        <v>6.3357799864327546E-6</v>
      </c>
      <c r="CC183" s="34">
        <v>1.2364884654614272E-5</v>
      </c>
      <c r="CD183" s="34">
        <v>2.152729612758808E-5</v>
      </c>
      <c r="CE183" s="34">
        <v>-7.5728034036437464E-5</v>
      </c>
      <c r="CF183" s="34">
        <v>-1.4744843410685604E-6</v>
      </c>
      <c r="CG183" s="34">
        <v>1.2240563490806267E-5</v>
      </c>
      <c r="CH183" s="34">
        <v>2.6410741261861936E-5</v>
      </c>
      <c r="CI183" s="34">
        <v>1.4553189846233661E-4</v>
      </c>
      <c r="CJ183" s="34">
        <v>1.3996754773537567E-5</v>
      </c>
      <c r="CK183" s="53">
        <v>-7.8565172416888984E-5</v>
      </c>
      <c r="CL183" s="33">
        <v>0</v>
      </c>
      <c r="CM183" s="33">
        <f t="shared" si="203"/>
        <v>1.3821006166125471E-2</v>
      </c>
      <c r="CN183" s="33">
        <f t="shared" si="148"/>
        <v>6.881167932843324E-3</v>
      </c>
      <c r="CO183" s="33">
        <f t="shared" si="149"/>
        <v>5.577739924843339E-3</v>
      </c>
      <c r="CP183" s="33">
        <f t="shared" si="150"/>
        <v>5.7383536881416841E-3</v>
      </c>
      <c r="CQ183" s="33">
        <f t="shared" si="151"/>
        <v>5.1666283345888075E-3</v>
      </c>
      <c r="CR183" s="33">
        <f t="shared" si="152"/>
        <v>5.1634220753746796E-3</v>
      </c>
      <c r="CS183" s="33">
        <f t="shared" si="153"/>
        <v>1.1683434276522187E-2</v>
      </c>
      <c r="CT183" s="33">
        <f t="shared" si="154"/>
        <v>1.2289052273118273E-2</v>
      </c>
      <c r="CU183" s="33">
        <f t="shared" si="155"/>
        <v>5.1024825056318335E-3</v>
      </c>
      <c r="CV183" s="33">
        <f t="shared" si="156"/>
        <v>5.4577614079909242E-3</v>
      </c>
      <c r="CW183" s="33">
        <f t="shared" si="157"/>
        <v>1.0655035112897115E-2</v>
      </c>
      <c r="CX183" s="35">
        <f t="shared" si="158"/>
        <v>1.0336219664492718E-2</v>
      </c>
    </row>
    <row r="184" spans="1:102" x14ac:dyDescent="0.3">
      <c r="A184" s="21">
        <v>43948</v>
      </c>
      <c r="B184" s="22">
        <v>2878.48</v>
      </c>
      <c r="C184" s="23">
        <v>5194.43</v>
      </c>
      <c r="D184" s="23">
        <v>5874.9350000000004</v>
      </c>
      <c r="E184" s="23">
        <f t="shared" si="192"/>
        <v>5184.9809894117143</v>
      </c>
      <c r="F184" s="23">
        <f>VLOOKUP($A184,Data!S$7:T$800,2,0)</f>
        <v>287.58408300000002</v>
      </c>
      <c r="G184" s="23">
        <f>VLOOKUP($A184,Data!V$7:Y$800,4,0)</f>
        <v>28.368115263713012</v>
      </c>
      <c r="H184" s="23">
        <f>VLOOKUP($A184,Data!P$7:Q$800,2,0)</f>
        <v>51.5717</v>
      </c>
      <c r="I184" s="23">
        <f>VLOOKUP($A184,Data!K$7:N$800,4,0)</f>
        <v>54.028199565261062</v>
      </c>
      <c r="J184" s="23">
        <f>VLOOKUP($A184,Data!AA$7:AB$800,2,0)</f>
        <v>529.26220000000001</v>
      </c>
      <c r="K184" s="23">
        <f>VLOOKUP($A184,Data!AD$7:AE$800,2,0)</f>
        <v>53.490200000000002</v>
      </c>
      <c r="L184" s="23">
        <f>VLOOKUP($A184,Data!AL$7:AO$800,4,0)</f>
        <v>284.80657693365686</v>
      </c>
      <c r="M184" s="23">
        <f>VLOOKUP($A184,Data!AG$7:AJ$800,4,0)</f>
        <v>28.736565454897541</v>
      </c>
      <c r="N184" s="23">
        <f>VLOOKUP($A184,Data!AQ$7:AU$800,5,0)</f>
        <v>29.036545339555772</v>
      </c>
      <c r="O184" s="24">
        <f>VLOOKUP($A184,Data!AQ$7:AW$800,7,0)</f>
        <v>29.012438618642886</v>
      </c>
      <c r="P184" s="32">
        <f t="shared" si="159"/>
        <v>1.4714073196697708E-2</v>
      </c>
      <c r="Q184" s="33">
        <f t="shared" si="145"/>
        <v>1.4725388499819303E-2</v>
      </c>
      <c r="R184" s="33">
        <f t="shared" si="146"/>
        <v>1.4731297906642515E-2</v>
      </c>
      <c r="S184" s="34">
        <f t="shared" si="160"/>
        <v>1.4728714200150794E-2</v>
      </c>
      <c r="T184" s="33">
        <f t="shared" si="161"/>
        <v>1.4720159727769078E-2</v>
      </c>
      <c r="U184" s="33">
        <f t="shared" si="193"/>
        <v>1.4721313533031521E-2</v>
      </c>
      <c r="V184" s="33">
        <f t="shared" si="194"/>
        <v>1.4715546653339517E-2</v>
      </c>
      <c r="W184" s="33">
        <f t="shared" si="195"/>
        <v>1.4869888475836479E-2</v>
      </c>
      <c r="X184" s="33">
        <f t="shared" si="196"/>
        <v>1.4726374340179538E-2</v>
      </c>
      <c r="Y184" s="33">
        <f t="shared" si="197"/>
        <v>1.4728590995147339E-2</v>
      </c>
      <c r="Z184" s="33">
        <f t="shared" si="198"/>
        <v>1.4727344723250768E-2</v>
      </c>
      <c r="AA184" s="33">
        <f t="shared" si="199"/>
        <v>1.4848691934325142E-2</v>
      </c>
      <c r="AB184" s="33">
        <f t="shared" si="200"/>
        <v>1.4771248878523435E-2</v>
      </c>
      <c r="AC184" s="35">
        <f t="shared" si="201"/>
        <v>1.4210164835948058E-2</v>
      </c>
      <c r="AD184" s="32">
        <f t="shared" si="162"/>
        <v>-5.2287720502253165E-6</v>
      </c>
      <c r="AE184" s="33">
        <f t="shared" si="163"/>
        <v>-4.0749667877815199E-6</v>
      </c>
      <c r="AF184" s="33">
        <f t="shared" si="164"/>
        <v>-9.8418464797855876E-6</v>
      </c>
      <c r="AG184" s="33">
        <f t="shared" si="165"/>
        <v>1.4449997601717612E-4</v>
      </c>
      <c r="AH184" s="33">
        <f t="shared" si="166"/>
        <v>9.8584036023474653E-7</v>
      </c>
      <c r="AI184" s="33">
        <f t="shared" si="167"/>
        <v>3.2024953280362922E-6</v>
      </c>
      <c r="AJ184" s="33">
        <f t="shared" si="168"/>
        <v>1.9562234314651761E-6</v>
      </c>
      <c r="AK184" s="33">
        <f t="shared" si="169"/>
        <v>1.2330343450583925E-4</v>
      </c>
      <c r="AL184" s="33">
        <f t="shared" si="170"/>
        <v>4.5860378704132287E-5</v>
      </c>
      <c r="AM184" s="35">
        <f t="shared" si="171"/>
        <v>-5.1522366387124485E-4</v>
      </c>
      <c r="AN184" s="52">
        <f t="shared" si="172"/>
        <v>-1.113817887343771E-5</v>
      </c>
      <c r="AO184" s="34">
        <f t="shared" si="173"/>
        <v>-9.984373610993913E-6</v>
      </c>
      <c r="AP184" s="34">
        <f t="shared" si="174"/>
        <v>-1.5751253302997981E-5</v>
      </c>
      <c r="AQ184" s="34">
        <f t="shared" si="175"/>
        <v>1.3859056919396373E-4</v>
      </c>
      <c r="AR184" s="34">
        <f t="shared" si="176"/>
        <v>-4.9235664629776466E-6</v>
      </c>
      <c r="AS184" s="34">
        <f t="shared" si="177"/>
        <v>-2.7069114951761009E-6</v>
      </c>
      <c r="AT184" s="34">
        <f t="shared" si="178"/>
        <v>-3.953183391747217E-6</v>
      </c>
      <c r="AU184" s="34">
        <f t="shared" si="179"/>
        <v>1.1739402768262686E-4</v>
      </c>
      <c r="AV184" s="34">
        <f t="shared" si="180"/>
        <v>3.9950971880919894E-5</v>
      </c>
      <c r="AW184" s="53">
        <f t="shared" si="181"/>
        <v>-5.2113307069445725E-4</v>
      </c>
      <c r="AX184" s="52">
        <f t="shared" si="182"/>
        <v>-8.554472381794298E-6</v>
      </c>
      <c r="AY184" s="34">
        <f t="shared" si="183"/>
        <v>-7.4006671193505014E-6</v>
      </c>
      <c r="AZ184" s="34">
        <f t="shared" si="184"/>
        <v>-1.3167546811354569E-5</v>
      </c>
      <c r="BA184" s="34">
        <f t="shared" si="185"/>
        <v>1.4117427568560714E-4</v>
      </c>
      <c r="BB184" s="34">
        <f t="shared" si="186"/>
        <v>-2.339859971334235E-6</v>
      </c>
      <c r="BC184" s="34">
        <f t="shared" si="187"/>
        <v>-1.2320500353268926E-7</v>
      </c>
      <c r="BD184" s="34">
        <f t="shared" si="188"/>
        <v>-1.3694769001038054E-6</v>
      </c>
      <c r="BE184" s="34">
        <f t="shared" si="189"/>
        <v>1.1997773417427027E-4</v>
      </c>
      <c r="BF184" s="34">
        <f t="shared" si="190"/>
        <v>4.2534678372563306E-5</v>
      </c>
      <c r="BG184" s="53">
        <f t="shared" si="191"/>
        <v>-5.1854936420281383E-4</v>
      </c>
      <c r="BH184" s="32">
        <v>-5.2287720502253165E-6</v>
      </c>
      <c r="BI184" s="33">
        <v>-4.0749667877815199E-6</v>
      </c>
      <c r="BJ184" s="33">
        <v>-9.8418464797855876E-6</v>
      </c>
      <c r="BK184" s="33">
        <v>1.4449997601717612E-4</v>
      </c>
      <c r="BL184" s="33">
        <v>9.8584036023474653E-7</v>
      </c>
      <c r="BM184" s="33">
        <v>3.2024953280362922E-6</v>
      </c>
      <c r="BN184" s="33">
        <v>1.9562234314651761E-6</v>
      </c>
      <c r="BO184" s="33">
        <v>1.2330343450583925E-4</v>
      </c>
      <c r="BP184" s="33">
        <v>4.5860378704132287E-5</v>
      </c>
      <c r="BQ184" s="35">
        <v>-5.1522366387124485E-4</v>
      </c>
      <c r="BR184" s="32">
        <v>-1.113817887343771E-5</v>
      </c>
      <c r="BS184" s="33">
        <v>-9.984373610993913E-6</v>
      </c>
      <c r="BT184" s="33">
        <v>-1.5751253302997981E-5</v>
      </c>
      <c r="BU184" s="33">
        <v>1.3859056919396373E-4</v>
      </c>
      <c r="BV184" s="33">
        <v>-4.9235664629776466E-6</v>
      </c>
      <c r="BW184" s="33">
        <v>-2.7069114951761009E-6</v>
      </c>
      <c r="BX184" s="33">
        <v>-3.953183391747217E-6</v>
      </c>
      <c r="BY184" s="33">
        <v>1.1739402768262686E-4</v>
      </c>
      <c r="BZ184" s="33">
        <v>3.9950971880919894E-5</v>
      </c>
      <c r="CA184" s="35">
        <v>-5.2113307069445725E-4</v>
      </c>
      <c r="CB184" s="52">
        <v>-8.554472381794298E-6</v>
      </c>
      <c r="CC184" s="34">
        <v>-7.4006671193505014E-6</v>
      </c>
      <c r="CD184" s="34">
        <v>-1.3167546811354569E-5</v>
      </c>
      <c r="CE184" s="34">
        <v>1.4117427568560714E-4</v>
      </c>
      <c r="CF184" s="34">
        <v>-2.339859971334235E-6</v>
      </c>
      <c r="CG184" s="34">
        <v>-1.2320500353268926E-7</v>
      </c>
      <c r="CH184" s="34">
        <v>-1.3694769001038054E-6</v>
      </c>
      <c r="CI184" s="34">
        <v>1.1997773417427027E-4</v>
      </c>
      <c r="CJ184" s="34">
        <v>4.2534678372563306E-5</v>
      </c>
      <c r="CK184" s="53">
        <v>-5.1854936420281383E-4</v>
      </c>
      <c r="CL184" s="33">
        <v>0</v>
      </c>
      <c r="CM184" s="33">
        <f t="shared" si="203"/>
        <v>1.3819031749917166E-2</v>
      </c>
      <c r="CN184" s="33">
        <f t="shared" si="148"/>
        <v>6.880407866113325E-3</v>
      </c>
      <c r="CO184" s="33">
        <f t="shared" si="149"/>
        <v>5.5705762359727906E-3</v>
      </c>
      <c r="CP184" s="33">
        <f t="shared" si="150"/>
        <v>5.7250933580808017E-3</v>
      </c>
      <c r="CQ184" s="33">
        <f t="shared" si="151"/>
        <v>5.144117642100321E-3</v>
      </c>
      <c r="CR184" s="33">
        <f t="shared" si="152"/>
        <v>5.2391887515377267E-3</v>
      </c>
      <c r="CS184" s="33">
        <f t="shared" si="153"/>
        <v>1.1684170148317463E-2</v>
      </c>
      <c r="CT184" s="33">
        <f t="shared" si="154"/>
        <v>1.2275832082341065E-2</v>
      </c>
      <c r="CU184" s="33">
        <f t="shared" si="155"/>
        <v>5.0750392947436218E-3</v>
      </c>
      <c r="CV184" s="33">
        <f t="shared" si="156"/>
        <v>5.3099277251644761E-3</v>
      </c>
      <c r="CW184" s="33">
        <f t="shared" si="157"/>
        <v>1.0640052065093775E-2</v>
      </c>
      <c r="CX184" s="35">
        <f t="shared" si="158"/>
        <v>1.0415258248263282E-2</v>
      </c>
    </row>
    <row r="185" spans="1:102" x14ac:dyDescent="0.3">
      <c r="A185" s="21">
        <v>43945</v>
      </c>
      <c r="B185" s="22">
        <v>2836.74</v>
      </c>
      <c r="C185" s="23">
        <v>5119.05</v>
      </c>
      <c r="D185" s="23">
        <v>5789.6459999999997</v>
      </c>
      <c r="E185" s="23">
        <f t="shared" si="192"/>
        <v>5109.7213638018711</v>
      </c>
      <c r="F185" s="23">
        <f>VLOOKUP($A185,Data!S$7:T$800,2,0)</f>
        <v>283.41221000000002</v>
      </c>
      <c r="G185" s="23">
        <f>VLOOKUP($A185,Data!V$7:Y$800,4,0)</f>
        <v>27.956558007973257</v>
      </c>
      <c r="H185" s="23">
        <f>VLOOKUP($A185,Data!P$7:Q$800,2,0)</f>
        <v>50.823799999999999</v>
      </c>
      <c r="I185" s="23">
        <f>VLOOKUP($A185,Data!K$7:N$800,4,0)</f>
        <v>53.236577593608878</v>
      </c>
      <c r="J185" s="23">
        <f>VLOOKUP($A185,Data!AA$7:AB$800,2,0)</f>
        <v>521.58119999999997</v>
      </c>
      <c r="K185" s="23">
        <f>VLOOKUP($A185,Data!AD$7:AE$800,2,0)</f>
        <v>52.713799999999999</v>
      </c>
      <c r="L185" s="23">
        <f>VLOOKUP($A185,Data!AL$7:AO$800,4,0)</f>
        <v>280.67300877885862</v>
      </c>
      <c r="M185" s="23">
        <f>VLOOKUP($A185,Data!AG$7:AJ$800,4,0)</f>
        <v>28.316108286177105</v>
      </c>
      <c r="N185" s="23">
        <f>VLOOKUP($A185,Data!AQ$7:AU$800,5,0)</f>
        <v>28.613882558897455</v>
      </c>
      <c r="O185" s="24">
        <f>VLOOKUP($A185,Data!AQ$7:AW$800,7,0)</f>
        <v>28.605943446973583</v>
      </c>
      <c r="P185" s="32">
        <f t="shared" si="159"/>
        <v>1.3918078490242181E-2</v>
      </c>
      <c r="Q185" s="33">
        <f t="shared" si="145"/>
        <v>1.3936288423333609E-2</v>
      </c>
      <c r="R185" s="33">
        <f t="shared" si="146"/>
        <v>1.3941586038203946E-2</v>
      </c>
      <c r="S185" s="34">
        <f t="shared" si="160"/>
        <v>1.3938059906009681E-2</v>
      </c>
      <c r="T185" s="33">
        <f t="shared" si="161"/>
        <v>1.3943494376077892E-2</v>
      </c>
      <c r="U185" s="33">
        <f t="shared" si="193"/>
        <v>1.3945926301599298E-2</v>
      </c>
      <c r="V185" s="33">
        <f t="shared" si="194"/>
        <v>1.3953284228838569E-2</v>
      </c>
      <c r="W185" s="33">
        <f t="shared" si="195"/>
        <v>1.3946475687900417E-2</v>
      </c>
      <c r="X185" s="33">
        <f t="shared" si="196"/>
        <v>1.3937674410466894E-2</v>
      </c>
      <c r="Y185" s="33">
        <f t="shared" si="197"/>
        <v>1.3951162276272688E-2</v>
      </c>
      <c r="Z185" s="33">
        <f t="shared" si="198"/>
        <v>1.3939076069643841E-2</v>
      </c>
      <c r="AA185" s="33">
        <f t="shared" si="199"/>
        <v>1.3903891526194645E-2</v>
      </c>
      <c r="AB185" s="33">
        <f t="shared" si="200"/>
        <v>1.3949271743673552E-2</v>
      </c>
      <c r="AC185" s="35">
        <f t="shared" si="201"/>
        <v>1.822872174565604E-2</v>
      </c>
      <c r="AD185" s="32">
        <f t="shared" si="162"/>
        <v>7.2059527442824844E-6</v>
      </c>
      <c r="AE185" s="33">
        <f t="shared" si="163"/>
        <v>9.6378782656891815E-6</v>
      </c>
      <c r="AF185" s="33">
        <f t="shared" si="164"/>
        <v>1.699580550496016E-5</v>
      </c>
      <c r="AG185" s="33">
        <f t="shared" si="165"/>
        <v>1.0187264566807741E-5</v>
      </c>
      <c r="AH185" s="33">
        <f t="shared" si="166"/>
        <v>1.3859871332844165E-6</v>
      </c>
      <c r="AI185" s="33">
        <f t="shared" si="167"/>
        <v>1.4873852939079057E-5</v>
      </c>
      <c r="AJ185" s="33">
        <f t="shared" si="168"/>
        <v>2.7876463102316507E-6</v>
      </c>
      <c r="AK185" s="33">
        <f t="shared" si="169"/>
        <v>-3.239689713896432E-5</v>
      </c>
      <c r="AL185" s="33">
        <f t="shared" si="170"/>
        <v>1.2983320339943205E-5</v>
      </c>
      <c r="AM185" s="35">
        <f t="shared" si="171"/>
        <v>4.2924333223224309E-3</v>
      </c>
      <c r="AN185" s="52">
        <f t="shared" si="172"/>
        <v>1.9083378739459533E-6</v>
      </c>
      <c r="AO185" s="34">
        <f t="shared" si="173"/>
        <v>4.3402633953526504E-6</v>
      </c>
      <c r="AP185" s="34">
        <f t="shared" si="174"/>
        <v>1.1698190634623629E-5</v>
      </c>
      <c r="AQ185" s="34">
        <f t="shared" si="175"/>
        <v>4.8896496964712099E-6</v>
      </c>
      <c r="AR185" s="34">
        <f t="shared" si="176"/>
        <v>-3.9116277370521146E-6</v>
      </c>
      <c r="AS185" s="34">
        <f t="shared" si="177"/>
        <v>9.5762380687425264E-6</v>
      </c>
      <c r="AT185" s="34">
        <f t="shared" si="178"/>
        <v>-2.5099685601048805E-6</v>
      </c>
      <c r="AU185" s="34">
        <f t="shared" si="179"/>
        <v>-3.7694512009300851E-5</v>
      </c>
      <c r="AV185" s="34">
        <f t="shared" si="180"/>
        <v>7.685705469606674E-6</v>
      </c>
      <c r="AW185" s="53">
        <f t="shared" si="181"/>
        <v>4.2871357074520944E-3</v>
      </c>
      <c r="AX185" s="52">
        <f t="shared" si="182"/>
        <v>5.4344700681774327E-6</v>
      </c>
      <c r="AY185" s="34">
        <f t="shared" si="183"/>
        <v>7.8663955895841298E-6</v>
      </c>
      <c r="AZ185" s="34">
        <f t="shared" si="184"/>
        <v>1.5224322828855108E-5</v>
      </c>
      <c r="BA185" s="34">
        <f t="shared" si="185"/>
        <v>8.4157818907026893E-6</v>
      </c>
      <c r="BB185" s="34">
        <f t="shared" si="186"/>
        <v>-3.8549554282063525E-7</v>
      </c>
      <c r="BC185" s="34">
        <f t="shared" si="187"/>
        <v>1.3102370262974006E-5</v>
      </c>
      <c r="BD185" s="34">
        <f t="shared" si="188"/>
        <v>1.0161636341265989E-6</v>
      </c>
      <c r="BE185" s="34">
        <f t="shared" si="189"/>
        <v>-3.4168379815069372E-5</v>
      </c>
      <c r="BF185" s="34">
        <f t="shared" si="190"/>
        <v>1.1211837663838153E-5</v>
      </c>
      <c r="BG185" s="53">
        <f t="shared" si="191"/>
        <v>4.2906618396463259E-3</v>
      </c>
      <c r="BH185" s="32">
        <v>7.2059527442824844E-6</v>
      </c>
      <c r="BI185" s="33">
        <v>9.6378782656891815E-6</v>
      </c>
      <c r="BJ185" s="33">
        <v>1.699580550496016E-5</v>
      </c>
      <c r="BK185" s="33">
        <v>1.0187264566807741E-5</v>
      </c>
      <c r="BL185" s="33">
        <v>1.3859871332844165E-6</v>
      </c>
      <c r="BM185" s="33">
        <v>1.4873852939079057E-5</v>
      </c>
      <c r="BN185" s="33">
        <v>2.7876463102316507E-6</v>
      </c>
      <c r="BO185" s="33">
        <v>-3.239689713896432E-5</v>
      </c>
      <c r="BP185" s="33">
        <v>1.2983320339943205E-5</v>
      </c>
      <c r="BQ185" s="35">
        <v>4.2924333223224309E-3</v>
      </c>
      <c r="BR185" s="32">
        <v>1.9083378739459533E-6</v>
      </c>
      <c r="BS185" s="33">
        <v>4.3402633953526504E-6</v>
      </c>
      <c r="BT185" s="33">
        <v>1.1698190634623629E-5</v>
      </c>
      <c r="BU185" s="33">
        <v>4.8896496964712099E-6</v>
      </c>
      <c r="BV185" s="33">
        <v>-3.9116277370521146E-6</v>
      </c>
      <c r="BW185" s="33">
        <v>9.5762380687425264E-6</v>
      </c>
      <c r="BX185" s="33">
        <v>-2.5099685601048805E-6</v>
      </c>
      <c r="BY185" s="33">
        <v>-3.7694512009300851E-5</v>
      </c>
      <c r="BZ185" s="33">
        <v>7.685705469606674E-6</v>
      </c>
      <c r="CA185" s="35">
        <v>4.2871357074520944E-3</v>
      </c>
      <c r="CB185" s="52">
        <v>5.4344700681774327E-6</v>
      </c>
      <c r="CC185" s="34">
        <v>7.8663955895841298E-6</v>
      </c>
      <c r="CD185" s="34">
        <v>1.5224322828855108E-5</v>
      </c>
      <c r="CE185" s="34">
        <v>8.4157818907026893E-6</v>
      </c>
      <c r="CF185" s="34">
        <v>-3.8549554282063525E-7</v>
      </c>
      <c r="CG185" s="34">
        <v>1.3102370262974006E-5</v>
      </c>
      <c r="CH185" s="34">
        <v>1.0161636341265989E-6</v>
      </c>
      <c r="CI185" s="34">
        <v>-3.4168379815069372E-5</v>
      </c>
      <c r="CJ185" s="34">
        <v>1.1211837663838153E-5</v>
      </c>
      <c r="CK185" s="53">
        <v>4.2906618396463259E-3</v>
      </c>
      <c r="CL185" s="33">
        <v>0</v>
      </c>
      <c r="CM185" s="33">
        <f t="shared" si="203"/>
        <v>1.3813127655783131E-2</v>
      </c>
      <c r="CN185" s="33">
        <f t="shared" si="148"/>
        <v>6.8771078880409675E-3</v>
      </c>
      <c r="CO185" s="33">
        <f t="shared" si="149"/>
        <v>5.5757578609494374E-3</v>
      </c>
      <c r="CP185" s="33">
        <f t="shared" si="150"/>
        <v>5.7291321974139997E-3</v>
      </c>
      <c r="CQ185" s="33">
        <f t="shared" si="151"/>
        <v>5.1538666541544043E-3</v>
      </c>
      <c r="CR185" s="33">
        <f t="shared" si="152"/>
        <v>5.0960600211304996E-3</v>
      </c>
      <c r="CS185" s="33">
        <f t="shared" si="153"/>
        <v>1.1683187263559658E-2</v>
      </c>
      <c r="CT185" s="33">
        <f t="shared" si="154"/>
        <v>1.2272637327949143E-2</v>
      </c>
      <c r="CU185" s="33">
        <f t="shared" si="155"/>
        <v>5.0731016793317263E-3</v>
      </c>
      <c r="CV185" s="33">
        <f t="shared" si="156"/>
        <v>5.1877832441040717E-3</v>
      </c>
      <c r="CW185" s="33">
        <f t="shared" si="157"/>
        <v>1.0594378386841186E-2</v>
      </c>
      <c r="CX185" s="35">
        <f t="shared" si="158"/>
        <v>1.092855408125315E-2</v>
      </c>
    </row>
    <row r="186" spans="1:102" x14ac:dyDescent="0.3">
      <c r="A186" s="21">
        <v>43944</v>
      </c>
      <c r="B186" s="22">
        <v>2797.8</v>
      </c>
      <c r="C186" s="23">
        <v>5048.6899999999996</v>
      </c>
      <c r="D186" s="23">
        <v>5710.0389999999998</v>
      </c>
      <c r="E186" s="23">
        <f t="shared" si="192"/>
        <v>5039.4807788116104</v>
      </c>
      <c r="F186" s="23">
        <f>VLOOKUP($A186,Data!S$7:T$800,2,0)</f>
        <v>279.51479699999999</v>
      </c>
      <c r="G186" s="23">
        <f>VLOOKUP($A186,Data!V$7:Y$800,4,0)</f>
        <v>27.572040365057443</v>
      </c>
      <c r="H186" s="23">
        <f>VLOOKUP($A186,Data!P$7:Q$800,2,0)</f>
        <v>50.124400000000001</v>
      </c>
      <c r="I186" s="23">
        <f>VLOOKUP($A186,Data!K$7:N$800,4,0)</f>
        <v>52.504327269830618</v>
      </c>
      <c r="J186" s="23">
        <f>VLOOKUP($A186,Data!AA$7:AB$800,2,0)</f>
        <v>514.41150000000005</v>
      </c>
      <c r="K186" s="23">
        <f>VLOOKUP($A186,Data!AD$7:AE$800,2,0)</f>
        <v>51.988500000000002</v>
      </c>
      <c r="L186" s="23">
        <f>VLOOKUP($A186,Data!AL$7:AO$800,4,0)</f>
        <v>276.81447081301775</v>
      </c>
      <c r="M186" s="23">
        <f>VLOOKUP($A186,Data!AG$7:AJ$800,4,0)</f>
        <v>27.92780314074329</v>
      </c>
      <c r="N186" s="23">
        <f>VLOOKUP($A186,Data!AQ$7:AU$800,5,0)</f>
        <v>28.220230889549914</v>
      </c>
      <c r="O186" s="24">
        <f>VLOOKUP($A186,Data!AQ$7:AW$800,7,0)</f>
        <v>28.093828857951895</v>
      </c>
      <c r="P186" s="32">
        <f t="shared" si="159"/>
        <v>-5.3941864245110605E-4</v>
      </c>
      <c r="Q186" s="33">
        <f t="shared" si="145"/>
        <v>-4.8306022612776278E-4</v>
      </c>
      <c r="R186" s="33">
        <f t="shared" si="146"/>
        <v>-4.5740577231034862E-4</v>
      </c>
      <c r="S186" s="34">
        <f t="shared" si="160"/>
        <v>-4.6970770283146223E-4</v>
      </c>
      <c r="T186" s="33">
        <f t="shared" si="161"/>
        <v>-4.7752116957888724E-4</v>
      </c>
      <c r="U186" s="33">
        <f t="shared" si="193"/>
        <v>-4.7750140100799587E-4</v>
      </c>
      <c r="V186" s="33">
        <f t="shared" si="194"/>
        <v>-4.8455892176657578E-4</v>
      </c>
      <c r="W186" s="33">
        <f t="shared" si="195"/>
        <v>-5.650781691467488E-4</v>
      </c>
      <c r="X186" s="33">
        <f t="shared" si="196"/>
        <v>-4.5992582894471834E-4</v>
      </c>
      <c r="Y186" s="33">
        <f t="shared" si="197"/>
        <v>-4.3452263074605924E-4</v>
      </c>
      <c r="Z186" s="33">
        <f t="shared" si="198"/>
        <v>-4.584906901017316E-4</v>
      </c>
      <c r="AA186" s="33">
        <f t="shared" si="199"/>
        <v>-3.8715497920360775E-4</v>
      </c>
      <c r="AB186" s="33">
        <f t="shared" si="200"/>
        <v>-4.67007994086166E-4</v>
      </c>
      <c r="AC186" s="35">
        <f t="shared" si="201"/>
        <v>-4.5303188256542448E-3</v>
      </c>
      <c r="AD186" s="32">
        <f t="shared" si="162"/>
        <v>5.5390565488755428E-6</v>
      </c>
      <c r="AE186" s="33">
        <f t="shared" si="163"/>
        <v>5.5588251197669081E-6</v>
      </c>
      <c r="AF186" s="33">
        <f t="shared" si="164"/>
        <v>-1.4986956388129968E-6</v>
      </c>
      <c r="AG186" s="33">
        <f t="shared" si="165"/>
        <v>-8.2017943018986017E-5</v>
      </c>
      <c r="AH186" s="33">
        <f t="shared" si="166"/>
        <v>2.3134397183044442E-5</v>
      </c>
      <c r="AI186" s="33">
        <f t="shared" si="167"/>
        <v>4.8537595381703547E-5</v>
      </c>
      <c r="AJ186" s="33">
        <f t="shared" si="168"/>
        <v>2.456953602603118E-5</v>
      </c>
      <c r="AK186" s="33">
        <f t="shared" si="169"/>
        <v>9.590524692415503E-5</v>
      </c>
      <c r="AL186" s="33">
        <f t="shared" si="170"/>
        <v>1.6052232041596781E-5</v>
      </c>
      <c r="AM186" s="35">
        <f t="shared" si="171"/>
        <v>-4.047258599526482E-3</v>
      </c>
      <c r="AN186" s="52">
        <f t="shared" si="172"/>
        <v>-2.0115397268538615E-5</v>
      </c>
      <c r="AO186" s="34">
        <f t="shared" si="173"/>
        <v>-2.009562869764725E-5</v>
      </c>
      <c r="AP186" s="34">
        <f t="shared" si="174"/>
        <v>-2.7153149456227155E-5</v>
      </c>
      <c r="AQ186" s="34">
        <f t="shared" si="175"/>
        <v>-1.0767239683640017E-4</v>
      </c>
      <c r="AR186" s="34">
        <f t="shared" si="176"/>
        <v>-2.5200566343697162E-6</v>
      </c>
      <c r="AS186" s="34">
        <f t="shared" si="177"/>
        <v>2.2883141564289389E-5</v>
      </c>
      <c r="AT186" s="34">
        <f t="shared" si="178"/>
        <v>-1.0849177913829777E-6</v>
      </c>
      <c r="AU186" s="34">
        <f t="shared" si="179"/>
        <v>7.0250793106740872E-5</v>
      </c>
      <c r="AV186" s="34">
        <f t="shared" si="180"/>
        <v>-9.6022217758173767E-6</v>
      </c>
      <c r="AW186" s="53">
        <f t="shared" si="181"/>
        <v>-4.0729130533438962E-3</v>
      </c>
      <c r="AX186" s="52">
        <f t="shared" si="182"/>
        <v>-7.8134667473861441E-6</v>
      </c>
      <c r="AY186" s="34">
        <f t="shared" si="183"/>
        <v>-7.7936981764947788E-6</v>
      </c>
      <c r="AZ186" s="34">
        <f t="shared" si="184"/>
        <v>-1.4851218935074684E-5</v>
      </c>
      <c r="BA186" s="34">
        <f t="shared" si="185"/>
        <v>-9.5370466315247704E-5</v>
      </c>
      <c r="BB186" s="34">
        <f t="shared" si="186"/>
        <v>9.7818738867827548E-6</v>
      </c>
      <c r="BC186" s="34">
        <f t="shared" si="187"/>
        <v>3.518507208544186E-5</v>
      </c>
      <c r="BD186" s="34">
        <f t="shared" si="188"/>
        <v>1.1217012729769493E-5</v>
      </c>
      <c r="BE186" s="34">
        <f t="shared" si="189"/>
        <v>8.2552723627893343E-5</v>
      </c>
      <c r="BF186" s="34">
        <f t="shared" si="190"/>
        <v>2.6997087453350943E-6</v>
      </c>
      <c r="BG186" s="53">
        <f t="shared" si="191"/>
        <v>-4.0606111228227437E-3</v>
      </c>
      <c r="BH186" s="32">
        <v>5.5390565488755428E-6</v>
      </c>
      <c r="BI186" s="33">
        <v>5.5588251197669081E-6</v>
      </c>
      <c r="BJ186" s="33">
        <v>-1.4986956388129968E-6</v>
      </c>
      <c r="BK186" s="33">
        <v>-8.2017943018986017E-5</v>
      </c>
      <c r="BL186" s="33">
        <v>2.3134397183044442E-5</v>
      </c>
      <c r="BM186" s="33">
        <v>4.8537595381703547E-5</v>
      </c>
      <c r="BN186" s="33">
        <v>2.456953602603118E-5</v>
      </c>
      <c r="BO186" s="33">
        <v>9.590524692415503E-5</v>
      </c>
      <c r="BP186" s="33">
        <v>1.6052232041596781E-5</v>
      </c>
      <c r="BQ186" s="35">
        <v>-4.047258599526482E-3</v>
      </c>
      <c r="BR186" s="32">
        <v>-2.0115397268538615E-5</v>
      </c>
      <c r="BS186" s="33">
        <v>-2.009562869764725E-5</v>
      </c>
      <c r="BT186" s="33">
        <v>-2.7153149456227155E-5</v>
      </c>
      <c r="BU186" s="33">
        <v>-1.0767239683640017E-4</v>
      </c>
      <c r="BV186" s="33">
        <v>-2.5200566343697162E-6</v>
      </c>
      <c r="BW186" s="33">
        <v>2.2883141564289389E-5</v>
      </c>
      <c r="BX186" s="33">
        <v>-1.0849177913829777E-6</v>
      </c>
      <c r="BY186" s="33">
        <v>7.0250793106740872E-5</v>
      </c>
      <c r="BZ186" s="33">
        <v>-9.6022217758173767E-6</v>
      </c>
      <c r="CA186" s="35">
        <v>-4.0729130533438962E-3</v>
      </c>
      <c r="CB186" s="52">
        <v>-7.8134667473861441E-6</v>
      </c>
      <c r="CC186" s="34">
        <v>-7.7936981764947788E-6</v>
      </c>
      <c r="CD186" s="34">
        <v>-1.4851218935074684E-5</v>
      </c>
      <c r="CE186" s="34">
        <v>-9.5370466315247704E-5</v>
      </c>
      <c r="CF186" s="34">
        <v>9.7818738867827548E-6</v>
      </c>
      <c r="CG186" s="34">
        <v>3.518507208544186E-5</v>
      </c>
      <c r="CH186" s="34">
        <v>1.1217012729769493E-5</v>
      </c>
      <c r="CI186" s="34">
        <v>8.2552723627893343E-5</v>
      </c>
      <c r="CJ186" s="34">
        <v>2.6997087453350943E-6</v>
      </c>
      <c r="CK186" s="53">
        <v>-4.0606111228227437E-3</v>
      </c>
      <c r="CL186" s="33">
        <v>0</v>
      </c>
      <c r="CM186" s="33">
        <f t="shared" ref="CM186:CM201" si="204">(D186/D$767)/($C186/$C$767)-1</f>
        <v>1.3807830712078806E-2</v>
      </c>
      <c r="CN186" s="33">
        <f t="shared" si="148"/>
        <v>6.8753487417734238E-3</v>
      </c>
      <c r="CO186" s="33">
        <f t="shared" si="149"/>
        <v>5.5686113765229805E-3</v>
      </c>
      <c r="CP186" s="33">
        <f t="shared" si="150"/>
        <v>5.7195724223875199E-3</v>
      </c>
      <c r="CQ186" s="33">
        <f t="shared" si="151"/>
        <v>5.1370183437975392E-3</v>
      </c>
      <c r="CR186" s="33">
        <f t="shared" si="152"/>
        <v>5.0859616779497241E-3</v>
      </c>
      <c r="CS186" s="33">
        <f t="shared" si="153"/>
        <v>1.1681804358164127E-2</v>
      </c>
      <c r="CT186" s="33">
        <f t="shared" si="154"/>
        <v>1.2257788097629119E-2</v>
      </c>
      <c r="CU186" s="33">
        <f t="shared" si="155"/>
        <v>5.0703384084511693E-3</v>
      </c>
      <c r="CV186" s="33">
        <f t="shared" si="156"/>
        <v>5.2199016386491603E-3</v>
      </c>
      <c r="CW186" s="33">
        <f t="shared" si="157"/>
        <v>1.0581438024917622E-2</v>
      </c>
      <c r="CX186" s="35">
        <f t="shared" si="158"/>
        <v>6.6668952620181354E-3</v>
      </c>
    </row>
    <row r="187" spans="1:102" x14ac:dyDescent="0.3">
      <c r="A187" s="21">
        <v>43943</v>
      </c>
      <c r="B187" s="22">
        <v>2799.31</v>
      </c>
      <c r="C187" s="23">
        <v>5051.13</v>
      </c>
      <c r="D187" s="23">
        <v>5712.652</v>
      </c>
      <c r="E187" s="23">
        <f t="shared" si="192"/>
        <v>5041.8489741112635</v>
      </c>
      <c r="F187" s="23">
        <f>VLOOKUP($A187,Data!S$7:T$800,2,0)</f>
        <v>279.64833499999997</v>
      </c>
      <c r="G187" s="23">
        <f>VLOOKUP($A187,Data!V$7:Y$800,4,0)</f>
        <v>27.585212342598137</v>
      </c>
      <c r="H187" s="23">
        <f>VLOOKUP($A187,Data!P$7:Q$800,2,0)</f>
        <v>50.148699999999998</v>
      </c>
      <c r="I187" s="23">
        <f>VLOOKUP($A187,Data!K$7:N$800,4,0)</f>
        <v>52.534013093767577</v>
      </c>
      <c r="J187" s="23">
        <f>VLOOKUP($A187,Data!AA$7:AB$800,2,0)</f>
        <v>514.64819999999997</v>
      </c>
      <c r="K187" s="23">
        <f>VLOOKUP($A187,Data!AD$7:AE$800,2,0)</f>
        <v>52.011099999999999</v>
      </c>
      <c r="L187" s="23">
        <f>VLOOKUP($A187,Data!AL$7:AO$800,4,0)</f>
        <v>276.94144588766056</v>
      </c>
      <c r="M187" s="23">
        <f>VLOOKUP($A187,Data!AG$7:AJ$800,4,0)</f>
        <v>27.938619716478602</v>
      </c>
      <c r="N187" s="23">
        <f>VLOOKUP($A187,Data!AQ$7:AU$800,5,0)</f>
        <v>28.233416120578585</v>
      </c>
      <c r="O187" s="24">
        <f>VLOOKUP($A187,Data!AQ$7:AW$800,7,0)</f>
        <v>28.22168207555039</v>
      </c>
      <c r="P187" s="32">
        <f t="shared" si="159"/>
        <v>2.2930248194813929E-2</v>
      </c>
      <c r="Q187" s="33">
        <f t="shared" si="145"/>
        <v>2.2949445199389906E-2</v>
      </c>
      <c r="R187" s="33">
        <f t="shared" si="146"/>
        <v>2.2959342186150478E-2</v>
      </c>
      <c r="S187" s="34">
        <f t="shared" si="160"/>
        <v>2.2954978087449996E-2</v>
      </c>
      <c r="T187" s="33">
        <f t="shared" si="161"/>
        <v>2.2949254186724E-2</v>
      </c>
      <c r="U187" s="33">
        <f t="shared" si="193"/>
        <v>2.2946273479097057E-2</v>
      </c>
      <c r="V187" s="33">
        <f t="shared" si="194"/>
        <v>2.2966864397790498E-2</v>
      </c>
      <c r="W187" s="33">
        <f t="shared" si="195"/>
        <v>2.2928709055876961E-2</v>
      </c>
      <c r="X187" s="33">
        <f t="shared" si="196"/>
        <v>2.2956727974053459E-2</v>
      </c>
      <c r="Y187" s="33">
        <f t="shared" si="197"/>
        <v>2.2962575427388998E-2</v>
      </c>
      <c r="Z187" s="33">
        <f t="shared" si="198"/>
        <v>2.2910194989249399E-2</v>
      </c>
      <c r="AA187" s="33">
        <f t="shared" si="199"/>
        <v>2.2959647121232996E-2</v>
      </c>
      <c r="AB187" s="33">
        <f t="shared" si="200"/>
        <v>2.2962609770758924E-2</v>
      </c>
      <c r="AC187" s="35">
        <f t="shared" si="201"/>
        <v>2.2904748666183306E-2</v>
      </c>
      <c r="AD187" s="32">
        <f t="shared" si="162"/>
        <v>-1.9101266590659804E-7</v>
      </c>
      <c r="AE187" s="33">
        <f t="shared" si="163"/>
        <v>-3.1717202928494004E-6</v>
      </c>
      <c r="AF187" s="33">
        <f t="shared" si="164"/>
        <v>1.7419198400592251E-5</v>
      </c>
      <c r="AG187" s="33">
        <f t="shared" si="165"/>
        <v>-2.0736143512944949E-5</v>
      </c>
      <c r="AH187" s="33">
        <f t="shared" si="166"/>
        <v>7.2827746635528712E-6</v>
      </c>
      <c r="AI187" s="33">
        <f t="shared" si="167"/>
        <v>1.3130227999091915E-5</v>
      </c>
      <c r="AJ187" s="33">
        <f t="shared" si="168"/>
        <v>-3.925021014050678E-5</v>
      </c>
      <c r="AK187" s="33">
        <f t="shared" si="169"/>
        <v>1.0201921843089323E-5</v>
      </c>
      <c r="AL187" s="33">
        <f t="shared" si="170"/>
        <v>1.3164571369017608E-5</v>
      </c>
      <c r="AM187" s="35">
        <f t="shared" si="171"/>
        <v>-4.4696533206600719E-5</v>
      </c>
      <c r="AN187" s="52">
        <f t="shared" si="172"/>
        <v>-1.0087999426477978E-5</v>
      </c>
      <c r="AO187" s="34">
        <f t="shared" si="173"/>
        <v>-1.3068707053420781E-5</v>
      </c>
      <c r="AP187" s="34">
        <f t="shared" si="174"/>
        <v>7.5222116400208705E-6</v>
      </c>
      <c r="AQ187" s="34">
        <f t="shared" si="175"/>
        <v>-3.0633130273516329E-5</v>
      </c>
      <c r="AR187" s="34">
        <f t="shared" si="176"/>
        <v>-2.614212097018509E-6</v>
      </c>
      <c r="AS187" s="34">
        <f t="shared" si="177"/>
        <v>3.2332412385205345E-6</v>
      </c>
      <c r="AT187" s="34">
        <f t="shared" si="178"/>
        <v>-4.9147196901078161E-5</v>
      </c>
      <c r="AU187" s="34">
        <f t="shared" si="179"/>
        <v>3.049350825179431E-7</v>
      </c>
      <c r="AV187" s="34">
        <f t="shared" si="180"/>
        <v>3.2675846084462279E-6</v>
      </c>
      <c r="AW187" s="53">
        <f t="shared" si="181"/>
        <v>-5.4593519967172099E-5</v>
      </c>
      <c r="AX187" s="52">
        <f t="shared" si="182"/>
        <v>-5.7239007260623254E-6</v>
      </c>
      <c r="AY187" s="34">
        <f t="shared" si="183"/>
        <v>-8.7046083530051277E-6</v>
      </c>
      <c r="AZ187" s="34">
        <f t="shared" si="184"/>
        <v>1.1886310340436523E-5</v>
      </c>
      <c r="BA187" s="34">
        <f t="shared" si="185"/>
        <v>-2.6269031573100676E-5</v>
      </c>
      <c r="BB187" s="34">
        <f t="shared" si="186"/>
        <v>1.7498866033971439E-6</v>
      </c>
      <c r="BC187" s="34">
        <f t="shared" si="187"/>
        <v>7.5973399389361873E-6</v>
      </c>
      <c r="BD187" s="34">
        <f t="shared" si="188"/>
        <v>-4.4783098200662508E-5</v>
      </c>
      <c r="BE187" s="34">
        <f t="shared" si="189"/>
        <v>4.6690337829335959E-6</v>
      </c>
      <c r="BF187" s="34">
        <f t="shared" si="190"/>
        <v>7.6316833088618807E-6</v>
      </c>
      <c r="BG187" s="53">
        <f t="shared" si="191"/>
        <v>-5.0229421266756447E-5</v>
      </c>
      <c r="BH187" s="32">
        <v>-1.9101266590659804E-7</v>
      </c>
      <c r="BI187" s="33">
        <v>-3.1717202928494004E-6</v>
      </c>
      <c r="BJ187" s="33">
        <v>1.7419198400592251E-5</v>
      </c>
      <c r="BK187" s="33">
        <v>-2.0736143512944949E-5</v>
      </c>
      <c r="BL187" s="33">
        <v>7.2827746635528712E-6</v>
      </c>
      <c r="BM187" s="33">
        <v>1.3130227999091915E-5</v>
      </c>
      <c r="BN187" s="33">
        <v>-3.925021014050678E-5</v>
      </c>
      <c r="BO187" s="33">
        <v>1.0201921843089323E-5</v>
      </c>
      <c r="BP187" s="33">
        <v>1.3164571369017608E-5</v>
      </c>
      <c r="BQ187" s="35">
        <v>-4.4696533206600719E-5</v>
      </c>
      <c r="BR187" s="32">
        <v>-1.0087999426477978E-5</v>
      </c>
      <c r="BS187" s="33">
        <v>-1.3068707053420781E-5</v>
      </c>
      <c r="BT187" s="33">
        <v>7.5222116400208705E-6</v>
      </c>
      <c r="BU187" s="33">
        <v>-3.0633130273516329E-5</v>
      </c>
      <c r="BV187" s="33">
        <v>-2.614212097018509E-6</v>
      </c>
      <c r="BW187" s="33">
        <v>3.2332412385205345E-6</v>
      </c>
      <c r="BX187" s="33">
        <v>-4.9147196901078161E-5</v>
      </c>
      <c r="BY187" s="33">
        <v>3.049350825179431E-7</v>
      </c>
      <c r="BZ187" s="33">
        <v>3.2675846084462279E-6</v>
      </c>
      <c r="CA187" s="35">
        <v>-5.4593519967172099E-5</v>
      </c>
      <c r="CB187" s="52">
        <v>-5.7239007260623254E-6</v>
      </c>
      <c r="CC187" s="34">
        <v>-8.7046083530051277E-6</v>
      </c>
      <c r="CD187" s="34">
        <v>1.1886310340436523E-5</v>
      </c>
      <c r="CE187" s="34">
        <v>-2.6269031573100676E-5</v>
      </c>
      <c r="CF187" s="34">
        <v>1.7498866033971439E-6</v>
      </c>
      <c r="CG187" s="34">
        <v>7.5973399389361873E-6</v>
      </c>
      <c r="CH187" s="34">
        <v>-4.4783098200662508E-5</v>
      </c>
      <c r="CI187" s="34">
        <v>4.6690337829335959E-6</v>
      </c>
      <c r="CJ187" s="34">
        <v>7.6316833088618807E-6</v>
      </c>
      <c r="CK187" s="53">
        <v>-5.0229421266756447E-5</v>
      </c>
      <c r="CL187" s="33">
        <v>0</v>
      </c>
      <c r="CM187" s="33">
        <f t="shared" si="204"/>
        <v>1.3781810123938865E-2</v>
      </c>
      <c r="CN187" s="33">
        <f t="shared" si="148"/>
        <v>6.8618980973516042E-3</v>
      </c>
      <c r="CO187" s="33">
        <f t="shared" si="149"/>
        <v>5.5630388141041376E-3</v>
      </c>
      <c r="CP187" s="33">
        <f t="shared" si="150"/>
        <v>5.7139791323610467E-3</v>
      </c>
      <c r="CQ187" s="33">
        <f t="shared" si="151"/>
        <v>5.1385254685540893E-3</v>
      </c>
      <c r="CR187" s="33">
        <f t="shared" si="152"/>
        <v>5.1684433696870258E-3</v>
      </c>
      <c r="CS187" s="33">
        <f t="shared" si="153"/>
        <v>1.1658388940123832E-2</v>
      </c>
      <c r="CT187" s="33">
        <f t="shared" si="154"/>
        <v>1.2208634180199018E-2</v>
      </c>
      <c r="CU187" s="33">
        <f t="shared" si="155"/>
        <v>5.0456329693491231E-3</v>
      </c>
      <c r="CV187" s="33">
        <f t="shared" si="156"/>
        <v>5.1234584373038849E-3</v>
      </c>
      <c r="CW187" s="33">
        <f t="shared" si="157"/>
        <v>1.0565208357793621E-2</v>
      </c>
      <c r="CX187" s="35">
        <f t="shared" si="158"/>
        <v>1.0759678121965877E-2</v>
      </c>
    </row>
    <row r="188" spans="1:102" x14ac:dyDescent="0.3">
      <c r="A188" s="21">
        <v>43942</v>
      </c>
      <c r="B188" s="22">
        <v>2736.56</v>
      </c>
      <c r="C188" s="23">
        <v>4937.8100000000004</v>
      </c>
      <c r="D188" s="23">
        <v>5584.4369999999999</v>
      </c>
      <c r="E188" s="23">
        <f t="shared" si="192"/>
        <v>4928.7105318531894</v>
      </c>
      <c r="F188" s="23">
        <f>VLOOKUP($A188,Data!S$7:T$800,2,0)</f>
        <v>273.37459200000001</v>
      </c>
      <c r="G188" s="23">
        <f>VLOOKUP($A188,Data!V$7:Y$800,4,0)</f>
        <v>26.966433191822773</v>
      </c>
      <c r="H188" s="23">
        <f>VLOOKUP($A188,Data!P$7:Q$800,2,0)</f>
        <v>49.022799999999997</v>
      </c>
      <c r="I188" s="23">
        <f>VLOOKUP($A188,Data!K$7:N$800,4,0)</f>
        <v>51.356475410934955</v>
      </c>
      <c r="J188" s="23">
        <f>VLOOKUP($A188,Data!AA$7:AB$800,2,0)</f>
        <v>503.09870000000001</v>
      </c>
      <c r="K188" s="23">
        <f>VLOOKUP($A188,Data!AD$7:AE$800,2,0)</f>
        <v>50.843600000000002</v>
      </c>
      <c r="L188" s="23">
        <f>VLOOKUP($A188,Data!AL$7:AO$800,4,0)</f>
        <v>270.73876792338666</v>
      </c>
      <c r="M188" s="23">
        <f>VLOOKUP($A188,Data!AG$7:AJ$800,4,0)</f>
        <v>27.311556027749685</v>
      </c>
      <c r="N188" s="23">
        <f>VLOOKUP($A188,Data!AQ$7:AU$800,5,0)</f>
        <v>27.599655990266896</v>
      </c>
      <c r="O188" s="24">
        <f>VLOOKUP($A188,Data!AQ$7:AW$800,7,0)</f>
        <v>27.589745880396052</v>
      </c>
      <c r="P188" s="32">
        <f t="shared" si="159"/>
        <v>-3.0674846625766805E-2</v>
      </c>
      <c r="Q188" s="33">
        <f t="shared" si="145"/>
        <v>-3.0653950953678399E-2</v>
      </c>
      <c r="R188" s="33">
        <f t="shared" si="146"/>
        <v>-3.0648314303657664E-2</v>
      </c>
      <c r="S188" s="34">
        <f t="shared" si="160"/>
        <v>-3.0652294151974034E-2</v>
      </c>
      <c r="T188" s="33">
        <f t="shared" si="161"/>
        <v>-3.0646134079992837E-2</v>
      </c>
      <c r="U188" s="33">
        <f t="shared" si="193"/>
        <v>-3.0642644271021258E-2</v>
      </c>
      <c r="V188" s="33">
        <f t="shared" si="194"/>
        <v>-3.0646969610086061E-2</v>
      </c>
      <c r="W188" s="33">
        <f t="shared" si="195"/>
        <v>-3.0631303698169576E-2</v>
      </c>
      <c r="X188" s="33">
        <f t="shared" si="196"/>
        <v>-3.0651603802722582E-2</v>
      </c>
      <c r="Y188" s="33">
        <f t="shared" si="197"/>
        <v>-3.0638353040766009E-2</v>
      </c>
      <c r="Z188" s="33">
        <f t="shared" si="198"/>
        <v>-3.061995025600206E-2</v>
      </c>
      <c r="AA188" s="33">
        <f t="shared" si="199"/>
        <v>-3.0611490139584974E-2</v>
      </c>
      <c r="AB188" s="33">
        <f t="shared" si="200"/>
        <v>-3.0641402732133005E-2</v>
      </c>
      <c r="AC188" s="35">
        <f t="shared" si="201"/>
        <v>-2.9937522069754641E-2</v>
      </c>
      <c r="AD188" s="32">
        <f t="shared" si="162"/>
        <v>7.8168736855621646E-6</v>
      </c>
      <c r="AE188" s="33">
        <f t="shared" si="163"/>
        <v>1.1306682657141742E-5</v>
      </c>
      <c r="AF188" s="33">
        <f t="shared" si="164"/>
        <v>6.9813435923382627E-6</v>
      </c>
      <c r="AG188" s="33">
        <f t="shared" si="165"/>
        <v>2.2647255508823072E-5</v>
      </c>
      <c r="AH188" s="33">
        <f t="shared" si="166"/>
        <v>2.3471509558170567E-6</v>
      </c>
      <c r="AI188" s="33">
        <f t="shared" si="167"/>
        <v>1.5597912912390655E-5</v>
      </c>
      <c r="AJ188" s="33">
        <f t="shared" si="168"/>
        <v>3.400069767633962E-5</v>
      </c>
      <c r="AK188" s="33">
        <f t="shared" si="169"/>
        <v>4.2460814093425725E-5</v>
      </c>
      <c r="AL188" s="33">
        <f t="shared" si="170"/>
        <v>1.2548221545394256E-5</v>
      </c>
      <c r="AM188" s="35">
        <f t="shared" si="171"/>
        <v>7.164288839237587E-4</v>
      </c>
      <c r="AN188" s="52">
        <f t="shared" si="172"/>
        <v>2.1802236648271744E-6</v>
      </c>
      <c r="AO188" s="34">
        <f t="shared" si="173"/>
        <v>5.6700326364067521E-6</v>
      </c>
      <c r="AP188" s="34">
        <f t="shared" si="174"/>
        <v>1.3446935716032726E-6</v>
      </c>
      <c r="AQ188" s="34">
        <f t="shared" si="175"/>
        <v>1.7010605488088082E-5</v>
      </c>
      <c r="AR188" s="34">
        <f t="shared" si="176"/>
        <v>-3.2894990649179334E-6</v>
      </c>
      <c r="AS188" s="34">
        <f t="shared" si="177"/>
        <v>9.9612628916556645E-6</v>
      </c>
      <c r="AT188" s="34">
        <f t="shared" si="178"/>
        <v>2.8364047655604629E-5</v>
      </c>
      <c r="AU188" s="34">
        <f t="shared" si="179"/>
        <v>3.6824164072690735E-5</v>
      </c>
      <c r="AV188" s="34">
        <f t="shared" si="180"/>
        <v>6.9115715246592657E-6</v>
      </c>
      <c r="AW188" s="53">
        <f t="shared" si="181"/>
        <v>7.1079223390302371E-4</v>
      </c>
      <c r="AX188" s="52">
        <f t="shared" si="182"/>
        <v>6.160071981176074E-6</v>
      </c>
      <c r="AY188" s="34">
        <f t="shared" si="183"/>
        <v>9.6498809527556517E-6</v>
      </c>
      <c r="AZ188" s="34">
        <f t="shared" si="184"/>
        <v>5.3245418879521722E-6</v>
      </c>
      <c r="BA188" s="34">
        <f t="shared" si="185"/>
        <v>2.0990453804436981E-5</v>
      </c>
      <c r="BB188" s="34">
        <f t="shared" si="186"/>
        <v>6.9034925143096615E-7</v>
      </c>
      <c r="BC188" s="34">
        <f t="shared" si="187"/>
        <v>1.3941111208004564E-5</v>
      </c>
      <c r="BD188" s="34">
        <f t="shared" si="188"/>
        <v>3.2343895971953529E-5</v>
      </c>
      <c r="BE188" s="34">
        <f t="shared" si="189"/>
        <v>4.0804012389039634E-5</v>
      </c>
      <c r="BF188" s="34">
        <f t="shared" si="190"/>
        <v>1.0891419841008165E-5</v>
      </c>
      <c r="BG188" s="53">
        <f t="shared" si="191"/>
        <v>7.1477208221937261E-4</v>
      </c>
      <c r="BH188" s="32">
        <v>7.8168736855621646E-6</v>
      </c>
      <c r="BI188" s="33">
        <v>1.1306682657141742E-5</v>
      </c>
      <c r="BJ188" s="33">
        <v>6.9813435923382627E-6</v>
      </c>
      <c r="BK188" s="33">
        <v>2.2647255508823072E-5</v>
      </c>
      <c r="BL188" s="33">
        <v>2.3471509558170567E-6</v>
      </c>
      <c r="BM188" s="33">
        <v>1.5597912912390655E-5</v>
      </c>
      <c r="BN188" s="33">
        <v>3.400069767633962E-5</v>
      </c>
      <c r="BO188" s="33">
        <v>4.2460814093425725E-5</v>
      </c>
      <c r="BP188" s="33">
        <v>1.2548221545394256E-5</v>
      </c>
      <c r="BQ188" s="35">
        <v>7.164288839237587E-4</v>
      </c>
      <c r="BR188" s="32">
        <v>2.1802236648271744E-6</v>
      </c>
      <c r="BS188" s="33">
        <v>5.6700326364067521E-6</v>
      </c>
      <c r="BT188" s="33">
        <v>1.3446935716032726E-6</v>
      </c>
      <c r="BU188" s="33">
        <v>1.7010605488088082E-5</v>
      </c>
      <c r="BV188" s="33">
        <v>-3.2894990649179334E-6</v>
      </c>
      <c r="BW188" s="33">
        <v>9.9612628916556645E-6</v>
      </c>
      <c r="BX188" s="33">
        <v>2.8364047655604629E-5</v>
      </c>
      <c r="BY188" s="33">
        <v>3.6824164072690735E-5</v>
      </c>
      <c r="BZ188" s="33">
        <v>6.9115715246592657E-6</v>
      </c>
      <c r="CA188" s="35">
        <v>7.1079223390302371E-4</v>
      </c>
      <c r="CB188" s="52">
        <v>6.160071981176074E-6</v>
      </c>
      <c r="CC188" s="34">
        <v>9.6498809527556517E-6</v>
      </c>
      <c r="CD188" s="34">
        <v>5.3245418879521722E-6</v>
      </c>
      <c r="CE188" s="34">
        <v>2.0990453804436981E-5</v>
      </c>
      <c r="CF188" s="34">
        <v>6.9034925143096615E-7</v>
      </c>
      <c r="CG188" s="34">
        <v>1.3941111208004564E-5</v>
      </c>
      <c r="CH188" s="34">
        <v>3.2343895971953529E-5</v>
      </c>
      <c r="CI188" s="34">
        <v>4.0804012389039634E-5</v>
      </c>
      <c r="CJ188" s="34">
        <v>1.0891419841008165E-5</v>
      </c>
      <c r="CK188" s="53">
        <v>7.1477208221937261E-4</v>
      </c>
      <c r="CL188" s="33">
        <v>0</v>
      </c>
      <c r="CM188" s="33">
        <f t="shared" si="204"/>
        <v>1.3772001928501254E-2</v>
      </c>
      <c r="CN188" s="33">
        <f t="shared" si="148"/>
        <v>6.8564522524285909E-3</v>
      </c>
      <c r="CO188" s="33">
        <f t="shared" si="149"/>
        <v>5.5632265802874059E-3</v>
      </c>
      <c r="CP188" s="33">
        <f t="shared" si="150"/>
        <v>5.7170974226556925E-3</v>
      </c>
      <c r="CQ188" s="33">
        <f t="shared" si="151"/>
        <v>5.1214098531764396E-3</v>
      </c>
      <c r="CR188" s="33">
        <f t="shared" si="152"/>
        <v>5.1888194886795524E-3</v>
      </c>
      <c r="CS188" s="33">
        <f t="shared" si="153"/>
        <v>1.1651186602154251E-2</v>
      </c>
      <c r="CT188" s="33">
        <f t="shared" si="154"/>
        <v>1.219564198432721E-2</v>
      </c>
      <c r="CU188" s="33">
        <f t="shared" si="155"/>
        <v>5.0841976962316959E-3</v>
      </c>
      <c r="CV188" s="33">
        <f t="shared" si="156"/>
        <v>5.1134343948167071E-3</v>
      </c>
      <c r="CW188" s="33">
        <f t="shared" si="157"/>
        <v>1.0552203329377452E-2</v>
      </c>
      <c r="CX188" s="35">
        <f t="shared" si="158"/>
        <v>1.0803843967882809E-2</v>
      </c>
    </row>
    <row r="189" spans="1:102" x14ac:dyDescent="0.3">
      <c r="A189" s="21">
        <v>43941</v>
      </c>
      <c r="B189" s="22">
        <v>2823.16</v>
      </c>
      <c r="C189" s="23">
        <v>5093.96</v>
      </c>
      <c r="D189" s="23">
        <v>5761.0020000000004</v>
      </c>
      <c r="E189" s="23">
        <f t="shared" si="192"/>
        <v>5084.5640858471388</v>
      </c>
      <c r="F189" s="23">
        <f>VLOOKUP($A189,Data!S$7:T$800,2,0)</f>
        <v>282.01733300000001</v>
      </c>
      <c r="G189" s="23">
        <f>VLOOKUP($A189,Data!V$7:Y$800,4,0)</f>
        <v>27.81887714829729</v>
      </c>
      <c r="H189" s="23">
        <f>VLOOKUP($A189,Data!P$7:Q$800,2,0)</f>
        <v>50.572699999999998</v>
      </c>
      <c r="I189" s="23">
        <f>VLOOKUP($A189,Data!K$7:N$800,4,0)</f>
        <v>52.979300452821917</v>
      </c>
      <c r="J189" s="23">
        <f>VLOOKUP($A189,Data!AA$7:AB$800,2,0)</f>
        <v>519.00710000000004</v>
      </c>
      <c r="K189" s="23">
        <f>VLOOKUP($A189,Data!AD$7:AE$800,2,0)</f>
        <v>52.450600000000001</v>
      </c>
      <c r="L189" s="23">
        <f>VLOOKUP($A189,Data!AL$7:AO$800,4,0)</f>
        <v>279.29063321953618</v>
      </c>
      <c r="M189" s="23">
        <f>VLOOKUP($A189,Data!AG$7:AJ$800,4,0)</f>
        <v>28.174004282021407</v>
      </c>
      <c r="N189" s="23">
        <f>VLOOKUP($A189,Data!AQ$7:AU$800,5,0)</f>
        <v>28.472080474714318</v>
      </c>
      <c r="O189" s="24">
        <f>VLOOKUP($A189,Data!AQ$7:AW$800,7,0)</f>
        <v>28.441205085328491</v>
      </c>
      <c r="P189" s="32">
        <f t="shared" si="159"/>
        <v>-1.7880997439608137E-2</v>
      </c>
      <c r="Q189" s="33">
        <f t="shared" si="145"/>
        <v>-1.7884134867507839E-2</v>
      </c>
      <c r="R189" s="33">
        <f t="shared" si="146"/>
        <v>-1.788234299334901E-2</v>
      </c>
      <c r="S189" s="34">
        <f t="shared" si="160"/>
        <v>-1.788234299334901E-2</v>
      </c>
      <c r="T189" s="33">
        <f t="shared" si="161"/>
        <v>-1.7898575948174122E-2</v>
      </c>
      <c r="U189" s="33">
        <f t="shared" si="193"/>
        <v>-1.7899339577440609E-2</v>
      </c>
      <c r="V189" s="33">
        <f t="shared" si="194"/>
        <v>-1.7918105306493404E-2</v>
      </c>
      <c r="W189" s="33">
        <f t="shared" si="195"/>
        <v>-1.7794900018345272E-2</v>
      </c>
      <c r="X189" s="33">
        <f t="shared" si="196"/>
        <v>-1.788782161605007E-2</v>
      </c>
      <c r="Y189" s="33">
        <f t="shared" si="197"/>
        <v>-1.7878341890520399E-2</v>
      </c>
      <c r="Z189" s="33">
        <f t="shared" si="198"/>
        <v>-1.7862959807557477E-2</v>
      </c>
      <c r="AA189" s="33">
        <f t="shared" si="199"/>
        <v>-1.7850162415721904E-2</v>
      </c>
      <c r="AB189" s="33">
        <f t="shared" si="200"/>
        <v>-1.7840014723079056E-2</v>
      </c>
      <c r="AC189" s="35">
        <f t="shared" si="201"/>
        <v>-1.7018374520079926E-2</v>
      </c>
      <c r="AD189" s="32">
        <f t="shared" si="162"/>
        <v>-1.4441080666283135E-5</v>
      </c>
      <c r="AE189" s="33">
        <f t="shared" si="163"/>
        <v>-1.5204709932770122E-5</v>
      </c>
      <c r="AF189" s="33">
        <f t="shared" si="164"/>
        <v>-3.39704389855644E-5</v>
      </c>
      <c r="AG189" s="33">
        <f t="shared" si="165"/>
        <v>8.9234849162567187E-5</v>
      </c>
      <c r="AH189" s="33">
        <f t="shared" si="166"/>
        <v>-3.6867485422309443E-6</v>
      </c>
      <c r="AI189" s="33">
        <f t="shared" si="167"/>
        <v>5.7929769874398573E-6</v>
      </c>
      <c r="AJ189" s="33">
        <f t="shared" si="168"/>
        <v>2.1175059950362396E-5</v>
      </c>
      <c r="AK189" s="33">
        <f t="shared" si="169"/>
        <v>3.397245178593522E-5</v>
      </c>
      <c r="AL189" s="33">
        <f t="shared" si="170"/>
        <v>4.4120144428783092E-5</v>
      </c>
      <c r="AM189" s="35">
        <f t="shared" si="171"/>
        <v>8.6576034742791297E-4</v>
      </c>
      <c r="AN189" s="52">
        <f t="shared" si="172"/>
        <v>-1.6232954825112778E-5</v>
      </c>
      <c r="AO189" s="34">
        <f t="shared" si="173"/>
        <v>-1.6996584091599765E-5</v>
      </c>
      <c r="AP189" s="34">
        <f t="shared" si="174"/>
        <v>-3.5762313144394042E-5</v>
      </c>
      <c r="AQ189" s="34">
        <f t="shared" si="175"/>
        <v>8.7442975003737544E-5</v>
      </c>
      <c r="AR189" s="34">
        <f t="shared" si="176"/>
        <v>-5.478622701060587E-6</v>
      </c>
      <c r="AS189" s="34">
        <f t="shared" si="177"/>
        <v>4.0011028286102146E-6</v>
      </c>
      <c r="AT189" s="34">
        <f t="shared" si="178"/>
        <v>1.9383185791532753E-5</v>
      </c>
      <c r="AU189" s="34">
        <f t="shared" si="179"/>
        <v>3.2180577627105578E-5</v>
      </c>
      <c r="AV189" s="34">
        <f t="shared" si="180"/>
        <v>4.232827026995345E-5</v>
      </c>
      <c r="AW189" s="53">
        <f t="shared" si="181"/>
        <v>8.6396847326908333E-4</v>
      </c>
      <c r="AX189" s="52">
        <f t="shared" si="182"/>
        <v>-1.6232954825112778E-5</v>
      </c>
      <c r="AY189" s="34">
        <f t="shared" si="183"/>
        <v>-1.6996584091599765E-5</v>
      </c>
      <c r="AZ189" s="34">
        <f t="shared" si="184"/>
        <v>-3.5762313144394042E-5</v>
      </c>
      <c r="BA189" s="34">
        <f t="shared" si="185"/>
        <v>8.7442975003737544E-5</v>
      </c>
      <c r="BB189" s="34">
        <f t="shared" si="186"/>
        <v>-5.478622701060587E-6</v>
      </c>
      <c r="BC189" s="34">
        <f t="shared" si="187"/>
        <v>4.0011028286102146E-6</v>
      </c>
      <c r="BD189" s="34">
        <f t="shared" si="188"/>
        <v>1.9383185791532753E-5</v>
      </c>
      <c r="BE189" s="34">
        <f t="shared" si="189"/>
        <v>3.2180577627105578E-5</v>
      </c>
      <c r="BF189" s="34">
        <f t="shared" si="190"/>
        <v>4.232827026995345E-5</v>
      </c>
      <c r="BG189" s="53">
        <f t="shared" si="191"/>
        <v>8.6396847326908333E-4</v>
      </c>
      <c r="BH189" s="32">
        <v>-1.4441080666283135E-5</v>
      </c>
      <c r="BI189" s="33">
        <v>-1.5204709932770122E-5</v>
      </c>
      <c r="BJ189" s="33">
        <v>-3.39704389855644E-5</v>
      </c>
      <c r="BK189" s="33">
        <v>8.9234849162567187E-5</v>
      </c>
      <c r="BL189" s="33">
        <v>-3.6867485422309443E-6</v>
      </c>
      <c r="BM189" s="33">
        <v>5.7929769874398573E-6</v>
      </c>
      <c r="BN189" s="33">
        <v>2.1175059950362396E-5</v>
      </c>
      <c r="BO189" s="33">
        <v>3.397245178593522E-5</v>
      </c>
      <c r="BP189" s="33">
        <v>4.4120144428783092E-5</v>
      </c>
      <c r="BQ189" s="35">
        <v>8.6576034742791297E-4</v>
      </c>
      <c r="BR189" s="32">
        <v>-1.6232954825112778E-5</v>
      </c>
      <c r="BS189" s="33">
        <v>-1.6996584091599765E-5</v>
      </c>
      <c r="BT189" s="33">
        <v>-3.5762313144394042E-5</v>
      </c>
      <c r="BU189" s="33">
        <v>8.7442975003737544E-5</v>
      </c>
      <c r="BV189" s="33">
        <v>-5.478622701060587E-6</v>
      </c>
      <c r="BW189" s="33">
        <v>4.0011028286102146E-6</v>
      </c>
      <c r="BX189" s="33">
        <v>1.9383185791532753E-5</v>
      </c>
      <c r="BY189" s="33">
        <v>3.2180577627105578E-5</v>
      </c>
      <c r="BZ189" s="33">
        <v>4.232827026995345E-5</v>
      </c>
      <c r="CA189" s="35">
        <v>8.6396847326908333E-4</v>
      </c>
      <c r="CB189" s="52">
        <v>-1.6232954825112778E-5</v>
      </c>
      <c r="CC189" s="34">
        <v>-1.6996584091599765E-5</v>
      </c>
      <c r="CD189" s="34">
        <v>-3.5762313144394042E-5</v>
      </c>
      <c r="CE189" s="34">
        <v>8.7442975003737544E-5</v>
      </c>
      <c r="CF189" s="34">
        <v>-5.478622701060587E-6</v>
      </c>
      <c r="CG189" s="34">
        <v>4.0011028286102146E-6</v>
      </c>
      <c r="CH189" s="34">
        <v>1.9383185791532753E-5</v>
      </c>
      <c r="CI189" s="34">
        <v>3.2180577627105578E-5</v>
      </c>
      <c r="CJ189" s="34">
        <v>4.232827026995345E-5</v>
      </c>
      <c r="CK189" s="53">
        <v>8.6396847326908333E-4</v>
      </c>
      <c r="CL189" s="33">
        <v>0</v>
      </c>
      <c r="CM189" s="33">
        <f t="shared" si="204"/>
        <v>1.3766106980300119E-2</v>
      </c>
      <c r="CN189" s="33">
        <f t="shared" si="148"/>
        <v>6.85473134106096E-3</v>
      </c>
      <c r="CO189" s="33">
        <f t="shared" si="149"/>
        <v>5.5551177141637265E-3</v>
      </c>
      <c r="CP189" s="33">
        <f t="shared" si="150"/>
        <v>5.7053666362782973E-3</v>
      </c>
      <c r="CQ189" s="33">
        <f t="shared" si="151"/>
        <v>5.114170903387949E-3</v>
      </c>
      <c r="CR189" s="33">
        <f t="shared" si="152"/>
        <v>5.1653353715253036E-3</v>
      </c>
      <c r="CS189" s="33">
        <f t="shared" si="153"/>
        <v>1.1648737020498068E-2</v>
      </c>
      <c r="CT189" s="33">
        <f t="shared" si="154"/>
        <v>1.217935483337218E-2</v>
      </c>
      <c r="CU189" s="33">
        <f t="shared" si="155"/>
        <v>5.0489446868942078E-3</v>
      </c>
      <c r="CV189" s="33">
        <f t="shared" si="156"/>
        <v>5.0694087701610435E-3</v>
      </c>
      <c r="CW189" s="33">
        <f t="shared" si="157"/>
        <v>1.0539121861934841E-2</v>
      </c>
      <c r="CX189" s="35">
        <f t="shared" si="158"/>
        <v>1.0057325999942135E-2</v>
      </c>
    </row>
    <row r="190" spans="1:102" x14ac:dyDescent="0.3">
      <c r="A190" s="21">
        <v>43938</v>
      </c>
      <c r="B190" s="22">
        <v>2874.56</v>
      </c>
      <c r="C190" s="23">
        <v>5186.72</v>
      </c>
      <c r="D190" s="23">
        <v>5865.8980000000001</v>
      </c>
      <c r="E190" s="23">
        <f t="shared" si="192"/>
        <v>5177.1435423981038</v>
      </c>
      <c r="F190" s="23">
        <f>VLOOKUP($A190,Data!S$7:T$800,2,0)</f>
        <v>287.15703500000001</v>
      </c>
      <c r="G190" s="23">
        <f>VLOOKUP($A190,Data!V$7:Y$800,4,0)</f>
        <v>28.325891906363161</v>
      </c>
      <c r="H190" s="23">
        <f>VLOOKUP($A190,Data!P$7:Q$800,2,0)</f>
        <v>51.495399999999997</v>
      </c>
      <c r="I190" s="23">
        <f>VLOOKUP($A190,Data!K$7:N$800,4,0)</f>
        <v>53.93914209345018</v>
      </c>
      <c r="J190" s="23">
        <f>VLOOKUP($A190,Data!AA$7:AB$800,2,0)</f>
        <v>528.46010000000001</v>
      </c>
      <c r="K190" s="23">
        <f>VLOOKUP($A190,Data!AD$7:AE$800,2,0)</f>
        <v>53.4054</v>
      </c>
      <c r="L190" s="23">
        <f>VLOOKUP($A190,Data!AL$7:AO$800,4,0)</f>
        <v>284.37032897650539</v>
      </c>
      <c r="M190" s="23">
        <f>VLOOKUP($A190,Data!AG$7:AJ$800,4,0)</f>
        <v>28.686055023252806</v>
      </c>
      <c r="N190" s="23">
        <f>VLOOKUP($A190,Data!AQ$7:AU$800,5,0)</f>
        <v>28.989249105568668</v>
      </c>
      <c r="O190" s="24">
        <f>VLOOKUP($A190,Data!AQ$7:AW$800,7,0)</f>
        <v>28.933608063571555</v>
      </c>
      <c r="P190" s="32">
        <f t="shared" si="159"/>
        <v>2.6793591827257934E-2</v>
      </c>
      <c r="Q190" s="33">
        <f t="shared" si="145"/>
        <v>2.6823169802206781E-2</v>
      </c>
      <c r="R190" s="33">
        <f t="shared" si="146"/>
        <v>2.6835246093765752E-2</v>
      </c>
      <c r="S190" s="34">
        <f t="shared" si="160"/>
        <v>2.6828997953789579E-2</v>
      </c>
      <c r="T190" s="33">
        <f t="shared" si="161"/>
        <v>2.6836026607170993E-2</v>
      </c>
      <c r="U190" s="33">
        <f t="shared" si="193"/>
        <v>2.683527871625313E-2</v>
      </c>
      <c r="V190" s="33">
        <f t="shared" si="194"/>
        <v>2.6839802669623047E-2</v>
      </c>
      <c r="W190" s="33">
        <f t="shared" si="195"/>
        <v>2.6747033339611814E-2</v>
      </c>
      <c r="X190" s="33">
        <f t="shared" si="196"/>
        <v>2.6831371066195819E-2</v>
      </c>
      <c r="Y190" s="33">
        <f t="shared" si="197"/>
        <v>2.6835378785111219E-2</v>
      </c>
      <c r="Z190" s="33">
        <f t="shared" si="198"/>
        <v>2.6820339603276677E-2</v>
      </c>
      <c r="AA190" s="33">
        <f t="shared" si="199"/>
        <v>2.6734530059031147E-2</v>
      </c>
      <c r="AB190" s="33">
        <f t="shared" si="200"/>
        <v>2.6839201214566843E-2</v>
      </c>
      <c r="AC190" s="35">
        <f t="shared" si="201"/>
        <v>2.3745449401545882E-2</v>
      </c>
      <c r="AD190" s="32">
        <f t="shared" si="162"/>
        <v>1.2856804964211932E-5</v>
      </c>
      <c r="AE190" s="33">
        <f t="shared" si="163"/>
        <v>1.2108914046349284E-5</v>
      </c>
      <c r="AF190" s="33">
        <f t="shared" si="164"/>
        <v>1.663286741626635E-5</v>
      </c>
      <c r="AG190" s="33">
        <f t="shared" si="165"/>
        <v>-7.6136462594966758E-5</v>
      </c>
      <c r="AH190" s="33">
        <f t="shared" si="166"/>
        <v>8.2012639890383099E-6</v>
      </c>
      <c r="AI190" s="33">
        <f t="shared" si="167"/>
        <v>1.2208982904438059E-5</v>
      </c>
      <c r="AJ190" s="33">
        <f t="shared" si="168"/>
        <v>-2.8301989301038333E-6</v>
      </c>
      <c r="AK190" s="33">
        <f t="shared" si="169"/>
        <v>-8.8639743175633612E-5</v>
      </c>
      <c r="AL190" s="33">
        <f t="shared" si="170"/>
        <v>1.6031412360062447E-5</v>
      </c>
      <c r="AM190" s="35">
        <f t="shared" si="171"/>
        <v>-3.0777204006608994E-3</v>
      </c>
      <c r="AN190" s="52">
        <f t="shared" si="172"/>
        <v>7.8051340524076807E-7</v>
      </c>
      <c r="AO190" s="34">
        <f t="shared" si="173"/>
        <v>3.2622487378120013E-8</v>
      </c>
      <c r="AP190" s="34">
        <f t="shared" si="174"/>
        <v>4.5565758572951864E-6</v>
      </c>
      <c r="AQ190" s="34">
        <f t="shared" si="175"/>
        <v>-8.8212754153937922E-5</v>
      </c>
      <c r="AR190" s="34">
        <f t="shared" si="176"/>
        <v>-3.875027569932854E-6</v>
      </c>
      <c r="AS190" s="34">
        <f t="shared" si="177"/>
        <v>1.3269134546689543E-7</v>
      </c>
      <c r="AT190" s="34">
        <f t="shared" si="178"/>
        <v>-1.4906490489074997E-5</v>
      </c>
      <c r="AU190" s="34">
        <f t="shared" si="179"/>
        <v>-1.0071603473460478E-4</v>
      </c>
      <c r="AV190" s="34">
        <f t="shared" si="180"/>
        <v>3.9551208010912831E-6</v>
      </c>
      <c r="AW190" s="53">
        <f t="shared" si="181"/>
        <v>-3.0897966922198705E-3</v>
      </c>
      <c r="AX190" s="52">
        <f t="shared" si="182"/>
        <v>7.0286533813135321E-6</v>
      </c>
      <c r="AY190" s="34">
        <f t="shared" si="183"/>
        <v>6.2807624634508841E-6</v>
      </c>
      <c r="AZ190" s="34">
        <f t="shared" si="184"/>
        <v>1.080471583336795E-5</v>
      </c>
      <c r="BA190" s="34">
        <f t="shared" si="185"/>
        <v>-8.1964614177865158E-5</v>
      </c>
      <c r="BB190" s="34">
        <f t="shared" si="186"/>
        <v>2.37311240613991E-6</v>
      </c>
      <c r="BC190" s="34">
        <f t="shared" si="187"/>
        <v>6.3808313215396595E-6</v>
      </c>
      <c r="BD190" s="34">
        <f t="shared" si="188"/>
        <v>-8.6583505130022331E-6</v>
      </c>
      <c r="BE190" s="34">
        <f t="shared" si="189"/>
        <v>-9.4467894758532012E-5</v>
      </c>
      <c r="BF190" s="34">
        <f t="shared" si="190"/>
        <v>1.0203260777164047E-5</v>
      </c>
      <c r="BG190" s="53">
        <f t="shared" si="191"/>
        <v>-3.0835485522437978E-3</v>
      </c>
      <c r="BH190" s="32">
        <v>1.2856804964211932E-5</v>
      </c>
      <c r="BI190" s="33">
        <v>1.2108914046349284E-5</v>
      </c>
      <c r="BJ190" s="33">
        <v>1.663286741626635E-5</v>
      </c>
      <c r="BK190" s="33">
        <v>-7.6136462594966758E-5</v>
      </c>
      <c r="BL190" s="33">
        <v>8.2012639890383099E-6</v>
      </c>
      <c r="BM190" s="33">
        <v>1.2208982904438059E-5</v>
      </c>
      <c r="BN190" s="33">
        <v>-2.8301989301038333E-6</v>
      </c>
      <c r="BO190" s="33">
        <v>-8.8639743175633612E-5</v>
      </c>
      <c r="BP190" s="33">
        <v>1.6031412360062447E-5</v>
      </c>
      <c r="BQ190" s="35">
        <v>-3.0777204006608994E-3</v>
      </c>
      <c r="BR190" s="32">
        <v>7.8051340524076807E-7</v>
      </c>
      <c r="BS190" s="33">
        <v>3.2622487378120013E-8</v>
      </c>
      <c r="BT190" s="33">
        <v>4.5565758572951864E-6</v>
      </c>
      <c r="BU190" s="33">
        <v>-8.8212754153937922E-5</v>
      </c>
      <c r="BV190" s="33">
        <v>-3.875027569932854E-6</v>
      </c>
      <c r="BW190" s="33">
        <v>1.3269134546689543E-7</v>
      </c>
      <c r="BX190" s="33">
        <v>-1.4906490489074997E-5</v>
      </c>
      <c r="BY190" s="33">
        <v>-1.0071603473460478E-4</v>
      </c>
      <c r="BZ190" s="33">
        <v>3.9551208010912831E-6</v>
      </c>
      <c r="CA190" s="35">
        <v>-3.0897966922198705E-3</v>
      </c>
      <c r="CB190" s="52">
        <v>7.0286533813135321E-6</v>
      </c>
      <c r="CC190" s="34">
        <v>6.2807624634508841E-6</v>
      </c>
      <c r="CD190" s="34">
        <v>1.080471583336795E-5</v>
      </c>
      <c r="CE190" s="34">
        <v>-8.1964614177865158E-5</v>
      </c>
      <c r="CF190" s="34">
        <v>2.37311240613991E-6</v>
      </c>
      <c r="CG190" s="34">
        <v>6.3808313215396595E-6</v>
      </c>
      <c r="CH190" s="34">
        <v>-8.6583505130022331E-6</v>
      </c>
      <c r="CI190" s="34">
        <v>-9.4467894758532012E-5</v>
      </c>
      <c r="CJ190" s="34">
        <v>1.0203260777164047E-5</v>
      </c>
      <c r="CK190" s="53">
        <v>-3.0835485522437978E-3</v>
      </c>
      <c r="CL190" s="33">
        <v>0</v>
      </c>
      <c r="CM190" s="33">
        <f t="shared" si="204"/>
        <v>1.3764257363528598E-2</v>
      </c>
      <c r="CN190" s="33">
        <f t="shared" si="148"/>
        <v>6.8528943340975257E-3</v>
      </c>
      <c r="CO190" s="33">
        <f t="shared" si="149"/>
        <v>5.5699036641823074E-3</v>
      </c>
      <c r="CP190" s="33">
        <f t="shared" si="150"/>
        <v>5.7209367901269736E-3</v>
      </c>
      <c r="CQ190" s="33">
        <f t="shared" si="151"/>
        <v>5.1489380341138702E-3</v>
      </c>
      <c r="CR190" s="33">
        <f t="shared" si="152"/>
        <v>5.0740145495433708E-3</v>
      </c>
      <c r="CS190" s="33">
        <f t="shared" si="153"/>
        <v>1.1652534646256818E-2</v>
      </c>
      <c r="CT190" s="33">
        <f t="shared" si="154"/>
        <v>1.2173384563129996E-2</v>
      </c>
      <c r="CU190" s="33">
        <f t="shared" si="155"/>
        <v>5.0272756419587061E-3</v>
      </c>
      <c r="CV190" s="33">
        <f t="shared" si="156"/>
        <v>5.0346435330002048E-3</v>
      </c>
      <c r="CW190" s="33">
        <f t="shared" si="157"/>
        <v>1.0493726882831789E-2</v>
      </c>
      <c r="CX190" s="35">
        <f t="shared" si="158"/>
        <v>9.1677187490915024E-3</v>
      </c>
    </row>
    <row r="191" spans="1:102" x14ac:dyDescent="0.3">
      <c r="A191" s="21">
        <v>43937</v>
      </c>
      <c r="B191" s="22">
        <v>2799.55</v>
      </c>
      <c r="C191" s="23">
        <v>5051.2299999999996</v>
      </c>
      <c r="D191" s="23">
        <v>5712.5990000000002</v>
      </c>
      <c r="E191" s="23">
        <f t="shared" si="192"/>
        <v>5041.8750860316959</v>
      </c>
      <c r="F191" s="23">
        <f>VLOOKUP($A191,Data!S$7:T$800,2,0)</f>
        <v>279.65227900000002</v>
      </c>
      <c r="G191" s="23">
        <f>VLOOKUP($A191,Data!V$7:Y$800,4,0)</f>
        <v>27.585623997819901</v>
      </c>
      <c r="H191" s="23">
        <f>VLOOKUP($A191,Data!P$7:Q$800,2,0)</f>
        <v>50.1494</v>
      </c>
      <c r="I191" s="23">
        <f>VLOOKUP($A191,Data!K$7:N$800,4,0)</f>
        <v>52.53401309376757</v>
      </c>
      <c r="J191" s="23">
        <f>VLOOKUP($A191,Data!AA$7:AB$800,2,0)</f>
        <v>514.65129999999999</v>
      </c>
      <c r="K191" s="23">
        <f>VLOOKUP($A191,Data!AD$7:AE$800,2,0)</f>
        <v>52.009700000000002</v>
      </c>
      <c r="L191" s="23">
        <f>VLOOKUP($A191,Data!AL$7:AO$800,4,0)</f>
        <v>276.94263349552949</v>
      </c>
      <c r="M191" s="23">
        <f>VLOOKUP($A191,Data!AG$7:AJ$800,4,0)</f>
        <v>27.939115889677467</v>
      </c>
      <c r="N191" s="23">
        <f>VLOOKUP($A191,Data!AQ$7:AU$800,5,0)</f>
        <v>28.231537198112008</v>
      </c>
      <c r="O191" s="24">
        <f>VLOOKUP($A191,Data!AQ$7:AW$800,7,0)</f>
        <v>28.262502246515837</v>
      </c>
      <c r="P191" s="32">
        <f t="shared" si="159"/>
        <v>5.8167107381006389E-3</v>
      </c>
      <c r="Q191" s="33">
        <f t="shared" si="145"/>
        <v>5.8203902827558274E-3</v>
      </c>
      <c r="R191" s="33">
        <f t="shared" si="146"/>
        <v>5.8224888327027546E-3</v>
      </c>
      <c r="S191" s="34">
        <f t="shared" si="160"/>
        <v>5.8216221185124371E-3</v>
      </c>
      <c r="T191" s="33">
        <f t="shared" si="161"/>
        <v>5.8154939900703084E-3</v>
      </c>
      <c r="U191" s="33">
        <f t="shared" si="193"/>
        <v>5.8148454380151371E-3</v>
      </c>
      <c r="V191" s="33">
        <f t="shared" si="194"/>
        <v>5.8163555919243937E-3</v>
      </c>
      <c r="W191" s="33">
        <f t="shared" si="195"/>
        <v>5.873436907919638E-3</v>
      </c>
      <c r="X191" s="33">
        <f t="shared" si="196"/>
        <v>5.8201199867180531E-3</v>
      </c>
      <c r="Y191" s="33">
        <f t="shared" si="197"/>
        <v>5.8697022794171883E-3</v>
      </c>
      <c r="Z191" s="33">
        <f t="shared" si="198"/>
        <v>5.7968597467610294E-3</v>
      </c>
      <c r="AA191" s="33">
        <f t="shared" si="199"/>
        <v>5.6866485208284523E-3</v>
      </c>
      <c r="AB191" s="33">
        <f t="shared" si="200"/>
        <v>5.8334772143477931E-3</v>
      </c>
      <c r="AC191" s="35">
        <f t="shared" si="201"/>
        <v>6.5859412841067222E-3</v>
      </c>
      <c r="AD191" s="32">
        <f t="shared" si="162"/>
        <v>-4.8962926855189437E-6</v>
      </c>
      <c r="AE191" s="33">
        <f t="shared" si="163"/>
        <v>-5.5448447406902801E-6</v>
      </c>
      <c r="AF191" s="33">
        <f t="shared" si="164"/>
        <v>-4.0346908314337071E-6</v>
      </c>
      <c r="AG191" s="33">
        <f t="shared" si="165"/>
        <v>5.3046625163810646E-5</v>
      </c>
      <c r="AH191" s="33">
        <f t="shared" si="166"/>
        <v>-2.702960377742869E-7</v>
      </c>
      <c r="AI191" s="33">
        <f t="shared" si="167"/>
        <v>4.931199666136088E-5</v>
      </c>
      <c r="AJ191" s="33">
        <f t="shared" si="168"/>
        <v>-2.353053599479793E-5</v>
      </c>
      <c r="AK191" s="33">
        <f t="shared" si="169"/>
        <v>-1.3374176192737508E-4</v>
      </c>
      <c r="AL191" s="33">
        <f t="shared" si="170"/>
        <v>1.3086931591965723E-5</v>
      </c>
      <c r="AM191" s="35">
        <f t="shared" si="171"/>
        <v>7.6555100135089482E-4</v>
      </c>
      <c r="AN191" s="52">
        <f t="shared" si="172"/>
        <v>-6.9948426324462076E-6</v>
      </c>
      <c r="AO191" s="34">
        <f t="shared" si="173"/>
        <v>-7.643394687617544E-6</v>
      </c>
      <c r="AP191" s="34">
        <f t="shared" si="174"/>
        <v>-6.133240778360971E-6</v>
      </c>
      <c r="AQ191" s="34">
        <f t="shared" si="175"/>
        <v>5.0948075216883382E-5</v>
      </c>
      <c r="AR191" s="34">
        <f t="shared" si="176"/>
        <v>-2.3688459847015508E-6</v>
      </c>
      <c r="AS191" s="34">
        <f t="shared" si="177"/>
        <v>4.7213446714433616E-5</v>
      </c>
      <c r="AT191" s="34">
        <f t="shared" si="178"/>
        <v>-2.5629085941725194E-5</v>
      </c>
      <c r="AU191" s="34">
        <f t="shared" si="179"/>
        <v>-1.3584031187430234E-4</v>
      </c>
      <c r="AV191" s="34">
        <f t="shared" si="180"/>
        <v>1.0988381645038459E-5</v>
      </c>
      <c r="AW191" s="53">
        <f t="shared" si="181"/>
        <v>7.6345245140396756E-4</v>
      </c>
      <c r="AX191" s="52">
        <f t="shared" si="182"/>
        <v>-6.1281284420289239E-6</v>
      </c>
      <c r="AY191" s="34">
        <f t="shared" si="183"/>
        <v>-6.7766804972002603E-6</v>
      </c>
      <c r="AZ191" s="34">
        <f t="shared" si="184"/>
        <v>-5.2665265879436873E-6</v>
      </c>
      <c r="BA191" s="34">
        <f t="shared" si="185"/>
        <v>5.1814789407300665E-5</v>
      </c>
      <c r="BB191" s="34">
        <f t="shared" si="186"/>
        <v>-1.5021317942842671E-6</v>
      </c>
      <c r="BC191" s="34">
        <f t="shared" si="187"/>
        <v>4.8080160904850899E-5</v>
      </c>
      <c r="BD191" s="34">
        <f t="shared" si="188"/>
        <v>-2.476237175130791E-5</v>
      </c>
      <c r="BE191" s="34">
        <f t="shared" si="189"/>
        <v>-1.3497359768388506E-4</v>
      </c>
      <c r="BF191" s="34">
        <f t="shared" si="190"/>
        <v>1.1855095835455742E-5</v>
      </c>
      <c r="BG191" s="53">
        <f t="shared" si="191"/>
        <v>7.6431916559438484E-4</v>
      </c>
      <c r="BH191" s="32">
        <v>-4.8962926855189437E-6</v>
      </c>
      <c r="BI191" s="33">
        <v>-5.5448447406902801E-6</v>
      </c>
      <c r="BJ191" s="33">
        <v>-4.0346908314337071E-6</v>
      </c>
      <c r="BK191" s="33">
        <v>5.3046625163810646E-5</v>
      </c>
      <c r="BL191" s="33">
        <v>-2.702960377742869E-7</v>
      </c>
      <c r="BM191" s="33">
        <v>4.931199666136088E-5</v>
      </c>
      <c r="BN191" s="33">
        <v>-2.353053599479793E-5</v>
      </c>
      <c r="BO191" s="33">
        <v>-1.3374176192737508E-4</v>
      </c>
      <c r="BP191" s="33">
        <v>1.3086931591965723E-5</v>
      </c>
      <c r="BQ191" s="35">
        <v>7.6555100135089482E-4</v>
      </c>
      <c r="BR191" s="32">
        <v>-6.9948426324462076E-6</v>
      </c>
      <c r="BS191" s="33">
        <v>-7.643394687617544E-6</v>
      </c>
      <c r="BT191" s="33">
        <v>-6.133240778360971E-6</v>
      </c>
      <c r="BU191" s="33">
        <v>5.0948075216883382E-5</v>
      </c>
      <c r="BV191" s="33">
        <v>-2.3688459847015508E-6</v>
      </c>
      <c r="BW191" s="33">
        <v>4.7213446714433616E-5</v>
      </c>
      <c r="BX191" s="33">
        <v>-2.5629085941725194E-5</v>
      </c>
      <c r="BY191" s="33">
        <v>-1.3584031187430234E-4</v>
      </c>
      <c r="BZ191" s="33">
        <v>1.0988381645038459E-5</v>
      </c>
      <c r="CA191" s="35">
        <v>7.6345245140396756E-4</v>
      </c>
      <c r="CB191" s="52">
        <v>-6.1281284420289239E-6</v>
      </c>
      <c r="CC191" s="34">
        <v>-6.7766804972002603E-6</v>
      </c>
      <c r="CD191" s="34">
        <v>-5.2665265879436873E-6</v>
      </c>
      <c r="CE191" s="34">
        <v>5.1814789407300665E-5</v>
      </c>
      <c r="CF191" s="34">
        <v>-1.5021317942842671E-6</v>
      </c>
      <c r="CG191" s="34">
        <v>4.8080160904850899E-5</v>
      </c>
      <c r="CH191" s="34">
        <v>-2.476237175130791E-5</v>
      </c>
      <c r="CI191" s="34">
        <v>-1.3497359768388506E-4</v>
      </c>
      <c r="CJ191" s="34">
        <v>1.1855095835455742E-5</v>
      </c>
      <c r="CK191" s="53">
        <v>7.6431916559438484E-4</v>
      </c>
      <c r="CL191" s="33">
        <v>0</v>
      </c>
      <c r="CM191" s="33">
        <f t="shared" si="204"/>
        <v>1.3752334795823051E-2</v>
      </c>
      <c r="CN191" s="33">
        <f t="shared" si="148"/>
        <v>6.8471795643532118E-3</v>
      </c>
      <c r="CO191" s="33">
        <f t="shared" si="149"/>
        <v>5.557313128016661E-3</v>
      </c>
      <c r="CP191" s="33">
        <f t="shared" si="150"/>
        <v>5.7090768661149927E-3</v>
      </c>
      <c r="CQ191" s="33">
        <f t="shared" si="151"/>
        <v>5.1326565177793881E-3</v>
      </c>
      <c r="CR191" s="33">
        <f t="shared" si="152"/>
        <v>5.1485438908795977E-3</v>
      </c>
      <c r="CS191" s="33">
        <f t="shared" si="153"/>
        <v>1.1644454615069799E-2</v>
      </c>
      <c r="CT191" s="33">
        <f t="shared" si="154"/>
        <v>1.2161349910055241E-2</v>
      </c>
      <c r="CU191" s="33">
        <f t="shared" si="155"/>
        <v>5.0300457732177506E-3</v>
      </c>
      <c r="CV191" s="33">
        <f t="shared" si="156"/>
        <v>5.1214098879608372E-3</v>
      </c>
      <c r="CW191" s="33">
        <f t="shared" si="157"/>
        <v>1.0477950662364233E-2</v>
      </c>
      <c r="CX191" s="35">
        <f t="shared" si="158"/>
        <v>1.2201613627450314E-2</v>
      </c>
    </row>
    <row r="192" spans="1:102" x14ac:dyDescent="0.3">
      <c r="A192" s="21">
        <v>43936</v>
      </c>
      <c r="B192" s="22">
        <v>2783.36</v>
      </c>
      <c r="C192" s="23">
        <v>5022</v>
      </c>
      <c r="D192" s="23">
        <v>5679.53</v>
      </c>
      <c r="E192" s="23">
        <f t="shared" si="192"/>
        <v>5012.6930811173497</v>
      </c>
      <c r="F192" s="23">
        <f>VLOOKUP($A192,Data!S$7:T$800,2,0)</f>
        <v>278.03536600000001</v>
      </c>
      <c r="G192" s="23">
        <f>VLOOKUP($A192,Data!V$7:Y$800,4,0)</f>
        <v>27.426145202506763</v>
      </c>
      <c r="H192" s="23">
        <f>VLOOKUP($A192,Data!P$7:Q$800,2,0)</f>
        <v>49.859400000000001</v>
      </c>
      <c r="I192" s="23">
        <f>VLOOKUP($A192,Data!K$7:N$800,4,0)</f>
        <v>52.227259579752349</v>
      </c>
      <c r="J192" s="23">
        <f>VLOOKUP($A192,Data!AA$7:AB$800,2,0)</f>
        <v>511.67329999999998</v>
      </c>
      <c r="K192" s="23">
        <f>VLOOKUP($A192,Data!AD$7:AE$800,2,0)</f>
        <v>51.706200000000003</v>
      </c>
      <c r="L192" s="23">
        <f>VLOOKUP($A192,Data!AL$7:AO$800,4,0)</f>
        <v>275.34648851981694</v>
      </c>
      <c r="M192" s="23">
        <f>VLOOKUP($A192,Data!AG$7:AJ$800,4,0)</f>
        <v>27.781134343158012</v>
      </c>
      <c r="N192" s="23">
        <f>VLOOKUP($A192,Data!AQ$7:AU$800,5,0)</f>
        <v>28.067804301263813</v>
      </c>
      <c r="O192" s="24">
        <f>VLOOKUP($A192,Data!AQ$7:AW$800,7,0)</f>
        <v>28.077584920827743</v>
      </c>
      <c r="P192" s="32">
        <f t="shared" si="159"/>
        <v>-2.2030456139364496E-2</v>
      </c>
      <c r="Q192" s="33">
        <f t="shared" si="145"/>
        <v>-2.1984891594561962E-2</v>
      </c>
      <c r="R192" s="33">
        <f t="shared" si="146"/>
        <v>-2.1967598962511103E-2</v>
      </c>
      <c r="S192" s="34">
        <f t="shared" si="160"/>
        <v>-2.1977027539039112E-2</v>
      </c>
      <c r="T192" s="33">
        <f t="shared" si="161"/>
        <v>-2.1979918433862267E-2</v>
      </c>
      <c r="U192" s="33">
        <f t="shared" si="193"/>
        <v>-2.1978583091926907E-2</v>
      </c>
      <c r="V192" s="33">
        <f t="shared" si="194"/>
        <v>-2.1979250645842718E-2</v>
      </c>
      <c r="W192" s="33">
        <f t="shared" si="195"/>
        <v>-2.2049286640726251E-2</v>
      </c>
      <c r="X192" s="33">
        <f t="shared" si="196"/>
        <v>-2.1970962280171036E-2</v>
      </c>
      <c r="Y192" s="33">
        <f t="shared" si="197"/>
        <v>-2.1969936274889856E-2</v>
      </c>
      <c r="Z192" s="33">
        <f t="shared" si="198"/>
        <v>-2.1974495088597945E-2</v>
      </c>
      <c r="AA192" s="33">
        <f t="shared" si="199"/>
        <v>-2.206308729521067E-2</v>
      </c>
      <c r="AB192" s="33">
        <f t="shared" si="200"/>
        <v>-2.1970856985566223E-2</v>
      </c>
      <c r="AC192" s="35">
        <f t="shared" si="201"/>
        <v>-2.2725907481093932E-2</v>
      </c>
      <c r="AD192" s="32">
        <f t="shared" si="162"/>
        <v>4.9731606996950006E-6</v>
      </c>
      <c r="AE192" s="33">
        <f t="shared" si="163"/>
        <v>6.3085026350551132E-6</v>
      </c>
      <c r="AF192" s="33">
        <f t="shared" si="164"/>
        <v>5.640948719243255E-6</v>
      </c>
      <c r="AG192" s="33">
        <f t="shared" si="165"/>
        <v>-6.4395046164289482E-5</v>
      </c>
      <c r="AH192" s="33">
        <f t="shared" si="166"/>
        <v>1.3929314390925818E-5</v>
      </c>
      <c r="AI192" s="33">
        <f t="shared" si="167"/>
        <v>1.4955319672105283E-5</v>
      </c>
      <c r="AJ192" s="33">
        <f t="shared" si="168"/>
        <v>1.0396505964016534E-5</v>
      </c>
      <c r="AK192" s="33">
        <f t="shared" si="169"/>
        <v>-7.8195700648708844E-5</v>
      </c>
      <c r="AL192" s="33">
        <f t="shared" si="170"/>
        <v>1.4034608995738829E-5</v>
      </c>
      <c r="AM192" s="35">
        <f t="shared" si="171"/>
        <v>-7.4101588653197048E-4</v>
      </c>
      <c r="AN192" s="52">
        <f t="shared" si="172"/>
        <v>-1.231947135116318E-5</v>
      </c>
      <c r="AO192" s="34">
        <f t="shared" si="173"/>
        <v>-1.0984129415803068E-5</v>
      </c>
      <c r="AP192" s="34">
        <f t="shared" si="174"/>
        <v>-1.1651683331614926E-5</v>
      </c>
      <c r="AQ192" s="34">
        <f t="shared" si="175"/>
        <v>-8.1687678215147663E-5</v>
      </c>
      <c r="AR192" s="34">
        <f t="shared" si="176"/>
        <v>-3.3633176599323633E-6</v>
      </c>
      <c r="AS192" s="34">
        <f t="shared" si="177"/>
        <v>-2.3373123787528982E-6</v>
      </c>
      <c r="AT192" s="34">
        <f t="shared" si="178"/>
        <v>-6.8961260868416474E-6</v>
      </c>
      <c r="AU192" s="34">
        <f t="shared" si="179"/>
        <v>-9.5488332699567025E-5</v>
      </c>
      <c r="AV192" s="34">
        <f t="shared" si="180"/>
        <v>-3.2580230551193523E-6</v>
      </c>
      <c r="AW192" s="53">
        <f t="shared" si="181"/>
        <v>-7.5830851858282866E-4</v>
      </c>
      <c r="AX192" s="52">
        <f t="shared" si="182"/>
        <v>-2.8908948231931575E-6</v>
      </c>
      <c r="AY192" s="34">
        <f t="shared" si="183"/>
        <v>-1.5555528878330449E-6</v>
      </c>
      <c r="AZ192" s="34">
        <f t="shared" si="184"/>
        <v>-2.2231068036449031E-6</v>
      </c>
      <c r="BA192" s="34">
        <f t="shared" si="185"/>
        <v>-7.225910168717764E-5</v>
      </c>
      <c r="BB192" s="34">
        <f t="shared" si="186"/>
        <v>6.0652588680376596E-6</v>
      </c>
      <c r="BC192" s="34">
        <f t="shared" si="187"/>
        <v>7.0912641492171247E-6</v>
      </c>
      <c r="BD192" s="34">
        <f t="shared" si="188"/>
        <v>2.5324504411283755E-6</v>
      </c>
      <c r="BE192" s="34">
        <f t="shared" si="189"/>
        <v>-8.6059756171597002E-5</v>
      </c>
      <c r="BF192" s="34">
        <f t="shared" si="190"/>
        <v>6.1705534728506706E-6</v>
      </c>
      <c r="BG192" s="53">
        <f t="shared" si="191"/>
        <v>-7.4887994205485864E-4</v>
      </c>
      <c r="BH192" s="32">
        <v>4.9731606996950006E-6</v>
      </c>
      <c r="BI192" s="33">
        <v>6.3085026350551132E-6</v>
      </c>
      <c r="BJ192" s="33">
        <v>5.640948719243255E-6</v>
      </c>
      <c r="BK192" s="33">
        <v>-6.4395046164289482E-5</v>
      </c>
      <c r="BL192" s="33">
        <v>1.3929314390925818E-5</v>
      </c>
      <c r="BM192" s="33">
        <v>1.4955319672105283E-5</v>
      </c>
      <c r="BN192" s="33">
        <v>1.0396505964016534E-5</v>
      </c>
      <c r="BO192" s="33">
        <v>-7.8195700648708844E-5</v>
      </c>
      <c r="BP192" s="33">
        <v>1.4034608995738829E-5</v>
      </c>
      <c r="BQ192" s="35">
        <v>-7.4101588653197048E-4</v>
      </c>
      <c r="BR192" s="32">
        <v>-1.231947135116318E-5</v>
      </c>
      <c r="BS192" s="33">
        <v>-1.0984129415803068E-5</v>
      </c>
      <c r="BT192" s="33">
        <v>-1.1651683331614926E-5</v>
      </c>
      <c r="BU192" s="33">
        <v>-8.1687678215147663E-5</v>
      </c>
      <c r="BV192" s="33">
        <v>-3.3633176599323633E-6</v>
      </c>
      <c r="BW192" s="33">
        <v>-2.3373123787528982E-6</v>
      </c>
      <c r="BX192" s="33">
        <v>-6.8961260868416474E-6</v>
      </c>
      <c r="BY192" s="33">
        <v>-9.5488332699567025E-5</v>
      </c>
      <c r="BZ192" s="33">
        <v>-3.2580230551193523E-6</v>
      </c>
      <c r="CA192" s="35">
        <v>-7.5830851858282866E-4</v>
      </c>
      <c r="CB192" s="52">
        <v>-2.8908948231931575E-6</v>
      </c>
      <c r="CC192" s="34">
        <v>-1.5555528878330449E-6</v>
      </c>
      <c r="CD192" s="34">
        <v>-2.2231068036449031E-6</v>
      </c>
      <c r="CE192" s="34">
        <v>-7.225910168717764E-5</v>
      </c>
      <c r="CF192" s="34">
        <v>6.0652588680376596E-6</v>
      </c>
      <c r="CG192" s="34">
        <v>7.0912641492171247E-6</v>
      </c>
      <c r="CH192" s="34">
        <v>2.5324504411283755E-6</v>
      </c>
      <c r="CI192" s="34">
        <v>-8.6059756171597002E-5</v>
      </c>
      <c r="CJ192" s="34">
        <v>6.1705534728506706E-6</v>
      </c>
      <c r="CK192" s="53">
        <v>-7.4887994205485864E-4</v>
      </c>
      <c r="CL192" s="33">
        <v>0</v>
      </c>
      <c r="CM192" s="33">
        <f t="shared" si="204"/>
        <v>1.3750219701030186E-2</v>
      </c>
      <c r="CN192" s="33">
        <f t="shared" si="148"/>
        <v>6.8459464725905139E-3</v>
      </c>
      <c r="CO192" s="33">
        <f t="shared" si="149"/>
        <v>5.5622081638819765E-3</v>
      </c>
      <c r="CP192" s="33">
        <f t="shared" si="150"/>
        <v>5.7146211277758763E-3</v>
      </c>
      <c r="CQ192" s="33">
        <f t="shared" si="151"/>
        <v>5.1366884660479784E-3</v>
      </c>
      <c r="CR192" s="33">
        <f t="shared" si="152"/>
        <v>5.0955354943105213E-3</v>
      </c>
      <c r="CS192" s="33">
        <f t="shared" si="153"/>
        <v>1.1644726476292666E-2</v>
      </c>
      <c r="CT192" s="33">
        <f t="shared" si="154"/>
        <v>1.2111729470156707E-2</v>
      </c>
      <c r="CU192" s="33">
        <f t="shared" si="155"/>
        <v>5.0535583696615927E-3</v>
      </c>
      <c r="CV192" s="33">
        <f t="shared" si="156"/>
        <v>5.2550764813343864E-3</v>
      </c>
      <c r="CW192" s="33">
        <f t="shared" si="157"/>
        <v>1.0464803301379444E-2</v>
      </c>
      <c r="CX192" s="35">
        <f t="shared" si="158"/>
        <v>1.1431791670774683E-2</v>
      </c>
    </row>
    <row r="193" spans="1:102" x14ac:dyDescent="0.3">
      <c r="A193" s="21">
        <v>43935</v>
      </c>
      <c r="B193" s="22">
        <v>2846.06</v>
      </c>
      <c r="C193" s="23">
        <v>5134.8900000000003</v>
      </c>
      <c r="D193" s="23">
        <v>5807.098</v>
      </c>
      <c r="E193" s="23">
        <f t="shared" si="192"/>
        <v>5125.3326580909506</v>
      </c>
      <c r="F193" s="23">
        <f>VLOOKUP($A193,Data!S$7:T$800,2,0)</f>
        <v>284.28390300000001</v>
      </c>
      <c r="G193" s="23">
        <f>VLOOKUP($A193,Data!V$7:Y$800,4,0)</f>
        <v>28.042479160847069</v>
      </c>
      <c r="H193" s="23">
        <f>VLOOKUP($A193,Data!P$7:Q$800,2,0)</f>
        <v>50.979900000000001</v>
      </c>
      <c r="I193" s="23">
        <f>VLOOKUP($A193,Data!K$7:N$800,4,0)</f>
        <v>53.404797262584957</v>
      </c>
      <c r="J193" s="23">
        <f>VLOOKUP($A193,Data!AA$7:AB$800,2,0)</f>
        <v>523.16780000000006</v>
      </c>
      <c r="K193" s="23">
        <f>VLOOKUP($A193,Data!AD$7:AE$800,2,0)</f>
        <v>52.867699999999999</v>
      </c>
      <c r="L193" s="23">
        <f>VLOOKUP($A193,Data!AL$7:AO$800,4,0)</f>
        <v>281.53303481053922</v>
      </c>
      <c r="M193" s="23">
        <f>VLOOKUP($A193,Data!AG$7:AJ$800,4,0)</f>
        <v>28.407900327967607</v>
      </c>
      <c r="N193" s="23">
        <f>VLOOKUP($A193,Data!AQ$7:AU$800,5,0)</f>
        <v>28.698331232497424</v>
      </c>
      <c r="O193" s="24">
        <f>VLOOKUP($A193,Data!AQ$7:AW$800,7,0)</f>
        <v>28.730511875597031</v>
      </c>
      <c r="P193" s="32">
        <f t="shared" si="159"/>
        <v>3.0572524197665762E-2</v>
      </c>
      <c r="Q193" s="33">
        <f t="shared" si="145"/>
        <v>3.0659515790403269E-2</v>
      </c>
      <c r="R193" s="33">
        <f t="shared" si="146"/>
        <v>3.0696744210482185E-2</v>
      </c>
      <c r="S193" s="34">
        <f t="shared" si="160"/>
        <v>3.0678111208559723E-2</v>
      </c>
      <c r="T193" s="33">
        <f t="shared" si="161"/>
        <v>2.0292436389392376E-2</v>
      </c>
      <c r="U193" s="33">
        <f t="shared" si="193"/>
        <v>2.0289901303338631E-2</v>
      </c>
      <c r="V193" s="33">
        <f t="shared" si="194"/>
        <v>3.0671534971736358E-2</v>
      </c>
      <c r="W193" s="33">
        <f t="shared" si="195"/>
        <v>3.074866310160429E-2</v>
      </c>
      <c r="X193" s="33">
        <f t="shared" si="196"/>
        <v>2.0295217344838079E-2</v>
      </c>
      <c r="Y193" s="33">
        <f t="shared" si="197"/>
        <v>2.0253501665438156E-2</v>
      </c>
      <c r="Z193" s="33">
        <f t="shared" si="198"/>
        <v>2.0229889179786964E-2</v>
      </c>
      <c r="AA193" s="33">
        <f t="shared" si="199"/>
        <v>2.0072192904000419E-2</v>
      </c>
      <c r="AB193" s="33">
        <f t="shared" si="200"/>
        <v>3.0675804529916917E-2</v>
      </c>
      <c r="AC193" s="35">
        <f t="shared" si="201"/>
        <v>3.1103183979206639E-2</v>
      </c>
      <c r="AD193" s="32">
        <f t="shared" si="162"/>
        <v>3.3859377592149187E-5</v>
      </c>
      <c r="AE193" s="33">
        <f t="shared" si="163"/>
        <v>3.132429153840377E-5</v>
      </c>
      <c r="AF193" s="33">
        <f t="shared" si="164"/>
        <v>1.2019181333089435E-5</v>
      </c>
      <c r="AG193" s="33">
        <f t="shared" si="165"/>
        <v>8.914731120102104E-5</v>
      </c>
      <c r="AH193" s="33">
        <f t="shared" si="166"/>
        <v>3.6640333037851747E-5</v>
      </c>
      <c r="AI193" s="33">
        <f t="shared" si="167"/>
        <v>-5.0753463620711869E-6</v>
      </c>
      <c r="AJ193" s="33">
        <f t="shared" si="168"/>
        <v>-2.8687832013263304E-5</v>
      </c>
      <c r="AK193" s="33">
        <f t="shared" si="169"/>
        <v>-1.8638410779980852E-4</v>
      </c>
      <c r="AL193" s="33">
        <f t="shared" si="170"/>
        <v>1.6288739513647954E-5</v>
      </c>
      <c r="AM193" s="35">
        <f t="shared" si="171"/>
        <v>4.4366818880337E-4</v>
      </c>
      <c r="AN193" s="52">
        <f t="shared" si="172"/>
        <v>-1.0852298152785878E-5</v>
      </c>
      <c r="AO193" s="34">
        <f t="shared" si="173"/>
        <v>-1.3387384206531294E-5</v>
      </c>
      <c r="AP193" s="34">
        <f t="shared" si="174"/>
        <v>-2.5209238745826923E-5</v>
      </c>
      <c r="AQ193" s="34">
        <f t="shared" si="175"/>
        <v>5.1918891122104682E-5</v>
      </c>
      <c r="AR193" s="34">
        <f t="shared" si="176"/>
        <v>-8.0713427070833177E-6</v>
      </c>
      <c r="AS193" s="34">
        <f t="shared" si="177"/>
        <v>-4.9787022107006251E-5</v>
      </c>
      <c r="AT193" s="34">
        <f t="shared" si="178"/>
        <v>-7.3399507758198368E-5</v>
      </c>
      <c r="AU193" s="34">
        <f t="shared" si="179"/>
        <v>-2.3109578354474358E-4</v>
      </c>
      <c r="AV193" s="34">
        <f t="shared" si="180"/>
        <v>-2.0939680565268404E-5</v>
      </c>
      <c r="AW193" s="53">
        <f t="shared" si="181"/>
        <v>4.0643976872445364E-4</v>
      </c>
      <c r="AX193" s="52">
        <f t="shared" si="182"/>
        <v>1.0790331406607123E-5</v>
      </c>
      <c r="AY193" s="34">
        <f t="shared" si="183"/>
        <v>8.2552453528617065E-6</v>
      </c>
      <c r="AZ193" s="34">
        <f t="shared" si="184"/>
        <v>-6.5762368233190927E-6</v>
      </c>
      <c r="BA193" s="34">
        <f t="shared" si="185"/>
        <v>7.0551893044612513E-5</v>
      </c>
      <c r="BB193" s="34">
        <f t="shared" si="186"/>
        <v>1.3571286852309683E-5</v>
      </c>
      <c r="BC193" s="34">
        <f t="shared" si="187"/>
        <v>-2.8144392547613251E-5</v>
      </c>
      <c r="BD193" s="34">
        <f t="shared" si="188"/>
        <v>-5.1756878198805367E-5</v>
      </c>
      <c r="BE193" s="34">
        <f t="shared" si="189"/>
        <v>-2.0945315398535058E-4</v>
      </c>
      <c r="BF193" s="34">
        <f t="shared" si="190"/>
        <v>-2.3066786427605734E-6</v>
      </c>
      <c r="BG193" s="53">
        <f t="shared" si="191"/>
        <v>4.2507277064696147E-4</v>
      </c>
      <c r="BH193" s="32">
        <v>3.3859377592149187E-5</v>
      </c>
      <c r="BI193" s="33">
        <v>3.132429153840377E-5</v>
      </c>
      <c r="BJ193" s="33">
        <v>1.2019181333089435E-5</v>
      </c>
      <c r="BK193" s="33">
        <v>8.914731120102104E-5</v>
      </c>
      <c r="BL193" s="33">
        <v>3.6640333037851747E-5</v>
      </c>
      <c r="BM193" s="33">
        <v>-5.0753463620711869E-6</v>
      </c>
      <c r="BN193" s="33">
        <v>-2.8687832013263304E-5</v>
      </c>
      <c r="BO193" s="33">
        <v>-1.8638410779980852E-4</v>
      </c>
      <c r="BP193" s="33">
        <v>1.6288739513647954E-5</v>
      </c>
      <c r="BQ193" s="35">
        <v>4.4366818880337E-4</v>
      </c>
      <c r="BR193" s="32">
        <v>-1.0852298152785878E-5</v>
      </c>
      <c r="BS193" s="33">
        <v>-1.3387384206531294E-5</v>
      </c>
      <c r="BT193" s="33">
        <v>-2.5209238745826923E-5</v>
      </c>
      <c r="BU193" s="33">
        <v>5.1918891122104682E-5</v>
      </c>
      <c r="BV193" s="33">
        <v>-8.0713427070833177E-6</v>
      </c>
      <c r="BW193" s="33">
        <v>-4.9787022107006251E-5</v>
      </c>
      <c r="BX193" s="33">
        <v>-7.3399507758198368E-5</v>
      </c>
      <c r="BY193" s="33">
        <v>-2.3109578354474358E-4</v>
      </c>
      <c r="BZ193" s="33">
        <v>-2.0939680565268404E-5</v>
      </c>
      <c r="CA193" s="35">
        <v>4.0643976872445364E-4</v>
      </c>
      <c r="CB193" s="52">
        <v>1.0790331406607123E-5</v>
      </c>
      <c r="CC193" s="34">
        <v>8.2552453528617065E-6</v>
      </c>
      <c r="CD193" s="34">
        <v>-6.5762368233190927E-6</v>
      </c>
      <c r="CE193" s="34">
        <v>7.0551893044612513E-5</v>
      </c>
      <c r="CF193" s="34">
        <v>1.3571286852309683E-5</v>
      </c>
      <c r="CG193" s="34">
        <v>-2.8144392547613251E-5</v>
      </c>
      <c r="CH193" s="34">
        <v>-5.1756878198805367E-5</v>
      </c>
      <c r="CI193" s="34">
        <v>-2.0945315398535058E-4</v>
      </c>
      <c r="CJ193" s="34">
        <v>-2.3066786427605734E-6</v>
      </c>
      <c r="CK193" s="53">
        <v>4.2507277064696147E-4</v>
      </c>
      <c r="CL193" s="33">
        <v>0</v>
      </c>
      <c r="CM193" s="33">
        <f t="shared" si="204"/>
        <v>1.3732295540724193E-2</v>
      </c>
      <c r="CN193" s="33">
        <f t="shared" si="148"/>
        <v>6.837850658229172E-3</v>
      </c>
      <c r="CO193" s="33">
        <f t="shared" si="149"/>
        <v>5.5570949534797798E-3</v>
      </c>
      <c r="CP193" s="33">
        <f t="shared" si="150"/>
        <v>5.7081339964843991E-3</v>
      </c>
      <c r="CQ193" s="33">
        <f t="shared" si="151"/>
        <v>5.130891120215475E-3</v>
      </c>
      <c r="CR193" s="33">
        <f t="shared" si="152"/>
        <v>5.1617179435112792E-3</v>
      </c>
      <c r="CS193" s="33">
        <f t="shared" si="153"/>
        <v>1.1630318399534767E-2</v>
      </c>
      <c r="CT193" s="33">
        <f t="shared" si="154"/>
        <v>1.2096252998605062E-2</v>
      </c>
      <c r="CU193" s="33">
        <f t="shared" si="155"/>
        <v>5.0428745528683372E-3</v>
      </c>
      <c r="CV193" s="33">
        <f t="shared" si="156"/>
        <v>5.3354565385910213E-3</v>
      </c>
      <c r="CW193" s="33">
        <f t="shared" si="157"/>
        <v>1.0450303244280201E-2</v>
      </c>
      <c r="CX193" s="35">
        <f t="shared" si="158"/>
        <v>1.2198707555999722E-2</v>
      </c>
    </row>
    <row r="194" spans="1:102" x14ac:dyDescent="0.3">
      <c r="A194" s="21">
        <v>43934</v>
      </c>
      <c r="B194" s="22">
        <v>2761.63</v>
      </c>
      <c r="C194" s="23">
        <v>4982.1400000000003</v>
      </c>
      <c r="D194" s="23">
        <v>5634.1480000000001</v>
      </c>
      <c r="E194" s="23">
        <f t="shared" si="192"/>
        <v>4972.777244760784</v>
      </c>
      <c r="F194" s="23" t="e">
        <f>VLOOKUP($A194,Data!S$7:T$800,2,0)</f>
        <v>#N/A</v>
      </c>
      <c r="G194" s="23" t="e">
        <f>VLOOKUP($A194,Data!V$7:Y$800,4,0)</f>
        <v>#N/A</v>
      </c>
      <c r="H194" s="23">
        <f>VLOOKUP($A194,Data!P$7:Q$800,2,0)</f>
        <v>49.462800000000001</v>
      </c>
      <c r="I194" s="23">
        <f>VLOOKUP($A194,Data!K$7:N$800,4,0)</f>
        <v>51.811658044634953</v>
      </c>
      <c r="J194" s="23" t="e">
        <f>VLOOKUP($A194,Data!AA$7:AB$800,2,0)</f>
        <v>#N/A</v>
      </c>
      <c r="K194" s="23" t="e">
        <f>VLOOKUP($A194,Data!AD$7:AE$800,2,0)</f>
        <v>#N/A</v>
      </c>
      <c r="L194" s="23" t="e">
        <f>VLOOKUP($A194,Data!AL$7:AO$800,4,0)</f>
        <v>#N/A</v>
      </c>
      <c r="M194" s="23" t="e">
        <f>VLOOKUP($A194,Data!AG$7:AJ$800,4,0)</f>
        <v>#N/A</v>
      </c>
      <c r="N194" s="23">
        <f>VLOOKUP($A194,Data!AQ$7:AU$800,5,0)</f>
        <v>27.844188353278078</v>
      </c>
      <c r="O194" s="24">
        <f>VLOOKUP($A194,Data!AQ$7:AW$800,7,0)</f>
        <v>27.863857198773246</v>
      </c>
      <c r="P194" s="32">
        <f t="shared" si="159"/>
        <v>-1.0104594561656355E-2</v>
      </c>
      <c r="Q194" s="33">
        <f t="shared" si="145"/>
        <v>-1.0091537136419526E-2</v>
      </c>
      <c r="R194" s="33">
        <f t="shared" si="146"/>
        <v>-1.0083912248018634E-2</v>
      </c>
      <c r="S194" s="34">
        <f t="shared" si="160"/>
        <v>-1.0087014595064291E-2</v>
      </c>
      <c r="T194" s="33" t="e">
        <f t="shared" si="161"/>
        <v>#N/A</v>
      </c>
      <c r="U194" s="33" t="e">
        <f t="shared" si="193"/>
        <v>#N/A</v>
      </c>
      <c r="V194" s="33">
        <f t="shared" si="194"/>
        <v>-1.0076791757644532E-2</v>
      </c>
      <c r="W194" s="33">
        <f t="shared" si="195"/>
        <v>-1.0207939508506514E-2</v>
      </c>
      <c r="X194" s="33" t="e">
        <f t="shared" si="196"/>
        <v>#N/A</v>
      </c>
      <c r="Y194" s="33" t="e">
        <f t="shared" si="197"/>
        <v>#N/A</v>
      </c>
      <c r="Z194" s="33" t="e">
        <f t="shared" si="198"/>
        <v>#N/A</v>
      </c>
      <c r="AA194" s="33" t="e">
        <f t="shared" si="199"/>
        <v>#N/A</v>
      </c>
      <c r="AB194" s="33">
        <f t="shared" si="200"/>
        <v>-1.0036382194405502E-2</v>
      </c>
      <c r="AC194" s="35">
        <f t="shared" si="201"/>
        <v>-8.4668789517406973E-3</v>
      </c>
      <c r="AD194" s="32" t="e">
        <f t="shared" si="162"/>
        <v>#N/A</v>
      </c>
      <c r="AE194" s="33" t="e">
        <f t="shared" si="163"/>
        <v>#N/A</v>
      </c>
      <c r="AF194" s="33">
        <f t="shared" si="164"/>
        <v>1.4745378774994045E-5</v>
      </c>
      <c r="AG194" s="33">
        <f t="shared" si="165"/>
        <v>-1.1640237208698778E-4</v>
      </c>
      <c r="AH194" s="33" t="e">
        <f t="shared" si="166"/>
        <v>#N/A</v>
      </c>
      <c r="AI194" s="33" t="e">
        <f t="shared" si="167"/>
        <v>#N/A</v>
      </c>
      <c r="AJ194" s="33" t="e">
        <f t="shared" si="168"/>
        <v>#N/A</v>
      </c>
      <c r="AK194" s="33" t="e">
        <f t="shared" si="169"/>
        <v>#N/A</v>
      </c>
      <c r="AL194" s="33">
        <f t="shared" si="170"/>
        <v>5.5154942014024044E-5</v>
      </c>
      <c r="AM194" s="35">
        <f t="shared" si="171"/>
        <v>1.6246581846788288E-3</v>
      </c>
      <c r="AN194" s="52" t="e">
        <f t="shared" si="172"/>
        <v>#N/A</v>
      </c>
      <c r="AO194" s="34" t="e">
        <f t="shared" si="173"/>
        <v>#N/A</v>
      </c>
      <c r="AP194" s="34">
        <f t="shared" si="174"/>
        <v>7.1204903741017844E-6</v>
      </c>
      <c r="AQ194" s="34">
        <f t="shared" si="175"/>
        <v>-1.2402726048788004E-4</v>
      </c>
      <c r="AR194" s="34" t="e">
        <f t="shared" si="176"/>
        <v>#N/A</v>
      </c>
      <c r="AS194" s="34" t="e">
        <f t="shared" si="177"/>
        <v>#N/A</v>
      </c>
      <c r="AT194" s="34" t="e">
        <f t="shared" si="178"/>
        <v>#N/A</v>
      </c>
      <c r="AU194" s="34" t="e">
        <f t="shared" si="179"/>
        <v>#N/A</v>
      </c>
      <c r="AV194" s="34">
        <f t="shared" si="180"/>
        <v>4.7530053613131784E-5</v>
      </c>
      <c r="AW194" s="53">
        <f t="shared" si="181"/>
        <v>1.6170332962779366E-3</v>
      </c>
      <c r="AX194" s="52" t="e">
        <f t="shared" si="182"/>
        <v>#N/A</v>
      </c>
      <c r="AY194" s="34" t="e">
        <f t="shared" si="183"/>
        <v>#N/A</v>
      </c>
      <c r="AZ194" s="34">
        <f t="shared" si="184"/>
        <v>1.022283741969332E-5</v>
      </c>
      <c r="BA194" s="34">
        <f t="shared" si="185"/>
        <v>-1.2092491344228851E-4</v>
      </c>
      <c r="BB194" s="34" t="e">
        <f t="shared" si="186"/>
        <v>#N/A</v>
      </c>
      <c r="BC194" s="34" t="e">
        <f t="shared" si="187"/>
        <v>#N/A</v>
      </c>
      <c r="BD194" s="34" t="e">
        <f t="shared" si="188"/>
        <v>#N/A</v>
      </c>
      <c r="BE194" s="34" t="e">
        <f t="shared" si="189"/>
        <v>#N/A</v>
      </c>
      <c r="BF194" s="34">
        <f t="shared" si="190"/>
        <v>5.063240065872332E-5</v>
      </c>
      <c r="BG194" s="53">
        <f t="shared" si="191"/>
        <v>1.6201356433235281E-3</v>
      </c>
      <c r="BH194" s="32"/>
      <c r="BI194" s="33"/>
      <c r="BJ194" s="33">
        <v>1.4745378774994045E-5</v>
      </c>
      <c r="BK194" s="33">
        <v>-1.1640237208698778E-4</v>
      </c>
      <c r="BL194" s="33"/>
      <c r="BM194" s="33"/>
      <c r="BN194" s="33"/>
      <c r="BO194" s="33"/>
      <c r="BP194" s="33">
        <v>5.5154942014024044E-5</v>
      </c>
      <c r="BQ194" s="35">
        <v>1.6246581846788288E-3</v>
      </c>
      <c r="BR194" s="32"/>
      <c r="BS194" s="33"/>
      <c r="BT194" s="33">
        <v>7.1204903741017844E-6</v>
      </c>
      <c r="BU194" s="33">
        <v>-1.2402726048788004E-4</v>
      </c>
      <c r="BV194" s="33"/>
      <c r="BW194" s="33"/>
      <c r="BX194" s="33"/>
      <c r="BY194" s="33"/>
      <c r="BZ194" s="33">
        <v>4.7530053613131784E-5</v>
      </c>
      <c r="CA194" s="35">
        <v>1.6170332962779366E-3</v>
      </c>
      <c r="CB194" s="52"/>
      <c r="CC194" s="34"/>
      <c r="CD194" s="34">
        <v>1.022283741969332E-5</v>
      </c>
      <c r="CE194" s="34">
        <v>-1.2092491344228851E-4</v>
      </c>
      <c r="CF194" s="34"/>
      <c r="CG194" s="34"/>
      <c r="CH194" s="34"/>
      <c r="CI194" s="34"/>
      <c r="CJ194" s="34">
        <v>5.063240065872332E-5</v>
      </c>
      <c r="CK194" s="53">
        <v>1.6201356433235281E-3</v>
      </c>
      <c r="CL194" s="33">
        <v>0</v>
      </c>
      <c r="CM194" s="33">
        <f t="shared" si="204"/>
        <v>1.3695679870830979E-2</v>
      </c>
      <c r="CN194" s="33">
        <f t="shared" si="148"/>
        <v>6.8196853642881194E-3</v>
      </c>
      <c r="CO194" s="33" t="e">
        <f t="shared" si="149"/>
        <v>#N/A</v>
      </c>
      <c r="CP194" s="33" t="e">
        <f t="shared" si="150"/>
        <v>#N/A</v>
      </c>
      <c r="CQ194" s="33">
        <f t="shared" si="151"/>
        <v>5.1191697812302817E-3</v>
      </c>
      <c r="CR194" s="33">
        <f t="shared" si="152"/>
        <v>5.0747835940576635E-3</v>
      </c>
      <c r="CS194" s="33" t="e">
        <f t="shared" si="153"/>
        <v>#N/A</v>
      </c>
      <c r="CT194" s="33" t="e">
        <f t="shared" si="154"/>
        <v>#N/A</v>
      </c>
      <c r="CU194" s="33" t="e">
        <f t="shared" si="155"/>
        <v>#N/A</v>
      </c>
      <c r="CV194" s="33" t="e">
        <f t="shared" si="156"/>
        <v>#N/A</v>
      </c>
      <c r="CW194" s="33">
        <f t="shared" si="157"/>
        <v>1.0434334147394031E-2</v>
      </c>
      <c r="CX194" s="35">
        <f t="shared" si="158"/>
        <v>1.1763173679014249E-2</v>
      </c>
    </row>
    <row r="195" spans="1:102" x14ac:dyDescent="0.3">
      <c r="A195" s="21">
        <v>43930</v>
      </c>
      <c r="B195" s="22">
        <v>2789.82</v>
      </c>
      <c r="C195" s="23">
        <v>5032.93</v>
      </c>
      <c r="D195" s="23">
        <v>5691.5410000000002</v>
      </c>
      <c r="E195" s="23">
        <f t="shared" si="192"/>
        <v>5023.4488465939357</v>
      </c>
      <c r="F195" s="23">
        <f>VLOOKUP($A195,Data!S$7:T$800,2,0)</f>
        <v>278.62982499999998</v>
      </c>
      <c r="G195" s="23">
        <f>VLOOKUP($A195,Data!V$7:Y$800,4,0)</f>
        <v>27.484814977610824</v>
      </c>
      <c r="H195" s="23">
        <f>VLOOKUP($A195,Data!P$7:Q$800,2,0)</f>
        <v>49.966299999999997</v>
      </c>
      <c r="I195" s="23">
        <f>VLOOKUP($A195,Data!K$7:N$800,4,0)</f>
        <v>52.346002875500169</v>
      </c>
      <c r="J195" s="23">
        <f>VLOOKUP($A195,Data!AA$7:AB$800,2,0)</f>
        <v>512.76120000000003</v>
      </c>
      <c r="K195" s="23">
        <f>VLOOKUP($A195,Data!AD$7:AE$800,2,0)</f>
        <v>51.818199999999997</v>
      </c>
      <c r="L195" s="23">
        <f>VLOOKUP($A195,Data!AL$7:AO$800,4,0)</f>
        <v>275.95058505576372</v>
      </c>
      <c r="M195" s="23">
        <f>VLOOKUP($A195,Data!AG$7:AJ$800,4,0)</f>
        <v>27.84891160212333</v>
      </c>
      <c r="N195" s="23">
        <f>VLOOKUP($A195,Data!AQ$7:AU$800,5,0)</f>
        <v>28.126476420415301</v>
      </c>
      <c r="O195" s="24">
        <f>VLOOKUP($A195,Data!AQ$7:AW$800,7,0)</f>
        <v>28.101791667146006</v>
      </c>
      <c r="P195" s="32">
        <f t="shared" si="159"/>
        <v>1.448737809002254E-2</v>
      </c>
      <c r="Q195" s="33">
        <f t="shared" si="145"/>
        <v>1.4578852197612902E-2</v>
      </c>
      <c r="R195" s="33">
        <f t="shared" si="146"/>
        <v>1.4616143074552612E-2</v>
      </c>
      <c r="S195" s="34">
        <f t="shared" si="160"/>
        <v>1.4596828326873101E-2</v>
      </c>
      <c r="T195" s="33">
        <f t="shared" si="161"/>
        <v>1.4600560215129788E-2</v>
      </c>
      <c r="U195" s="33">
        <f t="shared" si="193"/>
        <v>1.4600398345773646E-2</v>
      </c>
      <c r="V195" s="33">
        <f t="shared" si="194"/>
        <v>1.4601845384103029E-2</v>
      </c>
      <c r="W195" s="33">
        <f t="shared" si="195"/>
        <v>1.4770765394206853E-2</v>
      </c>
      <c r="X195" s="33">
        <f t="shared" si="196"/>
        <v>1.4610467345789413E-2</v>
      </c>
      <c r="Y195" s="33">
        <f t="shared" si="197"/>
        <v>1.4590879721183336E-2</v>
      </c>
      <c r="Z195" s="33">
        <f t="shared" si="198"/>
        <v>1.4578816796531724E-2</v>
      </c>
      <c r="AA195" s="33">
        <f t="shared" si="199"/>
        <v>1.4470383250070551E-2</v>
      </c>
      <c r="AB195" s="33">
        <f t="shared" si="200"/>
        <v>1.4594645927256789E-2</v>
      </c>
      <c r="AC195" s="35">
        <f t="shared" si="201"/>
        <v>1.4357814271641622E-2</v>
      </c>
      <c r="AD195" s="32">
        <f t="shared" si="162"/>
        <v>2.1708017516886002E-5</v>
      </c>
      <c r="AE195" s="33">
        <f t="shared" si="163"/>
        <v>2.1546148160744849E-5</v>
      </c>
      <c r="AF195" s="33">
        <f t="shared" si="164"/>
        <v>2.2993186490127826E-5</v>
      </c>
      <c r="AG195" s="33">
        <f t="shared" si="165"/>
        <v>1.9191319659395134E-4</v>
      </c>
      <c r="AH195" s="33">
        <f t="shared" si="166"/>
        <v>3.1615148176511454E-5</v>
      </c>
      <c r="AI195" s="33">
        <f t="shared" si="167"/>
        <v>1.2027523570434795E-5</v>
      </c>
      <c r="AJ195" s="33">
        <f t="shared" si="168"/>
        <v>-3.5401081177610649E-8</v>
      </c>
      <c r="AK195" s="33">
        <f t="shared" si="169"/>
        <v>-1.0846894754235059E-4</v>
      </c>
      <c r="AL195" s="33">
        <f t="shared" si="170"/>
        <v>1.5793729643887033E-5</v>
      </c>
      <c r="AM195" s="35">
        <f t="shared" si="171"/>
        <v>-2.2103792597127914E-4</v>
      </c>
      <c r="AN195" s="52">
        <f t="shared" si="172"/>
        <v>-1.5582859422824669E-5</v>
      </c>
      <c r="AO195" s="34">
        <f t="shared" si="173"/>
        <v>-1.5744728778965822E-5</v>
      </c>
      <c r="AP195" s="34">
        <f t="shared" si="174"/>
        <v>-1.4297690449582845E-5</v>
      </c>
      <c r="AQ195" s="34">
        <f t="shared" si="175"/>
        <v>1.5462231965424067E-4</v>
      </c>
      <c r="AR195" s="34">
        <f t="shared" si="176"/>
        <v>-5.675728763199217E-6</v>
      </c>
      <c r="AS195" s="34">
        <f t="shared" si="177"/>
        <v>-2.5263353369275876E-5</v>
      </c>
      <c r="AT195" s="34">
        <f t="shared" si="178"/>
        <v>-3.7326278020888282E-5</v>
      </c>
      <c r="AU195" s="34">
        <f t="shared" si="179"/>
        <v>-1.4575982448206126E-4</v>
      </c>
      <c r="AV195" s="34">
        <f t="shared" si="180"/>
        <v>-2.1497147295823638E-5</v>
      </c>
      <c r="AW195" s="53">
        <f t="shared" si="181"/>
        <v>-2.5832880291098981E-4</v>
      </c>
      <c r="AX195" s="52">
        <f t="shared" si="182"/>
        <v>3.7318882566417244E-6</v>
      </c>
      <c r="AY195" s="34">
        <f t="shared" si="183"/>
        <v>3.5700189005005711E-6</v>
      </c>
      <c r="AZ195" s="34">
        <f t="shared" si="184"/>
        <v>5.0170572298835481E-6</v>
      </c>
      <c r="BA195" s="34">
        <f t="shared" si="185"/>
        <v>1.7393706733370706E-4</v>
      </c>
      <c r="BB195" s="34">
        <f t="shared" si="186"/>
        <v>1.3639018916267176E-5</v>
      </c>
      <c r="BC195" s="34">
        <f t="shared" si="187"/>
        <v>-5.948605689809483E-6</v>
      </c>
      <c r="BD195" s="34">
        <f t="shared" si="188"/>
        <v>-1.8011530341421889E-5</v>
      </c>
      <c r="BE195" s="34">
        <f t="shared" si="189"/>
        <v>-1.2644507680259487E-4</v>
      </c>
      <c r="BF195" s="34">
        <f t="shared" si="190"/>
        <v>-2.1823996163572446E-6</v>
      </c>
      <c r="BG195" s="53">
        <f t="shared" si="191"/>
        <v>-2.3901405523152341E-4</v>
      </c>
      <c r="BH195" s="32">
        <v>2.1708017516886002E-5</v>
      </c>
      <c r="BI195" s="33">
        <v>2.1546148160744849E-5</v>
      </c>
      <c r="BJ195" s="33">
        <v>2.2993186490127826E-5</v>
      </c>
      <c r="BK195" s="33">
        <v>1.9191319659395134E-4</v>
      </c>
      <c r="BL195" s="33">
        <v>3.1615148176511454E-5</v>
      </c>
      <c r="BM195" s="33">
        <v>1.2027523570434795E-5</v>
      </c>
      <c r="BN195" s="33">
        <v>-3.5401081177610649E-8</v>
      </c>
      <c r="BO195" s="33">
        <v>-1.0846894754235059E-4</v>
      </c>
      <c r="BP195" s="33">
        <v>1.5793729643887033E-5</v>
      </c>
      <c r="BQ195" s="35">
        <v>-2.2103792597127914E-4</v>
      </c>
      <c r="BR195" s="32">
        <v>-1.5582859422824669E-5</v>
      </c>
      <c r="BS195" s="33">
        <v>-1.5744728778965822E-5</v>
      </c>
      <c r="BT195" s="33">
        <v>-1.4297690449582845E-5</v>
      </c>
      <c r="BU195" s="33">
        <v>1.5462231965424067E-4</v>
      </c>
      <c r="BV195" s="33">
        <v>-5.675728763199217E-6</v>
      </c>
      <c r="BW195" s="33">
        <v>-2.5263353369275876E-5</v>
      </c>
      <c r="BX195" s="33">
        <v>-3.7326278020888282E-5</v>
      </c>
      <c r="BY195" s="33">
        <v>-1.4575982448206126E-4</v>
      </c>
      <c r="BZ195" s="33">
        <v>-2.1497147295823638E-5</v>
      </c>
      <c r="CA195" s="35">
        <v>-2.5832880291098981E-4</v>
      </c>
      <c r="CB195" s="52">
        <v>3.7318882566417244E-6</v>
      </c>
      <c r="CC195" s="34">
        <v>3.5700189005005711E-6</v>
      </c>
      <c r="CD195" s="34">
        <v>5.0170572298835481E-6</v>
      </c>
      <c r="CE195" s="34">
        <v>1.7393706733370706E-4</v>
      </c>
      <c r="CF195" s="34">
        <v>1.3639018916267176E-5</v>
      </c>
      <c r="CG195" s="34">
        <v>-5.948605689809483E-6</v>
      </c>
      <c r="CH195" s="34">
        <v>-1.8011530341421889E-5</v>
      </c>
      <c r="CI195" s="34">
        <v>-1.2644507680259487E-4</v>
      </c>
      <c r="CJ195" s="34">
        <v>-2.1823996163572446E-6</v>
      </c>
      <c r="CK195" s="53">
        <v>-2.3901405523152341E-4</v>
      </c>
      <c r="CL195" s="33">
        <v>0</v>
      </c>
      <c r="CM195" s="33">
        <f t="shared" si="204"/>
        <v>1.3687871818687025E-2</v>
      </c>
      <c r="CN195" s="33">
        <f t="shared" si="148"/>
        <v>6.8150855825583889E-3</v>
      </c>
      <c r="CO195" s="33">
        <f t="shared" si="149"/>
        <v>5.523724582246814E-3</v>
      </c>
      <c r="CP195" s="33">
        <f t="shared" si="150"/>
        <v>5.6772573850902841E-3</v>
      </c>
      <c r="CQ195" s="33">
        <f t="shared" si="151"/>
        <v>5.1041980513535368E-3</v>
      </c>
      <c r="CR195" s="33">
        <f t="shared" si="152"/>
        <v>5.1929832580124291E-3</v>
      </c>
      <c r="CS195" s="33">
        <f t="shared" si="153"/>
        <v>1.1593989236026614E-2</v>
      </c>
      <c r="CT195" s="33">
        <f t="shared" si="154"/>
        <v>1.2101287765971858E-2</v>
      </c>
      <c r="CU195" s="33">
        <f t="shared" si="155"/>
        <v>5.0711353413994686E-3</v>
      </c>
      <c r="CV195" s="33">
        <f t="shared" si="156"/>
        <v>5.5191480002443338E-3</v>
      </c>
      <c r="CW195" s="33">
        <f t="shared" si="157"/>
        <v>1.0378038697635539E-2</v>
      </c>
      <c r="CX195" s="35">
        <f t="shared" si="158"/>
        <v>1.0105367917229602E-2</v>
      </c>
    </row>
    <row r="196" spans="1:102" x14ac:dyDescent="0.3">
      <c r="A196" s="21">
        <v>43929</v>
      </c>
      <c r="B196" s="22">
        <v>2749.98</v>
      </c>
      <c r="C196" s="23">
        <v>4960.6099999999997</v>
      </c>
      <c r="D196" s="23">
        <v>5609.5510000000004</v>
      </c>
      <c r="E196" s="23">
        <f t="shared" si="192"/>
        <v>4951.1773606447041</v>
      </c>
      <c r="F196" s="23">
        <f>VLOOKUP($A196,Data!S$7:T$800,2,0)</f>
        <v>274.62021600000003</v>
      </c>
      <c r="G196" s="23">
        <f>VLOOKUP($A196,Data!V$7:Y$800,4,0)</f>
        <v>27.089300400850089</v>
      </c>
      <c r="H196" s="23">
        <f>VLOOKUP($A196,Data!P$7:Q$800,2,0)</f>
        <v>49.247199999999999</v>
      </c>
      <c r="I196" s="23">
        <f>VLOOKUP($A196,Data!K$7:N$800,4,0)</f>
        <v>51.584066727784951</v>
      </c>
      <c r="J196" s="23">
        <f>VLOOKUP($A196,Data!AA$7:AB$800,2,0)</f>
        <v>505.37740000000002</v>
      </c>
      <c r="K196" s="23">
        <f>VLOOKUP($A196,Data!AD$7:AE$800,2,0)</f>
        <v>51.073</v>
      </c>
      <c r="L196" s="23">
        <f>VLOOKUP($A196,Data!AL$7:AO$800,4,0)</f>
        <v>271.98536031637263</v>
      </c>
      <c r="M196" s="23">
        <f>VLOOKUP($A196,Data!AG$7:AJ$800,4,0)</f>
        <v>27.451675339109897</v>
      </c>
      <c r="N196" s="23">
        <f>VLOOKUP($A196,Data!AQ$7:AU$800,5,0)</f>
        <v>27.721885319737712</v>
      </c>
      <c r="O196" s="24">
        <f>VLOOKUP($A196,Data!AQ$7:AW$800,7,0)</f>
        <v>27.704022458115002</v>
      </c>
      <c r="P196" s="32">
        <f t="shared" si="159"/>
        <v>3.4056426049386967E-2</v>
      </c>
      <c r="Q196" s="33">
        <f t="shared" si="145"/>
        <v>3.4225312470681502E-2</v>
      </c>
      <c r="R196" s="33">
        <f t="shared" si="146"/>
        <v>3.4299832673399866E-2</v>
      </c>
      <c r="S196" s="34">
        <f t="shared" si="160"/>
        <v>3.4263321679797933E-2</v>
      </c>
      <c r="T196" s="33">
        <f t="shared" si="161"/>
        <v>3.4264069833069621E-2</v>
      </c>
      <c r="U196" s="33">
        <f t="shared" si="193"/>
        <v>3.4263378579628689E-2</v>
      </c>
      <c r="V196" s="33">
        <f t="shared" si="194"/>
        <v>3.4250876275561115E-2</v>
      </c>
      <c r="W196" s="33">
        <f t="shared" si="195"/>
        <v>3.4120214243205771E-2</v>
      </c>
      <c r="X196" s="33">
        <f t="shared" si="196"/>
        <v>3.4297267544391996E-2</v>
      </c>
      <c r="Y196" s="33">
        <f t="shared" si="197"/>
        <v>3.4310270804474907E-2</v>
      </c>
      <c r="Z196" s="33">
        <f t="shared" si="198"/>
        <v>3.4261316915017437E-2</v>
      </c>
      <c r="AA196" s="33">
        <f t="shared" si="199"/>
        <v>3.4300456142974722E-2</v>
      </c>
      <c r="AB196" s="33">
        <f t="shared" si="200"/>
        <v>3.4240912176518368E-2</v>
      </c>
      <c r="AC196" s="35">
        <f t="shared" si="201"/>
        <v>3.2729856218854936E-2</v>
      </c>
      <c r="AD196" s="32">
        <f t="shared" si="162"/>
        <v>3.8757362388119887E-5</v>
      </c>
      <c r="AE196" s="33">
        <f t="shared" si="163"/>
        <v>3.8066108947187871E-5</v>
      </c>
      <c r="AF196" s="33">
        <f t="shared" si="164"/>
        <v>2.5563804879613627E-5</v>
      </c>
      <c r="AG196" s="33">
        <f t="shared" si="165"/>
        <v>-1.0509822747573061E-4</v>
      </c>
      <c r="AH196" s="33">
        <f t="shared" si="166"/>
        <v>7.1955073710494588E-5</v>
      </c>
      <c r="AI196" s="33">
        <f t="shared" si="167"/>
        <v>8.4958333793405671E-5</v>
      </c>
      <c r="AJ196" s="33">
        <f t="shared" si="168"/>
        <v>3.6004444335935304E-5</v>
      </c>
      <c r="AK196" s="33">
        <f t="shared" si="169"/>
        <v>7.5143672293220831E-5</v>
      </c>
      <c r="AL196" s="33">
        <f t="shared" si="170"/>
        <v>1.5599705836866207E-5</v>
      </c>
      <c r="AM196" s="35">
        <f t="shared" si="171"/>
        <v>-1.4954562518265657E-3</v>
      </c>
      <c r="AN196" s="52">
        <f t="shared" si="172"/>
        <v>-3.5762840330244572E-5</v>
      </c>
      <c r="AO196" s="34">
        <f t="shared" si="173"/>
        <v>-3.6454093771176588E-5</v>
      </c>
      <c r="AP196" s="34">
        <f t="shared" si="174"/>
        <v>-4.8956397838750831E-5</v>
      </c>
      <c r="AQ196" s="34">
        <f t="shared" si="175"/>
        <v>-1.7961843019409507E-4</v>
      </c>
      <c r="AR196" s="34">
        <f t="shared" si="176"/>
        <v>-2.5651290078698707E-6</v>
      </c>
      <c r="AS196" s="34">
        <f t="shared" si="177"/>
        <v>1.0438131075041213E-5</v>
      </c>
      <c r="AT196" s="34">
        <f t="shared" si="178"/>
        <v>-3.8515758382429155E-5</v>
      </c>
      <c r="AU196" s="34">
        <f t="shared" si="179"/>
        <v>6.2346957485637233E-7</v>
      </c>
      <c r="AV196" s="34">
        <f t="shared" si="180"/>
        <v>-5.8920496881498252E-5</v>
      </c>
      <c r="AW196" s="53">
        <f t="shared" si="181"/>
        <v>-1.5699764545449302E-3</v>
      </c>
      <c r="AX196" s="52">
        <f t="shared" si="182"/>
        <v>7.4815327177901736E-7</v>
      </c>
      <c r="AY196" s="34">
        <f t="shared" si="183"/>
        <v>5.6899830847001454E-8</v>
      </c>
      <c r="AZ196" s="34">
        <f t="shared" si="184"/>
        <v>-1.2445404236727242E-5</v>
      </c>
      <c r="BA196" s="34">
        <f t="shared" si="185"/>
        <v>-1.4310743659207148E-4</v>
      </c>
      <c r="BB196" s="34">
        <f t="shared" si="186"/>
        <v>3.3945864594153718E-5</v>
      </c>
      <c r="BC196" s="34">
        <f t="shared" si="187"/>
        <v>4.6949124677064802E-5</v>
      </c>
      <c r="BD196" s="34">
        <f t="shared" si="188"/>
        <v>-2.0047647804055657E-6</v>
      </c>
      <c r="BE196" s="34">
        <f t="shared" si="189"/>
        <v>3.7134463176879962E-5</v>
      </c>
      <c r="BF196" s="34">
        <f t="shared" si="190"/>
        <v>-2.2409503279474663E-5</v>
      </c>
      <c r="BG196" s="53">
        <f t="shared" si="191"/>
        <v>-1.5334654609429066E-3</v>
      </c>
      <c r="BH196" s="32">
        <v>3.8757362388119887E-5</v>
      </c>
      <c r="BI196" s="33">
        <v>3.8066108947187871E-5</v>
      </c>
      <c r="BJ196" s="33">
        <v>2.5563804879613627E-5</v>
      </c>
      <c r="BK196" s="33">
        <v>-1.0509822747573061E-4</v>
      </c>
      <c r="BL196" s="33">
        <v>7.1955073710494588E-5</v>
      </c>
      <c r="BM196" s="33">
        <v>8.4958333793405671E-5</v>
      </c>
      <c r="BN196" s="33">
        <v>3.6004444335935304E-5</v>
      </c>
      <c r="BO196" s="33">
        <v>7.5143672293220831E-5</v>
      </c>
      <c r="BP196" s="33">
        <v>1.5599705836866207E-5</v>
      </c>
      <c r="BQ196" s="35">
        <v>-1.4954562518265657E-3</v>
      </c>
      <c r="BR196" s="32">
        <v>-3.5762840330244572E-5</v>
      </c>
      <c r="BS196" s="33">
        <v>-3.6454093771176588E-5</v>
      </c>
      <c r="BT196" s="33">
        <v>-4.8956397838750831E-5</v>
      </c>
      <c r="BU196" s="33">
        <v>-1.7961843019409507E-4</v>
      </c>
      <c r="BV196" s="33">
        <v>-2.5651290078698707E-6</v>
      </c>
      <c r="BW196" s="33">
        <v>1.0438131075041213E-5</v>
      </c>
      <c r="BX196" s="33">
        <v>-3.8515758382429155E-5</v>
      </c>
      <c r="BY196" s="33">
        <v>6.2346957485637233E-7</v>
      </c>
      <c r="BZ196" s="33">
        <v>-5.8920496881498252E-5</v>
      </c>
      <c r="CA196" s="35">
        <v>-1.5699764545449302E-3</v>
      </c>
      <c r="CB196" s="52">
        <v>7.4815327177901736E-7</v>
      </c>
      <c r="CC196" s="34">
        <v>5.6899830847001454E-8</v>
      </c>
      <c r="CD196" s="34">
        <v>-1.2445404236727242E-5</v>
      </c>
      <c r="CE196" s="34">
        <v>-1.4310743659207148E-4</v>
      </c>
      <c r="CF196" s="34">
        <v>3.3945864594153718E-5</v>
      </c>
      <c r="CG196" s="34">
        <v>4.6949124677064802E-5</v>
      </c>
      <c r="CH196" s="34">
        <v>-2.0047647804055657E-6</v>
      </c>
      <c r="CI196" s="34">
        <v>3.7134463176879962E-5</v>
      </c>
      <c r="CJ196" s="34">
        <v>-2.2409503279474663E-5</v>
      </c>
      <c r="CK196" s="53">
        <v>-1.5334654609429066E-3</v>
      </c>
      <c r="CL196" s="33">
        <v>0</v>
      </c>
      <c r="CM196" s="33">
        <f t="shared" si="204"/>
        <v>1.3650615059131788E-2</v>
      </c>
      <c r="CN196" s="33">
        <f t="shared" si="148"/>
        <v>6.7972473264015232E-3</v>
      </c>
      <c r="CO196" s="33">
        <f t="shared" si="149"/>
        <v>5.5022107693407651E-3</v>
      </c>
      <c r="CP196" s="33">
        <f t="shared" si="150"/>
        <v>5.6559007295784447E-3</v>
      </c>
      <c r="CQ196" s="33">
        <f t="shared" si="151"/>
        <v>5.0814201031634809E-3</v>
      </c>
      <c r="CR196" s="33">
        <f t="shared" si="152"/>
        <v>5.0028814092113461E-3</v>
      </c>
      <c r="CS196" s="33">
        <f t="shared" si="153"/>
        <v>1.1562468080969168E-2</v>
      </c>
      <c r="CT196" s="33">
        <f t="shared" si="154"/>
        <v>1.2089289755406352E-2</v>
      </c>
      <c r="CU196" s="33">
        <f t="shared" si="155"/>
        <v>5.0711704107349043E-3</v>
      </c>
      <c r="CV196" s="33">
        <f t="shared" si="156"/>
        <v>5.6266598660590361E-3</v>
      </c>
      <c r="CW196" s="33">
        <f t="shared" si="157"/>
        <v>1.0362310605982916E-2</v>
      </c>
      <c r="CX196" s="35">
        <f t="shared" si="158"/>
        <v>1.0325479195907983E-2</v>
      </c>
    </row>
    <row r="197" spans="1:102" x14ac:dyDescent="0.3">
      <c r="A197" s="21">
        <v>43928</v>
      </c>
      <c r="B197" s="22">
        <v>2659.41</v>
      </c>
      <c r="C197" s="23">
        <v>4796.45</v>
      </c>
      <c r="D197" s="23">
        <v>5423.5249999999996</v>
      </c>
      <c r="E197" s="23">
        <f t="shared" si="192"/>
        <v>4787.153577681991</v>
      </c>
      <c r="F197" s="23">
        <f>VLOOKUP($A197,Data!S$7:T$800,2,0)</f>
        <v>265.52233999999999</v>
      </c>
      <c r="G197" s="23">
        <f>VLOOKUP($A197,Data!V$7:Y$800,4,0)</f>
        <v>26.191878163618519</v>
      </c>
      <c r="H197" s="23">
        <f>VLOOKUP($A197,Data!P$7:Q$800,2,0)</f>
        <v>47.616300000000003</v>
      </c>
      <c r="I197" s="23">
        <f>VLOOKUP($A197,Data!K$7:N$800,4,0)</f>
        <v>49.882079488732764</v>
      </c>
      <c r="J197" s="23">
        <f>VLOOKUP($A197,Data!AA$7:AB$800,2,0)</f>
        <v>488.6191</v>
      </c>
      <c r="K197" s="23">
        <f>VLOOKUP($A197,Data!AD$7:AE$800,2,0)</f>
        <v>49.378799999999998</v>
      </c>
      <c r="L197" s="23">
        <f>VLOOKUP($A197,Data!AL$7:AO$800,4,0)</f>
        <v>262.97547425214293</v>
      </c>
      <c r="M197" s="23">
        <f>VLOOKUP($A197,Data!AG$7:AJ$800,4,0)</f>
        <v>26.541296753827559</v>
      </c>
      <c r="N197" s="23">
        <f>VLOOKUP($A197,Data!AQ$7:AU$800,5,0)</f>
        <v>26.804088866875436</v>
      </c>
      <c r="O197" s="24">
        <f>VLOOKUP($A197,Data!AQ$7:AW$800,7,0)</f>
        <v>26.826010975946836</v>
      </c>
      <c r="P197" s="32">
        <f t="shared" si="159"/>
        <v>-1.6030454108602044E-3</v>
      </c>
      <c r="Q197" s="33">
        <f t="shared" si="145"/>
        <v>-1.5944680700483715E-3</v>
      </c>
      <c r="R197" s="33">
        <f t="shared" si="146"/>
        <v>-1.5914450394594049E-3</v>
      </c>
      <c r="S197" s="34">
        <f t="shared" si="160"/>
        <v>-1.5931850951695248E-3</v>
      </c>
      <c r="T197" s="33">
        <f t="shared" si="161"/>
        <v>-1.5937885061432233E-3</v>
      </c>
      <c r="U197" s="33">
        <f t="shared" si="193"/>
        <v>-1.5931391548112961E-3</v>
      </c>
      <c r="V197" s="33">
        <f t="shared" si="194"/>
        <v>-1.591455206511716E-3</v>
      </c>
      <c r="W197" s="33">
        <f t="shared" si="195"/>
        <v>-1.5844721727076294E-3</v>
      </c>
      <c r="X197" s="33">
        <f t="shared" si="196"/>
        <v>-1.5939952496857313E-3</v>
      </c>
      <c r="Y197" s="33">
        <f t="shared" si="197"/>
        <v>-1.5811715227369572E-3</v>
      </c>
      <c r="Z197" s="33">
        <f t="shared" si="198"/>
        <v>-1.5691160683722893E-3</v>
      </c>
      <c r="AA197" s="33">
        <f t="shared" si="199"/>
        <v>-1.4001157429014421E-3</v>
      </c>
      <c r="AB197" s="33">
        <f t="shared" si="200"/>
        <v>-1.5818416010574543E-3</v>
      </c>
      <c r="AC197" s="35">
        <f t="shared" si="201"/>
        <v>-1.7650333511607386E-3</v>
      </c>
      <c r="AD197" s="32">
        <f t="shared" si="162"/>
        <v>6.7956390514822829E-7</v>
      </c>
      <c r="AE197" s="33">
        <f t="shared" si="163"/>
        <v>1.3289152370754564E-6</v>
      </c>
      <c r="AF197" s="33">
        <f t="shared" si="164"/>
        <v>3.0128635366555301E-6</v>
      </c>
      <c r="AG197" s="33">
        <f t="shared" si="165"/>
        <v>9.9958973407421325E-6</v>
      </c>
      <c r="AH197" s="33">
        <f t="shared" si="166"/>
        <v>4.7282036264029159E-7</v>
      </c>
      <c r="AI197" s="33">
        <f t="shared" si="167"/>
        <v>1.3296547311414386E-5</v>
      </c>
      <c r="AJ197" s="33">
        <f t="shared" si="168"/>
        <v>2.5352001676082203E-5</v>
      </c>
      <c r="AK197" s="33">
        <f t="shared" si="169"/>
        <v>1.943523271469294E-4</v>
      </c>
      <c r="AL197" s="33">
        <f t="shared" si="170"/>
        <v>1.2626468990917239E-5</v>
      </c>
      <c r="AM197" s="35">
        <f t="shared" si="171"/>
        <v>-1.7056528111236702E-4</v>
      </c>
      <c r="AN197" s="52">
        <f t="shared" si="172"/>
        <v>-2.3434666838184626E-6</v>
      </c>
      <c r="AO197" s="34">
        <f t="shared" si="173"/>
        <v>-1.6941153518912344E-6</v>
      </c>
      <c r="AP197" s="34">
        <f t="shared" si="174"/>
        <v>-1.0167052311160774E-8</v>
      </c>
      <c r="AQ197" s="34">
        <f t="shared" si="175"/>
        <v>6.9728667517754417E-6</v>
      </c>
      <c r="AR197" s="34">
        <f t="shared" si="176"/>
        <v>-2.5502102263263993E-6</v>
      </c>
      <c r="AS197" s="34">
        <f t="shared" si="177"/>
        <v>1.0273516722447695E-5</v>
      </c>
      <c r="AT197" s="34">
        <f t="shared" si="178"/>
        <v>2.2328971087115512E-5</v>
      </c>
      <c r="AU197" s="34">
        <f t="shared" si="179"/>
        <v>1.9132929655796271E-4</v>
      </c>
      <c r="AV197" s="34">
        <f t="shared" si="180"/>
        <v>9.6034384019505481E-6</v>
      </c>
      <c r="AW197" s="53">
        <f t="shared" si="181"/>
        <v>-1.7358831170133371E-4</v>
      </c>
      <c r="AX197" s="52">
        <f t="shared" si="182"/>
        <v>-6.0341097363192375E-7</v>
      </c>
      <c r="AY197" s="34">
        <f t="shared" si="183"/>
        <v>4.5940358295304407E-8</v>
      </c>
      <c r="AZ197" s="34">
        <f t="shared" si="184"/>
        <v>1.729888657875378E-6</v>
      </c>
      <c r="BA197" s="34">
        <f t="shared" si="185"/>
        <v>8.7129224619619805E-6</v>
      </c>
      <c r="BB197" s="34">
        <f t="shared" si="186"/>
        <v>-8.1015451613986045E-7</v>
      </c>
      <c r="BC197" s="34">
        <f t="shared" si="187"/>
        <v>1.2013572432634234E-5</v>
      </c>
      <c r="BD197" s="34">
        <f t="shared" si="188"/>
        <v>2.4069026797302051E-5</v>
      </c>
      <c r="BE197" s="34">
        <f t="shared" si="189"/>
        <v>1.9306935226814925E-4</v>
      </c>
      <c r="BF197" s="34">
        <f t="shared" si="190"/>
        <v>1.1343494112137087E-5</v>
      </c>
      <c r="BG197" s="53">
        <f t="shared" si="191"/>
        <v>-1.7184825599114717E-4</v>
      </c>
      <c r="BH197" s="32">
        <v>6.7956390514822829E-7</v>
      </c>
      <c r="BI197" s="33">
        <v>1.3289152370754564E-6</v>
      </c>
      <c r="BJ197" s="33">
        <v>3.0128635366555301E-6</v>
      </c>
      <c r="BK197" s="33">
        <v>9.9958973407421325E-6</v>
      </c>
      <c r="BL197" s="33">
        <v>4.7282036264029159E-7</v>
      </c>
      <c r="BM197" s="33">
        <v>1.3296547311414386E-5</v>
      </c>
      <c r="BN197" s="33">
        <v>2.5352001676082203E-5</v>
      </c>
      <c r="BO197" s="33">
        <v>1.943523271469294E-4</v>
      </c>
      <c r="BP197" s="33">
        <v>1.2626468990917239E-5</v>
      </c>
      <c r="BQ197" s="35">
        <v>-1.7056528111236702E-4</v>
      </c>
      <c r="BR197" s="32">
        <v>-2.3434666838184626E-6</v>
      </c>
      <c r="BS197" s="33">
        <v>-1.6941153518912344E-6</v>
      </c>
      <c r="BT197" s="33">
        <v>-1.0167052311160774E-8</v>
      </c>
      <c r="BU197" s="33">
        <v>6.9728667517754417E-6</v>
      </c>
      <c r="BV197" s="33">
        <v>-2.5502102263263993E-6</v>
      </c>
      <c r="BW197" s="33">
        <v>1.0273516722447695E-5</v>
      </c>
      <c r="BX197" s="33">
        <v>2.2328971087115512E-5</v>
      </c>
      <c r="BY197" s="33">
        <v>1.9132929655796271E-4</v>
      </c>
      <c r="BZ197" s="33">
        <v>9.6034384019505481E-6</v>
      </c>
      <c r="CA197" s="35">
        <v>-1.7358831170133371E-4</v>
      </c>
      <c r="CB197" s="52">
        <v>-6.0341097363192375E-7</v>
      </c>
      <c r="CC197" s="34">
        <v>4.5940358295304407E-8</v>
      </c>
      <c r="CD197" s="34">
        <v>1.729888657875378E-6</v>
      </c>
      <c r="CE197" s="34">
        <v>8.7129224619619805E-6</v>
      </c>
      <c r="CF197" s="34">
        <v>-8.1015451613986045E-7</v>
      </c>
      <c r="CG197" s="34">
        <v>1.2013572432634234E-5</v>
      </c>
      <c r="CH197" s="34">
        <v>2.4069026797302051E-5</v>
      </c>
      <c r="CI197" s="34">
        <v>1.9306935226814925E-4</v>
      </c>
      <c r="CJ197" s="34">
        <v>1.1343494112137087E-5</v>
      </c>
      <c r="CK197" s="53">
        <v>-1.7184825599114717E-4</v>
      </c>
      <c r="CL197" s="33">
        <v>0</v>
      </c>
      <c r="CM197" s="33">
        <f t="shared" si="204"/>
        <v>1.3577582610577288E-2</v>
      </c>
      <c r="CN197" s="33">
        <f t="shared" si="148"/>
        <v>6.7602474963686099E-3</v>
      </c>
      <c r="CO197" s="33">
        <f t="shared" si="149"/>
        <v>5.464531210801038E-3</v>
      </c>
      <c r="CP197" s="33">
        <f t="shared" si="150"/>
        <v>5.6188875201066413E-3</v>
      </c>
      <c r="CQ197" s="33">
        <f t="shared" si="151"/>
        <v>5.0565772861053127E-3</v>
      </c>
      <c r="CR197" s="33">
        <f t="shared" si="152"/>
        <v>5.1050204255358445E-3</v>
      </c>
      <c r="CS197" s="33">
        <f t="shared" si="153"/>
        <v>1.1492094645557893E-2</v>
      </c>
      <c r="CT197" s="33">
        <f t="shared" si="154"/>
        <v>1.2006156654890354E-2</v>
      </c>
      <c r="CU197" s="33">
        <f t="shared" si="155"/>
        <v>5.0361821264230944E-3</v>
      </c>
      <c r="CV197" s="33">
        <f t="shared" si="156"/>
        <v>5.5535993934185957E-3</v>
      </c>
      <c r="CW197" s="33">
        <f t="shared" si="157"/>
        <v>1.0347071066869384E-2</v>
      </c>
      <c r="CX197" s="35">
        <f t="shared" si="158"/>
        <v>1.1788492533950645E-2</v>
      </c>
    </row>
    <row r="198" spans="1:102" x14ac:dyDescent="0.3">
      <c r="A198" s="21">
        <v>43927</v>
      </c>
      <c r="B198" s="22">
        <v>2663.68</v>
      </c>
      <c r="C198" s="23">
        <v>4804.1099999999997</v>
      </c>
      <c r="D198" s="23">
        <v>5432.17</v>
      </c>
      <c r="E198" s="23">
        <f t="shared" si="192"/>
        <v>4794.7925697385281</v>
      </c>
      <c r="F198" s="23">
        <f>VLOOKUP($A198,Data!S$7:T$800,2,0)</f>
        <v>265.94620200000003</v>
      </c>
      <c r="G198" s="23">
        <f>VLOOKUP($A198,Data!V$7:Y$800,4,0)</f>
        <v>26.233672053741813</v>
      </c>
      <c r="H198" s="23">
        <f>VLOOKUP($A198,Data!P$7:Q$800,2,0)</f>
        <v>47.6922</v>
      </c>
      <c r="I198" s="23">
        <f>VLOOKUP($A198,Data!K$7:N$800,4,0)</f>
        <v>49.961241685897988</v>
      </c>
      <c r="J198" s="23">
        <f>VLOOKUP($A198,Data!AA$7:AB$800,2,0)</f>
        <v>489.39920000000001</v>
      </c>
      <c r="K198" s="23">
        <f>VLOOKUP($A198,Data!AD$7:AE$800,2,0)</f>
        <v>49.457000000000001</v>
      </c>
      <c r="L198" s="23">
        <f>VLOOKUP($A198,Data!AL$7:AO$800,4,0)</f>
        <v>263.38876179049709</v>
      </c>
      <c r="M198" s="23">
        <f>VLOOKUP($A198,Data!AG$7:AJ$800,4,0)</f>
        <v>26.578509743742632</v>
      </c>
      <c r="N198" s="23">
        <f>VLOOKUP($A198,Data!AQ$7:AU$800,5,0)</f>
        <v>26.846555865789053</v>
      </c>
      <c r="O198" s="24">
        <f>VLOOKUP($A198,Data!AQ$7:AW$800,7,0)</f>
        <v>26.873443499984845</v>
      </c>
      <c r="P198" s="32">
        <f t="shared" si="159"/>
        <v>7.0331304120707872E-2</v>
      </c>
      <c r="Q198" s="33">
        <f t="shared" si="145"/>
        <v>7.0341481021034102E-2</v>
      </c>
      <c r="R198" s="33">
        <f t="shared" si="146"/>
        <v>7.03445802693905E-2</v>
      </c>
      <c r="S198" s="34">
        <f t="shared" si="160"/>
        <v>7.0342588847088106E-2</v>
      </c>
      <c r="T198" s="33">
        <f t="shared" si="161"/>
        <v>7.0305576223585353E-2</v>
      </c>
      <c r="U198" s="33">
        <f t="shared" si="193"/>
        <v>7.0309467612287735E-2</v>
      </c>
      <c r="V198" s="33">
        <f t="shared" si="194"/>
        <v>7.0274928356152566E-2</v>
      </c>
      <c r="W198" s="33">
        <f t="shared" si="195"/>
        <v>7.0383718465126144E-2</v>
      </c>
      <c r="X198" s="33">
        <f t="shared" si="196"/>
        <v>7.0341731323227963E-2</v>
      </c>
      <c r="Y198" s="33">
        <f t="shared" si="197"/>
        <v>7.0337979825523922E-2</v>
      </c>
      <c r="Z198" s="33">
        <f t="shared" si="198"/>
        <v>7.0289432516015715E-2</v>
      </c>
      <c r="AA198" s="33">
        <f t="shared" si="199"/>
        <v>7.0188477198534382E-2</v>
      </c>
      <c r="AB198" s="33">
        <f t="shared" si="200"/>
        <v>7.0389581092578313E-2</v>
      </c>
      <c r="AC198" s="35">
        <f t="shared" si="201"/>
        <v>7.0242551829190925E-2</v>
      </c>
      <c r="AD198" s="32">
        <f t="shared" si="162"/>
        <v>-3.5904797448749193E-5</v>
      </c>
      <c r="AE198" s="33">
        <f t="shared" si="163"/>
        <v>-3.2013408746367489E-5</v>
      </c>
      <c r="AF198" s="33">
        <f t="shared" si="164"/>
        <v>-6.6552664881536217E-5</v>
      </c>
      <c r="AG198" s="33">
        <f t="shared" si="165"/>
        <v>4.2237444092041443E-5</v>
      </c>
      <c r="AH198" s="33">
        <f t="shared" si="166"/>
        <v>2.5030219386046326E-7</v>
      </c>
      <c r="AI198" s="33">
        <f t="shared" si="167"/>
        <v>-3.5011955101804659E-6</v>
      </c>
      <c r="AJ198" s="33">
        <f t="shared" si="168"/>
        <v>-5.2048505018387203E-5</v>
      </c>
      <c r="AK198" s="33">
        <f t="shared" si="169"/>
        <v>-1.5300382249971989E-4</v>
      </c>
      <c r="AL198" s="33">
        <f t="shared" si="170"/>
        <v>4.8100071544210365E-5</v>
      </c>
      <c r="AM198" s="35">
        <f t="shared" si="171"/>
        <v>-9.8929191843177833E-5</v>
      </c>
      <c r="AN198" s="52">
        <f t="shared" si="172"/>
        <v>-3.9004045805146603E-5</v>
      </c>
      <c r="AO198" s="34">
        <f t="shared" si="173"/>
        <v>-3.5112657102764899E-5</v>
      </c>
      <c r="AP198" s="34">
        <f t="shared" si="174"/>
        <v>-6.9651913237933627E-5</v>
      </c>
      <c r="AQ198" s="34">
        <f t="shared" si="175"/>
        <v>3.9138195735644032E-5</v>
      </c>
      <c r="AR198" s="34">
        <f t="shared" si="176"/>
        <v>-2.8489461625369472E-6</v>
      </c>
      <c r="AS198" s="34">
        <f t="shared" si="177"/>
        <v>-6.6004438665778764E-6</v>
      </c>
      <c r="AT198" s="34">
        <f t="shared" si="178"/>
        <v>-5.5147753374784614E-5</v>
      </c>
      <c r="AU198" s="34">
        <f t="shared" si="179"/>
        <v>-1.561030708561173E-4</v>
      </c>
      <c r="AV198" s="34">
        <f t="shared" si="180"/>
        <v>4.5000823187812955E-5</v>
      </c>
      <c r="AW198" s="53">
        <f t="shared" si="181"/>
        <v>-1.0202844019957524E-4</v>
      </c>
      <c r="AX198" s="52">
        <f t="shared" si="182"/>
        <v>-3.7012623502752362E-5</v>
      </c>
      <c r="AY198" s="34">
        <f t="shared" si="183"/>
        <v>-3.3121234800370658E-5</v>
      </c>
      <c r="AZ198" s="34">
        <f t="shared" si="184"/>
        <v>-6.7660490935539386E-5</v>
      </c>
      <c r="BA198" s="34">
        <f t="shared" si="185"/>
        <v>4.1129618038038274E-5</v>
      </c>
      <c r="BB198" s="34">
        <f t="shared" si="186"/>
        <v>-8.5752386014270598E-7</v>
      </c>
      <c r="BC198" s="34">
        <f t="shared" si="187"/>
        <v>-4.6090215641836352E-6</v>
      </c>
      <c r="BD198" s="34">
        <f t="shared" si="188"/>
        <v>-5.3156331072390373E-5</v>
      </c>
      <c r="BE198" s="34">
        <f t="shared" si="189"/>
        <v>-1.5411164855372306E-4</v>
      </c>
      <c r="BF198" s="34">
        <f t="shared" si="190"/>
        <v>4.6992245490207196E-5</v>
      </c>
      <c r="BG198" s="53">
        <f t="shared" si="191"/>
        <v>-1.00037017897181E-4</v>
      </c>
      <c r="BH198" s="32">
        <v>-3.5904797448749193E-5</v>
      </c>
      <c r="BI198" s="33">
        <v>-3.2013408746367489E-5</v>
      </c>
      <c r="BJ198" s="33">
        <v>-6.6552664881536217E-5</v>
      </c>
      <c r="BK198" s="33">
        <v>4.2237444092041443E-5</v>
      </c>
      <c r="BL198" s="33">
        <v>2.5030219386046326E-7</v>
      </c>
      <c r="BM198" s="33">
        <v>-3.5011955101804659E-6</v>
      </c>
      <c r="BN198" s="33">
        <v>-5.2048505018387203E-5</v>
      </c>
      <c r="BO198" s="33">
        <v>-1.5300382249971989E-4</v>
      </c>
      <c r="BP198" s="33">
        <v>4.8100071544210365E-5</v>
      </c>
      <c r="BQ198" s="35">
        <v>-9.8929191843177833E-5</v>
      </c>
      <c r="BR198" s="32">
        <v>-3.9004045805146603E-5</v>
      </c>
      <c r="BS198" s="33">
        <v>-3.5112657102764899E-5</v>
      </c>
      <c r="BT198" s="33">
        <v>-6.9651913237933627E-5</v>
      </c>
      <c r="BU198" s="33">
        <v>3.9138195735644032E-5</v>
      </c>
      <c r="BV198" s="33">
        <v>-2.8489461625369472E-6</v>
      </c>
      <c r="BW198" s="33">
        <v>-6.6004438665778764E-6</v>
      </c>
      <c r="BX198" s="33">
        <v>-5.5147753374784614E-5</v>
      </c>
      <c r="BY198" s="33">
        <v>-1.561030708561173E-4</v>
      </c>
      <c r="BZ198" s="33">
        <v>4.5000823187812955E-5</v>
      </c>
      <c r="CA198" s="35">
        <v>-1.0202844019957524E-4</v>
      </c>
      <c r="CB198" s="52">
        <v>-3.7012623502752362E-5</v>
      </c>
      <c r="CC198" s="34">
        <v>-3.3121234800370658E-5</v>
      </c>
      <c r="CD198" s="34">
        <v>-6.7660490935539386E-5</v>
      </c>
      <c r="CE198" s="34">
        <v>4.1129618038038274E-5</v>
      </c>
      <c r="CF198" s="34">
        <v>-8.5752386014270598E-7</v>
      </c>
      <c r="CG198" s="34">
        <v>-4.6090215641836352E-6</v>
      </c>
      <c r="CH198" s="34">
        <v>-5.3156331072390373E-5</v>
      </c>
      <c r="CI198" s="34">
        <v>-1.5411164855372306E-4</v>
      </c>
      <c r="CJ198" s="34">
        <v>4.6992245490207196E-5</v>
      </c>
      <c r="CK198" s="53">
        <v>-1.00037017897181E-4</v>
      </c>
      <c r="CL198" s="33">
        <v>0</v>
      </c>
      <c r="CM198" s="33">
        <f t="shared" si="204"/>
        <v>1.3574513650459252E-2</v>
      </c>
      <c r="CN198" s="33">
        <f t="shared" si="148"/>
        <v>6.7589537871437511E-3</v>
      </c>
      <c r="CO198" s="33">
        <f t="shared" si="149"/>
        <v>5.4638468426595477E-3</v>
      </c>
      <c r="CP198" s="33">
        <f t="shared" si="150"/>
        <v>5.6175490054042321E-3</v>
      </c>
      <c r="CQ198" s="33">
        <f t="shared" si="151"/>
        <v>5.053544361026896E-3</v>
      </c>
      <c r="CR198" s="33">
        <f t="shared" si="152"/>
        <v>5.0949575545957693E-3</v>
      </c>
      <c r="CS198" s="33">
        <f t="shared" si="153"/>
        <v>1.1491615627946983E-2</v>
      </c>
      <c r="CT198" s="33">
        <f t="shared" si="154"/>
        <v>1.1992679156912933E-2</v>
      </c>
      <c r="CU198" s="33">
        <f t="shared" si="155"/>
        <v>5.0106624040429093E-3</v>
      </c>
      <c r="CV198" s="33">
        <f t="shared" si="156"/>
        <v>5.3578937006839578E-3</v>
      </c>
      <c r="CW198" s="33">
        <f t="shared" si="157"/>
        <v>1.0334293739197919E-2</v>
      </c>
      <c r="CX198" s="35">
        <f t="shared" si="158"/>
        <v>1.1961373663565533E-2</v>
      </c>
    </row>
    <row r="199" spans="1:102" x14ac:dyDescent="0.3">
      <c r="A199" s="21">
        <v>43924</v>
      </c>
      <c r="B199" s="22">
        <v>2488.65</v>
      </c>
      <c r="C199" s="23">
        <v>4488.3900000000003</v>
      </c>
      <c r="D199" s="23">
        <v>5075.16</v>
      </c>
      <c r="E199" s="23">
        <f t="shared" si="192"/>
        <v>4479.6802628429505</v>
      </c>
      <c r="F199" s="23">
        <f>VLOOKUP($A199,Data!S$7:T$800,2,0)</f>
        <v>248.47689099999999</v>
      </c>
      <c r="G199" s="23">
        <f>VLOOKUP($A199,Data!V$7:Y$800,4,0)</f>
        <v>24.51036158006292</v>
      </c>
      <c r="H199" s="23">
        <f>VLOOKUP($A199,Data!P$7:Q$800,2,0)</f>
        <v>44.560699999999997</v>
      </c>
      <c r="I199" s="23">
        <f>VLOOKUP($A199,Data!K$7:N$800,4,0)</f>
        <v>46.676010503541455</v>
      </c>
      <c r="J199" s="23">
        <f>VLOOKUP($A199,Data!AA$7:AB$800,2,0)</f>
        <v>457.2364</v>
      </c>
      <c r="K199" s="23">
        <f>VLOOKUP($A199,Data!AD$7:AE$800,2,0)</f>
        <v>46.206899999999997</v>
      </c>
      <c r="L199" s="23">
        <f>VLOOKUP($A199,Data!AL$7:AO$800,4,0)</f>
        <v>246.09115421361105</v>
      </c>
      <c r="M199" s="23">
        <f>VLOOKUP($A199,Data!AG$7:AJ$800,4,0)</f>
        <v>24.835354061480857</v>
      </c>
      <c r="N199" s="23">
        <f>VLOOKUP($A199,Data!AQ$7:AU$800,5,0)</f>
        <v>25.081107234233333</v>
      </c>
      <c r="O199" s="24">
        <f>VLOOKUP($A199,Data!AQ$7:AW$800,7,0)</f>
        <v>25.109675796439276</v>
      </c>
      <c r="P199" s="32">
        <f t="shared" si="159"/>
        <v>-1.5137124539950086E-2</v>
      </c>
      <c r="Q199" s="33">
        <f t="shared" si="145"/>
        <v>-1.5045150813592367E-2</v>
      </c>
      <c r="R199" s="33">
        <f t="shared" si="146"/>
        <v>-1.5003880665320102E-2</v>
      </c>
      <c r="S199" s="34">
        <f t="shared" si="160"/>
        <v>-1.50238672465146E-2</v>
      </c>
      <c r="T199" s="33">
        <f t="shared" si="161"/>
        <v>-1.5022135006510062E-2</v>
      </c>
      <c r="U199" s="33">
        <f t="shared" si="193"/>
        <v>-1.5022768874755621E-2</v>
      </c>
      <c r="V199" s="33">
        <f t="shared" si="194"/>
        <v>-1.500676398553491E-2</v>
      </c>
      <c r="W199" s="33">
        <f t="shared" si="195"/>
        <v>-1.5034453956984772E-2</v>
      </c>
      <c r="X199" s="33">
        <f t="shared" si="196"/>
        <v>-1.500850704669543E-2</v>
      </c>
      <c r="Y199" s="33">
        <f t="shared" si="197"/>
        <v>-1.502816982471411E-2</v>
      </c>
      <c r="Z199" s="33">
        <f t="shared" si="198"/>
        <v>-1.5027369483471498E-2</v>
      </c>
      <c r="AA199" s="33">
        <f t="shared" si="199"/>
        <v>-1.512712848221065E-2</v>
      </c>
      <c r="AB199" s="33">
        <f t="shared" si="200"/>
        <v>-1.5029222865525771E-2</v>
      </c>
      <c r="AC199" s="35">
        <f t="shared" si="201"/>
        <v>-1.3198770849835451E-2</v>
      </c>
      <c r="AD199" s="32">
        <f t="shared" si="162"/>
        <v>2.3015807082304995E-5</v>
      </c>
      <c r="AE199" s="33">
        <f t="shared" si="163"/>
        <v>2.2381938836746329E-5</v>
      </c>
      <c r="AF199" s="33">
        <f t="shared" si="164"/>
        <v>3.8386828057457301E-5</v>
      </c>
      <c r="AG199" s="33">
        <f t="shared" si="165"/>
        <v>1.0696856607594896E-5</v>
      </c>
      <c r="AH199" s="33">
        <f t="shared" si="166"/>
        <v>3.6643766896937713E-5</v>
      </c>
      <c r="AI199" s="33">
        <f t="shared" si="167"/>
        <v>1.6980988878256831E-5</v>
      </c>
      <c r="AJ199" s="33">
        <f t="shared" si="168"/>
        <v>1.7781330120869576E-5</v>
      </c>
      <c r="AK199" s="33">
        <f t="shared" si="169"/>
        <v>-8.1977668618282706E-5</v>
      </c>
      <c r="AL199" s="33">
        <f t="shared" si="170"/>
        <v>1.5927948066596365E-5</v>
      </c>
      <c r="AM199" s="35">
        <f t="shared" si="171"/>
        <v>1.8463799637569167E-3</v>
      </c>
      <c r="AN199" s="52">
        <f t="shared" si="172"/>
        <v>-1.8254341189960499E-5</v>
      </c>
      <c r="AO199" s="34">
        <f t="shared" si="173"/>
        <v>-1.8888209435519165E-5</v>
      </c>
      <c r="AP199" s="34">
        <f t="shared" si="174"/>
        <v>-2.8833202148081938E-6</v>
      </c>
      <c r="AQ199" s="34">
        <f t="shared" si="175"/>
        <v>-3.0573291664670599E-5</v>
      </c>
      <c r="AR199" s="34">
        <f t="shared" si="176"/>
        <v>-4.6263813753277816E-6</v>
      </c>
      <c r="AS199" s="34">
        <f t="shared" si="177"/>
        <v>-2.4289159394008664E-5</v>
      </c>
      <c r="AT199" s="34">
        <f t="shared" si="178"/>
        <v>-2.3488818151395918E-5</v>
      </c>
      <c r="AU199" s="34">
        <f t="shared" si="179"/>
        <v>-1.232478168905482E-4</v>
      </c>
      <c r="AV199" s="34">
        <f t="shared" si="180"/>
        <v>-2.534220020566913E-5</v>
      </c>
      <c r="AW199" s="53">
        <f t="shared" si="181"/>
        <v>1.8051098154846512E-3</v>
      </c>
      <c r="AX199" s="52">
        <f t="shared" si="182"/>
        <v>1.7322400045483022E-6</v>
      </c>
      <c r="AY199" s="34">
        <f t="shared" si="183"/>
        <v>1.0983717589896358E-6</v>
      </c>
      <c r="AZ199" s="34">
        <f t="shared" si="184"/>
        <v>1.7103260979700607E-5</v>
      </c>
      <c r="BA199" s="34">
        <f t="shared" si="185"/>
        <v>-1.0586710470161798E-5</v>
      </c>
      <c r="BB199" s="34">
        <f t="shared" si="186"/>
        <v>1.536019981918102E-5</v>
      </c>
      <c r="BC199" s="34">
        <f t="shared" si="187"/>
        <v>-4.3025781994998624E-6</v>
      </c>
      <c r="BD199" s="34">
        <f t="shared" si="188"/>
        <v>-3.502236956887117E-6</v>
      </c>
      <c r="BE199" s="34">
        <f t="shared" si="189"/>
        <v>-1.032612356960394E-4</v>
      </c>
      <c r="BF199" s="34">
        <f t="shared" si="190"/>
        <v>-5.3556190111603286E-6</v>
      </c>
      <c r="BG199" s="53">
        <f t="shared" si="191"/>
        <v>1.82509639667916E-3</v>
      </c>
      <c r="BH199" s="32">
        <v>2.3015807082304995E-5</v>
      </c>
      <c r="BI199" s="33">
        <v>2.2381938836746329E-5</v>
      </c>
      <c r="BJ199" s="33">
        <v>3.8386828057457301E-5</v>
      </c>
      <c r="BK199" s="33">
        <v>1.0696856607594896E-5</v>
      </c>
      <c r="BL199" s="33">
        <v>3.6643766896937713E-5</v>
      </c>
      <c r="BM199" s="33">
        <v>1.6980988878256831E-5</v>
      </c>
      <c r="BN199" s="33">
        <v>1.7781330120869576E-5</v>
      </c>
      <c r="BO199" s="33">
        <v>-8.1977668618282706E-5</v>
      </c>
      <c r="BP199" s="33">
        <v>1.5927948066596365E-5</v>
      </c>
      <c r="BQ199" s="35">
        <v>1.8463799637569167E-3</v>
      </c>
      <c r="BR199" s="32">
        <v>-1.8254341189960499E-5</v>
      </c>
      <c r="BS199" s="33">
        <v>-1.8888209435519165E-5</v>
      </c>
      <c r="BT199" s="33">
        <v>-2.8833202148081938E-6</v>
      </c>
      <c r="BU199" s="33">
        <v>-3.0573291664670599E-5</v>
      </c>
      <c r="BV199" s="33">
        <v>-4.6263813753277816E-6</v>
      </c>
      <c r="BW199" s="33">
        <v>-2.4289159394008664E-5</v>
      </c>
      <c r="BX199" s="33">
        <v>-2.3488818151395918E-5</v>
      </c>
      <c r="BY199" s="33">
        <v>-1.232478168905482E-4</v>
      </c>
      <c r="BZ199" s="33">
        <v>-2.534220020566913E-5</v>
      </c>
      <c r="CA199" s="35">
        <v>1.8051098154846512E-3</v>
      </c>
      <c r="CB199" s="52">
        <v>1.7322400045483022E-6</v>
      </c>
      <c r="CC199" s="34">
        <v>1.0983717589896358E-6</v>
      </c>
      <c r="CD199" s="34">
        <v>1.7103260979700607E-5</v>
      </c>
      <c r="CE199" s="34">
        <v>-1.0586710470161798E-5</v>
      </c>
      <c r="CF199" s="34">
        <v>1.536019981918102E-5</v>
      </c>
      <c r="CG199" s="34">
        <v>-4.3025781994998624E-6</v>
      </c>
      <c r="CH199" s="34">
        <v>-3.502236956887117E-6</v>
      </c>
      <c r="CI199" s="34">
        <v>-1.032612356960394E-4</v>
      </c>
      <c r="CJ199" s="34">
        <v>-5.3556190111603286E-6</v>
      </c>
      <c r="CK199" s="53">
        <v>1.82509639667916E-3</v>
      </c>
      <c r="CL199" s="33">
        <v>0</v>
      </c>
      <c r="CM199" s="33">
        <f t="shared" si="204"/>
        <v>1.3571578783311278E-2</v>
      </c>
      <c r="CN199" s="33">
        <f t="shared" si="148"/>
        <v>6.7579117714278159E-3</v>
      </c>
      <c r="CO199" s="33">
        <f t="shared" si="149"/>
        <v>5.4975764396689719E-3</v>
      </c>
      <c r="CP199" s="33">
        <f t="shared" si="150"/>
        <v>5.6476274515107061E-3</v>
      </c>
      <c r="CQ199" s="33">
        <f t="shared" si="151"/>
        <v>5.1160413792730175E-3</v>
      </c>
      <c r="CR199" s="33">
        <f t="shared" si="152"/>
        <v>5.055296411265342E-3</v>
      </c>
      <c r="CS199" s="33">
        <f t="shared" si="153"/>
        <v>1.1491379088005571E-2</v>
      </c>
      <c r="CT199" s="33">
        <f t="shared" si="154"/>
        <v>1.1995989498404303E-2</v>
      </c>
      <c r="CU199" s="33">
        <f t="shared" si="155"/>
        <v>5.0595363823486839E-3</v>
      </c>
      <c r="CV199" s="33">
        <f t="shared" si="156"/>
        <v>5.5016287566986843E-3</v>
      </c>
      <c r="CW199" s="33">
        <f t="shared" si="157"/>
        <v>1.0288892370695413E-2</v>
      </c>
      <c r="CX199" s="35">
        <f t="shared" si="158"/>
        <v>1.2054915562737634E-2</v>
      </c>
    </row>
    <row r="200" spans="1:102" x14ac:dyDescent="0.3">
      <c r="A200" s="21">
        <v>43923</v>
      </c>
      <c r="B200" s="22">
        <v>2526.9</v>
      </c>
      <c r="C200" s="23">
        <v>4556.95</v>
      </c>
      <c r="D200" s="23">
        <v>5152.4669999999996</v>
      </c>
      <c r="E200" s="23">
        <f t="shared" si="192"/>
        <v>4548.008945475739</v>
      </c>
      <c r="F200" s="23">
        <f>VLOOKUP($A200,Data!S$7:T$800,2,0)</f>
        <v>252.26647199999999</v>
      </c>
      <c r="G200" s="23">
        <f>VLOOKUP($A200,Data!V$7:Y$800,4,0)</f>
        <v>24.884191030550141</v>
      </c>
      <c r="H200" s="23">
        <f>VLOOKUP($A200,Data!P$7:Q$800,2,0)</f>
        <v>45.239600000000003</v>
      </c>
      <c r="I200" s="23">
        <f>VLOOKUP($A200,Data!K$7:N$800,4,0)</f>
        <v>47.388470278028414</v>
      </c>
      <c r="J200" s="23">
        <f>VLOOKUP($A200,Data!AA$7:AB$800,2,0)</f>
        <v>464.20339999999999</v>
      </c>
      <c r="K200" s="23">
        <f>VLOOKUP($A200,Data!AD$7:AE$800,2,0)</f>
        <v>46.911900000000003</v>
      </c>
      <c r="L200" s="23">
        <f>VLOOKUP($A200,Data!AL$7:AO$800,4,0)</f>
        <v>249.84567752360655</v>
      </c>
      <c r="M200" s="23">
        <f>VLOOKUP($A200,Data!AG$7:AJ$800,4,0)</f>
        <v>25.216812016770294</v>
      </c>
      <c r="N200" s="23">
        <f>VLOOKUP($A200,Data!AQ$7:AU$800,5,0)</f>
        <v>25.463808486989361</v>
      </c>
      <c r="O200" s="24">
        <f>VLOOKUP($A200,Data!AQ$7:AW$800,7,0)</f>
        <v>25.445525456087836</v>
      </c>
      <c r="P200" s="32">
        <f t="shared" si="159"/>
        <v>2.2829386763812964E-2</v>
      </c>
      <c r="Q200" s="33">
        <f t="shared" si="145"/>
        <v>2.2946396302357286E-2</v>
      </c>
      <c r="R200" s="33">
        <f t="shared" si="146"/>
        <v>2.2996472649832844E-2</v>
      </c>
      <c r="S200" s="34">
        <f t="shared" si="160"/>
        <v>2.2971409766929862E-2</v>
      </c>
      <c r="T200" s="33">
        <f t="shared" si="161"/>
        <v>2.297688831869249E-2</v>
      </c>
      <c r="U200" s="33">
        <f t="shared" si="193"/>
        <v>2.2979588353176039E-2</v>
      </c>
      <c r="V200" s="33">
        <f t="shared" si="194"/>
        <v>2.2988037898830971E-2</v>
      </c>
      <c r="W200" s="33">
        <f t="shared" si="195"/>
        <v>2.2853481418197319E-2</v>
      </c>
      <c r="X200" s="33">
        <f t="shared" si="196"/>
        <v>2.2994509102865379E-2</v>
      </c>
      <c r="Y200" s="33">
        <f t="shared" si="197"/>
        <v>2.2992967344491078E-2</v>
      </c>
      <c r="Z200" s="33">
        <f t="shared" si="198"/>
        <v>2.2952465736827854E-2</v>
      </c>
      <c r="AA200" s="33">
        <f t="shared" si="199"/>
        <v>2.3032142742117179E-2</v>
      </c>
      <c r="AB200" s="33">
        <f t="shared" si="200"/>
        <v>2.2960684398086961E-2</v>
      </c>
      <c r="AC200" s="35">
        <f t="shared" si="201"/>
        <v>2.0190300078326562E-2</v>
      </c>
      <c r="AD200" s="32">
        <f t="shared" si="162"/>
        <v>3.0492016335204042E-5</v>
      </c>
      <c r="AE200" s="33">
        <f t="shared" si="163"/>
        <v>3.3192050818753316E-5</v>
      </c>
      <c r="AF200" s="33">
        <f t="shared" si="164"/>
        <v>4.1641596473684928E-5</v>
      </c>
      <c r="AG200" s="33">
        <f t="shared" si="165"/>
        <v>-9.2914884159966959E-5</v>
      </c>
      <c r="AH200" s="33">
        <f t="shared" si="166"/>
        <v>4.8112800508093301E-5</v>
      </c>
      <c r="AI200" s="33">
        <f t="shared" si="167"/>
        <v>4.6571042133791707E-5</v>
      </c>
      <c r="AJ200" s="33">
        <f t="shared" si="168"/>
        <v>6.0694344705680692E-6</v>
      </c>
      <c r="AK200" s="33">
        <f t="shared" si="169"/>
        <v>8.5746439759892823E-5</v>
      </c>
      <c r="AL200" s="33">
        <f t="shared" si="170"/>
        <v>1.4288095729675376E-5</v>
      </c>
      <c r="AM200" s="35">
        <f t="shared" si="171"/>
        <v>-2.7560962240307241E-3</v>
      </c>
      <c r="AN200" s="52">
        <f t="shared" si="172"/>
        <v>-1.9584331140354294E-5</v>
      </c>
      <c r="AO200" s="34">
        <f t="shared" si="173"/>
        <v>-1.688429665680502E-5</v>
      </c>
      <c r="AP200" s="34">
        <f t="shared" si="174"/>
        <v>-8.4347510018734084E-6</v>
      </c>
      <c r="AQ200" s="34">
        <f t="shared" si="175"/>
        <v>-1.429912316355253E-4</v>
      </c>
      <c r="AR200" s="34">
        <f t="shared" si="176"/>
        <v>-1.9635469674650352E-6</v>
      </c>
      <c r="AS200" s="34">
        <f t="shared" si="177"/>
        <v>-3.5053053417666291E-6</v>
      </c>
      <c r="AT200" s="34">
        <f t="shared" si="178"/>
        <v>-4.4006913004990267E-5</v>
      </c>
      <c r="AU200" s="34">
        <f t="shared" si="179"/>
        <v>3.5670092284334487E-5</v>
      </c>
      <c r="AV200" s="34">
        <f t="shared" si="180"/>
        <v>-3.578825174588296E-5</v>
      </c>
      <c r="AW200" s="53">
        <f t="shared" si="181"/>
        <v>-2.8061725715062824E-3</v>
      </c>
      <c r="AX200" s="52">
        <f t="shared" si="182"/>
        <v>5.4785517626942948E-6</v>
      </c>
      <c r="AY200" s="34">
        <f t="shared" si="183"/>
        <v>8.1785862462435688E-6</v>
      </c>
      <c r="AZ200" s="34">
        <f t="shared" si="184"/>
        <v>1.662813190117518E-5</v>
      </c>
      <c r="BA200" s="34">
        <f t="shared" si="185"/>
        <v>-1.1792834873247671E-4</v>
      </c>
      <c r="BB200" s="34">
        <f t="shared" si="186"/>
        <v>2.3099335935583554E-5</v>
      </c>
      <c r="BC200" s="34">
        <f t="shared" si="187"/>
        <v>2.155757756128196E-5</v>
      </c>
      <c r="BD200" s="34">
        <f t="shared" si="188"/>
        <v>-1.8944030101941678E-5</v>
      </c>
      <c r="BE200" s="34">
        <f t="shared" si="189"/>
        <v>6.0732975187383076E-5</v>
      </c>
      <c r="BF200" s="34">
        <f t="shared" si="190"/>
        <v>-1.0725368842834371E-5</v>
      </c>
      <c r="BG200" s="53">
        <f t="shared" si="191"/>
        <v>-2.7811096886032338E-3</v>
      </c>
      <c r="BH200" s="32">
        <v>3.0492016335204042E-5</v>
      </c>
      <c r="BI200" s="33">
        <v>3.3192050818753316E-5</v>
      </c>
      <c r="BJ200" s="33">
        <v>4.1641596473684928E-5</v>
      </c>
      <c r="BK200" s="33">
        <v>-9.2914884159966959E-5</v>
      </c>
      <c r="BL200" s="33">
        <v>4.8112800508093301E-5</v>
      </c>
      <c r="BM200" s="33">
        <v>4.6571042133791707E-5</v>
      </c>
      <c r="BN200" s="33">
        <v>6.0694344705680692E-6</v>
      </c>
      <c r="BO200" s="33">
        <v>8.5746439759892823E-5</v>
      </c>
      <c r="BP200" s="33">
        <v>1.4288095729675376E-5</v>
      </c>
      <c r="BQ200" s="35">
        <v>-2.7560962240307241E-3</v>
      </c>
      <c r="BR200" s="32">
        <v>-1.9584331140354294E-5</v>
      </c>
      <c r="BS200" s="33">
        <v>-1.688429665680502E-5</v>
      </c>
      <c r="BT200" s="33">
        <v>-8.4347510018734084E-6</v>
      </c>
      <c r="BU200" s="33">
        <v>-1.429912316355253E-4</v>
      </c>
      <c r="BV200" s="33">
        <v>-1.9635469674650352E-6</v>
      </c>
      <c r="BW200" s="33">
        <v>-3.5053053417666291E-6</v>
      </c>
      <c r="BX200" s="33">
        <v>-4.4006913004990267E-5</v>
      </c>
      <c r="BY200" s="33">
        <v>3.5670092284334487E-5</v>
      </c>
      <c r="BZ200" s="33">
        <v>-3.578825174588296E-5</v>
      </c>
      <c r="CA200" s="35">
        <v>-2.8061725715062824E-3</v>
      </c>
      <c r="CB200" s="52">
        <v>5.4785517626942948E-6</v>
      </c>
      <c r="CC200" s="34">
        <v>8.1785862462435688E-6</v>
      </c>
      <c r="CD200" s="34">
        <v>1.662813190117518E-5</v>
      </c>
      <c r="CE200" s="34">
        <v>-1.1792834873247671E-4</v>
      </c>
      <c r="CF200" s="34">
        <v>2.3099335935583554E-5</v>
      </c>
      <c r="CG200" s="34">
        <v>2.155757756128196E-5</v>
      </c>
      <c r="CH200" s="34">
        <v>-1.8944030101941678E-5</v>
      </c>
      <c r="CI200" s="34">
        <v>6.0732975187383076E-5</v>
      </c>
      <c r="CJ200" s="34">
        <v>-1.0725368842834371E-5</v>
      </c>
      <c r="CK200" s="53">
        <v>-2.7811096886032338E-3</v>
      </c>
      <c r="CL200" s="33">
        <v>0</v>
      </c>
      <c r="CM200" s="33">
        <f t="shared" si="204"/>
        <v>1.3529111357785784E-2</v>
      </c>
      <c r="CN200" s="33">
        <f t="shared" si="148"/>
        <v>6.7361575391844397E-3</v>
      </c>
      <c r="CO200" s="33">
        <f t="shared" si="149"/>
        <v>5.4740811520452848E-3</v>
      </c>
      <c r="CP200" s="33">
        <f t="shared" si="150"/>
        <v>5.6247758129370773E-3</v>
      </c>
      <c r="CQ200" s="33">
        <f t="shared" si="151"/>
        <v>5.0768703319528097E-3</v>
      </c>
      <c r="CR200" s="33">
        <f t="shared" si="152"/>
        <v>5.0443813773013435E-3</v>
      </c>
      <c r="CS200" s="33">
        <f t="shared" si="153"/>
        <v>1.1453749469294561E-2</v>
      </c>
      <c r="CT200" s="33">
        <f t="shared" si="154"/>
        <v>1.1978542610974863E-2</v>
      </c>
      <c r="CU200" s="33">
        <f t="shared" si="155"/>
        <v>5.0413924310817038E-3</v>
      </c>
      <c r="CV200" s="33">
        <f t="shared" si="156"/>
        <v>5.5853234971077192E-3</v>
      </c>
      <c r="CW200" s="33">
        <f t="shared" si="157"/>
        <v>1.0272555003756789E-2</v>
      </c>
      <c r="CX200" s="35">
        <f t="shared" si="158"/>
        <v>1.0161284035823392E-2</v>
      </c>
    </row>
    <row r="201" spans="1:102" x14ac:dyDescent="0.3">
      <c r="A201" s="21">
        <v>43922</v>
      </c>
      <c r="B201" s="22">
        <v>2470.5</v>
      </c>
      <c r="C201" s="23">
        <v>4454.7299999999996</v>
      </c>
      <c r="D201" s="23">
        <v>5036.6419999999998</v>
      </c>
      <c r="E201" s="23">
        <f t="shared" si="192"/>
        <v>4445.880795937338</v>
      </c>
      <c r="F201" s="23">
        <f>VLOOKUP($A201,Data!S$7:T$800,2,0)</f>
        <v>246.60036299999999</v>
      </c>
      <c r="G201" s="23">
        <f>VLOOKUP($A201,Data!V$7:Y$800,4,0)</f>
        <v>24.325207769403765</v>
      </c>
      <c r="H201" s="23">
        <f>VLOOKUP($A201,Data!P$7:Q$800,2,0)</f>
        <v>44.222999999999999</v>
      </c>
      <c r="I201" s="23">
        <f>VLOOKUP($A201,Data!K$7:N$800,4,0)</f>
        <v>46.329675890943626</v>
      </c>
      <c r="J201" s="23">
        <f>VLOOKUP($A201,Data!AA$7:AB$800,2,0)</f>
        <v>453.76920000000001</v>
      </c>
      <c r="K201" s="23">
        <f>VLOOKUP($A201,Data!AD$7:AE$800,2,0)</f>
        <v>45.857500000000002</v>
      </c>
      <c r="L201" s="23">
        <f>VLOOKUP($A201,Data!AL$7:AO$800,4,0)</f>
        <v>244.2397725134216</v>
      </c>
      <c r="M201" s="23">
        <f>VLOOKUP($A201,Data!AG$7:AJ$800,4,0)</f>
        <v>24.649090642625946</v>
      </c>
      <c r="N201" s="23">
        <f>VLOOKUP($A201,Data!AQ$7:AU$800,5,0)</f>
        <v>24.892265045330007</v>
      </c>
      <c r="O201" s="24">
        <f>VLOOKUP($A201,Data!AQ$7:AW$800,7,0)</f>
        <v>24.941940198935647</v>
      </c>
      <c r="P201" s="32">
        <f t="shared" si="159"/>
        <v>-4.4142397827121593E-2</v>
      </c>
      <c r="Q201" s="33">
        <f t="shared" si="145"/>
        <v>-4.4137558122319343E-2</v>
      </c>
      <c r="R201" s="33">
        <f t="shared" si="146"/>
        <v>-4.4135534021192191E-2</v>
      </c>
      <c r="S201" s="34">
        <f t="shared" si="160"/>
        <v>-4.4136563592081603E-2</v>
      </c>
      <c r="T201" s="33">
        <f t="shared" si="161"/>
        <v>-4.4143374685686965E-2</v>
      </c>
      <c r="U201" s="33">
        <f t="shared" si="193"/>
        <v>-4.4144284058140859E-2</v>
      </c>
      <c r="V201" s="33">
        <f t="shared" si="194"/>
        <v>-4.413497057164284E-2</v>
      </c>
      <c r="W201" s="33">
        <f t="shared" si="195"/>
        <v>-4.409963250306248E-2</v>
      </c>
      <c r="X201" s="33">
        <f t="shared" si="196"/>
        <v>-4.4139405868514503E-2</v>
      </c>
      <c r="Y201" s="33">
        <f t="shared" si="197"/>
        <v>-4.4119639555510126E-2</v>
      </c>
      <c r="Z201" s="33">
        <f t="shared" si="198"/>
        <v>-4.4149748709463643E-2</v>
      </c>
      <c r="AA201" s="33">
        <f t="shared" si="199"/>
        <v>-4.4410931921703645E-2</v>
      </c>
      <c r="AB201" s="33">
        <f t="shared" si="200"/>
        <v>-4.4125128663816682E-2</v>
      </c>
      <c r="AC201" s="35">
        <f t="shared" si="201"/>
        <v>-4.7219189845185583E-2</v>
      </c>
      <c r="AD201" s="32">
        <f t="shared" si="162"/>
        <v>-5.8165633676221518E-6</v>
      </c>
      <c r="AE201" s="33">
        <f t="shared" si="163"/>
        <v>-6.7259358215165932E-6</v>
      </c>
      <c r="AF201" s="33">
        <f t="shared" si="164"/>
        <v>2.5875506765027367E-6</v>
      </c>
      <c r="AG201" s="33">
        <f t="shared" si="165"/>
        <v>3.792561925686222E-5</v>
      </c>
      <c r="AH201" s="33">
        <f t="shared" si="166"/>
        <v>-1.8477461951604823E-6</v>
      </c>
      <c r="AI201" s="33">
        <f t="shared" si="167"/>
        <v>1.791856680921633E-5</v>
      </c>
      <c r="AJ201" s="33">
        <f t="shared" si="168"/>
        <v>-1.2190587144300657E-5</v>
      </c>
      <c r="AK201" s="33">
        <f t="shared" si="169"/>
        <v>-2.7337379938430217E-4</v>
      </c>
      <c r="AL201" s="33">
        <f t="shared" si="170"/>
        <v>1.2429458502660751E-5</v>
      </c>
      <c r="AM201" s="35">
        <f t="shared" si="171"/>
        <v>-3.0816317228662404E-3</v>
      </c>
      <c r="AN201" s="52">
        <f t="shared" si="172"/>
        <v>-7.8406644947737192E-6</v>
      </c>
      <c r="AO201" s="34">
        <f t="shared" si="173"/>
        <v>-8.7500369486681606E-6</v>
      </c>
      <c r="AP201" s="34">
        <f t="shared" si="174"/>
        <v>5.6344954935116931E-7</v>
      </c>
      <c r="AQ201" s="34">
        <f t="shared" si="175"/>
        <v>3.5901518129710652E-5</v>
      </c>
      <c r="AR201" s="34">
        <f t="shared" si="176"/>
        <v>-3.8718473223120498E-6</v>
      </c>
      <c r="AS201" s="34">
        <f t="shared" si="177"/>
        <v>1.5894465682064762E-5</v>
      </c>
      <c r="AT201" s="34">
        <f t="shared" si="178"/>
        <v>-1.4214688271452225E-5</v>
      </c>
      <c r="AU201" s="34">
        <f t="shared" si="179"/>
        <v>-2.7539790051145374E-4</v>
      </c>
      <c r="AV201" s="34">
        <f t="shared" si="180"/>
        <v>1.0405357375509183E-5</v>
      </c>
      <c r="AW201" s="53">
        <f t="shared" si="181"/>
        <v>-3.083655823993392E-3</v>
      </c>
      <c r="AX201" s="52">
        <f t="shared" si="182"/>
        <v>-6.8110936053411564E-6</v>
      </c>
      <c r="AY201" s="34">
        <f t="shared" si="183"/>
        <v>-7.7204660592355978E-6</v>
      </c>
      <c r="AZ201" s="34">
        <f t="shared" si="184"/>
        <v>1.5930204387837321E-6</v>
      </c>
      <c r="BA201" s="34">
        <f t="shared" si="185"/>
        <v>3.6931089019143215E-5</v>
      </c>
      <c r="BB201" s="34">
        <f t="shared" si="186"/>
        <v>-2.8422764328794869E-6</v>
      </c>
      <c r="BC201" s="34">
        <f t="shared" si="187"/>
        <v>1.6924036571497325E-5</v>
      </c>
      <c r="BD201" s="34">
        <f t="shared" si="188"/>
        <v>-1.3185117382019662E-5</v>
      </c>
      <c r="BE201" s="34">
        <f t="shared" si="189"/>
        <v>-2.7436832962202118E-4</v>
      </c>
      <c r="BF201" s="34">
        <f t="shared" si="190"/>
        <v>1.1434928264941746E-5</v>
      </c>
      <c r="BG201" s="53">
        <f t="shared" si="191"/>
        <v>-3.0826262531039594E-3</v>
      </c>
      <c r="BH201" s="32">
        <v>-5.8165633676221518E-6</v>
      </c>
      <c r="BI201" s="33">
        <v>-6.7259358215165932E-6</v>
      </c>
      <c r="BJ201" s="33">
        <v>2.5875506765027367E-6</v>
      </c>
      <c r="BK201" s="33">
        <v>3.792561925686222E-5</v>
      </c>
      <c r="BL201" s="33">
        <v>-1.8477461951604823E-6</v>
      </c>
      <c r="BM201" s="33">
        <v>1.791856680921633E-5</v>
      </c>
      <c r="BN201" s="33">
        <v>-1.2190587144300657E-5</v>
      </c>
      <c r="BO201" s="33">
        <v>-2.7337379938430217E-4</v>
      </c>
      <c r="BP201" s="33">
        <v>1.2429458502660751E-5</v>
      </c>
      <c r="BQ201" s="35">
        <v>-3.0816317228662404E-3</v>
      </c>
      <c r="BR201" s="32">
        <v>-7.8406644947737192E-6</v>
      </c>
      <c r="BS201" s="33">
        <v>-8.7500369486681606E-6</v>
      </c>
      <c r="BT201" s="33">
        <v>5.6344954935116931E-7</v>
      </c>
      <c r="BU201" s="33">
        <v>3.5901518129710652E-5</v>
      </c>
      <c r="BV201" s="33">
        <v>-3.8718473223120498E-6</v>
      </c>
      <c r="BW201" s="33">
        <v>1.5894465682064762E-5</v>
      </c>
      <c r="BX201" s="33">
        <v>-1.4214688271452225E-5</v>
      </c>
      <c r="BY201" s="33">
        <v>-2.7539790051145374E-4</v>
      </c>
      <c r="BZ201" s="33">
        <v>1.0405357375509183E-5</v>
      </c>
      <c r="CA201" s="35">
        <v>-3.083655823993392E-3</v>
      </c>
      <c r="CB201" s="52">
        <v>-6.8110936053411564E-6</v>
      </c>
      <c r="CC201" s="34">
        <v>-7.7204660592355978E-6</v>
      </c>
      <c r="CD201" s="34">
        <v>1.5930204387837321E-6</v>
      </c>
      <c r="CE201" s="34">
        <v>3.6931089019143215E-5</v>
      </c>
      <c r="CF201" s="34">
        <v>-2.8422764328794869E-6</v>
      </c>
      <c r="CG201" s="34">
        <v>1.6924036571497325E-5</v>
      </c>
      <c r="CH201" s="34">
        <v>-1.3185117382019662E-5</v>
      </c>
      <c r="CI201" s="34">
        <v>-2.7436832962202118E-4</v>
      </c>
      <c r="CJ201" s="34">
        <v>1.1434928264941746E-5</v>
      </c>
      <c r="CK201" s="53">
        <v>-3.0826262531039594E-3</v>
      </c>
      <c r="CL201" s="33">
        <v>0</v>
      </c>
      <c r="CM201" s="33">
        <f t="shared" si="204"/>
        <v>1.3479498443847326E-2</v>
      </c>
      <c r="CN201" s="33">
        <f t="shared" si="148"/>
        <v>6.7115410553120203E-3</v>
      </c>
      <c r="CO201" s="33">
        <f t="shared" si="149"/>
        <v>5.4441108443510355E-3</v>
      </c>
      <c r="CP201" s="33">
        <f t="shared" si="150"/>
        <v>5.5921468640867111E-3</v>
      </c>
      <c r="CQ201" s="33">
        <f t="shared" si="151"/>
        <v>5.0359578247594072E-3</v>
      </c>
      <c r="CR201" s="33">
        <f t="shared" si="152"/>
        <v>5.1356785024201379E-3</v>
      </c>
      <c r="CS201" s="33">
        <f t="shared" si="153"/>
        <v>1.1406179446153297E-2</v>
      </c>
      <c r="CT201" s="33">
        <f t="shared" si="154"/>
        <v>1.1932472992853382E-2</v>
      </c>
      <c r="CU201" s="33">
        <f t="shared" si="155"/>
        <v>5.0354292675174328E-3</v>
      </c>
      <c r="CV201" s="33">
        <f t="shared" si="156"/>
        <v>5.5010393795689172E-3</v>
      </c>
      <c r="CW201" s="33">
        <f t="shared" si="157"/>
        <v>1.0258444128139477E-2</v>
      </c>
      <c r="CX201" s="35">
        <f t="shared" si="158"/>
        <v>1.289028636056555E-2</v>
      </c>
    </row>
    <row r="202" spans="1:102" x14ac:dyDescent="0.3">
      <c r="A202" s="21">
        <v>43921</v>
      </c>
      <c r="B202" s="22">
        <v>2584.59</v>
      </c>
      <c r="C202" s="23">
        <v>4660.43</v>
      </c>
      <c r="D202" s="23">
        <v>5269.201</v>
      </c>
      <c r="E202" s="23">
        <f t="shared" si="192"/>
        <v>4651.167338971256</v>
      </c>
      <c r="F202" s="23">
        <f>VLOOKUP($A202,Data!S$7:T$800,2,0)</f>
        <v>257.98886199999998</v>
      </c>
      <c r="G202" s="23">
        <f>VLOOKUP($A202,Data!V$7:Y$800,4,0)</f>
        <v>25.448618827826699</v>
      </c>
      <c r="H202" s="23">
        <f>VLOOKUP($A202,Data!P$7:Q$800,2,0)</f>
        <v>46.264899999999997</v>
      </c>
      <c r="I202" s="23">
        <f>VLOOKUP($A202,Data!K$7:N$800,4,0)</f>
        <v>48.467055214404503</v>
      </c>
      <c r="J202" s="23">
        <f>VLOOKUP($A202,Data!AA$7:AB$800,2,0)</f>
        <v>474.72320000000002</v>
      </c>
      <c r="K202" s="23">
        <f>VLOOKUP($A202,Data!AD$7:AE$800,2,0)</f>
        <v>47.9741</v>
      </c>
      <c r="L202" s="23">
        <f>VLOOKUP($A202,Data!AL$7:AO$800,4,0)</f>
        <v>255.5209586267959</v>
      </c>
      <c r="M202" s="23">
        <f>VLOOKUP($A202,Data!AG$7:AJ$800,4,0)</f>
        <v>25.79465532417154</v>
      </c>
      <c r="N202" s="23">
        <f>VLOOKUP($A202,Data!AQ$7:AU$800,5,0)</f>
        <v>26.041342639893859</v>
      </c>
      <c r="O202" s="24">
        <f>VLOOKUP($A202,Data!AQ$7:AW$800,7,0)</f>
        <v>26.178046338782693</v>
      </c>
      <c r="P202" s="32">
        <f t="shared" si="159"/>
        <v>-1.60127919593398E-2</v>
      </c>
      <c r="Q202" s="33">
        <f t="shared" ref="Q202:Q265" si="205">C202/C203-1</f>
        <v>-1.5939880741228651E-2</v>
      </c>
      <c r="R202" s="33">
        <f t="shared" ref="R202:R265" si="206">D202/D203-1</f>
        <v>-1.5911041303452667E-2</v>
      </c>
      <c r="S202" s="34">
        <f t="shared" si="160"/>
        <v>-1.5926303901835737E-2</v>
      </c>
      <c r="T202" s="33">
        <f t="shared" si="161"/>
        <v>-1.593635527811943E-2</v>
      </c>
      <c r="U202" s="33">
        <f t="shared" si="193"/>
        <v>-1.5927703411641736E-2</v>
      </c>
      <c r="V202" s="33">
        <f t="shared" si="194"/>
        <v>-1.592517909711233E-2</v>
      </c>
      <c r="W202" s="33">
        <f t="shared" si="195"/>
        <v>-1.5873015873016039E-2</v>
      </c>
      <c r="X202" s="33">
        <f t="shared" si="196"/>
        <v>-1.5913764510779305E-2</v>
      </c>
      <c r="Y202" s="33">
        <f t="shared" si="197"/>
        <v>-1.5921953300800262E-2</v>
      </c>
      <c r="Z202" s="33">
        <f t="shared" si="198"/>
        <v>-1.5923617860614026E-2</v>
      </c>
      <c r="AA202" s="33">
        <f t="shared" si="199"/>
        <v>-1.5692214480460542E-2</v>
      </c>
      <c r="AB202" s="33">
        <f t="shared" si="200"/>
        <v>-1.5925964885588839E-2</v>
      </c>
      <c r="AC202" s="35">
        <f t="shared" si="201"/>
        <v>-1.2362936970093719E-2</v>
      </c>
      <c r="AD202" s="32">
        <f t="shared" si="162"/>
        <v>3.5254631092218602E-6</v>
      </c>
      <c r="AE202" s="33">
        <f t="shared" si="163"/>
        <v>1.217732958691542E-5</v>
      </c>
      <c r="AF202" s="33">
        <f t="shared" si="164"/>
        <v>1.4701644116321688E-5</v>
      </c>
      <c r="AG202" s="33">
        <f t="shared" si="165"/>
        <v>6.6864868212612727E-5</v>
      </c>
      <c r="AH202" s="33">
        <f t="shared" si="166"/>
        <v>2.6116230449346745E-5</v>
      </c>
      <c r="AI202" s="33">
        <f t="shared" si="167"/>
        <v>1.7927440428389119E-5</v>
      </c>
      <c r="AJ202" s="33">
        <f t="shared" si="168"/>
        <v>1.6262880614625885E-5</v>
      </c>
      <c r="AK202" s="33">
        <f t="shared" si="169"/>
        <v>2.4766626076810905E-4</v>
      </c>
      <c r="AL202" s="33">
        <f t="shared" si="170"/>
        <v>1.3915855639812236E-5</v>
      </c>
      <c r="AM202" s="35">
        <f t="shared" si="171"/>
        <v>3.5769437711349328E-3</v>
      </c>
      <c r="AN202" s="52">
        <f t="shared" si="172"/>
        <v>-2.5313974666762995E-5</v>
      </c>
      <c r="AO202" s="34">
        <f t="shared" si="173"/>
        <v>-1.6662108189069436E-5</v>
      </c>
      <c r="AP202" s="34">
        <f t="shared" si="174"/>
        <v>-1.4137793659663167E-5</v>
      </c>
      <c r="AQ202" s="34">
        <f t="shared" si="175"/>
        <v>3.8025430436627872E-5</v>
      </c>
      <c r="AR202" s="34">
        <f t="shared" si="176"/>
        <v>-2.7232073266381107E-6</v>
      </c>
      <c r="AS202" s="34">
        <f t="shared" si="177"/>
        <v>-1.0911997347595737E-5</v>
      </c>
      <c r="AT202" s="34">
        <f t="shared" si="178"/>
        <v>-1.257655716135897E-5</v>
      </c>
      <c r="AU202" s="34">
        <f t="shared" si="179"/>
        <v>2.1882682299212419E-4</v>
      </c>
      <c r="AV202" s="34">
        <f t="shared" si="180"/>
        <v>-1.492358213617262E-5</v>
      </c>
      <c r="AW202" s="53">
        <f t="shared" si="181"/>
        <v>3.5481043333589479E-3</v>
      </c>
      <c r="AX202" s="52">
        <f t="shared" si="182"/>
        <v>-1.0051376283737312E-5</v>
      </c>
      <c r="AY202" s="34">
        <f t="shared" si="183"/>
        <v>-1.3995098060437527E-6</v>
      </c>
      <c r="AZ202" s="34">
        <f t="shared" si="184"/>
        <v>1.1248047233625158E-6</v>
      </c>
      <c r="BA202" s="34">
        <f t="shared" si="185"/>
        <v>5.3288028819653555E-5</v>
      </c>
      <c r="BB202" s="34">
        <f t="shared" si="186"/>
        <v>1.2539391056387572E-5</v>
      </c>
      <c r="BC202" s="34">
        <f t="shared" si="187"/>
        <v>4.3506010354299463E-6</v>
      </c>
      <c r="BD202" s="34">
        <f t="shared" si="188"/>
        <v>2.6860412216667129E-6</v>
      </c>
      <c r="BE202" s="34">
        <f t="shared" si="189"/>
        <v>2.3408942137514988E-4</v>
      </c>
      <c r="BF202" s="34">
        <f t="shared" si="190"/>
        <v>3.3901624685306331E-7</v>
      </c>
      <c r="BG202" s="53">
        <f t="shared" si="191"/>
        <v>3.5633669317419736E-3</v>
      </c>
      <c r="BH202" s="32">
        <v>3.5254631092218602E-6</v>
      </c>
      <c r="BI202" s="33">
        <v>1.217732958691542E-5</v>
      </c>
      <c r="BJ202" s="33">
        <v>1.4701644116321688E-5</v>
      </c>
      <c r="BK202" s="33">
        <v>6.6864868212612727E-5</v>
      </c>
      <c r="BL202" s="33">
        <v>2.6116230449346745E-5</v>
      </c>
      <c r="BM202" s="33">
        <v>1.7927440428389119E-5</v>
      </c>
      <c r="BN202" s="33">
        <v>1.6262880614625885E-5</v>
      </c>
      <c r="BO202" s="33">
        <v>2.4766626076810905E-4</v>
      </c>
      <c r="BP202" s="33">
        <v>1.3915855639812236E-5</v>
      </c>
      <c r="BQ202" s="35">
        <v>3.5769437711349328E-3</v>
      </c>
      <c r="BR202" s="32">
        <v>-2.5313974666762995E-5</v>
      </c>
      <c r="BS202" s="33">
        <v>-1.6662108189069436E-5</v>
      </c>
      <c r="BT202" s="33">
        <v>-1.4137793659663167E-5</v>
      </c>
      <c r="BU202" s="33">
        <v>3.8025430436627872E-5</v>
      </c>
      <c r="BV202" s="33">
        <v>-2.7232073266381107E-6</v>
      </c>
      <c r="BW202" s="33">
        <v>-1.0911997347595737E-5</v>
      </c>
      <c r="BX202" s="33">
        <v>-1.257655716135897E-5</v>
      </c>
      <c r="BY202" s="33">
        <v>2.1882682299212419E-4</v>
      </c>
      <c r="BZ202" s="33">
        <v>-1.492358213617262E-5</v>
      </c>
      <c r="CA202" s="35">
        <v>3.5481043333589479E-3</v>
      </c>
      <c r="CB202" s="52">
        <v>-1.0051376283737312E-5</v>
      </c>
      <c r="CC202" s="34">
        <v>-1.3995098060437527E-6</v>
      </c>
      <c r="CD202" s="34">
        <v>1.1248047233625158E-6</v>
      </c>
      <c r="CE202" s="34">
        <v>5.3288028819653555E-5</v>
      </c>
      <c r="CF202" s="34">
        <v>1.2539391056387572E-5</v>
      </c>
      <c r="CG202" s="34">
        <v>4.3506010354299463E-6</v>
      </c>
      <c r="CH202" s="34">
        <v>2.6860412216667129E-6</v>
      </c>
      <c r="CI202" s="34">
        <v>2.3408942137514988E-4</v>
      </c>
      <c r="CJ202" s="34">
        <v>3.3901624685306331E-7</v>
      </c>
      <c r="CK202" s="53">
        <v>3.5633669317419736E-3</v>
      </c>
      <c r="CL202" s="33">
        <v>0</v>
      </c>
      <c r="CM202" s="33">
        <f t="shared" ref="CM202:CM217" si="207">(D202/D$767)/($C202/$C$767)-1</f>
        <v>1.3477352339385629E-2</v>
      </c>
      <c r="CN202" s="33">
        <f t="shared" ref="CN202:CN265" si="208">(E202/E$767)/($C202/$C$767)-1</f>
        <v>6.710493620050606E-3</v>
      </c>
      <c r="CO202" s="33">
        <f t="shared" ref="CO202:CO265" si="209">(F202/F$767)/($C202/$C$767)-1</f>
        <v>5.4502291566884686E-3</v>
      </c>
      <c r="CP202" s="33">
        <f t="shared" ref="CP202:CP265" si="210">(G202/G$767)/($C202/$C$767)-1</f>
        <v>5.5992227732744038E-3</v>
      </c>
      <c r="CQ202" s="33">
        <f t="shared" ref="CQ202:CQ265" si="211">(H202/H$424)/($C202/$C$424)*(1+CQ$424)-1</f>
        <v>5.0332371671428788E-3</v>
      </c>
      <c r="CR202" s="33">
        <f t="shared" ref="CR202:CR265" si="212">(I202/I$767)/($C202/$C$767)-1</f>
        <v>5.0957994581803945E-3</v>
      </c>
      <c r="CS202" s="33">
        <f t="shared" ref="CS202:CS265" si="213">(J202/J$767)/($C202/$C$767)-1</f>
        <v>1.1408134565897177E-2</v>
      </c>
      <c r="CT202" s="33">
        <f t="shared" ref="CT202:CT265" si="214">(K202/K$767)/($C202/$C$767)-1</f>
        <v>1.1913503694629402E-2</v>
      </c>
      <c r="CU202" s="33">
        <f t="shared" ref="CU202:CU265" si="215">(L202/L$767)/($C202/$C$767)-1</f>
        <v>5.0482471455972622E-3</v>
      </c>
      <c r="CV202" s="33">
        <f t="shared" ref="CV202:CV265" si="216">(M202/M$767)/($C202/$C$767)-1</f>
        <v>5.7886919371403778E-3</v>
      </c>
      <c r="CW202" s="33">
        <f t="shared" ref="CW202:CW265" si="217">(N202/N$767)/($C202/$C$767)-1</f>
        <v>1.0245307507662282E-2</v>
      </c>
      <c r="CX202" s="35">
        <f t="shared" ref="CX202:CX265" si="218">(O202/O$767)/($C202/$C$767)-1</f>
        <v>1.6166333490150953E-2</v>
      </c>
    </row>
    <row r="203" spans="1:102" x14ac:dyDescent="0.3">
      <c r="A203" s="21">
        <v>43920</v>
      </c>
      <c r="B203" s="22">
        <v>2626.65</v>
      </c>
      <c r="C203" s="23">
        <v>4735.92</v>
      </c>
      <c r="D203" s="23">
        <v>5354.3950000000004</v>
      </c>
      <c r="E203" s="23">
        <f t="shared" si="192"/>
        <v>4726.4420921045412</v>
      </c>
      <c r="F203" s="23">
        <f>VLOOKUP($A203,Data!S$7:T$800,2,0)</f>
        <v>262.16684600000002</v>
      </c>
      <c r="G203" s="23">
        <f>VLOOKUP($A203,Data!V$7:Y$800,4,0)</f>
        <v>25.860517480324891</v>
      </c>
      <c r="H203" s="23">
        <f>VLOOKUP($A203,Data!P$7:Q$800,2,0)</f>
        <v>47.013599999999997</v>
      </c>
      <c r="I203" s="23">
        <f>VLOOKUP($A203,Data!K$7:N$800,4,0)</f>
        <v>49.248781911411037</v>
      </c>
      <c r="J203" s="23">
        <f>VLOOKUP($A203,Data!AA$7:AB$800,2,0)</f>
        <v>482.4</v>
      </c>
      <c r="K203" s="23">
        <f>VLOOKUP($A203,Data!AD$7:AE$800,2,0)</f>
        <v>48.750300000000003</v>
      </c>
      <c r="L203" s="23">
        <f>VLOOKUP($A203,Data!AL$7:AO$800,4,0)</f>
        <v>259.65561542214061</v>
      </c>
      <c r="M203" s="23">
        <f>VLOOKUP($A203,Data!AG$7:AJ$800,4,0)</f>
        <v>26.205883671393039</v>
      </c>
      <c r="N203" s="23">
        <f>VLOOKUP($A203,Data!AQ$7:AU$800,5,0)</f>
        <v>26.462788073527641</v>
      </c>
      <c r="O203" s="24">
        <f>VLOOKUP($A203,Data!AQ$7:AW$800,7,0)</f>
        <v>26.505735070809109</v>
      </c>
      <c r="P203" s="32">
        <f t="shared" ref="P203:P266" si="219">B203/B204-1</f>
        <v>3.3516035994916482E-2</v>
      </c>
      <c r="Q203" s="33">
        <f t="shared" si="205"/>
        <v>3.3630667222485311E-2</v>
      </c>
      <c r="R203" s="33">
        <f t="shared" si="206"/>
        <v>3.3682154409987675E-2</v>
      </c>
      <c r="S203" s="34">
        <f t="shared" ref="S203:S266" si="220">R203-IF(R203&gt;P203+0.000001,(R203-P203)*$C$1,0)</f>
        <v>3.3657236647726997E-2</v>
      </c>
      <c r="T203" s="33">
        <f t="shared" ref="T203:T266" si="221">F203/IFERROR(F204,IFERROR(F205,F206))-1</f>
        <v>3.3652005071465263E-2</v>
      </c>
      <c r="U203" s="33">
        <f t="shared" si="193"/>
        <v>3.3652708058746095E-2</v>
      </c>
      <c r="V203" s="33">
        <f t="shared" si="194"/>
        <v>3.3654406381299351E-2</v>
      </c>
      <c r="W203" s="33">
        <f t="shared" si="195"/>
        <v>3.3644859813084294E-2</v>
      </c>
      <c r="X203" s="33">
        <f t="shared" si="196"/>
        <v>3.3677442496871102E-2</v>
      </c>
      <c r="Y203" s="33">
        <f t="shared" si="197"/>
        <v>3.3633703672292459E-2</v>
      </c>
      <c r="Z203" s="33">
        <f t="shared" si="198"/>
        <v>3.3628531953192153E-2</v>
      </c>
      <c r="AA203" s="33">
        <f t="shared" si="199"/>
        <v>3.3904940881685164E-2</v>
      </c>
      <c r="AB203" s="33">
        <f t="shared" si="200"/>
        <v>3.3678337809596171E-2</v>
      </c>
      <c r="AC203" s="35">
        <f t="shared" si="201"/>
        <v>2.7642555668897062E-2</v>
      </c>
      <c r="AD203" s="32">
        <f t="shared" ref="AD203:AD266" si="222">1+T203-$C203/IF(ISNUMBER(F204),$C204,IF(ISNUMBER(F205),$C205,$C206))</f>
        <v>2.1337848979952057E-5</v>
      </c>
      <c r="AE203" s="33">
        <f t="shared" ref="AE203:AE266" si="223">1+U203-$C203/IF(ISNUMBER(G204),$C204,IF(ISNUMBER(G205),$C205,$C206))</f>
        <v>2.2040836260783792E-5</v>
      </c>
      <c r="AF203" s="33">
        <f t="shared" ref="AF203:AF266" si="224">1+V203-$C203/IF(ISNUMBER(H204),$C204,IF(ISNUMBER(H205),$C205,$C206))</f>
        <v>2.3739158814040096E-5</v>
      </c>
      <c r="AG203" s="33">
        <f t="shared" ref="AG203:AG266" si="225">1+W203-$C203/IF(ISNUMBER(I204),$C204,IF(ISNUMBER(I205),$C205,$C206))</f>
        <v>1.4192590598982591E-5</v>
      </c>
      <c r="AH203" s="33">
        <f t="shared" ref="AH203:AH266" si="226">1+X203-$C203/IF(ISNUMBER(J204),$C204,IF(ISNUMBER(J205),$C205,$C206))</f>
        <v>4.6775274385790766E-5</v>
      </c>
      <c r="AI203" s="33">
        <f t="shared" ref="AI203:AI266" si="227">1+Y203-$C203/IF(ISNUMBER(K204),$C204,IF(ISNUMBER(K205),$C205,$C206))</f>
        <v>3.0364498071477897E-6</v>
      </c>
      <c r="AJ203" s="33">
        <f t="shared" ref="AJ203:AJ266" si="228">1+Z203-$C203/IF(ISNUMBER(L204),$C204,IF(ISNUMBER(L205),$C205,$C206))</f>
        <v>-2.135269293157549E-6</v>
      </c>
      <c r="AK203" s="33">
        <f t="shared" ref="AK203:AK266" si="229">1+AA203-$C203/IF(ISNUMBER(M204),$C204,IF(ISNUMBER(M205),$C205,$C206))</f>
        <v>2.7427365919985291E-4</v>
      </c>
      <c r="AL203" s="33">
        <f t="shared" ref="AL203:AL266" si="230">1+AB203-$C203/IF(ISNUMBER(N204),$C204,IF(ISNUMBER(N205),$C205,$C206))</f>
        <v>4.7670587110859586E-5</v>
      </c>
      <c r="AM203" s="35">
        <f t="shared" ref="AM203:AM266" si="231">1+AC203-$C203/IF(ISNUMBER(O204),$C204,IF(ISNUMBER(O205),$C205,$C206))</f>
        <v>-5.988111553588249E-3</v>
      </c>
      <c r="AN203" s="52">
        <f t="shared" ref="AN203:AN266" si="232">1+T203-$D203/IF(ISNUMBER(F204),$D204,IF(ISNUMBER(F205),$D205,$D206))</f>
        <v>-3.0149338522411639E-5</v>
      </c>
      <c r="AO203" s="34">
        <f t="shared" ref="AO203:AO266" si="233">1+U203-$D203/IF(ISNUMBER(G204),$D204,IF(ISNUMBER(G205),$D205,$D206))</f>
        <v>-2.9446351241579904E-5</v>
      </c>
      <c r="AP203" s="34">
        <f t="shared" ref="AP203:AP266" si="234">1+V203-$D203/IF(ISNUMBER(H204),$D204,IF(ISNUMBER(H205),$D205,$D206))</f>
        <v>-2.77480286883236E-5</v>
      </c>
      <c r="AQ203" s="34">
        <f t="shared" ref="AQ203:AQ266" si="235">1+W203-$D203/IF(ISNUMBER(I204),$D204,IF(ISNUMBER(I205),$D205,$D206))</f>
        <v>-3.7294596903381105E-5</v>
      </c>
      <c r="AR203" s="34">
        <f t="shared" ref="AR203:AR266" si="236">1+X203-$D203/IF(ISNUMBER(J204),$D204,IF(ISNUMBER(J205),$D205,$D206))</f>
        <v>-4.71191311657293E-6</v>
      </c>
      <c r="AS203" s="34">
        <f t="shared" ref="AS203:AS266" si="237">1+Y203-$D203/IF(ISNUMBER(K204),$D204,IF(ISNUMBER(K205),$D205,$D206))</f>
        <v>-4.8450737695215906E-5</v>
      </c>
      <c r="AT203" s="34">
        <f t="shared" ref="AT203:AT266" si="238">1+Z203-$D203/IF(ISNUMBER(L204),$D204,IF(ISNUMBER(L205),$D205,$D206))</f>
        <v>-5.3622456795521245E-5</v>
      </c>
      <c r="AU203" s="34">
        <f t="shared" ref="AU203:AU266" si="239">1+AA203-$D203/IF(ISNUMBER(M204),$D204,IF(ISNUMBER(M205),$D205,$D206))</f>
        <v>2.2278647169748922E-4</v>
      </c>
      <c r="AV203" s="34">
        <f t="shared" ref="AV203:AV266" si="240">1+AB203-$D203/IF(ISNUMBER(N204),$D204,IF(ISNUMBER(N205),$D205,$D206))</f>
        <v>-3.8166003915041102E-6</v>
      </c>
      <c r="AW203" s="53">
        <f t="shared" ref="AW203:AW266" si="241">1+AC203-$D203/IF(ISNUMBER(O204),$D204,IF(ISNUMBER(O205),$D205,$D206))</f>
        <v>-6.0395987410906127E-3</v>
      </c>
      <c r="AX203" s="52">
        <f t="shared" ref="AX203:AX266" si="242">1+T203-$E203/IF(ISNUMBER(F204),$E204,IF(ISNUMBER(F205),$E205,$E206))</f>
        <v>-5.2315762617549666E-6</v>
      </c>
      <c r="AY203" s="34">
        <f t="shared" ref="AY203:AY266" si="243">1+U203-$E203/IF(ISNUMBER(G204),$E204,IF(ISNUMBER(G205),$E205,$E206))</f>
        <v>-4.5285889809232316E-6</v>
      </c>
      <c r="AZ203" s="34">
        <f t="shared" ref="AZ203:AZ266" si="244">1+V203-$E203/IF(ISNUMBER(H204),$E204,IF(ISNUMBER(H205),$E205,$E206))</f>
        <v>-2.8302664276669276E-6</v>
      </c>
      <c r="BA203" s="34">
        <f t="shared" ref="BA203:BA266" si="245">1+W203-$E203/IF(ISNUMBER(I204),$E204,IF(ISNUMBER(I205),$E205,$E206))</f>
        <v>-1.2376834642724432E-5</v>
      </c>
      <c r="BB203" s="34">
        <f t="shared" ref="BB203:BB266" si="246">1+X203-$E203/IF(ISNUMBER(J204),$E204,IF(ISNUMBER(J205),$E205,$E206))</f>
        <v>2.0205849144083743E-5</v>
      </c>
      <c r="BC203" s="34">
        <f t="shared" ref="BC203:BC266" si="247">1+Y203-$E203/IF(ISNUMBER(K204),$E204,IF(ISNUMBER(K205),$E205,$E206))</f>
        <v>-2.3532975434559233E-5</v>
      </c>
      <c r="BD203" s="34">
        <f t="shared" ref="BD203:BD266" si="248">1+Z203-$E203/IF(ISNUMBER(L204),$E204,IF(ISNUMBER(L205),$E205,$E206))</f>
        <v>-2.8704694534864572E-5</v>
      </c>
      <c r="BE203" s="34">
        <f t="shared" ref="BE203:BE266" si="249">1+AA203-$E203/IF(ISNUMBER(M204),$E204,IF(ISNUMBER(M205),$E205,$E206))</f>
        <v>2.4770423395814589E-4</v>
      </c>
      <c r="BF203" s="34">
        <f t="shared" ref="BF203:BF266" si="250">1+AB203-$E203/IF(ISNUMBER(N204),$E204,IF(ISNUMBER(N205),$E205,$E206))</f>
        <v>2.1101161869152563E-5</v>
      </c>
      <c r="BG203" s="53">
        <f t="shared" ref="BG203:BG266" si="251">1+AC203-$E203/IF(ISNUMBER(O204),$E204,IF(ISNUMBER(O205),$E205,$E206))</f>
        <v>-6.014680978829956E-3</v>
      </c>
      <c r="BH203" s="32">
        <v>2.1337848979952057E-5</v>
      </c>
      <c r="BI203" s="33">
        <v>2.2040836260783792E-5</v>
      </c>
      <c r="BJ203" s="33">
        <v>2.3739158814040096E-5</v>
      </c>
      <c r="BK203" s="33">
        <v>1.4192590598982591E-5</v>
      </c>
      <c r="BL203" s="33">
        <v>4.6775274385790766E-5</v>
      </c>
      <c r="BM203" s="33">
        <v>3.0364498071477897E-6</v>
      </c>
      <c r="BN203" s="33">
        <v>-2.135269293157549E-6</v>
      </c>
      <c r="BO203" s="33">
        <v>2.7427365919985291E-4</v>
      </c>
      <c r="BP203" s="33">
        <v>4.7670587110859586E-5</v>
      </c>
      <c r="BQ203" s="35">
        <v>-5.988111553588249E-3</v>
      </c>
      <c r="BR203" s="32">
        <v>-3.0149338522411639E-5</v>
      </c>
      <c r="BS203" s="33">
        <v>-2.9446351241579904E-5</v>
      </c>
      <c r="BT203" s="33">
        <v>-2.77480286883236E-5</v>
      </c>
      <c r="BU203" s="33">
        <v>-3.7294596903381105E-5</v>
      </c>
      <c r="BV203" s="33">
        <v>-4.71191311657293E-6</v>
      </c>
      <c r="BW203" s="33">
        <v>-4.8450737695215906E-5</v>
      </c>
      <c r="BX203" s="33">
        <v>-5.3622456795521245E-5</v>
      </c>
      <c r="BY203" s="33">
        <v>2.2278647169748922E-4</v>
      </c>
      <c r="BZ203" s="33">
        <v>-3.8166003915041102E-6</v>
      </c>
      <c r="CA203" s="35">
        <v>-6.0395987410906127E-3</v>
      </c>
      <c r="CB203" s="52">
        <v>-5.2315762617549666E-6</v>
      </c>
      <c r="CC203" s="34">
        <v>-4.5285889809232316E-6</v>
      </c>
      <c r="CD203" s="34">
        <v>-2.8302664276669276E-6</v>
      </c>
      <c r="CE203" s="34">
        <v>-1.2376834642724432E-5</v>
      </c>
      <c r="CF203" s="34">
        <v>2.0205849144083743E-5</v>
      </c>
      <c r="CG203" s="34">
        <v>-2.3532975434559233E-5</v>
      </c>
      <c r="CH203" s="34">
        <v>-2.8704694534864572E-5</v>
      </c>
      <c r="CI203" s="34">
        <v>2.4770423395814589E-4</v>
      </c>
      <c r="CJ203" s="34">
        <v>2.1101161869152563E-5</v>
      </c>
      <c r="CK203" s="53">
        <v>-6.014680978829956E-3</v>
      </c>
      <c r="CL203" s="33">
        <v>0</v>
      </c>
      <c r="CM203" s="33">
        <f t="shared" si="207"/>
        <v>1.344765165350581E-2</v>
      </c>
      <c r="CN203" s="33">
        <f t="shared" si="208"/>
        <v>6.6966044705478733E-3</v>
      </c>
      <c r="CO203" s="33">
        <f t="shared" si="209"/>
        <v>5.4466270749429224E-3</v>
      </c>
      <c r="CP203" s="33">
        <f t="shared" si="210"/>
        <v>5.5867790603374434E-3</v>
      </c>
      <c r="CQ203" s="33">
        <f t="shared" si="211"/>
        <v>5.0182224135242315E-3</v>
      </c>
      <c r="CR203" s="33">
        <f t="shared" si="212"/>
        <v>5.0275098987475619E-3</v>
      </c>
      <c r="CS203" s="33">
        <f t="shared" si="213"/>
        <v>1.138129325162196E-2</v>
      </c>
      <c r="CT203" s="33">
        <f t="shared" si="214"/>
        <v>1.1895069161802496E-2</v>
      </c>
      <c r="CU203" s="33">
        <f t="shared" si="215"/>
        <v>5.0316376832100218E-3</v>
      </c>
      <c r="CV203" s="33">
        <f t="shared" si="216"/>
        <v>5.5356207655827827E-3</v>
      </c>
      <c r="CW203" s="33">
        <f t="shared" si="217"/>
        <v>1.0231021562338904E-2</v>
      </c>
      <c r="CX203" s="35">
        <f t="shared" si="218"/>
        <v>1.2486064722326828E-2</v>
      </c>
    </row>
    <row r="204" spans="1:102" x14ac:dyDescent="0.3">
      <c r="A204" s="21">
        <v>43917</v>
      </c>
      <c r="B204" s="22">
        <v>2541.4699999999998</v>
      </c>
      <c r="C204" s="23">
        <v>4581.83</v>
      </c>
      <c r="D204" s="23">
        <v>5179.924</v>
      </c>
      <c r="E204" s="23">
        <f t="shared" ref="E204:E267" si="252">E203/(1+S203)</f>
        <v>4572.542932542081</v>
      </c>
      <c r="F204" s="23">
        <f>VLOOKUP($A204,Data!S$7:T$800,2,0)</f>
        <v>253.63163299999999</v>
      </c>
      <c r="G204" s="23">
        <f>VLOOKUP($A204,Data!V$7:Y$800,4,0)</f>
        <v>25.018574690228693</v>
      </c>
      <c r="H204" s="23">
        <f>VLOOKUP($A204,Data!P$7:Q$800,2,0)</f>
        <v>45.482900000000001</v>
      </c>
      <c r="I204" s="23">
        <f>VLOOKUP($A204,Data!K$7:N$800,4,0)</f>
        <v>47.645747418815375</v>
      </c>
      <c r="J204" s="23">
        <f>VLOOKUP($A204,Data!AA$7:AB$800,2,0)</f>
        <v>466.68329999999997</v>
      </c>
      <c r="K204" s="23">
        <f>VLOOKUP($A204,Data!AD$7:AE$800,2,0)</f>
        <v>47.164000000000001</v>
      </c>
      <c r="L204" s="23">
        <f>VLOOKUP($A204,Data!AL$7:AO$800,4,0)</f>
        <v>251.20786374915889</v>
      </c>
      <c r="M204" s="23">
        <f>VLOOKUP($A204,Data!AG$7:AJ$800,4,0)</f>
        <v>25.346511690954294</v>
      </c>
      <c r="N204" s="23">
        <f>VLOOKUP($A204,Data!AQ$7:AU$800,5,0)</f>
        <v>25.600602339798758</v>
      </c>
      <c r="O204" s="24">
        <f>VLOOKUP($A204,Data!AQ$7:AW$800,7,0)</f>
        <v>25.792757340178863</v>
      </c>
      <c r="P204" s="32">
        <f t="shared" si="219"/>
        <v>-3.36873163071707E-2</v>
      </c>
      <c r="Q204" s="33">
        <f t="shared" si="205"/>
        <v>-3.3685187333256095E-2</v>
      </c>
      <c r="R204" s="33">
        <f t="shared" si="206"/>
        <v>-3.3684246658140182E-2</v>
      </c>
      <c r="S204" s="34">
        <f t="shared" si="220"/>
        <v>-3.368470710549476E-2</v>
      </c>
      <c r="T204" s="33">
        <f t="shared" si="221"/>
        <v>-3.3679999433386509E-2</v>
      </c>
      <c r="U204" s="33">
        <f t="shared" si="193"/>
        <v>-3.3679750611359416E-2</v>
      </c>
      <c r="V204" s="33">
        <f t="shared" si="194"/>
        <v>-3.3650117811531266E-2</v>
      </c>
      <c r="W204" s="33">
        <f t="shared" si="195"/>
        <v>-3.3714629741119828E-2</v>
      </c>
      <c r="X204" s="33">
        <f t="shared" si="196"/>
        <v>-3.3688757548865023E-2</v>
      </c>
      <c r="Y204" s="33">
        <f t="shared" si="197"/>
        <v>-3.3669143755134967E-2</v>
      </c>
      <c r="Z204" s="33">
        <f t="shared" si="198"/>
        <v>-3.3682469743224197E-2</v>
      </c>
      <c r="AA204" s="33">
        <f t="shared" si="199"/>
        <v>-3.3711520782654936E-2</v>
      </c>
      <c r="AB204" s="33">
        <f t="shared" si="200"/>
        <v>-3.3671617002375531E-2</v>
      </c>
      <c r="AC204" s="35">
        <f t="shared" si="201"/>
        <v>-2.7582834134463829E-2</v>
      </c>
      <c r="AD204" s="32">
        <f t="shared" si="222"/>
        <v>5.187899869585344E-6</v>
      </c>
      <c r="AE204" s="33">
        <f t="shared" si="223"/>
        <v>5.4367218966788755E-6</v>
      </c>
      <c r="AF204" s="33">
        <f t="shared" si="224"/>
        <v>3.5069521724828689E-5</v>
      </c>
      <c r="AG204" s="33">
        <f t="shared" si="225"/>
        <v>-2.9442407863733422E-5</v>
      </c>
      <c r="AH204" s="33">
        <f t="shared" si="226"/>
        <v>-3.5702156089278958E-6</v>
      </c>
      <c r="AI204" s="33">
        <f t="shared" si="227"/>
        <v>1.6043578121127666E-5</v>
      </c>
      <c r="AJ204" s="33">
        <f t="shared" si="228"/>
        <v>2.7175900318976431E-6</v>
      </c>
      <c r="AK204" s="33">
        <f t="shared" si="229"/>
        <v>-2.6333449398840969E-5</v>
      </c>
      <c r="AL204" s="33">
        <f t="shared" si="230"/>
        <v>1.3570330880563475E-5</v>
      </c>
      <c r="AM204" s="35">
        <f t="shared" si="231"/>
        <v>6.1023531987922652E-3</v>
      </c>
      <c r="AN204" s="52">
        <f t="shared" si="232"/>
        <v>4.2472247536728958E-6</v>
      </c>
      <c r="AO204" s="34">
        <f t="shared" si="233"/>
        <v>4.4960467807664273E-6</v>
      </c>
      <c r="AP204" s="34">
        <f t="shared" si="234"/>
        <v>3.4128846608916241E-5</v>
      </c>
      <c r="AQ204" s="34">
        <f t="shared" si="235"/>
        <v>-3.038308297964587E-5</v>
      </c>
      <c r="AR204" s="34">
        <f t="shared" si="236"/>
        <v>-4.510890724840344E-6</v>
      </c>
      <c r="AS204" s="34">
        <f t="shared" si="237"/>
        <v>1.5102903005215218E-5</v>
      </c>
      <c r="AT204" s="34">
        <f t="shared" si="238"/>
        <v>1.7769149159851949E-6</v>
      </c>
      <c r="AU204" s="34">
        <f t="shared" si="239"/>
        <v>-2.7274124514753417E-5</v>
      </c>
      <c r="AV204" s="34">
        <f t="shared" si="240"/>
        <v>1.2629655764651027E-5</v>
      </c>
      <c r="AW204" s="53">
        <f t="shared" si="241"/>
        <v>6.1014125236763528E-3</v>
      </c>
      <c r="AX204" s="52">
        <f t="shared" si="242"/>
        <v>4.7076721081396045E-6</v>
      </c>
      <c r="AY204" s="34">
        <f t="shared" si="243"/>
        <v>4.956494135233136E-6</v>
      </c>
      <c r="AZ204" s="34">
        <f t="shared" si="244"/>
        <v>3.458929396338295E-5</v>
      </c>
      <c r="BA204" s="34">
        <f t="shared" si="245"/>
        <v>-2.9922635625179161E-5</v>
      </c>
      <c r="BB204" s="34">
        <f t="shared" si="246"/>
        <v>-4.0504433703736353E-6</v>
      </c>
      <c r="BC204" s="34">
        <f t="shared" si="247"/>
        <v>1.5563350359681927E-5</v>
      </c>
      <c r="BD204" s="34">
        <f t="shared" si="248"/>
        <v>2.2373622704519036E-6</v>
      </c>
      <c r="BE204" s="34">
        <f t="shared" si="249"/>
        <v>-2.6813677160286709E-5</v>
      </c>
      <c r="BF204" s="34">
        <f t="shared" si="250"/>
        <v>1.3090103119117735E-5</v>
      </c>
      <c r="BG204" s="53">
        <f t="shared" si="251"/>
        <v>6.1018729710308195E-3</v>
      </c>
      <c r="BH204" s="32">
        <v>5.187899869585344E-6</v>
      </c>
      <c r="BI204" s="33">
        <v>5.4367218966788755E-6</v>
      </c>
      <c r="BJ204" s="33">
        <v>3.5069521724828689E-5</v>
      </c>
      <c r="BK204" s="33">
        <v>-2.9442407863733422E-5</v>
      </c>
      <c r="BL204" s="33">
        <v>-3.5702156089278958E-6</v>
      </c>
      <c r="BM204" s="33">
        <v>1.6043578121127666E-5</v>
      </c>
      <c r="BN204" s="33">
        <v>2.7175900318976431E-6</v>
      </c>
      <c r="BO204" s="33">
        <v>-2.6333449398840969E-5</v>
      </c>
      <c r="BP204" s="33">
        <v>1.3570330880563475E-5</v>
      </c>
      <c r="BQ204" s="35">
        <v>6.1023531987922652E-3</v>
      </c>
      <c r="BR204" s="32">
        <v>4.2472247536728958E-6</v>
      </c>
      <c r="BS204" s="33">
        <v>4.4960467807664273E-6</v>
      </c>
      <c r="BT204" s="33">
        <v>3.4128846608916241E-5</v>
      </c>
      <c r="BU204" s="33">
        <v>-3.038308297964587E-5</v>
      </c>
      <c r="BV204" s="33">
        <v>-4.510890724840344E-6</v>
      </c>
      <c r="BW204" s="33">
        <v>1.5102903005215218E-5</v>
      </c>
      <c r="BX204" s="33">
        <v>1.7769149159851949E-6</v>
      </c>
      <c r="BY204" s="33">
        <v>-2.7274124514753417E-5</v>
      </c>
      <c r="BZ204" s="33">
        <v>1.2629655764651027E-5</v>
      </c>
      <c r="CA204" s="35">
        <v>6.1014125236763528E-3</v>
      </c>
      <c r="CB204" s="52">
        <v>4.7076721081396045E-6</v>
      </c>
      <c r="CC204" s="34">
        <v>4.956494135233136E-6</v>
      </c>
      <c r="CD204" s="34">
        <v>3.458929396338295E-5</v>
      </c>
      <c r="CE204" s="34">
        <v>-2.9922635625179161E-5</v>
      </c>
      <c r="CF204" s="34">
        <v>-4.0504433703736353E-6</v>
      </c>
      <c r="CG204" s="34">
        <v>1.5563350359681927E-5</v>
      </c>
      <c r="CH204" s="34">
        <v>2.2373622704519036E-6</v>
      </c>
      <c r="CI204" s="34">
        <v>-2.6813677160286709E-5</v>
      </c>
      <c r="CJ204" s="34">
        <v>1.3090103119117735E-5</v>
      </c>
      <c r="CK204" s="53">
        <v>6.1018729710308195E-3</v>
      </c>
      <c r="CL204" s="33">
        <v>0</v>
      </c>
      <c r="CM204" s="33">
        <f t="shared" si="207"/>
        <v>1.3397172336394814E-2</v>
      </c>
      <c r="CN204" s="33">
        <f t="shared" si="208"/>
        <v>6.6707280492108723E-3</v>
      </c>
      <c r="CO204" s="33">
        <f t="shared" si="209"/>
        <v>5.4258714742372316E-3</v>
      </c>
      <c r="CP204" s="33">
        <f t="shared" si="210"/>
        <v>5.5653366809285121E-3</v>
      </c>
      <c r="CQ204" s="33">
        <f t="shared" si="211"/>
        <v>4.9951409202850794E-3</v>
      </c>
      <c r="CR204" s="33">
        <f t="shared" si="212"/>
        <v>5.0137102422669333E-3</v>
      </c>
      <c r="CS204" s="33">
        <f t="shared" si="213"/>
        <v>1.1335526907542581E-2</v>
      </c>
      <c r="CT204" s="33">
        <f t="shared" si="214"/>
        <v>1.1892096572405864E-2</v>
      </c>
      <c r="CU204" s="33">
        <f t="shared" si="215"/>
        <v>5.0337138770537582E-3</v>
      </c>
      <c r="CV204" s="33">
        <f t="shared" si="216"/>
        <v>5.2688729019658709E-3</v>
      </c>
      <c r="CW204" s="33">
        <f t="shared" si="217"/>
        <v>1.0184432305164748E-2</v>
      </c>
      <c r="CX204" s="35">
        <f t="shared" si="218"/>
        <v>1.8385858837085545E-2</v>
      </c>
    </row>
    <row r="205" spans="1:102" x14ac:dyDescent="0.3">
      <c r="A205" s="21">
        <v>43916</v>
      </c>
      <c r="B205" s="22">
        <v>2630.07</v>
      </c>
      <c r="C205" s="23">
        <v>4741.55</v>
      </c>
      <c r="D205" s="23">
        <v>5360.4880000000003</v>
      </c>
      <c r="E205" s="23">
        <f t="shared" si="252"/>
        <v>4731.9368390056879</v>
      </c>
      <c r="F205" s="23">
        <f>VLOOKUP($A205,Data!S$7:T$800,2,0)</f>
        <v>262.47167899999999</v>
      </c>
      <c r="G205" s="23">
        <f>VLOOKUP($A205,Data!V$7:Y$800,4,0)</f>
        <v>25.890562374178884</v>
      </c>
      <c r="H205" s="23">
        <f>VLOOKUP($A205,Data!P$7:Q$800,2,0)</f>
        <v>47.066699999999997</v>
      </c>
      <c r="I205" s="23">
        <f>VLOOKUP($A205,Data!K$7:N$800,4,0)</f>
        <v>49.308153559284946</v>
      </c>
      <c r="J205" s="23">
        <f>VLOOKUP($A205,Data!AA$7:AB$800,2,0)</f>
        <v>482.95339999999999</v>
      </c>
      <c r="K205" s="23">
        <f>VLOOKUP($A205,Data!AD$7:AE$800,2,0)</f>
        <v>48.807299999999998</v>
      </c>
      <c r="L205" s="23">
        <f>VLOOKUP($A205,Data!AL$7:AO$800,4,0)</f>
        <v>259.96409656607017</v>
      </c>
      <c r="M205" s="23">
        <f>VLOOKUP($A205,Data!AG$7:AJ$800,4,0)</f>
        <v>26.23079156597619</v>
      </c>
      <c r="N205" s="23">
        <f>VLOOKUP($A205,Data!AQ$7:AU$800,5,0)</f>
        <v>26.492652798196545</v>
      </c>
      <c r="O205" s="24">
        <f>VLOOKUP($A205,Data!AQ$7:AW$800,7,0)</f>
        <v>26.524374769979566</v>
      </c>
      <c r="P205" s="32">
        <f t="shared" si="219"/>
        <v>6.2414160836336219E-2</v>
      </c>
      <c r="Q205" s="33">
        <f t="shared" si="205"/>
        <v>6.2448883560953128E-2</v>
      </c>
      <c r="R205" s="33">
        <f t="shared" si="206"/>
        <v>6.2461078022337357E-2</v>
      </c>
      <c r="S205" s="34">
        <f t="shared" si="220"/>
        <v>6.2454040444437184E-2</v>
      </c>
      <c r="T205" s="33">
        <f t="shared" si="221"/>
        <v>6.2476200495096945E-2</v>
      </c>
      <c r="U205" s="33">
        <f t="shared" si="193"/>
        <v>6.2472284732164374E-2</v>
      </c>
      <c r="V205" s="33">
        <f t="shared" si="194"/>
        <v>6.2386576017768647E-2</v>
      </c>
      <c r="W205" s="33">
        <f t="shared" si="195"/>
        <v>6.2523637905448348E-2</v>
      </c>
      <c r="X205" s="33">
        <f t="shared" si="196"/>
        <v>6.2459040231924501E-2</v>
      </c>
      <c r="Y205" s="33">
        <f t="shared" si="197"/>
        <v>6.2490339967825159E-2</v>
      </c>
      <c r="Z205" s="33">
        <f t="shared" si="198"/>
        <v>6.2404725956562546E-2</v>
      </c>
      <c r="AA205" s="33">
        <f t="shared" si="199"/>
        <v>6.2193093138948718E-2</v>
      </c>
      <c r="AB205" s="33">
        <f t="shared" si="200"/>
        <v>6.2464931607399965E-2</v>
      </c>
      <c r="AC205" s="35">
        <f t="shared" si="201"/>
        <v>5.8947046439734141E-2</v>
      </c>
      <c r="AD205" s="32">
        <f t="shared" si="222"/>
        <v>2.7316934143817306E-5</v>
      </c>
      <c r="AE205" s="33">
        <f t="shared" si="223"/>
        <v>2.3401171211245853E-5</v>
      </c>
      <c r="AF205" s="33">
        <f t="shared" si="224"/>
        <v>-6.2307543184481062E-5</v>
      </c>
      <c r="AG205" s="33">
        <f t="shared" si="225"/>
        <v>7.4754344495220337E-5</v>
      </c>
      <c r="AH205" s="33">
        <f t="shared" si="226"/>
        <v>1.0156670971372961E-5</v>
      </c>
      <c r="AI205" s="33">
        <f t="shared" si="227"/>
        <v>4.1456406872031337E-5</v>
      </c>
      <c r="AJ205" s="33">
        <f t="shared" si="228"/>
        <v>-4.415760439058225E-5</v>
      </c>
      <c r="AK205" s="33">
        <f t="shared" si="229"/>
        <v>-2.5579042200440938E-4</v>
      </c>
      <c r="AL205" s="33">
        <f t="shared" si="230"/>
        <v>1.6048046446837105E-5</v>
      </c>
      <c r="AM205" s="35">
        <f t="shared" si="231"/>
        <v>-3.5018371212189869E-3</v>
      </c>
      <c r="AN205" s="52">
        <f t="shared" si="232"/>
        <v>1.5122472759587779E-5</v>
      </c>
      <c r="AO205" s="34">
        <f t="shared" si="233"/>
        <v>1.1206709827016326E-5</v>
      </c>
      <c r="AP205" s="34">
        <f t="shared" si="234"/>
        <v>-7.4502004568710589E-5</v>
      </c>
      <c r="AQ205" s="34">
        <f t="shared" si="235"/>
        <v>6.255988311099081E-5</v>
      </c>
      <c r="AR205" s="34">
        <f t="shared" si="236"/>
        <v>-2.037790412856566E-6</v>
      </c>
      <c r="AS205" s="34">
        <f t="shared" si="237"/>
        <v>2.926194548780181E-5</v>
      </c>
      <c r="AT205" s="34">
        <f t="shared" si="238"/>
        <v>-5.6352065774811777E-5</v>
      </c>
      <c r="AU205" s="34">
        <f t="shared" si="239"/>
        <v>-2.6798488338863891E-4</v>
      </c>
      <c r="AV205" s="34">
        <f t="shared" si="240"/>
        <v>3.8535850626075785E-6</v>
      </c>
      <c r="AW205" s="53">
        <f t="shared" si="241"/>
        <v>-3.5140315826032165E-3</v>
      </c>
      <c r="AX205" s="52">
        <f t="shared" si="242"/>
        <v>2.2160050659802977E-5</v>
      </c>
      <c r="AY205" s="34">
        <f t="shared" si="243"/>
        <v>1.8244287727231523E-5</v>
      </c>
      <c r="AZ205" s="34">
        <f t="shared" si="244"/>
        <v>-6.7464426668495392E-5</v>
      </c>
      <c r="BA205" s="34">
        <f t="shared" si="245"/>
        <v>6.9597461011206008E-5</v>
      </c>
      <c r="BB205" s="34">
        <f t="shared" si="246"/>
        <v>4.9997874873586312E-6</v>
      </c>
      <c r="BC205" s="34">
        <f t="shared" si="247"/>
        <v>3.6299523388017008E-5</v>
      </c>
      <c r="BD205" s="34">
        <f t="shared" si="248"/>
        <v>-4.931448787459658E-5</v>
      </c>
      <c r="BE205" s="34">
        <f t="shared" si="249"/>
        <v>-2.6094730548842371E-4</v>
      </c>
      <c r="BF205" s="34">
        <f t="shared" si="250"/>
        <v>1.0891162962822776E-5</v>
      </c>
      <c r="BG205" s="53">
        <f t="shared" si="251"/>
        <v>-3.5069940047030013E-3</v>
      </c>
      <c r="BH205" s="32">
        <v>2.7316934143817306E-5</v>
      </c>
      <c r="BI205" s="33">
        <v>2.3401171211245853E-5</v>
      </c>
      <c r="BJ205" s="33">
        <v>-6.2307543184481062E-5</v>
      </c>
      <c r="BK205" s="33">
        <v>7.4754344495220337E-5</v>
      </c>
      <c r="BL205" s="33">
        <v>1.0156670971372961E-5</v>
      </c>
      <c r="BM205" s="33">
        <v>4.1456406872031337E-5</v>
      </c>
      <c r="BN205" s="33">
        <v>-4.415760439058225E-5</v>
      </c>
      <c r="BO205" s="33">
        <v>-2.5579042200440938E-4</v>
      </c>
      <c r="BP205" s="33">
        <v>1.6048046446837105E-5</v>
      </c>
      <c r="BQ205" s="35">
        <v>-3.5018371212189869E-3</v>
      </c>
      <c r="BR205" s="32">
        <v>1.5122472759587779E-5</v>
      </c>
      <c r="BS205" s="33">
        <v>1.1206709827016326E-5</v>
      </c>
      <c r="BT205" s="33">
        <v>-7.4502004568710589E-5</v>
      </c>
      <c r="BU205" s="33">
        <v>6.255988311099081E-5</v>
      </c>
      <c r="BV205" s="33">
        <v>-2.037790412856566E-6</v>
      </c>
      <c r="BW205" s="33">
        <v>2.926194548780181E-5</v>
      </c>
      <c r="BX205" s="33">
        <v>-5.6352065774811777E-5</v>
      </c>
      <c r="BY205" s="33">
        <v>-2.6798488338863891E-4</v>
      </c>
      <c r="BZ205" s="33">
        <v>3.8535850626075785E-6</v>
      </c>
      <c r="CA205" s="35">
        <v>-3.5140315826032165E-3</v>
      </c>
      <c r="CB205" s="52">
        <v>2.2160050659802977E-5</v>
      </c>
      <c r="CC205" s="34">
        <v>1.8244287727231523E-5</v>
      </c>
      <c r="CD205" s="34">
        <v>-6.7464426668495392E-5</v>
      </c>
      <c r="CE205" s="34">
        <v>6.9597461011206008E-5</v>
      </c>
      <c r="CF205" s="34">
        <v>4.9997874873586312E-6</v>
      </c>
      <c r="CG205" s="34">
        <v>3.6299523388017008E-5</v>
      </c>
      <c r="CH205" s="34">
        <v>-4.931448787459658E-5</v>
      </c>
      <c r="CI205" s="34">
        <v>-2.6094730548842371E-4</v>
      </c>
      <c r="CJ205" s="34">
        <v>1.0891162962822776E-5</v>
      </c>
      <c r="CK205" s="53">
        <v>-3.5069940047030013E-3</v>
      </c>
      <c r="CL205" s="33">
        <v>0</v>
      </c>
      <c r="CM205" s="33">
        <f t="shared" si="207"/>
        <v>1.3396185829138485E-2</v>
      </c>
      <c r="CN205" s="33">
        <f t="shared" si="208"/>
        <v>6.6702277660903864E-3</v>
      </c>
      <c r="CO205" s="33">
        <f t="shared" si="209"/>
        <v>5.4204736259628739E-3</v>
      </c>
      <c r="CP205" s="33">
        <f t="shared" si="210"/>
        <v>5.5596791578789162E-3</v>
      </c>
      <c r="CQ205" s="33">
        <f t="shared" si="211"/>
        <v>4.9586689347469459E-3</v>
      </c>
      <c r="CR205" s="33">
        <f t="shared" si="212"/>
        <v>5.0443326903308883E-3</v>
      </c>
      <c r="CS205" s="33">
        <f t="shared" si="213"/>
        <v>1.1339263473697958E-2</v>
      </c>
      <c r="CT205" s="33">
        <f t="shared" si="214"/>
        <v>1.1875296560488025E-2</v>
      </c>
      <c r="CU205" s="33">
        <f t="shared" si="215"/>
        <v>5.0308874048878849E-3</v>
      </c>
      <c r="CV205" s="33">
        <f t="shared" si="216"/>
        <v>5.2962686513371438E-3</v>
      </c>
      <c r="CW205" s="33">
        <f t="shared" si="217"/>
        <v>1.0170246095551061E-2</v>
      </c>
      <c r="CX205" s="35">
        <f t="shared" si="218"/>
        <v>1.1995031503481357E-2</v>
      </c>
    </row>
    <row r="206" spans="1:102" x14ac:dyDescent="0.3">
      <c r="A206" s="21">
        <v>43915</v>
      </c>
      <c r="B206" s="22">
        <v>2475.56</v>
      </c>
      <c r="C206" s="23">
        <v>4462.8500000000004</v>
      </c>
      <c r="D206" s="23">
        <v>5045.3500000000004</v>
      </c>
      <c r="E206" s="23">
        <f t="shared" si="252"/>
        <v>4453.7802661339238</v>
      </c>
      <c r="F206" s="23">
        <f>VLOOKUP($A206,Data!S$7:T$800,2,0)</f>
        <v>247.037702</v>
      </c>
      <c r="G206" s="23">
        <f>VLOOKUP($A206,Data!V$7:Y$800,4,0)</f>
        <v>24.368223760966679</v>
      </c>
      <c r="H206" s="23">
        <f>VLOOKUP($A206,Data!P$7:Q$800,2,0)</f>
        <v>44.302799999999998</v>
      </c>
      <c r="I206" s="23">
        <f>VLOOKUP($A206,Data!K$7:N$800,4,0)</f>
        <v>46.406641509158383</v>
      </c>
      <c r="J206" s="23">
        <f>VLOOKUP($A206,Data!AA$7:AB$800,2,0)</f>
        <v>454.56189999999998</v>
      </c>
      <c r="K206" s="23">
        <f>VLOOKUP($A206,Data!AD$7:AE$800,2,0)</f>
        <v>45.936700000000002</v>
      </c>
      <c r="L206" s="23">
        <f>VLOOKUP($A206,Data!AL$7:AO$800,4,0)</f>
        <v>244.69403252325051</v>
      </c>
      <c r="M206" s="23">
        <f>VLOOKUP($A206,Data!AG$7:AJ$800,4,0)</f>
        <v>24.694937046201314</v>
      </c>
      <c r="N206" s="23">
        <f>VLOOKUP($A206,Data!AQ$7:AU$800,5,0)</f>
        <v>24.93508445320251</v>
      </c>
      <c r="O206" s="24">
        <f>VLOOKUP($A206,Data!AQ$7:AW$800,7,0)</f>
        <v>25.047876434574007</v>
      </c>
      <c r="P206" s="32">
        <f t="shared" si="219"/>
        <v>1.1535019797084933E-2</v>
      </c>
      <c r="Q206" s="33">
        <f t="shared" si="205"/>
        <v>1.1536848785684395E-2</v>
      </c>
      <c r="R206" s="33">
        <f t="shared" si="206"/>
        <v>1.1538153093548331E-2</v>
      </c>
      <c r="S206" s="34">
        <f t="shared" si="220"/>
        <v>1.1537683099078822E-2</v>
      </c>
      <c r="T206" s="33">
        <f t="shared" si="221"/>
        <v>1.153717524600717E-2</v>
      </c>
      <c r="U206" s="33">
        <f t="shared" si="193"/>
        <v>1.1537577277598077E-2</v>
      </c>
      <c r="V206" s="33">
        <f t="shared" si="194"/>
        <v>1.1534878623486122E-2</v>
      </c>
      <c r="W206" s="33">
        <f t="shared" si="195"/>
        <v>1.1580527557366382E-2</v>
      </c>
      <c r="X206" s="33">
        <f t="shared" si="196"/>
        <v>1.1535497613256895E-2</v>
      </c>
      <c r="Y206" s="33">
        <f t="shared" si="197"/>
        <v>1.1540849896284344E-2</v>
      </c>
      <c r="Z206" s="33">
        <f t="shared" si="198"/>
        <v>1.1582697226003358E-2</v>
      </c>
      <c r="AA206" s="33">
        <f t="shared" si="199"/>
        <v>1.1301524344401903E-2</v>
      </c>
      <c r="AB206" s="33">
        <f t="shared" si="200"/>
        <v>1.154946467926532E-2</v>
      </c>
      <c r="AC206" s="35">
        <f t="shared" si="201"/>
        <v>1.4649654568953618E-2</v>
      </c>
      <c r="AD206" s="32">
        <f t="shared" si="222"/>
        <v>3.2646032277483528E-7</v>
      </c>
      <c r="AE206" s="33">
        <f t="shared" si="223"/>
        <v>7.2849191368185018E-7</v>
      </c>
      <c r="AF206" s="33">
        <f t="shared" si="224"/>
        <v>-1.9701621982726181E-6</v>
      </c>
      <c r="AG206" s="33">
        <f t="shared" si="225"/>
        <v>4.3678771681987527E-5</v>
      </c>
      <c r="AH206" s="33">
        <f t="shared" si="226"/>
        <v>-1.3511724274994918E-6</v>
      </c>
      <c r="AI206" s="33">
        <f t="shared" si="227"/>
        <v>4.0011105999493424E-6</v>
      </c>
      <c r="AJ206" s="33">
        <f t="shared" si="228"/>
        <v>4.5848440318962957E-5</v>
      </c>
      <c r="AK206" s="33">
        <f t="shared" si="229"/>
        <v>-2.3532444128249175E-4</v>
      </c>
      <c r="AL206" s="33">
        <f t="shared" si="230"/>
        <v>1.2615893580925075E-5</v>
      </c>
      <c r="AM206" s="35">
        <f t="shared" si="231"/>
        <v>3.1128057832692235E-3</v>
      </c>
      <c r="AN206" s="52">
        <f t="shared" si="232"/>
        <v>-9.7784754116148065E-7</v>
      </c>
      <c r="AO206" s="34">
        <f t="shared" si="233"/>
        <v>-5.7581595025446575E-7</v>
      </c>
      <c r="AP206" s="34">
        <f t="shared" si="234"/>
        <v>-3.274470062208934E-6</v>
      </c>
      <c r="AQ206" s="34">
        <f t="shared" si="235"/>
        <v>4.2374463818051211E-5</v>
      </c>
      <c r="AR206" s="34">
        <f t="shared" si="236"/>
        <v>-2.6554802914358078E-6</v>
      </c>
      <c r="AS206" s="34">
        <f t="shared" si="237"/>
        <v>2.6968027360130264E-6</v>
      </c>
      <c r="AT206" s="34">
        <f t="shared" si="238"/>
        <v>4.4544132455026642E-5</v>
      </c>
      <c r="AU206" s="34">
        <f t="shared" si="239"/>
        <v>-2.3662874914642806E-4</v>
      </c>
      <c r="AV206" s="34">
        <f t="shared" si="240"/>
        <v>1.1311585716988759E-5</v>
      </c>
      <c r="AW206" s="53">
        <f t="shared" si="241"/>
        <v>3.1115014754052872E-3</v>
      </c>
      <c r="AX206" s="52">
        <f t="shared" si="242"/>
        <v>-5.0785307159628701E-7</v>
      </c>
      <c r="AY206" s="34">
        <f t="shared" si="243"/>
        <v>-1.0582148068927211E-7</v>
      </c>
      <c r="AZ206" s="34">
        <f t="shared" si="244"/>
        <v>-2.8044755926437404E-6</v>
      </c>
      <c r="BA206" s="34">
        <f t="shared" si="245"/>
        <v>4.2844458287616405E-5</v>
      </c>
      <c r="BB206" s="34">
        <f t="shared" si="246"/>
        <v>-2.1854858218706141E-6</v>
      </c>
      <c r="BC206" s="34">
        <f t="shared" si="247"/>
        <v>3.1667972055782201E-6</v>
      </c>
      <c r="BD206" s="34">
        <f t="shared" si="248"/>
        <v>4.5014126924591835E-5</v>
      </c>
      <c r="BE206" s="34">
        <f t="shared" si="249"/>
        <v>-2.3615875467686287E-4</v>
      </c>
      <c r="BF206" s="34">
        <f t="shared" si="250"/>
        <v>1.1781580186553953E-5</v>
      </c>
      <c r="BG206" s="53">
        <f t="shared" si="251"/>
        <v>3.1119714698748524E-3</v>
      </c>
      <c r="BH206" s="32">
        <v>3.2646032277483528E-7</v>
      </c>
      <c r="BI206" s="33">
        <v>7.2849191368185018E-7</v>
      </c>
      <c r="BJ206" s="33">
        <v>-1.9701621982726181E-6</v>
      </c>
      <c r="BK206" s="33">
        <v>4.3678771681987527E-5</v>
      </c>
      <c r="BL206" s="33">
        <v>-1.3511724274994918E-6</v>
      </c>
      <c r="BM206" s="33">
        <v>4.0011105999493424E-6</v>
      </c>
      <c r="BN206" s="33">
        <v>4.5848440318962957E-5</v>
      </c>
      <c r="BO206" s="33">
        <v>-2.3532444128249175E-4</v>
      </c>
      <c r="BP206" s="33">
        <v>1.2615893580925075E-5</v>
      </c>
      <c r="BQ206" s="35">
        <v>3.1128057832692235E-3</v>
      </c>
      <c r="BR206" s="32">
        <v>-9.7784754116148065E-7</v>
      </c>
      <c r="BS206" s="33">
        <v>-5.7581595025446575E-7</v>
      </c>
      <c r="BT206" s="33">
        <v>-3.274470062208934E-6</v>
      </c>
      <c r="BU206" s="33">
        <v>4.2374463818051211E-5</v>
      </c>
      <c r="BV206" s="33">
        <v>-2.6554802914358078E-6</v>
      </c>
      <c r="BW206" s="33">
        <v>2.6968027360130264E-6</v>
      </c>
      <c r="BX206" s="33">
        <v>4.4544132455026642E-5</v>
      </c>
      <c r="BY206" s="33">
        <v>-2.3662874914642806E-4</v>
      </c>
      <c r="BZ206" s="33">
        <v>1.1311585716988759E-5</v>
      </c>
      <c r="CA206" s="35">
        <v>3.1115014754052872E-3</v>
      </c>
      <c r="CB206" s="52">
        <v>-5.0785307159628701E-7</v>
      </c>
      <c r="CC206" s="34">
        <v>-1.0582148068927211E-7</v>
      </c>
      <c r="CD206" s="34">
        <v>-2.8044755926437404E-6</v>
      </c>
      <c r="CE206" s="34">
        <v>4.2844458287616405E-5</v>
      </c>
      <c r="CF206" s="34">
        <v>-2.1854858218706141E-6</v>
      </c>
      <c r="CG206" s="34">
        <v>3.1667972055782201E-6</v>
      </c>
      <c r="CH206" s="34">
        <v>4.5014126924591835E-5</v>
      </c>
      <c r="CI206" s="34">
        <v>-2.3615875467686287E-4</v>
      </c>
      <c r="CJ206" s="34">
        <v>1.1781580186553953E-5</v>
      </c>
      <c r="CK206" s="53">
        <v>3.1119714698748524E-3</v>
      </c>
      <c r="CL206" s="33">
        <v>0</v>
      </c>
      <c r="CM206" s="33">
        <f t="shared" si="207"/>
        <v>1.338455451302667E-2</v>
      </c>
      <c r="CN206" s="33">
        <f t="shared" si="208"/>
        <v>6.6653416431392554E-3</v>
      </c>
      <c r="CO206" s="33">
        <f t="shared" si="209"/>
        <v>5.3946236305917328E-3</v>
      </c>
      <c r="CP206" s="33">
        <f t="shared" si="210"/>
        <v>5.5375314985437463E-3</v>
      </c>
      <c r="CQ206" s="33">
        <f t="shared" si="211"/>
        <v>5.0176084084536665E-3</v>
      </c>
      <c r="CR206" s="33">
        <f t="shared" si="212"/>
        <v>4.9736223290752779E-3</v>
      </c>
      <c r="CS206" s="33">
        <f t="shared" si="213"/>
        <v>1.1329595486744504E-2</v>
      </c>
      <c r="CT206" s="33">
        <f t="shared" si="214"/>
        <v>1.1835815058943933E-2</v>
      </c>
      <c r="CU206" s="33">
        <f t="shared" si="215"/>
        <v>5.0726603330781828E-3</v>
      </c>
      <c r="CV206" s="33">
        <f t="shared" si="216"/>
        <v>5.5383575506706695E-3</v>
      </c>
      <c r="CW206" s="33">
        <f t="shared" si="217"/>
        <v>1.0154987936391136E-2</v>
      </c>
      <c r="CX206" s="35">
        <f t="shared" si="218"/>
        <v>1.5341602778903285E-2</v>
      </c>
    </row>
    <row r="207" spans="1:102" x14ac:dyDescent="0.3">
      <c r="A207" s="21">
        <v>43914</v>
      </c>
      <c r="B207" s="22">
        <v>2447.33</v>
      </c>
      <c r="C207" s="23">
        <v>4411.95</v>
      </c>
      <c r="D207" s="23">
        <v>4987.8</v>
      </c>
      <c r="E207" s="23">
        <f t="shared" si="252"/>
        <v>4402.9800773103598</v>
      </c>
      <c r="F207" s="23">
        <f>VLOOKUP($A207,Data!S$7:T$800,2,0)</f>
        <v>244.22009199999999</v>
      </c>
      <c r="G207" s="23">
        <f>VLOOKUP($A207,Data!V$7:Y$800,4,0)</f>
        <v>24.090280290476311</v>
      </c>
      <c r="H207" s="23">
        <f>VLOOKUP($A207,Data!P$7:Q$800,2,0)</f>
        <v>43.797600000000003</v>
      </c>
      <c r="I207" s="23">
        <f>VLOOKUP($A207,Data!K$7:N$800,4,0)</f>
        <v>45.87538040220597</v>
      </c>
      <c r="J207" s="23">
        <f>VLOOKUP($A207,Data!AA$7:AB$800,2,0)</f>
        <v>449.37810000000002</v>
      </c>
      <c r="K207" s="23">
        <f>VLOOKUP($A207,Data!AD$7:AE$800,2,0)</f>
        <v>45.412599999999998</v>
      </c>
      <c r="L207" s="23">
        <f>VLOOKUP($A207,Data!AL$7:AO$800,4,0)</f>
        <v>241.89226762602686</v>
      </c>
      <c r="M207" s="23">
        <f>VLOOKUP($A207,Data!AG$7:AJ$800,4,0)</f>
        <v>24.418965512991132</v>
      </c>
      <c r="N207" s="23">
        <f>VLOOKUP($A207,Data!AQ$7:AU$800,5,0)</f>
        <v>24.650385694295974</v>
      </c>
      <c r="O207" s="24">
        <f>VLOOKUP($A207,Data!AQ$7:AW$800,7,0)</f>
        <v>24.686231668028231</v>
      </c>
      <c r="P207" s="32">
        <f t="shared" si="219"/>
        <v>9.3827657101993367E-2</v>
      </c>
      <c r="Q207" s="33">
        <f t="shared" si="205"/>
        <v>9.3902638586538911E-2</v>
      </c>
      <c r="R207" s="33">
        <f t="shared" si="206"/>
        <v>9.3934538946661927E-2</v>
      </c>
      <c r="S207" s="34">
        <f t="shared" si="220"/>
        <v>9.3918506669961641E-2</v>
      </c>
      <c r="T207" s="33">
        <f t="shared" si="221"/>
        <v>9.3930909702290455E-2</v>
      </c>
      <c r="U207" s="33">
        <f t="shared" si="193"/>
        <v>9.3925911346961044E-2</v>
      </c>
      <c r="V207" s="33">
        <f t="shared" si="194"/>
        <v>9.3949975272378472E-2</v>
      </c>
      <c r="W207" s="33">
        <f t="shared" si="195"/>
        <v>9.3830635702556897E-2</v>
      </c>
      <c r="X207" s="33">
        <f t="shared" si="196"/>
        <v>9.3933921126295727E-2</v>
      </c>
      <c r="Y207" s="33">
        <f t="shared" si="197"/>
        <v>9.3886773182640493E-2</v>
      </c>
      <c r="Z207" s="33">
        <f t="shared" si="198"/>
        <v>9.3922466478480571E-2</v>
      </c>
      <c r="AA207" s="33">
        <f t="shared" si="199"/>
        <v>9.4436043408645975E-2</v>
      </c>
      <c r="AB207" s="33">
        <f t="shared" si="200"/>
        <v>9.3920850727646554E-2</v>
      </c>
      <c r="AC207" s="35">
        <f t="shared" si="201"/>
        <v>9.6847045794398845E-2</v>
      </c>
      <c r="AD207" s="32">
        <f t="shared" si="222"/>
        <v>2.8271115751543618E-5</v>
      </c>
      <c r="AE207" s="33">
        <f t="shared" si="223"/>
        <v>2.3272760422132777E-5</v>
      </c>
      <c r="AF207" s="33">
        <f t="shared" si="224"/>
        <v>4.7336685839560744E-5</v>
      </c>
      <c r="AG207" s="33">
        <f t="shared" si="225"/>
        <v>-7.2002883982014154E-5</v>
      </c>
      <c r="AH207" s="33">
        <f t="shared" si="226"/>
        <v>3.1282539756816163E-5</v>
      </c>
      <c r="AI207" s="33">
        <f t="shared" si="227"/>
        <v>-1.5865403898418506E-5</v>
      </c>
      <c r="AJ207" s="33">
        <f t="shared" si="228"/>
        <v>1.9827891941659459E-5</v>
      </c>
      <c r="AK207" s="33">
        <f t="shared" si="229"/>
        <v>5.3340482210706419E-4</v>
      </c>
      <c r="AL207" s="33">
        <f t="shared" si="230"/>
        <v>1.8212141107643021E-5</v>
      </c>
      <c r="AM207" s="35">
        <f t="shared" si="231"/>
        <v>2.9444072078599337E-3</v>
      </c>
      <c r="AN207" s="52">
        <f t="shared" si="232"/>
        <v>-3.6292443714724953E-6</v>
      </c>
      <c r="AO207" s="34">
        <f t="shared" si="233"/>
        <v>-8.6275997008833372E-6</v>
      </c>
      <c r="AP207" s="34">
        <f t="shared" si="234"/>
        <v>1.543632571654463E-5</v>
      </c>
      <c r="AQ207" s="34">
        <f t="shared" si="235"/>
        <v>-1.0390324410503027E-4</v>
      </c>
      <c r="AR207" s="34">
        <f t="shared" si="236"/>
        <v>-6.178203661999504E-7</v>
      </c>
      <c r="AS207" s="34">
        <f t="shared" si="237"/>
        <v>-4.776576402143462E-5</v>
      </c>
      <c r="AT207" s="34">
        <f t="shared" si="238"/>
        <v>-1.2072468181356655E-5</v>
      </c>
      <c r="AU207" s="34">
        <f t="shared" si="239"/>
        <v>5.0150446198404808E-4</v>
      </c>
      <c r="AV207" s="34">
        <f t="shared" si="240"/>
        <v>-1.3688219015373093E-5</v>
      </c>
      <c r="AW207" s="53">
        <f t="shared" si="241"/>
        <v>2.9125068477369176E-3</v>
      </c>
      <c r="AX207" s="52">
        <f t="shared" si="242"/>
        <v>1.2403032328744956E-5</v>
      </c>
      <c r="AY207" s="34">
        <f t="shared" si="243"/>
        <v>7.4046769993341144E-6</v>
      </c>
      <c r="AZ207" s="34">
        <f t="shared" si="244"/>
        <v>3.1468602416762081E-5</v>
      </c>
      <c r="BA207" s="34">
        <f t="shared" si="245"/>
        <v>-8.7870967404812816E-5</v>
      </c>
      <c r="BB207" s="34">
        <f t="shared" si="246"/>
        <v>1.5414456334017501E-5</v>
      </c>
      <c r="BC207" s="34">
        <f t="shared" si="247"/>
        <v>-3.1733487321217169E-5</v>
      </c>
      <c r="BD207" s="34">
        <f t="shared" si="248"/>
        <v>3.9598085188607968E-6</v>
      </c>
      <c r="BE207" s="34">
        <f t="shared" si="249"/>
        <v>5.1753673868426553E-4</v>
      </c>
      <c r="BF207" s="34">
        <f t="shared" si="250"/>
        <v>2.3440576848443584E-6</v>
      </c>
      <c r="BG207" s="53">
        <f t="shared" si="251"/>
        <v>2.928539124437135E-3</v>
      </c>
      <c r="BH207" s="32">
        <v>2.8271115751543618E-5</v>
      </c>
      <c r="BI207" s="33">
        <v>2.3272760422132777E-5</v>
      </c>
      <c r="BJ207" s="33">
        <v>4.7336685839560744E-5</v>
      </c>
      <c r="BK207" s="33">
        <v>-7.2002883982014154E-5</v>
      </c>
      <c r="BL207" s="33">
        <v>3.1282539756816163E-5</v>
      </c>
      <c r="BM207" s="33">
        <v>-1.5865403898418506E-5</v>
      </c>
      <c r="BN207" s="33">
        <v>1.9827891941659459E-5</v>
      </c>
      <c r="BO207" s="33">
        <v>5.3340482210706419E-4</v>
      </c>
      <c r="BP207" s="33">
        <v>1.8212141107643021E-5</v>
      </c>
      <c r="BQ207" s="35">
        <v>2.9444072078599337E-3</v>
      </c>
      <c r="BR207" s="32">
        <v>-3.6292443714724953E-6</v>
      </c>
      <c r="BS207" s="33">
        <v>-8.6275997008833372E-6</v>
      </c>
      <c r="BT207" s="33">
        <v>1.543632571654463E-5</v>
      </c>
      <c r="BU207" s="33">
        <v>-1.0390324410503027E-4</v>
      </c>
      <c r="BV207" s="33">
        <v>-6.178203661999504E-7</v>
      </c>
      <c r="BW207" s="33">
        <v>-4.776576402143462E-5</v>
      </c>
      <c r="BX207" s="33">
        <v>-1.2072468181356655E-5</v>
      </c>
      <c r="BY207" s="33">
        <v>5.0150446198404808E-4</v>
      </c>
      <c r="BZ207" s="33">
        <v>-1.3688219015373093E-5</v>
      </c>
      <c r="CA207" s="35">
        <v>2.9125068477369176E-3</v>
      </c>
      <c r="CB207" s="52">
        <v>1.2403032328744956E-5</v>
      </c>
      <c r="CC207" s="34">
        <v>7.4046769993341144E-6</v>
      </c>
      <c r="CD207" s="34">
        <v>3.1468602416762081E-5</v>
      </c>
      <c r="CE207" s="34">
        <v>-8.7870967404812816E-5</v>
      </c>
      <c r="CF207" s="34">
        <v>1.5414456334017501E-5</v>
      </c>
      <c r="CG207" s="34">
        <v>-3.1733487321217169E-5</v>
      </c>
      <c r="CH207" s="34">
        <v>3.9598085188607968E-6</v>
      </c>
      <c r="CI207" s="34">
        <v>5.1753673868426553E-4</v>
      </c>
      <c r="CJ207" s="34">
        <v>2.3440576848443584E-6</v>
      </c>
      <c r="CK207" s="53">
        <v>2.928539124437135E-3</v>
      </c>
      <c r="CL207" s="33">
        <v>0</v>
      </c>
      <c r="CM207" s="33">
        <f t="shared" si="207"/>
        <v>1.3383247824356959E-2</v>
      </c>
      <c r="CN207" s="33">
        <f t="shared" si="208"/>
        <v>6.6645113484382623E-3</v>
      </c>
      <c r="CO207" s="33">
        <f t="shared" si="209"/>
        <v>5.3942991526967354E-3</v>
      </c>
      <c r="CP207" s="33">
        <f t="shared" si="210"/>
        <v>5.5368073277597407E-3</v>
      </c>
      <c r="CQ207" s="33">
        <f t="shared" si="211"/>
        <v>5.0195658769922602E-3</v>
      </c>
      <c r="CR207" s="33">
        <f t="shared" si="212"/>
        <v>4.9302288352304213E-3</v>
      </c>
      <c r="CS207" s="33">
        <f t="shared" si="213"/>
        <v>1.1330946384135343E-2</v>
      </c>
      <c r="CT207" s="33">
        <f t="shared" si="214"/>
        <v>1.1831812781620599E-2</v>
      </c>
      <c r="CU207" s="33">
        <f t="shared" si="215"/>
        <v>5.0271069502358934E-3</v>
      </c>
      <c r="CV207" s="33">
        <f t="shared" si="216"/>
        <v>5.7723409339469622E-3</v>
      </c>
      <c r="CW207" s="33">
        <f t="shared" si="217"/>
        <v>1.014238943451562E-2</v>
      </c>
      <c r="CX207" s="35">
        <f t="shared" si="218"/>
        <v>1.2226674193561493E-2</v>
      </c>
    </row>
    <row r="208" spans="1:102" x14ac:dyDescent="0.3">
      <c r="A208" s="21">
        <v>43913</v>
      </c>
      <c r="B208" s="22">
        <v>2237.4</v>
      </c>
      <c r="C208" s="23">
        <v>4033.22</v>
      </c>
      <c r="D208" s="23">
        <v>4559.5050000000001</v>
      </c>
      <c r="E208" s="23">
        <f t="shared" si="252"/>
        <v>4024.9616863267415</v>
      </c>
      <c r="F208" s="23">
        <f>VLOOKUP($A208,Data!S$7:T$800,2,0)</f>
        <v>223.25001499999999</v>
      </c>
      <c r="G208" s="23">
        <f>VLOOKUP($A208,Data!V$7:Y$800,4,0)</f>
        <v>22.021857276251669</v>
      </c>
      <c r="H208" s="23">
        <f>VLOOKUP($A208,Data!P$7:Q$800,2,0)</f>
        <v>40.036200000000001</v>
      </c>
      <c r="I208" s="23">
        <f>VLOOKUP($A208,Data!K$7:N$800,4,0)</f>
        <v>41.940112943299177</v>
      </c>
      <c r="J208" s="23">
        <f>VLOOKUP($A208,Data!AA$7:AB$800,2,0)</f>
        <v>410.79090000000002</v>
      </c>
      <c r="K208" s="23">
        <f>VLOOKUP($A208,Data!AD$7:AE$800,2,0)</f>
        <v>41.514899999999997</v>
      </c>
      <c r="L208" s="23">
        <f>VLOOKUP($A208,Data!AL$7:AO$800,4,0)</f>
        <v>221.12377708515172</v>
      </c>
      <c r="M208" s="23">
        <f>VLOOKUP($A208,Data!AG$7:AJ$800,4,0)</f>
        <v>22.311916406679835</v>
      </c>
      <c r="N208" s="23">
        <f>VLOOKUP($A208,Data!AQ$7:AU$800,5,0)</f>
        <v>22.533975541191307</v>
      </c>
      <c r="O208" s="24">
        <f>VLOOKUP($A208,Data!AQ$7:AW$800,7,0)</f>
        <v>22.506539779344585</v>
      </c>
      <c r="P208" s="32">
        <f t="shared" si="219"/>
        <v>-2.9293858355170621E-2</v>
      </c>
      <c r="Q208" s="33">
        <f t="shared" si="205"/>
        <v>-2.9292912275297178E-2</v>
      </c>
      <c r="R208" s="33">
        <f t="shared" si="206"/>
        <v>-2.9291333419485976E-2</v>
      </c>
      <c r="S208" s="34">
        <f t="shared" si="220"/>
        <v>-2.9291712159838675E-2</v>
      </c>
      <c r="T208" s="33">
        <f t="shared" si="221"/>
        <v>-2.9299238492804247E-2</v>
      </c>
      <c r="U208" s="33">
        <f t="shared" si="193"/>
        <v>-2.9298124009829452E-2</v>
      </c>
      <c r="V208" s="33">
        <f t="shared" si="194"/>
        <v>-2.9288966691074059E-2</v>
      </c>
      <c r="W208" s="33">
        <f t="shared" si="195"/>
        <v>-2.9371584699453446E-2</v>
      </c>
      <c r="X208" s="33">
        <f t="shared" si="196"/>
        <v>-2.9297527135019652E-2</v>
      </c>
      <c r="Y208" s="33">
        <f t="shared" si="197"/>
        <v>-2.9272706866073861E-2</v>
      </c>
      <c r="Z208" s="33">
        <f t="shared" si="198"/>
        <v>-2.9120530178987192E-2</v>
      </c>
      <c r="AA208" s="33">
        <f t="shared" si="199"/>
        <v>-2.9276274603770691E-2</v>
      </c>
      <c r="AB208" s="33">
        <f t="shared" si="200"/>
        <v>-2.9254433969997273E-2</v>
      </c>
      <c r="AC208" s="35">
        <f t="shared" si="201"/>
        <v>-3.1360670603803542E-2</v>
      </c>
      <c r="AD208" s="32">
        <f t="shared" si="222"/>
        <v>-6.3262175070688542E-6</v>
      </c>
      <c r="AE208" s="33">
        <f t="shared" si="223"/>
        <v>-5.2117345322733044E-6</v>
      </c>
      <c r="AF208" s="33">
        <f t="shared" si="224"/>
        <v>3.9455842231195248E-6</v>
      </c>
      <c r="AG208" s="33">
        <f t="shared" si="225"/>
        <v>-7.8672424156267518E-5</v>
      </c>
      <c r="AH208" s="33">
        <f t="shared" si="226"/>
        <v>-4.6148597224737742E-6</v>
      </c>
      <c r="AI208" s="33">
        <f t="shared" si="227"/>
        <v>2.0205409223317261E-5</v>
      </c>
      <c r="AJ208" s="33">
        <f t="shared" si="228"/>
        <v>1.7238209630998647E-4</v>
      </c>
      <c r="AK208" s="33">
        <f t="shared" si="229"/>
        <v>1.6637671526487097E-5</v>
      </c>
      <c r="AL208" s="33">
        <f t="shared" si="230"/>
        <v>3.8478305299904925E-5</v>
      </c>
      <c r="AM208" s="35">
        <f t="shared" si="231"/>
        <v>-2.0677583285063639E-3</v>
      </c>
      <c r="AN208" s="52">
        <f t="shared" si="232"/>
        <v>-7.9050733182706168E-6</v>
      </c>
      <c r="AO208" s="34">
        <f t="shared" si="233"/>
        <v>-6.790590343475067E-6</v>
      </c>
      <c r="AP208" s="34">
        <f t="shared" si="234"/>
        <v>2.3667284119177623E-6</v>
      </c>
      <c r="AQ208" s="34">
        <f t="shared" si="235"/>
        <v>-8.025127996746928E-5</v>
      </c>
      <c r="AR208" s="34">
        <f t="shared" si="236"/>
        <v>-6.1937155336755367E-6</v>
      </c>
      <c r="AS208" s="34">
        <f t="shared" si="237"/>
        <v>1.8626553412115499E-5</v>
      </c>
      <c r="AT208" s="34">
        <f t="shared" si="238"/>
        <v>1.708032404987847E-4</v>
      </c>
      <c r="AU208" s="34">
        <f t="shared" si="239"/>
        <v>1.5058815715285334E-5</v>
      </c>
      <c r="AV208" s="34">
        <f t="shared" si="240"/>
        <v>3.6899449488703162E-5</v>
      </c>
      <c r="AW208" s="53">
        <f t="shared" si="241"/>
        <v>-2.0693371843175656E-3</v>
      </c>
      <c r="AX208" s="52">
        <f t="shared" si="242"/>
        <v>-7.5263329656349853E-6</v>
      </c>
      <c r="AY208" s="34">
        <f t="shared" si="243"/>
        <v>-6.4118499908394355E-6</v>
      </c>
      <c r="AZ208" s="34">
        <f t="shared" si="244"/>
        <v>2.7454687645533937E-6</v>
      </c>
      <c r="BA208" s="34">
        <f t="shared" si="245"/>
        <v>-7.9872539614833649E-5</v>
      </c>
      <c r="BB208" s="34">
        <f t="shared" si="246"/>
        <v>-5.8149751810399053E-6</v>
      </c>
      <c r="BC208" s="34">
        <f t="shared" si="247"/>
        <v>1.900529376475113E-5</v>
      </c>
      <c r="BD208" s="34">
        <f t="shared" si="248"/>
        <v>1.7118198085142033E-4</v>
      </c>
      <c r="BE208" s="34">
        <f t="shared" si="249"/>
        <v>1.5437556067920966E-5</v>
      </c>
      <c r="BF208" s="34">
        <f t="shared" si="250"/>
        <v>3.7278189841338794E-5</v>
      </c>
      <c r="BG208" s="53">
        <f t="shared" si="251"/>
        <v>-2.06895844396493E-3</v>
      </c>
      <c r="BH208" s="32">
        <v>-6.3262175070688542E-6</v>
      </c>
      <c r="BI208" s="33">
        <v>-5.2117345322733044E-6</v>
      </c>
      <c r="BJ208" s="33">
        <v>3.9455842231195248E-6</v>
      </c>
      <c r="BK208" s="33">
        <v>-7.8672424156267518E-5</v>
      </c>
      <c r="BL208" s="33">
        <v>-4.6148597224737742E-6</v>
      </c>
      <c r="BM208" s="33">
        <v>2.0205409223317261E-5</v>
      </c>
      <c r="BN208" s="33">
        <v>1.7238209630998647E-4</v>
      </c>
      <c r="BO208" s="33">
        <v>1.6637671526487097E-5</v>
      </c>
      <c r="BP208" s="33">
        <v>3.8478305299904925E-5</v>
      </c>
      <c r="BQ208" s="35">
        <v>-2.0677583285063639E-3</v>
      </c>
      <c r="BR208" s="32">
        <v>-7.9050733182706168E-6</v>
      </c>
      <c r="BS208" s="33">
        <v>-6.790590343475067E-6</v>
      </c>
      <c r="BT208" s="33">
        <v>2.3667284119177623E-6</v>
      </c>
      <c r="BU208" s="33">
        <v>-8.025127996746928E-5</v>
      </c>
      <c r="BV208" s="33">
        <v>-6.1937155336755367E-6</v>
      </c>
      <c r="BW208" s="33">
        <v>1.8626553412115499E-5</v>
      </c>
      <c r="BX208" s="33">
        <v>1.708032404987847E-4</v>
      </c>
      <c r="BY208" s="33">
        <v>1.5058815715285334E-5</v>
      </c>
      <c r="BZ208" s="33">
        <v>3.6899449488703162E-5</v>
      </c>
      <c r="CA208" s="35">
        <v>-2.0693371843175656E-3</v>
      </c>
      <c r="CB208" s="52">
        <v>-7.5263329656349853E-6</v>
      </c>
      <c r="CC208" s="34">
        <v>-6.4118499908394355E-6</v>
      </c>
      <c r="CD208" s="34">
        <v>2.7454687645533937E-6</v>
      </c>
      <c r="CE208" s="34">
        <v>-7.9872539614833649E-5</v>
      </c>
      <c r="CF208" s="34">
        <v>-5.8149751810399053E-6</v>
      </c>
      <c r="CG208" s="34">
        <v>1.900529376475113E-5</v>
      </c>
      <c r="CH208" s="34">
        <v>1.7118198085142033E-4</v>
      </c>
      <c r="CI208" s="34">
        <v>1.5437556067920966E-5</v>
      </c>
      <c r="CJ208" s="34">
        <v>3.7278189841338794E-5</v>
      </c>
      <c r="CK208" s="53">
        <v>-2.06895844396493E-3</v>
      </c>
      <c r="CL208" s="33">
        <v>0</v>
      </c>
      <c r="CM208" s="33">
        <f t="shared" si="207"/>
        <v>1.3353696430377315E-2</v>
      </c>
      <c r="CN208" s="33">
        <f t="shared" si="208"/>
        <v>6.6499089476674822E-3</v>
      </c>
      <c r="CO208" s="33">
        <f t="shared" si="209"/>
        <v>5.3683161419275649E-3</v>
      </c>
      <c r="CP208" s="33">
        <f t="shared" si="210"/>
        <v>5.5154150040475081E-3</v>
      </c>
      <c r="CQ208" s="33">
        <f t="shared" si="211"/>
        <v>4.9760773295008942E-3</v>
      </c>
      <c r="CR208" s="33">
        <f t="shared" si="212"/>
        <v>4.9963797294501067E-3</v>
      </c>
      <c r="CS208" s="33">
        <f t="shared" si="213"/>
        <v>1.1302025989652131E-2</v>
      </c>
      <c r="CT208" s="33">
        <f t="shared" si="214"/>
        <v>1.1846488085116791E-2</v>
      </c>
      <c r="CU208" s="33">
        <f t="shared" si="215"/>
        <v>5.008890331155591E-3</v>
      </c>
      <c r="CV208" s="33">
        <f t="shared" si="216"/>
        <v>5.282148912378215E-3</v>
      </c>
      <c r="CW208" s="33">
        <f t="shared" si="217"/>
        <v>1.0125572079107137E-2</v>
      </c>
      <c r="CX208" s="35">
        <f t="shared" si="218"/>
        <v>9.5094243026934144E-3</v>
      </c>
    </row>
    <row r="209" spans="1:102" x14ac:dyDescent="0.3">
      <c r="A209" s="21">
        <v>43910</v>
      </c>
      <c r="B209" s="22">
        <v>2304.92</v>
      </c>
      <c r="C209" s="23">
        <v>4154.93</v>
      </c>
      <c r="D209" s="23">
        <v>4697.0889999999999</v>
      </c>
      <c r="E209" s="23">
        <f t="shared" si="252"/>
        <v>4146.417349832599</v>
      </c>
      <c r="F209" s="23">
        <f>VLOOKUP($A209,Data!S$7:T$800,2,0)</f>
        <v>229.98850300000001</v>
      </c>
      <c r="G209" s="23">
        <f>VLOOKUP($A209,Data!V$7:Y$800,4,0)</f>
        <v>22.686530046919025</v>
      </c>
      <c r="H209" s="23">
        <f>VLOOKUP($A209,Data!P$7:Q$800,2,0)</f>
        <v>41.244199999999999</v>
      </c>
      <c r="I209" s="23">
        <f>VLOOKUP($A209,Data!K$7:N$800,4,0)</f>
        <v>43.209236698796616</v>
      </c>
      <c r="J209" s="23">
        <f>VLOOKUP($A209,Data!AA$7:AB$800,2,0)</f>
        <v>423.1893</v>
      </c>
      <c r="K209" s="23">
        <f>VLOOKUP($A209,Data!AD$7:AE$800,2,0)</f>
        <v>42.766800000000003</v>
      </c>
      <c r="L209" s="23">
        <f>VLOOKUP($A209,Data!AL$7:AO$800,4,0)</f>
        <v>227.75615713237519</v>
      </c>
      <c r="M209" s="23">
        <f>VLOOKUP($A209,Data!AG$7:AJ$800,4,0)</f>
        <v>22.98482649898412</v>
      </c>
      <c r="N209" s="23">
        <f>VLOOKUP($A209,Data!AQ$7:AU$800,5,0)</f>
        <v>23.213060486433221</v>
      </c>
      <c r="O209" s="24">
        <f>VLOOKUP($A209,Data!AQ$7:AW$800,7,0)</f>
        <v>23.235211596636375</v>
      </c>
      <c r="P209" s="32">
        <f t="shared" si="219"/>
        <v>-4.3359522534749395E-2</v>
      </c>
      <c r="Q209" s="33">
        <f t="shared" si="205"/>
        <v>-4.3242483973178092E-2</v>
      </c>
      <c r="R209" s="33">
        <f t="shared" si="206"/>
        <v>-4.319358289815789E-2</v>
      </c>
      <c r="S209" s="34">
        <f t="shared" si="220"/>
        <v>-4.3218473843646618E-2</v>
      </c>
      <c r="T209" s="33">
        <f t="shared" si="221"/>
        <v>-4.3217138518361398E-2</v>
      </c>
      <c r="U209" s="33">
        <f t="shared" si="193"/>
        <v>-4.3216124736118355E-2</v>
      </c>
      <c r="V209" s="33">
        <f t="shared" si="194"/>
        <v>-4.3171225678631964E-2</v>
      </c>
      <c r="W209" s="33">
        <f t="shared" si="195"/>
        <v>-4.3137254901960631E-2</v>
      </c>
      <c r="X209" s="33">
        <f t="shared" si="196"/>
        <v>-4.3198898475229286E-2</v>
      </c>
      <c r="Y209" s="33">
        <f t="shared" si="197"/>
        <v>-4.3211934234635319E-2</v>
      </c>
      <c r="Z209" s="33">
        <f t="shared" si="198"/>
        <v>-4.3155537605716554E-2</v>
      </c>
      <c r="AA209" s="33">
        <f t="shared" si="199"/>
        <v>-4.3366746378876719E-2</v>
      </c>
      <c r="AB209" s="33">
        <f t="shared" si="200"/>
        <v>-4.3228203195653347E-2</v>
      </c>
      <c r="AC209" s="35">
        <f t="shared" si="201"/>
        <v>-3.9028601454580314E-2</v>
      </c>
      <c r="AD209" s="32">
        <f t="shared" si="222"/>
        <v>2.5345454816694257E-5</v>
      </c>
      <c r="AE209" s="33">
        <f t="shared" si="223"/>
        <v>2.6359237059736529E-5</v>
      </c>
      <c r="AF209" s="33">
        <f t="shared" si="224"/>
        <v>7.1258294546128198E-5</v>
      </c>
      <c r="AG209" s="33">
        <f t="shared" si="225"/>
        <v>1.0522907121746083E-4</v>
      </c>
      <c r="AH209" s="33">
        <f t="shared" si="226"/>
        <v>4.3585497948805951E-5</v>
      </c>
      <c r="AI209" s="33">
        <f t="shared" si="227"/>
        <v>3.0549738542773319E-5</v>
      </c>
      <c r="AJ209" s="33">
        <f t="shared" si="228"/>
        <v>8.6946367461537832E-5</v>
      </c>
      <c r="AK209" s="33">
        <f t="shared" si="229"/>
        <v>-1.2426240569862745E-4</v>
      </c>
      <c r="AL209" s="33">
        <f t="shared" si="230"/>
        <v>1.4280777524744437E-5</v>
      </c>
      <c r="AM209" s="35">
        <f t="shared" si="231"/>
        <v>4.213882518597778E-3</v>
      </c>
      <c r="AN209" s="52">
        <f t="shared" si="232"/>
        <v>-2.3555620203508099E-5</v>
      </c>
      <c r="AO209" s="34">
        <f t="shared" si="233"/>
        <v>-2.2541837960465827E-5</v>
      </c>
      <c r="AP209" s="34">
        <f t="shared" si="234"/>
        <v>2.2357219525925842E-5</v>
      </c>
      <c r="AQ209" s="34">
        <f t="shared" si="235"/>
        <v>5.6327996197258479E-5</v>
      </c>
      <c r="AR209" s="34">
        <f t="shared" si="236"/>
        <v>-5.3155770713964046E-6</v>
      </c>
      <c r="AS209" s="34">
        <f t="shared" si="237"/>
        <v>-1.8351336477429037E-5</v>
      </c>
      <c r="AT209" s="34">
        <f t="shared" si="238"/>
        <v>3.8045292441335476E-5</v>
      </c>
      <c r="AU209" s="34">
        <f t="shared" si="239"/>
        <v>-1.7316348071882981E-4</v>
      </c>
      <c r="AV209" s="34">
        <f t="shared" si="240"/>
        <v>-3.4620297495457919E-5</v>
      </c>
      <c r="AW209" s="53">
        <f t="shared" si="241"/>
        <v>4.1649814435775756E-3</v>
      </c>
      <c r="AX209" s="52">
        <f t="shared" si="242"/>
        <v>1.33532528523439E-6</v>
      </c>
      <c r="AY209" s="34">
        <f t="shared" si="243"/>
        <v>2.3491075282766616E-6</v>
      </c>
      <c r="AZ209" s="34">
        <f t="shared" si="244"/>
        <v>4.7248165014668331E-5</v>
      </c>
      <c r="BA209" s="34">
        <f t="shared" si="245"/>
        <v>8.1218941686000967E-5</v>
      </c>
      <c r="BB209" s="34">
        <f t="shared" si="246"/>
        <v>1.9575368417346084E-5</v>
      </c>
      <c r="BC209" s="34">
        <f t="shared" si="247"/>
        <v>6.539609011313452E-6</v>
      </c>
      <c r="BD209" s="34">
        <f t="shared" si="248"/>
        <v>6.2936237930077965E-5</v>
      </c>
      <c r="BE209" s="34">
        <f t="shared" si="249"/>
        <v>-1.4827253523008732E-4</v>
      </c>
      <c r="BF209" s="34">
        <f t="shared" si="250"/>
        <v>-9.7293520067154304E-6</v>
      </c>
      <c r="BG209" s="53">
        <f t="shared" si="251"/>
        <v>4.1898723890663181E-3</v>
      </c>
      <c r="BH209" s="32">
        <v>2.5345454816694257E-5</v>
      </c>
      <c r="BI209" s="33">
        <v>2.6359237059736529E-5</v>
      </c>
      <c r="BJ209" s="33">
        <v>7.1258294546128198E-5</v>
      </c>
      <c r="BK209" s="33">
        <v>1.0522907121746083E-4</v>
      </c>
      <c r="BL209" s="33">
        <v>4.3585497948805951E-5</v>
      </c>
      <c r="BM209" s="33">
        <v>3.0549738542773319E-5</v>
      </c>
      <c r="BN209" s="33">
        <v>8.6946367461537832E-5</v>
      </c>
      <c r="BO209" s="33">
        <v>-1.2426240569862745E-4</v>
      </c>
      <c r="BP209" s="33">
        <v>1.4280777524744437E-5</v>
      </c>
      <c r="BQ209" s="35">
        <v>4.213882518597778E-3</v>
      </c>
      <c r="BR209" s="32">
        <v>-2.3555620203508099E-5</v>
      </c>
      <c r="BS209" s="33">
        <v>-2.2541837960465827E-5</v>
      </c>
      <c r="BT209" s="33">
        <v>2.2357219525925842E-5</v>
      </c>
      <c r="BU209" s="33">
        <v>5.6327996197258479E-5</v>
      </c>
      <c r="BV209" s="33">
        <v>-5.3155770713964046E-6</v>
      </c>
      <c r="BW209" s="33">
        <v>-1.8351336477429037E-5</v>
      </c>
      <c r="BX209" s="33">
        <v>3.8045292441335476E-5</v>
      </c>
      <c r="BY209" s="33">
        <v>-1.7316348071882981E-4</v>
      </c>
      <c r="BZ209" s="33">
        <v>-3.4620297495457919E-5</v>
      </c>
      <c r="CA209" s="35">
        <v>4.1649814435775756E-3</v>
      </c>
      <c r="CB209" s="52">
        <v>1.33532528523439E-6</v>
      </c>
      <c r="CC209" s="34">
        <v>2.3491075282766616E-6</v>
      </c>
      <c r="CD209" s="34">
        <v>4.7248165014668331E-5</v>
      </c>
      <c r="CE209" s="34">
        <v>8.1218941686000967E-5</v>
      </c>
      <c r="CF209" s="34">
        <v>1.9575368417346084E-5</v>
      </c>
      <c r="CG209" s="34">
        <v>6.539609011313452E-6</v>
      </c>
      <c r="CH209" s="34">
        <v>6.2936237930077965E-5</v>
      </c>
      <c r="CI209" s="34">
        <v>-1.4827253523008732E-4</v>
      </c>
      <c r="CJ209" s="34">
        <v>-9.7293520067154304E-6</v>
      </c>
      <c r="CK209" s="53">
        <v>4.1898723890663181E-3</v>
      </c>
      <c r="CL209" s="33">
        <v>0</v>
      </c>
      <c r="CM209" s="33">
        <f t="shared" si="207"/>
        <v>1.3352048212505796E-2</v>
      </c>
      <c r="CN209" s="33">
        <f t="shared" si="208"/>
        <v>6.6486643965164571E-3</v>
      </c>
      <c r="CO209" s="33">
        <f t="shared" si="209"/>
        <v>5.3748682936256564E-3</v>
      </c>
      <c r="CP209" s="33">
        <f t="shared" si="210"/>
        <v>5.5208136537676644E-3</v>
      </c>
      <c r="CQ209" s="33">
        <f t="shared" si="211"/>
        <v>4.9719924704447749E-3</v>
      </c>
      <c r="CR209" s="33">
        <f t="shared" si="212"/>
        <v>5.0778377830322796E-3</v>
      </c>
      <c r="CS209" s="33">
        <f t="shared" si="213"/>
        <v>1.1306833865512678E-2</v>
      </c>
      <c r="CT209" s="33">
        <f t="shared" si="214"/>
        <v>1.1825426791685079E-2</v>
      </c>
      <c r="CU209" s="33">
        <f t="shared" si="215"/>
        <v>4.8304484702339501E-3</v>
      </c>
      <c r="CV209" s="33">
        <f t="shared" si="216"/>
        <v>5.2649189284523779E-3</v>
      </c>
      <c r="CW209" s="33">
        <f t="shared" si="217"/>
        <v>1.0085532833486344E-2</v>
      </c>
      <c r="CX209" s="35">
        <f t="shared" si="218"/>
        <v>1.1664428189546605E-2</v>
      </c>
    </row>
    <row r="210" spans="1:102" x14ac:dyDescent="0.3">
      <c r="A210" s="21">
        <v>43909</v>
      </c>
      <c r="B210" s="22">
        <v>2409.39</v>
      </c>
      <c r="C210" s="23">
        <v>4342.72</v>
      </c>
      <c r="D210" s="23">
        <v>4909.1319999999996</v>
      </c>
      <c r="E210" s="23">
        <f t="shared" si="252"/>
        <v>4333.713848437128</v>
      </c>
      <c r="F210" s="23">
        <f>VLOOKUP($A210,Data!S$7:T$800,2,0)</f>
        <v>240.37690499999999</v>
      </c>
      <c r="G210" s="23">
        <f>VLOOKUP($A210,Data!V$7:Y$800,4,0)</f>
        <v>23.711237859921148</v>
      </c>
      <c r="H210" s="23">
        <f>VLOOKUP($A210,Data!P$7:Q$800,2,0)</f>
        <v>43.1051</v>
      </c>
      <c r="I210" s="23">
        <f>VLOOKUP($A210,Data!K$7:N$800,4,0)</f>
        <v>45.157194090955471</v>
      </c>
      <c r="J210" s="23">
        <f>VLOOKUP($A210,Data!AA$7:AB$800,2,0)</f>
        <v>442.29599999999999</v>
      </c>
      <c r="K210" s="23">
        <f>VLOOKUP($A210,Data!AD$7:AE$800,2,0)</f>
        <v>44.698300000000003</v>
      </c>
      <c r="L210" s="23">
        <f>VLOOKUP($A210,Data!AL$7:AO$800,4,0)</f>
        <v>238.02840073136625</v>
      </c>
      <c r="M210" s="23">
        <f>VLOOKUP($A210,Data!AG$7:AJ$800,4,0)</f>
        <v>24.026790216606155</v>
      </c>
      <c r="N210" s="23">
        <f>VLOOKUP($A210,Data!AQ$7:AU$800,5,0)</f>
        <v>24.26185696941079</v>
      </c>
      <c r="O210" s="24">
        <f>VLOOKUP($A210,Data!AQ$7:AW$800,7,0)</f>
        <v>24.178879446158852</v>
      </c>
      <c r="P210" s="32">
        <f t="shared" si="219"/>
        <v>4.707893749218206E-3</v>
      </c>
      <c r="Q210" s="33">
        <f t="shared" si="205"/>
        <v>4.7592054880096768E-3</v>
      </c>
      <c r="R210" s="33">
        <f t="shared" si="206"/>
        <v>4.78308096401725E-3</v>
      </c>
      <c r="S210" s="34">
        <f t="shared" si="220"/>
        <v>4.7718028817973933E-3</v>
      </c>
      <c r="T210" s="33">
        <f t="shared" si="221"/>
        <v>4.7426234701026804E-3</v>
      </c>
      <c r="U210" s="33">
        <f t="shared" si="193"/>
        <v>4.7517260858860322E-3</v>
      </c>
      <c r="V210" s="33">
        <f t="shared" si="194"/>
        <v>4.6708169501243901E-3</v>
      </c>
      <c r="W210" s="33">
        <f t="shared" si="195"/>
        <v>4.8161120840630733E-3</v>
      </c>
      <c r="X210" s="33">
        <f t="shared" si="196"/>
        <v>4.7806455189058905E-3</v>
      </c>
      <c r="Y210" s="33">
        <f t="shared" si="197"/>
        <v>4.7903572424088381E-3</v>
      </c>
      <c r="Z210" s="33">
        <f t="shared" si="198"/>
        <v>4.725236843307723E-3</v>
      </c>
      <c r="AA210" s="33">
        <f t="shared" si="199"/>
        <v>5.0351171401530337E-3</v>
      </c>
      <c r="AB210" s="33">
        <f t="shared" si="200"/>
        <v>4.7737231695981208E-3</v>
      </c>
      <c r="AC210" s="35">
        <f t="shared" si="201"/>
        <v>-7.7848180426582925E-3</v>
      </c>
      <c r="AD210" s="32">
        <f t="shared" si="222"/>
        <v>-1.6582017906996427E-5</v>
      </c>
      <c r="AE210" s="33">
        <f t="shared" si="223"/>
        <v>-7.4794021236446184E-6</v>
      </c>
      <c r="AF210" s="33">
        <f t="shared" si="224"/>
        <v>-8.8388537885286667E-5</v>
      </c>
      <c r="AG210" s="33">
        <f t="shared" si="225"/>
        <v>5.6906596053396541E-5</v>
      </c>
      <c r="AH210" s="33">
        <f t="shared" si="226"/>
        <v>2.1440030896213713E-5</v>
      </c>
      <c r="AI210" s="33">
        <f t="shared" si="227"/>
        <v>3.1151754399161291E-5</v>
      </c>
      <c r="AJ210" s="33">
        <f t="shared" si="228"/>
        <v>-3.3968644701953821E-5</v>
      </c>
      <c r="AK210" s="33">
        <f t="shared" si="229"/>
        <v>2.7591165214335689E-4</v>
      </c>
      <c r="AL210" s="33">
        <f t="shared" si="230"/>
        <v>1.451768158844402E-5</v>
      </c>
      <c r="AM210" s="35">
        <f t="shared" si="231"/>
        <v>-1.2544023530667969E-2</v>
      </c>
      <c r="AN210" s="52">
        <f t="shared" si="232"/>
        <v>-4.0457493914569653E-5</v>
      </c>
      <c r="AO210" s="34">
        <f t="shared" si="233"/>
        <v>-3.1354878131217845E-5</v>
      </c>
      <c r="AP210" s="34">
        <f t="shared" si="234"/>
        <v>-1.1226401389285989E-4</v>
      </c>
      <c r="AQ210" s="34">
        <f t="shared" si="235"/>
        <v>3.3031120045823315E-5</v>
      </c>
      <c r="AR210" s="34">
        <f t="shared" si="236"/>
        <v>-2.4354451113595132E-6</v>
      </c>
      <c r="AS210" s="34">
        <f t="shared" si="237"/>
        <v>7.2762783915880647E-6</v>
      </c>
      <c r="AT210" s="34">
        <f t="shared" si="238"/>
        <v>-5.7844120709527047E-5</v>
      </c>
      <c r="AU210" s="34">
        <f t="shared" si="239"/>
        <v>2.5203617613578366E-4</v>
      </c>
      <c r="AV210" s="34">
        <f t="shared" si="240"/>
        <v>-9.3577944191292062E-6</v>
      </c>
      <c r="AW210" s="53">
        <f t="shared" si="241"/>
        <v>-1.2567899006675542E-2</v>
      </c>
      <c r="AX210" s="52">
        <f t="shared" si="242"/>
        <v>-2.9179411694668644E-5</v>
      </c>
      <c r="AY210" s="34">
        <f t="shared" si="243"/>
        <v>-2.0076795911316836E-5</v>
      </c>
      <c r="AZ210" s="34">
        <f t="shared" si="244"/>
        <v>-1.0098593167295888E-4</v>
      </c>
      <c r="BA210" s="34">
        <f t="shared" si="245"/>
        <v>4.4309202265724323E-5</v>
      </c>
      <c r="BB210" s="34">
        <f t="shared" si="246"/>
        <v>8.8426371085414956E-6</v>
      </c>
      <c r="BC210" s="34">
        <f t="shared" si="247"/>
        <v>1.8554360611489074E-5</v>
      </c>
      <c r="BD210" s="34">
        <f t="shared" si="248"/>
        <v>-4.6566038489626038E-5</v>
      </c>
      <c r="BE210" s="34">
        <f t="shared" si="249"/>
        <v>2.6331425835568467E-4</v>
      </c>
      <c r="BF210" s="34">
        <f t="shared" si="250"/>
        <v>1.9202878007718027E-6</v>
      </c>
      <c r="BG210" s="53">
        <f t="shared" si="251"/>
        <v>-1.2556620924455641E-2</v>
      </c>
      <c r="BH210" s="32">
        <v>-1.6582017906996427E-5</v>
      </c>
      <c r="BI210" s="33">
        <v>-7.4794021236446184E-6</v>
      </c>
      <c r="BJ210" s="33">
        <v>-8.8388537885286667E-5</v>
      </c>
      <c r="BK210" s="33">
        <v>5.6906596053396541E-5</v>
      </c>
      <c r="BL210" s="33">
        <v>2.1440030896213713E-5</v>
      </c>
      <c r="BM210" s="33">
        <v>3.1151754399161291E-5</v>
      </c>
      <c r="BN210" s="33">
        <v>-3.3968644701953821E-5</v>
      </c>
      <c r="BO210" s="33">
        <v>2.7591165214335689E-4</v>
      </c>
      <c r="BP210" s="33">
        <v>1.451768158844402E-5</v>
      </c>
      <c r="BQ210" s="35">
        <v>-1.2544023530667969E-2</v>
      </c>
      <c r="BR210" s="32">
        <v>-4.0457493914569653E-5</v>
      </c>
      <c r="BS210" s="33">
        <v>-3.1354878131217845E-5</v>
      </c>
      <c r="BT210" s="33">
        <v>-1.1226401389285989E-4</v>
      </c>
      <c r="BU210" s="33">
        <v>3.3031120045823315E-5</v>
      </c>
      <c r="BV210" s="33">
        <v>-2.4354451113595132E-6</v>
      </c>
      <c r="BW210" s="33">
        <v>7.2762783915880647E-6</v>
      </c>
      <c r="BX210" s="33">
        <v>-5.7844120709527047E-5</v>
      </c>
      <c r="BY210" s="33">
        <v>2.5203617613578366E-4</v>
      </c>
      <c r="BZ210" s="33">
        <v>-9.3577944191292062E-6</v>
      </c>
      <c r="CA210" s="35">
        <v>-1.2567899006675542E-2</v>
      </c>
      <c r="CB210" s="52">
        <v>-2.9179411694668644E-5</v>
      </c>
      <c r="CC210" s="34">
        <v>-2.0076795911316836E-5</v>
      </c>
      <c r="CD210" s="34">
        <v>-1.0098593167295888E-4</v>
      </c>
      <c r="CE210" s="34">
        <v>4.4309202265724323E-5</v>
      </c>
      <c r="CF210" s="34">
        <v>8.8426371085414956E-6</v>
      </c>
      <c r="CG210" s="34">
        <v>1.8554360611489074E-5</v>
      </c>
      <c r="CH210" s="34">
        <v>-4.6566038489626038E-5</v>
      </c>
      <c r="CI210" s="34">
        <v>2.6331425835568467E-4</v>
      </c>
      <c r="CJ210" s="34">
        <v>1.9202878007718027E-6</v>
      </c>
      <c r="CK210" s="53">
        <v>-1.2556620924455641E-2</v>
      </c>
      <c r="CL210" s="33">
        <v>0</v>
      </c>
      <c r="CM210" s="33">
        <f t="shared" si="207"/>
        <v>1.3300257167163876E-2</v>
      </c>
      <c r="CN210" s="33">
        <f t="shared" si="208"/>
        <v>6.6234028669360789E-3</v>
      </c>
      <c r="CO210" s="33">
        <f t="shared" si="209"/>
        <v>5.3482356224896499E-3</v>
      </c>
      <c r="CP210" s="33">
        <f t="shared" si="210"/>
        <v>5.4931117221392878E-3</v>
      </c>
      <c r="CQ210" s="33">
        <f t="shared" si="211"/>
        <v>4.8971487866302787E-3</v>
      </c>
      <c r="CR210" s="33">
        <f t="shared" si="212"/>
        <v>4.9673063531974204E-3</v>
      </c>
      <c r="CS210" s="33">
        <f t="shared" si="213"/>
        <v>1.1260765448719567E-2</v>
      </c>
      <c r="CT210" s="33">
        <f t="shared" si="214"/>
        <v>1.1793119739219149E-2</v>
      </c>
      <c r="CU210" s="33">
        <f t="shared" si="215"/>
        <v>4.7391417209734499E-3</v>
      </c>
      <c r="CV210" s="33">
        <f t="shared" si="216"/>
        <v>5.3954983712196647E-3</v>
      </c>
      <c r="CW210" s="33">
        <f t="shared" si="217"/>
        <v>1.0070456295043773E-2</v>
      </c>
      <c r="CX210" s="35">
        <f t="shared" si="218"/>
        <v>7.2282555260438919E-3</v>
      </c>
    </row>
    <row r="211" spans="1:102" x14ac:dyDescent="0.3">
      <c r="A211" s="21">
        <v>43908</v>
      </c>
      <c r="B211" s="22">
        <v>2398.1</v>
      </c>
      <c r="C211" s="23">
        <v>4322.1499999999996</v>
      </c>
      <c r="D211" s="23">
        <v>4885.7629999999999</v>
      </c>
      <c r="E211" s="23">
        <f t="shared" si="252"/>
        <v>4313.1324306748602</v>
      </c>
      <c r="F211" s="23">
        <f>VLOOKUP($A211,Data!S$7:T$800,2,0)</f>
        <v>239.24226899999999</v>
      </c>
      <c r="G211" s="23">
        <f>VLOOKUP($A211,Data!V$7:Y$800,4,0)</f>
        <v>23.59910139422275</v>
      </c>
      <c r="H211" s="23">
        <f>VLOOKUP($A211,Data!P$7:Q$800,2,0)</f>
        <v>42.904699999999998</v>
      </c>
      <c r="I211" s="23">
        <f>VLOOKUP($A211,Data!K$7:N$800,4,0)</f>
        <v>44.940754380715596</v>
      </c>
      <c r="J211" s="23">
        <f>VLOOKUP($A211,Data!AA$7:AB$800,2,0)</f>
        <v>440.19159999999999</v>
      </c>
      <c r="K211" s="23">
        <f>VLOOKUP($A211,Data!AD$7:AE$800,2,0)</f>
        <v>44.485199999999999</v>
      </c>
      <c r="L211" s="23">
        <f>VLOOKUP($A211,Data!AL$7:AO$800,4,0)</f>
        <v>236.90894983310554</v>
      </c>
      <c r="M211" s="23">
        <f>VLOOKUP($A211,Data!AG$7:AJ$800,4,0)</f>
        <v>23.906418598560869</v>
      </c>
      <c r="N211" s="23">
        <f>VLOOKUP($A211,Data!AQ$7:AU$800,5,0)</f>
        <v>24.146587843555274</v>
      </c>
      <c r="O211" s="24">
        <f>VLOOKUP($A211,Data!AQ$7:AW$800,7,0)</f>
        <v>24.368584441996951</v>
      </c>
      <c r="P211" s="32">
        <f t="shared" si="219"/>
        <v>-5.1830823307066787E-2</v>
      </c>
      <c r="Q211" s="33">
        <f t="shared" si="205"/>
        <v>-5.1829475628563548E-2</v>
      </c>
      <c r="R211" s="33">
        <f t="shared" si="206"/>
        <v>-5.1828268959260182E-2</v>
      </c>
      <c r="S211" s="34">
        <f t="shared" si="220"/>
        <v>-5.1828652111431173E-2</v>
      </c>
      <c r="T211" s="33">
        <f t="shared" si="221"/>
        <v>-5.1782504956246367E-2</v>
      </c>
      <c r="U211" s="33">
        <f t="shared" si="193"/>
        <v>-5.1799333465336272E-2</v>
      </c>
      <c r="V211" s="33">
        <f t="shared" si="194"/>
        <v>-5.1597187376350995E-2</v>
      </c>
      <c r="W211" s="33">
        <f t="shared" si="195"/>
        <v>-5.1691924434295378E-2</v>
      </c>
      <c r="X211" s="33">
        <f t="shared" si="196"/>
        <v>-5.1831881975156757E-2</v>
      </c>
      <c r="Y211" s="33">
        <f t="shared" si="197"/>
        <v>-5.1801643380119611E-2</v>
      </c>
      <c r="Z211" s="33">
        <f t="shared" si="198"/>
        <v>-5.1714189726480342E-2</v>
      </c>
      <c r="AA211" s="33">
        <f t="shared" si="199"/>
        <v>-5.2412550691688264E-2</v>
      </c>
      <c r="AB211" s="33">
        <f t="shared" si="200"/>
        <v>-5.1812904187872433E-2</v>
      </c>
      <c r="AC211" s="35">
        <f t="shared" si="201"/>
        <v>-4.6917610451233771E-2</v>
      </c>
      <c r="AD211" s="32">
        <f t="shared" si="222"/>
        <v>4.6970672317181439E-5</v>
      </c>
      <c r="AE211" s="33">
        <f t="shared" si="223"/>
        <v>3.0142163227275809E-5</v>
      </c>
      <c r="AF211" s="33">
        <f t="shared" si="224"/>
        <v>2.3228825221255356E-4</v>
      </c>
      <c r="AG211" s="33">
        <f t="shared" si="225"/>
        <v>1.3755119426817064E-4</v>
      </c>
      <c r="AH211" s="33">
        <f t="shared" si="226"/>
        <v>-2.4063465932089301E-6</v>
      </c>
      <c r="AI211" s="33">
        <f t="shared" si="227"/>
        <v>2.7832248443937502E-5</v>
      </c>
      <c r="AJ211" s="33">
        <f t="shared" si="228"/>
        <v>1.1528590208320644E-4</v>
      </c>
      <c r="AK211" s="33">
        <f t="shared" si="229"/>
        <v>-5.8307506312471613E-4</v>
      </c>
      <c r="AL211" s="33">
        <f t="shared" si="230"/>
        <v>1.6571440691115491E-5</v>
      </c>
      <c r="AM211" s="35">
        <f t="shared" si="231"/>
        <v>4.9118651773297772E-3</v>
      </c>
      <c r="AN211" s="52">
        <f t="shared" si="232"/>
        <v>4.5764003013815113E-5</v>
      </c>
      <c r="AO211" s="34">
        <f t="shared" si="233"/>
        <v>2.8935493923909483E-5</v>
      </c>
      <c r="AP211" s="34">
        <f t="shared" si="234"/>
        <v>2.3108158290918723E-4</v>
      </c>
      <c r="AQ211" s="34">
        <f t="shared" si="235"/>
        <v>1.3634452496480431E-4</v>
      </c>
      <c r="AR211" s="34">
        <f t="shared" si="236"/>
        <v>-3.6130158965752557E-6</v>
      </c>
      <c r="AS211" s="34">
        <f t="shared" si="237"/>
        <v>2.6625579140571176E-5</v>
      </c>
      <c r="AT211" s="34">
        <f t="shared" si="238"/>
        <v>1.1407923277984011E-4</v>
      </c>
      <c r="AU211" s="34">
        <f t="shared" si="239"/>
        <v>-5.8428173242808246E-4</v>
      </c>
      <c r="AV211" s="34">
        <f t="shared" si="240"/>
        <v>1.5364771387749165E-5</v>
      </c>
      <c r="AW211" s="53">
        <f t="shared" si="241"/>
        <v>4.9106585080264109E-3</v>
      </c>
      <c r="AX211" s="52">
        <f t="shared" si="242"/>
        <v>4.6147155184805833E-5</v>
      </c>
      <c r="AY211" s="34">
        <f t="shared" si="243"/>
        <v>2.9318646094900203E-5</v>
      </c>
      <c r="AZ211" s="34">
        <f t="shared" si="244"/>
        <v>2.3146473508017795E-4</v>
      </c>
      <c r="BA211" s="34">
        <f t="shared" si="245"/>
        <v>1.3672767713579503E-4</v>
      </c>
      <c r="BB211" s="34">
        <f t="shared" si="246"/>
        <v>-3.2298637255845364E-6</v>
      </c>
      <c r="BC211" s="34">
        <f t="shared" si="247"/>
        <v>2.7008731311561895E-5</v>
      </c>
      <c r="BD211" s="34">
        <f t="shared" si="248"/>
        <v>1.1446238495083083E-4</v>
      </c>
      <c r="BE211" s="34">
        <f t="shared" si="249"/>
        <v>-5.8389858025709174E-4</v>
      </c>
      <c r="BF211" s="34">
        <f t="shared" si="250"/>
        <v>1.5747923558739885E-5</v>
      </c>
      <c r="BG211" s="53">
        <f t="shared" si="251"/>
        <v>4.9110416601974016E-3</v>
      </c>
      <c r="BH211" s="32">
        <v>4.6970672317181439E-5</v>
      </c>
      <c r="BI211" s="33">
        <v>3.0142163227275809E-5</v>
      </c>
      <c r="BJ211" s="33">
        <v>2.3228825221255356E-4</v>
      </c>
      <c r="BK211" s="33">
        <v>1.3755119426817064E-4</v>
      </c>
      <c r="BL211" s="33">
        <v>-2.4063465932089301E-6</v>
      </c>
      <c r="BM211" s="33">
        <v>2.7832248443937502E-5</v>
      </c>
      <c r="BN211" s="33">
        <v>1.1528590208320644E-4</v>
      </c>
      <c r="BO211" s="33">
        <v>-5.8307506312471613E-4</v>
      </c>
      <c r="BP211" s="33">
        <v>1.6571440691115491E-5</v>
      </c>
      <c r="BQ211" s="35">
        <v>4.9118651773297772E-3</v>
      </c>
      <c r="BR211" s="32">
        <v>4.5764003013815113E-5</v>
      </c>
      <c r="BS211" s="33">
        <v>2.8935493923909483E-5</v>
      </c>
      <c r="BT211" s="33">
        <v>2.3108158290918723E-4</v>
      </c>
      <c r="BU211" s="33">
        <v>1.3634452496480431E-4</v>
      </c>
      <c r="BV211" s="33">
        <v>-3.6130158965752557E-6</v>
      </c>
      <c r="BW211" s="33">
        <v>2.6625579140571176E-5</v>
      </c>
      <c r="BX211" s="33">
        <v>1.1407923277984011E-4</v>
      </c>
      <c r="BY211" s="33">
        <v>-5.8428173242808246E-4</v>
      </c>
      <c r="BZ211" s="33">
        <v>1.5364771387749165E-5</v>
      </c>
      <c r="CA211" s="35">
        <v>4.9106585080264109E-3</v>
      </c>
      <c r="CB211" s="52">
        <v>4.6147155184805833E-5</v>
      </c>
      <c r="CC211" s="34">
        <v>2.9318646094900203E-5</v>
      </c>
      <c r="CD211" s="34">
        <v>2.3146473508017795E-4</v>
      </c>
      <c r="CE211" s="34">
        <v>1.3672767713579503E-4</v>
      </c>
      <c r="CF211" s="34">
        <v>-3.2298637255845364E-6</v>
      </c>
      <c r="CG211" s="34">
        <v>2.7008731311561895E-5</v>
      </c>
      <c r="CH211" s="34">
        <v>1.1446238495083083E-4</v>
      </c>
      <c r="CI211" s="34">
        <v>-5.8389858025709174E-4</v>
      </c>
      <c r="CJ211" s="34">
        <v>1.5747923558739885E-5</v>
      </c>
      <c r="CK211" s="53">
        <v>4.9110416601974016E-3</v>
      </c>
      <c r="CL211" s="33">
        <v>0</v>
      </c>
      <c r="CM211" s="33">
        <f t="shared" si="207"/>
        <v>1.3276179307537328E-2</v>
      </c>
      <c r="CN211" s="33">
        <f t="shared" si="208"/>
        <v>6.6107822585894649E-3</v>
      </c>
      <c r="CO211" s="33">
        <f t="shared" si="209"/>
        <v>5.364827635266245E-3</v>
      </c>
      <c r="CP211" s="33">
        <f t="shared" si="210"/>
        <v>5.5005966431598274E-3</v>
      </c>
      <c r="CQ211" s="33">
        <f t="shared" si="211"/>
        <v>4.9855572366497292E-3</v>
      </c>
      <c r="CR211" s="33">
        <f t="shared" si="212"/>
        <v>4.9103911944317069E-3</v>
      </c>
      <c r="CS211" s="33">
        <f t="shared" si="213"/>
        <v>1.1239187144885587E-2</v>
      </c>
      <c r="CT211" s="33">
        <f t="shared" si="214"/>
        <v>1.1761750876508881E-2</v>
      </c>
      <c r="CU211" s="33">
        <f t="shared" si="215"/>
        <v>4.7731108357840224E-3</v>
      </c>
      <c r="CV211" s="33">
        <f t="shared" si="216"/>
        <v>5.1194877838458552E-3</v>
      </c>
      <c r="CW211" s="33">
        <f t="shared" si="217"/>
        <v>1.0055862082507749E-2</v>
      </c>
      <c r="CX211" s="35">
        <f t="shared" si="218"/>
        <v>1.9962080978248586E-2</v>
      </c>
    </row>
    <row r="212" spans="1:102" x14ac:dyDescent="0.3">
      <c r="A212" s="21">
        <v>43907</v>
      </c>
      <c r="B212" s="22">
        <v>2529.19</v>
      </c>
      <c r="C212" s="23">
        <v>4558.41</v>
      </c>
      <c r="D212" s="23">
        <v>5152.8249999999998</v>
      </c>
      <c r="E212" s="23">
        <f t="shared" si="252"/>
        <v>4548.8955559346314</v>
      </c>
      <c r="F212" s="23">
        <f>VLOOKUP($A212,Data!S$7:T$800,2,0)</f>
        <v>252.307377</v>
      </c>
      <c r="G212" s="23">
        <f>VLOOKUP($A212,Data!V$7:Y$800,4,0)</f>
        <v>24.888298676765409</v>
      </c>
      <c r="H212" s="23">
        <f>VLOOKUP($A212,Data!P$7:Q$800,2,0)</f>
        <v>45.238900000000001</v>
      </c>
      <c r="I212" s="23">
        <f>VLOOKUP($A212,Data!K$7:N$800,4,0)</f>
        <v>47.390458373885082</v>
      </c>
      <c r="J212" s="23">
        <f>VLOOKUP($A212,Data!AA$7:AB$800,2,0)</f>
        <v>464.25479999999999</v>
      </c>
      <c r="K212" s="23">
        <f>VLOOKUP($A212,Data!AD$7:AE$800,2,0)</f>
        <v>46.915500000000002</v>
      </c>
      <c r="L212" s="23">
        <f>VLOOKUP($A212,Data!AL$7:AO$800,4,0)</f>
        <v>249.82863527692405</v>
      </c>
      <c r="M212" s="23">
        <f>VLOOKUP($A212,Data!AG$7:AJ$800,4,0)</f>
        <v>25.228720173543117</v>
      </c>
      <c r="N212" s="23">
        <f>VLOOKUP($A212,Data!AQ$7:AU$800,5,0)</f>
        <v>25.466058281328525</v>
      </c>
      <c r="O212" s="24">
        <f>VLOOKUP($A212,Data!AQ$7:AW$800,7,0)</f>
        <v>25.568182466926263</v>
      </c>
      <c r="P212" s="32">
        <f t="shared" si="219"/>
        <v>5.9954822243549089E-2</v>
      </c>
      <c r="Q212" s="33">
        <f t="shared" si="205"/>
        <v>5.9977025820373564E-2</v>
      </c>
      <c r="R212" s="33">
        <f t="shared" si="206"/>
        <v>5.9986188649390204E-2</v>
      </c>
      <c r="S212" s="34">
        <f t="shared" si="220"/>
        <v>5.998148368851404E-2</v>
      </c>
      <c r="T212" s="33">
        <f t="shared" si="221"/>
        <v>5.9916352990169841E-2</v>
      </c>
      <c r="U212" s="33">
        <f t="shared" si="193"/>
        <v>5.9929491938907731E-2</v>
      </c>
      <c r="V212" s="33">
        <f t="shared" si="194"/>
        <v>5.9575644157553675E-2</v>
      </c>
      <c r="W212" s="33">
        <f t="shared" si="195"/>
        <v>5.9612846458424906E-2</v>
      </c>
      <c r="X212" s="33">
        <f t="shared" si="196"/>
        <v>5.9985058760352095E-2</v>
      </c>
      <c r="Y212" s="33">
        <f t="shared" si="197"/>
        <v>6.0012110421741038E-2</v>
      </c>
      <c r="Z212" s="33">
        <f t="shared" si="198"/>
        <v>5.9706363923589523E-2</v>
      </c>
      <c r="AA212" s="33">
        <f t="shared" si="199"/>
        <v>5.9507238887453573E-2</v>
      </c>
      <c r="AB212" s="33">
        <f t="shared" si="200"/>
        <v>5.9988598948083283E-2</v>
      </c>
      <c r="AC212" s="35">
        <f t="shared" si="201"/>
        <v>6.1390195703894923E-2</v>
      </c>
      <c r="AD212" s="32">
        <f t="shared" si="222"/>
        <v>-6.0672830203722938E-5</v>
      </c>
      <c r="AE212" s="33">
        <f t="shared" si="223"/>
        <v>-4.7533881465833261E-5</v>
      </c>
      <c r="AF212" s="33">
        <f t="shared" si="224"/>
        <v>-4.0138166281988852E-4</v>
      </c>
      <c r="AG212" s="33">
        <f t="shared" si="225"/>
        <v>-3.6417936194865774E-4</v>
      </c>
      <c r="AH212" s="33">
        <f t="shared" si="226"/>
        <v>8.0329399785306066E-6</v>
      </c>
      <c r="AI212" s="33">
        <f t="shared" si="227"/>
        <v>3.5084601367474377E-5</v>
      </c>
      <c r="AJ212" s="33">
        <f t="shared" si="228"/>
        <v>-2.7066189678404129E-4</v>
      </c>
      <c r="AK212" s="33">
        <f t="shared" si="229"/>
        <v>-4.6978693291999107E-4</v>
      </c>
      <c r="AL212" s="33">
        <f t="shared" si="230"/>
        <v>1.1573127709718634E-5</v>
      </c>
      <c r="AM212" s="35">
        <f t="shared" si="231"/>
        <v>1.4131698835213591E-3</v>
      </c>
      <c r="AN212" s="52">
        <f t="shared" si="232"/>
        <v>-6.9835659220363056E-5</v>
      </c>
      <c r="AO212" s="34">
        <f t="shared" si="233"/>
        <v>-5.6696710482473378E-5</v>
      </c>
      <c r="AP212" s="34">
        <f t="shared" si="234"/>
        <v>-4.1054449183652864E-4</v>
      </c>
      <c r="AQ212" s="34">
        <f t="shared" si="235"/>
        <v>-3.7334219096529786E-4</v>
      </c>
      <c r="AR212" s="34">
        <f t="shared" si="236"/>
        <v>-1.1298890381095106E-6</v>
      </c>
      <c r="AS212" s="34">
        <f t="shared" si="237"/>
        <v>2.592177235083426E-5</v>
      </c>
      <c r="AT212" s="34">
        <f t="shared" si="238"/>
        <v>-2.7982472580068141E-4</v>
      </c>
      <c r="AU212" s="34">
        <f t="shared" si="239"/>
        <v>-4.7894976193663119E-4</v>
      </c>
      <c r="AV212" s="34">
        <f t="shared" si="240"/>
        <v>2.4102986930785164E-6</v>
      </c>
      <c r="AW212" s="53">
        <f t="shared" si="241"/>
        <v>1.404007054504719E-3</v>
      </c>
      <c r="AX212" s="52">
        <f t="shared" si="242"/>
        <v>-6.5130698344129101E-5</v>
      </c>
      <c r="AY212" s="34">
        <f t="shared" si="243"/>
        <v>-5.1991749606239424E-5</v>
      </c>
      <c r="AZ212" s="34">
        <f t="shared" si="244"/>
        <v>-4.0583953096029468E-4</v>
      </c>
      <c r="BA212" s="34">
        <f t="shared" si="245"/>
        <v>-3.6863723008906391E-4</v>
      </c>
      <c r="BB212" s="34">
        <f t="shared" si="246"/>
        <v>3.575071838124444E-6</v>
      </c>
      <c r="BC212" s="34">
        <f t="shared" si="247"/>
        <v>3.0626733227068215E-5</v>
      </c>
      <c r="BD212" s="34">
        <f t="shared" si="248"/>
        <v>-2.7511976492444745E-4</v>
      </c>
      <c r="BE212" s="34">
        <f t="shared" si="249"/>
        <v>-4.7424480106039724E-4</v>
      </c>
      <c r="BF212" s="34">
        <f t="shared" si="250"/>
        <v>7.1152595693124709E-6</v>
      </c>
      <c r="BG212" s="53">
        <f t="shared" si="251"/>
        <v>1.4087120153809529E-3</v>
      </c>
      <c r="BH212" s="32">
        <v>-6.0672830203722938E-5</v>
      </c>
      <c r="BI212" s="33">
        <v>-4.7533881465833261E-5</v>
      </c>
      <c r="BJ212" s="33">
        <v>-4.0138166281988852E-4</v>
      </c>
      <c r="BK212" s="33">
        <v>-3.6417936194865774E-4</v>
      </c>
      <c r="BL212" s="33">
        <v>8.0329399785306066E-6</v>
      </c>
      <c r="BM212" s="33">
        <v>3.5084601367474377E-5</v>
      </c>
      <c r="BN212" s="33">
        <v>-2.7066189678404129E-4</v>
      </c>
      <c r="BO212" s="33">
        <v>-4.6978693291999107E-4</v>
      </c>
      <c r="BP212" s="33">
        <v>1.1573127709718634E-5</v>
      </c>
      <c r="BQ212" s="35">
        <v>1.4131698835213591E-3</v>
      </c>
      <c r="BR212" s="32">
        <v>-6.9835659220363056E-5</v>
      </c>
      <c r="BS212" s="33">
        <v>-5.6696710482473378E-5</v>
      </c>
      <c r="BT212" s="33">
        <v>-4.1054449183652864E-4</v>
      </c>
      <c r="BU212" s="33">
        <v>-3.7334219096529786E-4</v>
      </c>
      <c r="BV212" s="33">
        <v>-1.1298890381095106E-6</v>
      </c>
      <c r="BW212" s="33">
        <v>2.592177235083426E-5</v>
      </c>
      <c r="BX212" s="33">
        <v>-2.7982472580068141E-4</v>
      </c>
      <c r="BY212" s="33">
        <v>-4.7894976193663119E-4</v>
      </c>
      <c r="BZ212" s="33">
        <v>2.4102986930785164E-6</v>
      </c>
      <c r="CA212" s="35">
        <v>1.404007054504719E-3</v>
      </c>
      <c r="CB212" s="52">
        <v>-6.5130698344129101E-5</v>
      </c>
      <c r="CC212" s="34">
        <v>-5.1991749606239424E-5</v>
      </c>
      <c r="CD212" s="34">
        <v>-4.0583953096029468E-4</v>
      </c>
      <c r="CE212" s="34">
        <v>-3.6863723008906391E-4</v>
      </c>
      <c r="CF212" s="34">
        <v>3.575071838124444E-6</v>
      </c>
      <c r="CG212" s="34">
        <v>3.0626733227068215E-5</v>
      </c>
      <c r="CH212" s="34">
        <v>-2.7511976492444745E-4</v>
      </c>
      <c r="CI212" s="34">
        <v>-4.7424480106039724E-4</v>
      </c>
      <c r="CJ212" s="34">
        <v>7.1152595693124709E-6</v>
      </c>
      <c r="CK212" s="53">
        <v>1.4087120153809529E-3</v>
      </c>
      <c r="CL212" s="33">
        <v>0</v>
      </c>
      <c r="CM212" s="33">
        <f t="shared" si="207"/>
        <v>1.327488978453073E-2</v>
      </c>
      <c r="CN212" s="33">
        <f t="shared" si="208"/>
        <v>6.6099079849399889E-3</v>
      </c>
      <c r="CO212" s="33">
        <f t="shared" si="209"/>
        <v>5.315026126514466E-3</v>
      </c>
      <c r="CP212" s="33">
        <f t="shared" si="210"/>
        <v>5.4686329838007364E-3</v>
      </c>
      <c r="CQ212" s="33">
        <f t="shared" si="211"/>
        <v>4.7394104143478888E-3</v>
      </c>
      <c r="CR212" s="33">
        <f t="shared" si="212"/>
        <v>4.7646298875285709E-3</v>
      </c>
      <c r="CS212" s="33">
        <f t="shared" si="213"/>
        <v>1.1241753558928425E-2</v>
      </c>
      <c r="CT212" s="33">
        <f t="shared" si="214"/>
        <v>1.1732052866361808E-2</v>
      </c>
      <c r="CU212" s="33">
        <f t="shared" si="215"/>
        <v>4.650957606012085E-3</v>
      </c>
      <c r="CV212" s="33">
        <f t="shared" si="216"/>
        <v>5.7379637980810028E-3</v>
      </c>
      <c r="CW212" s="33">
        <f t="shared" si="217"/>
        <v>1.0038209363031791E-2</v>
      </c>
      <c r="CX212" s="35">
        <f t="shared" si="218"/>
        <v>1.4705540428668229E-2</v>
      </c>
    </row>
    <row r="213" spans="1:102" x14ac:dyDescent="0.3">
      <c r="A213" s="21">
        <v>43906</v>
      </c>
      <c r="B213" s="22">
        <v>2386.13</v>
      </c>
      <c r="C213" s="23">
        <v>4300.4799999999996</v>
      </c>
      <c r="D213" s="23">
        <v>4861.2190000000001</v>
      </c>
      <c r="E213" s="23">
        <f t="shared" si="252"/>
        <v>4291.4858664374269</v>
      </c>
      <c r="F213" s="23">
        <f>VLOOKUP($A213,Data!S$7:T$800,2,0)</f>
        <v>238.044612</v>
      </c>
      <c r="G213" s="23">
        <f>VLOOKUP($A213,Data!V$7:Y$800,4,0)</f>
        <v>23.481088946055973</v>
      </c>
      <c r="H213" s="23">
        <f>VLOOKUP($A213,Data!P$7:Q$800,2,0)</f>
        <v>42.695300000000003</v>
      </c>
      <c r="I213" s="23">
        <f>VLOOKUP($A213,Data!K$7:N$800,4,0)</f>
        <v>44.724314670475728</v>
      </c>
      <c r="J213" s="23">
        <f>VLOOKUP($A213,Data!AA$7:AB$800,2,0)</f>
        <v>437.98239999999998</v>
      </c>
      <c r="K213" s="23">
        <f>VLOOKUP($A213,Data!AD$7:AE$800,2,0)</f>
        <v>44.259399999999999</v>
      </c>
      <c r="L213" s="23">
        <f>VLOOKUP($A213,Data!AL$7:AO$800,4,0)</f>
        <v>235.75269884378841</v>
      </c>
      <c r="M213" s="23">
        <f>VLOOKUP($A213,Data!AG$7:AJ$800,4,0)</f>
        <v>23.811748752216921</v>
      </c>
      <c r="N213" s="23">
        <f>VLOOKUP($A213,Data!AQ$7:AU$800,5,0)</f>
        <v>24.024841688486706</v>
      </c>
      <c r="O213" s="24">
        <f>VLOOKUP($A213,Data!AQ$7:AW$800,7,0)</f>
        <v>24.089333564994828</v>
      </c>
      <c r="P213" s="32">
        <f t="shared" si="219"/>
        <v>-0.11984050283657066</v>
      </c>
      <c r="Q213" s="33">
        <f t="shared" si="205"/>
        <v>-0.11981104657112573</v>
      </c>
      <c r="R213" s="33">
        <f t="shared" si="206"/>
        <v>-0.11979803887308083</v>
      </c>
      <c r="S213" s="34">
        <f t="shared" si="220"/>
        <v>-0.1198044084676043</v>
      </c>
      <c r="T213" s="33">
        <f t="shared" si="221"/>
        <v>-0.11977264897221862</v>
      </c>
      <c r="U213" s="33">
        <f t="shared" si="193"/>
        <v>-0.11978414476082433</v>
      </c>
      <c r="V213" s="33">
        <f t="shared" si="194"/>
        <v>-0.11955201504556345</v>
      </c>
      <c r="W213" s="33">
        <f t="shared" si="195"/>
        <v>-0.11950416424559362</v>
      </c>
      <c r="X213" s="33">
        <f t="shared" si="196"/>
        <v>-0.11980533652520553</v>
      </c>
      <c r="Y213" s="33">
        <f t="shared" si="197"/>
        <v>-0.11978696407902545</v>
      </c>
      <c r="Z213" s="33">
        <f t="shared" si="198"/>
        <v>-0.11966512899367832</v>
      </c>
      <c r="AA213" s="33">
        <f t="shared" si="199"/>
        <v>-0.1196997600721984</v>
      </c>
      <c r="AB213" s="33">
        <f t="shared" si="200"/>
        <v>-0.11977206349982095</v>
      </c>
      <c r="AC213" s="35">
        <f t="shared" si="201"/>
        <v>-0.12046044753651441</v>
      </c>
      <c r="AD213" s="32">
        <f t="shared" si="222"/>
        <v>3.8397598907113917E-5</v>
      </c>
      <c r="AE213" s="33">
        <f t="shared" si="223"/>
        <v>2.6901810301405149E-5</v>
      </c>
      <c r="AF213" s="33">
        <f t="shared" si="224"/>
        <v>2.5903152556228104E-4</v>
      </c>
      <c r="AG213" s="33">
        <f t="shared" si="225"/>
        <v>3.0688232553210959E-4</v>
      </c>
      <c r="AH213" s="33">
        <f t="shared" si="226"/>
        <v>5.7100459202041876E-6</v>
      </c>
      <c r="AI213" s="33">
        <f t="shared" si="227"/>
        <v>2.4082492100285791E-5</v>
      </c>
      <c r="AJ213" s="33">
        <f t="shared" si="228"/>
        <v>1.4591757744741862E-4</v>
      </c>
      <c r="AK213" s="33">
        <f t="shared" si="229"/>
        <v>1.1128649892733211E-4</v>
      </c>
      <c r="AL213" s="33">
        <f t="shared" si="230"/>
        <v>3.8983071304787842E-5</v>
      </c>
      <c r="AM213" s="35">
        <f t="shared" si="231"/>
        <v>-6.4940096538868008E-4</v>
      </c>
      <c r="AN213" s="52">
        <f t="shared" si="232"/>
        <v>2.5389900862204939E-5</v>
      </c>
      <c r="AO213" s="34">
        <f t="shared" si="233"/>
        <v>1.3894112256496172E-5</v>
      </c>
      <c r="AP213" s="34">
        <f t="shared" si="234"/>
        <v>2.4602382751737206E-4</v>
      </c>
      <c r="AQ213" s="34">
        <f t="shared" si="235"/>
        <v>2.9387462748720061E-4</v>
      </c>
      <c r="AR213" s="34">
        <f t="shared" si="236"/>
        <v>-7.2976521247047899E-6</v>
      </c>
      <c r="AS213" s="34">
        <f t="shared" si="237"/>
        <v>1.1074794055376813E-5</v>
      </c>
      <c r="AT213" s="34">
        <f t="shared" si="238"/>
        <v>1.3290987940250965E-4</v>
      </c>
      <c r="AU213" s="34">
        <f t="shared" si="239"/>
        <v>9.8278800882423134E-5</v>
      </c>
      <c r="AV213" s="34">
        <f t="shared" si="240"/>
        <v>2.5975373259878864E-5</v>
      </c>
      <c r="AW213" s="53">
        <f t="shared" si="241"/>
        <v>-6.6240866343358906E-4</v>
      </c>
      <c r="AX213" s="52">
        <f t="shared" si="242"/>
        <v>3.1759495385697001E-5</v>
      </c>
      <c r="AY213" s="34">
        <f t="shared" si="243"/>
        <v>2.0263706779988233E-5</v>
      </c>
      <c r="AZ213" s="34">
        <f t="shared" si="244"/>
        <v>2.5239342204086412E-4</v>
      </c>
      <c r="BA213" s="34">
        <f t="shared" si="245"/>
        <v>3.0024422201069267E-4</v>
      </c>
      <c r="BB213" s="34">
        <f t="shared" si="246"/>
        <v>-9.280576012127284E-7</v>
      </c>
      <c r="BC213" s="34">
        <f t="shared" si="247"/>
        <v>1.7444388578868875E-5</v>
      </c>
      <c r="BD213" s="34">
        <f t="shared" si="248"/>
        <v>1.3927947392600171E-4</v>
      </c>
      <c r="BE213" s="34">
        <f t="shared" si="249"/>
        <v>1.046483954059152E-4</v>
      </c>
      <c r="BF213" s="34">
        <f t="shared" si="250"/>
        <v>3.2344967783370926E-5</v>
      </c>
      <c r="BG213" s="53">
        <f t="shared" si="251"/>
        <v>-6.56039068910097E-4</v>
      </c>
      <c r="BH213" s="32">
        <v>3.8397598907113917E-5</v>
      </c>
      <c r="BI213" s="33">
        <v>2.6901810301405149E-5</v>
      </c>
      <c r="BJ213" s="33">
        <v>2.5903152556228104E-4</v>
      </c>
      <c r="BK213" s="33">
        <v>3.0688232553210959E-4</v>
      </c>
      <c r="BL213" s="33">
        <v>5.7100459202041876E-6</v>
      </c>
      <c r="BM213" s="33">
        <v>2.4082492100285791E-5</v>
      </c>
      <c r="BN213" s="33">
        <v>1.4591757744741862E-4</v>
      </c>
      <c r="BO213" s="33">
        <v>1.1128649892733211E-4</v>
      </c>
      <c r="BP213" s="33">
        <v>3.8983071304787842E-5</v>
      </c>
      <c r="BQ213" s="35">
        <v>-6.4940096538868008E-4</v>
      </c>
      <c r="BR213" s="32">
        <v>2.5389900862204939E-5</v>
      </c>
      <c r="BS213" s="33">
        <v>1.3894112256496172E-5</v>
      </c>
      <c r="BT213" s="33">
        <v>2.4602382751737206E-4</v>
      </c>
      <c r="BU213" s="33">
        <v>2.9387462748720061E-4</v>
      </c>
      <c r="BV213" s="33">
        <v>-7.2976521247047899E-6</v>
      </c>
      <c r="BW213" s="33">
        <v>1.1074794055376813E-5</v>
      </c>
      <c r="BX213" s="33">
        <v>1.3290987940250965E-4</v>
      </c>
      <c r="BY213" s="33">
        <v>9.8278800882423134E-5</v>
      </c>
      <c r="BZ213" s="33">
        <v>2.5975373259878864E-5</v>
      </c>
      <c r="CA213" s="35">
        <v>-6.6240866343358906E-4</v>
      </c>
      <c r="CB213" s="52">
        <v>3.1759495385697001E-5</v>
      </c>
      <c r="CC213" s="34">
        <v>2.0263706779988233E-5</v>
      </c>
      <c r="CD213" s="34">
        <v>2.5239342204086412E-4</v>
      </c>
      <c r="CE213" s="34">
        <v>3.0024422201069267E-4</v>
      </c>
      <c r="CF213" s="34">
        <v>-9.280576012127284E-7</v>
      </c>
      <c r="CG213" s="34">
        <v>1.7444388578868875E-5</v>
      </c>
      <c r="CH213" s="34">
        <v>1.3927947392600171E-4</v>
      </c>
      <c r="CI213" s="34">
        <v>1.046483954059152E-4</v>
      </c>
      <c r="CJ213" s="34">
        <v>3.2344967783370926E-5</v>
      </c>
      <c r="CK213" s="53">
        <v>-6.56039068910097E-4</v>
      </c>
      <c r="CL213" s="33">
        <v>0</v>
      </c>
      <c r="CM213" s="33">
        <f t="shared" si="207"/>
        <v>1.3266130741572235E-2</v>
      </c>
      <c r="CN213" s="33">
        <f t="shared" si="208"/>
        <v>6.6056745768026115E-3</v>
      </c>
      <c r="CO213" s="33">
        <f t="shared" si="209"/>
        <v>5.3725734109859591E-3</v>
      </c>
      <c r="CP213" s="33">
        <f t="shared" si="210"/>
        <v>5.5137244990208778E-3</v>
      </c>
      <c r="CQ213" s="33">
        <f t="shared" si="211"/>
        <v>5.1200193661264937E-3</v>
      </c>
      <c r="CR213" s="33">
        <f t="shared" si="212"/>
        <v>5.1099584129838949E-3</v>
      </c>
      <c r="CS213" s="33">
        <f t="shared" si="213"/>
        <v>1.123409001287845E-2</v>
      </c>
      <c r="CT213" s="33">
        <f t="shared" si="214"/>
        <v>1.1698566252938747E-2</v>
      </c>
      <c r="CU213" s="33">
        <f t="shared" si="215"/>
        <v>4.9075576822679157E-3</v>
      </c>
      <c r="CV213" s="33">
        <f t="shared" si="216"/>
        <v>6.1839093622002572E-3</v>
      </c>
      <c r="CW213" s="33">
        <f t="shared" si="217"/>
        <v>1.0027181601789836E-2</v>
      </c>
      <c r="CX213" s="35">
        <f t="shared" si="218"/>
        <v>1.3354528033622692E-2</v>
      </c>
    </row>
    <row r="214" spans="1:102" x14ac:dyDescent="0.3">
      <c r="A214" s="21">
        <v>43903</v>
      </c>
      <c r="B214" s="22">
        <v>2711.02</v>
      </c>
      <c r="C214" s="23">
        <v>4885.8599999999997</v>
      </c>
      <c r="D214" s="23">
        <v>5522.8450000000003</v>
      </c>
      <c r="E214" s="23">
        <f t="shared" si="252"/>
        <v>4875.6048175225133</v>
      </c>
      <c r="F214" s="23">
        <f>VLOOKUP($A214,Data!S$7:T$800,2,0)</f>
        <v>270.43537300000003</v>
      </c>
      <c r="G214" s="23">
        <f>VLOOKUP($A214,Data!V$7:Y$800,4,0)</f>
        <v>26.676512137668322</v>
      </c>
      <c r="H214" s="23">
        <f>VLOOKUP($A214,Data!P$7:Q$800,2,0)</f>
        <v>48.492699999999999</v>
      </c>
      <c r="I214" s="23">
        <f>VLOOKUP($A214,Data!K$7:N$800,4,0)</f>
        <v>50.794464725839461</v>
      </c>
      <c r="J214" s="23">
        <f>VLOOKUP($A214,Data!AA$7:AB$800,2,0)</f>
        <v>497.59719999999999</v>
      </c>
      <c r="K214" s="23">
        <f>VLOOKUP($A214,Data!AD$7:AE$800,2,0)</f>
        <v>50.282600000000002</v>
      </c>
      <c r="L214" s="23">
        <f>VLOOKUP($A214,Data!AL$7:AO$800,4,0)</f>
        <v>267.79888722833005</v>
      </c>
      <c r="M214" s="23">
        <f>VLOOKUP($A214,Data!AG$7:AJ$800,4,0)</f>
        <v>27.049576578747562</v>
      </c>
      <c r="N214" s="23">
        <f>VLOOKUP($A214,Data!AQ$7:AU$800,5,0)</f>
        <v>27.293886835733051</v>
      </c>
      <c r="O214" s="24">
        <f>VLOOKUP($A214,Data!AQ$7:AW$800,7,0)</f>
        <v>27.388573370604508</v>
      </c>
      <c r="P214" s="32">
        <f t="shared" si="219"/>
        <v>9.2871194530443901E-2</v>
      </c>
      <c r="Q214" s="33">
        <f t="shared" si="205"/>
        <v>9.3106919927511855E-2</v>
      </c>
      <c r="R214" s="33">
        <f t="shared" si="206"/>
        <v>9.3205781821435352E-2</v>
      </c>
      <c r="S214" s="34">
        <f t="shared" si="220"/>
        <v>9.3155593727786631E-2</v>
      </c>
      <c r="T214" s="33">
        <f t="shared" si="221"/>
        <v>9.3149676356635958E-2</v>
      </c>
      <c r="U214" s="33">
        <f t="shared" si="193"/>
        <v>9.3150966782128863E-2</v>
      </c>
      <c r="V214" s="33">
        <f t="shared" si="194"/>
        <v>9.3140581007148171E-2</v>
      </c>
      <c r="W214" s="33">
        <f t="shared" si="195"/>
        <v>9.3161126402710126E-2</v>
      </c>
      <c r="X214" s="33">
        <f t="shared" si="196"/>
        <v>9.3205282302739167E-2</v>
      </c>
      <c r="Y214" s="33">
        <f t="shared" si="197"/>
        <v>9.309524741196773E-2</v>
      </c>
      <c r="Z214" s="33">
        <f t="shared" si="198"/>
        <v>9.3106067208685639E-2</v>
      </c>
      <c r="AA214" s="33">
        <f t="shared" si="199"/>
        <v>9.3271085762873573E-2</v>
      </c>
      <c r="AB214" s="33">
        <f t="shared" si="200"/>
        <v>9.3125939914603828E-2</v>
      </c>
      <c r="AC214" s="35">
        <f t="shared" si="201"/>
        <v>8.7565183411462355E-2</v>
      </c>
      <c r="AD214" s="32">
        <f t="shared" si="222"/>
        <v>4.2756429124102269E-5</v>
      </c>
      <c r="AE214" s="33">
        <f t="shared" si="223"/>
        <v>4.404685461700808E-5</v>
      </c>
      <c r="AF214" s="33">
        <f t="shared" si="224"/>
        <v>3.3661079636315705E-5</v>
      </c>
      <c r="AG214" s="33">
        <f t="shared" si="225"/>
        <v>5.4206475198270709E-5</v>
      </c>
      <c r="AH214" s="33">
        <f t="shared" si="226"/>
        <v>9.8362375227312171E-5</v>
      </c>
      <c r="AI214" s="33">
        <f t="shared" si="227"/>
        <v>-1.1672515544125517E-5</v>
      </c>
      <c r="AJ214" s="33">
        <f t="shared" si="228"/>
        <v>-8.5271882621640316E-7</v>
      </c>
      <c r="AK214" s="33">
        <f t="shared" si="229"/>
        <v>1.6416583536171814E-4</v>
      </c>
      <c r="AL214" s="33">
        <f t="shared" si="230"/>
        <v>1.9019987091972723E-5</v>
      </c>
      <c r="AM214" s="35">
        <f t="shared" si="231"/>
        <v>-5.5417365160495002E-3</v>
      </c>
      <c r="AN214" s="52">
        <f t="shared" si="232"/>
        <v>-5.6105464799394156E-5</v>
      </c>
      <c r="AO214" s="34">
        <f t="shared" si="233"/>
        <v>-5.4815039306488345E-5</v>
      </c>
      <c r="AP214" s="34">
        <f t="shared" si="234"/>
        <v>-6.5200814287180719E-5</v>
      </c>
      <c r="AQ214" s="34">
        <f t="shared" si="235"/>
        <v>-4.4655418725225715E-5</v>
      </c>
      <c r="AR214" s="34">
        <f t="shared" si="236"/>
        <v>-4.9951869618425349E-7</v>
      </c>
      <c r="AS214" s="34">
        <f t="shared" si="237"/>
        <v>-1.1053440946762194E-4</v>
      </c>
      <c r="AT214" s="34">
        <f t="shared" si="238"/>
        <v>-9.9714612749712828E-5</v>
      </c>
      <c r="AU214" s="34">
        <f t="shared" si="239"/>
        <v>6.5303941438221713E-5</v>
      </c>
      <c r="AV214" s="34">
        <f t="shared" si="240"/>
        <v>-7.9841906831523701E-5</v>
      </c>
      <c r="AW214" s="53">
        <f t="shared" si="241"/>
        <v>-5.6405984099729967E-3</v>
      </c>
      <c r="AX214" s="52">
        <f t="shared" si="242"/>
        <v>-5.917371150632178E-6</v>
      </c>
      <c r="AY214" s="34">
        <f t="shared" si="243"/>
        <v>-4.6269456577263668E-6</v>
      </c>
      <c r="AZ214" s="34">
        <f t="shared" si="244"/>
        <v>-1.5012720638418742E-5</v>
      </c>
      <c r="BA214" s="34">
        <f t="shared" si="245"/>
        <v>5.5326749235362627E-6</v>
      </c>
      <c r="BB214" s="34">
        <f t="shared" si="246"/>
        <v>4.9688574952577724E-5</v>
      </c>
      <c r="BC214" s="34">
        <f t="shared" si="247"/>
        <v>-6.0346315818859964E-5</v>
      </c>
      <c r="BD214" s="34">
        <f t="shared" si="248"/>
        <v>-4.952651910095085E-5</v>
      </c>
      <c r="BE214" s="34">
        <f t="shared" si="249"/>
        <v>1.1549203508698369E-4</v>
      </c>
      <c r="BF214" s="34">
        <f t="shared" si="250"/>
        <v>-2.9653813182761724E-5</v>
      </c>
      <c r="BG214" s="53">
        <f t="shared" si="251"/>
        <v>-5.5904103163242347E-3</v>
      </c>
      <c r="BH214" s="32">
        <v>4.2756429124102269E-5</v>
      </c>
      <c r="BI214" s="33">
        <v>4.404685461700808E-5</v>
      </c>
      <c r="BJ214" s="33">
        <v>3.3661079636315705E-5</v>
      </c>
      <c r="BK214" s="33">
        <v>5.4206475198270709E-5</v>
      </c>
      <c r="BL214" s="33">
        <v>9.8362375227312171E-5</v>
      </c>
      <c r="BM214" s="33">
        <v>-1.1672515544125517E-5</v>
      </c>
      <c r="BN214" s="33">
        <v>-8.5271882621640316E-7</v>
      </c>
      <c r="BO214" s="33">
        <v>1.6416583536171814E-4</v>
      </c>
      <c r="BP214" s="33">
        <v>1.9019987091972723E-5</v>
      </c>
      <c r="BQ214" s="35">
        <v>-5.5417365160495002E-3</v>
      </c>
      <c r="BR214" s="32">
        <v>-5.6105464799394156E-5</v>
      </c>
      <c r="BS214" s="33">
        <v>-5.4815039306488345E-5</v>
      </c>
      <c r="BT214" s="33">
        <v>-6.5200814287180719E-5</v>
      </c>
      <c r="BU214" s="33">
        <v>-4.4655418725225715E-5</v>
      </c>
      <c r="BV214" s="33">
        <v>-4.9951869618425349E-7</v>
      </c>
      <c r="BW214" s="33">
        <v>-1.1053440946762194E-4</v>
      </c>
      <c r="BX214" s="33">
        <v>-9.9714612749712828E-5</v>
      </c>
      <c r="BY214" s="33">
        <v>6.5303941438221713E-5</v>
      </c>
      <c r="BZ214" s="33">
        <v>-7.9841906831523701E-5</v>
      </c>
      <c r="CA214" s="35">
        <v>-5.6405984099729967E-3</v>
      </c>
      <c r="CB214" s="52">
        <v>-5.917371150632178E-6</v>
      </c>
      <c r="CC214" s="34">
        <v>-4.6269456577263668E-6</v>
      </c>
      <c r="CD214" s="34">
        <v>-1.5012720638418742E-5</v>
      </c>
      <c r="CE214" s="34">
        <v>5.5326749235362627E-6</v>
      </c>
      <c r="CF214" s="34">
        <v>4.9688574952577724E-5</v>
      </c>
      <c r="CG214" s="34">
        <v>-6.0346315818859964E-5</v>
      </c>
      <c r="CH214" s="34">
        <v>-4.952651910095085E-5</v>
      </c>
      <c r="CI214" s="34">
        <v>1.1549203508698369E-4</v>
      </c>
      <c r="CJ214" s="34">
        <v>-2.9653813182761724E-5</v>
      </c>
      <c r="CK214" s="53">
        <v>-5.5904103163242347E-3</v>
      </c>
      <c r="CL214" s="33">
        <v>0</v>
      </c>
      <c r="CM214" s="33">
        <f t="shared" si="207"/>
        <v>1.3251156610122994E-2</v>
      </c>
      <c r="CN214" s="33">
        <f t="shared" si="208"/>
        <v>6.5980831360621384E-3</v>
      </c>
      <c r="CO214" s="33">
        <f t="shared" si="209"/>
        <v>5.3287166814934839E-3</v>
      </c>
      <c r="CP214" s="33">
        <f t="shared" si="210"/>
        <v>5.482993242237777E-3</v>
      </c>
      <c r="CQ214" s="33">
        <f t="shared" si="211"/>
        <v>4.8243088000978762E-3</v>
      </c>
      <c r="CR214" s="33">
        <f t="shared" si="212"/>
        <v>4.7596438868635627E-3</v>
      </c>
      <c r="CS214" s="33">
        <f t="shared" si="213"/>
        <v>1.1227529880978526E-2</v>
      </c>
      <c r="CT214" s="33">
        <f t="shared" si="214"/>
        <v>1.1670886337127984E-2</v>
      </c>
      <c r="CU214" s="33">
        <f t="shared" si="215"/>
        <v>4.7409918887217906E-3</v>
      </c>
      <c r="CV214" s="33">
        <f t="shared" si="216"/>
        <v>6.0567088009926273E-3</v>
      </c>
      <c r="CW214" s="33">
        <f t="shared" si="217"/>
        <v>9.9824500498728597E-3</v>
      </c>
      <c r="CX214" s="35">
        <f t="shared" si="218"/>
        <v>1.4102730211617898E-2</v>
      </c>
    </row>
    <row r="215" spans="1:102" x14ac:dyDescent="0.3">
      <c r="A215" s="21">
        <v>43902</v>
      </c>
      <c r="B215" s="22">
        <v>2480.64</v>
      </c>
      <c r="C215" s="23">
        <v>4469.7</v>
      </c>
      <c r="D215" s="23">
        <v>5051.9719999999998</v>
      </c>
      <c r="E215" s="23">
        <f t="shared" si="252"/>
        <v>4460.1197171723179</v>
      </c>
      <c r="F215" s="23">
        <f>VLOOKUP($A215,Data!S$7:T$800,2,0)</f>
        <v>247.39098300000001</v>
      </c>
      <c r="G215" s="23">
        <f>VLOOKUP($A215,Data!V$7:Y$800,4,0)</f>
        <v>24.403319347733881</v>
      </c>
      <c r="H215" s="23">
        <f>VLOOKUP($A215,Data!P$7:Q$800,2,0)</f>
        <v>44.360900000000001</v>
      </c>
      <c r="I215" s="23">
        <f>VLOOKUP($A215,Data!K$7:N$800,4,0)</f>
        <v>46.465670521041986</v>
      </c>
      <c r="J215" s="23">
        <f>VLOOKUP($A215,Data!AA$7:AB$800,2,0)</f>
        <v>455.17270000000002</v>
      </c>
      <c r="K215" s="23">
        <f>VLOOKUP($A215,Data!AD$7:AE$800,2,0)</f>
        <v>46.0002</v>
      </c>
      <c r="L215" s="23">
        <f>VLOOKUP($A215,Data!AL$7:AO$800,4,0)</f>
        <v>244.98893132317085</v>
      </c>
      <c r="M215" s="23">
        <f>VLOOKUP($A215,Data!AG$7:AJ$800,4,0)</f>
        <v>24.741875030814192</v>
      </c>
      <c r="N215" s="23">
        <f>VLOOKUP($A215,Data!AQ$7:AU$800,5,0)</f>
        <v>24.968657168510042</v>
      </c>
      <c r="O215" s="24">
        <f>VLOOKUP($A215,Data!AQ$7:AW$800,7,0)</f>
        <v>25.183385592293728</v>
      </c>
      <c r="P215" s="32">
        <f t="shared" si="219"/>
        <v>-9.5112680474797484E-2</v>
      </c>
      <c r="Q215" s="33">
        <f t="shared" si="205"/>
        <v>-9.4975256947087972E-2</v>
      </c>
      <c r="R215" s="33">
        <f t="shared" si="206"/>
        <v>-9.4913986791618998E-2</v>
      </c>
      <c r="S215" s="34">
        <f t="shared" si="220"/>
        <v>-9.4943790844095766E-2</v>
      </c>
      <c r="T215" s="33">
        <f t="shared" si="221"/>
        <v>-9.4949856729986459E-2</v>
      </c>
      <c r="U215" s="33">
        <f t="shared" si="193"/>
        <v>-9.4948958924337856E-2</v>
      </c>
      <c r="V215" s="33">
        <f t="shared" si="194"/>
        <v>-9.4941486583534629E-2</v>
      </c>
      <c r="W215" s="33">
        <f t="shared" si="195"/>
        <v>-9.5037363479593906E-2</v>
      </c>
      <c r="X215" s="33">
        <f t="shared" si="196"/>
        <v>-9.4919993446127782E-2</v>
      </c>
      <c r="Y215" s="33">
        <f t="shared" si="197"/>
        <v>-9.4897605817815478E-2</v>
      </c>
      <c r="Z215" s="33">
        <f t="shared" si="198"/>
        <v>-9.4943728124015192E-2</v>
      </c>
      <c r="AA215" s="33">
        <f t="shared" si="199"/>
        <v>-9.486054084666562E-2</v>
      </c>
      <c r="AB215" s="33">
        <f t="shared" si="200"/>
        <v>-9.4962302306308977E-2</v>
      </c>
      <c r="AC215" s="35">
        <f t="shared" si="201"/>
        <v>-8.5671047307705916E-2</v>
      </c>
      <c r="AD215" s="32">
        <f t="shared" si="222"/>
        <v>2.540021710151219E-5</v>
      </c>
      <c r="AE215" s="33">
        <f t="shared" si="223"/>
        <v>2.629802275011528E-5</v>
      </c>
      <c r="AF215" s="33">
        <f t="shared" si="224"/>
        <v>3.3770363553342619E-5</v>
      </c>
      <c r="AG215" s="33">
        <f t="shared" si="225"/>
        <v>-6.2106532505934453E-5</v>
      </c>
      <c r="AH215" s="33">
        <f t="shared" si="226"/>
        <v>5.5263500960189837E-5</v>
      </c>
      <c r="AI215" s="33">
        <f t="shared" si="227"/>
        <v>7.7651129272493513E-5</v>
      </c>
      <c r="AJ215" s="33">
        <f t="shared" si="228"/>
        <v>3.1528823072779488E-5</v>
      </c>
      <c r="AK215" s="33">
        <f t="shared" si="229"/>
        <v>1.1471610042235181E-4</v>
      </c>
      <c r="AL215" s="33">
        <f t="shared" si="230"/>
        <v>1.2954640778994886E-5</v>
      </c>
      <c r="AM215" s="35">
        <f t="shared" si="231"/>
        <v>9.304209639382055E-3</v>
      </c>
      <c r="AN215" s="52">
        <f t="shared" si="232"/>
        <v>-3.5869938367460996E-5</v>
      </c>
      <c r="AO215" s="34">
        <f t="shared" si="233"/>
        <v>-3.4972132718857907E-5</v>
      </c>
      <c r="AP215" s="34">
        <f t="shared" si="234"/>
        <v>-2.7499791915630567E-5</v>
      </c>
      <c r="AQ215" s="34">
        <f t="shared" si="235"/>
        <v>-1.2337668797490764E-4</v>
      </c>
      <c r="AR215" s="34">
        <f t="shared" si="236"/>
        <v>-6.0066545087833489E-6</v>
      </c>
      <c r="AS215" s="34">
        <f t="shared" si="237"/>
        <v>1.6380973803520327E-5</v>
      </c>
      <c r="AT215" s="34">
        <f t="shared" si="238"/>
        <v>-2.9741332396193698E-5</v>
      </c>
      <c r="AU215" s="34">
        <f t="shared" si="239"/>
        <v>5.3445944953378621E-5</v>
      </c>
      <c r="AV215" s="34">
        <f t="shared" si="240"/>
        <v>-4.8315514689978301E-5</v>
      </c>
      <c r="AW215" s="53">
        <f t="shared" si="241"/>
        <v>9.2429394839130818E-3</v>
      </c>
      <c r="AX215" s="52">
        <f t="shared" si="242"/>
        <v>-6.0658858906936786E-6</v>
      </c>
      <c r="AY215" s="34">
        <f t="shared" si="243"/>
        <v>-5.1680802420905891E-6</v>
      </c>
      <c r="AZ215" s="34">
        <f t="shared" si="244"/>
        <v>2.3042605611367506E-6</v>
      </c>
      <c r="BA215" s="34">
        <f t="shared" si="245"/>
        <v>-9.3572635498140322E-5</v>
      </c>
      <c r="BB215" s="34">
        <f t="shared" si="246"/>
        <v>2.3797397967983969E-5</v>
      </c>
      <c r="BC215" s="34">
        <f t="shared" si="247"/>
        <v>4.6185026280287644E-5</v>
      </c>
      <c r="BD215" s="34">
        <f t="shared" si="248"/>
        <v>6.2720080573619441E-8</v>
      </c>
      <c r="BE215" s="34">
        <f t="shared" si="249"/>
        <v>8.3249997430145939E-5</v>
      </c>
      <c r="BF215" s="34">
        <f t="shared" si="250"/>
        <v>-1.8511462213210983E-5</v>
      </c>
      <c r="BG215" s="53">
        <f t="shared" si="251"/>
        <v>9.2727435363898492E-3</v>
      </c>
      <c r="BH215" s="32">
        <v>2.540021710151219E-5</v>
      </c>
      <c r="BI215" s="33">
        <v>2.629802275011528E-5</v>
      </c>
      <c r="BJ215" s="33">
        <v>3.3770363553342619E-5</v>
      </c>
      <c r="BK215" s="33">
        <v>-6.2106532505934453E-5</v>
      </c>
      <c r="BL215" s="33">
        <v>5.5263500960189837E-5</v>
      </c>
      <c r="BM215" s="33">
        <v>7.7651129272493513E-5</v>
      </c>
      <c r="BN215" s="33">
        <v>3.1528823072779488E-5</v>
      </c>
      <c r="BO215" s="33">
        <v>1.1471610042235181E-4</v>
      </c>
      <c r="BP215" s="33">
        <v>1.2954640778994886E-5</v>
      </c>
      <c r="BQ215" s="35">
        <v>9.304209639382055E-3</v>
      </c>
      <c r="BR215" s="32">
        <v>-3.5869938367460996E-5</v>
      </c>
      <c r="BS215" s="33">
        <v>-3.4972132718857907E-5</v>
      </c>
      <c r="BT215" s="33">
        <v>-2.7499791915630567E-5</v>
      </c>
      <c r="BU215" s="33">
        <v>-1.2337668797490764E-4</v>
      </c>
      <c r="BV215" s="33">
        <v>-6.0066545087833489E-6</v>
      </c>
      <c r="BW215" s="33">
        <v>1.6380973803520327E-5</v>
      </c>
      <c r="BX215" s="33">
        <v>-2.9741332396193698E-5</v>
      </c>
      <c r="BY215" s="33">
        <v>5.3445944953378621E-5</v>
      </c>
      <c r="BZ215" s="33">
        <v>-4.8315514689978301E-5</v>
      </c>
      <c r="CA215" s="35">
        <v>9.2429394839130818E-3</v>
      </c>
      <c r="CB215" s="52">
        <v>-6.0658858906936786E-6</v>
      </c>
      <c r="CC215" s="34">
        <v>-5.1680802420905891E-6</v>
      </c>
      <c r="CD215" s="34">
        <v>2.3042605611367506E-6</v>
      </c>
      <c r="CE215" s="34">
        <v>-9.3572635498140322E-5</v>
      </c>
      <c r="CF215" s="34">
        <v>2.3797397967983969E-5</v>
      </c>
      <c r="CG215" s="34">
        <v>4.6185026280287644E-5</v>
      </c>
      <c r="CH215" s="34">
        <v>6.2720080573619441E-8</v>
      </c>
      <c r="CI215" s="34">
        <v>8.3249997430145939E-5</v>
      </c>
      <c r="CJ215" s="34">
        <v>-1.8511462213210983E-5</v>
      </c>
      <c r="CK215" s="53">
        <v>9.2727435363898492E-3</v>
      </c>
      <c r="CL215" s="33">
        <v>0</v>
      </c>
      <c r="CM215" s="33">
        <f t="shared" si="207"/>
        <v>1.3159525253951809E-2</v>
      </c>
      <c r="CN215" s="33">
        <f t="shared" si="208"/>
        <v>6.5532633918858885E-3</v>
      </c>
      <c r="CO215" s="33">
        <f t="shared" si="209"/>
        <v>5.2893951988539634E-3</v>
      </c>
      <c r="CP215" s="33">
        <f t="shared" si="210"/>
        <v>5.4424788351987718E-3</v>
      </c>
      <c r="CQ215" s="33">
        <f t="shared" si="211"/>
        <v>4.7933672435713781E-3</v>
      </c>
      <c r="CR215" s="33">
        <f t="shared" si="212"/>
        <v>4.7098209674412139E-3</v>
      </c>
      <c r="CS215" s="33">
        <f t="shared" si="213"/>
        <v>1.1136543546257593E-2</v>
      </c>
      <c r="CT215" s="33">
        <f t="shared" si="214"/>
        <v>1.1681689370234505E-2</v>
      </c>
      <c r="CU215" s="33">
        <f t="shared" si="215"/>
        <v>4.7417756750214313E-3</v>
      </c>
      <c r="CV215" s="33">
        <f t="shared" si="216"/>
        <v>5.9056390963492245E-3</v>
      </c>
      <c r="CW215" s="33">
        <f t="shared" si="217"/>
        <v>9.9648767287563444E-3</v>
      </c>
      <c r="CX215" s="35">
        <f t="shared" si="218"/>
        <v>1.9270135546726852E-2</v>
      </c>
    </row>
    <row r="216" spans="1:102" x14ac:dyDescent="0.3">
      <c r="A216" s="21">
        <v>43901</v>
      </c>
      <c r="B216" s="22">
        <v>2741.38</v>
      </c>
      <c r="C216" s="23">
        <v>4938.76</v>
      </c>
      <c r="D216" s="23">
        <v>5581.759</v>
      </c>
      <c r="E216" s="23">
        <f t="shared" si="252"/>
        <v>4928.0030036278349</v>
      </c>
      <c r="F216" s="23">
        <f>VLOOKUP($A216,Data!S$7:T$800,2,0)</f>
        <v>273.345057</v>
      </c>
      <c r="G216" s="23">
        <f>VLOOKUP($A216,Data!V$7:Y$800,4,0)</f>
        <v>26.96347304206213</v>
      </c>
      <c r="H216" s="23">
        <f>VLOOKUP($A216,Data!P$7:Q$800,2,0)</f>
        <v>49.014400000000002</v>
      </c>
      <c r="I216" s="23">
        <f>VLOOKUP($A216,Data!K$7:N$800,4,0)</f>
        <v>51.345402170086416</v>
      </c>
      <c r="J216" s="23">
        <f>VLOOKUP($A216,Data!AA$7:AB$800,2,0)</f>
        <v>502.90879999999999</v>
      </c>
      <c r="K216" s="23">
        <f>VLOOKUP($A216,Data!AD$7:AE$800,2,0)</f>
        <v>50.8232</v>
      </c>
      <c r="L216" s="23">
        <f>VLOOKUP($A216,Data!AL$7:AO$800,4,0)</f>
        <v>270.68917031574409</v>
      </c>
      <c r="M216" s="23">
        <f>VLOOKUP($A216,Data!AG$7:AJ$800,4,0)</f>
        <v>27.334876168096454</v>
      </c>
      <c r="N216" s="23">
        <f>VLOOKUP($A216,Data!AQ$7:AU$800,5,0)</f>
        <v>27.588527231669698</v>
      </c>
      <c r="O216" s="24">
        <f>VLOOKUP($A216,Data!AQ$7:AW$800,7,0)</f>
        <v>27.543025426614573</v>
      </c>
      <c r="P216" s="32">
        <f t="shared" si="219"/>
        <v>-4.8868410917935035E-2</v>
      </c>
      <c r="Q216" s="33">
        <f t="shared" si="205"/>
        <v>-4.8817174894024262E-2</v>
      </c>
      <c r="R216" s="33">
        <f t="shared" si="206"/>
        <v>-4.8797175783804825E-2</v>
      </c>
      <c r="S216" s="34">
        <f t="shared" si="220"/>
        <v>-4.8807861053924359E-2</v>
      </c>
      <c r="T216" s="33">
        <f t="shared" si="221"/>
        <v>-4.87977823638992E-2</v>
      </c>
      <c r="U216" s="33">
        <f t="shared" si="193"/>
        <v>-4.8818582841264391E-2</v>
      </c>
      <c r="V216" s="33">
        <f t="shared" si="194"/>
        <v>-4.8735092332922503E-2</v>
      </c>
      <c r="W216" s="33">
        <f t="shared" si="195"/>
        <v>-4.8669340138534412E-2</v>
      </c>
      <c r="X216" s="33">
        <f t="shared" si="196"/>
        <v>-4.880154685728888E-2</v>
      </c>
      <c r="Y216" s="33">
        <f t="shared" si="197"/>
        <v>-4.8792630385063096E-2</v>
      </c>
      <c r="Z216" s="33">
        <f t="shared" si="198"/>
        <v>-4.8760129113236905E-2</v>
      </c>
      <c r="AA216" s="33">
        <f t="shared" si="199"/>
        <v>-4.8757493714948752E-2</v>
      </c>
      <c r="AB216" s="33">
        <f t="shared" si="200"/>
        <v>-4.8806737322637961E-2</v>
      </c>
      <c r="AC216" s="35">
        <f t="shared" si="201"/>
        <v>-4.7403006088501565E-2</v>
      </c>
      <c r="AD216" s="32">
        <f t="shared" si="222"/>
        <v>1.9392530125061924E-5</v>
      </c>
      <c r="AE216" s="33">
        <f t="shared" si="223"/>
        <v>-1.4079472401284931E-6</v>
      </c>
      <c r="AF216" s="33">
        <f t="shared" si="224"/>
        <v>8.2082561101759488E-5</v>
      </c>
      <c r="AG216" s="33">
        <f t="shared" si="225"/>
        <v>1.478347554898507E-4</v>
      </c>
      <c r="AH216" s="33">
        <f t="shared" si="226"/>
        <v>1.5628036735382267E-5</v>
      </c>
      <c r="AI216" s="33">
        <f t="shared" si="227"/>
        <v>2.4544508961166223E-5</v>
      </c>
      <c r="AJ216" s="33">
        <f t="shared" si="228"/>
        <v>5.7045780787357003E-5</v>
      </c>
      <c r="AK216" s="33">
        <f t="shared" si="229"/>
        <v>5.9681179075510293E-5</v>
      </c>
      <c r="AL216" s="33">
        <f t="shared" si="230"/>
        <v>1.0437571386301414E-5</v>
      </c>
      <c r="AM216" s="35">
        <f t="shared" si="231"/>
        <v>1.4141688055226975E-3</v>
      </c>
      <c r="AN216" s="52">
        <f t="shared" si="232"/>
        <v>-6.0658009437553062E-7</v>
      </c>
      <c r="AO216" s="34">
        <f t="shared" si="233"/>
        <v>-2.1407057459565948E-5</v>
      </c>
      <c r="AP216" s="34">
        <f t="shared" si="234"/>
        <v>6.2083450882322033E-5</v>
      </c>
      <c r="AQ216" s="34">
        <f t="shared" si="235"/>
        <v>1.2783564527041325E-4</v>
      </c>
      <c r="AR216" s="34">
        <f t="shared" si="236"/>
        <v>-4.3710734840551879E-6</v>
      </c>
      <c r="AS216" s="34">
        <f t="shared" si="237"/>
        <v>4.5453987417287678E-6</v>
      </c>
      <c r="AT216" s="34">
        <f t="shared" si="238"/>
        <v>3.7046670567919548E-5</v>
      </c>
      <c r="AU216" s="34">
        <f t="shared" si="239"/>
        <v>3.9682068856072839E-5</v>
      </c>
      <c r="AV216" s="34">
        <f t="shared" si="240"/>
        <v>-9.5615388331360407E-6</v>
      </c>
      <c r="AW216" s="53">
        <f t="shared" si="241"/>
        <v>1.3941696953032601E-3</v>
      </c>
      <c r="AX216" s="52">
        <f t="shared" si="242"/>
        <v>1.0078690025117076E-5</v>
      </c>
      <c r="AY216" s="34">
        <f t="shared" si="243"/>
        <v>-1.0721787340073341E-5</v>
      </c>
      <c r="AZ216" s="34">
        <f t="shared" si="244"/>
        <v>7.276872100181464E-5</v>
      </c>
      <c r="BA216" s="34">
        <f t="shared" si="245"/>
        <v>1.3852091538990585E-4</v>
      </c>
      <c r="BB216" s="34">
        <f t="shared" si="246"/>
        <v>6.314196635437419E-6</v>
      </c>
      <c r="BC216" s="34">
        <f t="shared" si="247"/>
        <v>1.5230668861221375E-5</v>
      </c>
      <c r="BD216" s="34">
        <f t="shared" si="248"/>
        <v>4.7731940687412155E-5</v>
      </c>
      <c r="BE216" s="34">
        <f t="shared" si="249"/>
        <v>5.0367338975565445E-5</v>
      </c>
      <c r="BF216" s="34">
        <f t="shared" si="250"/>
        <v>1.1237312863565663E-6</v>
      </c>
      <c r="BG216" s="53">
        <f t="shared" si="251"/>
        <v>1.4048549654227527E-3</v>
      </c>
      <c r="BH216" s="32">
        <v>1.9392530125061924E-5</v>
      </c>
      <c r="BI216" s="33">
        <v>-1.4079472401284931E-6</v>
      </c>
      <c r="BJ216" s="33">
        <v>8.2082561101759488E-5</v>
      </c>
      <c r="BK216" s="33">
        <v>1.478347554898507E-4</v>
      </c>
      <c r="BL216" s="33">
        <v>1.5628036735382267E-5</v>
      </c>
      <c r="BM216" s="33">
        <v>2.4544508961166223E-5</v>
      </c>
      <c r="BN216" s="33">
        <v>5.7045780787357003E-5</v>
      </c>
      <c r="BO216" s="33">
        <v>5.9681179075510293E-5</v>
      </c>
      <c r="BP216" s="33">
        <v>1.0437571386301414E-5</v>
      </c>
      <c r="BQ216" s="35">
        <v>1.4141688055226975E-3</v>
      </c>
      <c r="BR216" s="32">
        <v>-6.0658009437553062E-7</v>
      </c>
      <c r="BS216" s="33">
        <v>-2.1407057459565948E-5</v>
      </c>
      <c r="BT216" s="33">
        <v>6.2083450882322033E-5</v>
      </c>
      <c r="BU216" s="33">
        <v>1.2783564527041325E-4</v>
      </c>
      <c r="BV216" s="33">
        <v>-4.3710734840551879E-6</v>
      </c>
      <c r="BW216" s="33">
        <v>4.5453987417287678E-6</v>
      </c>
      <c r="BX216" s="33">
        <v>3.7046670567919548E-5</v>
      </c>
      <c r="BY216" s="33">
        <v>3.9682068856072839E-5</v>
      </c>
      <c r="BZ216" s="33">
        <v>-9.5615388331360407E-6</v>
      </c>
      <c r="CA216" s="35">
        <v>1.3941696953032601E-3</v>
      </c>
      <c r="CB216" s="52">
        <v>1.0078690025117076E-5</v>
      </c>
      <c r="CC216" s="34">
        <v>-1.0721787340073341E-5</v>
      </c>
      <c r="CD216" s="34">
        <v>7.276872100181464E-5</v>
      </c>
      <c r="CE216" s="34">
        <v>1.3852091538990585E-4</v>
      </c>
      <c r="CF216" s="34">
        <v>6.314196635437419E-6</v>
      </c>
      <c r="CG216" s="34">
        <v>1.5230668861221375E-5</v>
      </c>
      <c r="CH216" s="34">
        <v>4.7731940687412155E-5</v>
      </c>
      <c r="CI216" s="34">
        <v>5.0367338975565445E-5</v>
      </c>
      <c r="CJ216" s="34">
        <v>1.1237312863565663E-6</v>
      </c>
      <c r="CK216" s="53">
        <v>1.4048549654227527E-3</v>
      </c>
      <c r="CL216" s="33">
        <v>0</v>
      </c>
      <c r="CM216" s="33">
        <f t="shared" si="207"/>
        <v>1.3090939019360315E-2</v>
      </c>
      <c r="CN216" s="33">
        <f t="shared" si="208"/>
        <v>6.5182685392650708E-3</v>
      </c>
      <c r="CO216" s="33">
        <f t="shared" si="209"/>
        <v>5.2611817688270612E-3</v>
      </c>
      <c r="CP216" s="33">
        <f t="shared" si="210"/>
        <v>5.4132637434722852E-3</v>
      </c>
      <c r="CQ216" s="33">
        <f t="shared" si="211"/>
        <v>4.7558754827570215E-3</v>
      </c>
      <c r="CR216" s="33">
        <f t="shared" si="212"/>
        <v>4.7787730331252387E-3</v>
      </c>
      <c r="CS216" s="33">
        <f t="shared" si="213"/>
        <v>1.1074804313327302E-2</v>
      </c>
      <c r="CT216" s="33">
        <f t="shared" si="214"/>
        <v>1.1594894521222088E-2</v>
      </c>
      <c r="CU216" s="33">
        <f t="shared" si="215"/>
        <v>4.7067741765913773E-3</v>
      </c>
      <c r="CV216" s="33">
        <f t="shared" si="216"/>
        <v>5.7781520321811275E-3</v>
      </c>
      <c r="CW216" s="33">
        <f t="shared" si="217"/>
        <v>9.9504201683160431E-3</v>
      </c>
      <c r="CX216" s="35">
        <f t="shared" si="218"/>
        <v>8.8980446352846521E-3</v>
      </c>
    </row>
    <row r="217" spans="1:102" x14ac:dyDescent="0.3">
      <c r="A217" s="21">
        <v>43900</v>
      </c>
      <c r="B217" s="22">
        <v>2882.23</v>
      </c>
      <c r="C217" s="23">
        <v>5192.2299999999996</v>
      </c>
      <c r="D217" s="23">
        <v>5868.1059999999998</v>
      </c>
      <c r="E217" s="23">
        <f t="shared" si="252"/>
        <v>5180.8701963076355</v>
      </c>
      <c r="F217" s="23">
        <f>VLOOKUP($A217,Data!S$7:T$800,2,0)</f>
        <v>287.367977</v>
      </c>
      <c r="G217" s="23">
        <f>VLOOKUP($A217,Data!V$7:Y$800,4,0)</f>
        <v>28.347350521843087</v>
      </c>
      <c r="H217" s="23">
        <f>VLOOKUP($A217,Data!P$7:Q$800,2,0)</f>
        <v>51.525500000000001</v>
      </c>
      <c r="I217" s="23">
        <f>VLOOKUP($A217,Data!K$7:N$800,4,0)</f>
        <v>53.972193198906702</v>
      </c>
      <c r="J217" s="23">
        <f>VLOOKUP($A217,Data!AA$7:AB$800,2,0)</f>
        <v>528.71069999999997</v>
      </c>
      <c r="K217" s="23">
        <f>VLOOKUP($A217,Data!AD$7:AE$800,2,0)</f>
        <v>53.430199999999999</v>
      </c>
      <c r="L217" s="23">
        <f>VLOOKUP($A217,Data!AL$7:AO$800,4,0)</f>
        <v>284.56457577141163</v>
      </c>
      <c r="M217" s="23">
        <f>VLOOKUP($A217,Data!AG$7:AJ$800,4,0)</f>
        <v>28.735970047058881</v>
      </c>
      <c r="N217" s="23">
        <f>VLOOKUP($A217,Data!AQ$7:AU$800,5,0)</f>
        <v>29.004123887521192</v>
      </c>
      <c r="O217" s="24">
        <f>VLOOKUP($A217,Data!AQ$7:AW$800,7,0)</f>
        <v>28.913617828583526</v>
      </c>
      <c r="P217" s="32">
        <f t="shared" si="219"/>
        <v>4.9396335780030221E-2</v>
      </c>
      <c r="Q217" s="33">
        <f t="shared" si="205"/>
        <v>4.9416601148405404E-2</v>
      </c>
      <c r="R217" s="33">
        <f t="shared" si="206"/>
        <v>4.9424159460947692E-2</v>
      </c>
      <c r="S217" s="34">
        <f t="shared" si="220"/>
        <v>4.9419985908810068E-2</v>
      </c>
      <c r="T217" s="33">
        <f t="shared" si="221"/>
        <v>4.9403160668859414E-2</v>
      </c>
      <c r="U217" s="33">
        <f t="shared" si="193"/>
        <v>4.9425039740731203E-2</v>
      </c>
      <c r="V217" s="33">
        <f t="shared" si="194"/>
        <v>4.933293417319895E-2</v>
      </c>
      <c r="W217" s="33">
        <f t="shared" si="195"/>
        <v>4.9349655700076323E-2</v>
      </c>
      <c r="X217" s="33">
        <f t="shared" si="196"/>
        <v>4.9423116773201325E-2</v>
      </c>
      <c r="Y217" s="33">
        <f t="shared" si="197"/>
        <v>4.9424713928247321E-2</v>
      </c>
      <c r="Z217" s="33">
        <f t="shared" si="198"/>
        <v>4.9363005902414159E-2</v>
      </c>
      <c r="AA217" s="33">
        <f t="shared" si="199"/>
        <v>4.9427949133316718E-2</v>
      </c>
      <c r="AB217" s="33">
        <f t="shared" si="200"/>
        <v>4.9433902618776449E-2</v>
      </c>
      <c r="AC217" s="35">
        <f t="shared" si="201"/>
        <v>4.4293483488611507E-2</v>
      </c>
      <c r="AD217" s="32">
        <f t="shared" si="222"/>
        <v>-1.3440479545989703E-5</v>
      </c>
      <c r="AE217" s="33">
        <f t="shared" si="223"/>
        <v>8.4385923257990214E-6</v>
      </c>
      <c r="AF217" s="33">
        <f t="shared" si="224"/>
        <v>-8.3666975206453387E-5</v>
      </c>
      <c r="AG217" s="33">
        <f t="shared" si="225"/>
        <v>-6.6945448329081003E-5</v>
      </c>
      <c r="AH217" s="33">
        <f t="shared" si="226"/>
        <v>6.5156247959219371E-6</v>
      </c>
      <c r="AI217" s="33">
        <f t="shared" si="227"/>
        <v>8.1127798419178276E-6</v>
      </c>
      <c r="AJ217" s="33">
        <f t="shared" si="228"/>
        <v>-5.3595245991244767E-5</v>
      </c>
      <c r="AK217" s="33">
        <f t="shared" si="229"/>
        <v>1.1347984911314057E-5</v>
      </c>
      <c r="AL217" s="33">
        <f t="shared" si="230"/>
        <v>1.7301470371045014E-5</v>
      </c>
      <c r="AM217" s="35">
        <f t="shared" si="231"/>
        <v>-5.1231176597938966E-3</v>
      </c>
      <c r="AN217" s="52">
        <f t="shared" si="232"/>
        <v>-2.0998792088278151E-5</v>
      </c>
      <c r="AO217" s="34">
        <f t="shared" si="233"/>
        <v>8.8027978351057357E-7</v>
      </c>
      <c r="AP217" s="34">
        <f t="shared" si="234"/>
        <v>-9.1225287748741835E-5</v>
      </c>
      <c r="AQ217" s="34">
        <f t="shared" si="235"/>
        <v>-7.4503760871369451E-5</v>
      </c>
      <c r="AR217" s="34">
        <f t="shared" si="236"/>
        <v>-1.0426877463665107E-6</v>
      </c>
      <c r="AS217" s="34">
        <f t="shared" si="237"/>
        <v>5.544672996293798E-7</v>
      </c>
      <c r="AT217" s="34">
        <f t="shared" si="238"/>
        <v>-6.1153558533533214E-5</v>
      </c>
      <c r="AU217" s="34">
        <f t="shared" si="239"/>
        <v>3.7896723690256096E-6</v>
      </c>
      <c r="AV217" s="34">
        <f t="shared" si="240"/>
        <v>9.7431578287565657E-6</v>
      </c>
      <c r="AW217" s="53">
        <f t="shared" si="241"/>
        <v>-5.130675972336185E-3</v>
      </c>
      <c r="AX217" s="52">
        <f t="shared" si="242"/>
        <v>-1.6825239950613025E-5</v>
      </c>
      <c r="AY217" s="34">
        <f t="shared" si="243"/>
        <v>5.0538319211756999E-6</v>
      </c>
      <c r="AZ217" s="34">
        <f t="shared" si="244"/>
        <v>-8.7051735611076708E-5</v>
      </c>
      <c r="BA217" s="34">
        <f t="shared" si="245"/>
        <v>-7.0330208733704325E-5</v>
      </c>
      <c r="BB217" s="34">
        <f t="shared" si="246"/>
        <v>3.1308643912986156E-6</v>
      </c>
      <c r="BC217" s="34">
        <f t="shared" si="247"/>
        <v>4.7280194372945061E-6</v>
      </c>
      <c r="BD217" s="34">
        <f t="shared" si="248"/>
        <v>-5.6980006395868088E-5</v>
      </c>
      <c r="BE217" s="34">
        <f t="shared" si="249"/>
        <v>7.9632245066907359E-6</v>
      </c>
      <c r="BF217" s="34">
        <f t="shared" si="250"/>
        <v>1.3916709966421692E-5</v>
      </c>
      <c r="BG217" s="53">
        <f t="shared" si="251"/>
        <v>-5.1265024201985199E-3</v>
      </c>
      <c r="BH217" s="32">
        <v>-1.3440479545989703E-5</v>
      </c>
      <c r="BI217" s="33">
        <v>8.4385923257990214E-6</v>
      </c>
      <c r="BJ217" s="33">
        <v>-8.3666975206453387E-5</v>
      </c>
      <c r="BK217" s="33">
        <v>-6.6945448329081003E-5</v>
      </c>
      <c r="BL217" s="33">
        <v>6.5156247959219371E-6</v>
      </c>
      <c r="BM217" s="33">
        <v>8.1127798419178276E-6</v>
      </c>
      <c r="BN217" s="33">
        <v>-5.3595245991244767E-5</v>
      </c>
      <c r="BO217" s="33">
        <v>1.1347984911314057E-5</v>
      </c>
      <c r="BP217" s="33">
        <v>1.7301470371045014E-5</v>
      </c>
      <c r="BQ217" s="35">
        <v>-5.1231176597938966E-3</v>
      </c>
      <c r="BR217" s="32">
        <v>-2.0998792088278151E-5</v>
      </c>
      <c r="BS217" s="33">
        <v>8.8027978351057357E-7</v>
      </c>
      <c r="BT217" s="33">
        <v>-9.1225287748741835E-5</v>
      </c>
      <c r="BU217" s="33">
        <v>-7.4503760871369451E-5</v>
      </c>
      <c r="BV217" s="33">
        <v>-1.0426877463665107E-6</v>
      </c>
      <c r="BW217" s="33">
        <v>5.544672996293798E-7</v>
      </c>
      <c r="BX217" s="33">
        <v>-6.1153558533533214E-5</v>
      </c>
      <c r="BY217" s="33">
        <v>3.7896723690256096E-6</v>
      </c>
      <c r="BZ217" s="33">
        <v>9.7431578287565657E-6</v>
      </c>
      <c r="CA217" s="35">
        <v>-5.130675972336185E-3</v>
      </c>
      <c r="CB217" s="52">
        <v>-1.6825239950613025E-5</v>
      </c>
      <c r="CC217" s="34">
        <v>5.0538319211756999E-6</v>
      </c>
      <c r="CD217" s="34">
        <v>-8.7051735611076708E-5</v>
      </c>
      <c r="CE217" s="34">
        <v>-7.0330208733704325E-5</v>
      </c>
      <c r="CF217" s="34">
        <v>3.1308643912986156E-6</v>
      </c>
      <c r="CG217" s="34">
        <v>4.7280194372945061E-6</v>
      </c>
      <c r="CH217" s="34">
        <v>-5.6980006395868088E-5</v>
      </c>
      <c r="CI217" s="34">
        <v>7.9632245066907359E-6</v>
      </c>
      <c r="CJ217" s="34">
        <v>1.3916709966421692E-5</v>
      </c>
      <c r="CK217" s="53">
        <v>-5.1265024201985199E-3</v>
      </c>
      <c r="CL217" s="33">
        <v>0</v>
      </c>
      <c r="CM217" s="33">
        <f t="shared" si="207"/>
        <v>1.3069638706918241E-2</v>
      </c>
      <c r="CN217" s="33">
        <f t="shared" si="208"/>
        <v>6.5084129592756224E-3</v>
      </c>
      <c r="CO217" s="33">
        <f t="shared" si="209"/>
        <v>5.240687117543219E-3</v>
      </c>
      <c r="CP217" s="33">
        <f t="shared" si="210"/>
        <v>5.4147519651768228E-3</v>
      </c>
      <c r="CQ217" s="33">
        <f t="shared" si="211"/>
        <v>4.6691773034415185E-3</v>
      </c>
      <c r="CR217" s="33">
        <f t="shared" si="212"/>
        <v>4.6226325548457403E-3</v>
      </c>
      <c r="CS217" s="33">
        <f t="shared" si="213"/>
        <v>1.1058192517826804E-2</v>
      </c>
      <c r="CT217" s="33">
        <f t="shared" si="214"/>
        <v>1.1568791800883105E-2</v>
      </c>
      <c r="CU217" s="33">
        <f t="shared" si="215"/>
        <v>4.6465219897884324E-3</v>
      </c>
      <c r="CV217" s="33">
        <f t="shared" si="216"/>
        <v>5.715049273836259E-3</v>
      </c>
      <c r="CW217" s="33">
        <f t="shared" si="217"/>
        <v>9.9393378467516058E-3</v>
      </c>
      <c r="CX217" s="35">
        <f t="shared" si="218"/>
        <v>7.4002946404860825E-3</v>
      </c>
    </row>
    <row r="218" spans="1:102" x14ac:dyDescent="0.3">
      <c r="A218" s="21">
        <v>43899</v>
      </c>
      <c r="B218" s="22">
        <v>2746.56</v>
      </c>
      <c r="C218" s="23">
        <v>4947.7299999999996</v>
      </c>
      <c r="D218" s="23">
        <v>5591.7389999999996</v>
      </c>
      <c r="E218" s="23">
        <f t="shared" si="252"/>
        <v>4936.8892015344463</v>
      </c>
      <c r="F218" s="23">
        <f>VLOOKUP($A218,Data!S$7:T$800,2,0)</f>
        <v>273.83944300000002</v>
      </c>
      <c r="G218" s="23">
        <f>VLOOKUP($A218,Data!V$7:Y$800,4,0)</f>
        <v>27.012268097630418</v>
      </c>
      <c r="H218" s="23">
        <f>VLOOKUP($A218,Data!P$7:Q$800,2,0)</f>
        <v>49.103099999999998</v>
      </c>
      <c r="I218" s="23">
        <f>VLOOKUP($A218,Data!K$7:N$800,4,0)</f>
        <v>51.433945687911823</v>
      </c>
      <c r="J218" s="23">
        <f>VLOOKUP($A218,Data!AA$7:AB$800,2,0)</f>
        <v>503.81079999999997</v>
      </c>
      <c r="K218" s="23">
        <f>VLOOKUP($A218,Data!AD$7:AE$800,2,0)</f>
        <v>50.913800000000002</v>
      </c>
      <c r="L218" s="23">
        <f>VLOOKUP($A218,Data!AL$7:AO$800,4,0)</f>
        <v>271.17839505567133</v>
      </c>
      <c r="M218" s="23">
        <f>VLOOKUP($A218,Data!AG$7:AJ$800,4,0)</f>
        <v>27.382508795187743</v>
      </c>
      <c r="N218" s="23">
        <f>VLOOKUP($A218,Data!AQ$7:AU$800,5,0)</f>
        <v>27.637875825379545</v>
      </c>
      <c r="O218" s="24">
        <f>VLOOKUP($A218,Data!AQ$7:AW$800,7,0)</f>
        <v>27.687252947316548</v>
      </c>
      <c r="P218" s="32">
        <f t="shared" si="219"/>
        <v>-7.5969680759797709E-2</v>
      </c>
      <c r="Q218" s="33">
        <f t="shared" si="205"/>
        <v>-7.5898843876655464E-2</v>
      </c>
      <c r="R218" s="33">
        <f t="shared" si="206"/>
        <v>-7.5867513673403164E-2</v>
      </c>
      <c r="S218" s="34">
        <f t="shared" si="220"/>
        <v>-7.588283873636234E-2</v>
      </c>
      <c r="T218" s="33">
        <f t="shared" si="221"/>
        <v>-7.5880028560170731E-2</v>
      </c>
      <c r="U218" s="33">
        <f t="shared" ref="U218:U281" si="253">G218/IFERROR(G219,IFERROR(G220,G221))-1</f>
        <v>-7.5878426953317701E-2</v>
      </c>
      <c r="V218" s="33">
        <f t="shared" ref="V218:V281" si="254">H218/IFERROR(H219,IFERROR(H220,H221))-1</f>
        <v>-7.5829865561496734E-2</v>
      </c>
      <c r="W218" s="33">
        <f t="shared" ref="W218:W281" si="255">I218/IFERROR(I219,IFERROR(I220,I221))-1</f>
        <v>-7.5835248364857666E-2</v>
      </c>
      <c r="X218" s="33">
        <f t="shared" ref="X218:X281" si="256">J218/IFERROR(J219,IFERROR(J220,J221))-1</f>
        <v>-7.5875285825023231E-2</v>
      </c>
      <c r="Y218" s="33">
        <f t="shared" ref="Y218:Y281" si="257">K218/IFERROR(K219,IFERROR(K220,K221))-1</f>
        <v>-7.588234760275514E-2</v>
      </c>
      <c r="Z218" s="33">
        <f t="shared" ref="Z218:Z281" si="258">L218/IFERROR(L219,IFERROR(L220,L221))-1</f>
        <v>-7.5843454881329597E-2</v>
      </c>
      <c r="AA218" s="33">
        <f t="shared" ref="AA218:AA281" si="259">M218/IFERROR(M219,IFERROR(M220,M221))-1</f>
        <v>-7.5894426973968532E-2</v>
      </c>
      <c r="AB218" s="33">
        <f t="shared" ref="AB218:AB281" si="260">N218/IFERROR(N219,IFERROR(N220,N221))-1</f>
        <v>-7.5857648595090366E-2</v>
      </c>
      <c r="AC218" s="35">
        <f t="shared" ref="AC218:AC281" si="261">O218/IFERROR(O219,IFERROR(O220,O221))-1</f>
        <v>-7.3944597186526351E-2</v>
      </c>
      <c r="AD218" s="32">
        <f t="shared" si="222"/>
        <v>1.8815316484732669E-5</v>
      </c>
      <c r="AE218" s="33">
        <f t="shared" si="223"/>
        <v>2.0416923337762682E-5</v>
      </c>
      <c r="AF218" s="33">
        <f t="shared" si="224"/>
        <v>6.8978315158729764E-5</v>
      </c>
      <c r="AG218" s="33">
        <f t="shared" si="225"/>
        <v>6.359551179779821E-5</v>
      </c>
      <c r="AH218" s="33">
        <f t="shared" si="226"/>
        <v>2.3558051632233123E-5</v>
      </c>
      <c r="AI218" s="33">
        <f t="shared" si="227"/>
        <v>1.6496273900323821E-5</v>
      </c>
      <c r="AJ218" s="33">
        <f t="shared" si="228"/>
        <v>5.538899532586683E-5</v>
      </c>
      <c r="AK218" s="33">
        <f t="shared" si="229"/>
        <v>4.4169026869322892E-6</v>
      </c>
      <c r="AL218" s="33">
        <f t="shared" si="230"/>
        <v>4.1195281565098441E-5</v>
      </c>
      <c r="AM218" s="35">
        <f t="shared" si="231"/>
        <v>1.9542466901291133E-3</v>
      </c>
      <c r="AN218" s="52">
        <f t="shared" si="232"/>
        <v>-1.251488676756729E-5</v>
      </c>
      <c r="AO218" s="34">
        <f t="shared" si="233"/>
        <v>-1.0913279914537277E-5</v>
      </c>
      <c r="AP218" s="34">
        <f t="shared" si="234"/>
        <v>3.7648111906429804E-5</v>
      </c>
      <c r="AQ218" s="34">
        <f t="shared" si="235"/>
        <v>3.226530854549825E-5</v>
      </c>
      <c r="AR218" s="34">
        <f t="shared" si="236"/>
        <v>-7.7721516200668361E-6</v>
      </c>
      <c r="AS218" s="34">
        <f t="shared" si="237"/>
        <v>-1.4833929351976138E-5</v>
      </c>
      <c r="AT218" s="34">
        <f t="shared" si="238"/>
        <v>2.405879207356687E-5</v>
      </c>
      <c r="AU218" s="34">
        <f t="shared" si="239"/>
        <v>-2.691330056536767E-5</v>
      </c>
      <c r="AV218" s="34">
        <f t="shared" si="240"/>
        <v>9.8650783127984809E-6</v>
      </c>
      <c r="AW218" s="53">
        <f t="shared" si="241"/>
        <v>1.9229164868768134E-3</v>
      </c>
      <c r="AX218" s="52">
        <f t="shared" si="242"/>
        <v>2.810176191636593E-6</v>
      </c>
      <c r="AY218" s="34">
        <f t="shared" si="243"/>
        <v>4.4117830446666062E-6</v>
      </c>
      <c r="AZ218" s="34">
        <f t="shared" si="244"/>
        <v>5.2973174865633688E-5</v>
      </c>
      <c r="BA218" s="34">
        <f t="shared" si="245"/>
        <v>4.7590371504702134E-5</v>
      </c>
      <c r="BB218" s="34">
        <f t="shared" si="246"/>
        <v>7.5529113391370473E-6</v>
      </c>
      <c r="BC218" s="34">
        <f t="shared" si="247"/>
        <v>4.9113360722774502E-7</v>
      </c>
      <c r="BD218" s="34">
        <f t="shared" si="248"/>
        <v>3.9383855032770754E-5</v>
      </c>
      <c r="BE218" s="34">
        <f t="shared" si="249"/>
        <v>-1.1588237606163787E-5</v>
      </c>
      <c r="BF218" s="34">
        <f t="shared" si="250"/>
        <v>2.5190141272002364E-5</v>
      </c>
      <c r="BG218" s="53">
        <f t="shared" si="251"/>
        <v>1.9382415498360173E-3</v>
      </c>
      <c r="BH218" s="32">
        <v>1.8815316484732669E-5</v>
      </c>
      <c r="BI218" s="33">
        <v>2.0416923337762682E-5</v>
      </c>
      <c r="BJ218" s="33">
        <v>6.8978315158729764E-5</v>
      </c>
      <c r="BK218" s="33">
        <v>6.359551179779821E-5</v>
      </c>
      <c r="BL218" s="33">
        <v>2.3558051632233123E-5</v>
      </c>
      <c r="BM218" s="33">
        <v>1.6496273900323821E-5</v>
      </c>
      <c r="BN218" s="33">
        <v>5.538899532586683E-5</v>
      </c>
      <c r="BO218" s="33">
        <v>4.4169026869322892E-6</v>
      </c>
      <c r="BP218" s="33">
        <v>4.1195281565098441E-5</v>
      </c>
      <c r="BQ218" s="35">
        <v>1.9542466901291133E-3</v>
      </c>
      <c r="BR218" s="32">
        <v>-1.251488676756729E-5</v>
      </c>
      <c r="BS218" s="33">
        <v>-1.0913279914537277E-5</v>
      </c>
      <c r="BT218" s="33">
        <v>3.7648111906429804E-5</v>
      </c>
      <c r="BU218" s="33">
        <v>3.226530854549825E-5</v>
      </c>
      <c r="BV218" s="33">
        <v>-7.7721516200668361E-6</v>
      </c>
      <c r="BW218" s="33">
        <v>-1.4833929351976138E-5</v>
      </c>
      <c r="BX218" s="33">
        <v>2.405879207356687E-5</v>
      </c>
      <c r="BY218" s="33">
        <v>-2.691330056536767E-5</v>
      </c>
      <c r="BZ218" s="33">
        <v>9.8650783127984809E-6</v>
      </c>
      <c r="CA218" s="35">
        <v>1.9229164868768134E-3</v>
      </c>
      <c r="CB218" s="52">
        <v>2.810176191636593E-6</v>
      </c>
      <c r="CC218" s="34">
        <v>4.4117830446666062E-6</v>
      </c>
      <c r="CD218" s="34">
        <v>5.2973174865633688E-5</v>
      </c>
      <c r="CE218" s="34">
        <v>4.7590371504702134E-5</v>
      </c>
      <c r="CF218" s="34">
        <v>7.5529113391370473E-6</v>
      </c>
      <c r="CG218" s="34">
        <v>4.9113360722774502E-7</v>
      </c>
      <c r="CH218" s="34">
        <v>3.9383855032770754E-5</v>
      </c>
      <c r="CI218" s="34">
        <v>-1.1588237606163787E-5</v>
      </c>
      <c r="CJ218" s="34">
        <v>2.5190141272002364E-5</v>
      </c>
      <c r="CK218" s="53">
        <v>1.9382415498360173E-3</v>
      </c>
      <c r="CL218" s="33">
        <v>0</v>
      </c>
      <c r="CM218" s="33">
        <f t="shared" ref="CM218:CM233" si="262">(D218/D$767)/($C218/$C$767)-1</f>
        <v>1.3062342232096569E-2</v>
      </c>
      <c r="CN218" s="33">
        <f t="shared" si="208"/>
        <v>6.5051666042710288E-3</v>
      </c>
      <c r="CO218" s="33">
        <f t="shared" si="209"/>
        <v>5.2535619757485552E-3</v>
      </c>
      <c r="CP218" s="33">
        <f t="shared" si="210"/>
        <v>5.4066672665189497E-3</v>
      </c>
      <c r="CQ218" s="33">
        <f t="shared" si="211"/>
        <v>4.7492830815132336E-3</v>
      </c>
      <c r="CR218" s="33">
        <f t="shared" si="212"/>
        <v>4.6867245495134657E-3</v>
      </c>
      <c r="CS218" s="33">
        <f t="shared" si="213"/>
        <v>1.1051915091949471E-2</v>
      </c>
      <c r="CT218" s="33">
        <f t="shared" si="214"/>
        <v>1.1560971673536979E-2</v>
      </c>
      <c r="CU218" s="33">
        <f t="shared" si="215"/>
        <v>4.6978333826783736E-3</v>
      </c>
      <c r="CV218" s="33">
        <f t="shared" si="216"/>
        <v>5.7041739781920064E-3</v>
      </c>
      <c r="CW218" s="33">
        <f t="shared" si="217"/>
        <v>9.9226875027069728E-3</v>
      </c>
      <c r="CX218" s="35">
        <f t="shared" si="218"/>
        <v>1.234242089288129E-2</v>
      </c>
    </row>
    <row r="219" spans="1:102" x14ac:dyDescent="0.3">
      <c r="A219" s="21">
        <v>43896</v>
      </c>
      <c r="B219" s="22">
        <v>2972.37</v>
      </c>
      <c r="C219" s="23">
        <v>5354.1</v>
      </c>
      <c r="D219" s="23">
        <v>6050.7979999999998</v>
      </c>
      <c r="E219" s="23">
        <f t="shared" si="252"/>
        <v>5342.2762918759618</v>
      </c>
      <c r="F219" s="23">
        <f>VLOOKUP($A219,Data!S$7:T$800,2,0)</f>
        <v>296.32455900000002</v>
      </c>
      <c r="G219" s="23">
        <f>VLOOKUP($A219,Data!V$7:Y$800,4,0)</f>
        <v>29.230210489054219</v>
      </c>
      <c r="H219" s="23">
        <f>VLOOKUP($A219,Data!P$7:Q$800,2,0)</f>
        <v>53.132100000000001</v>
      </c>
      <c r="I219" s="23">
        <f>VLOOKUP($A219,Data!K$7:N$800,4,0)</f>
        <v>55.654520037589357</v>
      </c>
      <c r="J219" s="23">
        <f>VLOOKUP($A219,Data!AA$7:AB$800,2,0)</f>
        <v>545.17619999999999</v>
      </c>
      <c r="K219" s="23">
        <f>VLOOKUP($A219,Data!AD$7:AE$800,2,0)</f>
        <v>55.094499999999996</v>
      </c>
      <c r="L219" s="23">
        <f>VLOOKUP($A219,Data!AL$7:AO$800,4,0)</f>
        <v>293.43339771602166</v>
      </c>
      <c r="M219" s="23">
        <f>VLOOKUP($A219,Data!AG$7:AJ$800,4,0)</f>
        <v>29.631364201735416</v>
      </c>
      <c r="N219" s="23">
        <f>VLOOKUP($A219,Data!AQ$7:AU$800,5,0)</f>
        <v>29.906513626784442</v>
      </c>
      <c r="O219" s="24">
        <f>VLOOKUP($A219,Data!AQ$7:AW$800,7,0)</f>
        <v>29.898052387793609</v>
      </c>
      <c r="P219" s="32">
        <f t="shared" si="219"/>
        <v>-1.7053909799797706E-2</v>
      </c>
      <c r="Q219" s="33">
        <f t="shared" si="205"/>
        <v>-1.7031799914446144E-2</v>
      </c>
      <c r="R219" s="33">
        <f t="shared" si="206"/>
        <v>-1.7022278972899429E-2</v>
      </c>
      <c r="S219" s="34">
        <f t="shared" si="220"/>
        <v>-1.7027023596934171E-2</v>
      </c>
      <c r="T219" s="33">
        <f t="shared" si="221"/>
        <v>-1.7028205054673506E-2</v>
      </c>
      <c r="U219" s="33">
        <f t="shared" si="253"/>
        <v>-1.7028193816524761E-2</v>
      </c>
      <c r="V219" s="33">
        <f t="shared" si="254"/>
        <v>-1.7020615295242902E-2</v>
      </c>
      <c r="W219" s="33">
        <f t="shared" si="255"/>
        <v>-1.7028670721112027E-2</v>
      </c>
      <c r="X219" s="33">
        <f t="shared" si="256"/>
        <v>-1.7027337100598117E-2</v>
      </c>
      <c r="Y219" s="33">
        <f t="shared" si="257"/>
        <v>-1.7013957654229195E-2</v>
      </c>
      <c r="Z219" s="33">
        <f t="shared" si="258"/>
        <v>-1.7004333901605939E-2</v>
      </c>
      <c r="AA219" s="33">
        <f t="shared" si="259"/>
        <v>-1.7077755137645756E-2</v>
      </c>
      <c r="AB219" s="33">
        <f t="shared" si="260"/>
        <v>-1.7020374684767137E-2</v>
      </c>
      <c r="AC219" s="35">
        <f t="shared" si="261"/>
        <v>-2.0921135230130394E-2</v>
      </c>
      <c r="AD219" s="32">
        <f t="shared" si="222"/>
        <v>3.5948597726376263E-6</v>
      </c>
      <c r="AE219" s="33">
        <f t="shared" si="223"/>
        <v>3.6060979213825561E-6</v>
      </c>
      <c r="AF219" s="33">
        <f t="shared" si="224"/>
        <v>1.1184619203241652E-5</v>
      </c>
      <c r="AG219" s="33">
        <f t="shared" si="225"/>
        <v>3.1291933341170974E-6</v>
      </c>
      <c r="AH219" s="33">
        <f t="shared" si="226"/>
        <v>4.4628138480273805E-6</v>
      </c>
      <c r="AI219" s="33">
        <f t="shared" si="227"/>
        <v>1.7842260216949235E-5</v>
      </c>
      <c r="AJ219" s="33">
        <f t="shared" si="228"/>
        <v>2.746601284020489E-5</v>
      </c>
      <c r="AK219" s="33">
        <f t="shared" si="229"/>
        <v>-4.5955223199611872E-5</v>
      </c>
      <c r="AL219" s="33">
        <f t="shared" si="230"/>
        <v>1.1425229679007387E-5</v>
      </c>
      <c r="AM219" s="35">
        <f t="shared" si="231"/>
        <v>-3.8893353156842503E-3</v>
      </c>
      <c r="AN219" s="52">
        <f t="shared" si="232"/>
        <v>-5.9260817740769411E-6</v>
      </c>
      <c r="AO219" s="34">
        <f t="shared" si="233"/>
        <v>-5.9148436253320114E-6</v>
      </c>
      <c r="AP219" s="34">
        <f t="shared" si="234"/>
        <v>1.663677656527085E-6</v>
      </c>
      <c r="AQ219" s="34">
        <f t="shared" si="235"/>
        <v>-6.3917482125974701E-6</v>
      </c>
      <c r="AR219" s="34">
        <f t="shared" si="236"/>
        <v>-5.058127698687187E-6</v>
      </c>
      <c r="AS219" s="34">
        <f t="shared" si="237"/>
        <v>8.3213186702346675E-6</v>
      </c>
      <c r="AT219" s="34">
        <f t="shared" si="238"/>
        <v>1.7945071293490322E-5</v>
      </c>
      <c r="AU219" s="34">
        <f t="shared" si="239"/>
        <v>-5.547616474632644E-5</v>
      </c>
      <c r="AV219" s="34">
        <f t="shared" si="240"/>
        <v>1.9042881322928196E-6</v>
      </c>
      <c r="AW219" s="53">
        <f t="shared" si="241"/>
        <v>-3.8988562572309649E-3</v>
      </c>
      <c r="AX219" s="52">
        <f t="shared" si="242"/>
        <v>-1.1814577394186898E-6</v>
      </c>
      <c r="AY219" s="34">
        <f t="shared" si="243"/>
        <v>-1.17021959067376E-6</v>
      </c>
      <c r="AZ219" s="34">
        <f t="shared" si="244"/>
        <v>6.4083016911853363E-6</v>
      </c>
      <c r="BA219" s="34">
        <f t="shared" si="245"/>
        <v>-1.6471241779392187E-6</v>
      </c>
      <c r="BB219" s="34">
        <f t="shared" si="246"/>
        <v>-3.135036640289357E-7</v>
      </c>
      <c r="BC219" s="34">
        <f t="shared" si="247"/>
        <v>1.3065942704892919E-5</v>
      </c>
      <c r="BD219" s="34">
        <f t="shared" si="248"/>
        <v>2.2689695328148574E-5</v>
      </c>
      <c r="BE219" s="34">
        <f t="shared" si="249"/>
        <v>-5.0731540711668188E-5</v>
      </c>
      <c r="BF219" s="34">
        <f t="shared" si="250"/>
        <v>6.6489121669510709E-6</v>
      </c>
      <c r="BG219" s="53">
        <f t="shared" si="251"/>
        <v>-3.8941116331963066E-3</v>
      </c>
      <c r="BH219" s="32">
        <v>3.5948597726376263E-6</v>
      </c>
      <c r="BI219" s="33">
        <v>3.6060979213825561E-6</v>
      </c>
      <c r="BJ219" s="33">
        <v>1.1184619203241652E-5</v>
      </c>
      <c r="BK219" s="33">
        <v>3.1291933341170974E-6</v>
      </c>
      <c r="BL219" s="33">
        <v>4.4628138480273805E-6</v>
      </c>
      <c r="BM219" s="33">
        <v>1.7842260216949235E-5</v>
      </c>
      <c r="BN219" s="33">
        <v>2.746601284020489E-5</v>
      </c>
      <c r="BO219" s="33">
        <v>-4.5955223199611872E-5</v>
      </c>
      <c r="BP219" s="33">
        <v>1.1425229679007387E-5</v>
      </c>
      <c r="BQ219" s="35">
        <v>-3.8893353156842503E-3</v>
      </c>
      <c r="BR219" s="32">
        <v>-5.9260817740769411E-6</v>
      </c>
      <c r="BS219" s="33">
        <v>-5.9148436253320114E-6</v>
      </c>
      <c r="BT219" s="33">
        <v>1.663677656527085E-6</v>
      </c>
      <c r="BU219" s="33">
        <v>-6.3917482125974701E-6</v>
      </c>
      <c r="BV219" s="33">
        <v>-5.058127698687187E-6</v>
      </c>
      <c r="BW219" s="33">
        <v>8.3213186702346675E-6</v>
      </c>
      <c r="BX219" s="33">
        <v>1.7945071293490322E-5</v>
      </c>
      <c r="BY219" s="33">
        <v>-5.547616474632644E-5</v>
      </c>
      <c r="BZ219" s="33">
        <v>1.9042881322928196E-6</v>
      </c>
      <c r="CA219" s="35">
        <v>-3.8988562572309649E-3</v>
      </c>
      <c r="CB219" s="52">
        <v>-1.1814577394186898E-6</v>
      </c>
      <c r="CC219" s="34">
        <v>-1.17021959067376E-6</v>
      </c>
      <c r="CD219" s="34">
        <v>6.4083016911853363E-6</v>
      </c>
      <c r="CE219" s="34">
        <v>-1.6471241779392187E-6</v>
      </c>
      <c r="CF219" s="34">
        <v>-3.135036640289357E-7</v>
      </c>
      <c r="CG219" s="34">
        <v>1.3065942704892919E-5</v>
      </c>
      <c r="CH219" s="34">
        <v>2.2689695328148574E-5</v>
      </c>
      <c r="CI219" s="34">
        <v>-5.0731540711668188E-5</v>
      </c>
      <c r="CJ219" s="34">
        <v>6.6489121669510709E-6</v>
      </c>
      <c r="CK219" s="53">
        <v>-3.8941116331963066E-3</v>
      </c>
      <c r="CL219" s="33">
        <v>0</v>
      </c>
      <c r="CM219" s="33">
        <f t="shared" si="262"/>
        <v>1.3027997103493449E-2</v>
      </c>
      <c r="CN219" s="33">
        <f t="shared" si="208"/>
        <v>6.4877345544480658E-3</v>
      </c>
      <c r="CO219" s="33">
        <f t="shared" si="209"/>
        <v>5.2330947588281607E-3</v>
      </c>
      <c r="CP219" s="33">
        <f t="shared" si="210"/>
        <v>5.3844544847296838E-3</v>
      </c>
      <c r="CQ219" s="33">
        <f t="shared" si="211"/>
        <v>4.6742904907322025E-3</v>
      </c>
      <c r="CR219" s="33">
        <f t="shared" si="212"/>
        <v>4.6175879953100907E-3</v>
      </c>
      <c r="CS219" s="33">
        <f t="shared" si="213"/>
        <v>1.1026141067239426E-2</v>
      </c>
      <c r="CT219" s="33">
        <f t="shared" si="214"/>
        <v>1.1542914463167575E-2</v>
      </c>
      <c r="CU219" s="33">
        <f t="shared" si="215"/>
        <v>4.6376171737567695E-3</v>
      </c>
      <c r="CV219" s="33">
        <f t="shared" si="216"/>
        <v>5.6993670626208637E-3</v>
      </c>
      <c r="CW219" s="33">
        <f t="shared" si="217"/>
        <v>9.8776684107810819E-3</v>
      </c>
      <c r="CX219" s="35">
        <f t="shared" si="218"/>
        <v>1.0206083456377302E-2</v>
      </c>
    </row>
    <row r="220" spans="1:102" x14ac:dyDescent="0.3">
      <c r="A220" s="21">
        <v>43895</v>
      </c>
      <c r="B220" s="22">
        <v>3023.94</v>
      </c>
      <c r="C220" s="23">
        <v>5446.87</v>
      </c>
      <c r="D220" s="23">
        <v>6155.58</v>
      </c>
      <c r="E220" s="23">
        <f t="shared" si="252"/>
        <v>5434.8150153879442</v>
      </c>
      <c r="F220" s="23">
        <f>VLOOKUP($A220,Data!S$7:T$800,2,0)</f>
        <v>301.45784500000002</v>
      </c>
      <c r="G220" s="23">
        <f>VLOOKUP($A220,Data!V$7:Y$800,4,0)</f>
        <v>29.736570576265638</v>
      </c>
      <c r="H220" s="23">
        <f>VLOOKUP($A220,Data!P$7:Q$800,2,0)</f>
        <v>54.052100000000003</v>
      </c>
      <c r="I220" s="23">
        <f>VLOOKUP($A220,Data!K$7:N$800,4,0)</f>
        <v>56.618660565021521</v>
      </c>
      <c r="J220" s="23">
        <f>VLOOKUP($A220,Data!AA$7:AB$800,2,0)</f>
        <v>554.61990000000003</v>
      </c>
      <c r="K220" s="23">
        <f>VLOOKUP($A220,Data!AD$7:AE$800,2,0)</f>
        <v>56.048099999999998</v>
      </c>
      <c r="L220" s="23">
        <f>VLOOKUP($A220,Data!AL$7:AO$800,4,0)</f>
        <v>298.50935038268022</v>
      </c>
      <c r="M220" s="23">
        <f>VLOOKUP($A220,Data!AG$7:AJ$800,4,0)</f>
        <v>30.146193512880473</v>
      </c>
      <c r="N220" s="23">
        <f>VLOOKUP($A220,Data!AQ$7:AU$800,5,0)</f>
        <v>30.424347419402196</v>
      </c>
      <c r="O220" s="24">
        <f>VLOOKUP($A220,Data!AQ$7:AW$800,7,0)</f>
        <v>30.536919408245097</v>
      </c>
      <c r="P220" s="32">
        <f t="shared" si="219"/>
        <v>-3.3922022158894838E-2</v>
      </c>
      <c r="Q220" s="33">
        <f t="shared" si="205"/>
        <v>-3.3776927880112328E-2</v>
      </c>
      <c r="R220" s="33">
        <f t="shared" si="206"/>
        <v>-3.3714761579221153E-2</v>
      </c>
      <c r="S220" s="34">
        <f t="shared" si="220"/>
        <v>-3.3745850666172209E-2</v>
      </c>
      <c r="T220" s="33">
        <f t="shared" si="221"/>
        <v>-3.3738892381199426E-2</v>
      </c>
      <c r="U220" s="33">
        <f t="shared" si="253"/>
        <v>-3.3737785031137446E-2</v>
      </c>
      <c r="V220" s="33">
        <f t="shared" si="254"/>
        <v>-3.3719294293891533E-2</v>
      </c>
      <c r="W220" s="33">
        <f t="shared" si="255"/>
        <v>-3.3747481531229084E-2</v>
      </c>
      <c r="X220" s="33">
        <f t="shared" si="256"/>
        <v>-3.371795646869169E-2</v>
      </c>
      <c r="Y220" s="33">
        <f t="shared" si="257"/>
        <v>-3.3723420028204831E-2</v>
      </c>
      <c r="Z220" s="33">
        <f t="shared" si="258"/>
        <v>-3.3738119421610424E-2</v>
      </c>
      <c r="AA220" s="33">
        <f t="shared" si="259"/>
        <v>-3.3584226198050571E-2</v>
      </c>
      <c r="AB220" s="33">
        <f t="shared" si="260"/>
        <v>-3.3762525079611749E-2</v>
      </c>
      <c r="AC220" s="35">
        <f t="shared" si="261"/>
        <v>-2.949049376873758E-2</v>
      </c>
      <c r="AD220" s="32">
        <f t="shared" si="222"/>
        <v>3.803549891290281E-5</v>
      </c>
      <c r="AE220" s="33">
        <f t="shared" si="223"/>
        <v>3.9142848974882405E-5</v>
      </c>
      <c r="AF220" s="33">
        <f t="shared" si="224"/>
        <v>5.7633586220795507E-5</v>
      </c>
      <c r="AG220" s="33">
        <f t="shared" si="225"/>
        <v>2.9446348883244156E-5</v>
      </c>
      <c r="AH220" s="33">
        <f t="shared" si="226"/>
        <v>5.8971411420638553E-5</v>
      </c>
      <c r="AI220" s="33">
        <f t="shared" si="227"/>
        <v>5.3507851907497184E-5</v>
      </c>
      <c r="AJ220" s="33">
        <f t="shared" si="228"/>
        <v>3.8808458501904397E-5</v>
      </c>
      <c r="AK220" s="33">
        <f t="shared" si="229"/>
        <v>1.9270168206175775E-4</v>
      </c>
      <c r="AL220" s="33">
        <f t="shared" si="230"/>
        <v>1.4402800500579183E-5</v>
      </c>
      <c r="AM220" s="35">
        <f t="shared" si="231"/>
        <v>4.2864341113747484E-3</v>
      </c>
      <c r="AN220" s="52">
        <f t="shared" si="232"/>
        <v>-2.4130801978272665E-5</v>
      </c>
      <c r="AO220" s="34">
        <f t="shared" si="233"/>
        <v>-2.302345191629307E-5</v>
      </c>
      <c r="AP220" s="34">
        <f t="shared" si="234"/>
        <v>-4.532714670379967E-6</v>
      </c>
      <c r="AQ220" s="34">
        <f t="shared" si="235"/>
        <v>-3.2719952007931319E-5</v>
      </c>
      <c r="AR220" s="34">
        <f t="shared" si="236"/>
        <v>-3.1948894705369213E-6</v>
      </c>
      <c r="AS220" s="34">
        <f t="shared" si="237"/>
        <v>-8.6584489836782907E-6</v>
      </c>
      <c r="AT220" s="34">
        <f t="shared" si="238"/>
        <v>-2.3357842389271077E-5</v>
      </c>
      <c r="AU220" s="34">
        <f t="shared" si="239"/>
        <v>1.3053538117058228E-4</v>
      </c>
      <c r="AV220" s="34">
        <f t="shared" si="240"/>
        <v>-4.7763500390596292E-5</v>
      </c>
      <c r="AW220" s="53">
        <f t="shared" si="241"/>
        <v>4.2242678104835729E-3</v>
      </c>
      <c r="AX220" s="52">
        <f t="shared" si="242"/>
        <v>6.9582849726579354E-6</v>
      </c>
      <c r="AY220" s="34">
        <f t="shared" si="243"/>
        <v>8.0656350346375305E-6</v>
      </c>
      <c r="AZ220" s="34">
        <f t="shared" si="244"/>
        <v>2.6556372280550633E-5</v>
      </c>
      <c r="BA220" s="34">
        <f t="shared" si="245"/>
        <v>-1.6308650570007188E-6</v>
      </c>
      <c r="BB220" s="34">
        <f t="shared" si="246"/>
        <v>2.7894197480393679E-5</v>
      </c>
      <c r="BC220" s="34">
        <f t="shared" si="247"/>
        <v>2.2430637967252309E-5</v>
      </c>
      <c r="BD220" s="34">
        <f t="shared" si="248"/>
        <v>7.7312445616595227E-6</v>
      </c>
      <c r="BE220" s="34">
        <f t="shared" si="249"/>
        <v>1.6162446812151288E-4</v>
      </c>
      <c r="BF220" s="34">
        <f t="shared" si="250"/>
        <v>-1.6674413439665692E-5</v>
      </c>
      <c r="BG220" s="53">
        <f t="shared" si="251"/>
        <v>4.2553568974345035E-3</v>
      </c>
      <c r="BH220" s="32">
        <v>3.803549891290281E-5</v>
      </c>
      <c r="BI220" s="33">
        <v>3.9142848974882405E-5</v>
      </c>
      <c r="BJ220" s="33">
        <v>5.7633586220795507E-5</v>
      </c>
      <c r="BK220" s="33">
        <v>2.9446348883244156E-5</v>
      </c>
      <c r="BL220" s="33">
        <v>5.8971411420638553E-5</v>
      </c>
      <c r="BM220" s="33">
        <v>5.3507851907497184E-5</v>
      </c>
      <c r="BN220" s="33">
        <v>3.8808458501904397E-5</v>
      </c>
      <c r="BO220" s="33">
        <v>1.9270168206175775E-4</v>
      </c>
      <c r="BP220" s="33">
        <v>1.4402800500579183E-5</v>
      </c>
      <c r="BQ220" s="35">
        <v>4.2864341113747484E-3</v>
      </c>
      <c r="BR220" s="32">
        <v>-2.4130801978272665E-5</v>
      </c>
      <c r="BS220" s="33">
        <v>-2.302345191629307E-5</v>
      </c>
      <c r="BT220" s="33">
        <v>-4.532714670379967E-6</v>
      </c>
      <c r="BU220" s="33">
        <v>-3.2719952007931319E-5</v>
      </c>
      <c r="BV220" s="33">
        <v>-3.1948894705369213E-6</v>
      </c>
      <c r="BW220" s="33">
        <v>-8.6584489836782907E-6</v>
      </c>
      <c r="BX220" s="33">
        <v>-2.3357842389271077E-5</v>
      </c>
      <c r="BY220" s="33">
        <v>1.3053538117058228E-4</v>
      </c>
      <c r="BZ220" s="33">
        <v>-4.7763500390596292E-5</v>
      </c>
      <c r="CA220" s="35">
        <v>4.2242678104835729E-3</v>
      </c>
      <c r="CB220" s="52">
        <v>6.9582849726579354E-6</v>
      </c>
      <c r="CC220" s="34">
        <v>8.0656350346375305E-6</v>
      </c>
      <c r="CD220" s="34">
        <v>2.6556372280550633E-5</v>
      </c>
      <c r="CE220" s="34">
        <v>-1.6308650570007188E-6</v>
      </c>
      <c r="CF220" s="34">
        <v>2.7894197480393679E-5</v>
      </c>
      <c r="CG220" s="34">
        <v>2.2430637967252309E-5</v>
      </c>
      <c r="CH220" s="34">
        <v>7.7312445616595227E-6</v>
      </c>
      <c r="CI220" s="34">
        <v>1.6162446812151288E-4</v>
      </c>
      <c r="CJ220" s="34">
        <v>-1.6674413439665692E-5</v>
      </c>
      <c r="CK220" s="53">
        <v>4.2553568974345035E-3</v>
      </c>
      <c r="CL220" s="33">
        <v>0</v>
      </c>
      <c r="CM220" s="33">
        <f t="shared" si="262"/>
        <v>1.301818510049535E-2</v>
      </c>
      <c r="CN220" s="33">
        <f t="shared" si="208"/>
        <v>6.4828439774866631E-3</v>
      </c>
      <c r="CO220" s="33">
        <f t="shared" si="209"/>
        <v>5.2294184864947191E-3</v>
      </c>
      <c r="CP220" s="33">
        <f t="shared" si="210"/>
        <v>5.3807661645066673E-3</v>
      </c>
      <c r="CQ220" s="33">
        <f t="shared" si="211"/>
        <v>4.6628590207165033E-3</v>
      </c>
      <c r="CR220" s="33">
        <f t="shared" si="212"/>
        <v>4.6143898932229366E-3</v>
      </c>
      <c r="CS220" s="33">
        <f t="shared" si="213"/>
        <v>1.1021550887234E-2</v>
      </c>
      <c r="CT220" s="33">
        <f t="shared" si="214"/>
        <v>1.1524553864824316E-2</v>
      </c>
      <c r="CU220" s="33">
        <f t="shared" si="215"/>
        <v>4.6095464602788905E-3</v>
      </c>
      <c r="CV220" s="33">
        <f t="shared" si="216"/>
        <v>5.7463871998968408E-3</v>
      </c>
      <c r="CW220" s="33">
        <f t="shared" si="217"/>
        <v>9.8659305435739864E-3</v>
      </c>
      <c r="CX220" s="35">
        <f t="shared" si="218"/>
        <v>1.4219069884625402E-2</v>
      </c>
    </row>
    <row r="221" spans="1:102" x14ac:dyDescent="0.3">
      <c r="A221" s="21">
        <v>43894</v>
      </c>
      <c r="B221" s="22">
        <v>3130.12</v>
      </c>
      <c r="C221" s="23">
        <v>5637.28</v>
      </c>
      <c r="D221" s="23">
        <v>6370.3549999999996</v>
      </c>
      <c r="E221" s="23">
        <f t="shared" si="252"/>
        <v>5624.6226928338792</v>
      </c>
      <c r="F221" s="23">
        <f>VLOOKUP($A221,Data!S$7:T$800,2,0)</f>
        <v>311.983834</v>
      </c>
      <c r="G221" s="23">
        <f>VLOOKUP($A221,Data!V$7:Y$800,4,0)</f>
        <v>30.774845705028305</v>
      </c>
      <c r="H221" s="23">
        <f>VLOOKUP($A221,Data!P$7:Q$800,2,0)</f>
        <v>55.938299999999998</v>
      </c>
      <c r="I221" s="23">
        <f>VLOOKUP($A221,Data!K$7:N$800,4,0)</f>
        <v>58.596132463122188</v>
      </c>
      <c r="J221" s="23">
        <f>VLOOKUP($A221,Data!AA$7:AB$800,2,0)</f>
        <v>573.97310000000004</v>
      </c>
      <c r="K221" s="23">
        <f>VLOOKUP($A221,Data!AD$7:AE$800,2,0)</f>
        <v>58.004199999999997</v>
      </c>
      <c r="L221" s="23">
        <f>VLOOKUP($A221,Data!AL$7:AO$800,4,0)</f>
        <v>308.93213980872048</v>
      </c>
      <c r="M221" s="23">
        <f>VLOOKUP($A221,Data!AG$7:AJ$800,4,0)</f>
        <v>31.193813604969598</v>
      </c>
      <c r="N221" s="23">
        <f>VLOOKUP($A221,Data!AQ$7:AU$800,5,0)</f>
        <v>31.487443003500736</v>
      </c>
      <c r="O221" s="24">
        <f>VLOOKUP($A221,Data!AQ$7:AW$800,7,0)</f>
        <v>31.464832865808596</v>
      </c>
      <c r="P221" s="32">
        <f t="shared" si="219"/>
        <v>4.2202592421180185E-2</v>
      </c>
      <c r="Q221" s="33">
        <f t="shared" si="205"/>
        <v>4.2242271853276003E-2</v>
      </c>
      <c r="R221" s="33">
        <f t="shared" si="206"/>
        <v>4.2257505390150607E-2</v>
      </c>
      <c r="S221" s="34">
        <f t="shared" si="220"/>
        <v>4.2249268444805047E-2</v>
      </c>
      <c r="T221" s="33">
        <f t="shared" si="221"/>
        <v>4.2241173561299528E-2</v>
      </c>
      <c r="U221" s="33">
        <f t="shared" si="253"/>
        <v>4.2232430222425288E-2</v>
      </c>
      <c r="V221" s="33">
        <f t="shared" si="254"/>
        <v>4.221334535684873E-2</v>
      </c>
      <c r="W221" s="33">
        <f t="shared" si="255"/>
        <v>4.2169728783902016E-2</v>
      </c>
      <c r="X221" s="33">
        <f t="shared" si="256"/>
        <v>4.2255641336851779E-2</v>
      </c>
      <c r="Y221" s="33">
        <f t="shared" si="257"/>
        <v>4.2254988985240605E-2</v>
      </c>
      <c r="Z221" s="33">
        <f t="shared" si="258"/>
        <v>4.2214271677589954E-2</v>
      </c>
      <c r="AA221" s="33">
        <f t="shared" si="259"/>
        <v>4.2178620922877164E-2</v>
      </c>
      <c r="AB221" s="33">
        <f t="shared" si="260"/>
        <v>4.2258886744904522E-2</v>
      </c>
      <c r="AC221" s="35">
        <f t="shared" si="261"/>
        <v>4.2200425550409149E-2</v>
      </c>
      <c r="AD221" s="32">
        <f t="shared" si="222"/>
        <v>-1.0982919764757071E-6</v>
      </c>
      <c r="AE221" s="33">
        <f t="shared" si="223"/>
        <v>-9.8416308507154326E-6</v>
      </c>
      <c r="AF221" s="33">
        <f t="shared" si="224"/>
        <v>-2.8926496427272852E-5</v>
      </c>
      <c r="AG221" s="33">
        <f t="shared" si="225"/>
        <v>-7.2543069373987024E-5</v>
      </c>
      <c r="AH221" s="33">
        <f t="shared" si="226"/>
        <v>1.3369483575775831E-5</v>
      </c>
      <c r="AI221" s="33">
        <f t="shared" si="227"/>
        <v>1.2717131964601336E-5</v>
      </c>
      <c r="AJ221" s="33">
        <f t="shared" si="228"/>
        <v>-2.8000175686049289E-5</v>
      </c>
      <c r="AK221" s="33">
        <f t="shared" si="229"/>
        <v>-6.3650930398839733E-5</v>
      </c>
      <c r="AL221" s="33">
        <f t="shared" si="230"/>
        <v>1.6614891628519146E-5</v>
      </c>
      <c r="AM221" s="35">
        <f t="shared" si="231"/>
        <v>-4.1846302866854757E-5</v>
      </c>
      <c r="AN221" s="52">
        <f t="shared" si="232"/>
        <v>-1.6331828851079422E-5</v>
      </c>
      <c r="AO221" s="34">
        <f t="shared" si="233"/>
        <v>-2.5075167725319147E-5</v>
      </c>
      <c r="AP221" s="34">
        <f t="shared" si="234"/>
        <v>-4.4160033301876567E-5</v>
      </c>
      <c r="AQ221" s="34">
        <f t="shared" si="235"/>
        <v>-8.7776606248590738E-5</v>
      </c>
      <c r="AR221" s="34">
        <f t="shared" si="236"/>
        <v>-1.8640532988278835E-6</v>
      </c>
      <c r="AS221" s="34">
        <f t="shared" si="237"/>
        <v>-2.5164049100023789E-6</v>
      </c>
      <c r="AT221" s="34">
        <f t="shared" si="238"/>
        <v>-4.3233712560653004E-5</v>
      </c>
      <c r="AU221" s="34">
        <f t="shared" si="239"/>
        <v>-7.8884467273443448E-5</v>
      </c>
      <c r="AV221" s="34">
        <f t="shared" si="240"/>
        <v>1.3813547539154314E-6</v>
      </c>
      <c r="AW221" s="53">
        <f t="shared" si="241"/>
        <v>-5.7079839741458471E-5</v>
      </c>
      <c r="AX221" s="52">
        <f t="shared" si="242"/>
        <v>-8.0948835055050239E-6</v>
      </c>
      <c r="AY221" s="34">
        <f t="shared" si="243"/>
        <v>-1.6838222379744749E-5</v>
      </c>
      <c r="AZ221" s="34">
        <f t="shared" si="244"/>
        <v>-3.5923087956302169E-5</v>
      </c>
      <c r="BA221" s="34">
        <f t="shared" si="245"/>
        <v>-7.953966090301634E-5</v>
      </c>
      <c r="BB221" s="34">
        <f t="shared" si="246"/>
        <v>6.3728920467465144E-6</v>
      </c>
      <c r="BC221" s="34">
        <f t="shared" si="247"/>
        <v>5.7205404355720191E-6</v>
      </c>
      <c r="BD221" s="34">
        <f t="shared" si="248"/>
        <v>-3.4996767215078606E-5</v>
      </c>
      <c r="BE221" s="34">
        <f t="shared" si="249"/>
        <v>-7.064752192786905E-5</v>
      </c>
      <c r="BF221" s="34">
        <f t="shared" si="250"/>
        <v>9.6183000994898293E-6</v>
      </c>
      <c r="BG221" s="53">
        <f t="shared" si="251"/>
        <v>-4.8842894395884073E-5</v>
      </c>
      <c r="BH221" s="32">
        <v>-1.0982919764757071E-6</v>
      </c>
      <c r="BI221" s="33">
        <v>-9.8416308507154326E-6</v>
      </c>
      <c r="BJ221" s="33">
        <v>-2.8926496427272852E-5</v>
      </c>
      <c r="BK221" s="33">
        <v>-7.2543069373987024E-5</v>
      </c>
      <c r="BL221" s="33">
        <v>1.3369483575775831E-5</v>
      </c>
      <c r="BM221" s="33">
        <v>1.2717131964601336E-5</v>
      </c>
      <c r="BN221" s="33">
        <v>-2.8000175686049289E-5</v>
      </c>
      <c r="BO221" s="33">
        <v>-6.3650930398839733E-5</v>
      </c>
      <c r="BP221" s="33">
        <v>1.6614891628519146E-5</v>
      </c>
      <c r="BQ221" s="35">
        <v>-4.1846302866854757E-5</v>
      </c>
      <c r="BR221" s="32">
        <v>-1.6331828851079422E-5</v>
      </c>
      <c r="BS221" s="33">
        <v>-2.5075167725319147E-5</v>
      </c>
      <c r="BT221" s="33">
        <v>-4.4160033301876567E-5</v>
      </c>
      <c r="BU221" s="33">
        <v>-8.7776606248590738E-5</v>
      </c>
      <c r="BV221" s="33">
        <v>-1.8640532988278835E-6</v>
      </c>
      <c r="BW221" s="33">
        <v>-2.5164049100023789E-6</v>
      </c>
      <c r="BX221" s="33">
        <v>-4.3233712560653004E-5</v>
      </c>
      <c r="BY221" s="33">
        <v>-7.8884467273443448E-5</v>
      </c>
      <c r="BZ221" s="33">
        <v>1.3813547539154314E-6</v>
      </c>
      <c r="CA221" s="35">
        <v>-5.7079839741458471E-5</v>
      </c>
      <c r="CB221" s="52">
        <v>-8.0948835055050239E-6</v>
      </c>
      <c r="CC221" s="34">
        <v>-1.6838222379744749E-5</v>
      </c>
      <c r="CD221" s="34">
        <v>-3.5923087956302169E-5</v>
      </c>
      <c r="CE221" s="34">
        <v>-7.953966090301634E-5</v>
      </c>
      <c r="CF221" s="34">
        <v>6.3728920467465144E-6</v>
      </c>
      <c r="CG221" s="34">
        <v>5.7205404355720191E-6</v>
      </c>
      <c r="CH221" s="34">
        <v>-3.4996767215078606E-5</v>
      </c>
      <c r="CI221" s="34">
        <v>-7.064752192786905E-5</v>
      </c>
      <c r="CJ221" s="34">
        <v>9.6183000994898293E-6</v>
      </c>
      <c r="CK221" s="53">
        <v>-4.8842894395884073E-5</v>
      </c>
      <c r="CL221" s="33">
        <v>0</v>
      </c>
      <c r="CM221" s="33">
        <f t="shared" si="262"/>
        <v>1.2953012219032223E-2</v>
      </c>
      <c r="CN221" s="33">
        <f t="shared" si="208"/>
        <v>6.4504729054541965E-3</v>
      </c>
      <c r="CO221" s="33">
        <f t="shared" si="209"/>
        <v>5.1898490552586551E-3</v>
      </c>
      <c r="CP221" s="33">
        <f t="shared" si="210"/>
        <v>5.3400386405666467E-3</v>
      </c>
      <c r="CQ221" s="33">
        <f t="shared" si="211"/>
        <v>4.6029361399571034E-3</v>
      </c>
      <c r="CR221" s="33">
        <f t="shared" si="212"/>
        <v>4.5837744741141773E-3</v>
      </c>
      <c r="CS221" s="33">
        <f t="shared" si="213"/>
        <v>1.0959849059872351E-2</v>
      </c>
      <c r="CT221" s="33">
        <f t="shared" si="214"/>
        <v>1.1468540392956195E-2</v>
      </c>
      <c r="CU221" s="33">
        <f t="shared" si="215"/>
        <v>4.5691978253195042E-3</v>
      </c>
      <c r="CV221" s="33">
        <f t="shared" si="216"/>
        <v>5.5458430595847208E-3</v>
      </c>
      <c r="CW221" s="33">
        <f t="shared" si="217"/>
        <v>9.8508774143926114E-3</v>
      </c>
      <c r="CX221" s="35">
        <f t="shared" si="218"/>
        <v>9.7395844291532363E-3</v>
      </c>
    </row>
    <row r="222" spans="1:102" x14ac:dyDescent="0.3">
      <c r="A222" s="21">
        <v>43893</v>
      </c>
      <c r="B222" s="22">
        <v>3003.37</v>
      </c>
      <c r="C222" s="23">
        <v>5408.8</v>
      </c>
      <c r="D222" s="23">
        <v>6112.0739999999996</v>
      </c>
      <c r="E222" s="23">
        <f t="shared" si="252"/>
        <v>5396.619468226324</v>
      </c>
      <c r="F222" s="23">
        <f>VLOOKUP($A222,Data!S$7:T$800,2,0)</f>
        <v>299.33938699999999</v>
      </c>
      <c r="G222" s="23">
        <f>VLOOKUP($A222,Data!V$7:Y$800,4,0)</f>
        <v>29.527814346038507</v>
      </c>
      <c r="H222" s="23">
        <f>VLOOKUP($A222,Data!P$7:Q$800,2,0)</f>
        <v>53.672600000000003</v>
      </c>
      <c r="I222" s="23">
        <f>VLOOKUP($A222,Data!K$7:N$800,4,0)</f>
        <v>56.225133819130846</v>
      </c>
      <c r="J222" s="23">
        <f>VLOOKUP($A222,Data!AA$7:AB$800,2,0)</f>
        <v>550.70280000000002</v>
      </c>
      <c r="K222" s="23">
        <f>VLOOKUP($A222,Data!AD$7:AE$800,2,0)</f>
        <v>55.6526</v>
      </c>
      <c r="L222" s="23">
        <f>VLOOKUP($A222,Data!AL$7:AO$800,4,0)</f>
        <v>296.41902649390022</v>
      </c>
      <c r="M222" s="23">
        <f>VLOOKUP($A222,Data!AG$7:AJ$800,4,0)</f>
        <v>29.931350517770785</v>
      </c>
      <c r="N222" s="23">
        <f>VLOOKUP($A222,Data!AQ$7:AU$800,5,0)</f>
        <v>30.210769516045744</v>
      </c>
      <c r="O222" s="24">
        <f>VLOOKUP($A222,Data!AQ$7:AW$800,7,0)</f>
        <v>30.190769543383482</v>
      </c>
      <c r="P222" s="32">
        <f t="shared" si="219"/>
        <v>-2.8107940185681968E-2</v>
      </c>
      <c r="Q222" s="33">
        <f t="shared" si="205"/>
        <v>-2.8087495125882378E-2</v>
      </c>
      <c r="R222" s="33">
        <f t="shared" si="206"/>
        <v>-2.8077595106353659E-2</v>
      </c>
      <c r="S222" s="34">
        <f t="shared" si="220"/>
        <v>-2.8082146868252906E-2</v>
      </c>
      <c r="T222" s="33">
        <f t="shared" si="221"/>
        <v>-2.806956684085038E-2</v>
      </c>
      <c r="U222" s="33">
        <f t="shared" si="253"/>
        <v>-2.8066133084840961E-2</v>
      </c>
      <c r="V222" s="33">
        <f t="shared" si="254"/>
        <v>-2.8025976001535557E-2</v>
      </c>
      <c r="W222" s="33">
        <f t="shared" si="255"/>
        <v>-2.8061224489795866E-2</v>
      </c>
      <c r="X222" s="33">
        <f t="shared" si="256"/>
        <v>-2.8080683541538032E-2</v>
      </c>
      <c r="Y222" s="33">
        <f t="shared" si="257"/>
        <v>-2.8070255099991503E-2</v>
      </c>
      <c r="Z222" s="33">
        <f t="shared" si="258"/>
        <v>-2.8073638332558604E-2</v>
      </c>
      <c r="AA222" s="33">
        <f t="shared" si="259"/>
        <v>-2.813561288077493E-2</v>
      </c>
      <c r="AB222" s="33">
        <f t="shared" si="260"/>
        <v>-2.8073724772546438E-2</v>
      </c>
      <c r="AC222" s="35">
        <f t="shared" si="261"/>
        <v>-2.9405982572909828E-2</v>
      </c>
      <c r="AD222" s="32">
        <f t="shared" si="222"/>
        <v>1.7928285031998392E-5</v>
      </c>
      <c r="AE222" s="33">
        <f t="shared" si="223"/>
        <v>2.1362041041417257E-5</v>
      </c>
      <c r="AF222" s="33">
        <f t="shared" si="224"/>
        <v>6.1519124346820497E-5</v>
      </c>
      <c r="AG222" s="33">
        <f t="shared" si="225"/>
        <v>2.6270636086511701E-5</v>
      </c>
      <c r="AH222" s="33">
        <f t="shared" si="226"/>
        <v>6.8115843443461443E-6</v>
      </c>
      <c r="AI222" s="33">
        <f t="shared" si="227"/>
        <v>1.7240025890874477E-5</v>
      </c>
      <c r="AJ222" s="33">
        <f t="shared" si="228"/>
        <v>1.3856793323774319E-5</v>
      </c>
      <c r="AK222" s="33">
        <f t="shared" si="229"/>
        <v>-4.8117754892551545E-5</v>
      </c>
      <c r="AL222" s="33">
        <f t="shared" si="230"/>
        <v>1.3770353335940122E-5</v>
      </c>
      <c r="AM222" s="35">
        <f t="shared" si="231"/>
        <v>-1.3184874470274499E-3</v>
      </c>
      <c r="AN222" s="52">
        <f t="shared" si="232"/>
        <v>8.028265503279286E-6</v>
      </c>
      <c r="AO222" s="34">
        <f t="shared" si="233"/>
        <v>1.1462021512698151E-5</v>
      </c>
      <c r="AP222" s="34">
        <f t="shared" si="234"/>
        <v>5.1619104818101391E-5</v>
      </c>
      <c r="AQ222" s="34">
        <f t="shared" si="235"/>
        <v>1.6370616557792594E-5</v>
      </c>
      <c r="AR222" s="34">
        <f t="shared" si="236"/>
        <v>-3.0884351843729618E-6</v>
      </c>
      <c r="AS222" s="34">
        <f t="shared" si="237"/>
        <v>7.3400063621553713E-6</v>
      </c>
      <c r="AT222" s="34">
        <f t="shared" si="238"/>
        <v>3.9567737950552129E-6</v>
      </c>
      <c r="AU222" s="34">
        <f t="shared" si="239"/>
        <v>-5.8017774421270651E-5</v>
      </c>
      <c r="AV222" s="34">
        <f t="shared" si="240"/>
        <v>3.8703338072210158E-6</v>
      </c>
      <c r="AW222" s="53">
        <f t="shared" si="241"/>
        <v>-1.328387466556169E-3</v>
      </c>
      <c r="AX222" s="52">
        <f t="shared" si="242"/>
        <v>1.2580027402564475E-5</v>
      </c>
      <c r="AY222" s="34">
        <f t="shared" si="243"/>
        <v>1.601378341198334E-5</v>
      </c>
      <c r="AZ222" s="34">
        <f t="shared" si="244"/>
        <v>5.6170866717386581E-5</v>
      </c>
      <c r="BA222" s="34">
        <f t="shared" si="245"/>
        <v>2.0922378457077784E-5</v>
      </c>
      <c r="BB222" s="34">
        <f t="shared" si="246"/>
        <v>1.4633267149122275E-6</v>
      </c>
      <c r="BC222" s="34">
        <f t="shared" si="247"/>
        <v>1.1891768261440561E-5</v>
      </c>
      <c r="BD222" s="34">
        <f t="shared" si="248"/>
        <v>8.5085356943404022E-6</v>
      </c>
      <c r="BE222" s="34">
        <f t="shared" si="249"/>
        <v>-5.3466012521985462E-5</v>
      </c>
      <c r="BF222" s="34">
        <f t="shared" si="250"/>
        <v>8.4220957065062052E-6</v>
      </c>
      <c r="BG222" s="53">
        <f t="shared" si="251"/>
        <v>-1.3238357046568838E-3</v>
      </c>
      <c r="BH222" s="32">
        <v>1.7928285031998392E-5</v>
      </c>
      <c r="BI222" s="33">
        <v>2.1362041041417257E-5</v>
      </c>
      <c r="BJ222" s="33">
        <v>6.1519124346820497E-5</v>
      </c>
      <c r="BK222" s="33">
        <v>2.6270636086511701E-5</v>
      </c>
      <c r="BL222" s="33">
        <v>6.8115843443461443E-6</v>
      </c>
      <c r="BM222" s="33">
        <v>1.7240025890874477E-5</v>
      </c>
      <c r="BN222" s="33">
        <v>1.3856793323774319E-5</v>
      </c>
      <c r="BO222" s="33">
        <v>-4.8117754892551545E-5</v>
      </c>
      <c r="BP222" s="33">
        <v>1.3770353335940122E-5</v>
      </c>
      <c r="BQ222" s="35">
        <v>-1.3184874470274499E-3</v>
      </c>
      <c r="BR222" s="32">
        <v>8.028265503279286E-6</v>
      </c>
      <c r="BS222" s="33">
        <v>1.1462021512698151E-5</v>
      </c>
      <c r="BT222" s="33">
        <v>5.1619104818101391E-5</v>
      </c>
      <c r="BU222" s="33">
        <v>1.6370616557792594E-5</v>
      </c>
      <c r="BV222" s="33">
        <v>-3.0884351843729618E-6</v>
      </c>
      <c r="BW222" s="33">
        <v>7.3400063621553713E-6</v>
      </c>
      <c r="BX222" s="33">
        <v>3.9567737950552129E-6</v>
      </c>
      <c r="BY222" s="33">
        <v>-5.8017774421270651E-5</v>
      </c>
      <c r="BZ222" s="33">
        <v>3.8703338072210158E-6</v>
      </c>
      <c r="CA222" s="35">
        <v>-1.328387466556169E-3</v>
      </c>
      <c r="CB222" s="52">
        <v>1.2580027402564475E-5</v>
      </c>
      <c r="CC222" s="34">
        <v>1.601378341198334E-5</v>
      </c>
      <c r="CD222" s="34">
        <v>5.6170866717386581E-5</v>
      </c>
      <c r="CE222" s="34">
        <v>2.0922378457077784E-5</v>
      </c>
      <c r="CF222" s="34">
        <v>1.4633267149122275E-6</v>
      </c>
      <c r="CG222" s="34">
        <v>1.1891768261440561E-5</v>
      </c>
      <c r="CH222" s="34">
        <v>8.5085356943404022E-6</v>
      </c>
      <c r="CI222" s="34">
        <v>-5.3466012521985462E-5</v>
      </c>
      <c r="CJ222" s="34">
        <v>8.4220957065062052E-6</v>
      </c>
      <c r="CK222" s="53">
        <v>-1.3238357046568838E-3</v>
      </c>
      <c r="CL222" s="33">
        <v>0</v>
      </c>
      <c r="CM222" s="33">
        <f t="shared" si="262"/>
        <v>1.2938206993851287E-2</v>
      </c>
      <c r="CN222" s="33">
        <f t="shared" si="208"/>
        <v>6.443716630284646E-3</v>
      </c>
      <c r="CO222" s="33">
        <f t="shared" si="209"/>
        <v>5.1909083033232495E-3</v>
      </c>
      <c r="CP222" s="33">
        <f t="shared" si="210"/>
        <v>5.3495319025811394E-3</v>
      </c>
      <c r="CQ222" s="33">
        <f t="shared" si="211"/>
        <v>4.6308187643475662E-3</v>
      </c>
      <c r="CR222" s="33">
        <f t="shared" si="212"/>
        <v>4.6537012705187841E-3</v>
      </c>
      <c r="CS222" s="33">
        <f t="shared" si="213"/>
        <v>1.0946881021550725E-2</v>
      </c>
      <c r="CT222" s="33">
        <f t="shared" si="214"/>
        <v>1.1456198903549097E-2</v>
      </c>
      <c r="CU222" s="33">
        <f t="shared" si="215"/>
        <v>4.5961866267516527E-3</v>
      </c>
      <c r="CV222" s="33">
        <f t="shared" si="216"/>
        <v>5.6072566476057517E-3</v>
      </c>
      <c r="CW222" s="33">
        <f t="shared" si="217"/>
        <v>9.834779146387751E-3</v>
      </c>
      <c r="CX222" s="35">
        <f t="shared" si="218"/>
        <v>9.7801273683335577E-3</v>
      </c>
    </row>
    <row r="223" spans="1:102" x14ac:dyDescent="0.3">
      <c r="A223" s="21">
        <v>43892</v>
      </c>
      <c r="B223" s="22">
        <v>3090.23</v>
      </c>
      <c r="C223" s="23">
        <v>5565.11</v>
      </c>
      <c r="D223" s="23">
        <v>6288.6440000000002</v>
      </c>
      <c r="E223" s="23">
        <f t="shared" si="252"/>
        <v>5552.5469059315574</v>
      </c>
      <c r="F223" s="23">
        <f>VLOOKUP($A223,Data!S$7:T$800,2,0)</f>
        <v>307.984375</v>
      </c>
      <c r="G223" s="23">
        <f>VLOOKUP($A223,Data!V$7:Y$800,4,0)</f>
        <v>30.380476852563483</v>
      </c>
      <c r="H223" s="23">
        <f>VLOOKUP($A223,Data!P$7:Q$800,2,0)</f>
        <v>55.220199999999998</v>
      </c>
      <c r="I223" s="23">
        <f>VLOOKUP($A223,Data!K$7:N$800,4,0)</f>
        <v>57.8484316459299</v>
      </c>
      <c r="J223" s="23">
        <f>VLOOKUP($A223,Data!AA$7:AB$800,2,0)</f>
        <v>566.61369999999999</v>
      </c>
      <c r="K223" s="23">
        <f>VLOOKUP($A223,Data!AD$7:AE$800,2,0)</f>
        <v>57.259900000000002</v>
      </c>
      <c r="L223" s="23">
        <f>VLOOKUP($A223,Data!AL$7:AO$800,4,0)</f>
        <v>304.98095142245381</v>
      </c>
      <c r="M223" s="23">
        <f>VLOOKUP($A223,Data!AG$7:AJ$800,4,0)</f>
        <v>30.797867392273226</v>
      </c>
      <c r="N223" s="23">
        <f>VLOOKUP($A223,Data!AQ$7:AU$800,5,0)</f>
        <v>31.08339622671042</v>
      </c>
      <c r="O223" s="24">
        <f>VLOOKUP($A223,Data!AQ$7:AW$800,7,0)</f>
        <v>31.105456041667161</v>
      </c>
      <c r="P223" s="32">
        <f t="shared" si="219"/>
        <v>4.6039225243888371E-2</v>
      </c>
      <c r="Q223" s="33">
        <f t="shared" si="205"/>
        <v>4.6055611841153032E-2</v>
      </c>
      <c r="R223" s="33">
        <f t="shared" si="206"/>
        <v>4.6062977587468357E-2</v>
      </c>
      <c r="S223" s="34">
        <f t="shared" si="220"/>
        <v>4.6059414735931357E-2</v>
      </c>
      <c r="T223" s="33">
        <f t="shared" si="221"/>
        <v>4.604912301619013E-2</v>
      </c>
      <c r="U223" s="33">
        <f t="shared" si="253"/>
        <v>4.6028918317266632E-2</v>
      </c>
      <c r="V223" s="33">
        <f t="shared" si="254"/>
        <v>4.5985698726144886E-2</v>
      </c>
      <c r="W223" s="33">
        <f t="shared" si="255"/>
        <v>4.6077210460771845E-2</v>
      </c>
      <c r="X223" s="33">
        <f t="shared" si="256"/>
        <v>4.605947330166682E-2</v>
      </c>
      <c r="Y223" s="33">
        <f t="shared" si="257"/>
        <v>4.6056910272055829E-2</v>
      </c>
      <c r="Z223" s="33">
        <f t="shared" si="258"/>
        <v>4.6009858966229222E-2</v>
      </c>
      <c r="AA223" s="33">
        <f t="shared" si="259"/>
        <v>4.6150008595611913E-2</v>
      </c>
      <c r="AB223" s="33">
        <f t="shared" si="260"/>
        <v>4.6099004246922703E-2</v>
      </c>
      <c r="AC223" s="35">
        <f t="shared" si="261"/>
        <v>4.1588199115637492E-2</v>
      </c>
      <c r="AD223" s="32">
        <f t="shared" si="222"/>
        <v>-6.4888249629024841E-6</v>
      </c>
      <c r="AE223" s="33">
        <f t="shared" si="223"/>
        <v>-2.6693523886400783E-5</v>
      </c>
      <c r="AF223" s="33">
        <f t="shared" si="224"/>
        <v>-6.9913115008146676E-5</v>
      </c>
      <c r="AG223" s="33">
        <f t="shared" si="225"/>
        <v>2.1598619618812265E-5</v>
      </c>
      <c r="AH223" s="33">
        <f t="shared" si="226"/>
        <v>3.8614605137876623E-6</v>
      </c>
      <c r="AI223" s="33">
        <f t="shared" si="227"/>
        <v>1.2984309027963548E-6</v>
      </c>
      <c r="AJ223" s="33">
        <f t="shared" si="228"/>
        <v>-4.5752874923810083E-5</v>
      </c>
      <c r="AK223" s="33">
        <f t="shared" si="229"/>
        <v>9.4396754458880849E-5</v>
      </c>
      <c r="AL223" s="33">
        <f t="shared" si="230"/>
        <v>4.3392405769671072E-5</v>
      </c>
      <c r="AM223" s="35">
        <f t="shared" si="231"/>
        <v>-4.4674127255155405E-3</v>
      </c>
      <c r="AN223" s="52">
        <f t="shared" si="232"/>
        <v>-1.3854571278226757E-5</v>
      </c>
      <c r="AO223" s="34">
        <f t="shared" si="233"/>
        <v>-3.4059270201725056E-5</v>
      </c>
      <c r="AP223" s="34">
        <f t="shared" si="234"/>
        <v>-7.7278861323470949E-5</v>
      </c>
      <c r="AQ223" s="34">
        <f t="shared" si="235"/>
        <v>1.4232873303487992E-5</v>
      </c>
      <c r="AR223" s="34">
        <f t="shared" si="236"/>
        <v>-3.5042858015366107E-6</v>
      </c>
      <c r="AS223" s="34">
        <f t="shared" si="237"/>
        <v>-6.0673154125279183E-6</v>
      </c>
      <c r="AT223" s="34">
        <f t="shared" si="238"/>
        <v>-5.3118621239134356E-5</v>
      </c>
      <c r="AU223" s="34">
        <f t="shared" si="239"/>
        <v>8.7031008143556576E-5</v>
      </c>
      <c r="AV223" s="34">
        <f t="shared" si="240"/>
        <v>3.6026659454346799E-5</v>
      </c>
      <c r="AW223" s="53">
        <f t="shared" si="241"/>
        <v>-4.4747784718308647E-3</v>
      </c>
      <c r="AX223" s="52">
        <f t="shared" si="242"/>
        <v>-1.0291719741317706E-5</v>
      </c>
      <c r="AY223" s="34">
        <f t="shared" si="243"/>
        <v>-3.0496418664816005E-5</v>
      </c>
      <c r="AZ223" s="34">
        <f t="shared" si="244"/>
        <v>-7.3716009786561898E-5</v>
      </c>
      <c r="BA223" s="34">
        <f t="shared" si="245"/>
        <v>1.7795724840397042E-5</v>
      </c>
      <c r="BB223" s="34">
        <f t="shared" si="246"/>
        <v>5.8565735372440031E-8</v>
      </c>
      <c r="BC223" s="34">
        <f t="shared" si="247"/>
        <v>-2.5044638756188675E-6</v>
      </c>
      <c r="BD223" s="34">
        <f t="shared" si="248"/>
        <v>-4.9555769702225305E-5</v>
      </c>
      <c r="BE223" s="34">
        <f t="shared" si="249"/>
        <v>9.0593859680465627E-5</v>
      </c>
      <c r="BF223" s="34">
        <f t="shared" si="250"/>
        <v>3.958951099125585E-5</v>
      </c>
      <c r="BG223" s="53">
        <f t="shared" si="251"/>
        <v>-4.4712156202939557E-3</v>
      </c>
      <c r="BH223" s="32">
        <v>-6.4888249629024841E-6</v>
      </c>
      <c r="BI223" s="33">
        <v>-2.6693523886400783E-5</v>
      </c>
      <c r="BJ223" s="33">
        <v>-6.9913115008146676E-5</v>
      </c>
      <c r="BK223" s="33">
        <v>2.1598619618812265E-5</v>
      </c>
      <c r="BL223" s="33">
        <v>3.8614605137876623E-6</v>
      </c>
      <c r="BM223" s="33">
        <v>1.2984309027963548E-6</v>
      </c>
      <c r="BN223" s="33">
        <v>-4.5752874923810083E-5</v>
      </c>
      <c r="BO223" s="33">
        <v>9.4396754458880849E-5</v>
      </c>
      <c r="BP223" s="33">
        <v>4.3392405769671072E-5</v>
      </c>
      <c r="BQ223" s="35">
        <v>-4.4674127255155405E-3</v>
      </c>
      <c r="BR223" s="32">
        <v>-1.3854571278226757E-5</v>
      </c>
      <c r="BS223" s="33">
        <v>-3.4059270201725056E-5</v>
      </c>
      <c r="BT223" s="33">
        <v>-7.7278861323470949E-5</v>
      </c>
      <c r="BU223" s="33">
        <v>1.4232873303487992E-5</v>
      </c>
      <c r="BV223" s="33">
        <v>-3.5042858015366107E-6</v>
      </c>
      <c r="BW223" s="33">
        <v>-6.0673154125279183E-6</v>
      </c>
      <c r="BX223" s="33">
        <v>-5.3118621239134356E-5</v>
      </c>
      <c r="BY223" s="33">
        <v>8.7031008143556576E-5</v>
      </c>
      <c r="BZ223" s="33">
        <v>3.6026659454346799E-5</v>
      </c>
      <c r="CA223" s="35">
        <v>-4.4747784718308647E-3</v>
      </c>
      <c r="CB223" s="52">
        <v>-1.0291719741317706E-5</v>
      </c>
      <c r="CC223" s="34">
        <v>-3.0496418664816005E-5</v>
      </c>
      <c r="CD223" s="34">
        <v>-7.3716009786561898E-5</v>
      </c>
      <c r="CE223" s="34">
        <v>1.7795724840397042E-5</v>
      </c>
      <c r="CF223" s="34">
        <v>5.8565735372440031E-8</v>
      </c>
      <c r="CG223" s="34">
        <v>-2.5044638756188675E-6</v>
      </c>
      <c r="CH223" s="34">
        <v>-4.9555769702225305E-5</v>
      </c>
      <c r="CI223" s="34">
        <v>9.0593859680465627E-5</v>
      </c>
      <c r="CJ223" s="34">
        <v>3.958951099125585E-5</v>
      </c>
      <c r="CK223" s="53">
        <v>-4.4712156202939557E-3</v>
      </c>
      <c r="CL223" s="33">
        <v>0</v>
      </c>
      <c r="CM223" s="33">
        <f t="shared" si="262"/>
        <v>1.2927889186606478E-2</v>
      </c>
      <c r="CN223" s="33">
        <f t="shared" si="208"/>
        <v>6.4381783841573892E-3</v>
      </c>
      <c r="CO223" s="33">
        <f t="shared" si="209"/>
        <v>5.1723664936413893E-3</v>
      </c>
      <c r="CP223" s="33">
        <f t="shared" si="210"/>
        <v>5.327435421850657E-3</v>
      </c>
      <c r="CQ223" s="33">
        <f t="shared" si="211"/>
        <v>4.5672326944150576E-3</v>
      </c>
      <c r="CR223" s="33">
        <f t="shared" si="212"/>
        <v>4.6265463792396488E-3</v>
      </c>
      <c r="CS223" s="33">
        <f t="shared" si="213"/>
        <v>1.0939795917025208E-2</v>
      </c>
      <c r="CT223" s="33">
        <f t="shared" si="214"/>
        <v>1.1438257760016723E-2</v>
      </c>
      <c r="CU223" s="33">
        <f t="shared" si="215"/>
        <v>4.5818640584163184E-3</v>
      </c>
      <c r="CV223" s="33">
        <f t="shared" si="216"/>
        <v>5.6570450379767045E-3</v>
      </c>
      <c r="CW223" s="33">
        <f t="shared" si="217"/>
        <v>9.820471701395217E-3</v>
      </c>
      <c r="CX223" s="35">
        <f t="shared" si="218"/>
        <v>1.1151846540601307E-2</v>
      </c>
    </row>
    <row r="224" spans="1:102" x14ac:dyDescent="0.3">
      <c r="A224" s="21">
        <v>43889</v>
      </c>
      <c r="B224" s="22">
        <v>2954.22</v>
      </c>
      <c r="C224" s="23">
        <v>5320.09</v>
      </c>
      <c r="D224" s="23">
        <v>6011.7259999999997</v>
      </c>
      <c r="E224" s="23">
        <f t="shared" si="252"/>
        <v>5308.0607350905102</v>
      </c>
      <c r="F224" s="23">
        <f>VLOOKUP($A224,Data!S$7:T$800,2,0)</f>
        <v>294.42630200000002</v>
      </c>
      <c r="G224" s="23">
        <f>VLOOKUP($A224,Data!V$7:Y$800,4,0)</f>
        <v>29.043629980551749</v>
      </c>
      <c r="H224" s="23">
        <f>VLOOKUP($A224,Data!P$7:Q$800,2,0)</f>
        <v>52.792499999999997</v>
      </c>
      <c r="I224" s="23">
        <f>VLOOKUP($A224,Data!K$7:N$800,4,0)</f>
        <v>55.300345966287757</v>
      </c>
      <c r="J224" s="23">
        <f>VLOOKUP($A224,Data!AA$7:AB$800,2,0)</f>
        <v>541.66489999999999</v>
      </c>
      <c r="K224" s="23">
        <f>VLOOKUP($A224,Data!AD$7:AE$800,2,0)</f>
        <v>54.738799999999998</v>
      </c>
      <c r="L224" s="23">
        <f>VLOOKUP($A224,Data!AL$7:AO$800,4,0)</f>
        <v>291.56603908481918</v>
      </c>
      <c r="M224" s="23">
        <f>VLOOKUP($A224,Data!AG$7:AJ$800,4,0)</f>
        <v>29.439245939133865</v>
      </c>
      <c r="N224" s="23">
        <f>VLOOKUP($A224,Data!AQ$7:AU$800,5,0)</f>
        <v>29.713627582589162</v>
      </c>
      <c r="O224" s="24">
        <f>VLOOKUP($A224,Data!AQ$7:AW$800,7,0)</f>
        <v>29.863487382131737</v>
      </c>
      <c r="P224" s="32">
        <f t="shared" si="219"/>
        <v>-8.2383273576925875E-3</v>
      </c>
      <c r="Q224" s="33">
        <f t="shared" si="205"/>
        <v>-8.1250337921608962E-3</v>
      </c>
      <c r="R224" s="33">
        <f t="shared" si="206"/>
        <v>-8.0753474699488681E-3</v>
      </c>
      <c r="S224" s="34">
        <f t="shared" si="220"/>
        <v>-8.0997944531104264E-3</v>
      </c>
      <c r="T224" s="33">
        <f t="shared" si="221"/>
        <v>-8.086385639969329E-3</v>
      </c>
      <c r="U224" s="33">
        <f t="shared" si="253"/>
        <v>-8.0859560699718669E-3</v>
      </c>
      <c r="V224" s="33">
        <f t="shared" si="254"/>
        <v>-8.0476054474941661E-3</v>
      </c>
      <c r="W224" s="33">
        <f t="shared" si="255"/>
        <v>-8.1171695782601416E-3</v>
      </c>
      <c r="X224" s="33">
        <f t="shared" si="256"/>
        <v>-8.0801747298414606E-3</v>
      </c>
      <c r="Y224" s="33">
        <f t="shared" si="257"/>
        <v>-8.1070992385777751E-3</v>
      </c>
      <c r="Z224" s="33">
        <f t="shared" si="258"/>
        <v>-8.0837802191915387E-3</v>
      </c>
      <c r="AA224" s="33">
        <f t="shared" si="259"/>
        <v>-8.0350156821571428E-3</v>
      </c>
      <c r="AB224" s="33">
        <f t="shared" si="260"/>
        <v>-8.1097288636924336E-3</v>
      </c>
      <c r="AC224" s="35">
        <f t="shared" si="261"/>
        <v>-4.6202528853664937E-3</v>
      </c>
      <c r="AD224" s="32">
        <f t="shared" si="222"/>
        <v>3.8648152191567142E-5</v>
      </c>
      <c r="AE224" s="33">
        <f t="shared" si="223"/>
        <v>3.9077722189029274E-5</v>
      </c>
      <c r="AF224" s="33">
        <f t="shared" si="224"/>
        <v>7.7428344666730098E-5</v>
      </c>
      <c r="AG224" s="33">
        <f t="shared" si="225"/>
        <v>7.8642139007545353E-6</v>
      </c>
      <c r="AH224" s="33">
        <f t="shared" si="226"/>
        <v>4.4859062319435594E-5</v>
      </c>
      <c r="AI224" s="33">
        <f t="shared" si="227"/>
        <v>1.7934553583121016E-5</v>
      </c>
      <c r="AJ224" s="33">
        <f t="shared" si="228"/>
        <v>4.1253572969357499E-5</v>
      </c>
      <c r="AK224" s="33">
        <f t="shared" si="229"/>
        <v>9.0018110003753371E-5</v>
      </c>
      <c r="AL224" s="33">
        <f t="shared" si="230"/>
        <v>1.5304928468462542E-5</v>
      </c>
      <c r="AM224" s="35">
        <f t="shared" si="231"/>
        <v>3.5047809067944025E-3</v>
      </c>
      <c r="AN224" s="52">
        <f t="shared" si="232"/>
        <v>-1.1038170020460925E-5</v>
      </c>
      <c r="AO224" s="34">
        <f t="shared" si="233"/>
        <v>-1.0608600022998793E-5</v>
      </c>
      <c r="AP224" s="34">
        <f t="shared" si="234"/>
        <v>2.7742022454702031E-5</v>
      </c>
      <c r="AQ224" s="34">
        <f t="shared" si="235"/>
        <v>-4.1822108311273531E-5</v>
      </c>
      <c r="AR224" s="34">
        <f t="shared" si="236"/>
        <v>-4.8272598925924726E-6</v>
      </c>
      <c r="AS224" s="34">
        <f t="shared" si="237"/>
        <v>-3.1751768628907051E-5</v>
      </c>
      <c r="AT224" s="34">
        <f t="shared" si="238"/>
        <v>-8.4327492426705675E-6</v>
      </c>
      <c r="AU224" s="34">
        <f t="shared" si="239"/>
        <v>4.0331787791725304E-5</v>
      </c>
      <c r="AV224" s="34">
        <f t="shared" si="240"/>
        <v>-3.4381393743565525E-5</v>
      </c>
      <c r="AW224" s="53">
        <f t="shared" si="241"/>
        <v>3.4550945845823744E-3</v>
      </c>
      <c r="AX224" s="52">
        <f t="shared" si="242"/>
        <v>1.3408813141047027E-5</v>
      </c>
      <c r="AY224" s="34">
        <f t="shared" si="243"/>
        <v>1.3838383138509158E-5</v>
      </c>
      <c r="AZ224" s="34">
        <f t="shared" si="244"/>
        <v>5.2189005616209982E-5</v>
      </c>
      <c r="BA224" s="34">
        <f t="shared" si="245"/>
        <v>-1.737512514976558E-5</v>
      </c>
      <c r="BB224" s="34">
        <f t="shared" si="246"/>
        <v>1.9619723268915479E-5</v>
      </c>
      <c r="BC224" s="34">
        <f t="shared" si="247"/>
        <v>-7.3047854673990997E-6</v>
      </c>
      <c r="BD224" s="34">
        <f t="shared" si="248"/>
        <v>1.6014233918837384E-5</v>
      </c>
      <c r="BE224" s="34">
        <f t="shared" si="249"/>
        <v>6.4778770953233256E-5</v>
      </c>
      <c r="BF224" s="34">
        <f t="shared" si="250"/>
        <v>-9.9344105820575734E-6</v>
      </c>
      <c r="BG224" s="53">
        <f t="shared" si="251"/>
        <v>3.4795415677438823E-3</v>
      </c>
      <c r="BH224" s="32">
        <v>3.8648152191567142E-5</v>
      </c>
      <c r="BI224" s="33">
        <v>3.9077722189029274E-5</v>
      </c>
      <c r="BJ224" s="33">
        <v>7.7428344666730098E-5</v>
      </c>
      <c r="BK224" s="33">
        <v>7.8642139007545353E-6</v>
      </c>
      <c r="BL224" s="33">
        <v>4.4859062319435594E-5</v>
      </c>
      <c r="BM224" s="33">
        <v>1.7934553583121016E-5</v>
      </c>
      <c r="BN224" s="33">
        <v>4.1253572969357499E-5</v>
      </c>
      <c r="BO224" s="33">
        <v>9.0018110003753371E-5</v>
      </c>
      <c r="BP224" s="33">
        <v>1.5304928468462542E-5</v>
      </c>
      <c r="BQ224" s="35">
        <v>3.5047809067944025E-3</v>
      </c>
      <c r="BR224" s="32">
        <v>-1.1038170020460925E-5</v>
      </c>
      <c r="BS224" s="33">
        <v>-1.0608600022998793E-5</v>
      </c>
      <c r="BT224" s="33">
        <v>2.7742022454702031E-5</v>
      </c>
      <c r="BU224" s="33">
        <v>-4.1822108311273531E-5</v>
      </c>
      <c r="BV224" s="33">
        <v>-4.8272598925924726E-6</v>
      </c>
      <c r="BW224" s="33">
        <v>-3.1751768628907051E-5</v>
      </c>
      <c r="BX224" s="33">
        <v>-8.4327492426705675E-6</v>
      </c>
      <c r="BY224" s="33">
        <v>4.0331787791725304E-5</v>
      </c>
      <c r="BZ224" s="33">
        <v>-3.4381393743565525E-5</v>
      </c>
      <c r="CA224" s="35">
        <v>3.4550945845823744E-3</v>
      </c>
      <c r="CB224" s="52">
        <v>1.3408813141047027E-5</v>
      </c>
      <c r="CC224" s="34">
        <v>1.3838383138509158E-5</v>
      </c>
      <c r="CD224" s="34">
        <v>5.2189005616209982E-5</v>
      </c>
      <c r="CE224" s="34">
        <v>-1.737512514976558E-5</v>
      </c>
      <c r="CF224" s="34">
        <v>1.9619723268915479E-5</v>
      </c>
      <c r="CG224" s="34">
        <v>-7.3047854673990997E-6</v>
      </c>
      <c r="CH224" s="34">
        <v>1.6014233918837384E-5</v>
      </c>
      <c r="CI224" s="34">
        <v>6.4778770953233256E-5</v>
      </c>
      <c r="CJ224" s="34">
        <v>-9.9344105820575734E-6</v>
      </c>
      <c r="CK224" s="53">
        <v>3.4795415677438823E-3</v>
      </c>
      <c r="CL224" s="33">
        <v>0</v>
      </c>
      <c r="CM224" s="33">
        <f t="shared" si="262"/>
        <v>1.2920756757653917E-2</v>
      </c>
      <c r="CN224" s="33">
        <f t="shared" si="208"/>
        <v>6.4345195303296965E-3</v>
      </c>
      <c r="CO224" s="33">
        <f t="shared" si="209"/>
        <v>5.1786017529615869E-3</v>
      </c>
      <c r="CP224" s="33">
        <f t="shared" si="210"/>
        <v>5.353090288022111E-3</v>
      </c>
      <c r="CQ224" s="33">
        <f t="shared" si="211"/>
        <v>4.6343774216885958E-3</v>
      </c>
      <c r="CR224" s="33">
        <f t="shared" si="212"/>
        <v>4.605803601921199E-3</v>
      </c>
      <c r="CS224" s="33">
        <f t="shared" si="213"/>
        <v>1.0936064098516329E-2</v>
      </c>
      <c r="CT224" s="33">
        <f t="shared" si="214"/>
        <v>1.1437002299938825E-2</v>
      </c>
      <c r="CU224" s="33">
        <f t="shared" si="215"/>
        <v>4.6258048568541543E-3</v>
      </c>
      <c r="CV224" s="33">
        <f t="shared" si="216"/>
        <v>5.5663020657734652E-3</v>
      </c>
      <c r="CW224" s="33">
        <f t="shared" si="217"/>
        <v>9.7785841367525883E-3</v>
      </c>
      <c r="CX224" s="35">
        <f t="shared" si="218"/>
        <v>1.5488716553624826E-2</v>
      </c>
    </row>
    <row r="225" spans="1:102" x14ac:dyDescent="0.3">
      <c r="A225" s="21">
        <v>43888</v>
      </c>
      <c r="B225" s="22">
        <v>2978.76</v>
      </c>
      <c r="C225" s="23">
        <v>5363.67</v>
      </c>
      <c r="D225" s="23">
        <v>6060.6679999999997</v>
      </c>
      <c r="E225" s="23">
        <f t="shared" si="252"/>
        <v>5351.4060239193941</v>
      </c>
      <c r="F225" s="23">
        <f>VLOOKUP($A225,Data!S$7:T$800,2,0)</f>
        <v>296.82655599999998</v>
      </c>
      <c r="G225" s="23">
        <f>VLOOKUP($A225,Data!V$7:Y$800,4,0)</f>
        <v>29.280389927214856</v>
      </c>
      <c r="H225" s="23">
        <f>VLOOKUP($A225,Data!P$7:Q$800,2,0)</f>
        <v>53.220799999999997</v>
      </c>
      <c r="I225" s="23">
        <f>VLOOKUP($A225,Data!K$7:N$800,4,0)</f>
        <v>55.752901724062042</v>
      </c>
      <c r="J225" s="23">
        <f>VLOOKUP($A225,Data!AA$7:AB$800,2,0)</f>
        <v>546.07730000000004</v>
      </c>
      <c r="K225" s="23">
        <f>VLOOKUP($A225,Data!AD$7:AE$800,2,0)</f>
        <v>55.186199999999999</v>
      </c>
      <c r="L225" s="23">
        <f>VLOOKUP($A225,Data!AL$7:AO$800,4,0)</f>
        <v>293.94220325306185</v>
      </c>
      <c r="M225" s="23">
        <f>VLOOKUP($A225,Data!AG$7:AJ$800,4,0)</f>
        <v>29.677706778509652</v>
      </c>
      <c r="N225" s="23">
        <f>VLOOKUP($A225,Data!AQ$7:AU$800,5,0)</f>
        <v>29.956567220433858</v>
      </c>
      <c r="O225" s="24">
        <f>VLOOKUP($A225,Data!AQ$7:AW$800,7,0)</f>
        <v>30.002104692906205</v>
      </c>
      <c r="P225" s="32">
        <f t="shared" si="219"/>
        <v>-4.4163278665378725E-2</v>
      </c>
      <c r="Q225" s="33">
        <f t="shared" si="205"/>
        <v>-4.4023262818879028E-2</v>
      </c>
      <c r="R225" s="33">
        <f t="shared" si="206"/>
        <v>-4.3965182715029028E-2</v>
      </c>
      <c r="S225" s="34">
        <f t="shared" si="220"/>
        <v>-4.3994897107581483E-2</v>
      </c>
      <c r="T225" s="33">
        <f t="shared" si="221"/>
        <v>-4.4007930610332147E-2</v>
      </c>
      <c r="U225" s="33">
        <f t="shared" si="253"/>
        <v>-4.4007881043158115E-2</v>
      </c>
      <c r="V225" s="33">
        <f t="shared" si="254"/>
        <v>-4.4024163084655288E-2</v>
      </c>
      <c r="W225" s="33">
        <f t="shared" si="255"/>
        <v>-4.4028340080971673E-2</v>
      </c>
      <c r="X225" s="33">
        <f t="shared" si="256"/>
        <v>-4.3968928136248309E-2</v>
      </c>
      <c r="Y225" s="33">
        <f t="shared" si="257"/>
        <v>-4.3967694658392897E-2</v>
      </c>
      <c r="Z225" s="33">
        <f t="shared" si="258"/>
        <v>-4.3886289507214182E-2</v>
      </c>
      <c r="AA225" s="33">
        <f t="shared" si="259"/>
        <v>-4.4019729124112561E-2</v>
      </c>
      <c r="AB225" s="33">
        <f t="shared" si="260"/>
        <v>-4.4008356380279001E-2</v>
      </c>
      <c r="AC225" s="35">
        <f t="shared" si="261"/>
        <v>-4.4059585820735991E-2</v>
      </c>
      <c r="AD225" s="32">
        <f t="shared" si="222"/>
        <v>1.5332208546880999E-5</v>
      </c>
      <c r="AE225" s="33">
        <f t="shared" si="223"/>
        <v>1.5381775720912927E-5</v>
      </c>
      <c r="AF225" s="33">
        <f t="shared" si="224"/>
        <v>-9.0026577626023396E-7</v>
      </c>
      <c r="AG225" s="33">
        <f t="shared" si="225"/>
        <v>-5.0772620926453627E-6</v>
      </c>
      <c r="AH225" s="33">
        <f t="shared" si="226"/>
        <v>5.4334682630718945E-5</v>
      </c>
      <c r="AI225" s="33">
        <f t="shared" si="227"/>
        <v>5.5568160486130225E-5</v>
      </c>
      <c r="AJ225" s="33">
        <f t="shared" si="228"/>
        <v>1.3697331166484528E-4</v>
      </c>
      <c r="AK225" s="33">
        <f t="shared" si="229"/>
        <v>3.5336947664665885E-6</v>
      </c>
      <c r="AL225" s="33">
        <f t="shared" si="230"/>
        <v>1.4906438600026384E-5</v>
      </c>
      <c r="AM225" s="35">
        <f t="shared" si="231"/>
        <v>-3.6323001856963799E-5</v>
      </c>
      <c r="AN225" s="52">
        <f t="shared" si="232"/>
        <v>-4.2747895303119066E-5</v>
      </c>
      <c r="AO225" s="34">
        <f t="shared" si="233"/>
        <v>-4.2698328129087137E-5</v>
      </c>
      <c r="AP225" s="34">
        <f t="shared" si="234"/>
        <v>-5.8980369626260298E-5</v>
      </c>
      <c r="AQ225" s="34">
        <f t="shared" si="235"/>
        <v>-6.3157365942645427E-5</v>
      </c>
      <c r="AR225" s="34">
        <f t="shared" si="236"/>
        <v>-3.7454212192811198E-6</v>
      </c>
      <c r="AS225" s="34">
        <f t="shared" si="237"/>
        <v>-2.5119433638698396E-6</v>
      </c>
      <c r="AT225" s="34">
        <f t="shared" si="238"/>
        <v>7.8893207814845212E-5</v>
      </c>
      <c r="AU225" s="34">
        <f t="shared" si="239"/>
        <v>-5.4546409083533476E-5</v>
      </c>
      <c r="AV225" s="34">
        <f t="shared" si="240"/>
        <v>-4.3173665249973681E-5</v>
      </c>
      <c r="AW225" s="53">
        <f t="shared" si="241"/>
        <v>-9.4403105706963863E-5</v>
      </c>
      <c r="AX225" s="52">
        <f t="shared" si="242"/>
        <v>-1.3033502750614545E-5</v>
      </c>
      <c r="AY225" s="34">
        <f t="shared" si="243"/>
        <v>-1.2983935576582617E-5</v>
      </c>
      <c r="AZ225" s="34">
        <f t="shared" si="244"/>
        <v>-2.9265977073755778E-5</v>
      </c>
      <c r="BA225" s="34">
        <f t="shared" si="245"/>
        <v>-3.3442973390140907E-5</v>
      </c>
      <c r="BB225" s="34">
        <f t="shared" si="246"/>
        <v>2.5968971333223401E-5</v>
      </c>
      <c r="BC225" s="34">
        <f t="shared" si="247"/>
        <v>2.7202449188634681E-5</v>
      </c>
      <c r="BD225" s="34">
        <f t="shared" si="248"/>
        <v>1.0860760036734973E-4</v>
      </c>
      <c r="BE225" s="34">
        <f t="shared" si="249"/>
        <v>-2.4832016531028955E-5</v>
      </c>
      <c r="BF225" s="34">
        <f t="shared" si="250"/>
        <v>-1.345927269746916E-5</v>
      </c>
      <c r="BG225" s="53">
        <f t="shared" si="251"/>
        <v>-6.4688713154459343E-5</v>
      </c>
      <c r="BH225" s="32">
        <v>1.5332208546880999E-5</v>
      </c>
      <c r="BI225" s="33">
        <v>1.5381775720912927E-5</v>
      </c>
      <c r="BJ225" s="33">
        <v>-9.0026577626023396E-7</v>
      </c>
      <c r="BK225" s="33">
        <v>-5.0772620926453627E-6</v>
      </c>
      <c r="BL225" s="33">
        <v>5.4334682630718945E-5</v>
      </c>
      <c r="BM225" s="33">
        <v>5.5568160486130225E-5</v>
      </c>
      <c r="BN225" s="33">
        <v>1.3697331166484528E-4</v>
      </c>
      <c r="BO225" s="33">
        <v>3.5336947664665885E-6</v>
      </c>
      <c r="BP225" s="33">
        <v>1.4906438600026384E-5</v>
      </c>
      <c r="BQ225" s="35">
        <v>-3.6323001856963799E-5</v>
      </c>
      <c r="BR225" s="32">
        <v>-4.2747895303119066E-5</v>
      </c>
      <c r="BS225" s="33">
        <v>-4.2698328129087137E-5</v>
      </c>
      <c r="BT225" s="33">
        <v>-5.8980369626260298E-5</v>
      </c>
      <c r="BU225" s="33">
        <v>-6.3157365942645427E-5</v>
      </c>
      <c r="BV225" s="33">
        <v>-3.7454212192811198E-6</v>
      </c>
      <c r="BW225" s="33">
        <v>-2.5119433638698396E-6</v>
      </c>
      <c r="BX225" s="33">
        <v>7.8893207814845212E-5</v>
      </c>
      <c r="BY225" s="33">
        <v>-5.4546409083533476E-5</v>
      </c>
      <c r="BZ225" s="33">
        <v>-4.3173665249973681E-5</v>
      </c>
      <c r="CA225" s="35">
        <v>-9.4403105706963863E-5</v>
      </c>
      <c r="CB225" s="52">
        <v>-1.3033502750614545E-5</v>
      </c>
      <c r="CC225" s="34">
        <v>-1.2983935576582617E-5</v>
      </c>
      <c r="CD225" s="34">
        <v>-2.9265977073755778E-5</v>
      </c>
      <c r="CE225" s="34">
        <v>-3.3442973390140907E-5</v>
      </c>
      <c r="CF225" s="34">
        <v>2.5968971333223401E-5</v>
      </c>
      <c r="CG225" s="34">
        <v>2.7202449188634681E-5</v>
      </c>
      <c r="CH225" s="34">
        <v>1.0860760036734973E-4</v>
      </c>
      <c r="CI225" s="34">
        <v>-2.4832016531028955E-5</v>
      </c>
      <c r="CJ225" s="34">
        <v>-1.345927269746916E-5</v>
      </c>
      <c r="CK225" s="53">
        <v>-6.4688713154459343E-5</v>
      </c>
      <c r="CL225" s="33">
        <v>0</v>
      </c>
      <c r="CM225" s="33">
        <f t="shared" si="262"/>
        <v>1.2870018723301069E-2</v>
      </c>
      <c r="CN225" s="33">
        <f t="shared" si="208"/>
        <v>6.4089103592372965E-3</v>
      </c>
      <c r="CO225" s="33">
        <f t="shared" si="209"/>
        <v>5.1394367540968933E-3</v>
      </c>
      <c r="CP225" s="33">
        <f t="shared" si="210"/>
        <v>5.3134831174164177E-3</v>
      </c>
      <c r="CQ225" s="33">
        <f t="shared" si="211"/>
        <v>4.5559591656652021E-3</v>
      </c>
      <c r="CR225" s="33">
        <f t="shared" si="212"/>
        <v>4.5978385130185373E-3</v>
      </c>
      <c r="CS225" s="33">
        <f t="shared" si="213"/>
        <v>1.089034503660713E-2</v>
      </c>
      <c r="CT225" s="33">
        <f t="shared" si="214"/>
        <v>1.1418714366735916E-2</v>
      </c>
      <c r="CU225" s="33">
        <f t="shared" si="215"/>
        <v>4.5840226950937257E-3</v>
      </c>
      <c r="CV225" s="33">
        <f t="shared" si="216"/>
        <v>5.4750496733741993E-3</v>
      </c>
      <c r="CW225" s="33">
        <f t="shared" si="217"/>
        <v>9.7630031905038273E-3</v>
      </c>
      <c r="CX225" s="35">
        <f t="shared" si="218"/>
        <v>1.1913130979215536E-2</v>
      </c>
    </row>
    <row r="226" spans="1:102" x14ac:dyDescent="0.3">
      <c r="A226" s="21">
        <v>43887</v>
      </c>
      <c r="B226" s="22">
        <v>3116.39</v>
      </c>
      <c r="C226" s="23">
        <v>5610.67</v>
      </c>
      <c r="D226" s="23">
        <v>6339.38</v>
      </c>
      <c r="E226" s="23">
        <f t="shared" si="252"/>
        <v>5597.6751669301502</v>
      </c>
      <c r="F226" s="23">
        <f>VLOOKUP($A226,Data!S$7:T$800,2,0)</f>
        <v>310.49060500000002</v>
      </c>
      <c r="G226" s="23">
        <f>VLOOKUP($A226,Data!V$7:Y$800,4,0)</f>
        <v>30.628275428844528</v>
      </c>
      <c r="H226" s="23">
        <f>VLOOKUP($A226,Data!P$7:Q$800,2,0)</f>
        <v>55.671700000000001</v>
      </c>
      <c r="I226" s="23">
        <f>VLOOKUP($A226,Data!K$7:N$800,4,0)</f>
        <v>58.320663740998725</v>
      </c>
      <c r="J226" s="23">
        <f>VLOOKUP($A226,Data!AA$7:AB$800,2,0)</f>
        <v>571.19200000000001</v>
      </c>
      <c r="K226" s="23">
        <f>VLOOKUP($A226,Data!AD$7:AE$800,2,0)</f>
        <v>57.724200000000003</v>
      </c>
      <c r="L226" s="23">
        <f>VLOOKUP($A226,Data!AL$7:AO$800,4,0)</f>
        <v>307.43435642352893</v>
      </c>
      <c r="M226" s="23">
        <f>VLOOKUP($A226,Data!AG$7:AJ$800,4,0)</f>
        <v>31.044267002830892</v>
      </c>
      <c r="N226" s="23">
        <f>VLOOKUP($A226,Data!AQ$7:AU$800,5,0)</f>
        <v>31.335595264209367</v>
      </c>
      <c r="O226" s="24">
        <f>VLOOKUP($A226,Data!AQ$7:AW$800,7,0)</f>
        <v>31.384910866714357</v>
      </c>
      <c r="P226" s="32">
        <f t="shared" si="219"/>
        <v>-3.7785187055856539E-3</v>
      </c>
      <c r="Q226" s="33">
        <f t="shared" si="205"/>
        <v>-3.7731359820452059E-3</v>
      </c>
      <c r="R226" s="33">
        <f t="shared" si="206"/>
        <v>-3.7707977291924211E-3</v>
      </c>
      <c r="S226" s="34">
        <f t="shared" si="220"/>
        <v>-3.771955875651406E-3</v>
      </c>
      <c r="T226" s="33">
        <f t="shared" si="221"/>
        <v>-3.7810908233449902E-3</v>
      </c>
      <c r="U226" s="33">
        <f t="shared" si="253"/>
        <v>-3.7831943849784277E-3</v>
      </c>
      <c r="V226" s="33">
        <f t="shared" si="254"/>
        <v>-3.8007232826510196E-3</v>
      </c>
      <c r="W226" s="33">
        <f t="shared" si="255"/>
        <v>-3.6974789915966699E-3</v>
      </c>
      <c r="X226" s="33">
        <f t="shared" si="256"/>
        <v>-3.7737481287792862E-3</v>
      </c>
      <c r="Y226" s="33">
        <f t="shared" si="257"/>
        <v>-3.7572119657793834E-3</v>
      </c>
      <c r="Z226" s="33">
        <f t="shared" si="258"/>
        <v>-3.7792772024739518E-3</v>
      </c>
      <c r="AA226" s="33">
        <f t="shared" si="259"/>
        <v>-3.7418952141956563E-3</v>
      </c>
      <c r="AB226" s="33">
        <f t="shared" si="260"/>
        <v>-3.7588180669910765E-3</v>
      </c>
      <c r="AC226" s="35">
        <f t="shared" si="261"/>
        <v>-3.7040274378076221E-3</v>
      </c>
      <c r="AD226" s="32">
        <f t="shared" si="222"/>
        <v>-7.9548412997842988E-6</v>
      </c>
      <c r="AE226" s="33">
        <f t="shared" si="223"/>
        <v>-1.0058402933221799E-5</v>
      </c>
      <c r="AF226" s="33">
        <f t="shared" si="224"/>
        <v>-2.7587300605813603E-5</v>
      </c>
      <c r="AG226" s="33">
        <f t="shared" si="225"/>
        <v>7.5656990448536021E-5</v>
      </c>
      <c r="AH226" s="33">
        <f t="shared" si="226"/>
        <v>-6.1214673408027664E-7</v>
      </c>
      <c r="AI226" s="33">
        <f t="shared" si="227"/>
        <v>1.5924016265822516E-5</v>
      </c>
      <c r="AJ226" s="33">
        <f t="shared" si="228"/>
        <v>-6.1412204287458749E-6</v>
      </c>
      <c r="AK226" s="33">
        <f t="shared" si="229"/>
        <v>3.1240767849549655E-5</v>
      </c>
      <c r="AL226" s="33">
        <f t="shared" si="230"/>
        <v>1.4317915054129493E-5</v>
      </c>
      <c r="AM226" s="35">
        <f t="shared" si="231"/>
        <v>6.9108544237583835E-5</v>
      </c>
      <c r="AN226" s="52">
        <f t="shared" si="232"/>
        <v>-1.0293094152569182E-5</v>
      </c>
      <c r="AO226" s="34">
        <f t="shared" si="233"/>
        <v>-1.2396655786006683E-5</v>
      </c>
      <c r="AP226" s="34">
        <f t="shared" si="234"/>
        <v>-2.9925553458598486E-5</v>
      </c>
      <c r="AQ226" s="34">
        <f t="shared" si="235"/>
        <v>7.3318737595751138E-5</v>
      </c>
      <c r="AR226" s="34">
        <f t="shared" si="236"/>
        <v>-2.95039958686516E-6</v>
      </c>
      <c r="AS226" s="34">
        <f t="shared" si="237"/>
        <v>1.3585763413037633E-5</v>
      </c>
      <c r="AT226" s="34">
        <f t="shared" si="238"/>
        <v>-8.4794732815307583E-6</v>
      </c>
      <c r="AU226" s="34">
        <f t="shared" si="239"/>
        <v>2.8902514996764772E-5</v>
      </c>
      <c r="AV226" s="34">
        <f t="shared" si="240"/>
        <v>1.197966220134461E-5</v>
      </c>
      <c r="AW226" s="53">
        <f t="shared" si="241"/>
        <v>6.6770291384798952E-5</v>
      </c>
      <c r="AX226" s="52">
        <f t="shared" si="242"/>
        <v>-9.1349476937230278E-6</v>
      </c>
      <c r="AY226" s="34">
        <f t="shared" si="243"/>
        <v>-1.1238509327160529E-5</v>
      </c>
      <c r="AZ226" s="34">
        <f t="shared" si="244"/>
        <v>-2.8767406999752332E-5</v>
      </c>
      <c r="BA226" s="34">
        <f t="shared" si="245"/>
        <v>7.4476884054597292E-5</v>
      </c>
      <c r="BB226" s="34">
        <f t="shared" si="246"/>
        <v>-1.7922531280190057E-6</v>
      </c>
      <c r="BC226" s="34">
        <f t="shared" si="247"/>
        <v>1.4743909871883787E-5</v>
      </c>
      <c r="BD226" s="34">
        <f t="shared" si="248"/>
        <v>-7.321326822684604E-6</v>
      </c>
      <c r="BE226" s="34">
        <f t="shared" si="249"/>
        <v>3.0060661455610926E-5</v>
      </c>
      <c r="BF226" s="34">
        <f t="shared" si="250"/>
        <v>1.3137808660190764E-5</v>
      </c>
      <c r="BG226" s="53">
        <f t="shared" si="251"/>
        <v>6.7928437843645106E-5</v>
      </c>
      <c r="BH226" s="32">
        <v>-7.9548412997842988E-6</v>
      </c>
      <c r="BI226" s="33">
        <v>-1.0058402933221799E-5</v>
      </c>
      <c r="BJ226" s="33">
        <v>-2.7587300605813603E-5</v>
      </c>
      <c r="BK226" s="33">
        <v>7.5656990448536021E-5</v>
      </c>
      <c r="BL226" s="33">
        <v>-6.1214673408027664E-7</v>
      </c>
      <c r="BM226" s="33">
        <v>1.5924016265822516E-5</v>
      </c>
      <c r="BN226" s="33">
        <v>-6.1412204287458749E-6</v>
      </c>
      <c r="BO226" s="33">
        <v>3.1240767849549655E-5</v>
      </c>
      <c r="BP226" s="33">
        <v>1.4317915054129493E-5</v>
      </c>
      <c r="BQ226" s="35">
        <v>6.9108544237583835E-5</v>
      </c>
      <c r="BR226" s="32">
        <v>-1.0293094152569182E-5</v>
      </c>
      <c r="BS226" s="33">
        <v>-1.2396655786006683E-5</v>
      </c>
      <c r="BT226" s="33">
        <v>-2.9925553458598486E-5</v>
      </c>
      <c r="BU226" s="33">
        <v>7.3318737595751138E-5</v>
      </c>
      <c r="BV226" s="33">
        <v>-2.95039958686516E-6</v>
      </c>
      <c r="BW226" s="33">
        <v>1.3585763413037633E-5</v>
      </c>
      <c r="BX226" s="33">
        <v>-8.4794732815307583E-6</v>
      </c>
      <c r="BY226" s="33">
        <v>2.8902514996764772E-5</v>
      </c>
      <c r="BZ226" s="33">
        <v>1.197966220134461E-5</v>
      </c>
      <c r="CA226" s="35">
        <v>6.6770291384798952E-5</v>
      </c>
      <c r="CB226" s="52">
        <v>-9.1349476937230278E-6</v>
      </c>
      <c r="CC226" s="34">
        <v>-1.1238509327160529E-5</v>
      </c>
      <c r="CD226" s="34">
        <v>-2.8767406999752332E-5</v>
      </c>
      <c r="CE226" s="34">
        <v>7.4476884054597292E-5</v>
      </c>
      <c r="CF226" s="34">
        <v>-1.7922531280190057E-6</v>
      </c>
      <c r="CG226" s="34">
        <v>1.4743909871883787E-5</v>
      </c>
      <c r="CH226" s="34">
        <v>-7.321326822684604E-6</v>
      </c>
      <c r="CI226" s="34">
        <v>3.0060661455610926E-5</v>
      </c>
      <c r="CJ226" s="34">
        <v>1.3137808660190764E-5</v>
      </c>
      <c r="CK226" s="53">
        <v>6.7928437843645106E-5</v>
      </c>
      <c r="CL226" s="33">
        <v>0</v>
      </c>
      <c r="CM226" s="33">
        <f t="shared" si="262"/>
        <v>1.2808485822186633E-2</v>
      </c>
      <c r="CN226" s="33">
        <f t="shared" si="208"/>
        <v>6.3790491121453741E-3</v>
      </c>
      <c r="CO226" s="33">
        <f t="shared" si="209"/>
        <v>5.1233163196742204E-3</v>
      </c>
      <c r="CP226" s="33">
        <f t="shared" si="210"/>
        <v>5.297307768038495E-3</v>
      </c>
      <c r="CQ226" s="33">
        <f t="shared" si="211"/>
        <v>4.5569051805280925E-3</v>
      </c>
      <c r="CR226" s="33">
        <f t="shared" si="212"/>
        <v>4.6031740336593963E-3</v>
      </c>
      <c r="CS226" s="33">
        <f t="shared" si="213"/>
        <v>1.0832892504269553E-2</v>
      </c>
      <c r="CT226" s="33">
        <f t="shared" si="214"/>
        <v>1.1359926941745258E-2</v>
      </c>
      <c r="CU226" s="33">
        <f t="shared" si="215"/>
        <v>4.440105503107139E-3</v>
      </c>
      <c r="CV226" s="33">
        <f t="shared" si="216"/>
        <v>5.4713330256261905E-3</v>
      </c>
      <c r="CW226" s="33">
        <f t="shared" si="217"/>
        <v>9.7472583141673397E-3</v>
      </c>
      <c r="CX226" s="35">
        <f t="shared" si="218"/>
        <v>1.1951580784234972E-2</v>
      </c>
    </row>
    <row r="227" spans="1:102" x14ac:dyDescent="0.3">
      <c r="A227" s="21">
        <v>43886</v>
      </c>
      <c r="B227" s="22">
        <v>3128.21</v>
      </c>
      <c r="C227" s="23">
        <v>5631.92</v>
      </c>
      <c r="D227" s="23">
        <v>6363.375</v>
      </c>
      <c r="E227" s="23">
        <f t="shared" si="252"/>
        <v>5618.8692939780876</v>
      </c>
      <c r="F227" s="23">
        <f>VLOOKUP($A227,Data!S$7:T$800,2,0)</f>
        <v>311.66905400000002</v>
      </c>
      <c r="G227" s="23">
        <f>VLOOKUP($A227,Data!V$7:Y$800,4,0)</f>
        <v>30.744588182223993</v>
      </c>
      <c r="H227" s="23">
        <f>VLOOKUP($A227,Data!P$7:Q$800,2,0)</f>
        <v>55.884099999999997</v>
      </c>
      <c r="I227" s="23">
        <f>VLOOKUP($A227,Data!K$7:N$800,4,0)</f>
        <v>58.5371034512386</v>
      </c>
      <c r="J227" s="23">
        <f>VLOOKUP($A227,Data!AA$7:AB$800,2,0)</f>
        <v>573.35569999999996</v>
      </c>
      <c r="K227" s="23">
        <f>VLOOKUP($A227,Data!AD$7:AE$800,2,0)</f>
        <v>57.941899999999997</v>
      </c>
      <c r="L227" s="23">
        <f>VLOOKUP($A227,Data!AL$7:AO$800,4,0)</f>
        <v>308.60064380131604</v>
      </c>
      <c r="M227" s="23">
        <f>VLOOKUP($A227,Data!AG$7:AJ$800,4,0)</f>
        <v>31.160867704564787</v>
      </c>
      <c r="N227" s="23">
        <f>VLOOKUP($A227,Data!AQ$7:AU$800,5,0)</f>
        <v>31.453824467895256</v>
      </c>
      <c r="O227" s="24">
        <f>VLOOKUP($A227,Data!AQ$7:AW$800,7,0)</f>
        <v>31.501593633868872</v>
      </c>
      <c r="P227" s="32">
        <f t="shared" si="219"/>
        <v>-3.0280015747592093E-2</v>
      </c>
      <c r="Q227" s="33">
        <f t="shared" si="205"/>
        <v>-3.0266714878523282E-2</v>
      </c>
      <c r="R227" s="33">
        <f t="shared" si="206"/>
        <v>-3.0259367092176359E-2</v>
      </c>
      <c r="S227" s="34">
        <f t="shared" si="220"/>
        <v>-3.0262464390488721E-2</v>
      </c>
      <c r="T227" s="33">
        <f t="shared" si="221"/>
        <v>-3.026152053401554E-2</v>
      </c>
      <c r="U227" s="33">
        <f t="shared" si="253"/>
        <v>-3.0260748783861202E-2</v>
      </c>
      <c r="V227" s="33">
        <f t="shared" si="254"/>
        <v>-3.0242820627172429E-2</v>
      </c>
      <c r="W227" s="33">
        <f t="shared" si="255"/>
        <v>-3.0312907431551461E-2</v>
      </c>
      <c r="X227" s="33">
        <f t="shared" si="256"/>
        <v>-3.0262576609086822E-2</v>
      </c>
      <c r="Y227" s="33">
        <f t="shared" si="257"/>
        <v>-3.0251349804349625E-2</v>
      </c>
      <c r="Z227" s="33">
        <f t="shared" si="258"/>
        <v>-3.0211034759557664E-2</v>
      </c>
      <c r="AA227" s="33">
        <f t="shared" si="259"/>
        <v>-3.0108722510501562E-2</v>
      </c>
      <c r="AB227" s="33">
        <f t="shared" si="260"/>
        <v>-3.0252506447049021E-2</v>
      </c>
      <c r="AC227" s="35">
        <f t="shared" si="261"/>
        <v>-2.8368053953941819E-2</v>
      </c>
      <c r="AD227" s="32">
        <f t="shared" si="222"/>
        <v>5.1943445077418104E-6</v>
      </c>
      <c r="AE227" s="33">
        <f t="shared" si="223"/>
        <v>5.9660946620798683E-6</v>
      </c>
      <c r="AF227" s="33">
        <f t="shared" si="224"/>
        <v>2.3894251350853324E-5</v>
      </c>
      <c r="AG227" s="33">
        <f t="shared" si="225"/>
        <v>-4.6192553028179262E-5</v>
      </c>
      <c r="AH227" s="33">
        <f t="shared" si="226"/>
        <v>4.138269436460007E-6</v>
      </c>
      <c r="AI227" s="33">
        <f t="shared" si="227"/>
        <v>1.5365074173656623E-5</v>
      </c>
      <c r="AJ227" s="33">
        <f t="shared" si="228"/>
        <v>5.5680118965617531E-5</v>
      </c>
      <c r="AK227" s="33">
        <f t="shared" si="229"/>
        <v>1.579923680217199E-4</v>
      </c>
      <c r="AL227" s="33">
        <f t="shared" si="230"/>
        <v>1.4208431474260763E-5</v>
      </c>
      <c r="AM227" s="35">
        <f t="shared" si="231"/>
        <v>1.8986609245814634E-3</v>
      </c>
      <c r="AN227" s="52">
        <f t="shared" si="232"/>
        <v>-2.1534418391810917E-6</v>
      </c>
      <c r="AO227" s="34">
        <f t="shared" si="233"/>
        <v>-1.3816916848430338E-6</v>
      </c>
      <c r="AP227" s="34">
        <f t="shared" si="234"/>
        <v>1.6546465003930422E-5</v>
      </c>
      <c r="AQ227" s="34">
        <f t="shared" si="235"/>
        <v>-5.3540339375102164E-5</v>
      </c>
      <c r="AR227" s="34">
        <f t="shared" si="236"/>
        <v>-3.2095169104628951E-6</v>
      </c>
      <c r="AS227" s="34">
        <f t="shared" si="237"/>
        <v>8.0172878267337211E-6</v>
      </c>
      <c r="AT227" s="34">
        <f t="shared" si="238"/>
        <v>4.8332332618694629E-5</v>
      </c>
      <c r="AU227" s="34">
        <f t="shared" si="239"/>
        <v>1.50644581674797E-4</v>
      </c>
      <c r="AV227" s="34">
        <f t="shared" si="240"/>
        <v>6.860645127337861E-6</v>
      </c>
      <c r="AW227" s="53">
        <f t="shared" si="241"/>
        <v>1.8913131382345405E-3</v>
      </c>
      <c r="AX227" s="52">
        <f t="shared" si="242"/>
        <v>9.4385647320116561E-7</v>
      </c>
      <c r="AY227" s="34">
        <f t="shared" si="243"/>
        <v>1.7156066275392234E-6</v>
      </c>
      <c r="AZ227" s="34">
        <f t="shared" si="244"/>
        <v>1.9643763316312679E-5</v>
      </c>
      <c r="BA227" s="34">
        <f t="shared" si="245"/>
        <v>-5.0443041062719907E-5</v>
      </c>
      <c r="BB227" s="34">
        <f t="shared" si="246"/>
        <v>-1.1221859808063783E-7</v>
      </c>
      <c r="BC227" s="34">
        <f t="shared" si="247"/>
        <v>1.1114586139115978E-5</v>
      </c>
      <c r="BD227" s="34">
        <f t="shared" si="248"/>
        <v>5.1429630931076886E-5</v>
      </c>
      <c r="BE227" s="34">
        <f t="shared" si="249"/>
        <v>1.5374187998717925E-4</v>
      </c>
      <c r="BF227" s="34">
        <f t="shared" si="250"/>
        <v>9.9579434397201183E-6</v>
      </c>
      <c r="BG227" s="53">
        <f t="shared" si="251"/>
        <v>1.8944104365469228E-3</v>
      </c>
      <c r="BH227" s="32">
        <v>5.1943445077418104E-6</v>
      </c>
      <c r="BI227" s="33">
        <v>5.9660946620798683E-6</v>
      </c>
      <c r="BJ227" s="33">
        <v>2.3894251350853324E-5</v>
      </c>
      <c r="BK227" s="33">
        <v>-4.6192553028179262E-5</v>
      </c>
      <c r="BL227" s="33">
        <v>4.138269436460007E-6</v>
      </c>
      <c r="BM227" s="33">
        <v>1.5365074173656623E-5</v>
      </c>
      <c r="BN227" s="33">
        <v>5.5680118965617531E-5</v>
      </c>
      <c r="BO227" s="33">
        <v>1.579923680217199E-4</v>
      </c>
      <c r="BP227" s="33">
        <v>1.4208431474260763E-5</v>
      </c>
      <c r="BQ227" s="35">
        <v>1.8986609245814634E-3</v>
      </c>
      <c r="BR227" s="32">
        <v>-2.1534418391810917E-6</v>
      </c>
      <c r="BS227" s="33">
        <v>-1.3816916848430338E-6</v>
      </c>
      <c r="BT227" s="33">
        <v>1.6546465003930422E-5</v>
      </c>
      <c r="BU227" s="33">
        <v>-5.3540339375102164E-5</v>
      </c>
      <c r="BV227" s="33">
        <v>-3.2095169104628951E-6</v>
      </c>
      <c r="BW227" s="33">
        <v>8.0172878267337211E-6</v>
      </c>
      <c r="BX227" s="33">
        <v>4.8332332618694629E-5</v>
      </c>
      <c r="BY227" s="33">
        <v>1.50644581674797E-4</v>
      </c>
      <c r="BZ227" s="33">
        <v>6.860645127337861E-6</v>
      </c>
      <c r="CA227" s="35">
        <v>1.8913131382345405E-3</v>
      </c>
      <c r="CB227" s="52">
        <v>9.4385647320116561E-7</v>
      </c>
      <c r="CC227" s="34">
        <v>1.7156066275392234E-6</v>
      </c>
      <c r="CD227" s="34">
        <v>1.9643763316312679E-5</v>
      </c>
      <c r="CE227" s="34">
        <v>-5.0443041062719907E-5</v>
      </c>
      <c r="CF227" s="34">
        <v>-1.1221859808063783E-7</v>
      </c>
      <c r="CG227" s="34">
        <v>1.1114586139115978E-5</v>
      </c>
      <c r="CH227" s="34">
        <v>5.1429630931076886E-5</v>
      </c>
      <c r="CI227" s="34">
        <v>1.5374187998717925E-4</v>
      </c>
      <c r="CJ227" s="34">
        <v>9.9579434397201183E-6</v>
      </c>
      <c r="CK227" s="53">
        <v>1.8944104365469228E-3</v>
      </c>
      <c r="CL227" s="33">
        <v>0</v>
      </c>
      <c r="CM227" s="33">
        <f t="shared" si="262"/>
        <v>1.2806108656042703E-2</v>
      </c>
      <c r="CN227" s="33">
        <f t="shared" si="208"/>
        <v>6.3778569811294705E-3</v>
      </c>
      <c r="CO227" s="33">
        <f t="shared" si="209"/>
        <v>5.1313422629628569E-3</v>
      </c>
      <c r="CP227" s="33">
        <f t="shared" si="210"/>
        <v>5.3074578531728811E-3</v>
      </c>
      <c r="CQ227" s="33">
        <f t="shared" si="211"/>
        <v>4.5847239251972649E-3</v>
      </c>
      <c r="CR227" s="33">
        <f t="shared" si="212"/>
        <v>4.5268867101411203E-3</v>
      </c>
      <c r="CS227" s="33">
        <f t="shared" si="213"/>
        <v>1.0833513626281599E-2</v>
      </c>
      <c r="CT227" s="33">
        <f t="shared" si="214"/>
        <v>1.1343761292045729E-2</v>
      </c>
      <c r="CU227" s="33">
        <f t="shared" si="215"/>
        <v>4.4462973920673665E-3</v>
      </c>
      <c r="CV227" s="33">
        <f t="shared" si="216"/>
        <v>5.439803348383343E-3</v>
      </c>
      <c r="CW227" s="33">
        <f t="shared" si="217"/>
        <v>9.7327462906404705E-3</v>
      </c>
      <c r="CX227" s="35">
        <f t="shared" si="218"/>
        <v>1.1881386281283435E-2</v>
      </c>
    </row>
    <row r="228" spans="1:102" x14ac:dyDescent="0.3">
      <c r="A228" s="21">
        <v>43885</v>
      </c>
      <c r="B228" s="22">
        <v>3225.89</v>
      </c>
      <c r="C228" s="23">
        <v>5807.7</v>
      </c>
      <c r="D228" s="23">
        <v>6561.9350000000004</v>
      </c>
      <c r="E228" s="23">
        <f t="shared" si="252"/>
        <v>5794.2165664923423</v>
      </c>
      <c r="F228" s="23">
        <f>VLOOKUP($A228,Data!S$7:T$800,2,0)</f>
        <v>321.39495399999998</v>
      </c>
      <c r="G228" s="23">
        <f>VLOOKUP($A228,Data!V$7:Y$800,4,0)</f>
        <v>31.703974180345448</v>
      </c>
      <c r="H228" s="23">
        <f>VLOOKUP($A228,Data!P$7:Q$800,2,0)</f>
        <v>57.626899999999999</v>
      </c>
      <c r="I228" s="23">
        <f>VLOOKUP($A228,Data!K$7:N$800,4,0)</f>
        <v>60.367002819630258</v>
      </c>
      <c r="J228" s="23">
        <f>VLOOKUP($A228,Data!AA$7:AB$800,2,0)</f>
        <v>591.24839999999995</v>
      </c>
      <c r="K228" s="23">
        <f>VLOOKUP($A228,Data!AD$7:AE$800,2,0)</f>
        <v>59.749400000000001</v>
      </c>
      <c r="L228" s="23">
        <f>VLOOKUP($A228,Data!AL$7:AO$800,4,0)</f>
        <v>318.21422480797548</v>
      </c>
      <c r="M228" s="23">
        <f>VLOOKUP($A228,Data!AG$7:AJ$800,4,0)</f>
        <v>32.128206973077127</v>
      </c>
      <c r="N228" s="23">
        <f>VLOOKUP($A228,Data!AQ$7:AU$800,5,0)</f>
        <v>32.435066527117336</v>
      </c>
      <c r="O228" s="24">
        <f>VLOOKUP($A228,Data!AQ$7:AW$800,7,0)</f>
        <v>32.421323487829831</v>
      </c>
      <c r="P228" s="32">
        <f t="shared" si="219"/>
        <v>-3.3513594487304399E-2</v>
      </c>
      <c r="Q228" s="33">
        <f t="shared" si="205"/>
        <v>-3.3425757338721218E-2</v>
      </c>
      <c r="R228" s="33">
        <f t="shared" si="206"/>
        <v>-3.338892163169449E-2</v>
      </c>
      <c r="S228" s="34">
        <f t="shared" si="220"/>
        <v>-3.3407622560035974E-2</v>
      </c>
      <c r="T228" s="33">
        <f t="shared" si="221"/>
        <v>-3.3412768562764761E-2</v>
      </c>
      <c r="U228" s="33">
        <f t="shared" si="253"/>
        <v>-3.3413492365779729E-2</v>
      </c>
      <c r="V228" s="33">
        <f t="shared" si="254"/>
        <v>-3.3381418051897871E-2</v>
      </c>
      <c r="W228" s="33">
        <f t="shared" si="255"/>
        <v>-3.3396345305608088E-2</v>
      </c>
      <c r="X228" s="33">
        <f t="shared" si="256"/>
        <v>-3.3395163513196713E-2</v>
      </c>
      <c r="Y228" s="33">
        <f t="shared" si="257"/>
        <v>-3.3418964914778138E-2</v>
      </c>
      <c r="Z228" s="33">
        <f t="shared" si="258"/>
        <v>-3.3350719378765215E-2</v>
      </c>
      <c r="AA228" s="33">
        <f t="shared" si="259"/>
        <v>-3.3451256101383775E-2</v>
      </c>
      <c r="AB228" s="33">
        <f t="shared" si="260"/>
        <v>-3.3385789905564955E-2</v>
      </c>
      <c r="AC228" s="35">
        <f t="shared" si="261"/>
        <v>-3.3537083664653577E-2</v>
      </c>
      <c r="AD228" s="32">
        <f t="shared" si="222"/>
        <v>1.298877595645731E-5</v>
      </c>
      <c r="AE228" s="33">
        <f t="shared" si="223"/>
        <v>1.2264972941489205E-5</v>
      </c>
      <c r="AF228" s="33">
        <f t="shared" si="224"/>
        <v>4.4339286823347202E-5</v>
      </c>
      <c r="AG228" s="33">
        <f t="shared" si="225"/>
        <v>2.9412033113129787E-5</v>
      </c>
      <c r="AH228" s="33">
        <f t="shared" si="226"/>
        <v>3.0593825524505291E-5</v>
      </c>
      <c r="AI228" s="33">
        <f t="shared" si="227"/>
        <v>6.79242394308055E-6</v>
      </c>
      <c r="AJ228" s="33">
        <f t="shared" si="228"/>
        <v>7.5037959956003597E-5</v>
      </c>
      <c r="AK228" s="33">
        <f t="shared" si="229"/>
        <v>-2.5498762662556906E-5</v>
      </c>
      <c r="AL228" s="33">
        <f t="shared" si="230"/>
        <v>3.9967433156262722E-5</v>
      </c>
      <c r="AM228" s="35">
        <f t="shared" si="231"/>
        <v>-1.1132632593235936E-4</v>
      </c>
      <c r="AN228" s="52">
        <f t="shared" si="232"/>
        <v>-2.3846931070270472E-5</v>
      </c>
      <c r="AO228" s="34">
        <f t="shared" si="233"/>
        <v>-2.4570734085238577E-5</v>
      </c>
      <c r="AP228" s="34">
        <f t="shared" si="234"/>
        <v>7.5035797966194195E-6</v>
      </c>
      <c r="AQ228" s="34">
        <f t="shared" si="235"/>
        <v>-7.4236739135979946E-6</v>
      </c>
      <c r="AR228" s="34">
        <f t="shared" si="236"/>
        <v>-6.2418815022224905E-6</v>
      </c>
      <c r="AS228" s="34">
        <f t="shared" si="237"/>
        <v>-3.0043283083647232E-5</v>
      </c>
      <c r="AT228" s="34">
        <f t="shared" si="238"/>
        <v>3.8202252929275815E-5</v>
      </c>
      <c r="AU228" s="34">
        <f t="shared" si="239"/>
        <v>-6.2334469689284688E-5</v>
      </c>
      <c r="AV228" s="34">
        <f t="shared" si="240"/>
        <v>3.1317261295349397E-6</v>
      </c>
      <c r="AW228" s="53">
        <f t="shared" si="241"/>
        <v>-1.4816203295908714E-4</v>
      </c>
      <c r="AX228" s="52">
        <f t="shared" si="242"/>
        <v>-5.1460027288285914E-6</v>
      </c>
      <c r="AY228" s="34">
        <f t="shared" si="243"/>
        <v>-5.8698057437966966E-6</v>
      </c>
      <c r="AZ228" s="34">
        <f t="shared" si="244"/>
        <v>2.62045081380613E-5</v>
      </c>
      <c r="BA228" s="34">
        <f t="shared" si="245"/>
        <v>1.1277254427843886E-5</v>
      </c>
      <c r="BB228" s="34">
        <f t="shared" si="246"/>
        <v>1.245904683921939E-5</v>
      </c>
      <c r="BC228" s="34">
        <f t="shared" si="247"/>
        <v>-1.1342354742205352E-5</v>
      </c>
      <c r="BD228" s="34">
        <f t="shared" si="248"/>
        <v>5.6903181270717695E-5</v>
      </c>
      <c r="BE228" s="34">
        <f t="shared" si="249"/>
        <v>-4.3633541347842808E-5</v>
      </c>
      <c r="BF228" s="34">
        <f t="shared" si="250"/>
        <v>2.183265447097682E-5</v>
      </c>
      <c r="BG228" s="53">
        <f t="shared" si="251"/>
        <v>-1.2946110461764526E-4</v>
      </c>
      <c r="BH228" s="32">
        <v>1.298877595645731E-5</v>
      </c>
      <c r="BI228" s="33">
        <v>1.2264972941489205E-5</v>
      </c>
      <c r="BJ228" s="33">
        <v>4.4339286823347202E-5</v>
      </c>
      <c r="BK228" s="33">
        <v>2.9412033113129787E-5</v>
      </c>
      <c r="BL228" s="33">
        <v>3.0593825524505291E-5</v>
      </c>
      <c r="BM228" s="33">
        <v>6.79242394308055E-6</v>
      </c>
      <c r="BN228" s="33">
        <v>7.5037959956003597E-5</v>
      </c>
      <c r="BO228" s="33">
        <v>-2.5498762662556906E-5</v>
      </c>
      <c r="BP228" s="33">
        <v>3.9967433156262722E-5</v>
      </c>
      <c r="BQ228" s="35">
        <v>-1.1132632593235936E-4</v>
      </c>
      <c r="BR228" s="32">
        <v>-2.3846931070270472E-5</v>
      </c>
      <c r="BS228" s="33">
        <v>-2.4570734085238577E-5</v>
      </c>
      <c r="BT228" s="33">
        <v>7.5035797966194195E-6</v>
      </c>
      <c r="BU228" s="33">
        <v>-7.4236739135979946E-6</v>
      </c>
      <c r="BV228" s="33">
        <v>-6.2418815022224905E-6</v>
      </c>
      <c r="BW228" s="33">
        <v>-3.0043283083647232E-5</v>
      </c>
      <c r="BX228" s="33">
        <v>3.8202252929275815E-5</v>
      </c>
      <c r="BY228" s="33">
        <v>-6.2334469689284688E-5</v>
      </c>
      <c r="BZ228" s="33">
        <v>3.1317261295349397E-6</v>
      </c>
      <c r="CA228" s="35">
        <v>-1.4816203295908714E-4</v>
      </c>
      <c r="CB228" s="52">
        <v>-5.1460027288285914E-6</v>
      </c>
      <c r="CC228" s="34">
        <v>-5.8698057437966966E-6</v>
      </c>
      <c r="CD228" s="34">
        <v>2.62045081380613E-5</v>
      </c>
      <c r="CE228" s="34">
        <v>1.1277254427843886E-5</v>
      </c>
      <c r="CF228" s="34">
        <v>1.245904683921939E-5</v>
      </c>
      <c r="CG228" s="34">
        <v>-1.1342354742205352E-5</v>
      </c>
      <c r="CH228" s="34">
        <v>5.6903181270717695E-5</v>
      </c>
      <c r="CI228" s="34">
        <v>-4.3633541347842808E-5</v>
      </c>
      <c r="CJ228" s="34">
        <v>2.183265447097682E-5</v>
      </c>
      <c r="CK228" s="53">
        <v>-1.2946110461764526E-4</v>
      </c>
      <c r="CL228" s="33">
        <v>0</v>
      </c>
      <c r="CM228" s="33">
        <f t="shared" si="262"/>
        <v>1.2798434559851524E-2</v>
      </c>
      <c r="CN228" s="33">
        <f t="shared" si="208"/>
        <v>6.3734458937141358E-3</v>
      </c>
      <c r="CO228" s="33">
        <f t="shared" si="209"/>
        <v>5.1259583387628371E-3</v>
      </c>
      <c r="CP228" s="33">
        <f t="shared" si="210"/>
        <v>5.3012729334116493E-3</v>
      </c>
      <c r="CQ228" s="33">
        <f t="shared" si="211"/>
        <v>4.5599715434598842E-3</v>
      </c>
      <c r="CR228" s="33">
        <f t="shared" si="212"/>
        <v>4.5747389109573877E-3</v>
      </c>
      <c r="CS228" s="33">
        <f t="shared" si="213"/>
        <v>1.0829199982882676E-2</v>
      </c>
      <c r="CT228" s="33">
        <f t="shared" si="214"/>
        <v>1.1327737168779883E-2</v>
      </c>
      <c r="CU228" s="33">
        <f t="shared" si="215"/>
        <v>4.388627433614456E-3</v>
      </c>
      <c r="CV228" s="33">
        <f t="shared" si="216"/>
        <v>5.2760202325627947E-3</v>
      </c>
      <c r="CW228" s="33">
        <f t="shared" si="217"/>
        <v>9.7179520079755388E-3</v>
      </c>
      <c r="CX228" s="35">
        <f t="shared" si="218"/>
        <v>9.9040741351956729E-3</v>
      </c>
    </row>
    <row r="229" spans="1:102" x14ac:dyDescent="0.3">
      <c r="A229" s="21">
        <v>43882</v>
      </c>
      <c r="B229" s="22">
        <v>3337.75</v>
      </c>
      <c r="C229" s="23">
        <v>6008.54</v>
      </c>
      <c r="D229" s="23">
        <v>6788.5990000000002</v>
      </c>
      <c r="E229" s="23">
        <f t="shared" si="252"/>
        <v>5994.4778189110293</v>
      </c>
      <c r="F229" s="23">
        <f>VLOOKUP($A229,Data!S$7:T$800,2,0)</f>
        <v>332.504862</v>
      </c>
      <c r="G229" s="23">
        <f>VLOOKUP($A229,Data!V$7:Y$800,4,0)</f>
        <v>32.799934542789003</v>
      </c>
      <c r="H229" s="23">
        <f>VLOOKUP($A229,Data!P$7:Q$800,2,0)</f>
        <v>59.616999999999997</v>
      </c>
      <c r="I229" s="23">
        <f>VLOOKUP($A229,Data!K$7:N$800,4,0)</f>
        <v>62.452694572850859</v>
      </c>
      <c r="J229" s="23">
        <f>VLOOKUP($A229,Data!AA$7:AB$800,2,0)</f>
        <v>611.67539999999997</v>
      </c>
      <c r="K229" s="23">
        <f>VLOOKUP($A229,Data!AD$7:AE$800,2,0)</f>
        <v>61.815199999999997</v>
      </c>
      <c r="L229" s="23">
        <f>VLOOKUP($A229,Data!AL$7:AO$800,4,0)</f>
        <v>329.19304983444391</v>
      </c>
      <c r="M229" s="23">
        <f>VLOOKUP($A229,Data!AG$7:AJ$800,4,0)</f>
        <v>33.240131111739501</v>
      </c>
      <c r="N229" s="23">
        <f>VLOOKUP($A229,Data!AQ$7:AU$800,5,0)</f>
        <v>33.555337991512182</v>
      </c>
      <c r="O229" s="24">
        <f>VLOOKUP($A229,Data!AQ$7:AW$800,7,0)</f>
        <v>33.546370936575258</v>
      </c>
      <c r="P229" s="32">
        <f t="shared" si="219"/>
        <v>-1.0518108756295885E-2</v>
      </c>
      <c r="Q229" s="33">
        <f t="shared" si="205"/>
        <v>-1.0495251363987546E-2</v>
      </c>
      <c r="R229" s="33">
        <f t="shared" si="206"/>
        <v>-1.04840373003523E-2</v>
      </c>
      <c r="S229" s="34">
        <f t="shared" si="220"/>
        <v>-1.0489148018743838E-2</v>
      </c>
      <c r="T229" s="33">
        <f t="shared" si="221"/>
        <v>-1.0487111948256245E-2</v>
      </c>
      <c r="U229" s="33">
        <f t="shared" si="253"/>
        <v>-1.0487043578584099E-2</v>
      </c>
      <c r="V229" s="33">
        <f t="shared" si="254"/>
        <v>-1.0475019129233987E-2</v>
      </c>
      <c r="W229" s="33">
        <f t="shared" si="255"/>
        <v>-1.0444271239283043E-2</v>
      </c>
      <c r="X229" s="33">
        <f t="shared" si="256"/>
        <v>-1.0488563621980806E-2</v>
      </c>
      <c r="Y229" s="33">
        <f t="shared" si="257"/>
        <v>-1.0478663290101831E-2</v>
      </c>
      <c r="Z229" s="33">
        <f t="shared" si="258"/>
        <v>-1.0467656476542464E-2</v>
      </c>
      <c r="AA229" s="33">
        <f t="shared" si="259"/>
        <v>-1.0533747278683614E-2</v>
      </c>
      <c r="AB229" s="33">
        <f t="shared" si="260"/>
        <v>-1.0479406138753533E-2</v>
      </c>
      <c r="AC229" s="35">
        <f t="shared" si="261"/>
        <v>-9.2765746483024492E-3</v>
      </c>
      <c r="AD229" s="32">
        <f t="shared" si="222"/>
        <v>8.1394157313008364E-6</v>
      </c>
      <c r="AE229" s="33">
        <f t="shared" si="223"/>
        <v>8.207785403446799E-6</v>
      </c>
      <c r="AF229" s="33">
        <f t="shared" si="224"/>
        <v>2.0232234753558842E-5</v>
      </c>
      <c r="AG229" s="33">
        <f t="shared" si="225"/>
        <v>5.0980124704502749E-5</v>
      </c>
      <c r="AH229" s="33">
        <f t="shared" si="226"/>
        <v>6.6877420067390503E-6</v>
      </c>
      <c r="AI229" s="33">
        <f t="shared" si="227"/>
        <v>1.6588073885714927E-5</v>
      </c>
      <c r="AJ229" s="33">
        <f t="shared" si="228"/>
        <v>2.759488744508154E-5</v>
      </c>
      <c r="AK229" s="33">
        <f t="shared" si="229"/>
        <v>-3.849591469606839E-5</v>
      </c>
      <c r="AL229" s="33">
        <f t="shared" si="230"/>
        <v>1.5845225234012439E-5</v>
      </c>
      <c r="AM229" s="35">
        <f t="shared" si="231"/>
        <v>1.2186767156850964E-3</v>
      </c>
      <c r="AN229" s="52">
        <f t="shared" si="232"/>
        <v>-3.0746479039445163E-6</v>
      </c>
      <c r="AO229" s="34">
        <f t="shared" si="233"/>
        <v>-3.0062782317985537E-6</v>
      </c>
      <c r="AP229" s="34">
        <f t="shared" si="234"/>
        <v>9.0181711183134894E-6</v>
      </c>
      <c r="AQ229" s="34">
        <f t="shared" si="235"/>
        <v>3.9766061069257397E-5</v>
      </c>
      <c r="AR229" s="34">
        <f t="shared" si="236"/>
        <v>-4.5263216285063024E-6</v>
      </c>
      <c r="AS229" s="34">
        <f t="shared" si="237"/>
        <v>5.3740102504695741E-6</v>
      </c>
      <c r="AT229" s="34">
        <f t="shared" si="238"/>
        <v>1.6380823809836187E-5</v>
      </c>
      <c r="AU229" s="34">
        <f t="shared" si="239"/>
        <v>-4.9709978331313742E-5</v>
      </c>
      <c r="AV229" s="34">
        <f t="shared" si="240"/>
        <v>4.6311615987670862E-6</v>
      </c>
      <c r="AW229" s="53">
        <f t="shared" si="241"/>
        <v>1.207462652049851E-3</v>
      </c>
      <c r="AX229" s="52">
        <f t="shared" si="242"/>
        <v>2.0360704875432845E-6</v>
      </c>
      <c r="AY229" s="34">
        <f t="shared" si="243"/>
        <v>2.104440159689247E-6</v>
      </c>
      <c r="AZ229" s="34">
        <f t="shared" si="244"/>
        <v>1.412888950980129E-5</v>
      </c>
      <c r="BA229" s="34">
        <f t="shared" si="245"/>
        <v>4.4876779460745198E-5</v>
      </c>
      <c r="BB229" s="34">
        <f t="shared" si="246"/>
        <v>5.8439676298149834E-7</v>
      </c>
      <c r="BC229" s="34">
        <f t="shared" si="247"/>
        <v>1.0484728641957375E-5</v>
      </c>
      <c r="BD229" s="34">
        <f t="shared" si="248"/>
        <v>2.1491542201323988E-5</v>
      </c>
      <c r="BE229" s="34">
        <f t="shared" si="249"/>
        <v>-4.4599259939825942E-5</v>
      </c>
      <c r="BF229" s="34">
        <f t="shared" si="250"/>
        <v>9.7418799902548869E-6</v>
      </c>
      <c r="BG229" s="53">
        <f t="shared" si="251"/>
        <v>1.2125733704413388E-3</v>
      </c>
      <c r="BH229" s="32">
        <v>8.1394157313008364E-6</v>
      </c>
      <c r="BI229" s="33">
        <v>8.207785403446799E-6</v>
      </c>
      <c r="BJ229" s="33">
        <v>2.0232234753558842E-5</v>
      </c>
      <c r="BK229" s="33">
        <v>5.0980124704502749E-5</v>
      </c>
      <c r="BL229" s="33">
        <v>6.6877420067390503E-6</v>
      </c>
      <c r="BM229" s="33">
        <v>1.6588073885714927E-5</v>
      </c>
      <c r="BN229" s="33">
        <v>2.759488744508154E-5</v>
      </c>
      <c r="BO229" s="33">
        <v>-3.849591469606839E-5</v>
      </c>
      <c r="BP229" s="33">
        <v>1.5845225234012439E-5</v>
      </c>
      <c r="BQ229" s="35">
        <v>1.2186767156850964E-3</v>
      </c>
      <c r="BR229" s="32">
        <v>-3.0746479039445163E-6</v>
      </c>
      <c r="BS229" s="33">
        <v>-3.0062782317985537E-6</v>
      </c>
      <c r="BT229" s="33">
        <v>9.0181711183134894E-6</v>
      </c>
      <c r="BU229" s="33">
        <v>3.9766061069257397E-5</v>
      </c>
      <c r="BV229" s="33">
        <v>-4.5263216285063024E-6</v>
      </c>
      <c r="BW229" s="33">
        <v>5.3740102504695741E-6</v>
      </c>
      <c r="BX229" s="33">
        <v>1.6380823809836187E-5</v>
      </c>
      <c r="BY229" s="33">
        <v>-4.9709978331313742E-5</v>
      </c>
      <c r="BZ229" s="33">
        <v>4.6311615987670862E-6</v>
      </c>
      <c r="CA229" s="35">
        <v>1.207462652049851E-3</v>
      </c>
      <c r="CB229" s="52">
        <v>2.0360704875432845E-6</v>
      </c>
      <c r="CC229" s="34">
        <v>2.104440159689247E-6</v>
      </c>
      <c r="CD229" s="34">
        <v>1.412888950980129E-5</v>
      </c>
      <c r="CE229" s="34">
        <v>4.4876779460745198E-5</v>
      </c>
      <c r="CF229" s="34">
        <v>5.8439676298149834E-7</v>
      </c>
      <c r="CG229" s="34">
        <v>1.0484728641957375E-5</v>
      </c>
      <c r="CH229" s="34">
        <v>2.1491542201323988E-5</v>
      </c>
      <c r="CI229" s="34">
        <v>-4.4599259939825942E-5</v>
      </c>
      <c r="CJ229" s="34">
        <v>9.7418799902548869E-6</v>
      </c>
      <c r="CK229" s="53">
        <v>1.2125733704413388E-3</v>
      </c>
      <c r="CL229" s="33">
        <v>0</v>
      </c>
      <c r="CM229" s="33">
        <f t="shared" si="262"/>
        <v>1.2759838740656448E-2</v>
      </c>
      <c r="CN229" s="33">
        <f t="shared" si="208"/>
        <v>6.3545647602167854E-3</v>
      </c>
      <c r="CO229" s="33">
        <f t="shared" si="209"/>
        <v>5.1124516882956605E-3</v>
      </c>
      <c r="CP229" s="33">
        <f t="shared" si="210"/>
        <v>5.2885167105456432E-3</v>
      </c>
      <c r="CQ229" s="33">
        <f t="shared" si="211"/>
        <v>4.5138918657654514E-3</v>
      </c>
      <c r="CR229" s="33">
        <f t="shared" si="212"/>
        <v>4.5441714851648385E-3</v>
      </c>
      <c r="CS229" s="33">
        <f t="shared" si="213"/>
        <v>1.0797206420454675E-2</v>
      </c>
      <c r="CT229" s="33">
        <f t="shared" si="214"/>
        <v>1.1320630297770862E-2</v>
      </c>
      <c r="CU229" s="33">
        <f t="shared" si="215"/>
        <v>4.3106598862148182E-3</v>
      </c>
      <c r="CV229" s="33">
        <f t="shared" si="216"/>
        <v>5.3025406691284971E-3</v>
      </c>
      <c r="CW229" s="33">
        <f t="shared" si="217"/>
        <v>9.6762023271492748E-3</v>
      </c>
      <c r="CX229" s="35">
        <f t="shared" si="218"/>
        <v>1.0020404423939588E-2</v>
      </c>
    </row>
    <row r="230" spans="1:102" x14ac:dyDescent="0.3">
      <c r="A230" s="21">
        <v>43881</v>
      </c>
      <c r="B230" s="22">
        <v>3373.23</v>
      </c>
      <c r="C230" s="23">
        <v>6072.27</v>
      </c>
      <c r="D230" s="23">
        <v>6860.5249999999996</v>
      </c>
      <c r="E230" s="23">
        <f t="shared" si="252"/>
        <v>6058.0213010383231</v>
      </c>
      <c r="F230" s="23">
        <f>VLOOKUP($A230,Data!S$7:T$800,2,0)</f>
        <v>336.02883400000002</v>
      </c>
      <c r="G230" s="23">
        <f>VLOOKUP($A230,Data!V$7:Y$800,4,0)</f>
        <v>33.147554390202544</v>
      </c>
      <c r="H230" s="23">
        <f>VLOOKUP($A230,Data!P$7:Q$800,2,0)</f>
        <v>60.248100000000001</v>
      </c>
      <c r="I230" s="23">
        <f>VLOOKUP($A230,Data!K$7:N$800,4,0)</f>
        <v>63.111851872217755</v>
      </c>
      <c r="J230" s="23">
        <f>VLOOKUP($A230,Data!AA$7:AB$800,2,0)</f>
        <v>618.15899999999999</v>
      </c>
      <c r="K230" s="23">
        <f>VLOOKUP($A230,Data!AD$7:AE$800,2,0)</f>
        <v>62.469799999999999</v>
      </c>
      <c r="L230" s="23">
        <f>VLOOKUP($A230,Data!AL$7:AO$800,4,0)</f>
        <v>332.67538144561939</v>
      </c>
      <c r="M230" s="23">
        <f>VLOOKUP($A230,Data!AG$7:AJ$800,4,0)</f>
        <v>33.594001837171902</v>
      </c>
      <c r="N230" s="23">
        <f>VLOOKUP($A230,Data!AQ$7:AU$800,5,0)</f>
        <v>33.910702010328663</v>
      </c>
      <c r="O230" s="24">
        <f>VLOOKUP($A230,Data!AQ$7:AW$800,7,0)</f>
        <v>33.860480208860118</v>
      </c>
      <c r="P230" s="32">
        <f t="shared" si="219"/>
        <v>-3.8155427255142094E-3</v>
      </c>
      <c r="Q230" s="33">
        <f t="shared" si="205"/>
        <v>-3.7815898098868539E-3</v>
      </c>
      <c r="R230" s="33">
        <f t="shared" si="206"/>
        <v>-3.7681112278941109E-3</v>
      </c>
      <c r="S230" s="34">
        <f t="shared" si="220"/>
        <v>-3.7752259525371257E-3</v>
      </c>
      <c r="T230" s="33">
        <f t="shared" si="221"/>
        <v>-3.7787107314296575E-3</v>
      </c>
      <c r="U230" s="33">
        <f t="shared" si="253"/>
        <v>-3.7786099722277866E-3</v>
      </c>
      <c r="V230" s="33">
        <f t="shared" si="254"/>
        <v>-3.7882044803662085E-3</v>
      </c>
      <c r="W230" s="33">
        <f t="shared" si="255"/>
        <v>-3.7272868457833841E-3</v>
      </c>
      <c r="X230" s="33">
        <f t="shared" si="256"/>
        <v>-3.7706767153581344E-3</v>
      </c>
      <c r="Y230" s="33">
        <f t="shared" si="257"/>
        <v>-3.7318312446773527E-3</v>
      </c>
      <c r="Z230" s="33">
        <f t="shared" si="258"/>
        <v>-3.7445921759592382E-3</v>
      </c>
      <c r="AA230" s="33">
        <f t="shared" si="259"/>
        <v>-3.6729756694793281E-3</v>
      </c>
      <c r="AB230" s="33">
        <f t="shared" si="260"/>
        <v>-3.7679786079551914E-3</v>
      </c>
      <c r="AC230" s="35">
        <f t="shared" si="261"/>
        <v>-6.7343336234731987E-3</v>
      </c>
      <c r="AD230" s="32">
        <f t="shared" si="222"/>
        <v>2.8790784571963712E-6</v>
      </c>
      <c r="AE230" s="33">
        <f t="shared" si="223"/>
        <v>2.9798376590672859E-6</v>
      </c>
      <c r="AF230" s="33">
        <f t="shared" si="224"/>
        <v>-6.6146704793546007E-6</v>
      </c>
      <c r="AG230" s="33">
        <f t="shared" si="225"/>
        <v>5.4302964103469797E-5</v>
      </c>
      <c r="AH230" s="33">
        <f t="shared" si="226"/>
        <v>1.0913094528719469E-5</v>
      </c>
      <c r="AI230" s="33">
        <f t="shared" si="227"/>
        <v>4.9758565209501171E-5</v>
      </c>
      <c r="AJ230" s="33">
        <f t="shared" si="228"/>
        <v>3.6997633927615681E-5</v>
      </c>
      <c r="AK230" s="33">
        <f t="shared" si="229"/>
        <v>1.0861414040752582E-4</v>
      </c>
      <c r="AL230" s="33">
        <f t="shared" si="230"/>
        <v>1.3611201931662542E-5</v>
      </c>
      <c r="AM230" s="35">
        <f t="shared" si="231"/>
        <v>-2.9527438135863449E-3</v>
      </c>
      <c r="AN230" s="52">
        <f t="shared" si="232"/>
        <v>-1.0599503535546617E-5</v>
      </c>
      <c r="AO230" s="34">
        <f t="shared" si="233"/>
        <v>-1.0498744333675702E-5</v>
      </c>
      <c r="AP230" s="34">
        <f t="shared" si="234"/>
        <v>-2.0093252472097589E-5</v>
      </c>
      <c r="AQ230" s="34">
        <f t="shared" si="235"/>
        <v>4.0824382110726809E-5</v>
      </c>
      <c r="AR230" s="34">
        <f t="shared" si="236"/>
        <v>-2.5654874640235192E-6</v>
      </c>
      <c r="AS230" s="34">
        <f t="shared" si="237"/>
        <v>3.6279983216758183E-5</v>
      </c>
      <c r="AT230" s="34">
        <f t="shared" si="238"/>
        <v>2.3519051934872692E-5</v>
      </c>
      <c r="AU230" s="34">
        <f t="shared" si="239"/>
        <v>9.5135558414782828E-5</v>
      </c>
      <c r="AV230" s="34">
        <f t="shared" si="240"/>
        <v>1.326199389195537E-7</v>
      </c>
      <c r="AW230" s="53">
        <f t="shared" si="241"/>
        <v>-2.9662223955790878E-3</v>
      </c>
      <c r="AX230" s="52">
        <f t="shared" si="242"/>
        <v>-3.4847788925596035E-6</v>
      </c>
      <c r="AY230" s="34">
        <f t="shared" si="243"/>
        <v>-3.3840196906886888E-6</v>
      </c>
      <c r="AZ230" s="34">
        <f t="shared" si="244"/>
        <v>-1.2978527829110575E-5</v>
      </c>
      <c r="BA230" s="34">
        <f t="shared" si="245"/>
        <v>4.7939106753713823E-5</v>
      </c>
      <c r="BB230" s="34">
        <f t="shared" si="246"/>
        <v>4.5492371789634944E-6</v>
      </c>
      <c r="BC230" s="34">
        <f t="shared" si="247"/>
        <v>4.3394707859745196E-5</v>
      </c>
      <c r="BD230" s="34">
        <f t="shared" si="248"/>
        <v>3.0633776577859706E-5</v>
      </c>
      <c r="BE230" s="34">
        <f t="shared" si="249"/>
        <v>1.0225028305776984E-4</v>
      </c>
      <c r="BF230" s="34">
        <f t="shared" si="250"/>
        <v>7.2473445819065674E-6</v>
      </c>
      <c r="BG230" s="53">
        <f t="shared" si="251"/>
        <v>-2.9591076709361008E-3</v>
      </c>
      <c r="BH230" s="32">
        <v>2.8790784571963712E-6</v>
      </c>
      <c r="BI230" s="33">
        <v>2.9798376590672859E-6</v>
      </c>
      <c r="BJ230" s="33">
        <v>-6.6146704793546007E-6</v>
      </c>
      <c r="BK230" s="33">
        <v>5.4302964103469797E-5</v>
      </c>
      <c r="BL230" s="33">
        <v>1.0913094528719469E-5</v>
      </c>
      <c r="BM230" s="33">
        <v>4.9758565209501171E-5</v>
      </c>
      <c r="BN230" s="33">
        <v>3.6997633927615681E-5</v>
      </c>
      <c r="BO230" s="33">
        <v>1.0861414040752582E-4</v>
      </c>
      <c r="BP230" s="33">
        <v>1.3611201931662542E-5</v>
      </c>
      <c r="BQ230" s="35">
        <v>-2.9527438135863449E-3</v>
      </c>
      <c r="BR230" s="32">
        <v>-1.0599503535546617E-5</v>
      </c>
      <c r="BS230" s="33">
        <v>-1.0498744333675702E-5</v>
      </c>
      <c r="BT230" s="33">
        <v>-2.0093252472097589E-5</v>
      </c>
      <c r="BU230" s="33">
        <v>4.0824382110726809E-5</v>
      </c>
      <c r="BV230" s="33">
        <v>-2.5654874640235192E-6</v>
      </c>
      <c r="BW230" s="33">
        <v>3.6279983216758183E-5</v>
      </c>
      <c r="BX230" s="33">
        <v>2.3519051934872692E-5</v>
      </c>
      <c r="BY230" s="33">
        <v>9.5135558414782828E-5</v>
      </c>
      <c r="BZ230" s="33">
        <v>1.326199389195537E-7</v>
      </c>
      <c r="CA230" s="35">
        <v>-2.9662223955790878E-3</v>
      </c>
      <c r="CB230" s="52">
        <v>-3.4847788925596035E-6</v>
      </c>
      <c r="CC230" s="34">
        <v>-3.3840196906886888E-6</v>
      </c>
      <c r="CD230" s="34">
        <v>-1.2978527829110575E-5</v>
      </c>
      <c r="CE230" s="34">
        <v>4.7939106753713823E-5</v>
      </c>
      <c r="CF230" s="34">
        <v>4.5492371789634944E-6</v>
      </c>
      <c r="CG230" s="34">
        <v>4.3394707859745196E-5</v>
      </c>
      <c r="CH230" s="34">
        <v>3.0633776577859706E-5</v>
      </c>
      <c r="CI230" s="34">
        <v>1.0225028305776984E-4</v>
      </c>
      <c r="CJ230" s="34">
        <v>7.2473445819065674E-6</v>
      </c>
      <c r="CK230" s="53">
        <v>-2.9591076709361008E-3</v>
      </c>
      <c r="CL230" s="33">
        <v>0</v>
      </c>
      <c r="CM230" s="33">
        <f t="shared" si="262"/>
        <v>1.2748361257011176E-2</v>
      </c>
      <c r="CN230" s="33">
        <f t="shared" si="208"/>
        <v>6.3483575222325062E-3</v>
      </c>
      <c r="CO230" s="33">
        <f t="shared" si="209"/>
        <v>5.1041839555558965E-3</v>
      </c>
      <c r="CP230" s="33">
        <f t="shared" si="210"/>
        <v>5.2801780704498924E-3</v>
      </c>
      <c r="CQ230" s="33">
        <f t="shared" si="211"/>
        <v>4.4933531615729549E-3</v>
      </c>
      <c r="CR230" s="33">
        <f t="shared" si="212"/>
        <v>4.4924191829498472E-3</v>
      </c>
      <c r="CS230" s="33">
        <f t="shared" si="213"/>
        <v>1.0790374815796921E-2</v>
      </c>
      <c r="CT230" s="33">
        <f t="shared" si="214"/>
        <v>1.1303676786295069E-2</v>
      </c>
      <c r="CU230" s="33">
        <f t="shared" si="215"/>
        <v>4.2826528788635354E-3</v>
      </c>
      <c r="CV230" s="33">
        <f t="shared" si="216"/>
        <v>5.3416527062930541E-3</v>
      </c>
      <c r="CW230" s="33">
        <f t="shared" si="217"/>
        <v>9.6600343495059082E-3</v>
      </c>
      <c r="CX230" s="35">
        <f t="shared" si="218"/>
        <v>8.7779907313378924E-3</v>
      </c>
    </row>
    <row r="231" spans="1:102" x14ac:dyDescent="0.3">
      <c r="A231" s="21">
        <v>43880</v>
      </c>
      <c r="B231" s="22">
        <v>3386.15</v>
      </c>
      <c r="C231" s="23">
        <v>6095.32</v>
      </c>
      <c r="D231" s="23">
        <v>6886.4740000000002</v>
      </c>
      <c r="E231" s="23">
        <f t="shared" si="252"/>
        <v>6080.9783683914911</v>
      </c>
      <c r="F231" s="23">
        <f>VLOOKUP($A231,Data!S$7:T$800,2,0)</f>
        <v>337.303406</v>
      </c>
      <c r="G231" s="23">
        <f>VLOOKUP($A231,Data!V$7:Y$800,4,0)</f>
        <v>33.273281142134955</v>
      </c>
      <c r="H231" s="23">
        <f>VLOOKUP($A231,Data!P$7:Q$800,2,0)</f>
        <v>60.477200000000003</v>
      </c>
      <c r="I231" s="23">
        <f>VLOOKUP($A231,Data!K$7:N$800,4,0)</f>
        <v>63.347967919752158</v>
      </c>
      <c r="J231" s="23">
        <f>VLOOKUP($A231,Data!AA$7:AB$800,2,0)</f>
        <v>620.49869999999999</v>
      </c>
      <c r="K231" s="23">
        <f>VLOOKUP($A231,Data!AD$7:AE$800,2,0)</f>
        <v>62.703800000000001</v>
      </c>
      <c r="L231" s="23">
        <f>VLOOKUP($A231,Data!AL$7:AO$800,4,0)</f>
        <v>333.92579737381635</v>
      </c>
      <c r="M231" s="23">
        <f>VLOOKUP($A231,Data!AG$7:AJ$800,4,0)</f>
        <v>33.717846667609265</v>
      </c>
      <c r="N231" s="23">
        <f>VLOOKUP($A231,Data!AQ$7:AU$800,5,0)</f>
        <v>34.038960083761317</v>
      </c>
      <c r="O231" s="24">
        <f>VLOOKUP($A231,Data!AQ$7:AW$800,7,0)</f>
        <v>34.09005400577724</v>
      </c>
      <c r="P231" s="32">
        <f t="shared" si="219"/>
        <v>4.7058265015771372E-3</v>
      </c>
      <c r="Q231" s="33">
        <f t="shared" si="205"/>
        <v>4.8268722263618002E-3</v>
      </c>
      <c r="R231" s="33">
        <f t="shared" si="206"/>
        <v>4.8787107619392422E-3</v>
      </c>
      <c r="S231" s="34">
        <f t="shared" si="220"/>
        <v>4.8527781228849265E-3</v>
      </c>
      <c r="T231" s="33">
        <f t="shared" si="221"/>
        <v>4.8520876982551808E-3</v>
      </c>
      <c r="U231" s="33">
        <f t="shared" si="253"/>
        <v>4.8515158998618801E-3</v>
      </c>
      <c r="V231" s="33">
        <f t="shared" si="254"/>
        <v>4.8550303231702507E-3</v>
      </c>
      <c r="W231" s="33">
        <f t="shared" si="255"/>
        <v>4.8377028714106096E-3</v>
      </c>
      <c r="X231" s="33">
        <f t="shared" si="256"/>
        <v>4.8760477534941504E-3</v>
      </c>
      <c r="Y231" s="33">
        <f t="shared" si="257"/>
        <v>4.8412142617910714E-3</v>
      </c>
      <c r="Z231" s="33">
        <f t="shared" si="258"/>
        <v>4.8375119472154893E-3</v>
      </c>
      <c r="AA231" s="33">
        <f t="shared" si="259"/>
        <v>2.0141788755987378E-3</v>
      </c>
      <c r="AB231" s="33">
        <f t="shared" si="260"/>
        <v>4.8431293802999598E-3</v>
      </c>
      <c r="AC231" s="35">
        <f t="shared" si="261"/>
        <v>8.9897497382054325E-3</v>
      </c>
      <c r="AD231" s="32">
        <f t="shared" si="222"/>
        <v>2.5215471893380581E-5</v>
      </c>
      <c r="AE231" s="33">
        <f t="shared" si="223"/>
        <v>2.4643673500079899E-5</v>
      </c>
      <c r="AF231" s="33">
        <f t="shared" si="224"/>
        <v>2.8158096808450495E-5</v>
      </c>
      <c r="AG231" s="33">
        <f t="shared" si="225"/>
        <v>1.0830645048809373E-5</v>
      </c>
      <c r="AH231" s="33">
        <f t="shared" si="226"/>
        <v>4.9175527132350183E-5</v>
      </c>
      <c r="AI231" s="33">
        <f t="shared" si="227"/>
        <v>1.4342035429271149E-5</v>
      </c>
      <c r="AJ231" s="33">
        <f t="shared" si="228"/>
        <v>1.0639720853689028E-5</v>
      </c>
      <c r="AK231" s="33">
        <f t="shared" si="229"/>
        <v>7.7806303050653725E-5</v>
      </c>
      <c r="AL231" s="33">
        <f t="shared" si="230"/>
        <v>1.6257153938159519E-5</v>
      </c>
      <c r="AM231" s="35">
        <f t="shared" si="231"/>
        <v>4.1628775118436323E-3</v>
      </c>
      <c r="AN231" s="52">
        <f t="shared" si="232"/>
        <v>-2.6623063684061421E-5</v>
      </c>
      <c r="AO231" s="34">
        <f t="shared" si="233"/>
        <v>-2.7194862077362103E-5</v>
      </c>
      <c r="AP231" s="34">
        <f t="shared" si="234"/>
        <v>-2.3680438768991507E-5</v>
      </c>
      <c r="AQ231" s="34">
        <f t="shared" si="235"/>
        <v>-4.1007890528632629E-5</v>
      </c>
      <c r="AR231" s="34">
        <f t="shared" si="236"/>
        <v>-2.663008445091819E-6</v>
      </c>
      <c r="AS231" s="34">
        <f t="shared" si="237"/>
        <v>-3.7496500148170853E-5</v>
      </c>
      <c r="AT231" s="34">
        <f t="shared" si="238"/>
        <v>-4.1198814723752974E-5</v>
      </c>
      <c r="AU231" s="34">
        <f t="shared" si="239"/>
        <v>7.2473739036738039E-6</v>
      </c>
      <c r="AV231" s="34">
        <f t="shared" si="240"/>
        <v>-3.5581381639282483E-5</v>
      </c>
      <c r="AW231" s="53">
        <f t="shared" si="241"/>
        <v>4.1110389762661903E-3</v>
      </c>
      <c r="AX231" s="52">
        <f t="shared" si="242"/>
        <v>-6.9042462969015617E-7</v>
      </c>
      <c r="AY231" s="34">
        <f t="shared" si="243"/>
        <v>-1.2622230229908382E-6</v>
      </c>
      <c r="AZ231" s="34">
        <f t="shared" si="244"/>
        <v>2.2522002853797574E-6</v>
      </c>
      <c r="BA231" s="34">
        <f t="shared" si="245"/>
        <v>-1.5075251474261364E-5</v>
      </c>
      <c r="BB231" s="34">
        <f t="shared" si="246"/>
        <v>2.3269630609279446E-5</v>
      </c>
      <c r="BC231" s="34">
        <f t="shared" si="247"/>
        <v>-1.1563861093799588E-5</v>
      </c>
      <c r="BD231" s="34">
        <f t="shared" si="248"/>
        <v>-1.526617566938171E-5</v>
      </c>
      <c r="BE231" s="34">
        <f t="shared" si="249"/>
        <v>4.2472649600000523E-5</v>
      </c>
      <c r="BF231" s="34">
        <f t="shared" si="250"/>
        <v>-9.6487425849112185E-6</v>
      </c>
      <c r="BG231" s="53">
        <f t="shared" si="251"/>
        <v>4.1369716153205616E-3</v>
      </c>
      <c r="BH231" s="32">
        <v>2.5215471893380581E-5</v>
      </c>
      <c r="BI231" s="33">
        <v>2.4643673500079899E-5</v>
      </c>
      <c r="BJ231" s="33">
        <v>2.8158096808450495E-5</v>
      </c>
      <c r="BK231" s="33">
        <v>1.0830645048809373E-5</v>
      </c>
      <c r="BL231" s="33">
        <v>4.9175527132350183E-5</v>
      </c>
      <c r="BM231" s="33">
        <v>1.4342035429271149E-5</v>
      </c>
      <c r="BN231" s="33">
        <v>1.0639720853689028E-5</v>
      </c>
      <c r="BO231" s="33">
        <v>7.7806303050653725E-5</v>
      </c>
      <c r="BP231" s="33">
        <v>1.6257153938159519E-5</v>
      </c>
      <c r="BQ231" s="35">
        <v>4.1628775118436323E-3</v>
      </c>
      <c r="BR231" s="32">
        <v>-2.6623063684061421E-5</v>
      </c>
      <c r="BS231" s="33">
        <v>-2.7194862077362103E-5</v>
      </c>
      <c r="BT231" s="33">
        <v>-2.3680438768991507E-5</v>
      </c>
      <c r="BU231" s="33">
        <v>-4.1007890528632629E-5</v>
      </c>
      <c r="BV231" s="33">
        <v>-2.663008445091819E-6</v>
      </c>
      <c r="BW231" s="33">
        <v>-3.7496500148170853E-5</v>
      </c>
      <c r="BX231" s="33">
        <v>-4.1198814723752974E-5</v>
      </c>
      <c r="BY231" s="33">
        <v>7.2473739036738039E-6</v>
      </c>
      <c r="BZ231" s="33">
        <v>-3.5581381639282483E-5</v>
      </c>
      <c r="CA231" s="35">
        <v>4.1110389762661903E-3</v>
      </c>
      <c r="CB231" s="52">
        <v>-6.9042462969015617E-7</v>
      </c>
      <c r="CC231" s="34">
        <v>-1.2622230229908382E-6</v>
      </c>
      <c r="CD231" s="34">
        <v>2.2522002853797574E-6</v>
      </c>
      <c r="CE231" s="34">
        <v>-1.5075251474261364E-5</v>
      </c>
      <c r="CF231" s="34">
        <v>2.3269630609279446E-5</v>
      </c>
      <c r="CG231" s="34">
        <v>-1.1563861093799588E-5</v>
      </c>
      <c r="CH231" s="34">
        <v>-1.526617566938171E-5</v>
      </c>
      <c r="CI231" s="34">
        <v>4.2472649600000523E-5</v>
      </c>
      <c r="CJ231" s="34">
        <v>-9.6487425849112185E-6</v>
      </c>
      <c r="CK231" s="53">
        <v>4.1369716153205616E-3</v>
      </c>
      <c r="CL231" s="33">
        <v>0</v>
      </c>
      <c r="CM231" s="33">
        <f t="shared" si="262"/>
        <v>1.2734659214365118E-2</v>
      </c>
      <c r="CN231" s="33">
        <f t="shared" si="208"/>
        <v>6.3419289957007408E-3</v>
      </c>
      <c r="CO231" s="33">
        <f t="shared" si="209"/>
        <v>5.1012792055427081E-3</v>
      </c>
      <c r="CP231" s="33">
        <f t="shared" si="210"/>
        <v>5.2771711366876861E-3</v>
      </c>
      <c r="CQ231" s="33">
        <f t="shared" si="211"/>
        <v>4.5000228201335091E-3</v>
      </c>
      <c r="CR231" s="33">
        <f t="shared" si="212"/>
        <v>4.4376681945299534E-3</v>
      </c>
      <c r="CS231" s="33">
        <f t="shared" si="213"/>
        <v>1.077930221368506E-2</v>
      </c>
      <c r="CT231" s="33">
        <f t="shared" si="214"/>
        <v>1.1253167273368669E-2</v>
      </c>
      <c r="CU231" s="33">
        <f t="shared" si="215"/>
        <v>4.2453571395790757E-3</v>
      </c>
      <c r="CV231" s="33">
        <f t="shared" si="216"/>
        <v>5.2320558402458861E-3</v>
      </c>
      <c r="CW231" s="33">
        <f t="shared" si="217"/>
        <v>9.6462396848948639E-3</v>
      </c>
      <c r="CX231" s="35">
        <f t="shared" si="218"/>
        <v>1.1776849014923041E-2</v>
      </c>
    </row>
    <row r="232" spans="1:102" x14ac:dyDescent="0.3">
      <c r="A232" s="21">
        <v>43879</v>
      </c>
      <c r="B232" s="22">
        <v>3370.29</v>
      </c>
      <c r="C232" s="23">
        <v>6066.04</v>
      </c>
      <c r="D232" s="23">
        <v>6853.04</v>
      </c>
      <c r="E232" s="23">
        <f t="shared" si="252"/>
        <v>6051.6112417493259</v>
      </c>
      <c r="F232" s="23">
        <f>VLOOKUP($A232,Data!S$7:T$800,2,0)</f>
        <v>335.67468300000002</v>
      </c>
      <c r="G232" s="23">
        <f>VLOOKUP($A232,Data!V$7:Y$800,4,0)</f>
        <v>33.112634668554151</v>
      </c>
      <c r="H232" s="23">
        <f>VLOOKUP($A232,Data!P$7:Q$800,2,0)</f>
        <v>60.185000000000002</v>
      </c>
      <c r="I232" s="23">
        <f>VLOOKUP($A232,Data!K$7:N$800,4,0)</f>
        <v>63.042984691686883</v>
      </c>
      <c r="J232" s="23">
        <f>VLOOKUP($A232,Data!AA$7:AB$800,2,0)</f>
        <v>617.48779999999999</v>
      </c>
      <c r="K232" s="23">
        <f>VLOOKUP($A232,Data!AD$7:AE$800,2,0)</f>
        <v>62.401699999999998</v>
      </c>
      <c r="L232" s="23">
        <f>VLOOKUP($A232,Data!AL$7:AO$800,4,0)</f>
        <v>332.31820409124776</v>
      </c>
      <c r="M232" s="23" t="e">
        <f>VLOOKUP($A232,Data!AG$7:AJ$800,4,0)</f>
        <v>#N/A</v>
      </c>
      <c r="N232" s="23">
        <f>VLOOKUP($A232,Data!AQ$7:AU$800,5,0)</f>
        <v>33.874899562435772</v>
      </c>
      <c r="O232" s="24">
        <f>VLOOKUP($A232,Data!AQ$7:AW$800,7,0)</f>
        <v>33.78632341371388</v>
      </c>
      <c r="P232" s="32">
        <f t="shared" si="219"/>
        <v>-2.9199801192842934E-3</v>
      </c>
      <c r="Q232" s="33">
        <f t="shared" si="205"/>
        <v>-2.8766146026819595E-3</v>
      </c>
      <c r="R232" s="33">
        <f t="shared" si="206"/>
        <v>-2.8578367015724693E-3</v>
      </c>
      <c r="S232" s="34">
        <f t="shared" si="220"/>
        <v>-2.8671582142292427E-3</v>
      </c>
      <c r="T232" s="33">
        <f t="shared" si="221"/>
        <v>-2.8745874728531851E-3</v>
      </c>
      <c r="U232" s="33">
        <f t="shared" si="253"/>
        <v>-2.8745522382838118E-3</v>
      </c>
      <c r="V232" s="33">
        <f t="shared" si="254"/>
        <v>-2.8794475701968691E-3</v>
      </c>
      <c r="W232" s="33">
        <f t="shared" si="255"/>
        <v>-2.9562782013380362E-3</v>
      </c>
      <c r="X232" s="33">
        <f t="shared" si="256"/>
        <v>-2.8656672841754771E-3</v>
      </c>
      <c r="Y232" s="33">
        <f t="shared" si="257"/>
        <v>-2.8555266505168042E-3</v>
      </c>
      <c r="Z232" s="33">
        <f t="shared" si="258"/>
        <v>-2.8829793798331727E-3</v>
      </c>
      <c r="AA232" s="33" t="e">
        <f t="shared" si="259"/>
        <v>#N/A</v>
      </c>
      <c r="AB232" s="33">
        <f t="shared" si="260"/>
        <v>-2.8206493543104783E-3</v>
      </c>
      <c r="AC232" s="35">
        <f t="shared" si="261"/>
        <v>-4.629613473425831E-3</v>
      </c>
      <c r="AD232" s="32">
        <f t="shared" si="222"/>
        <v>2.0271298287743988E-6</v>
      </c>
      <c r="AE232" s="33">
        <f t="shared" si="223"/>
        <v>2.0623643981476647E-6</v>
      </c>
      <c r="AF232" s="33">
        <f t="shared" si="224"/>
        <v>-2.83296751490969E-6</v>
      </c>
      <c r="AG232" s="33">
        <f t="shared" si="225"/>
        <v>-7.9663598656076751E-5</v>
      </c>
      <c r="AH232" s="33">
        <f t="shared" si="226"/>
        <v>1.094731850648234E-5</v>
      </c>
      <c r="AI232" s="33">
        <f t="shared" si="227"/>
        <v>2.1087952165155244E-5</v>
      </c>
      <c r="AJ232" s="33">
        <f t="shared" si="228"/>
        <v>-6.3647771512131968E-6</v>
      </c>
      <c r="AK232" s="33" t="e">
        <f t="shared" si="229"/>
        <v>#N/A</v>
      </c>
      <c r="AL232" s="33">
        <f t="shared" si="230"/>
        <v>5.5965248371481202E-5</v>
      </c>
      <c r="AM232" s="35">
        <f t="shared" si="231"/>
        <v>-1.7529988707438715E-3</v>
      </c>
      <c r="AN232" s="52">
        <f t="shared" si="232"/>
        <v>-1.6750771280715782E-5</v>
      </c>
      <c r="AO232" s="34">
        <f t="shared" si="233"/>
        <v>-1.6715536711342516E-5</v>
      </c>
      <c r="AP232" s="34">
        <f t="shared" si="234"/>
        <v>-2.161086862439987E-5</v>
      </c>
      <c r="AQ232" s="34">
        <f t="shared" si="235"/>
        <v>-9.8441499765566931E-5</v>
      </c>
      <c r="AR232" s="34">
        <f t="shared" si="236"/>
        <v>-7.8305826030078407E-6</v>
      </c>
      <c r="AS232" s="34">
        <f t="shared" si="237"/>
        <v>2.3100510556650633E-6</v>
      </c>
      <c r="AT232" s="34">
        <f t="shared" si="238"/>
        <v>-2.5142678260703377E-5</v>
      </c>
      <c r="AU232" s="34" t="e">
        <f t="shared" si="239"/>
        <v>#N/A</v>
      </c>
      <c r="AV232" s="34">
        <f t="shared" si="240"/>
        <v>3.7187347261991022E-5</v>
      </c>
      <c r="AW232" s="53">
        <f t="shared" si="241"/>
        <v>-1.7717767718533617E-3</v>
      </c>
      <c r="AX232" s="52">
        <f t="shared" si="242"/>
        <v>-7.4292586239588232E-6</v>
      </c>
      <c r="AY232" s="34">
        <f t="shared" si="243"/>
        <v>-7.3940240545855573E-6</v>
      </c>
      <c r="AZ232" s="34">
        <f t="shared" si="244"/>
        <v>-1.2289355967642912E-5</v>
      </c>
      <c r="BA232" s="34">
        <f t="shared" si="245"/>
        <v>-8.9119987108809973E-5</v>
      </c>
      <c r="BB232" s="34">
        <f t="shared" si="246"/>
        <v>1.4909300537491177E-6</v>
      </c>
      <c r="BC232" s="34">
        <f t="shared" si="247"/>
        <v>1.1631563712422022E-5</v>
      </c>
      <c r="BD232" s="34">
        <f t="shared" si="248"/>
        <v>-1.5821165603946419E-5</v>
      </c>
      <c r="BE232" s="34" t="e">
        <f t="shared" si="249"/>
        <v>#N/A</v>
      </c>
      <c r="BF232" s="34">
        <f t="shared" si="250"/>
        <v>4.650885991874798E-5</v>
      </c>
      <c r="BG232" s="53">
        <f t="shared" si="251"/>
        <v>-1.7624552591966047E-3</v>
      </c>
      <c r="BH232" s="32">
        <v>2.0271298287743988E-6</v>
      </c>
      <c r="BI232" s="33">
        <v>2.0623643981476647E-6</v>
      </c>
      <c r="BJ232" s="33">
        <v>-2.83296751490969E-6</v>
      </c>
      <c r="BK232" s="33">
        <v>-7.9663598656076751E-5</v>
      </c>
      <c r="BL232" s="33">
        <v>1.094731850648234E-5</v>
      </c>
      <c r="BM232" s="33">
        <v>2.1087952165155244E-5</v>
      </c>
      <c r="BN232" s="33">
        <v>-6.3647771512131968E-6</v>
      </c>
      <c r="BO232" s="33"/>
      <c r="BP232" s="33">
        <v>5.5965248371481202E-5</v>
      </c>
      <c r="BQ232" s="35">
        <v>-1.7529988707438715E-3</v>
      </c>
      <c r="BR232" s="32">
        <v>-1.6750771280715782E-5</v>
      </c>
      <c r="BS232" s="33">
        <v>-1.6715536711342516E-5</v>
      </c>
      <c r="BT232" s="33">
        <v>-2.161086862439987E-5</v>
      </c>
      <c r="BU232" s="33">
        <v>-9.8441499765566931E-5</v>
      </c>
      <c r="BV232" s="33">
        <v>-7.8305826030078407E-6</v>
      </c>
      <c r="BW232" s="33">
        <v>2.3100510556650633E-6</v>
      </c>
      <c r="BX232" s="33">
        <v>-2.5142678260703377E-5</v>
      </c>
      <c r="BY232" s="33"/>
      <c r="BZ232" s="33">
        <v>3.7187347261991022E-5</v>
      </c>
      <c r="CA232" s="35">
        <v>-1.7717767718533617E-3</v>
      </c>
      <c r="CB232" s="52">
        <v>-7.4292586239588232E-6</v>
      </c>
      <c r="CC232" s="34">
        <v>-7.3940240545855573E-6</v>
      </c>
      <c r="CD232" s="34">
        <v>-1.2289355967642912E-5</v>
      </c>
      <c r="CE232" s="34">
        <v>-8.9119987108809973E-5</v>
      </c>
      <c r="CF232" s="34">
        <v>1.4909300537491177E-6</v>
      </c>
      <c r="CG232" s="34">
        <v>1.1631563712422022E-5</v>
      </c>
      <c r="CH232" s="34">
        <v>-1.5821165603946419E-5</v>
      </c>
      <c r="CI232" s="34"/>
      <c r="CJ232" s="34">
        <v>4.650885991874798E-5</v>
      </c>
      <c r="CK232" s="53">
        <v>-1.7624552591966047E-3</v>
      </c>
      <c r="CL232" s="33">
        <v>0</v>
      </c>
      <c r="CM232" s="33">
        <f t="shared" si="262"/>
        <v>1.2682415415088633E-2</v>
      </c>
      <c r="CN232" s="33">
        <f t="shared" si="208"/>
        <v>6.3159847076945663E-3</v>
      </c>
      <c r="CO232" s="33">
        <f t="shared" si="209"/>
        <v>5.0760574805086556E-3</v>
      </c>
      <c r="CP232" s="33">
        <f t="shared" si="210"/>
        <v>5.2525170241242147E-3</v>
      </c>
      <c r="CQ232" s="33">
        <f t="shared" si="211"/>
        <v>4.4718746713623414E-3</v>
      </c>
      <c r="CR232" s="33">
        <f t="shared" si="212"/>
        <v>4.4268418612556371E-3</v>
      </c>
      <c r="CS232" s="33">
        <f t="shared" si="213"/>
        <v>1.0729837799529962E-2</v>
      </c>
      <c r="CT232" s="33">
        <f t="shared" si="214"/>
        <v>1.1238733720537519E-2</v>
      </c>
      <c r="CU232" s="33">
        <f t="shared" si="215"/>
        <v>4.2347236887561035E-3</v>
      </c>
      <c r="CV232" s="33" t="e">
        <f t="shared" si="216"/>
        <v>#N/A</v>
      </c>
      <c r="CW232" s="33">
        <f t="shared" si="217"/>
        <v>9.6299048224057771E-3</v>
      </c>
      <c r="CX232" s="35">
        <f t="shared" si="218"/>
        <v>7.6024725231291779E-3</v>
      </c>
    </row>
    <row r="233" spans="1:102" x14ac:dyDescent="0.3">
      <c r="A233" s="21">
        <v>43875</v>
      </c>
      <c r="B233" s="22">
        <v>3380.16</v>
      </c>
      <c r="C233" s="23">
        <v>6083.54</v>
      </c>
      <c r="D233" s="23">
        <v>6872.6809999999996</v>
      </c>
      <c r="E233" s="23">
        <f t="shared" si="252"/>
        <v>6069.0120595280578</v>
      </c>
      <c r="F233" s="23">
        <f>VLOOKUP($A233,Data!S$7:T$800,2,0)</f>
        <v>336.64239099999998</v>
      </c>
      <c r="G233" s="23">
        <f>VLOOKUP($A233,Data!V$7:Y$800,4,0)</f>
        <v>33.20809306680848</v>
      </c>
      <c r="H233" s="23">
        <f>VLOOKUP($A233,Data!P$7:Q$800,2,0)</f>
        <v>60.358800000000002</v>
      </c>
      <c r="I233" s="23">
        <f>VLOOKUP($A233,Data!K$7:N$800,4,0)</f>
        <v>63.229909895984953</v>
      </c>
      <c r="J233" s="23">
        <f>VLOOKUP($A233,Data!AA$7:AB$800,2,0)</f>
        <v>619.26239999999996</v>
      </c>
      <c r="K233" s="23">
        <f>VLOOKUP($A233,Data!AD$7:AE$800,2,0)</f>
        <v>62.580399999999997</v>
      </c>
      <c r="L233" s="23">
        <f>VLOOKUP($A233,Data!AL$7:AO$800,4,0)</f>
        <v>333.27904069329713</v>
      </c>
      <c r="M233" s="23">
        <f>VLOOKUP($A233,Data!AG$7:AJ$800,4,0)</f>
        <v>33.650069408643944</v>
      </c>
      <c r="N233" s="23">
        <f>VLOOKUP($A233,Data!AQ$7:AU$800,5,0)</f>
        <v>33.970719049187323</v>
      </c>
      <c r="O233" s="24">
        <f>VLOOKUP($A233,Data!AQ$7:AW$800,7,0)</f>
        <v>33.94346855306194</v>
      </c>
      <c r="P233" s="32">
        <f t="shared" si="219"/>
        <v>1.8435419717006685E-3</v>
      </c>
      <c r="Q233" s="33">
        <f t="shared" si="205"/>
        <v>1.9582815214975735E-3</v>
      </c>
      <c r="R233" s="33">
        <f t="shared" si="206"/>
        <v>2.0068768884178301E-3</v>
      </c>
      <c r="S233" s="34">
        <f t="shared" si="220"/>
        <v>1.9823766509102559E-3</v>
      </c>
      <c r="T233" s="33">
        <f t="shared" si="221"/>
        <v>1.9778922160713641E-3</v>
      </c>
      <c r="U233" s="33">
        <f t="shared" si="253"/>
        <v>1.9779819201179993E-3</v>
      </c>
      <c r="V233" s="33">
        <f t="shared" si="254"/>
        <v>1.9721115537849609E-3</v>
      </c>
      <c r="W233" s="33">
        <f t="shared" si="255"/>
        <v>2.0268163392578309E-3</v>
      </c>
      <c r="X233" s="33">
        <f t="shared" si="256"/>
        <v>2.0026707670419697E-3</v>
      </c>
      <c r="Y233" s="33">
        <f t="shared" si="257"/>
        <v>1.9709465506834167E-3</v>
      </c>
      <c r="Z233" s="33">
        <f t="shared" si="258"/>
        <v>1.96273553565951E-3</v>
      </c>
      <c r="AA233" s="33">
        <f t="shared" si="259"/>
        <v>1.947186625575803E-3</v>
      </c>
      <c r="AB233" s="33">
        <f t="shared" si="260"/>
        <v>1.9738600536922668E-3</v>
      </c>
      <c r="AC233" s="35">
        <f t="shared" si="261"/>
        <v>1.8996953057777155E-3</v>
      </c>
      <c r="AD233" s="32">
        <f t="shared" si="222"/>
        <v>1.961069457379061E-5</v>
      </c>
      <c r="AE233" s="33">
        <f t="shared" si="223"/>
        <v>1.970039862042583E-5</v>
      </c>
      <c r="AF233" s="33">
        <f t="shared" si="224"/>
        <v>1.3830032287387439E-5</v>
      </c>
      <c r="AG233" s="33">
        <f t="shared" si="225"/>
        <v>6.8534817760257383E-5</v>
      </c>
      <c r="AH233" s="33">
        <f t="shared" si="226"/>
        <v>4.4389245544396161E-5</v>
      </c>
      <c r="AI233" s="33">
        <f t="shared" si="227"/>
        <v>1.2665029185843224E-5</v>
      </c>
      <c r="AJ233" s="33">
        <f t="shared" si="228"/>
        <v>4.4540141619364704E-6</v>
      </c>
      <c r="AK233" s="33">
        <f t="shared" si="229"/>
        <v>-1.1094895921770487E-5</v>
      </c>
      <c r="AL233" s="33">
        <f t="shared" si="230"/>
        <v>1.5578532194693295E-5</v>
      </c>
      <c r="AM233" s="35">
        <f t="shared" si="231"/>
        <v>-5.8586215719858004E-5</v>
      </c>
      <c r="AN233" s="52">
        <f t="shared" si="232"/>
        <v>-2.8984672346465956E-5</v>
      </c>
      <c r="AO233" s="34">
        <f t="shared" si="233"/>
        <v>-2.8894968299830737E-5</v>
      </c>
      <c r="AP233" s="34">
        <f t="shared" si="234"/>
        <v>-3.4765334632869127E-5</v>
      </c>
      <c r="AQ233" s="34">
        <f t="shared" si="235"/>
        <v>1.9939450840000816E-5</v>
      </c>
      <c r="AR233" s="34">
        <f t="shared" si="236"/>
        <v>-4.2061213758604055E-6</v>
      </c>
      <c r="AS233" s="34">
        <f t="shared" si="237"/>
        <v>-3.5930337734413342E-5</v>
      </c>
      <c r="AT233" s="34">
        <f t="shared" si="238"/>
        <v>-4.4141352758320096E-5</v>
      </c>
      <c r="AU233" s="34">
        <f t="shared" si="239"/>
        <v>-5.9690262842027053E-5</v>
      </c>
      <c r="AV233" s="34">
        <f t="shared" si="240"/>
        <v>-3.3016834725563271E-5</v>
      </c>
      <c r="AW233" s="53">
        <f t="shared" si="241"/>
        <v>-1.0718158264011457E-4</v>
      </c>
      <c r="AX233" s="52">
        <f t="shared" si="242"/>
        <v>-4.4844348388028976E-6</v>
      </c>
      <c r="AY233" s="34">
        <f t="shared" si="243"/>
        <v>-4.3947307921676781E-6</v>
      </c>
      <c r="AZ233" s="34">
        <f t="shared" si="244"/>
        <v>-1.0265097125206069E-5</v>
      </c>
      <c r="BA233" s="34">
        <f t="shared" si="245"/>
        <v>4.4439688347663875E-5</v>
      </c>
      <c r="BB233" s="34">
        <f t="shared" si="246"/>
        <v>2.0294116131802653E-5</v>
      </c>
      <c r="BC233" s="34">
        <f t="shared" si="247"/>
        <v>-1.1430100226750284E-5</v>
      </c>
      <c r="BD233" s="34">
        <f t="shared" si="248"/>
        <v>-1.9641115250657037E-5</v>
      </c>
      <c r="BE233" s="34">
        <f t="shared" si="249"/>
        <v>-3.5190025334363995E-5</v>
      </c>
      <c r="BF233" s="34">
        <f t="shared" si="250"/>
        <v>-8.5165972179002125E-6</v>
      </c>
      <c r="BG233" s="53">
        <f t="shared" si="251"/>
        <v>-8.2681345132451511E-5</v>
      </c>
      <c r="BH233" s="32">
        <v>1.961069457379061E-5</v>
      </c>
      <c r="BI233" s="33">
        <v>1.970039862042583E-5</v>
      </c>
      <c r="BJ233" s="33">
        <v>1.3830032287387439E-5</v>
      </c>
      <c r="BK233" s="33">
        <v>6.8534817760257383E-5</v>
      </c>
      <c r="BL233" s="33">
        <v>4.4389245544396161E-5</v>
      </c>
      <c r="BM233" s="33">
        <v>1.2665029185843224E-5</v>
      </c>
      <c r="BN233" s="33">
        <v>4.4540141619364704E-6</v>
      </c>
      <c r="BO233" s="33">
        <v>-1.1094895921770487E-5</v>
      </c>
      <c r="BP233" s="33">
        <v>1.5578532194693295E-5</v>
      </c>
      <c r="BQ233" s="35">
        <v>-5.8586215719858004E-5</v>
      </c>
      <c r="BR233" s="32">
        <v>-2.8984672346465956E-5</v>
      </c>
      <c r="BS233" s="33">
        <v>-2.8894968299830737E-5</v>
      </c>
      <c r="BT233" s="33">
        <v>-3.4765334632869127E-5</v>
      </c>
      <c r="BU233" s="33">
        <v>1.9939450840000816E-5</v>
      </c>
      <c r="BV233" s="33">
        <v>-4.2061213758604055E-6</v>
      </c>
      <c r="BW233" s="33">
        <v>-3.5930337734413342E-5</v>
      </c>
      <c r="BX233" s="33">
        <v>-4.4141352758320096E-5</v>
      </c>
      <c r="BY233" s="33">
        <v>-5.9690262842027053E-5</v>
      </c>
      <c r="BZ233" s="33">
        <v>-3.3016834725563271E-5</v>
      </c>
      <c r="CA233" s="35">
        <v>-1.0718158264011457E-4</v>
      </c>
      <c r="CB233" s="52">
        <v>-4.4844348388028976E-6</v>
      </c>
      <c r="CC233" s="34">
        <v>-4.3947307921676781E-6</v>
      </c>
      <c r="CD233" s="34">
        <v>-1.0265097125206069E-5</v>
      </c>
      <c r="CE233" s="34">
        <v>4.4439688347663875E-5</v>
      </c>
      <c r="CF233" s="34">
        <v>2.0294116131802653E-5</v>
      </c>
      <c r="CG233" s="34">
        <v>-1.1430100226750284E-5</v>
      </c>
      <c r="CH233" s="34">
        <v>-1.9641115250657037E-5</v>
      </c>
      <c r="CI233" s="34">
        <v>-3.5190025334363995E-5</v>
      </c>
      <c r="CJ233" s="34">
        <v>-8.5165972179002125E-6</v>
      </c>
      <c r="CK233" s="53">
        <v>-8.2681345132451511E-5</v>
      </c>
      <c r="CL233" s="33">
        <v>0</v>
      </c>
      <c r="CM233" s="33">
        <f t="shared" si="262"/>
        <v>1.266334486431675E-2</v>
      </c>
      <c r="CN233" s="33">
        <f t="shared" si="208"/>
        <v>6.3064412301772066E-3</v>
      </c>
      <c r="CO233" s="33">
        <f t="shared" si="209"/>
        <v>5.0740141872271938E-3</v>
      </c>
      <c r="CP233" s="33">
        <f t="shared" si="210"/>
        <v>5.2504378504285576E-3</v>
      </c>
      <c r="CQ233" s="33">
        <f t="shared" si="211"/>
        <v>4.4747285250748003E-3</v>
      </c>
      <c r="CR233" s="33">
        <f t="shared" si="212"/>
        <v>4.5070953697627925E-3</v>
      </c>
      <c r="CS233" s="33">
        <f t="shared" si="213"/>
        <v>1.0718741218963546E-2</v>
      </c>
      <c r="CT233" s="33">
        <f t="shared" si="214"/>
        <v>1.1217347698136315E-2</v>
      </c>
      <c r="CU233" s="33">
        <f t="shared" si="215"/>
        <v>4.2411338994852166E-3</v>
      </c>
      <c r="CV233" s="33">
        <f t="shared" si="216"/>
        <v>5.1539996693636958E-3</v>
      </c>
      <c r="CW233" s="33">
        <f t="shared" si="217"/>
        <v>9.5732408046940165E-3</v>
      </c>
      <c r="CX233" s="35">
        <f t="shared" si="218"/>
        <v>9.3770139605686698E-3</v>
      </c>
    </row>
    <row r="234" spans="1:102" x14ac:dyDescent="0.3">
      <c r="A234" s="21">
        <v>43874</v>
      </c>
      <c r="B234" s="22">
        <v>3373.94</v>
      </c>
      <c r="C234" s="23">
        <v>6071.65</v>
      </c>
      <c r="D234" s="23">
        <v>6858.9160000000002</v>
      </c>
      <c r="E234" s="23">
        <f t="shared" si="252"/>
        <v>6057.0047946486957</v>
      </c>
      <c r="F234" s="23">
        <f>VLOOKUP($A234,Data!S$7:T$800,2,0)</f>
        <v>335.97786300000001</v>
      </c>
      <c r="G234" s="23">
        <f>VLOOKUP($A234,Data!V$7:Y$800,4,0)</f>
        <v>33.142537726398835</v>
      </c>
      <c r="H234" s="23">
        <f>VLOOKUP($A234,Data!P$7:Q$800,2,0)</f>
        <v>60.24</v>
      </c>
      <c r="I234" s="23">
        <f>VLOOKUP($A234,Data!K$7:N$800,4,0)</f>
        <v>63.102013703570485</v>
      </c>
      <c r="J234" s="23">
        <f>VLOOKUP($A234,Data!AA$7:AB$800,2,0)</f>
        <v>618.02470000000005</v>
      </c>
      <c r="K234" s="23">
        <f>VLOOKUP($A234,Data!AD$7:AE$800,2,0)</f>
        <v>62.457299999999996</v>
      </c>
      <c r="L234" s="23">
        <f>VLOOKUP($A234,Data!AL$7:AO$800,4,0)</f>
        <v>332.62618346292362</v>
      </c>
      <c r="M234" s="23">
        <f>VLOOKUP($A234,Data!AG$7:AJ$800,4,0)</f>
        <v>33.584673781033189</v>
      </c>
      <c r="N234" s="23">
        <f>VLOOKUP($A234,Data!AQ$7:AU$800,5,0)</f>
        <v>33.903797697244272</v>
      </c>
      <c r="O234" s="24">
        <f>VLOOKUP($A234,Data!AQ$7:AW$800,7,0)</f>
        <v>33.879108569548436</v>
      </c>
      <c r="P234" s="32">
        <f t="shared" si="219"/>
        <v>-1.6304428235363044E-3</v>
      </c>
      <c r="Q234" s="33">
        <f t="shared" si="205"/>
        <v>-1.4078461105785367E-3</v>
      </c>
      <c r="R234" s="33">
        <f t="shared" si="206"/>
        <v>-1.3114590830444195E-3</v>
      </c>
      <c r="S234" s="34">
        <f t="shared" si="220"/>
        <v>-1.3593066441182021E-3</v>
      </c>
      <c r="T234" s="33">
        <f t="shared" si="221"/>
        <v>-1.357102445745717E-3</v>
      </c>
      <c r="U234" s="33">
        <f t="shared" si="253"/>
        <v>-1.3598509459767927E-3</v>
      </c>
      <c r="V234" s="33">
        <f t="shared" si="254"/>
        <v>-1.3560603297647633E-3</v>
      </c>
      <c r="W234" s="33">
        <f t="shared" si="255"/>
        <v>-1.4012143858010973E-3</v>
      </c>
      <c r="X234" s="33">
        <f t="shared" si="256"/>
        <v>-1.3140759478369457E-3</v>
      </c>
      <c r="Y234" s="33">
        <f t="shared" si="257"/>
        <v>-1.3399188693515862E-3</v>
      </c>
      <c r="Z234" s="33">
        <f t="shared" si="258"/>
        <v>-1.3754223604208748E-3</v>
      </c>
      <c r="AA234" s="33">
        <f t="shared" si="259"/>
        <v>-1.3455574473358878E-3</v>
      </c>
      <c r="AB234" s="33">
        <f t="shared" si="260"/>
        <v>-1.3930318944241904E-3</v>
      </c>
      <c r="AC234" s="35">
        <f t="shared" si="261"/>
        <v>5.5101059091233751E-5</v>
      </c>
      <c r="AD234" s="32">
        <f t="shared" si="222"/>
        <v>5.0743664832819668E-5</v>
      </c>
      <c r="AE234" s="33">
        <f t="shared" si="223"/>
        <v>4.7995164601744023E-5</v>
      </c>
      <c r="AF234" s="33">
        <f t="shared" si="224"/>
        <v>5.1785780813773385E-5</v>
      </c>
      <c r="AG234" s="33">
        <f t="shared" si="225"/>
        <v>6.6317247774394517E-6</v>
      </c>
      <c r="AH234" s="33">
        <f t="shared" si="226"/>
        <v>9.3770162741591001E-5</v>
      </c>
      <c r="AI234" s="33">
        <f t="shared" si="227"/>
        <v>6.7927241226950485E-5</v>
      </c>
      <c r="AJ234" s="33">
        <f t="shared" si="228"/>
        <v>3.2423750157661857E-5</v>
      </c>
      <c r="AK234" s="33">
        <f t="shared" si="229"/>
        <v>6.2288663242648923E-5</v>
      </c>
      <c r="AL234" s="33">
        <f t="shared" si="230"/>
        <v>1.4814216154346305E-5</v>
      </c>
      <c r="AM234" s="35">
        <f t="shared" si="231"/>
        <v>1.4629471696697705E-3</v>
      </c>
      <c r="AN234" s="52">
        <f t="shared" si="232"/>
        <v>-4.5643362701297541E-5</v>
      </c>
      <c r="AO234" s="34">
        <f t="shared" si="233"/>
        <v>-4.8391862932373186E-5</v>
      </c>
      <c r="AP234" s="34">
        <f t="shared" si="234"/>
        <v>-4.4601246720343823E-5</v>
      </c>
      <c r="AQ234" s="34">
        <f t="shared" si="235"/>
        <v>-8.9755302756677757E-5</v>
      </c>
      <c r="AR234" s="34">
        <f t="shared" si="236"/>
        <v>-2.6168647925262079E-6</v>
      </c>
      <c r="AS234" s="34">
        <f t="shared" si="237"/>
        <v>-2.8459786307166723E-5</v>
      </c>
      <c r="AT234" s="34">
        <f t="shared" si="238"/>
        <v>-6.3963277376455352E-5</v>
      </c>
      <c r="AU234" s="34">
        <f t="shared" si="239"/>
        <v>-3.4098364291468286E-5</v>
      </c>
      <c r="AV234" s="34">
        <f t="shared" si="240"/>
        <v>-8.1572811379770904E-5</v>
      </c>
      <c r="AW234" s="53">
        <f t="shared" si="241"/>
        <v>1.3665601421356532E-3</v>
      </c>
      <c r="AX234" s="52">
        <f t="shared" si="242"/>
        <v>2.204198372490751E-6</v>
      </c>
      <c r="AY234" s="34">
        <f t="shared" si="243"/>
        <v>-5.4430185858489466E-7</v>
      </c>
      <c r="AZ234" s="34">
        <f t="shared" si="244"/>
        <v>3.2463143534444683E-6</v>
      </c>
      <c r="BA234" s="34">
        <f t="shared" si="245"/>
        <v>-4.1907741682889466E-5</v>
      </c>
      <c r="BB234" s="34">
        <f t="shared" si="246"/>
        <v>4.5230696281262084E-5</v>
      </c>
      <c r="BC234" s="34">
        <f t="shared" si="247"/>
        <v>1.9387774766621568E-5</v>
      </c>
      <c r="BD234" s="34">
        <f t="shared" si="248"/>
        <v>-1.611571630266706E-5</v>
      </c>
      <c r="BE234" s="34">
        <f t="shared" si="249"/>
        <v>1.3749196782320006E-5</v>
      </c>
      <c r="BF234" s="34">
        <f t="shared" si="250"/>
        <v>-3.3725250305982613E-5</v>
      </c>
      <c r="BG234" s="53">
        <f t="shared" si="251"/>
        <v>1.4144077032094415E-3</v>
      </c>
      <c r="BH234" s="32">
        <v>5.0743664832819668E-5</v>
      </c>
      <c r="BI234" s="33">
        <v>4.7995164601744023E-5</v>
      </c>
      <c r="BJ234" s="33">
        <v>5.1785780813773385E-5</v>
      </c>
      <c r="BK234" s="33">
        <v>6.6317247774394517E-6</v>
      </c>
      <c r="BL234" s="33">
        <v>9.3770162741591001E-5</v>
      </c>
      <c r="BM234" s="33">
        <v>6.7927241226950485E-5</v>
      </c>
      <c r="BN234" s="33">
        <v>3.2423750157661857E-5</v>
      </c>
      <c r="BO234" s="33">
        <v>6.2288663242648923E-5</v>
      </c>
      <c r="BP234" s="33">
        <v>1.4814216154346305E-5</v>
      </c>
      <c r="BQ234" s="35">
        <v>1.4629471696697705E-3</v>
      </c>
      <c r="BR234" s="32">
        <v>-4.5643362701297541E-5</v>
      </c>
      <c r="BS234" s="33">
        <v>-4.8391862932373186E-5</v>
      </c>
      <c r="BT234" s="33">
        <v>-4.4601246720343823E-5</v>
      </c>
      <c r="BU234" s="33">
        <v>-8.9755302756677757E-5</v>
      </c>
      <c r="BV234" s="33">
        <v>-2.6168647925262079E-6</v>
      </c>
      <c r="BW234" s="33">
        <v>-2.8459786307166723E-5</v>
      </c>
      <c r="BX234" s="33">
        <v>-6.3963277376455352E-5</v>
      </c>
      <c r="BY234" s="33">
        <v>-3.4098364291468286E-5</v>
      </c>
      <c r="BZ234" s="33">
        <v>-8.1572811379770904E-5</v>
      </c>
      <c r="CA234" s="35">
        <v>1.3665601421356532E-3</v>
      </c>
      <c r="CB234" s="52">
        <v>2.204198372490751E-6</v>
      </c>
      <c r="CC234" s="34">
        <v>-5.4430185858489466E-7</v>
      </c>
      <c r="CD234" s="34">
        <v>3.2463143534444683E-6</v>
      </c>
      <c r="CE234" s="34">
        <v>-4.1907741682889466E-5</v>
      </c>
      <c r="CF234" s="34">
        <v>4.5230696281262084E-5</v>
      </c>
      <c r="CG234" s="34">
        <v>1.9387774766621568E-5</v>
      </c>
      <c r="CH234" s="34">
        <v>-1.611571630266706E-5</v>
      </c>
      <c r="CI234" s="34">
        <v>1.3749196782320006E-5</v>
      </c>
      <c r="CJ234" s="34">
        <v>-3.3725250305982613E-5</v>
      </c>
      <c r="CK234" s="53">
        <v>1.4144077032094415E-3</v>
      </c>
      <c r="CL234" s="33">
        <v>0</v>
      </c>
      <c r="CM234" s="33">
        <f t="shared" ref="CM234:CM249" si="263">(D234/D$767)/($C234/$C$767)-1</f>
        <v>1.261423267961459E-2</v>
      </c>
      <c r="CN234" s="33">
        <f t="shared" si="208"/>
        <v>6.2822421180017685E-3</v>
      </c>
      <c r="CO234" s="33">
        <f t="shared" si="209"/>
        <v>5.054342895405739E-3</v>
      </c>
      <c r="CP234" s="33">
        <f t="shared" si="210"/>
        <v>5.23067311038794E-3</v>
      </c>
      <c r="CQ234" s="33">
        <f t="shared" si="211"/>
        <v>4.4608639496370728E-3</v>
      </c>
      <c r="CR234" s="33">
        <f t="shared" si="212"/>
        <v>4.4383909103635766E-3</v>
      </c>
      <c r="CS234" s="33">
        <f t="shared" si="213"/>
        <v>1.0673965846911493E-2</v>
      </c>
      <c r="CT234" s="33">
        <f t="shared" si="214"/>
        <v>1.1204565793365484E-2</v>
      </c>
      <c r="CU234" s="33">
        <f t="shared" si="215"/>
        <v>4.2366697571833978E-3</v>
      </c>
      <c r="CV234" s="33">
        <f t="shared" si="216"/>
        <v>5.1651300753974283E-3</v>
      </c>
      <c r="CW234" s="33">
        <f t="shared" si="217"/>
        <v>9.5575441185209442E-3</v>
      </c>
      <c r="CX234" s="35">
        <f t="shared" si="218"/>
        <v>9.4360374134747627E-3</v>
      </c>
    </row>
    <row r="235" spans="1:102" x14ac:dyDescent="0.3">
      <c r="A235" s="21">
        <v>43873</v>
      </c>
      <c r="B235" s="22">
        <v>3379.45</v>
      </c>
      <c r="C235" s="23">
        <v>6080.21</v>
      </c>
      <c r="D235" s="23">
        <v>6867.9229999999998</v>
      </c>
      <c r="E235" s="23">
        <f t="shared" si="252"/>
        <v>6065.2493283589674</v>
      </c>
      <c r="F235" s="23">
        <f>VLOOKUP($A235,Data!S$7:T$800,2,0)</f>
        <v>336.434439</v>
      </c>
      <c r="G235" s="23">
        <f>VLOOKUP($A235,Data!V$7:Y$800,4,0)</f>
        <v>33.187668008134459</v>
      </c>
      <c r="H235" s="23">
        <f>VLOOKUP($A235,Data!P$7:Q$800,2,0)</f>
        <v>60.321800000000003</v>
      </c>
      <c r="I235" s="23">
        <f>VLOOKUP($A235,Data!K$7:N$800,4,0)</f>
        <v>63.190557221395892</v>
      </c>
      <c r="J235" s="23">
        <f>VLOOKUP($A235,Data!AA$7:AB$800,2,0)</f>
        <v>618.83789999999999</v>
      </c>
      <c r="K235" s="23">
        <f>VLOOKUP($A235,Data!AD$7:AE$800,2,0)</f>
        <v>62.5411</v>
      </c>
      <c r="L235" s="23">
        <f>VLOOKUP($A235,Data!AL$7:AO$800,4,0)</f>
        <v>333.0843150777871</v>
      </c>
      <c r="M235" s="23">
        <f>VLOOKUP($A235,Data!AG$7:AJ$800,4,0)</f>
        <v>33.629924776769919</v>
      </c>
      <c r="N235" s="23">
        <f>VLOOKUP($A235,Data!AQ$7:AU$800,5,0)</f>
        <v>33.951092652159282</v>
      </c>
      <c r="O235" s="24">
        <f>VLOOKUP($A235,Data!AQ$7:AW$800,7,0)</f>
        <v>33.877241897640786</v>
      </c>
      <c r="P235" s="32">
        <f t="shared" si="219"/>
        <v>6.4626610081155444E-3</v>
      </c>
      <c r="Q235" s="33">
        <f t="shared" si="205"/>
        <v>6.4873150560667003E-3</v>
      </c>
      <c r="R235" s="33">
        <f t="shared" si="206"/>
        <v>6.4962823848717655E-3</v>
      </c>
      <c r="S235" s="34">
        <f t="shared" si="220"/>
        <v>6.4912391783583327E-3</v>
      </c>
      <c r="T235" s="33">
        <f t="shared" si="221"/>
        <v>6.4903305192194338E-3</v>
      </c>
      <c r="U235" s="33">
        <f t="shared" si="253"/>
        <v>6.4906086228486704E-3</v>
      </c>
      <c r="V235" s="33">
        <f t="shared" si="254"/>
        <v>6.4939615501413694E-3</v>
      </c>
      <c r="W235" s="33">
        <f t="shared" si="255"/>
        <v>6.5820404325340753E-3</v>
      </c>
      <c r="X235" s="33">
        <f t="shared" si="256"/>
        <v>6.4936659676833042E-3</v>
      </c>
      <c r="Y235" s="33">
        <f t="shared" si="257"/>
        <v>6.5017517714860418E-3</v>
      </c>
      <c r="Z235" s="33">
        <f t="shared" si="258"/>
        <v>6.4858378368093383E-3</v>
      </c>
      <c r="AA235" s="33">
        <f t="shared" si="259"/>
        <v>6.6148645838901565E-3</v>
      </c>
      <c r="AB235" s="33">
        <f t="shared" si="260"/>
        <v>6.500559037116771E-3</v>
      </c>
      <c r="AC235" s="35">
        <f t="shared" si="261"/>
        <v>3.9708954795107942E-3</v>
      </c>
      <c r="AD235" s="32">
        <f t="shared" si="222"/>
        <v>3.0154631527334885E-6</v>
      </c>
      <c r="AE235" s="33">
        <f t="shared" si="223"/>
        <v>3.2935667819700143E-6</v>
      </c>
      <c r="AF235" s="33">
        <f t="shared" si="224"/>
        <v>6.646494074669107E-6</v>
      </c>
      <c r="AG235" s="33">
        <f t="shared" si="225"/>
        <v>9.4725376467375E-5</v>
      </c>
      <c r="AH235" s="33">
        <f t="shared" si="226"/>
        <v>6.3509116166038382E-6</v>
      </c>
      <c r="AI235" s="33">
        <f t="shared" si="227"/>
        <v>1.4436715419341439E-5</v>
      </c>
      <c r="AJ235" s="33">
        <f t="shared" si="228"/>
        <v>-1.4772192573619947E-6</v>
      </c>
      <c r="AK235" s="33">
        <f t="shared" si="229"/>
        <v>1.2754952782345619E-4</v>
      </c>
      <c r="AL235" s="33">
        <f t="shared" si="230"/>
        <v>1.324398105007063E-5</v>
      </c>
      <c r="AM235" s="35">
        <f t="shared" si="231"/>
        <v>-2.5164195765559061E-3</v>
      </c>
      <c r="AN235" s="52">
        <f t="shared" si="232"/>
        <v>-5.9518656523316338E-6</v>
      </c>
      <c r="AO235" s="34">
        <f t="shared" si="233"/>
        <v>-5.673762023095108E-6</v>
      </c>
      <c r="AP235" s="34">
        <f t="shared" si="234"/>
        <v>-2.3208347303960153E-6</v>
      </c>
      <c r="AQ235" s="34">
        <f t="shared" si="235"/>
        <v>8.5758047662309878E-5</v>
      </c>
      <c r="AR235" s="34">
        <f t="shared" si="236"/>
        <v>-2.6164171884612841E-6</v>
      </c>
      <c r="AS235" s="34">
        <f t="shared" si="237"/>
        <v>5.469386614276317E-6</v>
      </c>
      <c r="AT235" s="34">
        <f t="shared" si="238"/>
        <v>-1.0444548062427117E-5</v>
      </c>
      <c r="AU235" s="34">
        <f t="shared" si="239"/>
        <v>1.1858219901839107E-4</v>
      </c>
      <c r="AV235" s="34">
        <f t="shared" si="240"/>
        <v>4.2766522450055078E-6</v>
      </c>
      <c r="AW235" s="53">
        <f t="shared" si="241"/>
        <v>-2.5253869053609712E-3</v>
      </c>
      <c r="AX235" s="52">
        <f t="shared" si="242"/>
        <v>-9.0865913882076654E-7</v>
      </c>
      <c r="AY235" s="34">
        <f t="shared" si="243"/>
        <v>-6.3055550958424078E-7</v>
      </c>
      <c r="AZ235" s="34">
        <f t="shared" si="244"/>
        <v>2.722371783114852E-6</v>
      </c>
      <c r="BA235" s="34">
        <f t="shared" si="245"/>
        <v>9.0801254175820745E-5</v>
      </c>
      <c r="BB235" s="34">
        <f t="shared" si="246"/>
        <v>2.4267893250495831E-6</v>
      </c>
      <c r="BC235" s="34">
        <f t="shared" si="247"/>
        <v>1.0512593127787184E-5</v>
      </c>
      <c r="BD235" s="34">
        <f t="shared" si="248"/>
        <v>-5.4013415489162497E-6</v>
      </c>
      <c r="BE235" s="34">
        <f t="shared" si="249"/>
        <v>1.2362540553190193E-4</v>
      </c>
      <c r="BF235" s="34">
        <f t="shared" si="250"/>
        <v>9.319858758516375E-6</v>
      </c>
      <c r="BG235" s="53">
        <f t="shared" si="251"/>
        <v>-2.5203436988474603E-3</v>
      </c>
      <c r="BH235" s="32">
        <v>3.0154631527334885E-6</v>
      </c>
      <c r="BI235" s="33">
        <v>3.2935667819700143E-6</v>
      </c>
      <c r="BJ235" s="33">
        <v>6.646494074669107E-6</v>
      </c>
      <c r="BK235" s="33">
        <v>9.4725376467375E-5</v>
      </c>
      <c r="BL235" s="33">
        <v>6.3509116166038382E-6</v>
      </c>
      <c r="BM235" s="33">
        <v>1.4436715419341439E-5</v>
      </c>
      <c r="BN235" s="33">
        <v>-1.4772192573619947E-6</v>
      </c>
      <c r="BO235" s="33">
        <v>1.2754952782345619E-4</v>
      </c>
      <c r="BP235" s="33">
        <v>1.324398105007063E-5</v>
      </c>
      <c r="BQ235" s="35">
        <v>-2.5164195765559061E-3</v>
      </c>
      <c r="BR235" s="32">
        <v>-5.9518656523316338E-6</v>
      </c>
      <c r="BS235" s="33">
        <v>-5.673762023095108E-6</v>
      </c>
      <c r="BT235" s="33">
        <v>-2.3208347303960153E-6</v>
      </c>
      <c r="BU235" s="33">
        <v>8.5758047662309878E-5</v>
      </c>
      <c r="BV235" s="33">
        <v>-2.6164171884612841E-6</v>
      </c>
      <c r="BW235" s="33">
        <v>5.469386614276317E-6</v>
      </c>
      <c r="BX235" s="33">
        <v>-1.0444548062427117E-5</v>
      </c>
      <c r="BY235" s="33">
        <v>1.1858219901839107E-4</v>
      </c>
      <c r="BZ235" s="33">
        <v>4.2766522450055078E-6</v>
      </c>
      <c r="CA235" s="35">
        <v>-2.5253869053609712E-3</v>
      </c>
      <c r="CB235" s="52">
        <v>-9.0865913882076654E-7</v>
      </c>
      <c r="CC235" s="34">
        <v>-6.3055550958424078E-7</v>
      </c>
      <c r="CD235" s="34">
        <v>2.722371783114852E-6</v>
      </c>
      <c r="CE235" s="34">
        <v>9.0801254175820745E-5</v>
      </c>
      <c r="CF235" s="34">
        <v>2.4267893250495831E-6</v>
      </c>
      <c r="CG235" s="34">
        <v>1.0512593127787184E-5</v>
      </c>
      <c r="CH235" s="34">
        <v>-5.4013415489162497E-6</v>
      </c>
      <c r="CI235" s="34">
        <v>1.2362540553190193E-4</v>
      </c>
      <c r="CJ235" s="34">
        <v>9.319858758516375E-6</v>
      </c>
      <c r="CK235" s="53">
        <v>-2.5203436988474603E-3</v>
      </c>
      <c r="CL235" s="33">
        <v>0</v>
      </c>
      <c r="CM235" s="33">
        <f t="shared" si="263"/>
        <v>1.2516501633419663E-2</v>
      </c>
      <c r="CN235" s="33">
        <f t="shared" si="208"/>
        <v>6.2333312299658328E-3</v>
      </c>
      <c r="CO235" s="33">
        <f t="shared" si="209"/>
        <v>5.0032734482194918E-3</v>
      </c>
      <c r="CP235" s="33">
        <f t="shared" si="210"/>
        <v>5.1823612017745102E-3</v>
      </c>
      <c r="CQ235" s="33">
        <f t="shared" si="211"/>
        <v>4.4087765258113976E-3</v>
      </c>
      <c r="CR235" s="33">
        <f t="shared" si="212"/>
        <v>4.4317204045905001E-3</v>
      </c>
      <c r="CS235" s="33">
        <f t="shared" si="213"/>
        <v>1.0579070084416609E-2</v>
      </c>
      <c r="CT235" s="33">
        <f t="shared" si="214"/>
        <v>1.1135785296609635E-2</v>
      </c>
      <c r="CU235" s="33">
        <f t="shared" si="215"/>
        <v>4.2040637913296486E-3</v>
      </c>
      <c r="CV235" s="33">
        <f t="shared" si="216"/>
        <v>5.1024353237167919E-3</v>
      </c>
      <c r="CW235" s="33">
        <f t="shared" si="217"/>
        <v>9.5425674518678782E-3</v>
      </c>
      <c r="CX235" s="35">
        <f t="shared" si="218"/>
        <v>7.9593671856716952E-3</v>
      </c>
    </row>
    <row r="236" spans="1:102" x14ac:dyDescent="0.3">
      <c r="A236" s="21">
        <v>43872</v>
      </c>
      <c r="B236" s="22">
        <v>3357.75</v>
      </c>
      <c r="C236" s="23">
        <v>6041.02</v>
      </c>
      <c r="D236" s="23">
        <v>6823.5950000000003</v>
      </c>
      <c r="E236" s="23">
        <f t="shared" si="252"/>
        <v>6026.132262522513</v>
      </c>
      <c r="F236" s="23">
        <f>VLOOKUP($A236,Data!S$7:T$800,2,0)</f>
        <v>334.264949</v>
      </c>
      <c r="G236" s="23">
        <f>VLOOKUP($A236,Data!V$7:Y$800,4,0)</f>
        <v>32.97364895788165</v>
      </c>
      <c r="H236" s="23">
        <f>VLOOKUP($A236,Data!P$7:Q$800,2,0)</f>
        <v>59.932600000000001</v>
      </c>
      <c r="I236" s="23">
        <f>VLOOKUP($A236,Data!K$7:N$800,4,0)</f>
        <v>62.777354138210676</v>
      </c>
      <c r="J236" s="23">
        <f>VLOOKUP($A236,Data!AA$7:AB$800,2,0)</f>
        <v>614.84529999999995</v>
      </c>
      <c r="K236" s="23">
        <f>VLOOKUP($A236,Data!AD$7:AE$800,2,0)</f>
        <v>62.137099999999997</v>
      </c>
      <c r="L236" s="23">
        <f>VLOOKUP($A236,Data!AL$7:AO$800,4,0)</f>
        <v>330.93790548873386</v>
      </c>
      <c r="M236" s="23">
        <f>VLOOKUP($A236,Data!AG$7:AJ$800,4,0)</f>
        <v>33.408929233994279</v>
      </c>
      <c r="N236" s="23">
        <f>VLOOKUP($A236,Data!AQ$7:AU$800,5,0)</f>
        <v>33.731816984422821</v>
      </c>
      <c r="O236" s="24">
        <f>VLOOKUP($A236,Data!AQ$7:AW$800,7,0)</f>
        <v>33.743250974880631</v>
      </c>
      <c r="P236" s="32">
        <f t="shared" si="219"/>
        <v>1.6884988171557147E-3</v>
      </c>
      <c r="Q236" s="33">
        <f t="shared" si="205"/>
        <v>1.7145661849078397E-3</v>
      </c>
      <c r="R236" s="33">
        <f t="shared" si="206"/>
        <v>1.726701168393463E-3</v>
      </c>
      <c r="S236" s="34">
        <f t="shared" si="220"/>
        <v>1.7209708157078008E-3</v>
      </c>
      <c r="T236" s="33">
        <f t="shared" si="221"/>
        <v>1.7226041262659031E-3</v>
      </c>
      <c r="U236" s="33">
        <f t="shared" si="253"/>
        <v>1.7225354000527382E-3</v>
      </c>
      <c r="V236" s="33">
        <f t="shared" si="254"/>
        <v>1.7182073147494759E-3</v>
      </c>
      <c r="W236" s="33">
        <f t="shared" si="255"/>
        <v>1.5696123057604705E-3</v>
      </c>
      <c r="X236" s="33">
        <f t="shared" si="256"/>
        <v>1.7260090204092027E-3</v>
      </c>
      <c r="Y236" s="33">
        <f t="shared" si="257"/>
        <v>1.7120499621960938E-3</v>
      </c>
      <c r="Z236" s="33">
        <f t="shared" si="258"/>
        <v>1.7280580999226025E-3</v>
      </c>
      <c r="AA236" s="33">
        <f t="shared" si="259"/>
        <v>1.7674783974863661E-3</v>
      </c>
      <c r="AB236" s="33">
        <f t="shared" si="260"/>
        <v>1.7287461869770482E-3</v>
      </c>
      <c r="AC236" s="35">
        <f t="shared" si="261"/>
        <v>3.2346380277585851E-3</v>
      </c>
      <c r="AD236" s="32">
        <f t="shared" si="222"/>
        <v>8.0379413580633496E-6</v>
      </c>
      <c r="AE236" s="33">
        <f t="shared" si="223"/>
        <v>7.9692151448984561E-6</v>
      </c>
      <c r="AF236" s="33">
        <f t="shared" si="224"/>
        <v>3.6411298416361149E-6</v>
      </c>
      <c r="AG236" s="33">
        <f t="shared" si="225"/>
        <v>-1.4495387914736924E-4</v>
      </c>
      <c r="AH236" s="33">
        <f t="shared" si="226"/>
        <v>1.1442835501362936E-5</v>
      </c>
      <c r="AI236" s="33">
        <f t="shared" si="227"/>
        <v>-2.5162227117458968E-6</v>
      </c>
      <c r="AJ236" s="33">
        <f t="shared" si="228"/>
        <v>1.3491915014762768E-5</v>
      </c>
      <c r="AK236" s="33">
        <f t="shared" si="229"/>
        <v>5.2912212578526407E-5</v>
      </c>
      <c r="AL236" s="33">
        <f t="shared" si="230"/>
        <v>1.4180002069208442E-5</v>
      </c>
      <c r="AM236" s="35">
        <f t="shared" si="231"/>
        <v>1.5200718428507454E-3</v>
      </c>
      <c r="AN236" s="52">
        <f t="shared" si="232"/>
        <v>-4.0970421275599023E-6</v>
      </c>
      <c r="AO236" s="34">
        <f t="shared" si="233"/>
        <v>-4.1657683407247958E-6</v>
      </c>
      <c r="AP236" s="34">
        <f t="shared" si="234"/>
        <v>-8.493853643987137E-6</v>
      </c>
      <c r="AQ236" s="34">
        <f t="shared" si="235"/>
        <v>-1.5708886263299249E-4</v>
      </c>
      <c r="AR236" s="34">
        <f t="shared" si="236"/>
        <v>-6.9214798426031621E-7</v>
      </c>
      <c r="AS236" s="34">
        <f t="shared" si="237"/>
        <v>-1.4651206197369149E-5</v>
      </c>
      <c r="AT236" s="34">
        <f t="shared" si="238"/>
        <v>1.3569315291395156E-6</v>
      </c>
      <c r="AU236" s="34">
        <f t="shared" si="239"/>
        <v>4.0777229092903156E-5</v>
      </c>
      <c r="AV236" s="34">
        <f t="shared" si="240"/>
        <v>2.0450185835851897E-6</v>
      </c>
      <c r="AW236" s="53">
        <f t="shared" si="241"/>
        <v>1.5079368593651221E-3</v>
      </c>
      <c r="AX236" s="52">
        <f t="shared" si="242"/>
        <v>1.6333105581356477E-6</v>
      </c>
      <c r="AY236" s="34">
        <f t="shared" si="243"/>
        <v>1.5645843449707542E-6</v>
      </c>
      <c r="AZ236" s="34">
        <f t="shared" si="244"/>
        <v>-2.763500958291587E-6</v>
      </c>
      <c r="BA236" s="34">
        <f t="shared" si="245"/>
        <v>-1.5135850994729694E-4</v>
      </c>
      <c r="BB236" s="34">
        <f t="shared" si="246"/>
        <v>5.0382047014352338E-6</v>
      </c>
      <c r="BC236" s="34">
        <f t="shared" si="247"/>
        <v>-8.9208535116735987E-6</v>
      </c>
      <c r="BD236" s="34">
        <f t="shared" si="248"/>
        <v>7.0872842148350657E-6</v>
      </c>
      <c r="BE236" s="34">
        <f t="shared" si="249"/>
        <v>4.6507581778598706E-5</v>
      </c>
      <c r="BF236" s="34">
        <f t="shared" si="250"/>
        <v>7.7753712692807397E-6</v>
      </c>
      <c r="BG236" s="53">
        <f t="shared" si="251"/>
        <v>1.5136672120508177E-3</v>
      </c>
      <c r="BH236" s="32">
        <v>8.0379413580633496E-6</v>
      </c>
      <c r="BI236" s="33">
        <v>7.9692151448984561E-6</v>
      </c>
      <c r="BJ236" s="33">
        <v>3.6411298416361149E-6</v>
      </c>
      <c r="BK236" s="33">
        <v>-1.4495387914736924E-4</v>
      </c>
      <c r="BL236" s="33">
        <v>1.1442835501362936E-5</v>
      </c>
      <c r="BM236" s="33">
        <v>-2.5162227117458968E-6</v>
      </c>
      <c r="BN236" s="33">
        <v>1.3491915014762768E-5</v>
      </c>
      <c r="BO236" s="33">
        <v>5.2912212578526407E-5</v>
      </c>
      <c r="BP236" s="33">
        <v>1.4180002069208442E-5</v>
      </c>
      <c r="BQ236" s="35">
        <v>1.5200718428507454E-3</v>
      </c>
      <c r="BR236" s="32">
        <v>-4.0970421275599023E-6</v>
      </c>
      <c r="BS236" s="33">
        <v>-4.1657683407247958E-6</v>
      </c>
      <c r="BT236" s="33">
        <v>-8.493853643987137E-6</v>
      </c>
      <c r="BU236" s="33">
        <v>-1.5708886263299249E-4</v>
      </c>
      <c r="BV236" s="33">
        <v>-6.9214798426031621E-7</v>
      </c>
      <c r="BW236" s="33">
        <v>-1.4651206197369149E-5</v>
      </c>
      <c r="BX236" s="33">
        <v>1.3569315291395156E-6</v>
      </c>
      <c r="BY236" s="33">
        <v>4.0777229092903156E-5</v>
      </c>
      <c r="BZ236" s="33">
        <v>2.0450185835851897E-6</v>
      </c>
      <c r="CA236" s="35">
        <v>1.5079368593651221E-3</v>
      </c>
      <c r="CB236" s="52">
        <v>1.6333105581356477E-6</v>
      </c>
      <c r="CC236" s="34">
        <v>1.5645843449707542E-6</v>
      </c>
      <c r="CD236" s="34">
        <v>-2.763500958291587E-6</v>
      </c>
      <c r="CE236" s="34">
        <v>-1.5135850994729694E-4</v>
      </c>
      <c r="CF236" s="34">
        <v>5.0382047014352338E-6</v>
      </c>
      <c r="CG236" s="34">
        <v>-8.9208535116735987E-6</v>
      </c>
      <c r="CH236" s="34">
        <v>7.0872842148350657E-6</v>
      </c>
      <c r="CI236" s="34">
        <v>4.6507581778598706E-5</v>
      </c>
      <c r="CJ236" s="34">
        <v>7.7753712692807397E-6</v>
      </c>
      <c r="CK236" s="53">
        <v>1.5136672120508177E-3</v>
      </c>
      <c r="CL236" s="33">
        <v>0</v>
      </c>
      <c r="CM236" s="33">
        <f t="shared" si="263"/>
        <v>1.2507480667768966E-2</v>
      </c>
      <c r="CN236" s="33">
        <f t="shared" si="208"/>
        <v>6.2294081132094892E-3</v>
      </c>
      <c r="CO236" s="33">
        <f t="shared" si="209"/>
        <v>5.000262440316483E-3</v>
      </c>
      <c r="CP236" s="33">
        <f t="shared" si="210"/>
        <v>5.1790719160065279E-3</v>
      </c>
      <c r="CQ236" s="33">
        <f t="shared" si="211"/>
        <v>4.4021438014865133E-3</v>
      </c>
      <c r="CR236" s="33">
        <f t="shared" si="212"/>
        <v>4.3371973860688584E-3</v>
      </c>
      <c r="CS236" s="33">
        <f t="shared" si="213"/>
        <v>1.0572693394157229E-2</v>
      </c>
      <c r="CT236" s="33">
        <f t="shared" si="214"/>
        <v>1.1121282113125908E-2</v>
      </c>
      <c r="CU236" s="33">
        <f t="shared" si="215"/>
        <v>4.2055376616272344E-3</v>
      </c>
      <c r="CV236" s="33">
        <f t="shared" si="216"/>
        <v>4.9750774378458651E-3</v>
      </c>
      <c r="CW236" s="33">
        <f t="shared" si="217"/>
        <v>9.5292834427209705E-3</v>
      </c>
      <c r="CX236" s="35">
        <f t="shared" si="218"/>
        <v>1.0485783733581E-2</v>
      </c>
    </row>
    <row r="237" spans="1:102" x14ac:dyDescent="0.3">
      <c r="A237" s="21">
        <v>43871</v>
      </c>
      <c r="B237" s="22">
        <v>3352.09</v>
      </c>
      <c r="C237" s="23">
        <v>6030.68</v>
      </c>
      <c r="D237" s="23">
        <v>6811.8329999999996</v>
      </c>
      <c r="E237" s="23">
        <f t="shared" si="252"/>
        <v>6015.7792819445467</v>
      </c>
      <c r="F237" s="23">
        <f>VLOOKUP($A237,Data!S$7:T$800,2,0)</f>
        <v>333.690133</v>
      </c>
      <c r="G237" s="23">
        <f>VLOOKUP($A237,Data!V$7:Y$800,4,0)</f>
        <v>32.916948349088635</v>
      </c>
      <c r="H237" s="23">
        <f>VLOOKUP($A237,Data!P$7:Q$800,2,0)</f>
        <v>59.829799999999999</v>
      </c>
      <c r="I237" s="23">
        <f>VLOOKUP($A237,Data!K$7:N$800,4,0)</f>
        <v>62.678972451738005</v>
      </c>
      <c r="J237" s="23">
        <f>VLOOKUP($A237,Data!AA$7:AB$800,2,0)</f>
        <v>613.78589999999997</v>
      </c>
      <c r="K237" s="23">
        <f>VLOOKUP($A237,Data!AD$7:AE$800,2,0)</f>
        <v>62.030900000000003</v>
      </c>
      <c r="L237" s="23">
        <f>VLOOKUP($A237,Data!AL$7:AO$800,4,0)</f>
        <v>330.36701209753153</v>
      </c>
      <c r="M237" s="23">
        <f>VLOOKUP($A237,Data!AG$7:AJ$800,4,0)</f>
        <v>33.349983857968802</v>
      </c>
      <c r="N237" s="23">
        <f>VLOOKUP($A237,Data!AQ$7:AU$800,5,0)</f>
        <v>33.673603870130556</v>
      </c>
      <c r="O237" s="24">
        <f>VLOOKUP($A237,Data!AQ$7:AW$800,7,0)</f>
        <v>33.634455685477427</v>
      </c>
      <c r="P237" s="32">
        <f t="shared" si="219"/>
        <v>7.3263595685921779E-3</v>
      </c>
      <c r="Q237" s="33">
        <f t="shared" si="205"/>
        <v>7.433789161034321E-3</v>
      </c>
      <c r="R237" s="33">
        <f t="shared" si="206"/>
        <v>7.479520835015796E-3</v>
      </c>
      <c r="S237" s="34">
        <f t="shared" si="220"/>
        <v>7.4565466450522535E-3</v>
      </c>
      <c r="T237" s="33">
        <f t="shared" si="221"/>
        <v>7.4526863193318249E-3</v>
      </c>
      <c r="U237" s="33">
        <f t="shared" si="253"/>
        <v>7.4528896604741934E-3</v>
      </c>
      <c r="V237" s="33">
        <f t="shared" si="254"/>
        <v>7.454480855269896E-3</v>
      </c>
      <c r="W237" s="33">
        <f t="shared" si="255"/>
        <v>7.5913332278982892E-3</v>
      </c>
      <c r="X237" s="33">
        <f t="shared" si="256"/>
        <v>7.4726709784247447E-3</v>
      </c>
      <c r="Y237" s="33">
        <f t="shared" si="257"/>
        <v>7.4399734947898644E-3</v>
      </c>
      <c r="Z237" s="33">
        <f t="shared" si="258"/>
        <v>7.4307758642160326E-3</v>
      </c>
      <c r="AA237" s="33">
        <f t="shared" si="259"/>
        <v>7.5067152724481723E-3</v>
      </c>
      <c r="AB237" s="33">
        <f t="shared" si="260"/>
        <v>7.4781173526325961E-3</v>
      </c>
      <c r="AC237" s="35">
        <f t="shared" si="261"/>
        <v>7.8235447084482601E-3</v>
      </c>
      <c r="AD237" s="32">
        <f t="shared" si="222"/>
        <v>1.8897158297503935E-5</v>
      </c>
      <c r="AE237" s="33">
        <f t="shared" si="223"/>
        <v>1.9100499439872465E-5</v>
      </c>
      <c r="AF237" s="33">
        <f t="shared" si="224"/>
        <v>2.0691694235575042E-5</v>
      </c>
      <c r="AG237" s="33">
        <f t="shared" si="225"/>
        <v>1.5754406686396827E-4</v>
      </c>
      <c r="AH237" s="33">
        <f t="shared" si="226"/>
        <v>3.8881817390423734E-5</v>
      </c>
      <c r="AI237" s="33">
        <f t="shared" si="227"/>
        <v>6.1843337555433919E-6</v>
      </c>
      <c r="AJ237" s="33">
        <f t="shared" si="228"/>
        <v>-3.0132968182883246E-6</v>
      </c>
      <c r="AK237" s="33">
        <f t="shared" si="229"/>
        <v>7.2926111413851302E-5</v>
      </c>
      <c r="AL237" s="33">
        <f t="shared" si="230"/>
        <v>4.4328191598275168E-5</v>
      </c>
      <c r="AM237" s="35">
        <f t="shared" si="231"/>
        <v>3.8975554741393914E-4</v>
      </c>
      <c r="AN237" s="52">
        <f t="shared" si="232"/>
        <v>-2.6834515683971105E-5</v>
      </c>
      <c r="AO237" s="34">
        <f t="shared" si="233"/>
        <v>-2.6631174541602576E-5</v>
      </c>
      <c r="AP237" s="34">
        <f t="shared" si="234"/>
        <v>-2.5039979745899998E-5</v>
      </c>
      <c r="AQ237" s="34">
        <f t="shared" si="235"/>
        <v>1.1181239288249323E-4</v>
      </c>
      <c r="AR237" s="34">
        <f t="shared" si="236"/>
        <v>-6.8498565910513065E-6</v>
      </c>
      <c r="AS237" s="34">
        <f t="shared" si="237"/>
        <v>-3.9547340225931649E-5</v>
      </c>
      <c r="AT237" s="34">
        <f t="shared" si="238"/>
        <v>-4.8744970799763365E-5</v>
      </c>
      <c r="AU237" s="34">
        <f t="shared" si="239"/>
        <v>2.7194437432376262E-5</v>
      </c>
      <c r="AV237" s="34">
        <f t="shared" si="240"/>
        <v>-1.4034823831998722E-6</v>
      </c>
      <c r="AW237" s="53">
        <f t="shared" si="241"/>
        <v>3.440238734324641E-4</v>
      </c>
      <c r="AX237" s="52">
        <f t="shared" si="242"/>
        <v>-3.8603257204172792E-6</v>
      </c>
      <c r="AY237" s="34">
        <f t="shared" si="243"/>
        <v>-3.6569845780487498E-6</v>
      </c>
      <c r="AZ237" s="34">
        <f t="shared" si="244"/>
        <v>-2.0657897823461724E-6</v>
      </c>
      <c r="BA237" s="34">
        <f t="shared" si="245"/>
        <v>1.3478658284604705E-4</v>
      </c>
      <c r="BB237" s="34">
        <f t="shared" si="246"/>
        <v>1.612433337250252E-5</v>
      </c>
      <c r="BC237" s="34">
        <f t="shared" si="247"/>
        <v>-1.6573150262377823E-5</v>
      </c>
      <c r="BD237" s="34">
        <f t="shared" si="248"/>
        <v>-2.5770780836209539E-5</v>
      </c>
      <c r="BE237" s="34">
        <f t="shared" si="249"/>
        <v>5.0168627395930088E-5</v>
      </c>
      <c r="BF237" s="34">
        <f t="shared" si="250"/>
        <v>2.1570707580353954E-5</v>
      </c>
      <c r="BG237" s="53">
        <f t="shared" si="251"/>
        <v>3.6699806339601793E-4</v>
      </c>
      <c r="BH237" s="32">
        <v>1.8897158297503935E-5</v>
      </c>
      <c r="BI237" s="33">
        <v>1.9100499439872465E-5</v>
      </c>
      <c r="BJ237" s="33">
        <v>2.0691694235575042E-5</v>
      </c>
      <c r="BK237" s="33">
        <v>1.5754406686396827E-4</v>
      </c>
      <c r="BL237" s="33">
        <v>3.8881817390423734E-5</v>
      </c>
      <c r="BM237" s="33">
        <v>6.1843337555433919E-6</v>
      </c>
      <c r="BN237" s="33">
        <v>-3.0132968182883246E-6</v>
      </c>
      <c r="BO237" s="33">
        <v>7.2926111413851302E-5</v>
      </c>
      <c r="BP237" s="33">
        <v>4.4328191598275168E-5</v>
      </c>
      <c r="BQ237" s="35">
        <v>3.8975554741393914E-4</v>
      </c>
      <c r="BR237" s="32">
        <v>-2.6834515683971105E-5</v>
      </c>
      <c r="BS237" s="33">
        <v>-2.6631174541602576E-5</v>
      </c>
      <c r="BT237" s="33">
        <v>-2.5039979745899998E-5</v>
      </c>
      <c r="BU237" s="33">
        <v>1.1181239288249323E-4</v>
      </c>
      <c r="BV237" s="33">
        <v>-6.8498565910513065E-6</v>
      </c>
      <c r="BW237" s="33">
        <v>-3.9547340225931649E-5</v>
      </c>
      <c r="BX237" s="33">
        <v>-4.8744970799763365E-5</v>
      </c>
      <c r="BY237" s="33">
        <v>2.7194437432376262E-5</v>
      </c>
      <c r="BZ237" s="33">
        <v>-1.4034823831998722E-6</v>
      </c>
      <c r="CA237" s="35">
        <v>3.440238734324641E-4</v>
      </c>
      <c r="CB237" s="52">
        <v>-3.8603257204172792E-6</v>
      </c>
      <c r="CC237" s="34">
        <v>-3.6569845780487498E-6</v>
      </c>
      <c r="CD237" s="34">
        <v>-2.0657897823461724E-6</v>
      </c>
      <c r="CE237" s="34">
        <v>1.3478658284604705E-4</v>
      </c>
      <c r="CF237" s="34">
        <v>1.612433337250252E-5</v>
      </c>
      <c r="CG237" s="34">
        <v>-1.6573150262377823E-5</v>
      </c>
      <c r="CH237" s="34">
        <v>-2.5770780836209539E-5</v>
      </c>
      <c r="CI237" s="34">
        <v>5.0168627395930088E-5</v>
      </c>
      <c r="CJ237" s="34">
        <v>2.1570707580353954E-5</v>
      </c>
      <c r="CK237" s="53">
        <v>3.6699806339601793E-4</v>
      </c>
      <c r="CL237" s="33">
        <v>0</v>
      </c>
      <c r="CM237" s="33">
        <f t="shared" si="263"/>
        <v>1.2495215085208011E-2</v>
      </c>
      <c r="CN237" s="33">
        <f t="shared" si="208"/>
        <v>6.222974657140723E-3</v>
      </c>
      <c r="CO237" s="33">
        <f t="shared" si="209"/>
        <v>4.9921981986382757E-3</v>
      </c>
      <c r="CP237" s="33">
        <f t="shared" si="210"/>
        <v>5.1710752023457207E-3</v>
      </c>
      <c r="CQ237" s="33">
        <f t="shared" si="211"/>
        <v>4.3984929158460417E-3</v>
      </c>
      <c r="CR237" s="33">
        <f t="shared" si="212"/>
        <v>4.48255180871171E-3</v>
      </c>
      <c r="CS237" s="33">
        <f t="shared" si="213"/>
        <v>1.0561149501926881E-2</v>
      </c>
      <c r="CT237" s="33">
        <f t="shared" si="214"/>
        <v>1.1123821971096515E-2</v>
      </c>
      <c r="CU237" s="33">
        <f t="shared" si="215"/>
        <v>4.1920123783312224E-3</v>
      </c>
      <c r="CV237" s="33">
        <f t="shared" si="216"/>
        <v>4.9219958035544575E-3</v>
      </c>
      <c r="CW237" s="33">
        <f t="shared" si="217"/>
        <v>9.51499301990677E-3</v>
      </c>
      <c r="CX237" s="35">
        <f t="shared" si="218"/>
        <v>8.9547251663908423E-3</v>
      </c>
    </row>
    <row r="238" spans="1:102" x14ac:dyDescent="0.3">
      <c r="A238" s="21">
        <v>43868</v>
      </c>
      <c r="B238" s="22">
        <v>3327.71</v>
      </c>
      <c r="C238" s="23">
        <v>5986.18</v>
      </c>
      <c r="D238" s="23">
        <v>6761.2619999999997</v>
      </c>
      <c r="E238" s="23">
        <f t="shared" si="252"/>
        <v>5971.2543453886847</v>
      </c>
      <c r="F238" s="23">
        <f>VLOOKUP($A238,Data!S$7:T$800,2,0)</f>
        <v>331.22164199999997</v>
      </c>
      <c r="G238" s="23">
        <f>VLOOKUP($A238,Data!V$7:Y$800,4,0)</f>
        <v>32.673436829569383</v>
      </c>
      <c r="H238" s="23">
        <f>VLOOKUP($A238,Data!P$7:Q$800,2,0)</f>
        <v>59.387099999999997</v>
      </c>
      <c r="I238" s="23">
        <f>VLOOKUP($A238,Data!K$7:N$800,4,0)</f>
        <v>62.206740356669187</v>
      </c>
      <c r="J238" s="23">
        <f>VLOOKUP($A238,Data!AA$7:AB$800,2,0)</f>
        <v>609.23329999999999</v>
      </c>
      <c r="K238" s="23">
        <f>VLOOKUP($A238,Data!AD$7:AE$800,2,0)</f>
        <v>61.572800000000001</v>
      </c>
      <c r="L238" s="23">
        <f>VLOOKUP($A238,Data!AL$7:AO$800,4,0)</f>
        <v>327.93023601460754</v>
      </c>
      <c r="M238" s="23">
        <f>VLOOKUP($A238,Data!AG$7:AJ$800,4,0)</f>
        <v>33.101500319975891</v>
      </c>
      <c r="N238" s="23">
        <f>VLOOKUP($A238,Data!AQ$7:AU$800,5,0)</f>
        <v>33.423657834490001</v>
      </c>
      <c r="O238" s="24">
        <f>VLOOKUP($A238,Data!AQ$7:AW$800,7,0)</f>
        <v>33.373357729211897</v>
      </c>
      <c r="P238" s="32">
        <f t="shared" si="219"/>
        <v>-5.4008332885008281E-3</v>
      </c>
      <c r="Q238" s="33">
        <f t="shared" si="205"/>
        <v>-5.264329844828497E-3</v>
      </c>
      <c r="R238" s="33">
        <f t="shared" si="206"/>
        <v>-5.2052190494127348E-3</v>
      </c>
      <c r="S238" s="34">
        <f t="shared" si="220"/>
        <v>-5.2345611852759487E-3</v>
      </c>
      <c r="T238" s="33">
        <f t="shared" si="221"/>
        <v>-5.2372130029959552E-3</v>
      </c>
      <c r="U238" s="33">
        <f t="shared" si="253"/>
        <v>-5.2386517911297004E-3</v>
      </c>
      <c r="V238" s="33">
        <f t="shared" si="254"/>
        <v>-5.24120603015088E-3</v>
      </c>
      <c r="W238" s="33">
        <f t="shared" si="255"/>
        <v>-5.3484347962875489E-3</v>
      </c>
      <c r="X238" s="33">
        <f t="shared" si="256"/>
        <v>-5.2096277120518009E-3</v>
      </c>
      <c r="Y238" s="33">
        <f t="shared" si="257"/>
        <v>-5.2505904894841748E-3</v>
      </c>
      <c r="Z238" s="33">
        <f t="shared" si="258"/>
        <v>-5.2409919052508469E-3</v>
      </c>
      <c r="AA238" s="33">
        <f t="shared" si="259"/>
        <v>-5.3079189379391378E-3</v>
      </c>
      <c r="AB238" s="33">
        <f t="shared" si="260"/>
        <v>-5.2494105786354828E-3</v>
      </c>
      <c r="AC238" s="35">
        <f t="shared" si="261"/>
        <v>-7.0630178666023502E-3</v>
      </c>
      <c r="AD238" s="32">
        <f t="shared" si="222"/>
        <v>2.7116841832541816E-5</v>
      </c>
      <c r="AE238" s="33">
        <f t="shared" si="223"/>
        <v>2.567805369879661E-5</v>
      </c>
      <c r="AF238" s="33">
        <f t="shared" si="224"/>
        <v>2.3123814677616927E-5</v>
      </c>
      <c r="AG238" s="33">
        <f t="shared" si="225"/>
        <v>-8.4104951459051946E-5</v>
      </c>
      <c r="AH238" s="33">
        <f t="shared" si="226"/>
        <v>5.4702132776696111E-5</v>
      </c>
      <c r="AI238" s="33">
        <f t="shared" si="227"/>
        <v>1.3739355344322135E-5</v>
      </c>
      <c r="AJ238" s="33">
        <f t="shared" si="228"/>
        <v>2.3337939577650069E-5</v>
      </c>
      <c r="AK238" s="33">
        <f t="shared" si="229"/>
        <v>-4.3589093110640853E-5</v>
      </c>
      <c r="AL238" s="33">
        <f t="shared" si="230"/>
        <v>1.4919266193014202E-5</v>
      </c>
      <c r="AM238" s="35">
        <f t="shared" si="231"/>
        <v>-1.7986880217738532E-3</v>
      </c>
      <c r="AN238" s="52">
        <f t="shared" si="232"/>
        <v>-3.1993953583220325E-5</v>
      </c>
      <c r="AO238" s="34">
        <f t="shared" si="233"/>
        <v>-3.3432741716965531E-5</v>
      </c>
      <c r="AP238" s="34">
        <f t="shared" si="234"/>
        <v>-3.5986980738145213E-5</v>
      </c>
      <c r="AQ238" s="34">
        <f t="shared" si="235"/>
        <v>-1.4321574687481409E-4</v>
      </c>
      <c r="AR238" s="34">
        <f t="shared" si="236"/>
        <v>-4.40866263906603E-6</v>
      </c>
      <c r="AS238" s="34">
        <f t="shared" si="237"/>
        <v>-4.5371440071440006E-5</v>
      </c>
      <c r="AT238" s="34">
        <f t="shared" si="238"/>
        <v>-3.5772855838112072E-5</v>
      </c>
      <c r="AU238" s="34">
        <f t="shared" si="239"/>
        <v>-1.0269988852640299E-4</v>
      </c>
      <c r="AV238" s="34">
        <f t="shared" si="240"/>
        <v>-4.4191529222747938E-5</v>
      </c>
      <c r="AW238" s="53">
        <f t="shared" si="241"/>
        <v>-1.8577988171896154E-3</v>
      </c>
      <c r="AX238" s="52">
        <f t="shared" si="242"/>
        <v>-2.6518177199674753E-6</v>
      </c>
      <c r="AY238" s="34">
        <f t="shared" si="243"/>
        <v>-4.090605853712681E-6</v>
      </c>
      <c r="AZ238" s="34">
        <f t="shared" si="244"/>
        <v>-6.6448448748923639E-6</v>
      </c>
      <c r="BA238" s="34">
        <f t="shared" si="245"/>
        <v>-1.1387361101156124E-4</v>
      </c>
      <c r="BB238" s="34">
        <f t="shared" si="246"/>
        <v>2.493347322418682E-5</v>
      </c>
      <c r="BC238" s="34">
        <f t="shared" si="247"/>
        <v>-1.6029304208187156E-5</v>
      </c>
      <c r="BD238" s="34">
        <f t="shared" si="248"/>
        <v>-6.4307199748592225E-6</v>
      </c>
      <c r="BE238" s="34">
        <f t="shared" si="249"/>
        <v>-7.3357752663150144E-5</v>
      </c>
      <c r="BF238" s="34">
        <f t="shared" si="250"/>
        <v>-1.4849393359495089E-5</v>
      </c>
      <c r="BG238" s="53">
        <f t="shared" si="251"/>
        <v>-1.8284566813263625E-3</v>
      </c>
      <c r="BH238" s="32">
        <v>2.7116841832541816E-5</v>
      </c>
      <c r="BI238" s="33">
        <v>2.567805369879661E-5</v>
      </c>
      <c r="BJ238" s="33">
        <v>2.3123814677616927E-5</v>
      </c>
      <c r="BK238" s="33">
        <v>-8.4104951459051946E-5</v>
      </c>
      <c r="BL238" s="33">
        <v>5.4702132776696111E-5</v>
      </c>
      <c r="BM238" s="33">
        <v>1.3739355344322135E-5</v>
      </c>
      <c r="BN238" s="33">
        <v>2.3337939577650069E-5</v>
      </c>
      <c r="BO238" s="33">
        <v>-4.3589093110640853E-5</v>
      </c>
      <c r="BP238" s="33">
        <v>1.4919266193014202E-5</v>
      </c>
      <c r="BQ238" s="35">
        <v>-1.7986880217738532E-3</v>
      </c>
      <c r="BR238" s="32">
        <v>-3.1993953583220325E-5</v>
      </c>
      <c r="BS238" s="33">
        <v>-3.3432741716965531E-5</v>
      </c>
      <c r="BT238" s="33">
        <v>-3.5986980738145213E-5</v>
      </c>
      <c r="BU238" s="33">
        <v>-1.4321574687481409E-4</v>
      </c>
      <c r="BV238" s="33">
        <v>-4.40866263906603E-6</v>
      </c>
      <c r="BW238" s="33">
        <v>-4.5371440071440006E-5</v>
      </c>
      <c r="BX238" s="33">
        <v>-3.5772855838112072E-5</v>
      </c>
      <c r="BY238" s="33">
        <v>-1.0269988852640299E-4</v>
      </c>
      <c r="BZ238" s="33">
        <v>-4.4191529222747938E-5</v>
      </c>
      <c r="CA238" s="35">
        <v>-1.8577988171896154E-3</v>
      </c>
      <c r="CB238" s="52">
        <v>-2.6518177199674753E-6</v>
      </c>
      <c r="CC238" s="34">
        <v>-4.090605853712681E-6</v>
      </c>
      <c r="CD238" s="34">
        <v>-6.6448448748923639E-6</v>
      </c>
      <c r="CE238" s="34">
        <v>-1.1387361101156124E-4</v>
      </c>
      <c r="CF238" s="34">
        <v>2.493347322418682E-5</v>
      </c>
      <c r="CG238" s="34">
        <v>-1.6029304208187156E-5</v>
      </c>
      <c r="CH238" s="34">
        <v>-6.4307199748592225E-6</v>
      </c>
      <c r="CI238" s="34">
        <v>-7.3357752663150144E-5</v>
      </c>
      <c r="CJ238" s="34">
        <v>-1.4849393359495089E-5</v>
      </c>
      <c r="CK238" s="53">
        <v>-1.8284566813263625E-3</v>
      </c>
      <c r="CL238" s="33">
        <v>0</v>
      </c>
      <c r="CM238" s="33">
        <f t="shared" si="263"/>
        <v>1.2449255738018916E-2</v>
      </c>
      <c r="CN238" s="33">
        <f t="shared" si="208"/>
        <v>6.2002450383389363E-3</v>
      </c>
      <c r="CO238" s="33">
        <f t="shared" si="209"/>
        <v>4.9733471926158845E-3</v>
      </c>
      <c r="CP238" s="33">
        <f t="shared" si="210"/>
        <v>5.1520179642792208E-3</v>
      </c>
      <c r="CQ238" s="33">
        <f t="shared" si="211"/>
        <v>4.3778639872924519E-3</v>
      </c>
      <c r="CR238" s="33">
        <f t="shared" si="212"/>
        <v>4.3254938219194905E-3</v>
      </c>
      <c r="CS238" s="33">
        <f t="shared" si="213"/>
        <v>1.0522148489582772E-2</v>
      </c>
      <c r="CT238" s="33">
        <f t="shared" si="214"/>
        <v>1.1117615023439109E-2</v>
      </c>
      <c r="CU238" s="33">
        <f t="shared" si="215"/>
        <v>4.1950159877783832E-3</v>
      </c>
      <c r="CV238" s="33">
        <f t="shared" si="216"/>
        <v>4.8492567812556953E-3</v>
      </c>
      <c r="CW238" s="33">
        <f t="shared" si="217"/>
        <v>9.4705752074886185E-3</v>
      </c>
      <c r="CX238" s="35">
        <f t="shared" si="218"/>
        <v>8.5645321576164335E-3</v>
      </c>
    </row>
    <row r="239" spans="1:102" x14ac:dyDescent="0.3">
      <c r="A239" s="21">
        <v>43867</v>
      </c>
      <c r="B239" s="22">
        <v>3345.78</v>
      </c>
      <c r="C239" s="23">
        <v>6017.86</v>
      </c>
      <c r="D239" s="23">
        <v>6796.64</v>
      </c>
      <c r="E239" s="23">
        <f t="shared" si="252"/>
        <v>6002.6757187136618</v>
      </c>
      <c r="F239" s="23">
        <f>VLOOKUP($A239,Data!S$7:T$800,2,0)</f>
        <v>332.96545300000002</v>
      </c>
      <c r="G239" s="23">
        <f>VLOOKUP($A239,Data!V$7:Y$800,4,0)</f>
        <v>32.845502982599733</v>
      </c>
      <c r="H239" s="23">
        <f>VLOOKUP($A239,Data!P$7:Q$800,2,0)</f>
        <v>59.7</v>
      </c>
      <c r="I239" s="23">
        <f>VLOOKUP($A239,Data!K$7:N$800,4,0)</f>
        <v>62.541238090676266</v>
      </c>
      <c r="J239" s="23">
        <f>VLOOKUP($A239,Data!AA$7:AB$800,2,0)</f>
        <v>612.42380000000003</v>
      </c>
      <c r="K239" s="23">
        <f>VLOOKUP($A239,Data!AD$7:AE$800,2,0)</f>
        <v>61.897799999999997</v>
      </c>
      <c r="L239" s="23">
        <f>VLOOKUP($A239,Data!AL$7:AO$800,4,0)</f>
        <v>329.65797077091935</v>
      </c>
      <c r="M239" s="23">
        <f>VLOOKUP($A239,Data!AG$7:AJ$800,4,0)</f>
        <v>33.278137978772769</v>
      </c>
      <c r="N239" s="23">
        <f>VLOOKUP($A239,Data!AQ$7:AU$800,5,0)</f>
        <v>33.600038230620378</v>
      </c>
      <c r="O239" s="24">
        <f>VLOOKUP($A239,Data!AQ$7:AW$800,7,0)</f>
        <v>33.610751064490316</v>
      </c>
      <c r="P239" s="32">
        <f t="shared" si="219"/>
        <v>3.3256464618900416E-3</v>
      </c>
      <c r="Q239" s="33">
        <f t="shared" si="205"/>
        <v>3.4415946055004198E-3</v>
      </c>
      <c r="R239" s="33">
        <f t="shared" si="206"/>
        <v>3.4926998203450577E-3</v>
      </c>
      <c r="S239" s="34">
        <f t="shared" si="220"/>
        <v>3.4676418165768053E-3</v>
      </c>
      <c r="T239" s="33">
        <f t="shared" si="221"/>
        <v>3.4651770933784576E-3</v>
      </c>
      <c r="U239" s="33">
        <f t="shared" si="253"/>
        <v>3.4655824945775127E-3</v>
      </c>
      <c r="V239" s="33">
        <f t="shared" si="254"/>
        <v>3.4625340370457725E-3</v>
      </c>
      <c r="W239" s="33">
        <f t="shared" si="255"/>
        <v>3.4727703235990504E-3</v>
      </c>
      <c r="X239" s="33">
        <f t="shared" si="256"/>
        <v>3.4902867258830295E-3</v>
      </c>
      <c r="Y239" s="33">
        <f t="shared" si="257"/>
        <v>3.4920820201547187E-3</v>
      </c>
      <c r="Z239" s="33">
        <f t="shared" si="258"/>
        <v>3.4662704301942071E-3</v>
      </c>
      <c r="AA239" s="33">
        <f t="shared" si="259"/>
        <v>3.3810267549920781E-3</v>
      </c>
      <c r="AB239" s="33">
        <f t="shared" si="260"/>
        <v>3.456684705293922E-3</v>
      </c>
      <c r="AC239" s="35">
        <f t="shared" si="261"/>
        <v>3.9682526166828769E-3</v>
      </c>
      <c r="AD239" s="32">
        <f t="shared" si="222"/>
        <v>2.3582487878037739E-5</v>
      </c>
      <c r="AE239" s="33">
        <f t="shared" si="223"/>
        <v>2.3987889077092817E-5</v>
      </c>
      <c r="AF239" s="33">
        <f t="shared" si="224"/>
        <v>2.0939431545352605E-5</v>
      </c>
      <c r="AG239" s="33">
        <f t="shared" si="225"/>
        <v>3.1175718098630512E-5</v>
      </c>
      <c r="AH239" s="33">
        <f t="shared" si="226"/>
        <v>4.8692120382609616E-5</v>
      </c>
      <c r="AI239" s="33">
        <f t="shared" si="227"/>
        <v>5.0487414654298846E-5</v>
      </c>
      <c r="AJ239" s="33">
        <f t="shared" si="228"/>
        <v>2.4675824693787263E-5</v>
      </c>
      <c r="AK239" s="33">
        <f t="shared" si="229"/>
        <v>-6.0567850508341792E-5</v>
      </c>
      <c r="AL239" s="33">
        <f t="shared" si="230"/>
        <v>1.5090099793502176E-5</v>
      </c>
      <c r="AM239" s="35">
        <f t="shared" si="231"/>
        <v>5.2665801118245703E-4</v>
      </c>
      <c r="AN239" s="52">
        <f t="shared" si="232"/>
        <v>-2.7522726966600075E-5</v>
      </c>
      <c r="AO239" s="34">
        <f t="shared" si="233"/>
        <v>-2.7117325767544997E-5</v>
      </c>
      <c r="AP239" s="34">
        <f t="shared" si="234"/>
        <v>-3.0165783299285209E-5</v>
      </c>
      <c r="AQ239" s="34">
        <f t="shared" si="235"/>
        <v>-1.9929496746007302E-5</v>
      </c>
      <c r="AR239" s="34">
        <f t="shared" si="236"/>
        <v>-2.413094462028198E-6</v>
      </c>
      <c r="AS239" s="34">
        <f t="shared" si="237"/>
        <v>-6.1780019033896849E-7</v>
      </c>
      <c r="AT239" s="34">
        <f t="shared" si="238"/>
        <v>-2.6429390150850551E-5</v>
      </c>
      <c r="AU239" s="34">
        <f t="shared" si="239"/>
        <v>-1.1167306535297961E-4</v>
      </c>
      <c r="AV239" s="34">
        <f t="shared" si="240"/>
        <v>-3.6015115051135638E-5</v>
      </c>
      <c r="AW239" s="53">
        <f t="shared" si="241"/>
        <v>4.7555279633781922E-4</v>
      </c>
      <c r="AX239" s="52">
        <f t="shared" si="242"/>
        <v>-2.4647231984253892E-6</v>
      </c>
      <c r="AY239" s="34">
        <f t="shared" si="243"/>
        <v>-2.0593219993703116E-6</v>
      </c>
      <c r="AZ239" s="34">
        <f t="shared" si="244"/>
        <v>-5.1077795311105234E-6</v>
      </c>
      <c r="BA239" s="34">
        <f t="shared" si="245"/>
        <v>5.1285070221673834E-6</v>
      </c>
      <c r="BB239" s="34">
        <f t="shared" si="246"/>
        <v>2.2644909306146488E-5</v>
      </c>
      <c r="BC239" s="34">
        <f t="shared" si="247"/>
        <v>2.4440203577835717E-5</v>
      </c>
      <c r="BD239" s="34">
        <f t="shared" si="248"/>
        <v>-1.3713863826758654E-6</v>
      </c>
      <c r="BE239" s="34">
        <f t="shared" si="249"/>
        <v>-8.661506158480492E-5</v>
      </c>
      <c r="BF239" s="34">
        <f t="shared" si="250"/>
        <v>-1.0957111282960952E-5</v>
      </c>
      <c r="BG239" s="53">
        <f t="shared" si="251"/>
        <v>5.006108001059939E-4</v>
      </c>
      <c r="BH239" s="32">
        <v>2.3582487878037739E-5</v>
      </c>
      <c r="BI239" s="33">
        <v>2.3987889077092817E-5</v>
      </c>
      <c r="BJ239" s="33">
        <v>2.0939431545352605E-5</v>
      </c>
      <c r="BK239" s="33">
        <v>3.1175718098630512E-5</v>
      </c>
      <c r="BL239" s="33">
        <v>4.8692120382609616E-5</v>
      </c>
      <c r="BM239" s="33">
        <v>5.0487414654298846E-5</v>
      </c>
      <c r="BN239" s="33">
        <v>2.4675824693787263E-5</v>
      </c>
      <c r="BO239" s="33">
        <v>-6.0567850508341792E-5</v>
      </c>
      <c r="BP239" s="33">
        <v>1.5090099793502176E-5</v>
      </c>
      <c r="BQ239" s="35">
        <v>5.2665801118245703E-4</v>
      </c>
      <c r="BR239" s="32">
        <v>-2.7522726966600075E-5</v>
      </c>
      <c r="BS239" s="33">
        <v>-2.7117325767544997E-5</v>
      </c>
      <c r="BT239" s="33">
        <v>-3.0165783299285209E-5</v>
      </c>
      <c r="BU239" s="33">
        <v>-1.9929496746007302E-5</v>
      </c>
      <c r="BV239" s="33">
        <v>-2.413094462028198E-6</v>
      </c>
      <c r="BW239" s="33">
        <v>-6.1780019033896849E-7</v>
      </c>
      <c r="BX239" s="33">
        <v>-2.6429390150850551E-5</v>
      </c>
      <c r="BY239" s="33">
        <v>-1.1167306535297961E-4</v>
      </c>
      <c r="BZ239" s="33">
        <v>-3.6015115051135638E-5</v>
      </c>
      <c r="CA239" s="35">
        <v>4.7555279633781922E-4</v>
      </c>
      <c r="CB239" s="52">
        <v>-2.4647231984253892E-6</v>
      </c>
      <c r="CC239" s="34">
        <v>-2.0593219993703116E-6</v>
      </c>
      <c r="CD239" s="34">
        <v>-5.1077795311105234E-6</v>
      </c>
      <c r="CE239" s="34">
        <v>5.1285070221673834E-6</v>
      </c>
      <c r="CF239" s="34">
        <v>2.2644909306146488E-5</v>
      </c>
      <c r="CG239" s="34">
        <v>2.4440203577835717E-5</v>
      </c>
      <c r="CH239" s="34">
        <v>-1.3713863826758654E-6</v>
      </c>
      <c r="CI239" s="34">
        <v>-8.661506158480492E-5</v>
      </c>
      <c r="CJ239" s="34">
        <v>-1.0957111282960952E-5</v>
      </c>
      <c r="CK239" s="53">
        <v>5.006108001059939E-4</v>
      </c>
      <c r="CL239" s="33">
        <v>0</v>
      </c>
      <c r="CM239" s="33">
        <f t="shared" si="263"/>
        <v>1.2389095912122228E-2</v>
      </c>
      <c r="CN239" s="33">
        <f t="shared" si="208"/>
        <v>6.170134188718146E-3</v>
      </c>
      <c r="CO239" s="33">
        <f t="shared" si="209"/>
        <v>4.9459520149335301E-3</v>
      </c>
      <c r="CP239" s="33">
        <f t="shared" si="210"/>
        <v>5.1260716933076989E-3</v>
      </c>
      <c r="CQ239" s="33">
        <f t="shared" si="211"/>
        <v>4.3545165710807687E-3</v>
      </c>
      <c r="CR239" s="33">
        <f t="shared" si="212"/>
        <v>4.4104167736971345E-3</v>
      </c>
      <c r="CS239" s="33">
        <f t="shared" si="213"/>
        <v>1.046658128841127E-2</v>
      </c>
      <c r="CT239" s="33">
        <f t="shared" si="214"/>
        <v>1.1103649592472342E-2</v>
      </c>
      <c r="CU239" s="33">
        <f t="shared" si="215"/>
        <v>4.1714566709825096E-3</v>
      </c>
      <c r="CV239" s="33">
        <f t="shared" si="216"/>
        <v>4.8932909790240231E-3</v>
      </c>
      <c r="CW239" s="33">
        <f t="shared" si="217"/>
        <v>9.4554351709954521E-3</v>
      </c>
      <c r="CX239" s="35">
        <f t="shared" si="218"/>
        <v>1.0391529213643391E-2</v>
      </c>
    </row>
    <row r="240" spans="1:102" x14ac:dyDescent="0.3">
      <c r="A240" s="21">
        <v>43866</v>
      </c>
      <c r="B240" s="22">
        <v>3334.69</v>
      </c>
      <c r="C240" s="23">
        <v>5997.22</v>
      </c>
      <c r="D240" s="23">
        <v>6772.9840000000004</v>
      </c>
      <c r="E240" s="23">
        <f t="shared" si="252"/>
        <v>5981.9325193655686</v>
      </c>
      <c r="F240" s="23">
        <f>VLOOKUP($A240,Data!S$7:T$800,2,0)</f>
        <v>331.815653</v>
      </c>
      <c r="G240" s="23">
        <f>VLOOKUP($A240,Data!V$7:Y$800,4,0)</f>
        <v>32.732067303142628</v>
      </c>
      <c r="H240" s="23">
        <f>VLOOKUP($A240,Data!P$7:Q$800,2,0)</f>
        <v>59.494</v>
      </c>
      <c r="I240" s="23">
        <f>VLOOKUP($A240,Data!K$7:N$800,4,0)</f>
        <v>62.324798380436391</v>
      </c>
      <c r="J240" s="23">
        <f>VLOOKUP($A240,Data!AA$7:AB$800,2,0)</f>
        <v>610.29369999999994</v>
      </c>
      <c r="K240" s="23">
        <f>VLOOKUP($A240,Data!AD$7:AE$800,2,0)</f>
        <v>61.682400000000001</v>
      </c>
      <c r="L240" s="23">
        <f>VLOOKUP($A240,Data!AL$7:AO$800,4,0)</f>
        <v>328.51923426344194</v>
      </c>
      <c r="M240" s="23">
        <f>VLOOKUP($A240,Data!AG$7:AJ$800,4,0)</f>
        <v>33.166002835828685</v>
      </c>
      <c r="N240" s="23">
        <f>VLOOKUP($A240,Data!AQ$7:AU$800,5,0)</f>
        <v>33.484293585117129</v>
      </c>
      <c r="O240" s="24">
        <f>VLOOKUP($A240,Data!AQ$7:AW$800,7,0)</f>
        <v>33.477902291122518</v>
      </c>
      <c r="P240" s="32">
        <f t="shared" si="219"/>
        <v>1.1250640619361318E-2</v>
      </c>
      <c r="Q240" s="33">
        <f t="shared" si="205"/>
        <v>1.1267368137056533E-2</v>
      </c>
      <c r="R240" s="33">
        <f t="shared" si="206"/>
        <v>1.1272587953151447E-2</v>
      </c>
      <c r="S240" s="34">
        <f t="shared" si="220"/>
        <v>1.1269295853082928E-2</v>
      </c>
      <c r="T240" s="33">
        <f t="shared" si="221"/>
        <v>1.1267395009178616E-2</v>
      </c>
      <c r="U240" s="33">
        <f t="shared" si="253"/>
        <v>1.1267802380333869E-2</v>
      </c>
      <c r="V240" s="33">
        <f t="shared" si="254"/>
        <v>1.1264411971178667E-2</v>
      </c>
      <c r="W240" s="33">
        <f t="shared" si="255"/>
        <v>1.1334610472541584E-2</v>
      </c>
      <c r="X240" s="33">
        <f t="shared" si="256"/>
        <v>1.1270069228720869E-2</v>
      </c>
      <c r="Y240" s="33">
        <f t="shared" si="257"/>
        <v>1.1281382030779996E-2</v>
      </c>
      <c r="Z240" s="33">
        <f t="shared" si="258"/>
        <v>1.1287355193819071E-2</v>
      </c>
      <c r="AA240" s="33">
        <f t="shared" si="259"/>
        <v>1.1292460194985532E-2</v>
      </c>
      <c r="AB240" s="33">
        <f t="shared" si="260"/>
        <v>1.1280982252592997E-2</v>
      </c>
      <c r="AC240" s="35">
        <f t="shared" si="261"/>
        <v>1.0474630339311952E-2</v>
      </c>
      <c r="AD240" s="32">
        <f t="shared" si="222"/>
        <v>2.6872122083076988E-8</v>
      </c>
      <c r="AE240" s="33">
        <f t="shared" si="223"/>
        <v>4.342432773363214E-7</v>
      </c>
      <c r="AF240" s="33">
        <f t="shared" si="224"/>
        <v>-2.9561658778654021E-6</v>
      </c>
      <c r="AG240" s="33">
        <f t="shared" si="225"/>
        <v>6.7242335485051541E-5</v>
      </c>
      <c r="AH240" s="33">
        <f t="shared" si="226"/>
        <v>2.7010916643366301E-6</v>
      </c>
      <c r="AI240" s="33">
        <f t="shared" si="227"/>
        <v>1.4013893723463511E-5</v>
      </c>
      <c r="AJ240" s="33">
        <f t="shared" si="228"/>
        <v>1.9987056762538202E-5</v>
      </c>
      <c r="AK240" s="33">
        <f t="shared" si="229"/>
        <v>2.5092057928999267E-5</v>
      </c>
      <c r="AL240" s="33">
        <f t="shared" si="230"/>
        <v>1.3614115536464411E-5</v>
      </c>
      <c r="AM240" s="35">
        <f t="shared" si="231"/>
        <v>-7.9273779774458042E-4</v>
      </c>
      <c r="AN240" s="52">
        <f t="shared" si="232"/>
        <v>-5.192943972831543E-6</v>
      </c>
      <c r="AO240" s="34">
        <f t="shared" si="233"/>
        <v>-4.7855728175782986E-6</v>
      </c>
      <c r="AP240" s="34">
        <f t="shared" si="234"/>
        <v>-8.175981972780022E-6</v>
      </c>
      <c r="AQ240" s="34">
        <f t="shared" si="235"/>
        <v>6.2022519390136921E-5</v>
      </c>
      <c r="AR240" s="34">
        <f t="shared" si="236"/>
        <v>-2.5187244305779899E-6</v>
      </c>
      <c r="AS240" s="34">
        <f t="shared" si="237"/>
        <v>8.7940776285488909E-6</v>
      </c>
      <c r="AT240" s="34">
        <f t="shared" si="238"/>
        <v>1.4767240667623582E-5</v>
      </c>
      <c r="AU240" s="34">
        <f t="shared" si="239"/>
        <v>1.9872241834084647E-5</v>
      </c>
      <c r="AV240" s="34">
        <f t="shared" si="240"/>
        <v>8.3942994415497907E-6</v>
      </c>
      <c r="AW240" s="53">
        <f t="shared" si="241"/>
        <v>-7.9795761383949504E-4</v>
      </c>
      <c r="AX240" s="52">
        <f t="shared" si="242"/>
        <v>-1.9008439042789149E-6</v>
      </c>
      <c r="AY240" s="34">
        <f t="shared" si="243"/>
        <v>-1.4934727490256705E-6</v>
      </c>
      <c r="AZ240" s="34">
        <f t="shared" si="244"/>
        <v>-4.883881904227394E-6</v>
      </c>
      <c r="BA240" s="34">
        <f t="shared" si="245"/>
        <v>6.5314619458689549E-5</v>
      </c>
      <c r="BB240" s="34">
        <f t="shared" si="246"/>
        <v>7.7337563797463815E-7</v>
      </c>
      <c r="BC240" s="34">
        <f t="shared" si="247"/>
        <v>1.2086177697101519E-5</v>
      </c>
      <c r="BD240" s="34">
        <f t="shared" si="248"/>
        <v>1.805934073617621E-5</v>
      </c>
      <c r="BE240" s="34">
        <f t="shared" si="249"/>
        <v>2.3164341902637275E-5</v>
      </c>
      <c r="BF240" s="34">
        <f t="shared" si="250"/>
        <v>1.1686399510102419E-5</v>
      </c>
      <c r="BG240" s="53">
        <f t="shared" si="251"/>
        <v>-7.9466551377094241E-4</v>
      </c>
      <c r="BH240" s="32">
        <v>2.6872122083076988E-8</v>
      </c>
      <c r="BI240" s="33">
        <v>4.342432773363214E-7</v>
      </c>
      <c r="BJ240" s="33">
        <v>-2.9561658778654021E-6</v>
      </c>
      <c r="BK240" s="33">
        <v>6.7242335485051541E-5</v>
      </c>
      <c r="BL240" s="33">
        <v>2.7010916643366301E-6</v>
      </c>
      <c r="BM240" s="33">
        <v>1.4013893723463511E-5</v>
      </c>
      <c r="BN240" s="33">
        <v>1.9987056762538202E-5</v>
      </c>
      <c r="BO240" s="33">
        <v>2.5092057928999267E-5</v>
      </c>
      <c r="BP240" s="33">
        <v>1.3614115536464411E-5</v>
      </c>
      <c r="BQ240" s="35">
        <v>-7.9273779774458042E-4</v>
      </c>
      <c r="BR240" s="32">
        <v>-5.192943972831543E-6</v>
      </c>
      <c r="BS240" s="33">
        <v>-4.7855728175782986E-6</v>
      </c>
      <c r="BT240" s="33">
        <v>-8.175981972780022E-6</v>
      </c>
      <c r="BU240" s="33">
        <v>6.2022519390136921E-5</v>
      </c>
      <c r="BV240" s="33">
        <v>-2.5187244305779899E-6</v>
      </c>
      <c r="BW240" s="33">
        <v>8.7940776285488909E-6</v>
      </c>
      <c r="BX240" s="33">
        <v>1.4767240667623582E-5</v>
      </c>
      <c r="BY240" s="33">
        <v>1.9872241834084647E-5</v>
      </c>
      <c r="BZ240" s="33">
        <v>8.3942994415497907E-6</v>
      </c>
      <c r="CA240" s="35">
        <v>-7.9795761383949504E-4</v>
      </c>
      <c r="CB240" s="52">
        <v>-1.9008439042789149E-6</v>
      </c>
      <c r="CC240" s="34">
        <v>-1.4934727490256705E-6</v>
      </c>
      <c r="CD240" s="34">
        <v>-4.883881904227394E-6</v>
      </c>
      <c r="CE240" s="34">
        <v>6.5314619458689549E-5</v>
      </c>
      <c r="CF240" s="34">
        <v>7.7337563797463815E-7</v>
      </c>
      <c r="CG240" s="34">
        <v>1.2086177697101519E-5</v>
      </c>
      <c r="CH240" s="34">
        <v>1.805934073617621E-5</v>
      </c>
      <c r="CI240" s="34">
        <v>2.3164341902637275E-5</v>
      </c>
      <c r="CJ240" s="34">
        <v>1.1686399510102419E-5</v>
      </c>
      <c r="CK240" s="53">
        <v>-7.9466551377094241E-4</v>
      </c>
      <c r="CL240" s="33">
        <v>0</v>
      </c>
      <c r="CM240" s="33">
        <f t="shared" si="263"/>
        <v>1.2337537627481021E-2</v>
      </c>
      <c r="CN240" s="33">
        <f t="shared" si="208"/>
        <v>6.1440168285045171E-3</v>
      </c>
      <c r="CO240" s="33">
        <f t="shared" si="209"/>
        <v>4.9223347272859819E-3</v>
      </c>
      <c r="CP240" s="33">
        <f t="shared" si="210"/>
        <v>5.1020441101630176E-3</v>
      </c>
      <c r="CQ240" s="33">
        <f t="shared" si="211"/>
        <v>4.3335585263770682E-3</v>
      </c>
      <c r="CR240" s="33">
        <f t="shared" si="212"/>
        <v>4.3792119249610462E-3</v>
      </c>
      <c r="CS240" s="33">
        <f t="shared" si="213"/>
        <v>1.0417550658947672E-2</v>
      </c>
      <c r="CT240" s="33">
        <f t="shared" si="214"/>
        <v>1.1052779226746523E-2</v>
      </c>
      <c r="CU240" s="33">
        <f t="shared" si="215"/>
        <v>4.1467635053451524E-3</v>
      </c>
      <c r="CV240" s="33">
        <f t="shared" si="216"/>
        <v>4.9539501154856058E-3</v>
      </c>
      <c r="CW240" s="33">
        <f t="shared" si="217"/>
        <v>9.4402548612859682E-3</v>
      </c>
      <c r="CX240" s="35">
        <f t="shared" si="218"/>
        <v>9.8615017034067165E-3</v>
      </c>
    </row>
    <row r="241" spans="1:102" x14ac:dyDescent="0.3">
      <c r="A241" s="21">
        <v>43865</v>
      </c>
      <c r="B241" s="22">
        <v>3297.59</v>
      </c>
      <c r="C241" s="23">
        <v>5930.4</v>
      </c>
      <c r="D241" s="23">
        <v>6697.4859999999999</v>
      </c>
      <c r="E241" s="23">
        <f t="shared" si="252"/>
        <v>5915.2715739474233</v>
      </c>
      <c r="F241" s="23">
        <f>VLOOKUP($A241,Data!S$7:T$800,2,0)</f>
        <v>328.11861099999999</v>
      </c>
      <c r="G241" s="23">
        <f>VLOOKUP($A241,Data!V$7:Y$800,4,0)</f>
        <v>32.367358306175191</v>
      </c>
      <c r="H241" s="23">
        <f>VLOOKUP($A241,Data!P$7:Q$800,2,0)</f>
        <v>58.831299999999999</v>
      </c>
      <c r="I241" s="23">
        <f>VLOOKUP($A241,Data!K$7:N$800,4,0)</f>
        <v>61.626288406480434</v>
      </c>
      <c r="J241" s="23">
        <f>VLOOKUP($A241,Data!AA$7:AB$800,2,0)</f>
        <v>603.4923</v>
      </c>
      <c r="K241" s="23">
        <f>VLOOKUP($A241,Data!AD$7:AE$800,2,0)</f>
        <v>60.994300000000003</v>
      </c>
      <c r="L241" s="23">
        <f>VLOOKUP($A241,Data!AL$7:AO$800,4,0)</f>
        <v>324.85250861312244</v>
      </c>
      <c r="M241" s="23">
        <f>VLOOKUP($A241,Data!AG$7:AJ$800,4,0)</f>
        <v>32.795659160193885</v>
      </c>
      <c r="N241" s="23">
        <f>VLOOKUP($A241,Data!AQ$7:AU$800,5,0)</f>
        <v>33.110771558792727</v>
      </c>
      <c r="O241" s="24">
        <f>VLOOKUP($A241,Data!AQ$7:AW$800,7,0)</f>
        <v>33.130868688787189</v>
      </c>
      <c r="P241" s="32">
        <f t="shared" si="219"/>
        <v>1.4980362705145023E-2</v>
      </c>
      <c r="Q241" s="33">
        <f t="shared" si="205"/>
        <v>1.4980651631817832E-2</v>
      </c>
      <c r="R241" s="33">
        <f t="shared" si="206"/>
        <v>1.4981906839393488E-2</v>
      </c>
      <c r="S241" s="34">
        <f t="shared" si="220"/>
        <v>1.4981675219256219E-2</v>
      </c>
      <c r="T241" s="33">
        <f t="shared" si="221"/>
        <v>1.4981442545419332E-2</v>
      </c>
      <c r="U241" s="33">
        <f t="shared" si="253"/>
        <v>1.4981144931554002E-2</v>
      </c>
      <c r="V241" s="33">
        <f t="shared" si="254"/>
        <v>1.4990752625840154E-2</v>
      </c>
      <c r="W241" s="33">
        <f t="shared" si="255"/>
        <v>1.4906027219701912E-2</v>
      </c>
      <c r="X241" s="33">
        <f t="shared" si="256"/>
        <v>1.4979847305391703E-2</v>
      </c>
      <c r="Y241" s="33">
        <f t="shared" si="257"/>
        <v>1.4995041036256929E-2</v>
      </c>
      <c r="Z241" s="33">
        <f t="shared" si="258"/>
        <v>1.4983032797519336E-2</v>
      </c>
      <c r="AA241" s="33">
        <f t="shared" si="259"/>
        <v>1.4971852916516815E-2</v>
      </c>
      <c r="AB241" s="33">
        <f t="shared" si="260"/>
        <v>1.4994925009996551E-2</v>
      </c>
      <c r="AC241" s="35">
        <f t="shared" si="261"/>
        <v>1.5436511437016076E-2</v>
      </c>
      <c r="AD241" s="32">
        <f t="shared" si="222"/>
        <v>7.9091360150052026E-7</v>
      </c>
      <c r="AE241" s="33">
        <f t="shared" si="223"/>
        <v>4.9329973617062706E-7</v>
      </c>
      <c r="AF241" s="33">
        <f t="shared" si="224"/>
        <v>1.0100994022321785E-5</v>
      </c>
      <c r="AG241" s="33">
        <f t="shared" si="225"/>
        <v>-7.462441211592008E-5</v>
      </c>
      <c r="AH241" s="33">
        <f t="shared" si="226"/>
        <v>-8.0432642612926486E-7</v>
      </c>
      <c r="AI241" s="33">
        <f t="shared" si="227"/>
        <v>1.4389404439096865E-5</v>
      </c>
      <c r="AJ241" s="33">
        <f t="shared" si="228"/>
        <v>2.3811657015038179E-6</v>
      </c>
      <c r="AK241" s="33">
        <f t="shared" si="229"/>
        <v>-8.7987153010171681E-6</v>
      </c>
      <c r="AL241" s="33">
        <f t="shared" si="230"/>
        <v>1.4273378178719653E-5</v>
      </c>
      <c r="AM241" s="35">
        <f t="shared" si="231"/>
        <v>4.5585980519824432E-4</v>
      </c>
      <c r="AN241" s="52">
        <f t="shared" si="232"/>
        <v>-4.6429397415614915E-7</v>
      </c>
      <c r="AO241" s="34">
        <f t="shared" si="233"/>
        <v>-7.6190783948604235E-7</v>
      </c>
      <c r="AP241" s="34">
        <f t="shared" si="234"/>
        <v>8.8457864466651159E-6</v>
      </c>
      <c r="AQ241" s="34">
        <f t="shared" si="235"/>
        <v>-7.587961969157675E-5</v>
      </c>
      <c r="AR241" s="34">
        <f t="shared" si="236"/>
        <v>-2.0595340017859343E-6</v>
      </c>
      <c r="AS241" s="34">
        <f t="shared" si="237"/>
        <v>1.3134196863440195E-5</v>
      </c>
      <c r="AT241" s="34">
        <f t="shared" si="238"/>
        <v>1.1259581258471485E-6</v>
      </c>
      <c r="AU241" s="34">
        <f t="shared" si="239"/>
        <v>-1.0053922876673838E-5</v>
      </c>
      <c r="AV241" s="34">
        <f t="shared" si="240"/>
        <v>1.3018170603062984E-5</v>
      </c>
      <c r="AW241" s="53">
        <f t="shared" si="241"/>
        <v>4.5460459762258765E-4</v>
      </c>
      <c r="AX241" s="52">
        <f t="shared" si="242"/>
        <v>-2.326738368640946E-7</v>
      </c>
      <c r="AY241" s="34">
        <f t="shared" si="243"/>
        <v>-5.302877021939878E-7</v>
      </c>
      <c r="AZ241" s="34">
        <f t="shared" si="244"/>
        <v>9.0774065839571705E-6</v>
      </c>
      <c r="BA241" s="34">
        <f t="shared" si="245"/>
        <v>-7.5647999554284695E-5</v>
      </c>
      <c r="BB241" s="34">
        <f t="shared" si="246"/>
        <v>-1.8279138644938797E-6</v>
      </c>
      <c r="BC241" s="34">
        <f t="shared" si="247"/>
        <v>1.336581700073225E-5</v>
      </c>
      <c r="BD241" s="34">
        <f t="shared" si="248"/>
        <v>1.357578263139203E-6</v>
      </c>
      <c r="BE241" s="34">
        <f t="shared" si="249"/>
        <v>-9.822302739381783E-6</v>
      </c>
      <c r="BF241" s="34">
        <f t="shared" si="250"/>
        <v>1.3249790740355039E-5</v>
      </c>
      <c r="BG241" s="53">
        <f t="shared" si="251"/>
        <v>4.548362177598797E-4</v>
      </c>
      <c r="BH241" s="32">
        <v>7.9091360150052026E-7</v>
      </c>
      <c r="BI241" s="33">
        <v>4.9329973617062706E-7</v>
      </c>
      <c r="BJ241" s="33">
        <v>1.0100994022321785E-5</v>
      </c>
      <c r="BK241" s="33">
        <v>-7.462441211592008E-5</v>
      </c>
      <c r="BL241" s="33">
        <v>-8.0432642612926486E-7</v>
      </c>
      <c r="BM241" s="33">
        <v>1.4389404439096865E-5</v>
      </c>
      <c r="BN241" s="33">
        <v>2.3811657015038179E-6</v>
      </c>
      <c r="BO241" s="33">
        <v>-8.7987153010171681E-6</v>
      </c>
      <c r="BP241" s="33">
        <v>1.4273378178719653E-5</v>
      </c>
      <c r="BQ241" s="35">
        <v>4.5585980519824432E-4</v>
      </c>
      <c r="BR241" s="32">
        <v>-4.6429397415614915E-7</v>
      </c>
      <c r="BS241" s="33">
        <v>-7.6190783948604235E-7</v>
      </c>
      <c r="BT241" s="33">
        <v>8.8457864466651159E-6</v>
      </c>
      <c r="BU241" s="33">
        <v>-7.587961969157675E-5</v>
      </c>
      <c r="BV241" s="33">
        <v>-2.0595340017859343E-6</v>
      </c>
      <c r="BW241" s="33">
        <v>1.3134196863440195E-5</v>
      </c>
      <c r="BX241" s="33">
        <v>1.1259581258471485E-6</v>
      </c>
      <c r="BY241" s="33">
        <v>-1.0053922876673838E-5</v>
      </c>
      <c r="BZ241" s="33">
        <v>1.3018170603062984E-5</v>
      </c>
      <c r="CA241" s="35">
        <v>4.5460459762258765E-4</v>
      </c>
      <c r="CB241" s="52">
        <v>-2.326738368640946E-7</v>
      </c>
      <c r="CC241" s="34">
        <v>-5.302877021939878E-7</v>
      </c>
      <c r="CD241" s="34">
        <v>9.0774065839571705E-6</v>
      </c>
      <c r="CE241" s="34">
        <v>-7.5647999554284695E-5</v>
      </c>
      <c r="CF241" s="34">
        <v>-1.8279138644938797E-6</v>
      </c>
      <c r="CG241" s="34">
        <v>1.336581700073225E-5</v>
      </c>
      <c r="CH241" s="34">
        <v>1.357578263139203E-6</v>
      </c>
      <c r="CI241" s="34">
        <v>-9.822302739381783E-6</v>
      </c>
      <c r="CJ241" s="34">
        <v>1.3249790740355039E-5</v>
      </c>
      <c r="CK241" s="53">
        <v>4.548362177598797E-4</v>
      </c>
      <c r="CL241" s="33">
        <v>0</v>
      </c>
      <c r="CM241" s="33">
        <f t="shared" si="263"/>
        <v>1.2332312314508709E-2</v>
      </c>
      <c r="CN241" s="33">
        <f t="shared" si="208"/>
        <v>6.1420988824598677E-3</v>
      </c>
      <c r="CO241" s="33">
        <f t="shared" si="209"/>
        <v>4.9223080237694727E-3</v>
      </c>
      <c r="CP241" s="33">
        <f t="shared" si="210"/>
        <v>5.1016125144920377E-3</v>
      </c>
      <c r="CQ241" s="33">
        <f t="shared" si="211"/>
        <v>4.3364944317256793E-3</v>
      </c>
      <c r="CR241" s="33">
        <f t="shared" si="212"/>
        <v>4.312432044965897E-3</v>
      </c>
      <c r="CS241" s="33">
        <f t="shared" si="213"/>
        <v>1.0414851844351647E-2</v>
      </c>
      <c r="CT241" s="33">
        <f t="shared" si="214"/>
        <v>1.1038768500900575E-2</v>
      </c>
      <c r="CU241" s="33">
        <f t="shared" si="215"/>
        <v>4.1269175750493492E-3</v>
      </c>
      <c r="CV241" s="33">
        <f t="shared" si="216"/>
        <v>4.9290153278502835E-3</v>
      </c>
      <c r="CW241" s="33">
        <f t="shared" si="217"/>
        <v>9.4266655260784038E-3</v>
      </c>
      <c r="CX241" s="35">
        <f t="shared" si="218"/>
        <v>1.0653758489327814E-2</v>
      </c>
    </row>
    <row r="242" spans="1:102" x14ac:dyDescent="0.3">
      <c r="A242" s="21">
        <v>43864</v>
      </c>
      <c r="B242" s="22">
        <v>3248.92</v>
      </c>
      <c r="C242" s="23">
        <v>5842.87</v>
      </c>
      <c r="D242" s="23">
        <v>6598.6260000000002</v>
      </c>
      <c r="E242" s="23">
        <f t="shared" si="252"/>
        <v>5827.9589852394201</v>
      </c>
      <c r="F242" s="23">
        <f>VLOOKUP($A242,Data!S$7:T$800,2,0)</f>
        <v>323.27547800000002</v>
      </c>
      <c r="G242" s="23">
        <f>VLOOKUP($A242,Data!V$7:Y$800,4,0)</f>
        <v>31.889615356704887</v>
      </c>
      <c r="H242" s="23">
        <f>VLOOKUP($A242,Data!P$7:Q$800,2,0)</f>
        <v>57.962400000000002</v>
      </c>
      <c r="I242" s="23">
        <f>VLOOKUP($A242,Data!K$7:N$800,4,0)</f>
        <v>60.721176890931872</v>
      </c>
      <c r="J242" s="23">
        <f>VLOOKUP($A242,Data!AA$7:AB$800,2,0)</f>
        <v>594.58550000000002</v>
      </c>
      <c r="K242" s="23">
        <f>VLOOKUP($A242,Data!AD$7:AE$800,2,0)</f>
        <v>60.093200000000003</v>
      </c>
      <c r="L242" s="23">
        <f>VLOOKUP($A242,Data!AL$7:AO$800,4,0)</f>
        <v>320.05708284379551</v>
      </c>
      <c r="M242" s="23">
        <f>VLOOKUP($A242,Data!AG$7:AJ$800,4,0)</f>
        <v>32.311890291297942</v>
      </c>
      <c r="N242" s="23">
        <f>VLOOKUP($A242,Data!AQ$7:AU$800,5,0)</f>
        <v>32.621612919361766</v>
      </c>
      <c r="O242" s="24">
        <f>VLOOKUP($A242,Data!AQ$7:AW$800,7,0)</f>
        <v>32.627218260944105</v>
      </c>
      <c r="P242" s="32">
        <f t="shared" si="219"/>
        <v>7.2546442124061805E-3</v>
      </c>
      <c r="Q242" s="33">
        <f t="shared" si="205"/>
        <v>7.2663393509770913E-3</v>
      </c>
      <c r="R242" s="33">
        <f t="shared" si="206"/>
        <v>7.2701888673774029E-3</v>
      </c>
      <c r="S242" s="34">
        <f t="shared" si="220"/>
        <v>7.2678571691317199E-3</v>
      </c>
      <c r="T242" s="33">
        <f t="shared" si="221"/>
        <v>7.220756562794195E-3</v>
      </c>
      <c r="U242" s="33">
        <f t="shared" si="253"/>
        <v>7.2198088397035232E-3</v>
      </c>
      <c r="V242" s="33">
        <f t="shared" si="254"/>
        <v>7.2236983180617997E-3</v>
      </c>
      <c r="W242" s="33">
        <f t="shared" si="255"/>
        <v>7.3445405581851197E-3</v>
      </c>
      <c r="X242" s="33">
        <f t="shared" si="256"/>
        <v>7.2651575842597182E-3</v>
      </c>
      <c r="Y242" s="33">
        <f t="shared" si="257"/>
        <v>7.2712766135765161E-3</v>
      </c>
      <c r="Z242" s="33">
        <f t="shared" si="258"/>
        <v>7.2092458686643379E-3</v>
      </c>
      <c r="AA242" s="33">
        <f t="shared" si="259"/>
        <v>7.416139152388368E-3</v>
      </c>
      <c r="AB242" s="33">
        <f t="shared" si="260"/>
        <v>7.3098470766199686E-3</v>
      </c>
      <c r="AC242" s="35">
        <f t="shared" si="261"/>
        <v>6.7289302000828055E-3</v>
      </c>
      <c r="AD242" s="32">
        <f t="shared" si="222"/>
        <v>-4.5582788182896294E-5</v>
      </c>
      <c r="AE242" s="33">
        <f t="shared" si="223"/>
        <v>-4.6530511273568109E-5</v>
      </c>
      <c r="AF242" s="33">
        <f t="shared" si="224"/>
        <v>-4.2641032915291532E-5</v>
      </c>
      <c r="AG242" s="33">
        <f t="shared" si="225"/>
        <v>7.8201207208028478E-5</v>
      </c>
      <c r="AH242" s="33">
        <f t="shared" si="226"/>
        <v>-1.1817667173730229E-6</v>
      </c>
      <c r="AI242" s="33">
        <f t="shared" si="227"/>
        <v>4.9372625994248409E-6</v>
      </c>
      <c r="AJ242" s="33">
        <f t="shared" si="228"/>
        <v>-5.7093482312753352E-5</v>
      </c>
      <c r="AK242" s="33">
        <f t="shared" si="229"/>
        <v>1.4979980141127669E-4</v>
      </c>
      <c r="AL242" s="33">
        <f t="shared" si="230"/>
        <v>4.3507725642877304E-5</v>
      </c>
      <c r="AM242" s="35">
        <f t="shared" si="231"/>
        <v>-5.3740915089428576E-4</v>
      </c>
      <c r="AN242" s="52">
        <f t="shared" si="232"/>
        <v>-4.9432304583207909E-5</v>
      </c>
      <c r="AO242" s="34">
        <f t="shared" si="233"/>
        <v>-5.0380027673879724E-5</v>
      </c>
      <c r="AP242" s="34">
        <f t="shared" si="234"/>
        <v>-4.6490549315603147E-5</v>
      </c>
      <c r="AQ242" s="34">
        <f t="shared" si="235"/>
        <v>7.4351690807716864E-5</v>
      </c>
      <c r="AR242" s="34">
        <f t="shared" si="236"/>
        <v>-5.0312831176846373E-6</v>
      </c>
      <c r="AS242" s="34">
        <f t="shared" si="237"/>
        <v>1.0877461991132265E-6</v>
      </c>
      <c r="AT242" s="34">
        <f t="shared" si="238"/>
        <v>-6.0942998713064966E-5</v>
      </c>
      <c r="AU242" s="34">
        <f t="shared" si="239"/>
        <v>1.4595028501096508E-4</v>
      </c>
      <c r="AV242" s="34">
        <f t="shared" si="240"/>
        <v>3.965820924256569E-5</v>
      </c>
      <c r="AW242" s="53">
        <f t="shared" si="241"/>
        <v>-5.4125866729459737E-4</v>
      </c>
      <c r="AX242" s="52">
        <f t="shared" si="242"/>
        <v>-4.7100606337613371E-5</v>
      </c>
      <c r="AY242" s="34">
        <f t="shared" si="243"/>
        <v>-4.8048329428285186E-5</v>
      </c>
      <c r="AZ242" s="34">
        <f t="shared" si="244"/>
        <v>-4.4158851070008609E-5</v>
      </c>
      <c r="BA242" s="34">
        <f t="shared" si="245"/>
        <v>7.6683389053311402E-5</v>
      </c>
      <c r="BB242" s="34">
        <f t="shared" si="246"/>
        <v>-2.6995848720900995E-6</v>
      </c>
      <c r="BC242" s="34">
        <f t="shared" si="247"/>
        <v>3.4194444447077643E-6</v>
      </c>
      <c r="BD242" s="34">
        <f t="shared" si="248"/>
        <v>-5.8611300467470429E-5</v>
      </c>
      <c r="BE242" s="34">
        <f t="shared" si="249"/>
        <v>1.4828198325655961E-4</v>
      </c>
      <c r="BF242" s="34">
        <f t="shared" si="250"/>
        <v>4.1989907488160227E-5</v>
      </c>
      <c r="BG242" s="53">
        <f t="shared" si="251"/>
        <v>-5.3892696904900284E-4</v>
      </c>
      <c r="BH242" s="32">
        <v>-4.5582788182896294E-5</v>
      </c>
      <c r="BI242" s="33">
        <v>-4.6530511273568109E-5</v>
      </c>
      <c r="BJ242" s="33">
        <v>-4.2641032915291532E-5</v>
      </c>
      <c r="BK242" s="33">
        <v>7.8201207208028478E-5</v>
      </c>
      <c r="BL242" s="33">
        <v>-1.1817667173730229E-6</v>
      </c>
      <c r="BM242" s="33">
        <v>4.9372625994248409E-6</v>
      </c>
      <c r="BN242" s="33">
        <v>-5.7093482312753352E-5</v>
      </c>
      <c r="BO242" s="33">
        <v>1.4979980141127669E-4</v>
      </c>
      <c r="BP242" s="33">
        <v>4.3507725642877304E-5</v>
      </c>
      <c r="BQ242" s="35">
        <v>-5.3740915089428576E-4</v>
      </c>
      <c r="BR242" s="32">
        <v>-4.9432304583207909E-5</v>
      </c>
      <c r="BS242" s="33">
        <v>-5.0380027673879724E-5</v>
      </c>
      <c r="BT242" s="33">
        <v>-4.6490549315603147E-5</v>
      </c>
      <c r="BU242" s="33">
        <v>7.4351690807716864E-5</v>
      </c>
      <c r="BV242" s="33">
        <v>-5.0312831176846373E-6</v>
      </c>
      <c r="BW242" s="33">
        <v>1.0877461991132265E-6</v>
      </c>
      <c r="BX242" s="33">
        <v>-6.0942998713064966E-5</v>
      </c>
      <c r="BY242" s="33">
        <v>1.4595028501096508E-4</v>
      </c>
      <c r="BZ242" s="33">
        <v>3.965820924256569E-5</v>
      </c>
      <c r="CA242" s="35">
        <v>-5.4125866729459737E-4</v>
      </c>
      <c r="CB242" s="52">
        <v>-4.7100606337613371E-5</v>
      </c>
      <c r="CC242" s="34">
        <v>-4.8048329428285186E-5</v>
      </c>
      <c r="CD242" s="34">
        <v>-4.4158851070008609E-5</v>
      </c>
      <c r="CE242" s="34">
        <v>7.6683389053311402E-5</v>
      </c>
      <c r="CF242" s="34">
        <v>-2.6995848720900995E-6</v>
      </c>
      <c r="CG242" s="34">
        <v>3.4194444447077643E-6</v>
      </c>
      <c r="CH242" s="34">
        <v>-5.8611300467470429E-5</v>
      </c>
      <c r="CI242" s="34">
        <v>1.4828198325655961E-4</v>
      </c>
      <c r="CJ242" s="34">
        <v>4.1989907488160227E-5</v>
      </c>
      <c r="CK242" s="53">
        <v>-5.3892696904900284E-4</v>
      </c>
      <c r="CL242" s="33">
        <v>0</v>
      </c>
      <c r="CM242" s="33">
        <f t="shared" si="263"/>
        <v>1.2331060383632853E-2</v>
      </c>
      <c r="CN242" s="33">
        <f t="shared" si="208"/>
        <v>6.1410842095463991E-3</v>
      </c>
      <c r="CO242" s="33">
        <f t="shared" si="209"/>
        <v>4.9215249486429524E-3</v>
      </c>
      <c r="CP242" s="33">
        <f t="shared" si="210"/>
        <v>5.101124016392955E-3</v>
      </c>
      <c r="CQ242" s="33">
        <f t="shared" si="211"/>
        <v>4.3264994668450463E-3</v>
      </c>
      <c r="CR242" s="33">
        <f t="shared" si="212"/>
        <v>4.3862775270224752E-3</v>
      </c>
      <c r="CS242" s="33">
        <f t="shared" si="213"/>
        <v>1.0415652553221966E-2</v>
      </c>
      <c r="CT242" s="33">
        <f t="shared" si="214"/>
        <v>1.1024435183834669E-2</v>
      </c>
      <c r="CU242" s="33">
        <f t="shared" si="215"/>
        <v>4.1245618779603976E-3</v>
      </c>
      <c r="CV242" s="33">
        <f t="shared" si="216"/>
        <v>4.9377269825412462E-3</v>
      </c>
      <c r="CW242" s="33">
        <f t="shared" si="217"/>
        <v>9.4124704516149738E-3</v>
      </c>
      <c r="CX242" s="35">
        <f t="shared" si="218"/>
        <v>1.0200045804902524E-2</v>
      </c>
    </row>
    <row r="243" spans="1:102" x14ac:dyDescent="0.3">
      <c r="A243" s="21">
        <v>43861</v>
      </c>
      <c r="B243" s="22">
        <v>3225.52</v>
      </c>
      <c r="C243" s="23">
        <v>5800.72</v>
      </c>
      <c r="D243" s="23">
        <v>6550.9989999999998</v>
      </c>
      <c r="E243" s="23">
        <f t="shared" si="252"/>
        <v>5785.9078335116965</v>
      </c>
      <c r="F243" s="23">
        <f>VLOOKUP($A243,Data!S$7:T$800,2,0)</f>
        <v>320.957919</v>
      </c>
      <c r="G243" s="23">
        <f>VLOOKUP($A243,Data!V$7:Y$800,4,0)</f>
        <v>31.661028781236013</v>
      </c>
      <c r="H243" s="23">
        <f>VLOOKUP($A243,Data!P$7:Q$800,2,0)</f>
        <v>57.546700000000001</v>
      </c>
      <c r="I243" s="23">
        <f>VLOOKUP($A243,Data!K$7:N$800,4,0)</f>
        <v>60.278459301804858</v>
      </c>
      <c r="J243" s="23">
        <f>VLOOKUP($A243,Data!AA$7:AB$800,2,0)</f>
        <v>590.29690000000005</v>
      </c>
      <c r="K243" s="23">
        <f>VLOOKUP($A243,Data!AD$7:AE$800,2,0)</f>
        <v>59.659399999999998</v>
      </c>
      <c r="L243" s="23">
        <f>VLOOKUP($A243,Data!AL$7:AO$800,4,0)</f>
        <v>317.76622797754732</v>
      </c>
      <c r="M243" s="23">
        <f>VLOOKUP($A243,Data!AG$7:AJ$800,4,0)</f>
        <v>32.07402485976079</v>
      </c>
      <c r="N243" s="23">
        <f>VLOOKUP($A243,Data!AQ$7:AU$800,5,0)</f>
        <v>32.384884367044648</v>
      </c>
      <c r="O243" s="24">
        <f>VLOOKUP($A243,Data!AQ$7:AW$800,7,0)</f>
        <v>32.409139423915825</v>
      </c>
      <c r="P243" s="32">
        <f t="shared" si="219"/>
        <v>-1.7705852615678808E-2</v>
      </c>
      <c r="Q243" s="33">
        <f t="shared" si="205"/>
        <v>-1.7647965344212424E-2</v>
      </c>
      <c r="R243" s="33">
        <f t="shared" si="206"/>
        <v>-1.7623839998176627E-2</v>
      </c>
      <c r="S243" s="34">
        <f t="shared" si="220"/>
        <v>-1.7636141890801954E-2</v>
      </c>
      <c r="T243" s="33">
        <f t="shared" si="221"/>
        <v>-1.7639544716194111E-2</v>
      </c>
      <c r="U243" s="33">
        <f t="shared" si="253"/>
        <v>-1.7639666710027813E-2</v>
      </c>
      <c r="V243" s="33">
        <f t="shared" si="254"/>
        <v>-1.7652541447026882E-2</v>
      </c>
      <c r="W243" s="33">
        <f t="shared" si="255"/>
        <v>-1.7794164796409162E-2</v>
      </c>
      <c r="X243" s="33">
        <f t="shared" si="256"/>
        <v>-1.7628526499954833E-2</v>
      </c>
      <c r="Y243" s="33">
        <f t="shared" si="257"/>
        <v>-1.762884900378725E-2</v>
      </c>
      <c r="Z243" s="33">
        <f t="shared" si="258"/>
        <v>-1.7624849273165211E-2</v>
      </c>
      <c r="AA243" s="33">
        <f t="shared" si="259"/>
        <v>-1.7655300693264486E-2</v>
      </c>
      <c r="AB243" s="33">
        <f t="shared" si="260"/>
        <v>-1.7633231465197463E-2</v>
      </c>
      <c r="AC243" s="35">
        <f t="shared" si="261"/>
        <v>-1.6817288728165125E-2</v>
      </c>
      <c r="AD243" s="32">
        <f t="shared" si="222"/>
        <v>8.4206280183130033E-6</v>
      </c>
      <c r="AE243" s="33">
        <f t="shared" si="223"/>
        <v>8.2986341846114087E-6</v>
      </c>
      <c r="AF243" s="33">
        <f t="shared" si="224"/>
        <v>-4.5761028144575278E-6</v>
      </c>
      <c r="AG243" s="33">
        <f t="shared" si="225"/>
        <v>-1.4619945219673802E-4</v>
      </c>
      <c r="AH243" s="33">
        <f t="shared" si="226"/>
        <v>1.9438844257591015E-5</v>
      </c>
      <c r="AI243" s="33">
        <f t="shared" si="227"/>
        <v>1.9116340425173739E-5</v>
      </c>
      <c r="AJ243" s="33">
        <f t="shared" si="228"/>
        <v>2.311607104721336E-5</v>
      </c>
      <c r="AK243" s="33">
        <f t="shared" si="229"/>
        <v>-7.3353490520622344E-6</v>
      </c>
      <c r="AL243" s="33">
        <f t="shared" si="230"/>
        <v>1.4733879014960927E-5</v>
      </c>
      <c r="AM243" s="35">
        <f t="shared" si="231"/>
        <v>8.3067661604729892E-4</v>
      </c>
      <c r="AN243" s="52">
        <f t="shared" si="232"/>
        <v>-1.5704718017484076E-5</v>
      </c>
      <c r="AO243" s="34">
        <f t="shared" si="233"/>
        <v>-1.5826711851185671E-5</v>
      </c>
      <c r="AP243" s="34">
        <f t="shared" si="234"/>
        <v>-2.8701448850254607E-5</v>
      </c>
      <c r="AQ243" s="34">
        <f t="shared" si="235"/>
        <v>-1.703247982325351E-4</v>
      </c>
      <c r="AR243" s="34">
        <f t="shared" si="236"/>
        <v>-4.6865017782060647E-6</v>
      </c>
      <c r="AS243" s="34">
        <f t="shared" si="237"/>
        <v>-5.0090056106233405E-6</v>
      </c>
      <c r="AT243" s="34">
        <f t="shared" si="238"/>
        <v>-1.0092749885837193E-6</v>
      </c>
      <c r="AU243" s="34">
        <f t="shared" si="239"/>
        <v>-3.1460695087859314E-5</v>
      </c>
      <c r="AV243" s="34">
        <f t="shared" si="240"/>
        <v>-9.3914670208361528E-6</v>
      </c>
      <c r="AW243" s="53">
        <f t="shared" si="241"/>
        <v>8.0655127001150184E-4</v>
      </c>
      <c r="AX243" s="52">
        <f t="shared" si="242"/>
        <v>-3.4028253920181939E-6</v>
      </c>
      <c r="AY243" s="34">
        <f t="shared" si="243"/>
        <v>-3.5248192257197886E-6</v>
      </c>
      <c r="AZ243" s="34">
        <f t="shared" si="244"/>
        <v>-1.6399556224788725E-5</v>
      </c>
      <c r="BA243" s="34">
        <f t="shared" si="245"/>
        <v>-1.5802290560706922E-4</v>
      </c>
      <c r="BB243" s="34">
        <f t="shared" si="246"/>
        <v>7.6153908472598175E-6</v>
      </c>
      <c r="BC243" s="34">
        <f t="shared" si="247"/>
        <v>7.2928870148425418E-6</v>
      </c>
      <c r="BD243" s="34">
        <f t="shared" si="248"/>
        <v>1.1292617636882163E-5</v>
      </c>
      <c r="BE243" s="34">
        <f t="shared" si="249"/>
        <v>-1.9158802462393432E-5</v>
      </c>
      <c r="BF243" s="34">
        <f t="shared" si="250"/>
        <v>2.9104256046297294E-6</v>
      </c>
      <c r="BG243" s="53">
        <f t="shared" si="251"/>
        <v>8.1885316263696772E-4</v>
      </c>
      <c r="BH243" s="32">
        <v>8.4206280183130033E-6</v>
      </c>
      <c r="BI243" s="33">
        <v>8.2986341846114087E-6</v>
      </c>
      <c r="BJ243" s="33">
        <v>-4.5761028144575278E-6</v>
      </c>
      <c r="BK243" s="33">
        <v>-1.4619945219673802E-4</v>
      </c>
      <c r="BL243" s="33">
        <v>1.9438844257591015E-5</v>
      </c>
      <c r="BM243" s="33">
        <v>1.9116340425173739E-5</v>
      </c>
      <c r="BN243" s="33">
        <v>2.311607104721336E-5</v>
      </c>
      <c r="BO243" s="33">
        <v>-7.3353490520622344E-6</v>
      </c>
      <c r="BP243" s="33">
        <v>1.4733879014960927E-5</v>
      </c>
      <c r="BQ243" s="35">
        <v>8.3067661604729892E-4</v>
      </c>
      <c r="BR243" s="32">
        <v>-1.5704718017484076E-5</v>
      </c>
      <c r="BS243" s="33">
        <v>-1.5826711851185671E-5</v>
      </c>
      <c r="BT243" s="33">
        <v>-2.8701448850254607E-5</v>
      </c>
      <c r="BU243" s="33">
        <v>-1.703247982325351E-4</v>
      </c>
      <c r="BV243" s="33">
        <v>-4.6865017782060647E-6</v>
      </c>
      <c r="BW243" s="33">
        <v>-5.0090056106233405E-6</v>
      </c>
      <c r="BX243" s="33">
        <v>-1.0092749885837193E-6</v>
      </c>
      <c r="BY243" s="33">
        <v>-3.1460695087859314E-5</v>
      </c>
      <c r="BZ243" s="33">
        <v>-9.3914670208361528E-6</v>
      </c>
      <c r="CA243" s="35">
        <v>8.0655127001150184E-4</v>
      </c>
      <c r="CB243" s="52">
        <v>-3.4028253920181939E-6</v>
      </c>
      <c r="CC243" s="34">
        <v>-3.5248192257197886E-6</v>
      </c>
      <c r="CD243" s="34">
        <v>-1.6399556224788725E-5</v>
      </c>
      <c r="CE243" s="34">
        <v>-1.5802290560706922E-4</v>
      </c>
      <c r="CF243" s="34">
        <v>7.6153908472598175E-6</v>
      </c>
      <c r="CG243" s="34">
        <v>7.2928870148425418E-6</v>
      </c>
      <c r="CH243" s="34">
        <v>1.1292617636882163E-5</v>
      </c>
      <c r="CI243" s="34">
        <v>-1.9158802462393432E-5</v>
      </c>
      <c r="CJ243" s="34">
        <v>2.9104256046297294E-6</v>
      </c>
      <c r="CK243" s="53">
        <v>8.1885316263696772E-4</v>
      </c>
      <c r="CL243" s="33">
        <v>0</v>
      </c>
      <c r="CM243" s="33">
        <f t="shared" si="263"/>
        <v>1.2327191525939751E-2</v>
      </c>
      <c r="CN243" s="33">
        <f t="shared" si="208"/>
        <v>6.1395680892879501E-3</v>
      </c>
      <c r="CO243" s="33">
        <f t="shared" si="209"/>
        <v>4.96700368278713E-3</v>
      </c>
      <c r="CP243" s="33">
        <f t="shared" si="210"/>
        <v>5.1475566508303316E-3</v>
      </c>
      <c r="CQ243" s="33">
        <f t="shared" si="211"/>
        <v>4.3690178462210127E-3</v>
      </c>
      <c r="CR243" s="33">
        <f t="shared" si="212"/>
        <v>4.3083059728588058E-3</v>
      </c>
      <c r="CS243" s="33">
        <f t="shared" si="213"/>
        <v>1.0416838016235275E-2</v>
      </c>
      <c r="CT243" s="33">
        <f t="shared" si="214"/>
        <v>1.1019479524672304E-2</v>
      </c>
      <c r="CU243" s="33">
        <f t="shared" si="215"/>
        <v>4.1814805054933846E-3</v>
      </c>
      <c r="CV243" s="33">
        <f t="shared" si="216"/>
        <v>4.7882957136919924E-3</v>
      </c>
      <c r="CW243" s="33">
        <f t="shared" si="217"/>
        <v>9.3688719094660033E-3</v>
      </c>
      <c r="CX243" s="35">
        <f t="shared" si="218"/>
        <v>1.0739307896776129E-2</v>
      </c>
    </row>
    <row r="244" spans="1:102" x14ac:dyDescent="0.3">
      <c r="A244" s="21">
        <v>43860</v>
      </c>
      <c r="B244" s="22">
        <v>3283.66</v>
      </c>
      <c r="C244" s="23">
        <v>5904.93</v>
      </c>
      <c r="D244" s="23">
        <v>6668.5240000000003</v>
      </c>
      <c r="E244" s="23">
        <f t="shared" si="252"/>
        <v>5889.7808441854795</v>
      </c>
      <c r="F244" s="23">
        <f>VLOOKUP($A244,Data!S$7:T$800,2,0)</f>
        <v>326.72113100000001</v>
      </c>
      <c r="G244" s="23">
        <f>VLOOKUP($A244,Data!V$7:Y$800,4,0)</f>
        <v>32.229547252993918</v>
      </c>
      <c r="H244" s="23">
        <f>VLOOKUP($A244,Data!P$7:Q$800,2,0)</f>
        <v>58.580799999999996</v>
      </c>
      <c r="I244" s="23">
        <f>VLOOKUP($A244,Data!K$7:N$800,4,0)</f>
        <v>61.370496021651498</v>
      </c>
      <c r="J244" s="23">
        <f>VLOOKUP($A244,Data!AA$7:AB$800,2,0)</f>
        <v>600.88969999999995</v>
      </c>
      <c r="K244" s="23">
        <f>VLOOKUP($A244,Data!AD$7:AE$800,2,0)</f>
        <v>60.73</v>
      </c>
      <c r="L244" s="23">
        <f>VLOOKUP($A244,Data!AL$7:AO$800,4,0)</f>
        <v>323.46729021233898</v>
      </c>
      <c r="M244" s="23">
        <f>VLOOKUP($A244,Data!AG$7:AJ$800,4,0)</f>
        <v>32.650478882205206</v>
      </c>
      <c r="N244" s="23">
        <f>VLOOKUP($A244,Data!AQ$7:AU$800,5,0)</f>
        <v>32.966184732965488</v>
      </c>
      <c r="O244" s="24">
        <f>VLOOKUP($A244,Data!AQ$7:AW$800,7,0)</f>
        <v>32.963496054555009</v>
      </c>
      <c r="P244" s="32">
        <f t="shared" si="219"/>
        <v>3.1343557157694768E-3</v>
      </c>
      <c r="Q244" s="33">
        <f t="shared" si="205"/>
        <v>3.2399683308812488E-3</v>
      </c>
      <c r="R244" s="33">
        <f t="shared" si="206"/>
        <v>3.2853961680459065E-3</v>
      </c>
      <c r="S244" s="34">
        <f t="shared" si="220"/>
        <v>3.2627401002044421E-3</v>
      </c>
      <c r="T244" s="33">
        <f t="shared" si="221"/>
        <v>3.2629177161376255E-3</v>
      </c>
      <c r="U244" s="33">
        <f t="shared" si="253"/>
        <v>3.2632211919745302E-3</v>
      </c>
      <c r="V244" s="33">
        <f t="shared" si="254"/>
        <v>3.2745557428033312E-3</v>
      </c>
      <c r="W244" s="33">
        <f t="shared" si="255"/>
        <v>3.3778349686344189E-3</v>
      </c>
      <c r="X244" s="33">
        <f t="shared" si="256"/>
        <v>3.2830575662929906E-3</v>
      </c>
      <c r="Y244" s="33">
        <f t="shared" si="257"/>
        <v>3.29088662300836E-3</v>
      </c>
      <c r="Z244" s="33">
        <f t="shared" si="258"/>
        <v>3.2513923857482308E-3</v>
      </c>
      <c r="AA244" s="33">
        <f t="shared" si="259"/>
        <v>3.2718402195455187E-3</v>
      </c>
      <c r="AB244" s="33">
        <f t="shared" si="260"/>
        <v>3.2558544585796767E-3</v>
      </c>
      <c r="AC244" s="35">
        <f t="shared" si="261"/>
        <v>2.0807022004185605E-3</v>
      </c>
      <c r="AD244" s="32">
        <f t="shared" si="222"/>
        <v>2.2949385256376686E-5</v>
      </c>
      <c r="AE244" s="33">
        <f t="shared" si="223"/>
        <v>2.3252861093281396E-5</v>
      </c>
      <c r="AF244" s="33">
        <f t="shared" si="224"/>
        <v>3.4587411922082367E-5</v>
      </c>
      <c r="AG244" s="33">
        <f t="shared" si="225"/>
        <v>1.378666377531701E-4</v>
      </c>
      <c r="AH244" s="33">
        <f t="shared" si="226"/>
        <v>4.3089235411741811E-5</v>
      </c>
      <c r="AI244" s="33">
        <f t="shared" si="227"/>
        <v>5.0918292127111187E-5</v>
      </c>
      <c r="AJ244" s="33">
        <f t="shared" si="228"/>
        <v>1.1424054866981947E-5</v>
      </c>
      <c r="AK244" s="33">
        <f t="shared" si="229"/>
        <v>3.1871888664269932E-5</v>
      </c>
      <c r="AL244" s="33">
        <f t="shared" si="230"/>
        <v>1.5886127698427899E-5</v>
      </c>
      <c r="AM244" s="35">
        <f t="shared" si="231"/>
        <v>-1.1592661304626883E-3</v>
      </c>
      <c r="AN244" s="52">
        <f t="shared" si="232"/>
        <v>-2.2478451908281016E-5</v>
      </c>
      <c r="AO244" s="34">
        <f t="shared" si="233"/>
        <v>-2.2174976071376307E-5</v>
      </c>
      <c r="AP244" s="34">
        <f t="shared" si="234"/>
        <v>-1.0840425242575336E-5</v>
      </c>
      <c r="AQ244" s="34">
        <f t="shared" si="235"/>
        <v>9.2438800588512393E-5</v>
      </c>
      <c r="AR244" s="34">
        <f t="shared" si="236"/>
        <v>-2.338601752915892E-6</v>
      </c>
      <c r="AS244" s="34">
        <f t="shared" si="237"/>
        <v>5.4904549624534837E-6</v>
      </c>
      <c r="AT244" s="34">
        <f t="shared" si="238"/>
        <v>-3.4003782297675755E-5</v>
      </c>
      <c r="AU244" s="34">
        <f t="shared" si="239"/>
        <v>-1.3555948500387771E-5</v>
      </c>
      <c r="AV244" s="34">
        <f t="shared" si="240"/>
        <v>-2.9541709466229804E-5</v>
      </c>
      <c r="AW244" s="53">
        <f t="shared" si="241"/>
        <v>-1.204693967627346E-3</v>
      </c>
      <c r="AX244" s="52">
        <f t="shared" si="242"/>
        <v>1.7761593307241696E-7</v>
      </c>
      <c r="AY244" s="34">
        <f t="shared" si="243"/>
        <v>4.8109176997712666E-7</v>
      </c>
      <c r="AZ244" s="34">
        <f t="shared" si="244"/>
        <v>1.1815642598778098E-5</v>
      </c>
      <c r="BA244" s="34">
        <f t="shared" si="245"/>
        <v>1.1509486842986583E-4</v>
      </c>
      <c r="BB244" s="34">
        <f t="shared" si="246"/>
        <v>2.0317466088437541E-5</v>
      </c>
      <c r="BC244" s="34">
        <f t="shared" si="247"/>
        <v>2.8146522803806917E-5</v>
      </c>
      <c r="BD244" s="34">
        <f t="shared" si="248"/>
        <v>-1.1347714456322322E-5</v>
      </c>
      <c r="BE244" s="34">
        <f t="shared" si="249"/>
        <v>9.1001193409656622E-6</v>
      </c>
      <c r="BF244" s="34">
        <f t="shared" si="250"/>
        <v>-6.8856416248763708E-6</v>
      </c>
      <c r="BG244" s="53">
        <f t="shared" si="251"/>
        <v>-1.1820378997859926E-3</v>
      </c>
      <c r="BH244" s="32">
        <v>2.2949385256376686E-5</v>
      </c>
      <c r="BI244" s="33">
        <v>2.3252861093281396E-5</v>
      </c>
      <c r="BJ244" s="33">
        <v>3.4587411922082367E-5</v>
      </c>
      <c r="BK244" s="33">
        <v>1.378666377531701E-4</v>
      </c>
      <c r="BL244" s="33">
        <v>4.3089235411741811E-5</v>
      </c>
      <c r="BM244" s="33">
        <v>5.0918292127111187E-5</v>
      </c>
      <c r="BN244" s="33">
        <v>1.1424054866981947E-5</v>
      </c>
      <c r="BO244" s="33">
        <v>3.1871888664269932E-5</v>
      </c>
      <c r="BP244" s="33">
        <v>1.5886127698427899E-5</v>
      </c>
      <c r="BQ244" s="35">
        <v>-1.1592661304626883E-3</v>
      </c>
      <c r="BR244" s="32">
        <v>-2.2478451908281016E-5</v>
      </c>
      <c r="BS244" s="33">
        <v>-2.2174976071376307E-5</v>
      </c>
      <c r="BT244" s="33">
        <v>-1.0840425242575336E-5</v>
      </c>
      <c r="BU244" s="33">
        <v>9.2438800588512393E-5</v>
      </c>
      <c r="BV244" s="33">
        <v>-2.338601752915892E-6</v>
      </c>
      <c r="BW244" s="33">
        <v>5.4904549624534837E-6</v>
      </c>
      <c r="BX244" s="33">
        <v>-3.4003782297675755E-5</v>
      </c>
      <c r="BY244" s="33">
        <v>-1.3555948500387771E-5</v>
      </c>
      <c r="BZ244" s="33">
        <v>-2.9541709466229804E-5</v>
      </c>
      <c r="CA244" s="35">
        <v>-1.204693967627346E-3</v>
      </c>
      <c r="CB244" s="52">
        <v>1.7761593307241696E-7</v>
      </c>
      <c r="CC244" s="34">
        <v>4.8109176997712666E-7</v>
      </c>
      <c r="CD244" s="34">
        <v>1.1815642598778098E-5</v>
      </c>
      <c r="CE244" s="34">
        <v>1.1509486842986583E-4</v>
      </c>
      <c r="CF244" s="34">
        <v>2.0317466088437541E-5</v>
      </c>
      <c r="CG244" s="34">
        <v>2.8146522803806917E-5</v>
      </c>
      <c r="CH244" s="34">
        <v>-1.1347714456322322E-5</v>
      </c>
      <c r="CI244" s="34">
        <v>9.1001193409656622E-6</v>
      </c>
      <c r="CJ244" s="34">
        <v>-6.8856416248763708E-6</v>
      </c>
      <c r="CK244" s="53">
        <v>-1.1820378997859926E-3</v>
      </c>
      <c r="CL244" s="33">
        <v>0</v>
      </c>
      <c r="CM244" s="33">
        <f t="shared" si="263"/>
        <v>1.2302330637828263E-2</v>
      </c>
      <c r="CN244" s="33">
        <f t="shared" si="208"/>
        <v>6.1274584781603192E-3</v>
      </c>
      <c r="CO244" s="33">
        <f t="shared" si="209"/>
        <v>4.9583892752511627E-3</v>
      </c>
      <c r="CP244" s="33">
        <f t="shared" si="210"/>
        <v>5.1390655182066425E-3</v>
      </c>
      <c r="CQ244" s="33">
        <f t="shared" si="211"/>
        <v>4.3736965328193822E-3</v>
      </c>
      <c r="CR244" s="33">
        <f t="shared" si="212"/>
        <v>4.4577953353803768E-3</v>
      </c>
      <c r="CS244" s="33">
        <f t="shared" si="213"/>
        <v>1.0396844219510148E-2</v>
      </c>
      <c r="CT244" s="33">
        <f t="shared" si="214"/>
        <v>1.0999805705334653E-2</v>
      </c>
      <c r="CU244" s="33">
        <f t="shared" si="215"/>
        <v>4.1578513141089513E-3</v>
      </c>
      <c r="CV244" s="33">
        <f t="shared" si="216"/>
        <v>4.7957986532176644E-3</v>
      </c>
      <c r="CW244" s="33">
        <f t="shared" si="217"/>
        <v>9.3537330434978472E-3</v>
      </c>
      <c r="CX244" s="35">
        <f t="shared" si="218"/>
        <v>9.8853491174319963E-3</v>
      </c>
    </row>
    <row r="245" spans="1:102" x14ac:dyDescent="0.3">
      <c r="A245" s="21">
        <v>43859</v>
      </c>
      <c r="B245" s="22">
        <v>3273.4</v>
      </c>
      <c r="C245" s="23">
        <v>5885.86</v>
      </c>
      <c r="D245" s="23">
        <v>6646.6869999999999</v>
      </c>
      <c r="E245" s="23">
        <f t="shared" si="252"/>
        <v>5870.6265156395784</v>
      </c>
      <c r="F245" s="23">
        <f>VLOOKUP($A245,Data!S$7:T$800,2,0)</f>
        <v>325.65853399999997</v>
      </c>
      <c r="G245" s="23">
        <f>VLOOKUP($A245,Data!V$7:Y$800,4,0)</f>
        <v>32.124717195056817</v>
      </c>
      <c r="H245" s="23">
        <f>VLOOKUP($A245,Data!P$7:Q$800,2,0)</f>
        <v>58.389600000000002</v>
      </c>
      <c r="I245" s="23">
        <f>VLOOKUP($A245,Data!K$7:N$800,4,0)</f>
        <v>61.163894480058886</v>
      </c>
      <c r="J245" s="23">
        <f>VLOOKUP($A245,Data!AA$7:AB$800,2,0)</f>
        <v>598.92340000000002</v>
      </c>
      <c r="K245" s="23">
        <f>VLOOKUP($A245,Data!AD$7:AE$800,2,0)</f>
        <v>60.530799999999999</v>
      </c>
      <c r="L245" s="23">
        <f>VLOOKUP($A245,Data!AL$7:AO$800,4,0)</f>
        <v>322.41897959705642</v>
      </c>
      <c r="M245" s="23">
        <f>VLOOKUP($A245,Data!AG$7:AJ$800,4,0)</f>
        <v>32.544000113728217</v>
      </c>
      <c r="N245" s="23">
        <f>VLOOKUP($A245,Data!AQ$7:AU$800,5,0)</f>
        <v>32.859199960269486</v>
      </c>
      <c r="O245" s="24">
        <f>VLOOKUP($A245,Data!AQ$7:AW$800,7,0)</f>
        <v>32.895051249038254</v>
      </c>
      <c r="P245" s="32">
        <f t="shared" si="219"/>
        <v>-8.6684736160957954E-4</v>
      </c>
      <c r="Q245" s="33">
        <f t="shared" si="205"/>
        <v>-8.5216470204796391E-4</v>
      </c>
      <c r="R245" s="33">
        <f t="shared" si="206"/>
        <v>-8.4436910880802962E-4</v>
      </c>
      <c r="S245" s="34">
        <f t="shared" si="220"/>
        <v>-8.4774084672826209E-4</v>
      </c>
      <c r="T245" s="33">
        <f t="shared" si="221"/>
        <v>-8.513940499136341E-4</v>
      </c>
      <c r="U245" s="33">
        <f t="shared" si="253"/>
        <v>-8.5003087513513265E-4</v>
      </c>
      <c r="V245" s="33">
        <f t="shared" si="254"/>
        <v>-8.5558422713361004E-4</v>
      </c>
      <c r="W245" s="33">
        <f t="shared" si="255"/>
        <v>-9.6416519363651254E-4</v>
      </c>
      <c r="X245" s="33">
        <f t="shared" si="256"/>
        <v>-8.4730310212355331E-4</v>
      </c>
      <c r="Y245" s="33">
        <f t="shared" si="257"/>
        <v>-8.385384341120794E-4</v>
      </c>
      <c r="Z245" s="33">
        <f t="shared" si="258"/>
        <v>-8.4615912365348933E-4</v>
      </c>
      <c r="AA245" s="33">
        <f t="shared" si="259"/>
        <v>-8.2566319644383768E-4</v>
      </c>
      <c r="AB245" s="33">
        <f t="shared" si="260"/>
        <v>-8.3991192898158484E-4</v>
      </c>
      <c r="AC245" s="35">
        <f t="shared" si="261"/>
        <v>-1.7009027250001196E-3</v>
      </c>
      <c r="AD245" s="32">
        <f t="shared" si="222"/>
        <v>7.7065213432980784E-7</v>
      </c>
      <c r="AE245" s="33">
        <f t="shared" si="223"/>
        <v>2.1338269128312604E-6</v>
      </c>
      <c r="AF245" s="33">
        <f t="shared" si="224"/>
        <v>-3.4195250856461357E-6</v>
      </c>
      <c r="AG245" s="33">
        <f t="shared" si="225"/>
        <v>-1.1200049158854863E-4</v>
      </c>
      <c r="AH245" s="33">
        <f t="shared" si="226"/>
        <v>4.8615999244105979E-6</v>
      </c>
      <c r="AI245" s="33">
        <f t="shared" si="227"/>
        <v>1.3626267935884506E-5</v>
      </c>
      <c r="AJ245" s="33">
        <f t="shared" si="228"/>
        <v>6.0055783944745755E-6</v>
      </c>
      <c r="AK245" s="33">
        <f t="shared" si="229"/>
        <v>2.650150560412623E-5</v>
      </c>
      <c r="AL245" s="33">
        <f t="shared" si="230"/>
        <v>1.2252773066379063E-5</v>
      </c>
      <c r="AM245" s="35">
        <f t="shared" si="231"/>
        <v>-8.4873802295215572E-4</v>
      </c>
      <c r="AN245" s="52">
        <f t="shared" si="232"/>
        <v>-7.0249411056044764E-6</v>
      </c>
      <c r="AO245" s="34">
        <f t="shared" si="233"/>
        <v>-5.6617663271030239E-6</v>
      </c>
      <c r="AP245" s="34">
        <f t="shared" si="234"/>
        <v>-1.121511832558042E-5</v>
      </c>
      <c r="AQ245" s="34">
        <f t="shared" si="235"/>
        <v>-1.1979608482848292E-4</v>
      </c>
      <c r="AR245" s="34">
        <f t="shared" si="236"/>
        <v>-2.9339933155236864E-6</v>
      </c>
      <c r="AS245" s="34">
        <f t="shared" si="237"/>
        <v>5.830674695950222E-6</v>
      </c>
      <c r="AT245" s="34">
        <f t="shared" si="238"/>
        <v>-1.7900148454597087E-6</v>
      </c>
      <c r="AU245" s="34">
        <f t="shared" si="239"/>
        <v>1.8705912364191946E-5</v>
      </c>
      <c r="AV245" s="34">
        <f t="shared" si="240"/>
        <v>4.4571798264447793E-6</v>
      </c>
      <c r="AW245" s="53">
        <f t="shared" si="241"/>
        <v>-8.5653361619209001E-4</v>
      </c>
      <c r="AX245" s="52">
        <f t="shared" si="242"/>
        <v>-3.653203185405296E-6</v>
      </c>
      <c r="AY245" s="34">
        <f t="shared" si="243"/>
        <v>-2.2900284069038435E-6</v>
      </c>
      <c r="AZ245" s="34">
        <f t="shared" si="244"/>
        <v>-7.8433804053812395E-6</v>
      </c>
      <c r="BA245" s="34">
        <f t="shared" si="245"/>
        <v>-1.1642434690828374E-4</v>
      </c>
      <c r="BB245" s="34">
        <f t="shared" si="246"/>
        <v>4.3774460467549403E-7</v>
      </c>
      <c r="BC245" s="34">
        <f t="shared" si="247"/>
        <v>9.2024126161494024E-6</v>
      </c>
      <c r="BD245" s="34">
        <f t="shared" si="248"/>
        <v>1.5817230747394717E-6</v>
      </c>
      <c r="BE245" s="34">
        <f t="shared" si="249"/>
        <v>2.2077650284391126E-5</v>
      </c>
      <c r="BF245" s="34">
        <f t="shared" si="250"/>
        <v>7.8289177466439597E-6</v>
      </c>
      <c r="BG245" s="53">
        <f t="shared" si="251"/>
        <v>-8.5316187827189083E-4</v>
      </c>
      <c r="BH245" s="32">
        <v>7.7065213432980784E-7</v>
      </c>
      <c r="BI245" s="33">
        <v>2.1338269128312604E-6</v>
      </c>
      <c r="BJ245" s="33">
        <v>-3.4195250856461357E-6</v>
      </c>
      <c r="BK245" s="33">
        <v>-1.1200049158854863E-4</v>
      </c>
      <c r="BL245" s="33">
        <v>4.8615999244105979E-6</v>
      </c>
      <c r="BM245" s="33">
        <v>1.3626267935884506E-5</v>
      </c>
      <c r="BN245" s="33">
        <v>6.0055783944745755E-6</v>
      </c>
      <c r="BO245" s="33">
        <v>2.650150560412623E-5</v>
      </c>
      <c r="BP245" s="33">
        <v>1.2252773066379063E-5</v>
      </c>
      <c r="BQ245" s="35">
        <v>-8.4873802295215572E-4</v>
      </c>
      <c r="BR245" s="32">
        <v>-7.0249411056044764E-6</v>
      </c>
      <c r="BS245" s="33">
        <v>-5.6617663271030239E-6</v>
      </c>
      <c r="BT245" s="33">
        <v>-1.121511832558042E-5</v>
      </c>
      <c r="BU245" s="33">
        <v>-1.1979608482848292E-4</v>
      </c>
      <c r="BV245" s="33">
        <v>-2.9339933155236864E-6</v>
      </c>
      <c r="BW245" s="33">
        <v>5.830674695950222E-6</v>
      </c>
      <c r="BX245" s="33">
        <v>-1.7900148454597087E-6</v>
      </c>
      <c r="BY245" s="33">
        <v>1.8705912364191946E-5</v>
      </c>
      <c r="BZ245" s="33">
        <v>4.4571798264447793E-6</v>
      </c>
      <c r="CA245" s="35">
        <v>-8.5653361619209001E-4</v>
      </c>
      <c r="CB245" s="52">
        <v>-3.653203185405296E-6</v>
      </c>
      <c r="CC245" s="34">
        <v>-2.2900284069038435E-6</v>
      </c>
      <c r="CD245" s="34">
        <v>-7.8433804053812395E-6</v>
      </c>
      <c r="CE245" s="34">
        <v>-1.1642434690828374E-4</v>
      </c>
      <c r="CF245" s="34">
        <v>4.3774460467549403E-7</v>
      </c>
      <c r="CG245" s="34">
        <v>9.2024126161494024E-6</v>
      </c>
      <c r="CH245" s="34">
        <v>1.5817230747394717E-6</v>
      </c>
      <c r="CI245" s="34">
        <v>2.2077650284391126E-5</v>
      </c>
      <c r="CJ245" s="34">
        <v>7.8289177466439597E-6</v>
      </c>
      <c r="CK245" s="53">
        <v>-8.5316187827189083E-4</v>
      </c>
      <c r="CL245" s="33">
        <v>0</v>
      </c>
      <c r="CM245" s="33">
        <f t="shared" si="263"/>
        <v>1.2256494522189465E-2</v>
      </c>
      <c r="CN245" s="33">
        <f t="shared" si="208"/>
        <v>6.1046216862827851E-3</v>
      </c>
      <c r="CO245" s="33">
        <f t="shared" si="209"/>
        <v>4.9354011065121384E-3</v>
      </c>
      <c r="CP245" s="33">
        <f t="shared" si="210"/>
        <v>5.1157691802403704E-3</v>
      </c>
      <c r="CQ245" s="33">
        <f t="shared" si="211"/>
        <v>4.3390712285424904E-3</v>
      </c>
      <c r="CR245" s="33">
        <f t="shared" si="212"/>
        <v>4.3197803083572239E-3</v>
      </c>
      <c r="CS245" s="33">
        <f t="shared" si="213"/>
        <v>1.0353449459525654E-2</v>
      </c>
      <c r="CT245" s="33">
        <f t="shared" si="214"/>
        <v>1.0948496175731792E-2</v>
      </c>
      <c r="CU245" s="33">
        <f t="shared" si="215"/>
        <v>4.1464169373661708E-3</v>
      </c>
      <c r="CV245" s="33">
        <f t="shared" si="216"/>
        <v>4.7638783515195904E-3</v>
      </c>
      <c r="CW245" s="33">
        <f t="shared" si="217"/>
        <v>9.3377503584981536E-3</v>
      </c>
      <c r="CX245" s="35">
        <f t="shared" si="218"/>
        <v>1.105364412432297E-2</v>
      </c>
    </row>
    <row r="246" spans="1:102" x14ac:dyDescent="0.3">
      <c r="A246" s="21">
        <v>43858</v>
      </c>
      <c r="B246" s="22">
        <v>3276.24</v>
      </c>
      <c r="C246" s="23">
        <v>5890.88</v>
      </c>
      <c r="D246" s="23">
        <v>6652.3040000000001</v>
      </c>
      <c r="E246" s="23">
        <f t="shared" si="252"/>
        <v>5875.6075081235576</v>
      </c>
      <c r="F246" s="23">
        <f>VLOOKUP($A246,Data!S$7:T$800,2,0)</f>
        <v>325.93603400000001</v>
      </c>
      <c r="G246" s="23">
        <f>VLOOKUP($A246,Data!V$7:Y$800,4,0)</f>
        <v>32.152047428069487</v>
      </c>
      <c r="H246" s="23">
        <f>VLOOKUP($A246,Data!P$7:Q$800,2,0)</f>
        <v>58.439599999999999</v>
      </c>
      <c r="I246" s="23">
        <f>VLOOKUP($A246,Data!K$7:N$800,4,0)</f>
        <v>61.222923491942488</v>
      </c>
      <c r="J246" s="23">
        <f>VLOOKUP($A246,Data!AA$7:AB$800,2,0)</f>
        <v>599.43129999999996</v>
      </c>
      <c r="K246" s="23">
        <f>VLOOKUP($A246,Data!AD$7:AE$800,2,0)</f>
        <v>60.581600000000002</v>
      </c>
      <c r="L246" s="23">
        <f>VLOOKUP($A246,Data!AL$7:AO$800,4,0)</f>
        <v>322.69202840101821</v>
      </c>
      <c r="M246" s="23">
        <f>VLOOKUP($A246,Data!AG$7:AJ$800,4,0)</f>
        <v>32.570892701106843</v>
      </c>
      <c r="N246" s="23">
        <f>VLOOKUP($A246,Data!AQ$7:AU$800,5,0)</f>
        <v>32.886821994368852</v>
      </c>
      <c r="O246" s="24">
        <f>VLOOKUP($A246,Data!AQ$7:AW$800,7,0)</f>
        <v>32.951097861182085</v>
      </c>
      <c r="P246" s="32">
        <f t="shared" si="219"/>
        <v>1.0053551114029613E-2</v>
      </c>
      <c r="Q246" s="33">
        <f t="shared" si="205"/>
        <v>1.0070042780106814E-2</v>
      </c>
      <c r="R246" s="33">
        <f t="shared" si="206"/>
        <v>1.0074930712360208E-2</v>
      </c>
      <c r="S246" s="34">
        <f t="shared" si="220"/>
        <v>1.0071723772610619E-2</v>
      </c>
      <c r="T246" s="33">
        <f t="shared" si="221"/>
        <v>1.0072285475176468E-2</v>
      </c>
      <c r="U246" s="33">
        <f t="shared" si="253"/>
        <v>1.007338706082761E-2</v>
      </c>
      <c r="V246" s="33">
        <f t="shared" si="254"/>
        <v>1.0085366970812082E-2</v>
      </c>
      <c r="W246" s="33">
        <f t="shared" si="255"/>
        <v>1.0227272727272751E-2</v>
      </c>
      <c r="X246" s="33">
        <f t="shared" si="256"/>
        <v>1.0072733571756753E-2</v>
      </c>
      <c r="Y246" s="33">
        <f t="shared" si="257"/>
        <v>1.0083899107655059E-2</v>
      </c>
      <c r="Z246" s="33">
        <f t="shared" si="258"/>
        <v>1.0055822906640977E-2</v>
      </c>
      <c r="AA246" s="33">
        <f t="shared" si="259"/>
        <v>1.0100357297831541E-2</v>
      </c>
      <c r="AB246" s="33">
        <f t="shared" si="260"/>
        <v>1.0086641380158134E-2</v>
      </c>
      <c r="AC246" s="35">
        <f t="shared" si="261"/>
        <v>1.151888577605531E-2</v>
      </c>
      <c r="AD246" s="32">
        <f t="shared" si="222"/>
        <v>2.2426950696541326E-6</v>
      </c>
      <c r="AE246" s="33">
        <f t="shared" si="223"/>
        <v>3.3442807207961778E-6</v>
      </c>
      <c r="AF246" s="33">
        <f t="shared" si="224"/>
        <v>1.5324190705268137E-5</v>
      </c>
      <c r="AG246" s="33">
        <f t="shared" si="225"/>
        <v>1.5722994716593774E-4</v>
      </c>
      <c r="AH246" s="33">
        <f t="shared" si="226"/>
        <v>2.6907916499396833E-6</v>
      </c>
      <c r="AI246" s="33">
        <f t="shared" si="227"/>
        <v>1.3856327548245062E-5</v>
      </c>
      <c r="AJ246" s="33">
        <f t="shared" si="228"/>
        <v>-1.4219873465837196E-5</v>
      </c>
      <c r="AK246" s="33">
        <f t="shared" si="229"/>
        <v>3.0314517724727708E-5</v>
      </c>
      <c r="AL246" s="33">
        <f t="shared" si="230"/>
        <v>1.6598600051320744E-5</v>
      </c>
      <c r="AM246" s="35">
        <f t="shared" si="231"/>
        <v>1.4488429959484961E-3</v>
      </c>
      <c r="AN246" s="52">
        <f t="shared" si="232"/>
        <v>-2.6452371837404343E-6</v>
      </c>
      <c r="AO246" s="34">
        <f t="shared" si="233"/>
        <v>-1.5436515325983891E-6</v>
      </c>
      <c r="AP246" s="34">
        <f t="shared" si="234"/>
        <v>1.043625845187357E-5</v>
      </c>
      <c r="AQ246" s="34">
        <f t="shared" si="235"/>
        <v>1.5234201491254318E-4</v>
      </c>
      <c r="AR246" s="34">
        <f t="shared" si="236"/>
        <v>-2.1971406034548835E-6</v>
      </c>
      <c r="AS246" s="34">
        <f t="shared" si="237"/>
        <v>8.9683952948504952E-6</v>
      </c>
      <c r="AT246" s="34">
        <f t="shared" si="238"/>
        <v>-1.9107805719231763E-5</v>
      </c>
      <c r="AU246" s="34">
        <f t="shared" si="239"/>
        <v>2.5426585471333141E-5</v>
      </c>
      <c r="AV246" s="34">
        <f t="shared" si="240"/>
        <v>1.1710667797926178E-5</v>
      </c>
      <c r="AW246" s="53">
        <f t="shared" si="241"/>
        <v>1.4439550636951015E-3</v>
      </c>
      <c r="AX246" s="52">
        <f t="shared" si="242"/>
        <v>5.6170256579335387E-7</v>
      </c>
      <c r="AY246" s="34">
        <f t="shared" si="243"/>
        <v>1.6632882169353991E-6</v>
      </c>
      <c r="AZ246" s="34">
        <f t="shared" si="244"/>
        <v>1.3643198201407358E-5</v>
      </c>
      <c r="BA246" s="34">
        <f t="shared" si="245"/>
        <v>1.5554895466207697E-4</v>
      </c>
      <c r="BB246" s="34">
        <f t="shared" si="246"/>
        <v>1.0097991460789046E-6</v>
      </c>
      <c r="BC246" s="34">
        <f t="shared" si="247"/>
        <v>1.2175335044384283E-5</v>
      </c>
      <c r="BD246" s="34">
        <f t="shared" si="248"/>
        <v>-1.5900865969697975E-5</v>
      </c>
      <c r="BE246" s="34">
        <f t="shared" si="249"/>
        <v>2.8633525220866929E-5</v>
      </c>
      <c r="BF246" s="34">
        <f t="shared" si="250"/>
        <v>1.4917607547459966E-5</v>
      </c>
      <c r="BG246" s="53">
        <f t="shared" si="251"/>
        <v>1.4471620034446353E-3</v>
      </c>
      <c r="BH246" s="32">
        <v>2.2426950696541326E-6</v>
      </c>
      <c r="BI246" s="33">
        <v>3.3442807207961778E-6</v>
      </c>
      <c r="BJ246" s="33">
        <v>1.5324190705268137E-5</v>
      </c>
      <c r="BK246" s="33">
        <v>1.5722994716593774E-4</v>
      </c>
      <c r="BL246" s="33">
        <v>2.6907916499396833E-6</v>
      </c>
      <c r="BM246" s="33">
        <v>1.3856327548245062E-5</v>
      </c>
      <c r="BN246" s="33">
        <v>-1.4219873465837196E-5</v>
      </c>
      <c r="BO246" s="33">
        <v>3.0314517724727708E-5</v>
      </c>
      <c r="BP246" s="33">
        <v>1.6598600051320744E-5</v>
      </c>
      <c r="BQ246" s="35">
        <v>1.4488429959484961E-3</v>
      </c>
      <c r="BR246" s="32">
        <v>-2.6452371837404343E-6</v>
      </c>
      <c r="BS246" s="33">
        <v>-1.5436515325983891E-6</v>
      </c>
      <c r="BT246" s="33">
        <v>1.043625845187357E-5</v>
      </c>
      <c r="BU246" s="33">
        <v>1.5234201491254318E-4</v>
      </c>
      <c r="BV246" s="33">
        <v>-2.1971406034548835E-6</v>
      </c>
      <c r="BW246" s="33">
        <v>8.9683952948504952E-6</v>
      </c>
      <c r="BX246" s="33">
        <v>-1.9107805719231763E-5</v>
      </c>
      <c r="BY246" s="33">
        <v>2.5426585471333141E-5</v>
      </c>
      <c r="BZ246" s="33">
        <v>1.1710667797926178E-5</v>
      </c>
      <c r="CA246" s="35">
        <v>1.4439550636951015E-3</v>
      </c>
      <c r="CB246" s="52">
        <v>5.6170256579335387E-7</v>
      </c>
      <c r="CC246" s="34">
        <v>1.6632882169353991E-6</v>
      </c>
      <c r="CD246" s="34">
        <v>1.3643198201407358E-5</v>
      </c>
      <c r="CE246" s="34">
        <v>1.5554895466207697E-4</v>
      </c>
      <c r="CF246" s="34">
        <v>1.0097991460789046E-6</v>
      </c>
      <c r="CG246" s="34">
        <v>1.2175335044384283E-5</v>
      </c>
      <c r="CH246" s="34">
        <v>-1.5900865969697975E-5</v>
      </c>
      <c r="CI246" s="34">
        <v>2.8633525220866929E-5</v>
      </c>
      <c r="CJ246" s="34">
        <v>1.4917607547459966E-5</v>
      </c>
      <c r="CK246" s="53">
        <v>1.4471620034446353E-3</v>
      </c>
      <c r="CL246" s="33">
        <v>0</v>
      </c>
      <c r="CM246" s="33">
        <f t="shared" si="263"/>
        <v>1.2248596713637872E-2</v>
      </c>
      <c r="CN246" s="33">
        <f t="shared" si="208"/>
        <v>6.1001670486213744E-3</v>
      </c>
      <c r="CO246" s="33">
        <f t="shared" si="209"/>
        <v>4.9346259909714973E-3</v>
      </c>
      <c r="CP246" s="33">
        <f t="shared" si="210"/>
        <v>5.1136226125125805E-3</v>
      </c>
      <c r="CQ246" s="33">
        <f t="shared" si="211"/>
        <v>4.3425085320938361E-3</v>
      </c>
      <c r="CR246" s="33">
        <f t="shared" si="212"/>
        <v>4.4323731755873119E-3</v>
      </c>
      <c r="CS246" s="33">
        <f t="shared" si="213"/>
        <v>1.0348533359845424E-2</v>
      </c>
      <c r="CT246" s="33">
        <f t="shared" si="214"/>
        <v>1.0934709159710732E-2</v>
      </c>
      <c r="CU246" s="33">
        <f t="shared" si="215"/>
        <v>4.140381350272504E-3</v>
      </c>
      <c r="CV246" s="33">
        <f t="shared" si="216"/>
        <v>4.7372285922411272E-3</v>
      </c>
      <c r="CW246" s="33">
        <f t="shared" si="217"/>
        <v>9.3253727760165273E-3</v>
      </c>
      <c r="CX246" s="35">
        <f t="shared" si="218"/>
        <v>1.1913225860252563E-2</v>
      </c>
    </row>
    <row r="247" spans="1:102" x14ac:dyDescent="0.3">
      <c r="A247" s="21">
        <v>43857</v>
      </c>
      <c r="B247" s="22">
        <v>3243.63</v>
      </c>
      <c r="C247" s="23">
        <v>5832.15</v>
      </c>
      <c r="D247" s="23">
        <v>6585.951</v>
      </c>
      <c r="E247" s="23">
        <f t="shared" si="252"/>
        <v>5817.0200886113371</v>
      </c>
      <c r="F247" s="23">
        <f>VLOOKUP($A247,Data!S$7:T$800,2,0)</f>
        <v>322.68585000000002</v>
      </c>
      <c r="G247" s="23">
        <f>VLOOKUP($A247,Data!V$7:Y$800,4,0)</f>
        <v>31.831397440959663</v>
      </c>
      <c r="H247" s="23">
        <f>VLOOKUP($A247,Data!P$7:Q$800,2,0)</f>
        <v>57.856099999999998</v>
      </c>
      <c r="I247" s="23">
        <f>VLOOKUP($A247,Data!K$7:N$800,4,0)</f>
        <v>60.603118867164667</v>
      </c>
      <c r="J247" s="23">
        <f>VLOOKUP($A247,Data!AA$7:AB$800,2,0)</f>
        <v>593.45360000000005</v>
      </c>
      <c r="K247" s="23">
        <f>VLOOKUP($A247,Data!AD$7:AE$800,2,0)</f>
        <v>59.976799999999997</v>
      </c>
      <c r="L247" s="23">
        <f>VLOOKUP($A247,Data!AL$7:AO$800,4,0)</f>
        <v>319.47940013098116</v>
      </c>
      <c r="M247" s="23">
        <f>VLOOKUP($A247,Data!AG$7:AJ$800,4,0)</f>
        <v>32.24520461337012</v>
      </c>
      <c r="N247" s="23">
        <f>VLOOKUP($A247,Data!AQ$7:AU$800,5,0)</f>
        <v>32.55841691900121</v>
      </c>
      <c r="O247" s="24">
        <f>VLOOKUP($A247,Data!AQ$7:AW$800,7,0)</f>
        <v>32.575860247929441</v>
      </c>
      <c r="P247" s="32">
        <f t="shared" si="219"/>
        <v>-1.5730684849202037E-2</v>
      </c>
      <c r="Q247" s="33">
        <f t="shared" si="205"/>
        <v>-1.5732350891167979E-2</v>
      </c>
      <c r="R247" s="33">
        <f t="shared" si="206"/>
        <v>-1.5732260444621504E-2</v>
      </c>
      <c r="S247" s="34">
        <f t="shared" si="220"/>
        <v>-1.5732260444621504E-2</v>
      </c>
      <c r="T247" s="33">
        <f t="shared" si="221"/>
        <v>-1.5737918343263324E-2</v>
      </c>
      <c r="U247" s="33">
        <f t="shared" si="253"/>
        <v>-1.5738765465370896E-2</v>
      </c>
      <c r="V247" s="33">
        <f t="shared" si="254"/>
        <v>-1.5741373972038786E-2</v>
      </c>
      <c r="W247" s="33">
        <f t="shared" si="255"/>
        <v>-1.5817223198594021E-2</v>
      </c>
      <c r="X247" s="33">
        <f t="shared" si="256"/>
        <v>-1.5737979745007125E-2</v>
      </c>
      <c r="Y247" s="33">
        <f t="shared" si="257"/>
        <v>-1.572495281857722E-2</v>
      </c>
      <c r="Z247" s="33">
        <f t="shared" si="258"/>
        <v>-1.5716403852525707E-2</v>
      </c>
      <c r="AA247" s="33">
        <f t="shared" si="259"/>
        <v>-1.58433534239939E-2</v>
      </c>
      <c r="AB247" s="33">
        <f t="shared" si="260"/>
        <v>-1.5691052102333791E-2</v>
      </c>
      <c r="AC247" s="35">
        <f t="shared" si="261"/>
        <v>-1.5422685623037502E-2</v>
      </c>
      <c r="AD247" s="32">
        <f t="shared" si="222"/>
        <v>-5.56745209534526E-6</v>
      </c>
      <c r="AE247" s="33">
        <f t="shared" si="223"/>
        <v>-6.4145742029175778E-6</v>
      </c>
      <c r="AF247" s="33">
        <f t="shared" si="224"/>
        <v>-9.0230808708069432E-6</v>
      </c>
      <c r="AG247" s="33">
        <f t="shared" si="225"/>
        <v>-8.4872307426042681E-5</v>
      </c>
      <c r="AH247" s="33">
        <f t="shared" si="226"/>
        <v>-5.6288538391457976E-6</v>
      </c>
      <c r="AI247" s="33">
        <f t="shared" si="227"/>
        <v>7.398072590758531E-6</v>
      </c>
      <c r="AJ247" s="33">
        <f t="shared" si="228"/>
        <v>1.5947038642272204E-5</v>
      </c>
      <c r="AK247" s="33">
        <f t="shared" si="229"/>
        <v>-1.1100253282592121E-4</v>
      </c>
      <c r="AL247" s="33">
        <f t="shared" si="230"/>
        <v>4.1298788834187583E-5</v>
      </c>
      <c r="AM247" s="35">
        <f t="shared" si="231"/>
        <v>3.0966526813047679E-4</v>
      </c>
      <c r="AN247" s="52">
        <f t="shared" si="232"/>
        <v>-5.6578986418198696E-6</v>
      </c>
      <c r="AO247" s="34">
        <f t="shared" si="233"/>
        <v>-6.5050207493921874E-6</v>
      </c>
      <c r="AP247" s="34">
        <f t="shared" si="234"/>
        <v>-9.1135274172815528E-6</v>
      </c>
      <c r="AQ247" s="34">
        <f t="shared" si="235"/>
        <v>-8.4962753972517291E-5</v>
      </c>
      <c r="AR247" s="34">
        <f t="shared" si="236"/>
        <v>-5.7193003856204072E-6</v>
      </c>
      <c r="AS247" s="34">
        <f t="shared" si="237"/>
        <v>7.3076260442839214E-6</v>
      </c>
      <c r="AT247" s="34">
        <f t="shared" si="238"/>
        <v>1.5856592095797595E-5</v>
      </c>
      <c r="AU247" s="34">
        <f t="shared" si="239"/>
        <v>-1.1109297937239582E-4</v>
      </c>
      <c r="AV247" s="34">
        <f t="shared" si="240"/>
        <v>4.1208342287712973E-5</v>
      </c>
      <c r="AW247" s="53">
        <f t="shared" si="241"/>
        <v>3.0957482158400218E-4</v>
      </c>
      <c r="AX247" s="52">
        <f t="shared" si="242"/>
        <v>-5.6578986418198696E-6</v>
      </c>
      <c r="AY247" s="34">
        <f t="shared" si="243"/>
        <v>-6.5050207493921874E-6</v>
      </c>
      <c r="AZ247" s="34">
        <f t="shared" si="244"/>
        <v>-9.1135274172815528E-6</v>
      </c>
      <c r="BA247" s="34">
        <f t="shared" si="245"/>
        <v>-8.4962753972517291E-5</v>
      </c>
      <c r="BB247" s="34">
        <f t="shared" si="246"/>
        <v>-5.7193003856204072E-6</v>
      </c>
      <c r="BC247" s="34">
        <f t="shared" si="247"/>
        <v>7.3076260442839214E-6</v>
      </c>
      <c r="BD247" s="34">
        <f t="shared" si="248"/>
        <v>1.5856592095797595E-5</v>
      </c>
      <c r="BE247" s="34">
        <f t="shared" si="249"/>
        <v>-1.1109297937239582E-4</v>
      </c>
      <c r="BF247" s="34">
        <f t="shared" si="250"/>
        <v>4.1208342287712973E-5</v>
      </c>
      <c r="BG247" s="53">
        <f t="shared" si="251"/>
        <v>3.0957482158400218E-4</v>
      </c>
      <c r="BH247" s="32">
        <v>-5.56745209534526E-6</v>
      </c>
      <c r="BI247" s="33">
        <v>-6.4145742029175778E-6</v>
      </c>
      <c r="BJ247" s="33">
        <v>-9.0230808708069432E-6</v>
      </c>
      <c r="BK247" s="33">
        <v>-8.4872307426042681E-5</v>
      </c>
      <c r="BL247" s="33">
        <v>-5.6288538391457976E-6</v>
      </c>
      <c r="BM247" s="33">
        <v>7.398072590758531E-6</v>
      </c>
      <c r="BN247" s="33">
        <v>1.5947038642272204E-5</v>
      </c>
      <c r="BO247" s="33">
        <v>-1.1100253282592121E-4</v>
      </c>
      <c r="BP247" s="33">
        <v>4.1298788834187583E-5</v>
      </c>
      <c r="BQ247" s="35">
        <v>3.0966526813047679E-4</v>
      </c>
      <c r="BR247" s="32">
        <v>-5.6578986418198696E-6</v>
      </c>
      <c r="BS247" s="33">
        <v>-6.5050207493921874E-6</v>
      </c>
      <c r="BT247" s="33">
        <v>-9.1135274172815528E-6</v>
      </c>
      <c r="BU247" s="33">
        <v>-8.4962753972517291E-5</v>
      </c>
      <c r="BV247" s="33">
        <v>-5.7193003856204072E-6</v>
      </c>
      <c r="BW247" s="33">
        <v>7.3076260442839214E-6</v>
      </c>
      <c r="BX247" s="33">
        <v>1.5856592095797595E-5</v>
      </c>
      <c r="BY247" s="33">
        <v>-1.1109297937239582E-4</v>
      </c>
      <c r="BZ247" s="33">
        <v>4.1208342287712973E-5</v>
      </c>
      <c r="CA247" s="35">
        <v>3.0957482158400218E-4</v>
      </c>
      <c r="CB247" s="52">
        <v>-5.6578986418198696E-6</v>
      </c>
      <c r="CC247" s="34">
        <v>-6.5050207493921874E-6</v>
      </c>
      <c r="CD247" s="34">
        <v>-9.1135274172815528E-6</v>
      </c>
      <c r="CE247" s="34">
        <v>-8.4962753972517291E-5</v>
      </c>
      <c r="CF247" s="34">
        <v>-5.7193003856204072E-6</v>
      </c>
      <c r="CG247" s="34">
        <v>7.3076260442839214E-6</v>
      </c>
      <c r="CH247" s="34">
        <v>1.5856592095797595E-5</v>
      </c>
      <c r="CI247" s="34">
        <v>-1.1109297937239582E-4</v>
      </c>
      <c r="CJ247" s="34">
        <v>4.1208342287712973E-5</v>
      </c>
      <c r="CK247" s="53">
        <v>3.0957482158400218E-4</v>
      </c>
      <c r="CL247" s="33">
        <v>0</v>
      </c>
      <c r="CM247" s="33">
        <f t="shared" si="263"/>
        <v>1.2243698262628167E-2</v>
      </c>
      <c r="CN247" s="33">
        <f t="shared" si="208"/>
        <v>6.0984926657050575E-3</v>
      </c>
      <c r="CO247" s="33">
        <f t="shared" si="209"/>
        <v>4.932394703208054E-3</v>
      </c>
      <c r="CP247" s="33">
        <f t="shared" si="210"/>
        <v>5.1102947532173371E-3</v>
      </c>
      <c r="CQ247" s="33">
        <f t="shared" si="211"/>
        <v>4.3272714673492363E-3</v>
      </c>
      <c r="CR247" s="33">
        <f t="shared" si="212"/>
        <v>4.2760451361159024E-3</v>
      </c>
      <c r="CS247" s="33">
        <f t="shared" si="213"/>
        <v>1.034584183347631E-2</v>
      </c>
      <c r="CT247" s="33">
        <f t="shared" si="214"/>
        <v>1.0920841160753314E-2</v>
      </c>
      <c r="CU247" s="33">
        <f t="shared" si="215"/>
        <v>4.154517944350733E-3</v>
      </c>
      <c r="CV247" s="33">
        <f t="shared" si="216"/>
        <v>4.7070750294742059E-3</v>
      </c>
      <c r="CW247" s="33">
        <f t="shared" si="217"/>
        <v>9.3087866857763935E-3</v>
      </c>
      <c r="CX247" s="35">
        <f t="shared" si="218"/>
        <v>1.0463818033654926E-2</v>
      </c>
    </row>
    <row r="248" spans="1:102" x14ac:dyDescent="0.3">
      <c r="A248" s="21">
        <v>43854</v>
      </c>
      <c r="B248" s="22">
        <v>3295.47</v>
      </c>
      <c r="C248" s="23">
        <v>5925.37</v>
      </c>
      <c r="D248" s="23">
        <v>6691.2190000000001</v>
      </c>
      <c r="E248" s="23">
        <f t="shared" si="252"/>
        <v>5909.9977118411389</v>
      </c>
      <c r="F248" s="23">
        <f>VLOOKUP($A248,Data!S$7:T$800,2,0)</f>
        <v>327.84545500000002</v>
      </c>
      <c r="G248" s="23">
        <f>VLOOKUP($A248,Data!V$7:Y$800,4,0)</f>
        <v>32.340395338245685</v>
      </c>
      <c r="H248" s="23">
        <f>VLOOKUP($A248,Data!P$7:Q$800,2,0)</f>
        <v>58.781399999999998</v>
      </c>
      <c r="I248" s="23">
        <f>VLOOKUP($A248,Data!K$7:N$800,4,0)</f>
        <v>61.577097563244102</v>
      </c>
      <c r="J248" s="23">
        <f>VLOOKUP($A248,Data!AA$7:AB$800,2,0)</f>
        <v>602.94269999999995</v>
      </c>
      <c r="K248" s="23">
        <f>VLOOKUP($A248,Data!AD$7:AE$800,2,0)</f>
        <v>60.935000000000002</v>
      </c>
      <c r="L248" s="23">
        <f>VLOOKUP($A248,Data!AL$7:AO$800,4,0)</f>
        <v>324.58064056074534</v>
      </c>
      <c r="M248" s="23">
        <f>VLOOKUP($A248,Data!AG$7:AJ$800,4,0)</f>
        <v>32.764301014025449</v>
      </c>
      <c r="N248" s="23">
        <f>VLOOKUP($A248,Data!AQ$7:AU$800,5,0)</f>
        <v>33.07743670169922</v>
      </c>
      <c r="O248" s="24">
        <f>VLOOKUP($A248,Data!AQ$7:AW$800,7,0)</f>
        <v>33.086137342645706</v>
      </c>
      <c r="P248" s="32">
        <f t="shared" si="219"/>
        <v>-9.0421405245464381E-3</v>
      </c>
      <c r="Q248" s="33">
        <f t="shared" si="205"/>
        <v>-9.022765130483057E-3</v>
      </c>
      <c r="R248" s="33">
        <f t="shared" si="206"/>
        <v>-9.0146942715637612E-3</v>
      </c>
      <c r="S248" s="34">
        <f t="shared" si="220"/>
        <v>-9.0188112095111635E-3</v>
      </c>
      <c r="T248" s="33">
        <f t="shared" si="221"/>
        <v>-9.0213915967631841E-3</v>
      </c>
      <c r="U248" s="33">
        <f t="shared" si="253"/>
        <v>-9.022149150787806E-3</v>
      </c>
      <c r="V248" s="33">
        <f t="shared" si="254"/>
        <v>-9.0244399975049072E-3</v>
      </c>
      <c r="W248" s="33">
        <f t="shared" si="255"/>
        <v>-9.0246991766940177E-3</v>
      </c>
      <c r="X248" s="33">
        <f t="shared" si="256"/>
        <v>-9.0194375560458395E-3</v>
      </c>
      <c r="Y248" s="33">
        <f t="shared" si="257"/>
        <v>-9.0065182602359073E-3</v>
      </c>
      <c r="Z248" s="33">
        <f t="shared" si="258"/>
        <v>-9.029742755372383E-3</v>
      </c>
      <c r="AA248" s="33">
        <f t="shared" si="259"/>
        <v>-9.1441913227714444E-3</v>
      </c>
      <c r="AB248" s="33">
        <f t="shared" si="260"/>
        <v>-9.0057323036421E-3</v>
      </c>
      <c r="AC248" s="35">
        <f t="shared" si="261"/>
        <v>-9.6685530721283275E-3</v>
      </c>
      <c r="AD248" s="32">
        <f t="shared" si="222"/>
        <v>1.3735337198728104E-6</v>
      </c>
      <c r="AE248" s="33">
        <f t="shared" si="223"/>
        <v>6.1597969525095664E-7</v>
      </c>
      <c r="AF248" s="33">
        <f t="shared" si="224"/>
        <v>-1.6748670218502681E-6</v>
      </c>
      <c r="AG248" s="33">
        <f t="shared" si="225"/>
        <v>-1.9340462109607159E-6</v>
      </c>
      <c r="AH248" s="33">
        <f t="shared" si="226"/>
        <v>3.3275744372174287E-6</v>
      </c>
      <c r="AI248" s="33">
        <f t="shared" si="227"/>
        <v>1.6246870247149658E-5</v>
      </c>
      <c r="AJ248" s="33">
        <f t="shared" si="228"/>
        <v>-6.9776248893260728E-6</v>
      </c>
      <c r="AK248" s="33">
        <f t="shared" si="229"/>
        <v>-1.2142619228838747E-4</v>
      </c>
      <c r="AL248" s="33">
        <f t="shared" si="230"/>
        <v>1.7032826840956972E-5</v>
      </c>
      <c r="AM248" s="35">
        <f t="shared" si="231"/>
        <v>-6.4578794164527054E-4</v>
      </c>
      <c r="AN248" s="52">
        <f t="shared" si="232"/>
        <v>-6.6973251994228988E-6</v>
      </c>
      <c r="AO248" s="34">
        <f t="shared" si="233"/>
        <v>-7.4548792240447526E-6</v>
      </c>
      <c r="AP248" s="34">
        <f t="shared" si="234"/>
        <v>-9.7457259411459773E-6</v>
      </c>
      <c r="AQ248" s="34">
        <f t="shared" si="235"/>
        <v>-1.0004905130256425E-5</v>
      </c>
      <c r="AR248" s="34">
        <f t="shared" si="236"/>
        <v>-4.7432844820782805E-6</v>
      </c>
      <c r="AS248" s="34">
        <f t="shared" si="237"/>
        <v>8.1760113278539492E-6</v>
      </c>
      <c r="AT248" s="34">
        <f t="shared" si="238"/>
        <v>-1.5048483808621782E-5</v>
      </c>
      <c r="AU248" s="34">
        <f t="shared" si="239"/>
        <v>-1.2949705120768318E-4</v>
      </c>
      <c r="AV248" s="34">
        <f t="shared" si="240"/>
        <v>8.9619679216612624E-6</v>
      </c>
      <c r="AW248" s="53">
        <f t="shared" si="241"/>
        <v>-6.5385880056456624E-4</v>
      </c>
      <c r="AX248" s="52">
        <f t="shared" si="242"/>
        <v>-2.5803872519825077E-6</v>
      </c>
      <c r="AY248" s="34">
        <f t="shared" si="243"/>
        <v>-3.3379412766043615E-6</v>
      </c>
      <c r="AZ248" s="34">
        <f t="shared" si="244"/>
        <v>-5.6287879937055862E-6</v>
      </c>
      <c r="BA248" s="34">
        <f t="shared" si="245"/>
        <v>-5.887967182816034E-6</v>
      </c>
      <c r="BB248" s="34">
        <f t="shared" si="246"/>
        <v>-6.2634653463788936E-7</v>
      </c>
      <c r="BC248" s="34">
        <f t="shared" si="247"/>
        <v>1.229294927529434E-5</v>
      </c>
      <c r="BD248" s="34">
        <f t="shared" si="248"/>
        <v>-1.0931545861181391E-5</v>
      </c>
      <c r="BE248" s="34">
        <f t="shared" si="249"/>
        <v>-1.2538011326024279E-4</v>
      </c>
      <c r="BF248" s="34">
        <f t="shared" si="250"/>
        <v>1.3078905869101654E-5</v>
      </c>
      <c r="BG248" s="53">
        <f t="shared" si="251"/>
        <v>-6.4974186261712585E-4</v>
      </c>
      <c r="BH248" s="32">
        <v>1.3735337198728104E-6</v>
      </c>
      <c r="BI248" s="33">
        <v>6.1597969525095664E-7</v>
      </c>
      <c r="BJ248" s="33">
        <v>-1.6748670218502681E-6</v>
      </c>
      <c r="BK248" s="33">
        <v>-1.9340462109607159E-6</v>
      </c>
      <c r="BL248" s="33">
        <v>3.3275744372174287E-6</v>
      </c>
      <c r="BM248" s="33">
        <v>1.6246870247149658E-5</v>
      </c>
      <c r="BN248" s="33">
        <v>-6.9776248893260728E-6</v>
      </c>
      <c r="BO248" s="33">
        <v>-1.2142619228838747E-4</v>
      </c>
      <c r="BP248" s="33">
        <v>1.7032826840956972E-5</v>
      </c>
      <c r="BQ248" s="35">
        <v>-6.4578794164527054E-4</v>
      </c>
      <c r="BR248" s="32">
        <v>-6.6973251994228988E-6</v>
      </c>
      <c r="BS248" s="33">
        <v>-7.4548792240447526E-6</v>
      </c>
      <c r="BT248" s="33">
        <v>-9.7457259411459773E-6</v>
      </c>
      <c r="BU248" s="33">
        <v>-1.0004905130256425E-5</v>
      </c>
      <c r="BV248" s="33">
        <v>-4.7432844820782805E-6</v>
      </c>
      <c r="BW248" s="33">
        <v>8.1760113278539492E-6</v>
      </c>
      <c r="BX248" s="33">
        <v>-1.5048483808621782E-5</v>
      </c>
      <c r="BY248" s="33">
        <v>-1.2949705120768318E-4</v>
      </c>
      <c r="BZ248" s="33">
        <v>8.9619679216612624E-6</v>
      </c>
      <c r="CA248" s="35">
        <v>-6.5385880056456624E-4</v>
      </c>
      <c r="CB248" s="52">
        <v>-2.5803872519825077E-6</v>
      </c>
      <c r="CC248" s="34">
        <v>-3.3379412766043615E-6</v>
      </c>
      <c r="CD248" s="34">
        <v>-5.6287879937055862E-6</v>
      </c>
      <c r="CE248" s="34">
        <v>-5.887967182816034E-6</v>
      </c>
      <c r="CF248" s="34">
        <v>-6.2634653463788936E-7</v>
      </c>
      <c r="CG248" s="34">
        <v>1.229294927529434E-5</v>
      </c>
      <c r="CH248" s="34">
        <v>-1.0931545861181391E-5</v>
      </c>
      <c r="CI248" s="34">
        <v>-1.2538011326024279E-4</v>
      </c>
      <c r="CJ248" s="34">
        <v>1.3078905869101654E-5</v>
      </c>
      <c r="CK248" s="53">
        <v>-6.4974186261712585E-4</v>
      </c>
      <c r="CL248" s="33">
        <v>0</v>
      </c>
      <c r="CM248" s="33">
        <f t="shared" si="263"/>
        <v>1.2243605245308764E-2</v>
      </c>
      <c r="CN248" s="33">
        <f t="shared" si="208"/>
        <v>6.0984002130819448E-3</v>
      </c>
      <c r="CO248" s="33">
        <f t="shared" si="209"/>
        <v>4.9380790763751126E-3</v>
      </c>
      <c r="CP248" s="33">
        <f t="shared" si="210"/>
        <v>5.1168452037901879E-3</v>
      </c>
      <c r="CQ248" s="33">
        <f t="shared" si="211"/>
        <v>4.3364785252824056E-3</v>
      </c>
      <c r="CR248" s="33">
        <f t="shared" si="212"/>
        <v>4.3626502131934863E-3</v>
      </c>
      <c r="CS248" s="33">
        <f t="shared" si="213"/>
        <v>1.0351619856963534E-2</v>
      </c>
      <c r="CT248" s="33">
        <f t="shared" si="214"/>
        <v>1.0913242811300128E-2</v>
      </c>
      <c r="CU248" s="33">
        <f t="shared" si="215"/>
        <v>4.1382489635781727E-3</v>
      </c>
      <c r="CV248" s="33">
        <f t="shared" si="216"/>
        <v>4.8203954347820765E-3</v>
      </c>
      <c r="CW248" s="33">
        <f t="shared" si="217"/>
        <v>9.266438975193303E-3</v>
      </c>
      <c r="CX248" s="35">
        <f t="shared" si="218"/>
        <v>1.0146011047267312E-2</v>
      </c>
    </row>
    <row r="249" spans="1:102" x14ac:dyDescent="0.3">
      <c r="A249" s="21">
        <v>43853</v>
      </c>
      <c r="B249" s="22">
        <v>3325.54</v>
      </c>
      <c r="C249" s="23">
        <v>5979.32</v>
      </c>
      <c r="D249" s="23">
        <v>6752.0870000000004</v>
      </c>
      <c r="E249" s="23">
        <f t="shared" si="252"/>
        <v>5963.7839534112672</v>
      </c>
      <c r="F249" s="23">
        <f>VLOOKUP($A249,Data!S$7:T$800,2,0)</f>
        <v>330.83000199999998</v>
      </c>
      <c r="G249" s="23">
        <f>VLOOKUP($A249,Data!V$7:Y$800,4,0)</f>
        <v>32.63483165696568</v>
      </c>
      <c r="H249" s="23">
        <f>VLOOKUP($A249,Data!P$7:Q$800,2,0)</f>
        <v>59.316699999999997</v>
      </c>
      <c r="I249" s="23">
        <f>VLOOKUP($A249,Data!K$7:N$800,4,0)</f>
        <v>62.137873176138314</v>
      </c>
      <c r="J249" s="23">
        <f>VLOOKUP($A249,Data!AA$7:AB$800,2,0)</f>
        <v>608.43039999999996</v>
      </c>
      <c r="K249" s="23">
        <f>VLOOKUP($A249,Data!AD$7:AE$800,2,0)</f>
        <v>61.488799999999998</v>
      </c>
      <c r="L249" s="23">
        <f>VLOOKUP($A249,Data!AL$7:AO$800,4,0)</f>
        <v>327.53822648848728</v>
      </c>
      <c r="M249" s="23">
        <f>VLOOKUP($A249,Data!AG$7:AJ$800,4,0)</f>
        <v>33.066668961415381</v>
      </c>
      <c r="N249" s="23">
        <f>VLOOKUP($A249,Data!AQ$7:AU$800,5,0)</f>
        <v>33.378030307471157</v>
      </c>
      <c r="O249" s="24">
        <f>VLOOKUP($A249,Data!AQ$7:AW$800,7,0)</f>
        <v>33.409155536040906</v>
      </c>
      <c r="P249" s="32">
        <f t="shared" si="219"/>
        <v>1.1409648528637462E-3</v>
      </c>
      <c r="Q249" s="33">
        <f t="shared" si="205"/>
        <v>1.1921904825691332E-3</v>
      </c>
      <c r="R249" s="33">
        <f t="shared" si="206"/>
        <v>1.214282896924157E-3</v>
      </c>
      <c r="S249" s="34">
        <f t="shared" si="220"/>
        <v>1.2032851903150954E-3</v>
      </c>
      <c r="T249" s="33">
        <f t="shared" si="221"/>
        <v>1.2041899113439669E-3</v>
      </c>
      <c r="U249" s="33">
        <f t="shared" si="253"/>
        <v>1.2029443151841956E-3</v>
      </c>
      <c r="V249" s="33">
        <f t="shared" si="254"/>
        <v>1.206848824883755E-3</v>
      </c>
      <c r="W249" s="33">
        <f t="shared" si="255"/>
        <v>1.2682308180087531E-3</v>
      </c>
      <c r="X249" s="33">
        <f t="shared" si="256"/>
        <v>1.211958849677508E-3</v>
      </c>
      <c r="Y249" s="33">
        <f t="shared" si="257"/>
        <v>1.2424180744960989E-3</v>
      </c>
      <c r="Z249" s="33">
        <f t="shared" si="258"/>
        <v>1.2076052361040812E-3</v>
      </c>
      <c r="AA249" s="33">
        <f t="shared" si="259"/>
        <v>1.1898287668146157E-3</v>
      </c>
      <c r="AB249" s="33">
        <f t="shared" si="260"/>
        <v>1.2064197574233049E-3</v>
      </c>
      <c r="AC249" s="35">
        <f t="shared" si="261"/>
        <v>5.1400703927373392E-4</v>
      </c>
      <c r="AD249" s="32">
        <f t="shared" si="222"/>
        <v>1.1999428774833731E-5</v>
      </c>
      <c r="AE249" s="33">
        <f t="shared" si="223"/>
        <v>1.0753832615062464E-5</v>
      </c>
      <c r="AF249" s="33">
        <f t="shared" si="224"/>
        <v>1.4658342314621819E-5</v>
      </c>
      <c r="AG249" s="33">
        <f t="shared" si="225"/>
        <v>7.6040335439619966E-5</v>
      </c>
      <c r="AH249" s="33">
        <f t="shared" si="226"/>
        <v>1.9768367108374818E-5</v>
      </c>
      <c r="AI249" s="33">
        <f t="shared" si="227"/>
        <v>5.0227591926965687E-5</v>
      </c>
      <c r="AJ249" s="33">
        <f t="shared" si="228"/>
        <v>1.5414753534948034E-5</v>
      </c>
      <c r="AK249" s="33">
        <f t="shared" si="229"/>
        <v>-2.3617157545174905E-6</v>
      </c>
      <c r="AL249" s="33">
        <f t="shared" si="230"/>
        <v>1.4229274854171692E-5</v>
      </c>
      <c r="AM249" s="35">
        <f t="shared" si="231"/>
        <v>-6.7818344329539926E-4</v>
      </c>
      <c r="AN249" s="52">
        <f t="shared" si="232"/>
        <v>-1.0092985580190117E-5</v>
      </c>
      <c r="AO249" s="34">
        <f t="shared" si="233"/>
        <v>-1.1338581739961384E-5</v>
      </c>
      <c r="AP249" s="34">
        <f t="shared" si="234"/>
        <v>-7.4340720404020288E-6</v>
      </c>
      <c r="AQ249" s="34">
        <f t="shared" si="235"/>
        <v>5.3947921084596118E-5</v>
      </c>
      <c r="AR249" s="34">
        <f t="shared" si="236"/>
        <v>-2.3240472466490303E-6</v>
      </c>
      <c r="AS249" s="34">
        <f t="shared" si="237"/>
        <v>2.8135177571941838E-5</v>
      </c>
      <c r="AT249" s="34">
        <f t="shared" si="238"/>
        <v>-6.6776608200758147E-6</v>
      </c>
      <c r="AU249" s="34">
        <f t="shared" si="239"/>
        <v>-2.4454130109541339E-5</v>
      </c>
      <c r="AV249" s="34">
        <f t="shared" si="240"/>
        <v>-7.8631395008521565E-6</v>
      </c>
      <c r="AW249" s="53">
        <f t="shared" si="241"/>
        <v>-7.0027585765042311E-4</v>
      </c>
      <c r="AX249" s="52">
        <f t="shared" si="242"/>
        <v>9.0472102876049121E-7</v>
      </c>
      <c r="AY249" s="34">
        <f t="shared" si="243"/>
        <v>-3.4087513101077604E-7</v>
      </c>
      <c r="AZ249" s="34">
        <f t="shared" si="244"/>
        <v>3.5636345685485793E-6</v>
      </c>
      <c r="BA249" s="34">
        <f t="shared" si="245"/>
        <v>6.4945627693546726E-5</v>
      </c>
      <c r="BB249" s="34">
        <f t="shared" si="246"/>
        <v>8.6736593623015779E-6</v>
      </c>
      <c r="BC249" s="34">
        <f t="shared" si="247"/>
        <v>3.9132884180892447E-5</v>
      </c>
      <c r="BD249" s="34">
        <f t="shared" si="248"/>
        <v>4.3200457888747934E-6</v>
      </c>
      <c r="BE249" s="34">
        <f t="shared" si="249"/>
        <v>-1.3456423500590731E-5</v>
      </c>
      <c r="BF249" s="34">
        <f t="shared" si="250"/>
        <v>3.1345671080984516E-6</v>
      </c>
      <c r="BG249" s="53">
        <f t="shared" si="251"/>
        <v>-6.892781510414725E-4</v>
      </c>
      <c r="BH249" s="32">
        <v>1.1999428774833731E-5</v>
      </c>
      <c r="BI249" s="33">
        <v>1.0753832615062464E-5</v>
      </c>
      <c r="BJ249" s="33">
        <v>1.4658342314621819E-5</v>
      </c>
      <c r="BK249" s="33">
        <v>7.6040335439619966E-5</v>
      </c>
      <c r="BL249" s="33">
        <v>1.9768367108374818E-5</v>
      </c>
      <c r="BM249" s="33">
        <v>5.0227591926965687E-5</v>
      </c>
      <c r="BN249" s="33">
        <v>1.5414753534948034E-5</v>
      </c>
      <c r="BO249" s="33">
        <v>-2.3617157545174905E-6</v>
      </c>
      <c r="BP249" s="33">
        <v>1.4229274854171692E-5</v>
      </c>
      <c r="BQ249" s="35">
        <v>-6.7818344329539926E-4</v>
      </c>
      <c r="BR249" s="32">
        <v>-1.0092985580190117E-5</v>
      </c>
      <c r="BS249" s="33">
        <v>-1.1338581739961384E-5</v>
      </c>
      <c r="BT249" s="33">
        <v>-7.4340720404020288E-6</v>
      </c>
      <c r="BU249" s="33">
        <v>5.3947921084596118E-5</v>
      </c>
      <c r="BV249" s="33">
        <v>-2.3240472466490303E-6</v>
      </c>
      <c r="BW249" s="33">
        <v>2.8135177571941838E-5</v>
      </c>
      <c r="BX249" s="33">
        <v>-6.6776608200758147E-6</v>
      </c>
      <c r="BY249" s="33">
        <v>-2.4454130109541339E-5</v>
      </c>
      <c r="BZ249" s="33">
        <v>-7.8631395008521565E-6</v>
      </c>
      <c r="CA249" s="35">
        <v>-7.0027585765042311E-4</v>
      </c>
      <c r="CB249" s="52">
        <v>9.0472102876049121E-7</v>
      </c>
      <c r="CC249" s="34">
        <v>-3.4087513101077604E-7</v>
      </c>
      <c r="CD249" s="34">
        <v>3.5636345685485793E-6</v>
      </c>
      <c r="CE249" s="34">
        <v>6.4945627693546726E-5</v>
      </c>
      <c r="CF249" s="34">
        <v>8.6736593623015779E-6</v>
      </c>
      <c r="CG249" s="34">
        <v>3.9132884180892447E-5</v>
      </c>
      <c r="CH249" s="34">
        <v>4.3200457888747934E-6</v>
      </c>
      <c r="CI249" s="34">
        <v>-1.3456423500590731E-5</v>
      </c>
      <c r="CJ249" s="34">
        <v>3.1345671080984516E-6</v>
      </c>
      <c r="CK249" s="53">
        <v>-6.892781510414725E-4</v>
      </c>
      <c r="CL249" s="33">
        <v>0</v>
      </c>
      <c r="CM249" s="33">
        <f t="shared" si="263"/>
        <v>1.2235361252907806E-2</v>
      </c>
      <c r="CN249" s="33">
        <f t="shared" si="208"/>
        <v>6.0943859758699759E-3</v>
      </c>
      <c r="CO249" s="33">
        <f t="shared" si="209"/>
        <v>4.936686194302542E-3</v>
      </c>
      <c r="CP249" s="33">
        <f t="shared" si="210"/>
        <v>5.1162204354693319E-3</v>
      </c>
      <c r="CQ249" s="33">
        <f t="shared" si="211"/>
        <v>4.3381759738521097E-3</v>
      </c>
      <c r="CR249" s="33">
        <f t="shared" si="212"/>
        <v>4.3646103869501296E-3</v>
      </c>
      <c r="CS249" s="33">
        <f t="shared" si="213"/>
        <v>1.0348227237218843E-2</v>
      </c>
      <c r="CT249" s="33">
        <f t="shared" si="214"/>
        <v>1.0896669365975109E-2</v>
      </c>
      <c r="CU249" s="33">
        <f t="shared" si="215"/>
        <v>4.1453193069986849E-3</v>
      </c>
      <c r="CV249" s="33">
        <f t="shared" si="216"/>
        <v>4.9435329422609087E-3</v>
      </c>
      <c r="CW249" s="33">
        <f t="shared" si="217"/>
        <v>9.2490920933274712E-3</v>
      </c>
      <c r="CX249" s="35">
        <f t="shared" si="218"/>
        <v>1.0804719922219208E-2</v>
      </c>
    </row>
    <row r="250" spans="1:102" x14ac:dyDescent="0.3">
      <c r="A250" s="21">
        <v>43852</v>
      </c>
      <c r="B250" s="22">
        <v>3321.75</v>
      </c>
      <c r="C250" s="23">
        <v>5972.2</v>
      </c>
      <c r="D250" s="23">
        <v>6743.8980000000001</v>
      </c>
      <c r="E250" s="23">
        <f t="shared" si="252"/>
        <v>5956.6164450585402</v>
      </c>
      <c r="F250" s="23">
        <f>VLOOKUP($A250,Data!S$7:T$800,2,0)</f>
        <v>330.43209899999999</v>
      </c>
      <c r="G250" s="23">
        <f>VLOOKUP($A250,Data!V$7:Y$800,4,0)</f>
        <v>32.595620940055944</v>
      </c>
      <c r="H250" s="23">
        <f>VLOOKUP($A250,Data!P$7:Q$800,2,0)</f>
        <v>59.245199999999997</v>
      </c>
      <c r="I250" s="23">
        <f>VLOOKUP($A250,Data!K$7:N$800,4,0)</f>
        <v>62.059167826960184</v>
      </c>
      <c r="J250" s="23">
        <f>VLOOKUP($A250,Data!AA$7:AB$800,2,0)</f>
        <v>607.69389999999999</v>
      </c>
      <c r="K250" s="23">
        <f>VLOOKUP($A250,Data!AD$7:AE$800,2,0)</f>
        <v>61.412500000000001</v>
      </c>
      <c r="L250" s="23">
        <f>VLOOKUP($A250,Data!AL$7:AO$800,4,0)</f>
        <v>327.14316668743987</v>
      </c>
      <c r="M250" s="23">
        <f>VLOOKUP($A250,Data!AG$7:AJ$800,4,0)</f>
        <v>33.027372044065061</v>
      </c>
      <c r="N250" s="23">
        <f>VLOOKUP($A250,Data!AQ$7:AU$800,5,0)</f>
        <v>33.337810913715607</v>
      </c>
      <c r="O250" s="24">
        <f>VLOOKUP($A250,Data!AQ$7:AW$800,7,0)</f>
        <v>33.391991817191496</v>
      </c>
      <c r="P250" s="32">
        <f t="shared" si="219"/>
        <v>2.8908783753256451E-4</v>
      </c>
      <c r="Q250" s="33">
        <f t="shared" si="205"/>
        <v>3.1321551740015607E-4</v>
      </c>
      <c r="R250" s="33">
        <f t="shared" si="206"/>
        <v>3.2499187520307338E-4</v>
      </c>
      <c r="S250" s="34">
        <f t="shared" si="220"/>
        <v>3.1960626955249702E-4</v>
      </c>
      <c r="T250" s="33">
        <f t="shared" si="221"/>
        <v>3.1788491536177688E-4</v>
      </c>
      <c r="U250" s="33">
        <f t="shared" si="253"/>
        <v>3.1833494777155913E-4</v>
      </c>
      <c r="V250" s="33">
        <f t="shared" si="254"/>
        <v>3.1573704338416775E-4</v>
      </c>
      <c r="W250" s="33">
        <f t="shared" si="255"/>
        <v>3.1715826197276087E-4</v>
      </c>
      <c r="X250" s="33">
        <f t="shared" si="256"/>
        <v>3.2214087218696008E-4</v>
      </c>
      <c r="Y250" s="33">
        <f t="shared" si="257"/>
        <v>3.2740208885795319E-4</v>
      </c>
      <c r="Z250" s="33">
        <f t="shared" si="258"/>
        <v>3.2433889623684209E-4</v>
      </c>
      <c r="AA250" s="33">
        <f t="shared" si="259"/>
        <v>3.3362387664936932E-4</v>
      </c>
      <c r="AB250" s="33">
        <f t="shared" si="260"/>
        <v>3.2685648125085898E-4</v>
      </c>
      <c r="AC250" s="35">
        <f t="shared" si="261"/>
        <v>3.3086633398611287E-3</v>
      </c>
      <c r="AD250" s="32">
        <f t="shared" si="222"/>
        <v>4.6693979616208026E-6</v>
      </c>
      <c r="AE250" s="33">
        <f t="shared" si="223"/>
        <v>5.1194303714030553E-6</v>
      </c>
      <c r="AF250" s="33">
        <f t="shared" si="224"/>
        <v>2.5215259840116744E-6</v>
      </c>
      <c r="AG250" s="33">
        <f t="shared" si="225"/>
        <v>3.9427445726047949E-6</v>
      </c>
      <c r="AH250" s="33">
        <f t="shared" si="226"/>
        <v>8.9253547868040073E-6</v>
      </c>
      <c r="AI250" s="33">
        <f t="shared" si="227"/>
        <v>1.4186571457797115E-5</v>
      </c>
      <c r="AJ250" s="33">
        <f t="shared" si="228"/>
        <v>1.1123378836686015E-5</v>
      </c>
      <c r="AK250" s="33">
        <f t="shared" si="229"/>
        <v>2.0408359249213248E-5</v>
      </c>
      <c r="AL250" s="33">
        <f t="shared" si="230"/>
        <v>1.3640963850702903E-5</v>
      </c>
      <c r="AM250" s="35">
        <f t="shared" si="231"/>
        <v>2.9954478224609726E-3</v>
      </c>
      <c r="AN250" s="52">
        <f t="shared" si="232"/>
        <v>-7.1069598412965007E-6</v>
      </c>
      <c r="AO250" s="34">
        <f t="shared" si="233"/>
        <v>-6.6569274315142479E-6</v>
      </c>
      <c r="AP250" s="34">
        <f t="shared" si="234"/>
        <v>-9.2548318189056289E-6</v>
      </c>
      <c r="AQ250" s="34">
        <f t="shared" si="235"/>
        <v>-7.8336132303125083E-6</v>
      </c>
      <c r="AR250" s="34">
        <f t="shared" si="236"/>
        <v>-2.851003016113296E-6</v>
      </c>
      <c r="AS250" s="34">
        <f t="shared" si="237"/>
        <v>2.4102136548798114E-6</v>
      </c>
      <c r="AT250" s="34">
        <f t="shared" si="238"/>
        <v>-6.5297896623128793E-7</v>
      </c>
      <c r="AU250" s="34">
        <f t="shared" si="239"/>
        <v>8.6320014462959449E-6</v>
      </c>
      <c r="AV250" s="34">
        <f t="shared" si="240"/>
        <v>1.8646060477855997E-6</v>
      </c>
      <c r="AW250" s="53">
        <f t="shared" si="241"/>
        <v>2.9836714646580553E-3</v>
      </c>
      <c r="AX250" s="52">
        <f t="shared" si="242"/>
        <v>-1.7213541907423746E-6</v>
      </c>
      <c r="AY250" s="34">
        <f t="shared" si="243"/>
        <v>-1.2713217809601218E-6</v>
      </c>
      <c r="AZ250" s="34">
        <f t="shared" si="244"/>
        <v>-3.8692261683515028E-6</v>
      </c>
      <c r="BA250" s="34">
        <f t="shared" si="245"/>
        <v>-2.4480075797583822E-6</v>
      </c>
      <c r="BB250" s="34">
        <f t="shared" si="246"/>
        <v>2.5346026344408301E-6</v>
      </c>
      <c r="BC250" s="34">
        <f t="shared" si="247"/>
        <v>7.7958193054339375E-6</v>
      </c>
      <c r="BD250" s="34">
        <f t="shared" si="248"/>
        <v>4.7326266843228382E-6</v>
      </c>
      <c r="BE250" s="34">
        <f t="shared" si="249"/>
        <v>1.4017607096850071E-5</v>
      </c>
      <c r="BF250" s="34">
        <f t="shared" si="250"/>
        <v>7.2502116983397258E-6</v>
      </c>
      <c r="BG250" s="53">
        <f t="shared" si="251"/>
        <v>2.9890570703086095E-3</v>
      </c>
      <c r="BH250" s="32">
        <v>4.6693979616208026E-6</v>
      </c>
      <c r="BI250" s="33">
        <v>5.1194303714030553E-6</v>
      </c>
      <c r="BJ250" s="33">
        <v>2.5215259840116744E-6</v>
      </c>
      <c r="BK250" s="33">
        <v>3.9427445726047949E-6</v>
      </c>
      <c r="BL250" s="33">
        <v>8.9253547868040073E-6</v>
      </c>
      <c r="BM250" s="33">
        <v>1.4186571457797115E-5</v>
      </c>
      <c r="BN250" s="33">
        <v>1.1123378836686015E-5</v>
      </c>
      <c r="BO250" s="33">
        <v>2.0408359249213248E-5</v>
      </c>
      <c r="BP250" s="33">
        <v>1.3640963850702903E-5</v>
      </c>
      <c r="BQ250" s="35">
        <v>2.9954478224609726E-3</v>
      </c>
      <c r="BR250" s="32">
        <v>-7.1069598412965007E-6</v>
      </c>
      <c r="BS250" s="33">
        <v>-6.6569274315142479E-6</v>
      </c>
      <c r="BT250" s="33">
        <v>-9.2548318189056289E-6</v>
      </c>
      <c r="BU250" s="33">
        <v>-7.8336132303125083E-6</v>
      </c>
      <c r="BV250" s="33">
        <v>-2.851003016113296E-6</v>
      </c>
      <c r="BW250" s="33">
        <v>2.4102136548798114E-6</v>
      </c>
      <c r="BX250" s="33">
        <v>-6.5297896623128793E-7</v>
      </c>
      <c r="BY250" s="33">
        <v>8.6320014462959449E-6</v>
      </c>
      <c r="BZ250" s="33">
        <v>1.8646060477855997E-6</v>
      </c>
      <c r="CA250" s="35">
        <v>2.9836714646580553E-3</v>
      </c>
      <c r="CB250" s="52">
        <v>-1.7213541907423746E-6</v>
      </c>
      <c r="CC250" s="34">
        <v>-1.2713217809601218E-6</v>
      </c>
      <c r="CD250" s="34">
        <v>-3.8692261683515028E-6</v>
      </c>
      <c r="CE250" s="34">
        <v>-2.4480075797583822E-6</v>
      </c>
      <c r="CF250" s="34">
        <v>2.5346026344408301E-6</v>
      </c>
      <c r="CG250" s="34">
        <v>7.7958193054339375E-6</v>
      </c>
      <c r="CH250" s="34">
        <v>4.7326266843228382E-6</v>
      </c>
      <c r="CI250" s="34">
        <v>1.4017607096850071E-5</v>
      </c>
      <c r="CJ250" s="34">
        <v>7.2502116983397258E-6</v>
      </c>
      <c r="CK250" s="53">
        <v>2.9890570703086095E-3</v>
      </c>
      <c r="CL250" s="33">
        <v>0</v>
      </c>
      <c r="CM250" s="33">
        <f t="shared" ref="CM250:CM265" si="264">(D250/D$767)/($C250/$C$767)-1</f>
        <v>1.2213025651621079E-2</v>
      </c>
      <c r="CN250" s="33">
        <f t="shared" si="208"/>
        <v>6.0832370680083958E-3</v>
      </c>
      <c r="CO250" s="33">
        <f t="shared" si="209"/>
        <v>4.9246420315727235E-3</v>
      </c>
      <c r="CP250" s="33">
        <f t="shared" si="210"/>
        <v>5.1054245707005119E-3</v>
      </c>
      <c r="CQ250" s="33">
        <f t="shared" si="211"/>
        <v>4.3234717868001482E-3</v>
      </c>
      <c r="CR250" s="33">
        <f t="shared" si="212"/>
        <v>4.2883348999958049E-3</v>
      </c>
      <c r="CS250" s="33">
        <f t="shared" si="213"/>
        <v>1.0328278479629027E-2</v>
      </c>
      <c r="CT250" s="33">
        <f t="shared" si="214"/>
        <v>1.0845957465966949E-2</v>
      </c>
      <c r="CU250" s="33">
        <f t="shared" si="215"/>
        <v>4.129859323945162E-3</v>
      </c>
      <c r="CV250" s="33">
        <f t="shared" si="216"/>
        <v>4.9459035126622197E-3</v>
      </c>
      <c r="CW250" s="33">
        <f t="shared" si="217"/>
        <v>9.2347485149761876E-3</v>
      </c>
      <c r="CX250" s="35">
        <f t="shared" si="218"/>
        <v>1.1489878771203887E-2</v>
      </c>
    </row>
    <row r="251" spans="1:102" x14ac:dyDescent="0.3">
      <c r="A251" s="21">
        <v>43851</v>
      </c>
      <c r="B251" s="22">
        <v>3320.79</v>
      </c>
      <c r="C251" s="23">
        <v>5970.33</v>
      </c>
      <c r="D251" s="23">
        <v>6741.7070000000003</v>
      </c>
      <c r="E251" s="23">
        <f t="shared" si="252"/>
        <v>5954.7132813604294</v>
      </c>
      <c r="F251" s="23">
        <f>VLOOKUP($A251,Data!S$7:T$800,2,0)</f>
        <v>330.32709299999999</v>
      </c>
      <c r="G251" s="23">
        <f>VLOOKUP($A251,Data!V$7:Y$800,4,0)</f>
        <v>32.585247916862208</v>
      </c>
      <c r="H251" s="23">
        <f>VLOOKUP($A251,Data!P$7:Q$800,2,0)</f>
        <v>59.226500000000001</v>
      </c>
      <c r="I251" s="23">
        <f>VLOOKUP($A251,Data!K$7:N$800,4,0)</f>
        <v>62.03949148966565</v>
      </c>
      <c r="J251" s="23">
        <f>VLOOKUP($A251,Data!AA$7:AB$800,2,0)</f>
        <v>607.4982</v>
      </c>
      <c r="K251" s="23">
        <f>VLOOKUP($A251,Data!AD$7:AE$800,2,0)</f>
        <v>61.392400000000002</v>
      </c>
      <c r="L251" s="23">
        <f>VLOOKUP($A251,Data!AL$7:AO$800,4,0)</f>
        <v>327.03709583674771</v>
      </c>
      <c r="M251" s="23">
        <f>VLOOKUP($A251,Data!AG$7:AJ$800,4,0)</f>
        <v>33.016356999050195</v>
      </c>
      <c r="N251" s="23">
        <f>VLOOKUP($A251,Data!AQ$7:AU$800,5,0)</f>
        <v>33.326917794634319</v>
      </c>
      <c r="O251" s="24">
        <f>VLOOKUP($A251,Data!AQ$7:AW$800,7,0)</f>
        <v>33.281873303111588</v>
      </c>
      <c r="P251" s="32">
        <f t="shared" si="219"/>
        <v>-2.6519542770646609E-3</v>
      </c>
      <c r="Q251" s="33">
        <f t="shared" si="205"/>
        <v>-2.6394348268413692E-3</v>
      </c>
      <c r="R251" s="33">
        <f t="shared" si="206"/>
        <v>-2.6337707910780717E-3</v>
      </c>
      <c r="S251" s="34">
        <f t="shared" si="220"/>
        <v>-2.6364983139760601E-3</v>
      </c>
      <c r="T251" s="33">
        <f t="shared" si="221"/>
        <v>-2.6409549934124366E-3</v>
      </c>
      <c r="U251" s="33">
        <f t="shared" si="253"/>
        <v>-2.6405826441879832E-3</v>
      </c>
      <c r="V251" s="33">
        <f t="shared" si="254"/>
        <v>-2.6371139263526855E-3</v>
      </c>
      <c r="W251" s="33">
        <f t="shared" si="255"/>
        <v>-2.6885971848805701E-3</v>
      </c>
      <c r="X251" s="33">
        <f t="shared" si="256"/>
        <v>-2.641571138873533E-3</v>
      </c>
      <c r="Y251" s="33">
        <f t="shared" si="257"/>
        <v>-2.6204761046045855E-3</v>
      </c>
      <c r="Z251" s="33">
        <f t="shared" si="258"/>
        <v>-2.6472570491995473E-3</v>
      </c>
      <c r="AA251" s="33">
        <f t="shared" si="259"/>
        <v>-2.6559071451696115E-3</v>
      </c>
      <c r="AB251" s="33">
        <f t="shared" si="260"/>
        <v>-2.5825466843087952E-3</v>
      </c>
      <c r="AC251" s="35">
        <f t="shared" si="261"/>
        <v>-3.7241224363019354E-3</v>
      </c>
      <c r="AD251" s="32">
        <f t="shared" si="222"/>
        <v>-1.5201665710673495E-6</v>
      </c>
      <c r="AE251" s="33">
        <f t="shared" si="223"/>
        <v>-1.1478173466139552E-6</v>
      </c>
      <c r="AF251" s="33">
        <f t="shared" si="224"/>
        <v>2.3209004886837192E-6</v>
      </c>
      <c r="AG251" s="33">
        <f t="shared" si="225"/>
        <v>-4.9162358039200882E-5</v>
      </c>
      <c r="AH251" s="33">
        <f t="shared" si="226"/>
        <v>-2.1363120321638007E-6</v>
      </c>
      <c r="AI251" s="33">
        <f t="shared" si="227"/>
        <v>1.8958722236783743E-5</v>
      </c>
      <c r="AJ251" s="33">
        <f t="shared" si="228"/>
        <v>-7.8222223581780881E-6</v>
      </c>
      <c r="AK251" s="33">
        <f t="shared" si="229"/>
        <v>-1.6472318328242253E-5</v>
      </c>
      <c r="AL251" s="33">
        <f t="shared" si="230"/>
        <v>5.6888142532574015E-5</v>
      </c>
      <c r="AM251" s="35">
        <f t="shared" si="231"/>
        <v>-1.0846876094605662E-3</v>
      </c>
      <c r="AN251" s="52">
        <f t="shared" si="232"/>
        <v>-7.1842023343648975E-6</v>
      </c>
      <c r="AO251" s="34">
        <f t="shared" si="233"/>
        <v>-6.8118531099115032E-6</v>
      </c>
      <c r="AP251" s="34">
        <f t="shared" si="234"/>
        <v>-3.3431352746138288E-6</v>
      </c>
      <c r="AQ251" s="34">
        <f t="shared" si="235"/>
        <v>-5.482639380249843E-5</v>
      </c>
      <c r="AR251" s="34">
        <f t="shared" si="236"/>
        <v>-7.8003477954613487E-6</v>
      </c>
      <c r="AS251" s="34">
        <f t="shared" si="237"/>
        <v>1.3294686473486195E-5</v>
      </c>
      <c r="AT251" s="34">
        <f t="shared" si="238"/>
        <v>-1.3486258121475636E-5</v>
      </c>
      <c r="AU251" s="34">
        <f t="shared" si="239"/>
        <v>-2.21363540915398E-5</v>
      </c>
      <c r="AV251" s="34">
        <f t="shared" si="240"/>
        <v>5.1224106769276467E-5</v>
      </c>
      <c r="AW251" s="53">
        <f t="shared" si="241"/>
        <v>-1.0903516452238637E-3</v>
      </c>
      <c r="AX251" s="52">
        <f t="shared" si="242"/>
        <v>-4.4566794363820605E-6</v>
      </c>
      <c r="AY251" s="34">
        <f t="shared" si="243"/>
        <v>-4.0843302119286662E-6</v>
      </c>
      <c r="AZ251" s="34">
        <f t="shared" si="244"/>
        <v>-6.1561237663099178E-7</v>
      </c>
      <c r="BA251" s="34">
        <f t="shared" si="245"/>
        <v>-5.2098870904515593E-5</v>
      </c>
      <c r="BB251" s="34">
        <f t="shared" si="246"/>
        <v>-5.0728248974785117E-6</v>
      </c>
      <c r="BC251" s="34">
        <f t="shared" si="247"/>
        <v>1.6022209371469032E-5</v>
      </c>
      <c r="BD251" s="34">
        <f t="shared" si="248"/>
        <v>-1.0758735223492799E-5</v>
      </c>
      <c r="BE251" s="34">
        <f t="shared" si="249"/>
        <v>-1.9408831193556964E-5</v>
      </c>
      <c r="BF251" s="34">
        <f t="shared" si="250"/>
        <v>5.3951629667259304E-5</v>
      </c>
      <c r="BG251" s="53">
        <f t="shared" si="251"/>
        <v>-1.0876241223258809E-3</v>
      </c>
      <c r="BH251" s="32">
        <v>-1.5201665710673495E-6</v>
      </c>
      <c r="BI251" s="33">
        <v>-1.1478173466139552E-6</v>
      </c>
      <c r="BJ251" s="33">
        <v>2.3209004886837192E-6</v>
      </c>
      <c r="BK251" s="33">
        <v>-4.9162358039200882E-5</v>
      </c>
      <c r="BL251" s="33">
        <v>-2.1363120321638007E-6</v>
      </c>
      <c r="BM251" s="33">
        <v>1.8958722236783743E-5</v>
      </c>
      <c r="BN251" s="33">
        <v>-7.8222223581780881E-6</v>
      </c>
      <c r="BO251" s="33">
        <v>-1.6472318328242253E-5</v>
      </c>
      <c r="BP251" s="33">
        <v>5.6888142532574015E-5</v>
      </c>
      <c r="BQ251" s="35">
        <v>-1.0846876094605662E-3</v>
      </c>
      <c r="BR251" s="32">
        <v>-7.1842023343648975E-6</v>
      </c>
      <c r="BS251" s="33">
        <v>-6.8118531099115032E-6</v>
      </c>
      <c r="BT251" s="33">
        <v>-3.3431352746138288E-6</v>
      </c>
      <c r="BU251" s="33">
        <v>-5.482639380249843E-5</v>
      </c>
      <c r="BV251" s="33">
        <v>-7.8003477954613487E-6</v>
      </c>
      <c r="BW251" s="33">
        <v>1.3294686473486195E-5</v>
      </c>
      <c r="BX251" s="33">
        <v>-1.3486258121475636E-5</v>
      </c>
      <c r="BY251" s="33">
        <v>-2.21363540915398E-5</v>
      </c>
      <c r="BZ251" s="33">
        <v>5.1224106769276467E-5</v>
      </c>
      <c r="CA251" s="35">
        <v>-1.0903516452238637E-3</v>
      </c>
      <c r="CB251" s="52">
        <v>-4.4566794363820605E-6</v>
      </c>
      <c r="CC251" s="34">
        <v>-4.0843302119286662E-6</v>
      </c>
      <c r="CD251" s="34">
        <v>-6.1561237663099178E-7</v>
      </c>
      <c r="CE251" s="34">
        <v>-5.2098870904515593E-5</v>
      </c>
      <c r="CF251" s="34">
        <v>-5.0728248974785117E-6</v>
      </c>
      <c r="CG251" s="34">
        <v>1.6022209371469032E-5</v>
      </c>
      <c r="CH251" s="34">
        <v>-1.0758735223492799E-5</v>
      </c>
      <c r="CI251" s="34">
        <v>-1.9408831193556964E-5</v>
      </c>
      <c r="CJ251" s="34">
        <v>5.3951629667259304E-5</v>
      </c>
      <c r="CK251" s="53">
        <v>-1.0876241223258809E-3</v>
      </c>
      <c r="CL251" s="33">
        <v>0</v>
      </c>
      <c r="CM251" s="33">
        <f t="shared" si="264"/>
        <v>1.2201109341562155E-2</v>
      </c>
      <c r="CN251" s="33">
        <f t="shared" si="208"/>
        <v>6.0768094936887174E-3</v>
      </c>
      <c r="CO251" s="33">
        <f t="shared" si="209"/>
        <v>4.9199511296647014E-3</v>
      </c>
      <c r="CP251" s="33">
        <f t="shared" si="210"/>
        <v>5.1002806409561341E-3</v>
      </c>
      <c r="CQ251" s="33">
        <f t="shared" si="211"/>
        <v>4.3209401583985674E-3</v>
      </c>
      <c r="CR251" s="33">
        <f t="shared" si="212"/>
        <v>4.2843765030524672E-3</v>
      </c>
      <c r="CS251" s="33">
        <f t="shared" si="213"/>
        <v>1.0319263845274707E-2</v>
      </c>
      <c r="CT251" s="33">
        <f t="shared" si="214"/>
        <v>1.0831621721111517E-2</v>
      </c>
      <c r="CU251" s="33">
        <f t="shared" si="215"/>
        <v>4.1186936285879661E-3</v>
      </c>
      <c r="CV251" s="33">
        <f t="shared" si="216"/>
        <v>4.9254010557464589E-3</v>
      </c>
      <c r="CW251" s="33">
        <f t="shared" si="217"/>
        <v>9.2209860785963382E-3</v>
      </c>
      <c r="CX251" s="35">
        <f t="shared" si="218"/>
        <v>8.470005360841304E-3</v>
      </c>
    </row>
    <row r="252" spans="1:102" x14ac:dyDescent="0.3">
      <c r="A252" s="21">
        <v>43847</v>
      </c>
      <c r="B252" s="22">
        <v>3329.62</v>
      </c>
      <c r="C252" s="23">
        <v>5986.13</v>
      </c>
      <c r="D252" s="23">
        <v>6759.51</v>
      </c>
      <c r="E252" s="23">
        <f t="shared" si="252"/>
        <v>5970.4543742518154</v>
      </c>
      <c r="F252" s="23">
        <f>VLOOKUP($A252,Data!S$7:T$800,2,0)</f>
        <v>331.20178199999998</v>
      </c>
      <c r="G252" s="23">
        <f>VLOOKUP($A252,Data!V$7:Y$800,4,0)</f>
        <v>32.671519764912681</v>
      </c>
      <c r="H252" s="23">
        <f>VLOOKUP($A252,Data!P$7:Q$800,2,0)</f>
        <v>59.383099999999999</v>
      </c>
      <c r="I252" s="23">
        <f>VLOOKUP($A252,Data!K$7:N$800,4,0)</f>
        <v>62.206740356669187</v>
      </c>
      <c r="J252" s="23">
        <f>VLOOKUP($A252,Data!AA$7:AB$800,2,0)</f>
        <v>609.10720000000003</v>
      </c>
      <c r="K252" s="23">
        <f>VLOOKUP($A252,Data!AD$7:AE$800,2,0)</f>
        <v>61.553699999999999</v>
      </c>
      <c r="L252" s="23">
        <f>VLOOKUP($A252,Data!AL$7:AO$800,4,0)</f>
        <v>327.90514504343275</v>
      </c>
      <c r="M252" s="23">
        <f>VLOOKUP($A252,Data!AG$7:AJ$800,4,0)</f>
        <v>33.104278889889542</v>
      </c>
      <c r="N252" s="23">
        <f>VLOOKUP($A252,Data!AQ$7:AU$800,5,0)</f>
        <v>33.413208966663291</v>
      </c>
      <c r="O252" s="24">
        <f>VLOOKUP($A252,Data!AQ$7:AW$800,7,0)</f>
        <v>33.406282388869414</v>
      </c>
      <c r="P252" s="32">
        <f t="shared" si="219"/>
        <v>3.862144651035182E-3</v>
      </c>
      <c r="Q252" s="33">
        <f t="shared" si="205"/>
        <v>3.8789200067079754E-3</v>
      </c>
      <c r="R252" s="33">
        <f t="shared" si="206"/>
        <v>3.8848407152931586E-3</v>
      </c>
      <c r="S252" s="34">
        <f t="shared" si="220"/>
        <v>3.8814363056544621E-3</v>
      </c>
      <c r="T252" s="33">
        <f t="shared" si="221"/>
        <v>3.8758188045417974E-3</v>
      </c>
      <c r="U252" s="33">
        <f t="shared" si="253"/>
        <v>3.87601026890394E-3</v>
      </c>
      <c r="V252" s="33">
        <f t="shared" si="254"/>
        <v>3.8695477244219401E-3</v>
      </c>
      <c r="W252" s="33">
        <f t="shared" si="255"/>
        <v>3.8101285918399341E-3</v>
      </c>
      <c r="X252" s="33">
        <f t="shared" si="256"/>
        <v>3.8806591022435555E-3</v>
      </c>
      <c r="Y252" s="33">
        <f t="shared" si="257"/>
        <v>3.8930114980022523E-3</v>
      </c>
      <c r="Z252" s="33">
        <f t="shared" si="258"/>
        <v>3.8536463844918156E-3</v>
      </c>
      <c r="AA252" s="33">
        <f t="shared" si="259"/>
        <v>3.9393656688342382E-3</v>
      </c>
      <c r="AB252" s="33">
        <f t="shared" si="260"/>
        <v>3.894752728388573E-3</v>
      </c>
      <c r="AC252" s="35">
        <f t="shared" si="261"/>
        <v>4.047115831330661E-3</v>
      </c>
      <c r="AD252" s="32">
        <f t="shared" si="222"/>
        <v>-3.1012021661780409E-6</v>
      </c>
      <c r="AE252" s="33">
        <f t="shared" si="223"/>
        <v>-2.9097378040354727E-6</v>
      </c>
      <c r="AF252" s="33">
        <f t="shared" si="224"/>
        <v>-9.3722822860353716E-6</v>
      </c>
      <c r="AG252" s="33">
        <f t="shared" si="225"/>
        <v>-6.8791414868041301E-5</v>
      </c>
      <c r="AH252" s="33">
        <f t="shared" si="226"/>
        <v>1.7390955355800486E-6</v>
      </c>
      <c r="AI252" s="33">
        <f t="shared" si="227"/>
        <v>1.4091491294276892E-5</v>
      </c>
      <c r="AJ252" s="33">
        <f t="shared" si="228"/>
        <v>-2.5273622216159808E-5</v>
      </c>
      <c r="AK252" s="33">
        <f t="shared" si="229"/>
        <v>6.0445662126262789E-5</v>
      </c>
      <c r="AL252" s="33">
        <f t="shared" si="230"/>
        <v>1.5832721680597572E-5</v>
      </c>
      <c r="AM252" s="35">
        <f t="shared" si="231"/>
        <v>1.6819582462268556E-4</v>
      </c>
      <c r="AN252" s="52">
        <f t="shared" si="232"/>
        <v>-9.0219107513611618E-6</v>
      </c>
      <c r="AO252" s="34">
        <f t="shared" si="233"/>
        <v>-8.8304463892185936E-6</v>
      </c>
      <c r="AP252" s="34">
        <f t="shared" si="234"/>
        <v>-1.5292990871218493E-5</v>
      </c>
      <c r="AQ252" s="34">
        <f t="shared" si="235"/>
        <v>-7.4712123453224422E-5</v>
      </c>
      <c r="AR252" s="34">
        <f t="shared" si="236"/>
        <v>-4.1816130496030723E-6</v>
      </c>
      <c r="AS252" s="34">
        <f t="shared" si="237"/>
        <v>8.1707827090937712E-6</v>
      </c>
      <c r="AT252" s="34">
        <f t="shared" si="238"/>
        <v>-3.1194330801342929E-5</v>
      </c>
      <c r="AU252" s="34">
        <f t="shared" si="239"/>
        <v>5.4524953541079668E-5</v>
      </c>
      <c r="AV252" s="34">
        <f t="shared" si="240"/>
        <v>9.9120130954144514E-6</v>
      </c>
      <c r="AW252" s="53">
        <f t="shared" si="241"/>
        <v>1.6227511603750244E-4</v>
      </c>
      <c r="AX252" s="52">
        <f t="shared" si="242"/>
        <v>-5.6175011127201913E-6</v>
      </c>
      <c r="AY252" s="34">
        <f t="shared" si="243"/>
        <v>-5.426036750577623E-6</v>
      </c>
      <c r="AZ252" s="34">
        <f t="shared" si="244"/>
        <v>-1.1888581232577522E-5</v>
      </c>
      <c r="BA252" s="34">
        <f t="shared" si="245"/>
        <v>-7.1307713814583451E-5</v>
      </c>
      <c r="BB252" s="34">
        <f t="shared" si="246"/>
        <v>-7.7720341096210177E-7</v>
      </c>
      <c r="BC252" s="34">
        <f t="shared" si="247"/>
        <v>1.1575192347734742E-5</v>
      </c>
      <c r="BD252" s="34">
        <f t="shared" si="248"/>
        <v>-2.7789921162701958E-5</v>
      </c>
      <c r="BE252" s="34">
        <f t="shared" si="249"/>
        <v>5.7929363179720639E-5</v>
      </c>
      <c r="BF252" s="34">
        <f t="shared" si="250"/>
        <v>1.3316422734055422E-5</v>
      </c>
      <c r="BG252" s="53">
        <f t="shared" si="251"/>
        <v>1.6567952567614341E-4</v>
      </c>
      <c r="BH252" s="32">
        <v>-3.1012021661780409E-6</v>
      </c>
      <c r="BI252" s="33">
        <v>-2.9097378040354727E-6</v>
      </c>
      <c r="BJ252" s="33">
        <v>-9.3722822860353716E-6</v>
      </c>
      <c r="BK252" s="33">
        <v>-6.8791414868041301E-5</v>
      </c>
      <c r="BL252" s="33">
        <v>1.7390955355800486E-6</v>
      </c>
      <c r="BM252" s="33">
        <v>1.4091491294276892E-5</v>
      </c>
      <c r="BN252" s="33">
        <v>-2.5273622216159808E-5</v>
      </c>
      <c r="BO252" s="33">
        <v>6.0445662126262789E-5</v>
      </c>
      <c r="BP252" s="33">
        <v>1.5832721680597572E-5</v>
      </c>
      <c r="BQ252" s="35">
        <v>1.6819582462268556E-4</v>
      </c>
      <c r="BR252" s="32">
        <v>-9.0219107513611618E-6</v>
      </c>
      <c r="BS252" s="33">
        <v>-8.8304463892185936E-6</v>
      </c>
      <c r="BT252" s="33">
        <v>-1.5292990871218493E-5</v>
      </c>
      <c r="BU252" s="33">
        <v>-7.4712123453224422E-5</v>
      </c>
      <c r="BV252" s="33">
        <v>-4.1816130496030723E-6</v>
      </c>
      <c r="BW252" s="33">
        <v>8.1707827090937712E-6</v>
      </c>
      <c r="BX252" s="33">
        <v>-3.1194330801342929E-5</v>
      </c>
      <c r="BY252" s="33">
        <v>5.4524953541079668E-5</v>
      </c>
      <c r="BZ252" s="33">
        <v>9.9120130954144514E-6</v>
      </c>
      <c r="CA252" s="35">
        <v>1.6227511603750244E-4</v>
      </c>
      <c r="CB252" s="52">
        <v>-5.6175011127201913E-6</v>
      </c>
      <c r="CC252" s="34">
        <v>-5.426036750577623E-6</v>
      </c>
      <c r="CD252" s="34">
        <v>-1.1888581232577522E-5</v>
      </c>
      <c r="CE252" s="34">
        <v>-7.1307713814583451E-5</v>
      </c>
      <c r="CF252" s="34">
        <v>-7.7720341096210177E-7</v>
      </c>
      <c r="CG252" s="34">
        <v>1.1575192347734742E-5</v>
      </c>
      <c r="CH252" s="34">
        <v>-2.7789921162701958E-5</v>
      </c>
      <c r="CI252" s="34">
        <v>5.7929363179720639E-5</v>
      </c>
      <c r="CJ252" s="34">
        <v>1.3316422734055422E-5</v>
      </c>
      <c r="CK252" s="53">
        <v>1.6567952567614341E-4</v>
      </c>
      <c r="CL252" s="33">
        <v>0</v>
      </c>
      <c r="CM252" s="33">
        <f t="shared" si="264"/>
        <v>1.2195361058619625E-2</v>
      </c>
      <c r="CN252" s="33">
        <f t="shared" si="208"/>
        <v>6.0738473264452253E-3</v>
      </c>
      <c r="CO252" s="33">
        <f t="shared" si="209"/>
        <v>4.9214828205075278E-3</v>
      </c>
      <c r="CP252" s="33">
        <f t="shared" si="210"/>
        <v>5.1014373669238111E-3</v>
      </c>
      <c r="CQ252" s="33">
        <f t="shared" si="211"/>
        <v>4.3186030662594188E-3</v>
      </c>
      <c r="CR252" s="33">
        <f t="shared" si="212"/>
        <v>4.3338825930774316E-3</v>
      </c>
      <c r="CS252" s="33">
        <f t="shared" si="213"/>
        <v>1.0321427919029125E-2</v>
      </c>
      <c r="CT252" s="33">
        <f t="shared" si="214"/>
        <v>1.0812407294220616E-2</v>
      </c>
      <c r="CU252" s="33">
        <f t="shared" si="215"/>
        <v>4.1265689161942287E-3</v>
      </c>
      <c r="CV252" s="33">
        <f t="shared" si="216"/>
        <v>4.9419985883543127E-3</v>
      </c>
      <c r="CW252" s="33">
        <f t="shared" si="217"/>
        <v>9.1634247163883131E-3</v>
      </c>
      <c r="CX252" s="35">
        <f t="shared" si="218"/>
        <v>9.5679692320558285E-3</v>
      </c>
    </row>
    <row r="253" spans="1:102" x14ac:dyDescent="0.3">
      <c r="A253" s="21">
        <v>43846</v>
      </c>
      <c r="B253" s="22">
        <v>3316.81</v>
      </c>
      <c r="C253" s="23">
        <v>5963</v>
      </c>
      <c r="D253" s="23">
        <v>6733.3519999999999</v>
      </c>
      <c r="E253" s="23">
        <f t="shared" si="252"/>
        <v>5947.3700362698755</v>
      </c>
      <c r="F253" s="23">
        <f>VLOOKUP($A253,Data!S$7:T$800,2,0)</f>
        <v>329.92306000000002</v>
      </c>
      <c r="G253" s="23">
        <f>VLOOKUP($A253,Data!V$7:Y$800,4,0)</f>
        <v>32.545373562778039</v>
      </c>
      <c r="H253" s="23">
        <f>VLOOKUP($A253,Data!P$7:Q$800,2,0)</f>
        <v>59.154200000000003</v>
      </c>
      <c r="I253" s="23">
        <f>VLOOKUP($A253,Data!K$7:N$800,4,0)</f>
        <v>61.970624309134784</v>
      </c>
      <c r="J253" s="23">
        <f>VLOOKUP($A253,Data!AA$7:AB$800,2,0)</f>
        <v>606.75260000000003</v>
      </c>
      <c r="K253" s="23">
        <f>VLOOKUP($A253,Data!AD$7:AE$800,2,0)</f>
        <v>61.314999999999998</v>
      </c>
      <c r="L253" s="23">
        <f>VLOOKUP($A253,Data!AL$7:AO$800,4,0)</f>
        <v>326.64636545817746</v>
      </c>
      <c r="M253" s="23">
        <f>VLOOKUP($A253,Data!AG$7:AJ$800,4,0)</f>
        <v>32.974380746426</v>
      </c>
      <c r="N253" s="23">
        <f>VLOOKUP($A253,Data!AQ$7:AU$800,5,0)</f>
        <v>33.283577661754641</v>
      </c>
      <c r="O253" s="24">
        <f>VLOOKUP($A253,Data!AQ$7:AW$800,7,0)</f>
        <v>33.271628255422748</v>
      </c>
      <c r="P253" s="32">
        <f t="shared" si="219"/>
        <v>8.3665471879950104E-3</v>
      </c>
      <c r="Q253" s="33">
        <f t="shared" si="205"/>
        <v>8.3911400924683299E-3</v>
      </c>
      <c r="R253" s="33">
        <f t="shared" si="206"/>
        <v>8.4018108649801526E-3</v>
      </c>
      <c r="S253" s="34">
        <f t="shared" si="220"/>
        <v>8.3965213134323813E-3</v>
      </c>
      <c r="T253" s="33">
        <f t="shared" si="221"/>
        <v>8.3908083560713109E-3</v>
      </c>
      <c r="U253" s="33">
        <f t="shared" si="253"/>
        <v>8.3903030011636126E-3</v>
      </c>
      <c r="V253" s="33">
        <f t="shared" si="254"/>
        <v>8.3818453015129801E-3</v>
      </c>
      <c r="W253" s="33">
        <f t="shared" si="255"/>
        <v>8.4854306756325659E-3</v>
      </c>
      <c r="X253" s="33">
        <f t="shared" si="256"/>
        <v>8.399554195406056E-3</v>
      </c>
      <c r="Y253" s="33">
        <f t="shared" si="257"/>
        <v>8.440539589288365E-3</v>
      </c>
      <c r="Z253" s="33">
        <f t="shared" si="258"/>
        <v>8.3760158292272013E-3</v>
      </c>
      <c r="AA253" s="33">
        <f t="shared" si="259"/>
        <v>8.3003797815277558E-3</v>
      </c>
      <c r="AB253" s="33">
        <f t="shared" si="260"/>
        <v>8.4060640680088117E-3</v>
      </c>
      <c r="AC253" s="35">
        <f t="shared" si="261"/>
        <v>8.0982681970052095E-3</v>
      </c>
      <c r="AD253" s="32">
        <f t="shared" si="222"/>
        <v>-3.3173639701900015E-7</v>
      </c>
      <c r="AE253" s="33">
        <f t="shared" si="223"/>
        <v>-8.3709130471731896E-7</v>
      </c>
      <c r="AF253" s="33">
        <f t="shared" si="224"/>
        <v>-9.2947909553497965E-6</v>
      </c>
      <c r="AG253" s="33">
        <f t="shared" si="225"/>
        <v>9.4290583164235997E-5</v>
      </c>
      <c r="AH253" s="33">
        <f t="shared" si="226"/>
        <v>8.4141029377260423E-6</v>
      </c>
      <c r="AI253" s="33">
        <f t="shared" si="227"/>
        <v>4.9399496820035083E-5</v>
      </c>
      <c r="AJ253" s="33">
        <f t="shared" si="228"/>
        <v>-1.5124263241128588E-5</v>
      </c>
      <c r="AK253" s="33">
        <f t="shared" si="229"/>
        <v>-9.0760310940574129E-5</v>
      </c>
      <c r="AL253" s="33">
        <f t="shared" si="230"/>
        <v>1.4923975540481749E-5</v>
      </c>
      <c r="AM253" s="35">
        <f t="shared" si="231"/>
        <v>-2.9287189546312042E-4</v>
      </c>
      <c r="AN253" s="52">
        <f t="shared" si="232"/>
        <v>-1.1002508908841691E-5</v>
      </c>
      <c r="AO253" s="34">
        <f t="shared" si="233"/>
        <v>-1.1507863816540009E-5</v>
      </c>
      <c r="AP253" s="34">
        <f t="shared" si="234"/>
        <v>-1.9965563467172487E-5</v>
      </c>
      <c r="AQ253" s="34">
        <f t="shared" si="235"/>
        <v>8.3619810652413307E-5</v>
      </c>
      <c r="AR253" s="34">
        <f t="shared" si="236"/>
        <v>-2.256669574096648E-6</v>
      </c>
      <c r="AS253" s="34">
        <f t="shared" si="237"/>
        <v>3.8728724308212392E-5</v>
      </c>
      <c r="AT253" s="34">
        <f t="shared" si="238"/>
        <v>-2.5795035752951279E-5</v>
      </c>
      <c r="AU253" s="34">
        <f t="shared" si="239"/>
        <v>-1.0143108345239682E-4</v>
      </c>
      <c r="AV253" s="34">
        <f t="shared" si="240"/>
        <v>4.2532030286590583E-6</v>
      </c>
      <c r="AW253" s="53">
        <f t="shared" si="241"/>
        <v>-3.0354266797494311E-4</v>
      </c>
      <c r="AX253" s="52">
        <f t="shared" si="242"/>
        <v>-5.7129573609593365E-6</v>
      </c>
      <c r="AY253" s="34">
        <f t="shared" si="243"/>
        <v>-6.2183122686576553E-6</v>
      </c>
      <c r="AZ253" s="34">
        <f t="shared" si="244"/>
        <v>-1.4676011919290133E-5</v>
      </c>
      <c r="BA253" s="34">
        <f t="shared" si="245"/>
        <v>8.8909362200295661E-5</v>
      </c>
      <c r="BB253" s="34">
        <f t="shared" si="246"/>
        <v>3.032881973785706E-6</v>
      </c>
      <c r="BC253" s="34">
        <f t="shared" si="247"/>
        <v>4.4018275856094746E-5</v>
      </c>
      <c r="BD253" s="34">
        <f t="shared" si="248"/>
        <v>-2.0505484205068925E-5</v>
      </c>
      <c r="BE253" s="34">
        <f t="shared" si="249"/>
        <v>-9.6141531904514466E-5</v>
      </c>
      <c r="BF253" s="34">
        <f t="shared" si="250"/>
        <v>9.5427545765414123E-6</v>
      </c>
      <c r="BG253" s="53">
        <f t="shared" si="251"/>
        <v>-2.9825311642706076E-4</v>
      </c>
      <c r="BH253" s="32">
        <v>-3.3173639701900015E-7</v>
      </c>
      <c r="BI253" s="33">
        <v>-8.3709130471731896E-7</v>
      </c>
      <c r="BJ253" s="33">
        <v>-9.2947909553497965E-6</v>
      </c>
      <c r="BK253" s="33">
        <v>9.4290583164235997E-5</v>
      </c>
      <c r="BL253" s="33">
        <v>8.4141029377260423E-6</v>
      </c>
      <c r="BM253" s="33">
        <v>4.9399496820035083E-5</v>
      </c>
      <c r="BN253" s="33">
        <v>-1.5124263241128588E-5</v>
      </c>
      <c r="BO253" s="33">
        <v>-9.0760310940574129E-5</v>
      </c>
      <c r="BP253" s="33">
        <v>1.4923975540481749E-5</v>
      </c>
      <c r="BQ253" s="35">
        <v>-2.9287189546312042E-4</v>
      </c>
      <c r="BR253" s="32">
        <v>-1.1002508908841691E-5</v>
      </c>
      <c r="BS253" s="33">
        <v>-1.1507863816540009E-5</v>
      </c>
      <c r="BT253" s="33">
        <v>-1.9965563467172487E-5</v>
      </c>
      <c r="BU253" s="33">
        <v>8.3619810652413307E-5</v>
      </c>
      <c r="BV253" s="33">
        <v>-2.256669574096648E-6</v>
      </c>
      <c r="BW253" s="33">
        <v>3.8728724308212392E-5</v>
      </c>
      <c r="BX253" s="33">
        <v>-2.5795035752951279E-5</v>
      </c>
      <c r="BY253" s="33">
        <v>-1.0143108345239682E-4</v>
      </c>
      <c r="BZ253" s="33">
        <v>4.2532030286590583E-6</v>
      </c>
      <c r="CA253" s="35">
        <v>-3.0354266797494311E-4</v>
      </c>
      <c r="CB253" s="52">
        <v>-5.7129573609593365E-6</v>
      </c>
      <c r="CC253" s="34">
        <v>-6.2183122686576553E-6</v>
      </c>
      <c r="CD253" s="34">
        <v>-1.4676011919290133E-5</v>
      </c>
      <c r="CE253" s="34">
        <v>8.8909362200295661E-5</v>
      </c>
      <c r="CF253" s="34">
        <v>3.032881973785706E-6</v>
      </c>
      <c r="CG253" s="34">
        <v>4.4018275856094746E-5</v>
      </c>
      <c r="CH253" s="34">
        <v>-2.0505484205068925E-5</v>
      </c>
      <c r="CI253" s="34">
        <v>-9.6141531904514466E-5</v>
      </c>
      <c r="CJ253" s="34">
        <v>9.5427545765414123E-6</v>
      </c>
      <c r="CK253" s="53">
        <v>-2.9825311642706076E-4</v>
      </c>
      <c r="CL253" s="33">
        <v>0</v>
      </c>
      <c r="CM253" s="33">
        <f t="shared" si="264"/>
        <v>1.2189391336275834E-2</v>
      </c>
      <c r="CN253" s="33">
        <f t="shared" si="208"/>
        <v>6.0713255320674619E-3</v>
      </c>
      <c r="CO253" s="33">
        <f t="shared" si="209"/>
        <v>4.9245872529692925E-3</v>
      </c>
      <c r="CP253" s="33">
        <f t="shared" si="210"/>
        <v>5.1043506566323948E-3</v>
      </c>
      <c r="CQ253" s="33">
        <f t="shared" si="211"/>
        <v>4.3279795409960631E-3</v>
      </c>
      <c r="CR253" s="33">
        <f t="shared" si="212"/>
        <v>4.402709900967583E-3</v>
      </c>
      <c r="CS253" s="33">
        <f t="shared" si="213"/>
        <v>1.0319677665680871E-2</v>
      </c>
      <c r="CT253" s="33">
        <f t="shared" si="214"/>
        <v>1.0798218676435489E-2</v>
      </c>
      <c r="CU253" s="33">
        <f t="shared" si="215"/>
        <v>4.1518494096721703E-3</v>
      </c>
      <c r="CV253" s="33">
        <f t="shared" si="216"/>
        <v>4.8814925592250979E-3</v>
      </c>
      <c r="CW253" s="33">
        <f t="shared" si="217"/>
        <v>9.1475089009205313E-3</v>
      </c>
      <c r="CX253" s="35">
        <f t="shared" si="218"/>
        <v>9.3988485658840215E-3</v>
      </c>
    </row>
    <row r="254" spans="1:102" x14ac:dyDescent="0.3">
      <c r="A254" s="21">
        <v>43845</v>
      </c>
      <c r="B254" s="22">
        <v>3289.29</v>
      </c>
      <c r="C254" s="23">
        <v>5913.38</v>
      </c>
      <c r="D254" s="23">
        <v>6677.2510000000002</v>
      </c>
      <c r="E254" s="23">
        <f t="shared" si="252"/>
        <v>5897.8486245901076</v>
      </c>
      <c r="F254" s="23">
        <f>VLOOKUP($A254,Data!S$7:T$800,2,0)</f>
        <v>327.177774</v>
      </c>
      <c r="G254" s="23">
        <f>VLOOKUP($A254,Data!V$7:Y$800,4,0)</f>
        <v>32.274580056865624</v>
      </c>
      <c r="H254" s="23">
        <f>VLOOKUP($A254,Data!P$7:Q$800,2,0)</f>
        <v>58.662500000000001</v>
      </c>
      <c r="I254" s="23">
        <f>VLOOKUP($A254,Data!K$7:N$800,4,0)</f>
        <v>61.449201370829627</v>
      </c>
      <c r="J254" s="23">
        <f>VLOOKUP($A254,Data!AA$7:AB$800,2,0)</f>
        <v>601.69860000000006</v>
      </c>
      <c r="K254" s="23">
        <f>VLOOKUP($A254,Data!AD$7:AE$800,2,0)</f>
        <v>60.8018</v>
      </c>
      <c r="L254" s="23">
        <f>VLOOKUP($A254,Data!AL$7:AO$800,4,0)</f>
        <v>323.93309671250296</v>
      </c>
      <c r="M254" s="23">
        <f>VLOOKUP($A254,Data!AG$7:AJ$800,4,0)</f>
        <v>32.70293397446769</v>
      </c>
      <c r="N254" s="23">
        <f>VLOOKUP($A254,Data!AQ$7:AU$800,5,0)</f>
        <v>33.006126051528717</v>
      </c>
      <c r="O254" s="24">
        <f>VLOOKUP($A254,Data!AQ$7:AW$800,7,0)</f>
        <v>33.004350176029384</v>
      </c>
      <c r="P254" s="32">
        <f t="shared" si="219"/>
        <v>1.870155186330269E-3</v>
      </c>
      <c r="Q254" s="33">
        <f t="shared" si="205"/>
        <v>1.8823266302625541E-3</v>
      </c>
      <c r="R254" s="33">
        <f t="shared" si="206"/>
        <v>1.8887676691230482E-3</v>
      </c>
      <c r="S254" s="34">
        <f t="shared" si="220"/>
        <v>1.8859757967041313E-3</v>
      </c>
      <c r="T254" s="33">
        <f t="shared" si="221"/>
        <v>1.8863844107304129E-3</v>
      </c>
      <c r="U254" s="33">
        <f t="shared" si="253"/>
        <v>1.8868274587664491E-3</v>
      </c>
      <c r="V254" s="33">
        <f t="shared" si="254"/>
        <v>1.8855002638675789E-3</v>
      </c>
      <c r="W254" s="33">
        <f t="shared" si="255"/>
        <v>1.9249278152069227E-3</v>
      </c>
      <c r="X254" s="33">
        <f t="shared" si="256"/>
        <v>1.8860544696259751E-3</v>
      </c>
      <c r="Y254" s="33">
        <f t="shared" si="257"/>
        <v>1.8949755136208335E-3</v>
      </c>
      <c r="Z254" s="33">
        <f t="shared" si="258"/>
        <v>1.8740223616697804E-3</v>
      </c>
      <c r="AA254" s="33">
        <f t="shared" si="259"/>
        <v>1.8224114365370525E-3</v>
      </c>
      <c r="AB254" s="33">
        <f t="shared" si="260"/>
        <v>1.8948216295602283E-3</v>
      </c>
      <c r="AC254" s="35">
        <f t="shared" si="261"/>
        <v>1.3907103807391241E-3</v>
      </c>
      <c r="AD254" s="32">
        <f t="shared" si="222"/>
        <v>4.0577804678587626E-6</v>
      </c>
      <c r="AE254" s="33">
        <f t="shared" si="223"/>
        <v>4.5008285038949936E-6</v>
      </c>
      <c r="AF254" s="33">
        <f t="shared" si="224"/>
        <v>3.1736336050247616E-6</v>
      </c>
      <c r="AG254" s="33">
        <f t="shared" si="225"/>
        <v>4.2601184944368597E-5</v>
      </c>
      <c r="AH254" s="33">
        <f t="shared" si="226"/>
        <v>3.7278393634210261E-6</v>
      </c>
      <c r="AI254" s="33">
        <f t="shared" si="227"/>
        <v>1.2648883358279406E-5</v>
      </c>
      <c r="AJ254" s="33">
        <f t="shared" si="228"/>
        <v>-8.304268592773667E-6</v>
      </c>
      <c r="AK254" s="33">
        <f t="shared" si="229"/>
        <v>-5.9915193725501581E-5</v>
      </c>
      <c r="AL254" s="33">
        <f t="shared" si="230"/>
        <v>1.249499929767417E-5</v>
      </c>
      <c r="AM254" s="35">
        <f t="shared" si="231"/>
        <v>-4.9161624952342997E-4</v>
      </c>
      <c r="AN254" s="52">
        <f t="shared" si="232"/>
        <v>-2.3832583926353124E-6</v>
      </c>
      <c r="AO254" s="34">
        <f t="shared" si="233"/>
        <v>-1.9402103565990814E-6</v>
      </c>
      <c r="AP254" s="34">
        <f t="shared" si="234"/>
        <v>-3.2674052554693134E-6</v>
      </c>
      <c r="AQ254" s="34">
        <f t="shared" si="235"/>
        <v>3.6160146083874523E-5</v>
      </c>
      <c r="AR254" s="34">
        <f t="shared" si="236"/>
        <v>-2.7131994970730489E-6</v>
      </c>
      <c r="AS254" s="34">
        <f t="shared" si="237"/>
        <v>6.2078444977853309E-6</v>
      </c>
      <c r="AT254" s="34">
        <f t="shared" si="238"/>
        <v>-1.4745307453267742E-5</v>
      </c>
      <c r="AU254" s="34">
        <f t="shared" si="239"/>
        <v>-6.6356232585995656E-5</v>
      </c>
      <c r="AV254" s="34">
        <f t="shared" si="240"/>
        <v>6.0539604371800948E-6</v>
      </c>
      <c r="AW254" s="53">
        <f t="shared" si="241"/>
        <v>-4.9805728838392405E-4</v>
      </c>
      <c r="AX254" s="52">
        <f t="shared" si="242"/>
        <v>4.0861402639258415E-7</v>
      </c>
      <c r="AY254" s="34">
        <f t="shared" si="243"/>
        <v>8.5166206242881515E-7</v>
      </c>
      <c r="AZ254" s="34">
        <f t="shared" si="244"/>
        <v>-4.7553283644141686E-7</v>
      </c>
      <c r="BA254" s="34">
        <f t="shared" si="245"/>
        <v>3.8952018502902419E-5</v>
      </c>
      <c r="BB254" s="34">
        <f t="shared" si="246"/>
        <v>7.8672921954847652E-8</v>
      </c>
      <c r="BC254" s="34">
        <f t="shared" si="247"/>
        <v>8.9997169168132274E-6</v>
      </c>
      <c r="BD254" s="34">
        <f t="shared" si="248"/>
        <v>-1.1953435034239845E-5</v>
      </c>
      <c r="BE254" s="34">
        <f t="shared" si="249"/>
        <v>-6.3564360166967759E-5</v>
      </c>
      <c r="BF254" s="34">
        <f t="shared" si="250"/>
        <v>8.8458328562079913E-6</v>
      </c>
      <c r="BG254" s="53">
        <f t="shared" si="251"/>
        <v>-4.9526541596489615E-4</v>
      </c>
      <c r="BH254" s="32">
        <v>4.0577804678587626E-6</v>
      </c>
      <c r="BI254" s="33">
        <v>4.5008285038949936E-6</v>
      </c>
      <c r="BJ254" s="33">
        <v>3.1736336050247616E-6</v>
      </c>
      <c r="BK254" s="33">
        <v>4.2601184944368597E-5</v>
      </c>
      <c r="BL254" s="33">
        <v>3.7278393634210261E-6</v>
      </c>
      <c r="BM254" s="33">
        <v>1.2648883358279406E-5</v>
      </c>
      <c r="BN254" s="33">
        <v>-8.304268592773667E-6</v>
      </c>
      <c r="BO254" s="33">
        <v>-5.9915193725501581E-5</v>
      </c>
      <c r="BP254" s="33">
        <v>1.249499929767417E-5</v>
      </c>
      <c r="BQ254" s="35">
        <v>-4.9161624952342997E-4</v>
      </c>
      <c r="BR254" s="32">
        <v>-2.3832583926353124E-6</v>
      </c>
      <c r="BS254" s="33">
        <v>-1.9402103565990814E-6</v>
      </c>
      <c r="BT254" s="33">
        <v>-3.2674052554693134E-6</v>
      </c>
      <c r="BU254" s="33">
        <v>3.6160146083874523E-5</v>
      </c>
      <c r="BV254" s="33">
        <v>-2.7131994970730489E-6</v>
      </c>
      <c r="BW254" s="33">
        <v>6.2078444977853309E-6</v>
      </c>
      <c r="BX254" s="33">
        <v>-1.4745307453267742E-5</v>
      </c>
      <c r="BY254" s="33">
        <v>-6.6356232585995656E-5</v>
      </c>
      <c r="BZ254" s="33">
        <v>6.0539604371800948E-6</v>
      </c>
      <c r="CA254" s="35">
        <v>-4.9805728838392405E-4</v>
      </c>
      <c r="CB254" s="52">
        <v>4.0861402639258415E-7</v>
      </c>
      <c r="CC254" s="34">
        <v>8.5166206242881515E-7</v>
      </c>
      <c r="CD254" s="34">
        <v>-4.7553283644141686E-7</v>
      </c>
      <c r="CE254" s="34">
        <v>3.8952018502902419E-5</v>
      </c>
      <c r="CF254" s="34">
        <v>7.8672921954847652E-8</v>
      </c>
      <c r="CG254" s="34">
        <v>8.9997169168132274E-6</v>
      </c>
      <c r="CH254" s="34">
        <v>-1.1953435034239845E-5</v>
      </c>
      <c r="CI254" s="34">
        <v>-6.3564360166967759E-5</v>
      </c>
      <c r="CJ254" s="34">
        <v>8.8458328562079913E-6</v>
      </c>
      <c r="CK254" s="53">
        <v>-4.9526541596489615E-4</v>
      </c>
      <c r="CL254" s="33">
        <v>0</v>
      </c>
      <c r="CM254" s="33">
        <f t="shared" si="264"/>
        <v>1.2178680484096205E-2</v>
      </c>
      <c r="CN254" s="33">
        <f t="shared" si="208"/>
        <v>6.0659567193099839E-3</v>
      </c>
      <c r="CO254" s="33">
        <f t="shared" si="209"/>
        <v>4.9249178490626822E-3</v>
      </c>
      <c r="CP254" s="33">
        <f t="shared" si="210"/>
        <v>5.1051850201815352E-3</v>
      </c>
      <c r="CQ254" s="33">
        <f t="shared" si="211"/>
        <v>4.3372369653180698E-3</v>
      </c>
      <c r="CR254" s="33">
        <f t="shared" si="212"/>
        <v>4.3088010408416366E-3</v>
      </c>
      <c r="CS254" s="33">
        <f t="shared" si="213"/>
        <v>1.0311247541200386E-2</v>
      </c>
      <c r="CT254" s="33">
        <f t="shared" si="214"/>
        <v>1.0748703686280781E-2</v>
      </c>
      <c r="CU254" s="33">
        <f t="shared" si="215"/>
        <v>4.1669103161852128E-3</v>
      </c>
      <c r="CV254" s="33">
        <f t="shared" si="216"/>
        <v>4.9719451252974167E-3</v>
      </c>
      <c r="CW254" s="33">
        <f t="shared" si="217"/>
        <v>9.1325739523158145E-3</v>
      </c>
      <c r="CX254" s="35">
        <f t="shared" si="218"/>
        <v>9.6920983049062492E-3</v>
      </c>
    </row>
    <row r="255" spans="1:102" x14ac:dyDescent="0.3">
      <c r="A255" s="21">
        <v>43844</v>
      </c>
      <c r="B255" s="22">
        <v>3283.15</v>
      </c>
      <c r="C255" s="23">
        <v>5902.27</v>
      </c>
      <c r="D255" s="23">
        <v>6664.6629999999996</v>
      </c>
      <c r="E255" s="23">
        <f t="shared" si="252"/>
        <v>5886.7463634273481</v>
      </c>
      <c r="F255" s="23">
        <f>VLOOKUP($A255,Data!S$7:T$800,2,0)</f>
        <v>326.56175300000001</v>
      </c>
      <c r="G255" s="23">
        <f>VLOOKUP($A255,Data!V$7:Y$800,4,0)</f>
        <v>32.213798177912381</v>
      </c>
      <c r="H255" s="23">
        <f>VLOOKUP($A255,Data!P$7:Q$800,2,0)</f>
        <v>58.552100000000003</v>
      </c>
      <c r="I255" s="23">
        <f>VLOOKUP($A255,Data!K$7:N$800,4,0)</f>
        <v>61.331143347062429</v>
      </c>
      <c r="J255" s="23">
        <f>VLOOKUP($A255,Data!AA$7:AB$800,2,0)</f>
        <v>600.56590000000006</v>
      </c>
      <c r="K255" s="23">
        <f>VLOOKUP($A255,Data!AD$7:AE$800,2,0)</f>
        <v>60.686799999999998</v>
      </c>
      <c r="L255" s="23">
        <f>VLOOKUP($A255,Data!AL$7:AO$800,4,0)</f>
        <v>323.32717435762129</v>
      </c>
      <c r="M255" s="23">
        <f>VLOOKUP($A255,Data!AG$7:AJ$800,4,0)</f>
        <v>32.643444188450701</v>
      </c>
      <c r="N255" s="23">
        <f>VLOOKUP($A255,Data!AQ$7:AU$800,5,0)</f>
        <v>32.943703609371859</v>
      </c>
      <c r="O255" s="24">
        <f>VLOOKUP($A255,Data!AQ$7:AW$800,7,0)</f>
        <v>32.958514427880793</v>
      </c>
      <c r="P255" s="32">
        <f t="shared" si="219"/>
        <v>-1.5145386587512855E-3</v>
      </c>
      <c r="Q255" s="33">
        <f t="shared" si="205"/>
        <v>-1.4464998088250525E-3</v>
      </c>
      <c r="R255" s="33">
        <f t="shared" si="206"/>
        <v>-1.4192101298521331E-3</v>
      </c>
      <c r="S255" s="34">
        <f t="shared" si="220"/>
        <v>-1.433509409187006E-3</v>
      </c>
      <c r="T255" s="33">
        <f t="shared" si="221"/>
        <v>-1.4243020677227047E-3</v>
      </c>
      <c r="U255" s="33">
        <f t="shared" si="253"/>
        <v>-1.424451294005924E-3</v>
      </c>
      <c r="V255" s="33">
        <f t="shared" si="254"/>
        <v>-1.4291585871453183E-3</v>
      </c>
      <c r="W255" s="33">
        <f t="shared" si="255"/>
        <v>-1.4416146083613413E-3</v>
      </c>
      <c r="X255" s="33">
        <f t="shared" si="256"/>
        <v>-1.4217993718210753E-3</v>
      </c>
      <c r="Y255" s="33">
        <f t="shared" si="257"/>
        <v>-1.4315379324644217E-3</v>
      </c>
      <c r="Z255" s="33">
        <f t="shared" si="258"/>
        <v>-1.432828019612864E-3</v>
      </c>
      <c r="AA255" s="33">
        <f t="shared" si="259"/>
        <v>-1.4311367142304521E-3</v>
      </c>
      <c r="AB255" s="33">
        <f t="shared" si="260"/>
        <v>-1.4311506190569645E-3</v>
      </c>
      <c r="AC255" s="35">
        <f t="shared" si="261"/>
        <v>-1.1167864076904177E-3</v>
      </c>
      <c r="AD255" s="32">
        <f t="shared" si="222"/>
        <v>2.2197741102347734E-5</v>
      </c>
      <c r="AE255" s="33">
        <f t="shared" si="223"/>
        <v>2.2048514819128506E-5</v>
      </c>
      <c r="AF255" s="33">
        <f t="shared" si="224"/>
        <v>1.7341221679734176E-5</v>
      </c>
      <c r="AG255" s="33">
        <f t="shared" si="225"/>
        <v>4.8852004637112145E-6</v>
      </c>
      <c r="AH255" s="33">
        <f t="shared" si="226"/>
        <v>2.4700437003977171E-5</v>
      </c>
      <c r="AI255" s="33">
        <f t="shared" si="227"/>
        <v>1.4961876360630733E-5</v>
      </c>
      <c r="AJ255" s="33">
        <f t="shared" si="228"/>
        <v>1.3671789212188479E-5</v>
      </c>
      <c r="AK255" s="33">
        <f t="shared" si="229"/>
        <v>1.5363094594600391E-5</v>
      </c>
      <c r="AL255" s="33">
        <f t="shared" si="230"/>
        <v>1.5349189768087967E-5</v>
      </c>
      <c r="AM255" s="35">
        <f t="shared" si="231"/>
        <v>3.2971340113463476E-4</v>
      </c>
      <c r="AN255" s="52">
        <f t="shared" si="232"/>
        <v>-5.0919378705716056E-6</v>
      </c>
      <c r="AO255" s="34">
        <f t="shared" si="233"/>
        <v>-5.2411641537908338E-6</v>
      </c>
      <c r="AP255" s="34">
        <f t="shared" si="234"/>
        <v>-9.9484572931851645E-6</v>
      </c>
      <c r="AQ255" s="34">
        <f t="shared" si="235"/>
        <v>-2.2404478509208126E-5</v>
      </c>
      <c r="AR255" s="34">
        <f t="shared" si="236"/>
        <v>-2.5892419689421686E-6</v>
      </c>
      <c r="AS255" s="34">
        <f t="shared" si="237"/>
        <v>-1.2327802612288608E-5</v>
      </c>
      <c r="AT255" s="34">
        <f t="shared" si="238"/>
        <v>-1.3617889760730861E-5</v>
      </c>
      <c r="AU255" s="34">
        <f t="shared" si="239"/>
        <v>-1.192658437831895E-5</v>
      </c>
      <c r="AV255" s="34">
        <f t="shared" si="240"/>
        <v>-1.1940489204831373E-5</v>
      </c>
      <c r="AW255" s="53">
        <f t="shared" si="241"/>
        <v>3.0242372216171542E-4</v>
      </c>
      <c r="AX255" s="52">
        <f t="shared" si="242"/>
        <v>9.2073414641458129E-6</v>
      </c>
      <c r="AY255" s="34">
        <f t="shared" si="243"/>
        <v>9.0581151809265847E-6</v>
      </c>
      <c r="AZ255" s="34">
        <f t="shared" si="244"/>
        <v>4.350822041532254E-6</v>
      </c>
      <c r="BA255" s="34">
        <f t="shared" si="245"/>
        <v>-8.105199174490707E-6</v>
      </c>
      <c r="BB255" s="34">
        <f t="shared" si="246"/>
        <v>1.171003736577525E-5</v>
      </c>
      <c r="BC255" s="34">
        <f t="shared" si="247"/>
        <v>1.971476722428811E-6</v>
      </c>
      <c r="BD255" s="34">
        <f t="shared" si="248"/>
        <v>6.813895739865572E-7</v>
      </c>
      <c r="BE255" s="34">
        <f t="shared" si="249"/>
        <v>2.3726949563984689E-6</v>
      </c>
      <c r="BF255" s="34">
        <f t="shared" si="250"/>
        <v>2.3587901298860459E-6</v>
      </c>
      <c r="BG255" s="53">
        <f t="shared" si="251"/>
        <v>3.1672300149643284E-4</v>
      </c>
      <c r="BH255" s="32">
        <v>2.2197741102347734E-5</v>
      </c>
      <c r="BI255" s="33">
        <v>2.2048514819128506E-5</v>
      </c>
      <c r="BJ255" s="33">
        <v>1.7341221679734176E-5</v>
      </c>
      <c r="BK255" s="33">
        <v>4.8852004637112145E-6</v>
      </c>
      <c r="BL255" s="33">
        <v>2.4700437003977171E-5</v>
      </c>
      <c r="BM255" s="33">
        <v>1.4961876360630733E-5</v>
      </c>
      <c r="BN255" s="33">
        <v>1.3671789212188479E-5</v>
      </c>
      <c r="BO255" s="33">
        <v>1.5363094594600391E-5</v>
      </c>
      <c r="BP255" s="33">
        <v>1.5349189768087967E-5</v>
      </c>
      <c r="BQ255" s="35">
        <v>3.2971340113463476E-4</v>
      </c>
      <c r="BR255" s="32">
        <v>-5.0919378705716056E-6</v>
      </c>
      <c r="BS255" s="33">
        <v>-5.2411641537908338E-6</v>
      </c>
      <c r="BT255" s="33">
        <v>-9.9484572931851645E-6</v>
      </c>
      <c r="BU255" s="33">
        <v>-2.2404478509208126E-5</v>
      </c>
      <c r="BV255" s="33">
        <v>-2.5892419689421686E-6</v>
      </c>
      <c r="BW255" s="33">
        <v>-1.2327802612288608E-5</v>
      </c>
      <c r="BX255" s="33">
        <v>-1.3617889760730861E-5</v>
      </c>
      <c r="BY255" s="33">
        <v>-1.192658437831895E-5</v>
      </c>
      <c r="BZ255" s="33">
        <v>-1.1940489204831373E-5</v>
      </c>
      <c r="CA255" s="35">
        <v>3.0242372216171542E-4</v>
      </c>
      <c r="CB255" s="52">
        <v>9.2073414641458129E-6</v>
      </c>
      <c r="CC255" s="34">
        <v>9.0581151809265847E-6</v>
      </c>
      <c r="CD255" s="34">
        <v>4.350822041532254E-6</v>
      </c>
      <c r="CE255" s="34">
        <v>-8.105199174490707E-6</v>
      </c>
      <c r="CF255" s="34">
        <v>1.171003736577525E-5</v>
      </c>
      <c r="CG255" s="34">
        <v>1.971476722428811E-6</v>
      </c>
      <c r="CH255" s="34">
        <v>6.813895739865572E-7</v>
      </c>
      <c r="CI255" s="34">
        <v>2.3726949563984689E-6</v>
      </c>
      <c r="CJ255" s="34">
        <v>2.3587901298860459E-6</v>
      </c>
      <c r="CK255" s="53">
        <v>3.1672300149643284E-4</v>
      </c>
      <c r="CL255" s="33">
        <v>0</v>
      </c>
      <c r="CM255" s="33">
        <f t="shared" si="264"/>
        <v>1.217217329245468E-2</v>
      </c>
      <c r="CN255" s="33">
        <f t="shared" si="208"/>
        <v>6.06229232813571E-3</v>
      </c>
      <c r="CO255" s="33">
        <f t="shared" si="209"/>
        <v>4.9208477621078828E-3</v>
      </c>
      <c r="CP255" s="33">
        <f t="shared" si="210"/>
        <v>5.1006697336819506E-3</v>
      </c>
      <c r="CQ255" s="33">
        <f t="shared" si="211"/>
        <v>4.3340555654425295E-3</v>
      </c>
      <c r="CR255" s="33">
        <f t="shared" si="212"/>
        <v>4.2660984951852221E-3</v>
      </c>
      <c r="CS255" s="33">
        <f t="shared" si="213"/>
        <v>1.0307488353195726E-2</v>
      </c>
      <c r="CT255" s="33">
        <f t="shared" si="214"/>
        <v>1.0735943024964056E-2</v>
      </c>
      <c r="CU255" s="33">
        <f t="shared" si="215"/>
        <v>4.175233589919447E-3</v>
      </c>
      <c r="CV255" s="33">
        <f t="shared" si="216"/>
        <v>5.0320486806716413E-3</v>
      </c>
      <c r="CW255" s="33">
        <f t="shared" si="217"/>
        <v>9.1199886883432946E-3</v>
      </c>
      <c r="CX255" s="35">
        <f t="shared" si="218"/>
        <v>1.0187789983884921E-2</v>
      </c>
    </row>
    <row r="256" spans="1:102" x14ac:dyDescent="0.3">
      <c r="A256" s="21">
        <v>43843</v>
      </c>
      <c r="B256" s="22">
        <v>3288.13</v>
      </c>
      <c r="C256" s="23">
        <v>5910.82</v>
      </c>
      <c r="D256" s="23">
        <v>6674.1350000000002</v>
      </c>
      <c r="E256" s="23">
        <f t="shared" si="252"/>
        <v>5895.1971840597098</v>
      </c>
      <c r="F256" s="23">
        <f>VLOOKUP($A256,Data!S$7:T$800,2,0)</f>
        <v>327.02753899999999</v>
      </c>
      <c r="G256" s="23">
        <f>VLOOKUP($A256,Data!V$7:Y$800,4,0)</f>
        <v>32.259750621429383</v>
      </c>
      <c r="H256" s="23">
        <f>VLOOKUP($A256,Data!P$7:Q$800,2,0)</f>
        <v>58.635899999999999</v>
      </c>
      <c r="I256" s="23">
        <f>VLOOKUP($A256,Data!K$7:N$800,4,0)</f>
        <v>61.419686864887829</v>
      </c>
      <c r="J256" s="23">
        <f>VLOOKUP($A256,Data!AA$7:AB$800,2,0)</f>
        <v>601.42100000000005</v>
      </c>
      <c r="K256" s="23">
        <f>VLOOKUP($A256,Data!AD$7:AE$800,2,0)</f>
        <v>60.773800000000001</v>
      </c>
      <c r="L256" s="23">
        <f>VLOOKUP($A256,Data!AL$7:AO$800,4,0)</f>
        <v>323.79111133444286</v>
      </c>
      <c r="M256" s="23">
        <f>VLOOKUP($A256,Data!AG$7:AJ$800,4,0)</f>
        <v>32.690228374473989</v>
      </c>
      <c r="N256" s="23">
        <f>VLOOKUP($A256,Data!AQ$7:AU$800,5,0)</f>
        <v>32.990918582925069</v>
      </c>
      <c r="O256" s="24">
        <f>VLOOKUP($A256,Data!AQ$7:AW$800,7,0)</f>
        <v>32.995363201020503</v>
      </c>
      <c r="P256" s="32">
        <f t="shared" si="219"/>
        <v>6.9762812562206289E-3</v>
      </c>
      <c r="Q256" s="33">
        <f t="shared" si="205"/>
        <v>6.9780199187032821E-3</v>
      </c>
      <c r="R256" s="33">
        <f t="shared" si="206"/>
        <v>6.9797645519513729E-3</v>
      </c>
      <c r="S256" s="34">
        <f t="shared" si="220"/>
        <v>6.9792420575917613E-3</v>
      </c>
      <c r="T256" s="33">
        <f t="shared" si="221"/>
        <v>6.9764101953508906E-3</v>
      </c>
      <c r="U256" s="33">
        <f t="shared" si="253"/>
        <v>6.9743983462300374E-3</v>
      </c>
      <c r="V256" s="33">
        <f t="shared" si="254"/>
        <v>6.9792802617230087E-3</v>
      </c>
      <c r="W256" s="33">
        <f t="shared" si="255"/>
        <v>6.9354838709676514E-3</v>
      </c>
      <c r="X256" s="33">
        <f t="shared" si="256"/>
        <v>6.9747392781613904E-3</v>
      </c>
      <c r="Y256" s="33">
        <f t="shared" si="257"/>
        <v>6.9823238181083713E-3</v>
      </c>
      <c r="Z256" s="33">
        <f t="shared" si="258"/>
        <v>6.959404544497616E-3</v>
      </c>
      <c r="AA256" s="33">
        <f t="shared" si="259"/>
        <v>6.9719604618847519E-3</v>
      </c>
      <c r="AB256" s="33">
        <f t="shared" si="260"/>
        <v>7.0208852387865228E-3</v>
      </c>
      <c r="AC256" s="35">
        <f t="shared" si="261"/>
        <v>6.4139797178566216E-3</v>
      </c>
      <c r="AD256" s="32">
        <f t="shared" si="222"/>
        <v>-1.6097233523915122E-6</v>
      </c>
      <c r="AE256" s="33">
        <f t="shared" si="223"/>
        <v>-3.621572473244683E-6</v>
      </c>
      <c r="AF256" s="33">
        <f t="shared" si="224"/>
        <v>1.2603430197266619E-6</v>
      </c>
      <c r="AG256" s="33">
        <f t="shared" si="225"/>
        <v>-4.2536047735630689E-5</v>
      </c>
      <c r="AH256" s="33">
        <f t="shared" si="226"/>
        <v>-3.2806405418916995E-6</v>
      </c>
      <c r="AI256" s="33">
        <f t="shared" si="227"/>
        <v>4.3038994050892398E-6</v>
      </c>
      <c r="AJ256" s="33">
        <f t="shared" si="228"/>
        <v>-1.8615374205666058E-5</v>
      </c>
      <c r="AK256" s="33">
        <f t="shared" si="229"/>
        <v>-6.0594568185301512E-6</v>
      </c>
      <c r="AL256" s="33">
        <f t="shared" si="230"/>
        <v>4.2865320083240732E-5</v>
      </c>
      <c r="AM256" s="35">
        <f t="shared" si="231"/>
        <v>-5.6404020084666051E-4</v>
      </c>
      <c r="AN256" s="52">
        <f t="shared" si="232"/>
        <v>-3.3543566004823333E-6</v>
      </c>
      <c r="AO256" s="34">
        <f t="shared" si="233"/>
        <v>-5.3662057213355041E-6</v>
      </c>
      <c r="AP256" s="34">
        <f t="shared" si="234"/>
        <v>-4.8429022836415925E-7</v>
      </c>
      <c r="AQ256" s="34">
        <f t="shared" si="235"/>
        <v>-4.428068098372151E-5</v>
      </c>
      <c r="AR256" s="34">
        <f t="shared" si="236"/>
        <v>-5.0252737899825206E-6</v>
      </c>
      <c r="AS256" s="34">
        <f t="shared" si="237"/>
        <v>2.5592661569984188E-6</v>
      </c>
      <c r="AT256" s="34">
        <f t="shared" si="238"/>
        <v>-2.0360007453756879E-5</v>
      </c>
      <c r="AU256" s="34">
        <f t="shared" si="239"/>
        <v>-7.8040900666209723E-6</v>
      </c>
      <c r="AV256" s="34">
        <f t="shared" si="240"/>
        <v>4.1120686835149911E-5</v>
      </c>
      <c r="AW256" s="53">
        <f t="shared" si="241"/>
        <v>-5.6578483409475133E-4</v>
      </c>
      <c r="AX256" s="52">
        <f t="shared" si="242"/>
        <v>-2.8318622409262417E-6</v>
      </c>
      <c r="AY256" s="34">
        <f t="shared" si="243"/>
        <v>-4.8437113617794125E-6</v>
      </c>
      <c r="AZ256" s="34">
        <f t="shared" si="244"/>
        <v>3.8204131191932333E-8</v>
      </c>
      <c r="BA256" s="34">
        <f t="shared" si="245"/>
        <v>-4.3758186624165418E-5</v>
      </c>
      <c r="BB256" s="34">
        <f t="shared" si="246"/>
        <v>-4.502779430426429E-6</v>
      </c>
      <c r="BC256" s="34">
        <f t="shared" si="247"/>
        <v>3.0817605165545103E-6</v>
      </c>
      <c r="BD256" s="34">
        <f t="shared" si="248"/>
        <v>-1.9837513094200787E-5</v>
      </c>
      <c r="BE256" s="34">
        <f t="shared" si="249"/>
        <v>-7.2815957070648807E-6</v>
      </c>
      <c r="BF256" s="34">
        <f t="shared" si="250"/>
        <v>4.1643181194706003E-5</v>
      </c>
      <c r="BG256" s="53">
        <f t="shared" si="251"/>
        <v>-5.6526233973519524E-4</v>
      </c>
      <c r="BH256" s="32">
        <v>-1.6097233523915122E-6</v>
      </c>
      <c r="BI256" s="33">
        <v>-3.621572473244683E-6</v>
      </c>
      <c r="BJ256" s="33">
        <v>1.2603430197266619E-6</v>
      </c>
      <c r="BK256" s="33">
        <v>-4.2536047735630689E-5</v>
      </c>
      <c r="BL256" s="33">
        <v>-3.2806405418916995E-6</v>
      </c>
      <c r="BM256" s="33">
        <v>4.3038994050892398E-6</v>
      </c>
      <c r="BN256" s="33">
        <v>-1.8615374205666058E-5</v>
      </c>
      <c r="BO256" s="33">
        <v>-6.0594568185301512E-6</v>
      </c>
      <c r="BP256" s="33">
        <v>4.2865320083240732E-5</v>
      </c>
      <c r="BQ256" s="35">
        <v>-5.6404020084666051E-4</v>
      </c>
      <c r="BR256" s="32">
        <v>-3.3543566004823333E-6</v>
      </c>
      <c r="BS256" s="33">
        <v>-5.3662057213355041E-6</v>
      </c>
      <c r="BT256" s="33">
        <v>-4.8429022836415925E-7</v>
      </c>
      <c r="BU256" s="33">
        <v>-4.428068098372151E-5</v>
      </c>
      <c r="BV256" s="33">
        <v>-5.0252737899825206E-6</v>
      </c>
      <c r="BW256" s="33">
        <v>2.5592661569984188E-6</v>
      </c>
      <c r="BX256" s="33">
        <v>-2.0360007453756879E-5</v>
      </c>
      <c r="BY256" s="33">
        <v>-7.8040900666209723E-6</v>
      </c>
      <c r="BZ256" s="33">
        <v>4.1120686835149911E-5</v>
      </c>
      <c r="CA256" s="35">
        <v>-5.6578483409475133E-4</v>
      </c>
      <c r="CB256" s="52">
        <v>-2.8318622409262417E-6</v>
      </c>
      <c r="CC256" s="34">
        <v>-4.8437113617794125E-6</v>
      </c>
      <c r="CD256" s="34">
        <v>3.8204131191932333E-8</v>
      </c>
      <c r="CE256" s="34">
        <v>-4.3758186624165418E-5</v>
      </c>
      <c r="CF256" s="34">
        <v>-4.502779430426429E-6</v>
      </c>
      <c r="CG256" s="34">
        <v>3.0817605165545103E-6</v>
      </c>
      <c r="CH256" s="34">
        <v>-1.9837513094200787E-5</v>
      </c>
      <c r="CI256" s="34">
        <v>-7.2815957070648807E-6</v>
      </c>
      <c r="CJ256" s="34">
        <v>4.1643181194706003E-5</v>
      </c>
      <c r="CK256" s="53">
        <v>-5.6526233973519524E-4</v>
      </c>
      <c r="CL256" s="33">
        <v>0</v>
      </c>
      <c r="CM256" s="33">
        <f t="shared" si="264"/>
        <v>1.2144512181851752E-2</v>
      </c>
      <c r="CN256" s="33">
        <f t="shared" si="208"/>
        <v>6.0492044152511415E-3</v>
      </c>
      <c r="CO256" s="33">
        <f t="shared" si="209"/>
        <v>4.8985089721160779E-3</v>
      </c>
      <c r="CP256" s="33">
        <f t="shared" si="210"/>
        <v>5.0784771444079002E-3</v>
      </c>
      <c r="CQ256" s="33">
        <f t="shared" si="211"/>
        <v>4.3166142595520984E-3</v>
      </c>
      <c r="CR256" s="33">
        <f t="shared" si="212"/>
        <v>4.2611853711436165E-3</v>
      </c>
      <c r="CS256" s="33">
        <f t="shared" si="213"/>
        <v>1.0282497785151001E-2</v>
      </c>
      <c r="CT256" s="33">
        <f t="shared" si="214"/>
        <v>1.0720798839274792E-2</v>
      </c>
      <c r="CU256" s="33">
        <f t="shared" si="215"/>
        <v>4.1614850184550356E-3</v>
      </c>
      <c r="CV256" s="33">
        <f t="shared" si="216"/>
        <v>5.0165861492408315E-3</v>
      </c>
      <c r="CW256" s="33">
        <f t="shared" si="217"/>
        <v>9.1044773150266156E-3</v>
      </c>
      <c r="CX256" s="35">
        <f t="shared" si="218"/>
        <v>9.8543451452008934E-3</v>
      </c>
    </row>
    <row r="257" spans="1:102" x14ac:dyDescent="0.3">
      <c r="A257" s="21">
        <v>43840</v>
      </c>
      <c r="B257" s="22">
        <v>3265.35</v>
      </c>
      <c r="C257" s="23">
        <v>5869.86</v>
      </c>
      <c r="D257" s="23">
        <v>6627.8739999999998</v>
      </c>
      <c r="E257" s="23">
        <f t="shared" si="252"/>
        <v>5854.3383396999043</v>
      </c>
      <c r="F257" s="23">
        <f>VLOOKUP($A257,Data!S$7:T$800,2,0)</f>
        <v>324.761867</v>
      </c>
      <c r="G257" s="23">
        <f>VLOOKUP($A257,Data!V$7:Y$800,4,0)</f>
        <v>32.036316587998741</v>
      </c>
      <c r="H257" s="23">
        <f>VLOOKUP($A257,Data!P$7:Q$800,2,0)</f>
        <v>58.229500000000002</v>
      </c>
      <c r="I257" s="23">
        <f>VLOOKUP($A257,Data!K$7:N$800,4,0)</f>
        <v>60.99664561305535</v>
      </c>
      <c r="J257" s="23">
        <f>VLOOKUP($A257,Data!AA$7:AB$800,2,0)</f>
        <v>597.25530000000003</v>
      </c>
      <c r="K257" s="23">
        <f>VLOOKUP($A257,Data!AD$7:AE$800,2,0)</f>
        <v>60.352400000000003</v>
      </c>
      <c r="L257" s="23">
        <f>VLOOKUP($A257,Data!AL$7:AO$800,4,0)</f>
        <v>321.5532918935408</v>
      </c>
      <c r="M257" s="23">
        <f>VLOOKUP($A257,Data!AG$7:AJ$800,4,0)</f>
        <v>32.463891407144459</v>
      </c>
      <c r="N257" s="23">
        <f>VLOOKUP($A257,Data!AQ$7:AU$800,5,0)</f>
        <v>32.760908007486066</v>
      </c>
      <c r="O257" s="24">
        <f>VLOOKUP($A257,Data!AQ$7:AW$800,7,0)</f>
        <v>32.785080360539702</v>
      </c>
      <c r="P257" s="32">
        <f t="shared" si="219"/>
        <v>-2.8552233792408233E-3</v>
      </c>
      <c r="Q257" s="33">
        <f t="shared" si="205"/>
        <v>-2.8539103668294707E-3</v>
      </c>
      <c r="R257" s="33">
        <f t="shared" si="206"/>
        <v>-2.8538360241094907E-3</v>
      </c>
      <c r="S257" s="34">
        <f t="shared" si="220"/>
        <v>-2.8540441273791906E-3</v>
      </c>
      <c r="T257" s="33">
        <f t="shared" si="221"/>
        <v>-2.8565343246856889E-3</v>
      </c>
      <c r="U257" s="33">
        <f t="shared" si="253"/>
        <v>-2.8553094726045947E-3</v>
      </c>
      <c r="V257" s="33">
        <f t="shared" si="254"/>
        <v>-2.8597604308477909E-3</v>
      </c>
      <c r="W257" s="33">
        <f t="shared" si="255"/>
        <v>-2.8948214860083921E-3</v>
      </c>
      <c r="X257" s="33">
        <f t="shared" si="256"/>
        <v>-2.8582528628857684E-3</v>
      </c>
      <c r="Y257" s="33">
        <f t="shared" si="257"/>
        <v>-2.8385340078843635E-3</v>
      </c>
      <c r="Z257" s="33">
        <f t="shared" si="258"/>
        <v>-2.8496096318575415E-3</v>
      </c>
      <c r="AA257" s="33">
        <f t="shared" si="259"/>
        <v>-2.8679126557233925E-3</v>
      </c>
      <c r="AB257" s="33">
        <f t="shared" si="260"/>
        <v>-2.8400082041478703E-3</v>
      </c>
      <c r="AC257" s="35">
        <f t="shared" si="261"/>
        <v>-2.4636539286541081E-3</v>
      </c>
      <c r="AD257" s="32">
        <f t="shared" si="222"/>
        <v>-2.623957856218162E-6</v>
      </c>
      <c r="AE257" s="33">
        <f t="shared" si="223"/>
        <v>-1.3991057751239211E-6</v>
      </c>
      <c r="AF257" s="33">
        <f t="shared" si="224"/>
        <v>-5.8500640183201114E-6</v>
      </c>
      <c r="AG257" s="33">
        <f t="shared" si="225"/>
        <v>-4.0911119178921318E-5</v>
      </c>
      <c r="AH257" s="33">
        <f t="shared" si="226"/>
        <v>-4.3424960562976622E-6</v>
      </c>
      <c r="AI257" s="33">
        <f t="shared" si="227"/>
        <v>1.5376358945107249E-5</v>
      </c>
      <c r="AJ257" s="33">
        <f t="shared" si="228"/>
        <v>4.3007349719292876E-6</v>
      </c>
      <c r="AK257" s="33">
        <f t="shared" si="229"/>
        <v>-1.4002288893921744E-5</v>
      </c>
      <c r="AL257" s="33">
        <f t="shared" si="230"/>
        <v>1.3902162681600494E-5</v>
      </c>
      <c r="AM257" s="35">
        <f t="shared" si="231"/>
        <v>3.902564381753626E-4</v>
      </c>
      <c r="AN257" s="52">
        <f t="shared" si="232"/>
        <v>-2.6983005761982426E-6</v>
      </c>
      <c r="AO257" s="34">
        <f t="shared" si="233"/>
        <v>-1.4734484951040017E-6</v>
      </c>
      <c r="AP257" s="34">
        <f t="shared" si="234"/>
        <v>-5.9244067383001919E-6</v>
      </c>
      <c r="AQ257" s="34">
        <f t="shared" si="235"/>
        <v>-4.0985461898901399E-5</v>
      </c>
      <c r="AR257" s="34">
        <f t="shared" si="236"/>
        <v>-4.4168387762777428E-6</v>
      </c>
      <c r="AS257" s="34">
        <f t="shared" si="237"/>
        <v>1.5302016225127169E-5</v>
      </c>
      <c r="AT257" s="34">
        <f t="shared" si="238"/>
        <v>4.226392251949207E-6</v>
      </c>
      <c r="AU257" s="34">
        <f t="shared" si="239"/>
        <v>-1.4076631613901824E-5</v>
      </c>
      <c r="AV257" s="34">
        <f t="shared" si="240"/>
        <v>1.3827819961620413E-5</v>
      </c>
      <c r="AW257" s="53">
        <f t="shared" si="241"/>
        <v>3.9018209545538252E-4</v>
      </c>
      <c r="AX257" s="52">
        <f t="shared" si="242"/>
        <v>-2.4901973064705984E-6</v>
      </c>
      <c r="AY257" s="34">
        <f t="shared" si="243"/>
        <v>-1.2653452253763575E-6</v>
      </c>
      <c r="AZ257" s="34">
        <f t="shared" si="244"/>
        <v>-5.7163034685725478E-6</v>
      </c>
      <c r="BA257" s="34">
        <f t="shared" si="245"/>
        <v>-4.0777358629173754E-5</v>
      </c>
      <c r="BB257" s="34">
        <f t="shared" si="246"/>
        <v>-4.2087355065500986E-6</v>
      </c>
      <c r="BC257" s="34">
        <f t="shared" si="247"/>
        <v>1.5510119494854813E-5</v>
      </c>
      <c r="BD257" s="34">
        <f t="shared" si="248"/>
        <v>4.4344955216768511E-6</v>
      </c>
      <c r="BE257" s="34">
        <f t="shared" si="249"/>
        <v>-1.386852834417418E-5</v>
      </c>
      <c r="BF257" s="34">
        <f t="shared" si="250"/>
        <v>1.4035923231348058E-5</v>
      </c>
      <c r="BG257" s="53">
        <f t="shared" si="251"/>
        <v>3.9039019872511016E-4</v>
      </c>
      <c r="BH257" s="32">
        <v>-2.623957856218162E-6</v>
      </c>
      <c r="BI257" s="33">
        <v>-1.3991057751239211E-6</v>
      </c>
      <c r="BJ257" s="33">
        <v>-5.8500640183201114E-6</v>
      </c>
      <c r="BK257" s="33">
        <v>-4.0911119178921318E-5</v>
      </c>
      <c r="BL257" s="33">
        <v>-4.3424960562976622E-6</v>
      </c>
      <c r="BM257" s="33">
        <v>1.5376358945107249E-5</v>
      </c>
      <c r="BN257" s="33">
        <v>4.3007349719292876E-6</v>
      </c>
      <c r="BO257" s="33">
        <v>-1.4002288893921744E-5</v>
      </c>
      <c r="BP257" s="33">
        <v>1.3902162681600494E-5</v>
      </c>
      <c r="BQ257" s="35">
        <v>3.902564381753626E-4</v>
      </c>
      <c r="BR257" s="32">
        <v>-2.6983005761982426E-6</v>
      </c>
      <c r="BS257" s="33">
        <v>-1.4734484951040017E-6</v>
      </c>
      <c r="BT257" s="33">
        <v>-5.9244067383001919E-6</v>
      </c>
      <c r="BU257" s="33">
        <v>-4.0985461898901399E-5</v>
      </c>
      <c r="BV257" s="33">
        <v>-4.4168387762777428E-6</v>
      </c>
      <c r="BW257" s="33">
        <v>1.5302016225127169E-5</v>
      </c>
      <c r="BX257" s="33">
        <v>4.226392251949207E-6</v>
      </c>
      <c r="BY257" s="33">
        <v>-1.4076631613901824E-5</v>
      </c>
      <c r="BZ257" s="33">
        <v>1.3827819961620413E-5</v>
      </c>
      <c r="CA257" s="35">
        <v>3.9018209545538252E-4</v>
      </c>
      <c r="CB257" s="52">
        <v>-2.4901973064705984E-6</v>
      </c>
      <c r="CC257" s="34">
        <v>-1.2653452253763575E-6</v>
      </c>
      <c r="CD257" s="34">
        <v>-5.7163034685725478E-6</v>
      </c>
      <c r="CE257" s="34">
        <v>-4.0777358629173754E-5</v>
      </c>
      <c r="CF257" s="34">
        <v>-4.2087355065500986E-6</v>
      </c>
      <c r="CG257" s="34">
        <v>1.5510119494854813E-5</v>
      </c>
      <c r="CH257" s="34">
        <v>4.4344955216768511E-6</v>
      </c>
      <c r="CI257" s="34">
        <v>-1.386852834417418E-5</v>
      </c>
      <c r="CJ257" s="34">
        <v>1.4035923231348058E-5</v>
      </c>
      <c r="CK257" s="53">
        <v>3.9039019872511016E-4</v>
      </c>
      <c r="CL257" s="33">
        <v>0</v>
      </c>
      <c r="CM257" s="33">
        <f t="shared" si="264"/>
        <v>1.2142758600468984E-2</v>
      </c>
      <c r="CN257" s="33">
        <f t="shared" si="208"/>
        <v>6.0479834051201387E-3</v>
      </c>
      <c r="CO257" s="33">
        <f t="shared" si="209"/>
        <v>4.9001153737957548E-3</v>
      </c>
      <c r="CP257" s="33">
        <f t="shared" si="210"/>
        <v>5.0820918982212859E-3</v>
      </c>
      <c r="CQ257" s="33">
        <f t="shared" si="211"/>
        <v>4.3153572491461123E-3</v>
      </c>
      <c r="CR257" s="33">
        <f t="shared" si="212"/>
        <v>4.3036084482963588E-3</v>
      </c>
      <c r="CS257" s="33">
        <f t="shared" si="213"/>
        <v>1.0285789202097106E-2</v>
      </c>
      <c r="CT257" s="33">
        <f t="shared" si="214"/>
        <v>1.0716478961416254E-2</v>
      </c>
      <c r="CU257" s="33">
        <f t="shared" si="215"/>
        <v>4.1800486683125637E-3</v>
      </c>
      <c r="CV257" s="33">
        <f t="shared" si="216"/>
        <v>5.0226338395884529E-3</v>
      </c>
      <c r="CW257" s="33">
        <f t="shared" si="217"/>
        <v>9.0615233037925069E-3</v>
      </c>
      <c r="CX257" s="35">
        <f t="shared" si="218"/>
        <v>1.0420313483420429E-2</v>
      </c>
    </row>
    <row r="258" spans="1:102" x14ac:dyDescent="0.3">
      <c r="A258" s="21">
        <v>43839</v>
      </c>
      <c r="B258" s="22">
        <v>3274.7</v>
      </c>
      <c r="C258" s="23">
        <v>5886.66</v>
      </c>
      <c r="D258" s="23">
        <v>6646.8429999999998</v>
      </c>
      <c r="E258" s="23">
        <f t="shared" si="252"/>
        <v>5871.0947030584557</v>
      </c>
      <c r="F258" s="23">
        <f>VLOOKUP($A258,Data!S$7:T$800,2,0)</f>
        <v>325.69221800000003</v>
      </c>
      <c r="G258" s="23">
        <f>VLOOKUP($A258,Data!V$7:Y$800,4,0)</f>
        <v>32.128052119552031</v>
      </c>
      <c r="H258" s="23">
        <f>VLOOKUP($A258,Data!P$7:Q$800,2,0)</f>
        <v>58.396500000000003</v>
      </c>
      <c r="I258" s="23">
        <f>VLOOKUP($A258,Data!K$7:N$800,4,0)</f>
        <v>61.173732648706157</v>
      </c>
      <c r="J258" s="23">
        <f>VLOOKUP($A258,Data!AA$7:AB$800,2,0)</f>
        <v>598.96730000000002</v>
      </c>
      <c r="K258" s="23">
        <f>VLOOKUP($A258,Data!AD$7:AE$800,2,0)</f>
        <v>60.5242</v>
      </c>
      <c r="L258" s="23">
        <f>VLOOKUP($A258,Data!AL$7:AO$800,4,0)</f>
        <v>322.47221181433332</v>
      </c>
      <c r="M258" s="23">
        <f>VLOOKUP($A258,Data!AG$7:AJ$800,4,0)</f>
        <v>32.557262793144631</v>
      </c>
      <c r="N258" s="23">
        <f>VLOOKUP($A258,Data!AQ$7:AU$800,5,0)</f>
        <v>32.854214245484073</v>
      </c>
      <c r="O258" s="24">
        <f>VLOOKUP($A258,Data!AQ$7:AW$800,7,0)</f>
        <v>32.866050936047642</v>
      </c>
      <c r="P258" s="32">
        <f t="shared" si="219"/>
        <v>6.6552927252885308E-3</v>
      </c>
      <c r="Q258" s="33">
        <f t="shared" si="205"/>
        <v>6.8415129321697243E-3</v>
      </c>
      <c r="R258" s="33">
        <f t="shared" si="206"/>
        <v>6.9215181044885998E-3</v>
      </c>
      <c r="S258" s="34">
        <f t="shared" si="220"/>
        <v>6.8815842976085893E-3</v>
      </c>
      <c r="T258" s="33">
        <f t="shared" si="221"/>
        <v>6.8762573520844139E-3</v>
      </c>
      <c r="U258" s="33">
        <f t="shared" si="253"/>
        <v>6.8756924061710301E-3</v>
      </c>
      <c r="V258" s="33">
        <f t="shared" si="254"/>
        <v>6.8657184779554736E-3</v>
      </c>
      <c r="W258" s="33">
        <f t="shared" si="255"/>
        <v>6.8005181347150501E-3</v>
      </c>
      <c r="X258" s="33">
        <f t="shared" si="256"/>
        <v>6.9193763214436821E-3</v>
      </c>
      <c r="Y258" s="33">
        <f t="shared" si="257"/>
        <v>6.8890253052316108E-3</v>
      </c>
      <c r="Z258" s="33">
        <f t="shared" si="258"/>
        <v>6.8609159132264619E-3</v>
      </c>
      <c r="AA258" s="33">
        <f t="shared" si="259"/>
        <v>6.8503373387549527E-3</v>
      </c>
      <c r="AB258" s="33">
        <f t="shared" si="260"/>
        <v>6.8571951747615767E-3</v>
      </c>
      <c r="AC258" s="35">
        <f t="shared" si="261"/>
        <v>8.0630571251392169E-3</v>
      </c>
      <c r="AD258" s="32">
        <f t="shared" si="222"/>
        <v>3.4744419914689573E-5</v>
      </c>
      <c r="AE258" s="33">
        <f t="shared" si="223"/>
        <v>3.4179474001305721E-5</v>
      </c>
      <c r="AF258" s="33">
        <f t="shared" si="224"/>
        <v>2.4205545785749294E-5</v>
      </c>
      <c r="AG258" s="33">
        <f t="shared" si="225"/>
        <v>-4.099479745467427E-5</v>
      </c>
      <c r="AH258" s="33">
        <f t="shared" si="226"/>
        <v>7.786338927395775E-5</v>
      </c>
      <c r="AI258" s="33">
        <f t="shared" si="227"/>
        <v>4.7512373061886493E-5</v>
      </c>
      <c r="AJ258" s="33">
        <f t="shared" si="228"/>
        <v>1.9402981056737545E-5</v>
      </c>
      <c r="AK258" s="33">
        <f t="shared" si="229"/>
        <v>8.8244065852283171E-6</v>
      </c>
      <c r="AL258" s="33">
        <f t="shared" si="230"/>
        <v>1.5682242591852358E-5</v>
      </c>
      <c r="AM258" s="35">
        <f t="shared" si="231"/>
        <v>1.2215441929694926E-3</v>
      </c>
      <c r="AN258" s="52">
        <f t="shared" si="232"/>
        <v>-4.5260752404185922E-5</v>
      </c>
      <c r="AO258" s="34">
        <f t="shared" si="233"/>
        <v>-4.5825698317569774E-5</v>
      </c>
      <c r="AP258" s="34">
        <f t="shared" si="234"/>
        <v>-5.5799626533126201E-5</v>
      </c>
      <c r="AQ258" s="34">
        <f t="shared" si="235"/>
        <v>-1.2099996977354976E-4</v>
      </c>
      <c r="AR258" s="34">
        <f t="shared" si="236"/>
        <v>-2.1417830449177444E-6</v>
      </c>
      <c r="AS258" s="34">
        <f t="shared" si="237"/>
        <v>-3.2492799256989002E-5</v>
      </c>
      <c r="AT258" s="34">
        <f t="shared" si="238"/>
        <v>-6.060219126213795E-5</v>
      </c>
      <c r="AU258" s="34">
        <f t="shared" si="239"/>
        <v>-7.1180765733647178E-5</v>
      </c>
      <c r="AV258" s="34">
        <f t="shared" si="240"/>
        <v>-6.4322929727023137E-5</v>
      </c>
      <c r="AW258" s="53">
        <f t="shared" si="241"/>
        <v>1.1415390206506171E-3</v>
      </c>
      <c r="AX258" s="52">
        <f t="shared" si="242"/>
        <v>-5.326945524242177E-6</v>
      </c>
      <c r="AY258" s="34">
        <f t="shared" si="243"/>
        <v>-5.891891437626029E-6</v>
      </c>
      <c r="AZ258" s="34">
        <f t="shared" si="244"/>
        <v>-1.5865819653182456E-5</v>
      </c>
      <c r="BA258" s="34">
        <f t="shared" si="245"/>
        <v>-8.106616289360602E-5</v>
      </c>
      <c r="BB258" s="34">
        <f t="shared" si="246"/>
        <v>3.7792023835026001E-5</v>
      </c>
      <c r="BC258" s="34">
        <f t="shared" si="247"/>
        <v>7.4410076229547428E-6</v>
      </c>
      <c r="BD258" s="34">
        <f t="shared" si="248"/>
        <v>-2.0668384382194205E-5</v>
      </c>
      <c r="BE258" s="34">
        <f t="shared" si="249"/>
        <v>-3.1246958853703433E-5</v>
      </c>
      <c r="BF258" s="34">
        <f t="shared" si="250"/>
        <v>-2.4389122847079392E-5</v>
      </c>
      <c r="BG258" s="53">
        <f t="shared" si="251"/>
        <v>1.1814728275305608E-3</v>
      </c>
      <c r="BH258" s="32">
        <v>3.4744419914689573E-5</v>
      </c>
      <c r="BI258" s="33">
        <v>3.4179474001305721E-5</v>
      </c>
      <c r="BJ258" s="33">
        <v>2.4205545785749294E-5</v>
      </c>
      <c r="BK258" s="33">
        <v>-4.099479745467427E-5</v>
      </c>
      <c r="BL258" s="33">
        <v>7.786338927395775E-5</v>
      </c>
      <c r="BM258" s="33">
        <v>4.7512373061886493E-5</v>
      </c>
      <c r="BN258" s="33">
        <v>1.9402981056737545E-5</v>
      </c>
      <c r="BO258" s="33">
        <v>8.8244065852283171E-6</v>
      </c>
      <c r="BP258" s="33">
        <v>1.5682242591852358E-5</v>
      </c>
      <c r="BQ258" s="35">
        <v>1.2215441929694926E-3</v>
      </c>
      <c r="BR258" s="32">
        <v>-4.5260752404185922E-5</v>
      </c>
      <c r="BS258" s="33">
        <v>-4.5825698317569774E-5</v>
      </c>
      <c r="BT258" s="33">
        <v>-5.5799626533126201E-5</v>
      </c>
      <c r="BU258" s="33">
        <v>-1.2099996977354976E-4</v>
      </c>
      <c r="BV258" s="33">
        <v>-2.1417830449177444E-6</v>
      </c>
      <c r="BW258" s="33">
        <v>-3.2492799256989002E-5</v>
      </c>
      <c r="BX258" s="33">
        <v>-6.060219126213795E-5</v>
      </c>
      <c r="BY258" s="33">
        <v>-7.1180765733647178E-5</v>
      </c>
      <c r="BZ258" s="33">
        <v>-6.4322929727023137E-5</v>
      </c>
      <c r="CA258" s="35">
        <v>1.1415390206506171E-3</v>
      </c>
      <c r="CB258" s="52">
        <v>-5.326945524242177E-6</v>
      </c>
      <c r="CC258" s="34">
        <v>-5.891891437626029E-6</v>
      </c>
      <c r="CD258" s="34">
        <v>-1.5865819653182456E-5</v>
      </c>
      <c r="CE258" s="34">
        <v>-8.106616289360602E-5</v>
      </c>
      <c r="CF258" s="34">
        <v>3.7792023835026001E-5</v>
      </c>
      <c r="CG258" s="34">
        <v>7.4410076229547428E-6</v>
      </c>
      <c r="CH258" s="34">
        <v>-2.0668384382194205E-5</v>
      </c>
      <c r="CI258" s="34">
        <v>-3.1246958853703433E-5</v>
      </c>
      <c r="CJ258" s="34">
        <v>-2.4389122847079392E-5</v>
      </c>
      <c r="CK258" s="53">
        <v>1.1814728275305608E-3</v>
      </c>
      <c r="CL258" s="33">
        <v>0</v>
      </c>
      <c r="CM258" s="33">
        <f t="shared" si="264"/>
        <v>1.2142683139670707E-2</v>
      </c>
      <c r="CN258" s="33">
        <f t="shared" si="208"/>
        <v>6.048118359818222E-3</v>
      </c>
      <c r="CO258" s="33">
        <f t="shared" si="209"/>
        <v>4.9027597430799652E-3</v>
      </c>
      <c r="CP258" s="33">
        <f t="shared" si="210"/>
        <v>5.0835021410602366E-3</v>
      </c>
      <c r="CQ258" s="33">
        <f t="shared" si="211"/>
        <v>4.3212494084443609E-3</v>
      </c>
      <c r="CR258" s="33">
        <f t="shared" si="212"/>
        <v>4.3448149182880869E-3</v>
      </c>
      <c r="CS258" s="33">
        <f t="shared" si="213"/>
        <v>1.0290188939715117E-2</v>
      </c>
      <c r="CT258" s="33">
        <f t="shared" si="214"/>
        <v>1.0700893582415771E-2</v>
      </c>
      <c r="CU258" s="33">
        <f t="shared" si="215"/>
        <v>4.175717614245622E-3</v>
      </c>
      <c r="CV258" s="33">
        <f t="shared" si="216"/>
        <v>5.0367469319687608E-3</v>
      </c>
      <c r="CW258" s="33">
        <f t="shared" si="217"/>
        <v>9.0474552128461116E-3</v>
      </c>
      <c r="CX258" s="35">
        <f t="shared" si="218"/>
        <v>1.0025016576041379E-2</v>
      </c>
    </row>
    <row r="259" spans="1:102" x14ac:dyDescent="0.3">
      <c r="A259" s="21">
        <v>43838</v>
      </c>
      <c r="B259" s="22">
        <v>3253.05</v>
      </c>
      <c r="C259" s="23">
        <v>5846.66</v>
      </c>
      <c r="D259" s="23">
        <v>6601.1530000000002</v>
      </c>
      <c r="E259" s="23">
        <f t="shared" si="252"/>
        <v>5830.9684024602329</v>
      </c>
      <c r="F259" s="23">
        <f>VLOOKUP($A259,Data!S$7:T$800,2,0)</f>
        <v>323.46796899999998</v>
      </c>
      <c r="G259" s="23">
        <f>VLOOKUP($A259,Data!V$7:Y$800,4,0)</f>
        <v>31.908658002036322</v>
      </c>
      <c r="H259" s="23">
        <f>VLOOKUP($A259,Data!P$7:Q$800,2,0)</f>
        <v>57.9983</v>
      </c>
      <c r="I259" s="23">
        <f>VLOOKUP($A259,Data!K$7:N$800,4,0)</f>
        <v>60.76052956552094</v>
      </c>
      <c r="J259" s="23">
        <f>VLOOKUP($A259,Data!AA$7:AB$800,2,0)</f>
        <v>594.85130000000004</v>
      </c>
      <c r="K259" s="23">
        <f>VLOOKUP($A259,Data!AD$7:AE$800,2,0)</f>
        <v>60.110100000000003</v>
      </c>
      <c r="L259" s="23">
        <f>VLOOKUP($A259,Data!AL$7:AO$800,4,0)</f>
        <v>320.27483311520723</v>
      </c>
      <c r="M259" s="23">
        <f>VLOOKUP($A259,Data!AG$7:AJ$800,4,0)</f>
        <v>32.335751983952242</v>
      </c>
      <c r="N259" s="23">
        <f>VLOOKUP($A259,Data!AQ$7:AU$800,5,0)</f>
        <v>32.630460807087466</v>
      </c>
      <c r="O259" s="24">
        <f>VLOOKUP($A259,Data!AQ$7:AW$800,7,0)</f>
        <v>32.603169716165588</v>
      </c>
      <c r="P259" s="32">
        <f t="shared" si="219"/>
        <v>4.9024150649641385E-3</v>
      </c>
      <c r="Q259" s="33">
        <f t="shared" si="205"/>
        <v>4.9243641726293141E-3</v>
      </c>
      <c r="R259" s="33">
        <f t="shared" si="206"/>
        <v>4.9348908321340534E-3</v>
      </c>
      <c r="S259" s="34">
        <f t="shared" si="220"/>
        <v>4.9300194670585662E-3</v>
      </c>
      <c r="T259" s="33">
        <f t="shared" si="221"/>
        <v>4.93487729771247E-3</v>
      </c>
      <c r="U259" s="33">
        <f t="shared" si="253"/>
        <v>4.9355369139150174E-3</v>
      </c>
      <c r="V259" s="33">
        <f t="shared" si="254"/>
        <v>4.9469095244036865E-3</v>
      </c>
      <c r="W259" s="33">
        <f t="shared" si="255"/>
        <v>5.0447518307565886E-3</v>
      </c>
      <c r="X259" s="33">
        <f t="shared" si="256"/>
        <v>4.9321560355435334E-3</v>
      </c>
      <c r="Y259" s="33">
        <f t="shared" si="257"/>
        <v>4.9385853310306427E-3</v>
      </c>
      <c r="Z259" s="33">
        <f t="shared" si="258"/>
        <v>4.9293098194407303E-3</v>
      </c>
      <c r="AA259" s="33">
        <f t="shared" si="259"/>
        <v>5.0450472513983158E-3</v>
      </c>
      <c r="AB259" s="33">
        <f t="shared" si="260"/>
        <v>4.9394258294710447E-3</v>
      </c>
      <c r="AC259" s="35">
        <f t="shared" si="261"/>
        <v>3.5314757373603456E-3</v>
      </c>
      <c r="AD259" s="32">
        <f t="shared" si="222"/>
        <v>1.0513125083155828E-5</v>
      </c>
      <c r="AE259" s="33">
        <f t="shared" si="223"/>
        <v>1.1172741285703225E-5</v>
      </c>
      <c r="AF259" s="33">
        <f t="shared" si="224"/>
        <v>2.2545351774372335E-5</v>
      </c>
      <c r="AG259" s="33">
        <f t="shared" si="225"/>
        <v>1.2038765812727448E-4</v>
      </c>
      <c r="AH259" s="33">
        <f t="shared" si="226"/>
        <v>7.7918629142192941E-6</v>
      </c>
      <c r="AI259" s="33">
        <f t="shared" si="227"/>
        <v>1.4221158401328537E-5</v>
      </c>
      <c r="AJ259" s="33">
        <f t="shared" si="228"/>
        <v>4.9456468114161822E-6</v>
      </c>
      <c r="AK259" s="33">
        <f t="shared" si="229"/>
        <v>1.2068307876900164E-4</v>
      </c>
      <c r="AL259" s="33">
        <f t="shared" si="230"/>
        <v>1.5061656841730553E-5</v>
      </c>
      <c r="AM259" s="35">
        <f t="shared" si="231"/>
        <v>-1.3928884352689685E-3</v>
      </c>
      <c r="AN259" s="52">
        <f t="shared" si="232"/>
        <v>-1.3534421583472067E-8</v>
      </c>
      <c r="AO259" s="34">
        <f t="shared" si="233"/>
        <v>6.4608178096392521E-7</v>
      </c>
      <c r="AP259" s="34">
        <f t="shared" si="234"/>
        <v>1.2018692269633036E-5</v>
      </c>
      <c r="AQ259" s="34">
        <f t="shared" si="235"/>
        <v>1.0986099862253518E-4</v>
      </c>
      <c r="AR259" s="34">
        <f t="shared" si="236"/>
        <v>-2.7347965905200056E-6</v>
      </c>
      <c r="AS259" s="34">
        <f t="shared" si="237"/>
        <v>3.6944988965892378E-6</v>
      </c>
      <c r="AT259" s="34">
        <f t="shared" si="238"/>
        <v>-5.5810126933231174E-6</v>
      </c>
      <c r="AU259" s="34">
        <f t="shared" si="239"/>
        <v>1.1015641926426234E-4</v>
      </c>
      <c r="AV259" s="34">
        <f t="shared" si="240"/>
        <v>4.5349973369912533E-6</v>
      </c>
      <c r="AW259" s="53">
        <f t="shared" si="241"/>
        <v>-1.4034150947737078E-3</v>
      </c>
      <c r="AX259" s="52">
        <f t="shared" si="242"/>
        <v>4.857830653959283E-6</v>
      </c>
      <c r="AY259" s="34">
        <f t="shared" si="243"/>
        <v>5.5174468565066803E-6</v>
      </c>
      <c r="AZ259" s="34">
        <f t="shared" si="244"/>
        <v>1.6890057345175791E-5</v>
      </c>
      <c r="BA259" s="34">
        <f t="shared" si="245"/>
        <v>1.1473236369807793E-4</v>
      </c>
      <c r="BB259" s="34">
        <f t="shared" si="246"/>
        <v>2.1365684850227495E-6</v>
      </c>
      <c r="BC259" s="34">
        <f t="shared" si="247"/>
        <v>8.5658639721319929E-6</v>
      </c>
      <c r="BD259" s="34">
        <f t="shared" si="248"/>
        <v>-7.0964761778036234E-7</v>
      </c>
      <c r="BE259" s="34">
        <f t="shared" si="249"/>
        <v>1.1502778433980509E-4</v>
      </c>
      <c r="BF259" s="34">
        <f t="shared" si="250"/>
        <v>9.4063624125340084E-6</v>
      </c>
      <c r="BG259" s="53">
        <f t="shared" si="251"/>
        <v>-1.3985437296981651E-3</v>
      </c>
      <c r="BH259" s="32">
        <v>1.0513125083155828E-5</v>
      </c>
      <c r="BI259" s="33">
        <v>1.1172741285703225E-5</v>
      </c>
      <c r="BJ259" s="33">
        <v>2.2545351774372335E-5</v>
      </c>
      <c r="BK259" s="33">
        <v>1.2038765812727448E-4</v>
      </c>
      <c r="BL259" s="33">
        <v>7.7918629142192941E-6</v>
      </c>
      <c r="BM259" s="33">
        <v>1.4221158401328537E-5</v>
      </c>
      <c r="BN259" s="33">
        <v>4.9456468114161822E-6</v>
      </c>
      <c r="BO259" s="33">
        <v>1.2068307876900164E-4</v>
      </c>
      <c r="BP259" s="33">
        <v>1.5061656841730553E-5</v>
      </c>
      <c r="BQ259" s="35">
        <v>-1.3928884352689685E-3</v>
      </c>
      <c r="BR259" s="32">
        <v>-1.3534421583472067E-8</v>
      </c>
      <c r="BS259" s="33">
        <v>6.4608178096392521E-7</v>
      </c>
      <c r="BT259" s="33">
        <v>1.2018692269633036E-5</v>
      </c>
      <c r="BU259" s="33">
        <v>1.0986099862253518E-4</v>
      </c>
      <c r="BV259" s="33">
        <v>-2.7347965905200056E-6</v>
      </c>
      <c r="BW259" s="33">
        <v>3.6944988965892378E-6</v>
      </c>
      <c r="BX259" s="33">
        <v>-5.5810126933231174E-6</v>
      </c>
      <c r="BY259" s="33">
        <v>1.1015641926426234E-4</v>
      </c>
      <c r="BZ259" s="33">
        <v>4.5349973369912533E-6</v>
      </c>
      <c r="CA259" s="35">
        <v>-1.4034150947737078E-3</v>
      </c>
      <c r="CB259" s="52">
        <v>4.857830653959283E-6</v>
      </c>
      <c r="CC259" s="34">
        <v>5.5174468565066803E-6</v>
      </c>
      <c r="CD259" s="34">
        <v>1.6890057345175791E-5</v>
      </c>
      <c r="CE259" s="34">
        <v>1.1473236369807793E-4</v>
      </c>
      <c r="CF259" s="34">
        <v>2.1365684850227495E-6</v>
      </c>
      <c r="CG259" s="34">
        <v>8.5658639721319929E-6</v>
      </c>
      <c r="CH259" s="34">
        <v>-7.0964761778036234E-7</v>
      </c>
      <c r="CI259" s="34">
        <v>1.1502778433980509E-4</v>
      </c>
      <c r="CJ259" s="34">
        <v>9.4063624125340084E-6</v>
      </c>
      <c r="CK259" s="53">
        <v>-1.3985437296981651E-3</v>
      </c>
      <c r="CL259" s="33">
        <v>0</v>
      </c>
      <c r="CM259" s="33">
        <f t="shared" si="264"/>
        <v>1.2062263118527206E-2</v>
      </c>
      <c r="CN259" s="33">
        <f t="shared" si="208"/>
        <v>6.0080801642363735E-3</v>
      </c>
      <c r="CO259" s="33">
        <f t="shared" si="209"/>
        <v>4.8680834229235526E-3</v>
      </c>
      <c r="CP259" s="33">
        <f t="shared" si="210"/>
        <v>5.0493835048774915E-3</v>
      </c>
      <c r="CQ259" s="33">
        <f t="shared" si="211"/>
        <v>4.297105032943449E-3</v>
      </c>
      <c r="CR259" s="33">
        <f t="shared" si="212"/>
        <v>4.3857097246779997E-3</v>
      </c>
      <c r="CS259" s="33">
        <f t="shared" si="213"/>
        <v>1.0212064891146122E-2</v>
      </c>
      <c r="CT259" s="33">
        <f t="shared" si="214"/>
        <v>1.0653201337587737E-2</v>
      </c>
      <c r="CU259" s="33">
        <f t="shared" si="215"/>
        <v>4.1563663790169514E-3</v>
      </c>
      <c r="CV259" s="33">
        <f t="shared" si="216"/>
        <v>5.02793842035687E-3</v>
      </c>
      <c r="CW259" s="33">
        <f t="shared" si="217"/>
        <v>9.0317388559932876E-3</v>
      </c>
      <c r="CX259" s="35">
        <f t="shared" si="218"/>
        <v>8.8010949324184296E-3</v>
      </c>
    </row>
    <row r="260" spans="1:102" x14ac:dyDescent="0.3">
      <c r="A260" s="21">
        <v>43837</v>
      </c>
      <c r="B260" s="22">
        <v>3237.18</v>
      </c>
      <c r="C260" s="23">
        <v>5818.01</v>
      </c>
      <c r="D260" s="23">
        <v>6568.7370000000001</v>
      </c>
      <c r="E260" s="23">
        <f t="shared" si="252"/>
        <v>5802.3626416818088</v>
      </c>
      <c r="F260" s="23">
        <f>VLOOKUP($A260,Data!S$7:T$800,2,0)</f>
        <v>321.87953299999998</v>
      </c>
      <c r="G260" s="23">
        <f>VLOOKUP($A260,Data!V$7:Y$800,4,0)</f>
        <v>31.751945104882569</v>
      </c>
      <c r="H260" s="23">
        <f>VLOOKUP($A260,Data!P$7:Q$800,2,0)</f>
        <v>57.712800000000001</v>
      </c>
      <c r="I260" s="23">
        <f>VLOOKUP($A260,Data!K$7:N$800,4,0)</f>
        <v>60.455546337455665</v>
      </c>
      <c r="J260" s="23">
        <f>VLOOKUP($A260,Data!AA$7:AB$800,2,0)</f>
        <v>591.93179999999995</v>
      </c>
      <c r="K260" s="23">
        <f>VLOOKUP($A260,Data!AD$7:AE$800,2,0)</f>
        <v>59.814700000000002</v>
      </c>
      <c r="L260" s="23">
        <f>VLOOKUP($A260,Data!AL$7:AO$800,4,0)</f>
        <v>318.7038431317643</v>
      </c>
      <c r="M260" s="23">
        <f>VLOOKUP($A260,Data!AG$7:AJ$800,4,0)</f>
        <v>32.173435481707216</v>
      </c>
      <c r="N260" s="23">
        <f>VLOOKUP($A260,Data!AQ$7:AU$800,5,0)</f>
        <v>32.470077268741328</v>
      </c>
      <c r="O260" s="24">
        <f>VLOOKUP($A260,Data!AQ$7:AW$800,7,0)</f>
        <v>32.488437587082061</v>
      </c>
      <c r="P260" s="32">
        <f t="shared" si="219"/>
        <v>-2.8032085956850583E-3</v>
      </c>
      <c r="Q260" s="33">
        <f t="shared" si="205"/>
        <v>-2.7322825872693191E-3</v>
      </c>
      <c r="R260" s="33">
        <f t="shared" si="206"/>
        <v>-2.7027851805021541E-3</v>
      </c>
      <c r="S260" s="34">
        <f t="shared" si="220"/>
        <v>-2.7178486927795899E-3</v>
      </c>
      <c r="T260" s="33">
        <f t="shared" si="221"/>
        <v>-2.7200055050630167E-3</v>
      </c>
      <c r="U260" s="33">
        <f t="shared" si="253"/>
        <v>-2.7199958584490647E-3</v>
      </c>
      <c r="V260" s="33">
        <f t="shared" si="254"/>
        <v>-2.7181566992280359E-3</v>
      </c>
      <c r="W260" s="33">
        <f t="shared" si="255"/>
        <v>-2.758844530996396E-3</v>
      </c>
      <c r="X260" s="33">
        <f t="shared" si="256"/>
        <v>-2.7053050565466474E-3</v>
      </c>
      <c r="Y260" s="33">
        <f t="shared" si="257"/>
        <v>-2.7176767365203469E-3</v>
      </c>
      <c r="Z260" s="33">
        <f t="shared" si="258"/>
        <v>-2.7245783507940935E-3</v>
      </c>
      <c r="AA260" s="33">
        <f t="shared" si="259"/>
        <v>-2.768924546042939E-3</v>
      </c>
      <c r="AB260" s="33">
        <f t="shared" si="260"/>
        <v>-2.7173934669275646E-3</v>
      </c>
      <c r="AC260" s="35">
        <f t="shared" si="261"/>
        <v>-2.7149757734702407E-3</v>
      </c>
      <c r="AD260" s="32">
        <f t="shared" si="222"/>
        <v>1.2277082206302303E-5</v>
      </c>
      <c r="AE260" s="33">
        <f t="shared" si="223"/>
        <v>1.2286728820254389E-5</v>
      </c>
      <c r="AF260" s="33">
        <f t="shared" si="224"/>
        <v>1.4125888041283119E-5</v>
      </c>
      <c r="AG260" s="33">
        <f t="shared" si="225"/>
        <v>-2.6561943727076986E-5</v>
      </c>
      <c r="AH260" s="33">
        <f t="shared" si="226"/>
        <v>2.6977530722671617E-5</v>
      </c>
      <c r="AI260" s="33">
        <f t="shared" si="227"/>
        <v>1.4605850748972138E-5</v>
      </c>
      <c r="AJ260" s="33">
        <f t="shared" si="228"/>
        <v>7.7042364752255565E-6</v>
      </c>
      <c r="AK260" s="33">
        <f t="shared" si="229"/>
        <v>-3.6641958773619976E-5</v>
      </c>
      <c r="AL260" s="33">
        <f t="shared" si="230"/>
        <v>1.4889120341754492E-5</v>
      </c>
      <c r="AM260" s="35">
        <f t="shared" si="231"/>
        <v>1.7306813799078391E-5</v>
      </c>
      <c r="AN260" s="52">
        <f t="shared" si="232"/>
        <v>-1.7220324560862643E-5</v>
      </c>
      <c r="AO260" s="34">
        <f t="shared" si="233"/>
        <v>-1.7210677946910558E-5</v>
      </c>
      <c r="AP260" s="34">
        <f t="shared" si="234"/>
        <v>-1.5371518725881828E-5</v>
      </c>
      <c r="AQ260" s="34">
        <f t="shared" si="235"/>
        <v>-5.6059350494241933E-5</v>
      </c>
      <c r="AR260" s="34">
        <f t="shared" si="236"/>
        <v>-2.5198760444933299E-6</v>
      </c>
      <c r="AS260" s="34">
        <f t="shared" si="237"/>
        <v>-1.4891556018192809E-5</v>
      </c>
      <c r="AT260" s="34">
        <f t="shared" si="238"/>
        <v>-2.179317029193939E-5</v>
      </c>
      <c r="AU260" s="34">
        <f t="shared" si="239"/>
        <v>-6.6139365540784922E-5</v>
      </c>
      <c r="AV260" s="34">
        <f t="shared" si="240"/>
        <v>-1.4608286425410455E-5</v>
      </c>
      <c r="AW260" s="53">
        <f t="shared" si="241"/>
        <v>-1.2190592968086555E-5</v>
      </c>
      <c r="AX260" s="52">
        <f t="shared" si="242"/>
        <v>-2.1568122834381143E-6</v>
      </c>
      <c r="AY260" s="34">
        <f t="shared" si="243"/>
        <v>-2.1471656694860286E-6</v>
      </c>
      <c r="AZ260" s="34">
        <f t="shared" si="244"/>
        <v>-3.0800644845729863E-7</v>
      </c>
      <c r="BA260" s="34">
        <f t="shared" si="245"/>
        <v>-4.0995838216817404E-5</v>
      </c>
      <c r="BB260" s="34">
        <f t="shared" si="246"/>
        <v>1.2543636232931199E-5</v>
      </c>
      <c r="BC260" s="34">
        <f t="shared" si="247"/>
        <v>1.7195625923172031E-7</v>
      </c>
      <c r="BD260" s="34">
        <f t="shared" si="248"/>
        <v>-6.729658014514861E-6</v>
      </c>
      <c r="BE260" s="34">
        <f t="shared" si="249"/>
        <v>-5.1075853263360393E-5</v>
      </c>
      <c r="BF260" s="34">
        <f t="shared" si="250"/>
        <v>4.5522585201407395E-7</v>
      </c>
      <c r="BG260" s="53">
        <f t="shared" si="251"/>
        <v>2.8729193093379735E-6</v>
      </c>
      <c r="BH260" s="32">
        <v>1.2277082206302303E-5</v>
      </c>
      <c r="BI260" s="33">
        <v>1.2286728820254389E-5</v>
      </c>
      <c r="BJ260" s="33">
        <v>1.4125888041283119E-5</v>
      </c>
      <c r="BK260" s="33">
        <v>-2.6561943727076986E-5</v>
      </c>
      <c r="BL260" s="33">
        <v>2.6977530722671617E-5</v>
      </c>
      <c r="BM260" s="33">
        <v>1.4605850748972138E-5</v>
      </c>
      <c r="BN260" s="33">
        <v>7.7042364752255565E-6</v>
      </c>
      <c r="BO260" s="33">
        <v>-3.6641958773619976E-5</v>
      </c>
      <c r="BP260" s="33">
        <v>1.4889120341754492E-5</v>
      </c>
      <c r="BQ260" s="35">
        <v>1.7306813799078391E-5</v>
      </c>
      <c r="BR260" s="32">
        <v>-1.7220324560862643E-5</v>
      </c>
      <c r="BS260" s="33">
        <v>-1.7210677946910558E-5</v>
      </c>
      <c r="BT260" s="33">
        <v>-1.5371518725881828E-5</v>
      </c>
      <c r="BU260" s="33">
        <v>-5.6059350494241933E-5</v>
      </c>
      <c r="BV260" s="33">
        <v>-2.5198760444933299E-6</v>
      </c>
      <c r="BW260" s="33">
        <v>-1.4891556018192809E-5</v>
      </c>
      <c r="BX260" s="33">
        <v>-2.179317029193939E-5</v>
      </c>
      <c r="BY260" s="33">
        <v>-6.6139365540784922E-5</v>
      </c>
      <c r="BZ260" s="33">
        <v>-1.4608286425410455E-5</v>
      </c>
      <c r="CA260" s="35">
        <v>-1.2190592968086555E-5</v>
      </c>
      <c r="CB260" s="52">
        <v>-2.1568122834381143E-6</v>
      </c>
      <c r="CC260" s="34">
        <v>-2.1471656694860286E-6</v>
      </c>
      <c r="CD260" s="34">
        <v>-3.0800644845729863E-7</v>
      </c>
      <c r="CE260" s="34">
        <v>-4.0995838216817404E-5</v>
      </c>
      <c r="CF260" s="34">
        <v>1.2543636232931199E-5</v>
      </c>
      <c r="CG260" s="34">
        <v>1.7195625923172031E-7</v>
      </c>
      <c r="CH260" s="34">
        <v>-6.729658014514861E-6</v>
      </c>
      <c r="CI260" s="34">
        <v>-5.1075853263360393E-5</v>
      </c>
      <c r="CJ260" s="34">
        <v>4.5522585201407395E-7</v>
      </c>
      <c r="CK260" s="53">
        <v>2.8729193093379735E-6</v>
      </c>
      <c r="CL260" s="33">
        <v>0</v>
      </c>
      <c r="CM260" s="33">
        <f t="shared" si="264"/>
        <v>1.2051661800035252E-2</v>
      </c>
      <c r="CN260" s="33">
        <f t="shared" si="208"/>
        <v>6.0024188029663694E-3</v>
      </c>
      <c r="CO260" s="33">
        <f t="shared" si="209"/>
        <v>4.8575709966045544E-3</v>
      </c>
      <c r="CP260" s="33">
        <f t="shared" si="210"/>
        <v>5.0382094978604908E-3</v>
      </c>
      <c r="CQ260" s="33">
        <f t="shared" si="211"/>
        <v>4.27457425912392E-3</v>
      </c>
      <c r="CR260" s="33">
        <f t="shared" si="212"/>
        <v>4.2654010088420957E-3</v>
      </c>
      <c r="CS260" s="33">
        <f t="shared" si="213"/>
        <v>1.0204232089820797E-2</v>
      </c>
      <c r="CT260" s="33">
        <f t="shared" si="214"/>
        <v>1.0638899310105865E-2</v>
      </c>
      <c r="CU260" s="33">
        <f t="shared" si="215"/>
        <v>4.1514245361600199E-3</v>
      </c>
      <c r="CV260" s="33">
        <f t="shared" si="216"/>
        <v>4.9072573959700883E-3</v>
      </c>
      <c r="CW260" s="33">
        <f t="shared" si="217"/>
        <v>9.0166158650923922E-3</v>
      </c>
      <c r="CX260" s="35">
        <f t="shared" si="218"/>
        <v>1.0201297529537579E-2</v>
      </c>
    </row>
    <row r="261" spans="1:102" x14ac:dyDescent="0.3">
      <c r="A261" s="21">
        <v>43836</v>
      </c>
      <c r="B261" s="22">
        <v>3246.28</v>
      </c>
      <c r="C261" s="23">
        <v>5833.95</v>
      </c>
      <c r="D261" s="23">
        <v>6586.5389999999998</v>
      </c>
      <c r="E261" s="23">
        <f t="shared" si="252"/>
        <v>5818.1755625287897</v>
      </c>
      <c r="F261" s="23">
        <f>VLOOKUP($A261,Data!S$7:T$800,2,0)</f>
        <v>322.75743499999999</v>
      </c>
      <c r="G261" s="23">
        <f>VLOOKUP($A261,Data!V$7:Y$800,4,0)</f>
        <v>31.838545817645606</v>
      </c>
      <c r="H261" s="23">
        <f>VLOOKUP($A261,Data!P$7:Q$800,2,0)</f>
        <v>57.870100000000001</v>
      </c>
      <c r="I261" s="23">
        <f>VLOOKUP($A261,Data!K$7:N$800,4,0)</f>
        <v>60.622795204459202</v>
      </c>
      <c r="J261" s="23">
        <f>VLOOKUP($A261,Data!AA$7:AB$800,2,0)</f>
        <v>593.53750000000002</v>
      </c>
      <c r="K261" s="23">
        <f>VLOOKUP($A261,Data!AD$7:AE$800,2,0)</f>
        <v>59.977699999999999</v>
      </c>
      <c r="L261" s="23">
        <f>VLOOKUP($A261,Data!AL$7:AO$800,4,0)</f>
        <v>319.57454902951491</v>
      </c>
      <c r="M261" s="23">
        <f>VLOOKUP($A261,Data!AG$7:AJ$800,4,0)</f>
        <v>32.262768653755906</v>
      </c>
      <c r="N261" s="23">
        <f>VLOOKUP($A261,Data!AQ$7:AU$800,5,0)</f>
        <v>32.558551664326593</v>
      </c>
      <c r="O261" s="24">
        <f>VLOOKUP($A261,Data!AQ$7:AW$800,7,0)</f>
        <v>32.576883035298067</v>
      </c>
      <c r="P261" s="32">
        <f t="shared" si="219"/>
        <v>3.5333941295578875E-3</v>
      </c>
      <c r="Q261" s="33">
        <f t="shared" si="205"/>
        <v>3.5366627733559586E-3</v>
      </c>
      <c r="R261" s="33">
        <f t="shared" si="206"/>
        <v>3.5376912903835045E-3</v>
      </c>
      <c r="S261" s="34">
        <f t="shared" si="220"/>
        <v>3.5370467162596621E-3</v>
      </c>
      <c r="T261" s="33">
        <f t="shared" si="221"/>
        <v>3.5297752053984333E-3</v>
      </c>
      <c r="U261" s="33">
        <f t="shared" si="253"/>
        <v>3.5300453113258357E-3</v>
      </c>
      <c r="V261" s="33">
        <f t="shared" si="254"/>
        <v>3.5236851642796996E-3</v>
      </c>
      <c r="W261" s="33">
        <f t="shared" si="255"/>
        <v>3.5830618892507271E-3</v>
      </c>
      <c r="X261" s="33">
        <f t="shared" si="256"/>
        <v>3.5325156116798873E-3</v>
      </c>
      <c r="Y261" s="33">
        <f t="shared" si="257"/>
        <v>3.5404685933999591E-3</v>
      </c>
      <c r="Z261" s="33">
        <f t="shared" si="258"/>
        <v>3.5195960019167583E-3</v>
      </c>
      <c r="AA261" s="33">
        <f t="shared" si="259"/>
        <v>3.5323564463207724E-3</v>
      </c>
      <c r="AB261" s="33">
        <f t="shared" si="260"/>
        <v>3.5789083824440127E-3</v>
      </c>
      <c r="AC261" s="35">
        <f t="shared" si="261"/>
        <v>4.4408303092395851E-3</v>
      </c>
      <c r="AD261" s="32">
        <f t="shared" si="222"/>
        <v>-6.8875679575253201E-6</v>
      </c>
      <c r="AE261" s="33">
        <f t="shared" si="223"/>
        <v>-6.6174620301229226E-6</v>
      </c>
      <c r="AF261" s="33">
        <f t="shared" si="224"/>
        <v>-1.2977609076259E-5</v>
      </c>
      <c r="AG261" s="33">
        <f t="shared" si="225"/>
        <v>4.6399115894768528E-5</v>
      </c>
      <c r="AH261" s="33">
        <f t="shared" si="226"/>
        <v>-4.1471616760713204E-6</v>
      </c>
      <c r="AI261" s="33">
        <f t="shared" si="227"/>
        <v>3.8058200440005407E-6</v>
      </c>
      <c r="AJ261" s="33">
        <f t="shared" si="228"/>
        <v>-1.7066771439200323E-5</v>
      </c>
      <c r="AK261" s="33">
        <f t="shared" si="229"/>
        <v>-4.306327035186186E-6</v>
      </c>
      <c r="AL261" s="33">
        <f t="shared" si="230"/>
        <v>4.2245609088054081E-5</v>
      </c>
      <c r="AM261" s="35">
        <f t="shared" si="231"/>
        <v>9.0416753588362653E-4</v>
      </c>
      <c r="AN261" s="52">
        <f t="shared" si="232"/>
        <v>-7.9160849850712367E-6</v>
      </c>
      <c r="AO261" s="34">
        <f t="shared" si="233"/>
        <v>-7.6459790576688391E-6</v>
      </c>
      <c r="AP261" s="34">
        <f t="shared" si="234"/>
        <v>-1.4006126103804917E-5</v>
      </c>
      <c r="AQ261" s="34">
        <f t="shared" si="235"/>
        <v>4.5370598867222611E-5</v>
      </c>
      <c r="AR261" s="34">
        <f t="shared" si="236"/>
        <v>-5.1756787036172369E-6</v>
      </c>
      <c r="AS261" s="34">
        <f t="shared" si="237"/>
        <v>2.7773030164546242E-6</v>
      </c>
      <c r="AT261" s="34">
        <f t="shared" si="238"/>
        <v>-1.809528846674624E-5</v>
      </c>
      <c r="AU261" s="34">
        <f t="shared" si="239"/>
        <v>-5.3348440627321025E-6</v>
      </c>
      <c r="AV261" s="34">
        <f t="shared" si="240"/>
        <v>4.1217092060508165E-5</v>
      </c>
      <c r="AW261" s="53">
        <f t="shared" si="241"/>
        <v>9.0313901885608061E-4</v>
      </c>
      <c r="AX261" s="52">
        <f t="shared" si="242"/>
        <v>-7.2715108612175783E-6</v>
      </c>
      <c r="AY261" s="34">
        <f t="shared" si="243"/>
        <v>-7.0014049338151807E-6</v>
      </c>
      <c r="AZ261" s="34">
        <f t="shared" si="244"/>
        <v>-1.3361551979951258E-5</v>
      </c>
      <c r="BA261" s="34">
        <f t="shared" si="245"/>
        <v>4.601517299107627E-5</v>
      </c>
      <c r="BB261" s="34">
        <f t="shared" si="246"/>
        <v>-4.5311045797635785E-6</v>
      </c>
      <c r="BC261" s="34">
        <f t="shared" si="247"/>
        <v>3.4218771403082826E-6</v>
      </c>
      <c r="BD261" s="34">
        <f t="shared" si="248"/>
        <v>-1.7450714342892581E-5</v>
      </c>
      <c r="BE261" s="34">
        <f t="shared" si="249"/>
        <v>-4.6902699388784441E-6</v>
      </c>
      <c r="BF261" s="34">
        <f t="shared" si="250"/>
        <v>4.1861666184361823E-5</v>
      </c>
      <c r="BG261" s="53">
        <f t="shared" si="251"/>
        <v>9.0378359297993427E-4</v>
      </c>
      <c r="BH261" s="32">
        <v>-6.8875679575253201E-6</v>
      </c>
      <c r="BI261" s="33">
        <v>-6.6174620301229226E-6</v>
      </c>
      <c r="BJ261" s="33">
        <v>-1.2977609076259E-5</v>
      </c>
      <c r="BK261" s="33">
        <v>4.6399115894768528E-5</v>
      </c>
      <c r="BL261" s="33">
        <v>-4.1471616760713204E-6</v>
      </c>
      <c r="BM261" s="33">
        <v>3.8058200440005407E-6</v>
      </c>
      <c r="BN261" s="33">
        <v>-1.7066771439200323E-5</v>
      </c>
      <c r="BO261" s="33">
        <v>-4.306327035186186E-6</v>
      </c>
      <c r="BP261" s="33">
        <v>4.2245609088054081E-5</v>
      </c>
      <c r="BQ261" s="35">
        <v>9.0416753588362653E-4</v>
      </c>
      <c r="BR261" s="32">
        <v>-7.9160849850712367E-6</v>
      </c>
      <c r="BS261" s="33">
        <v>-7.6459790576688391E-6</v>
      </c>
      <c r="BT261" s="33">
        <v>-1.4006126103804917E-5</v>
      </c>
      <c r="BU261" s="33">
        <v>4.5370598867222611E-5</v>
      </c>
      <c r="BV261" s="33">
        <v>-5.1756787036172369E-6</v>
      </c>
      <c r="BW261" s="33">
        <v>2.7773030164546242E-6</v>
      </c>
      <c r="BX261" s="33">
        <v>-1.809528846674624E-5</v>
      </c>
      <c r="BY261" s="33">
        <v>-5.3348440627321025E-6</v>
      </c>
      <c r="BZ261" s="33">
        <v>4.1217092060508165E-5</v>
      </c>
      <c r="CA261" s="35">
        <v>9.0313901885608061E-4</v>
      </c>
      <c r="CB261" s="52">
        <v>-7.2715108612175783E-6</v>
      </c>
      <c r="CC261" s="34">
        <v>-7.0014049338151807E-6</v>
      </c>
      <c r="CD261" s="34">
        <v>-1.3361551979951258E-5</v>
      </c>
      <c r="CE261" s="34">
        <v>4.601517299107627E-5</v>
      </c>
      <c r="CF261" s="34">
        <v>-4.5311045797635785E-6</v>
      </c>
      <c r="CG261" s="34">
        <v>3.4218771403082826E-6</v>
      </c>
      <c r="CH261" s="34">
        <v>-1.7450714342892581E-5</v>
      </c>
      <c r="CI261" s="34">
        <v>-4.6902699388784441E-6</v>
      </c>
      <c r="CJ261" s="34">
        <v>4.1861666184361823E-5</v>
      </c>
      <c r="CK261" s="53">
        <v>9.0378359297993427E-4</v>
      </c>
      <c r="CL261" s="33">
        <v>0</v>
      </c>
      <c r="CM261" s="33">
        <f t="shared" si="264"/>
        <v>1.2021727995855436E-2</v>
      </c>
      <c r="CN261" s="33">
        <f t="shared" si="208"/>
        <v>5.9878586980348647E-3</v>
      </c>
      <c r="CO261" s="33">
        <f t="shared" si="209"/>
        <v>4.8452006301349382E-3</v>
      </c>
      <c r="CP261" s="33">
        <f t="shared" si="210"/>
        <v>5.0258271860896819E-3</v>
      </c>
      <c r="CQ261" s="33">
        <f t="shared" si="211"/>
        <v>4.2603493233210887E-3</v>
      </c>
      <c r="CR261" s="33">
        <f t="shared" si="212"/>
        <v>4.2921500463466433E-3</v>
      </c>
      <c r="CS261" s="33">
        <f t="shared" si="213"/>
        <v>1.0176905346937604E-2</v>
      </c>
      <c r="CT261" s="33">
        <f t="shared" si="214"/>
        <v>1.0624097843580316E-2</v>
      </c>
      <c r="CU261" s="33">
        <f t="shared" si="215"/>
        <v>4.143667180605437E-3</v>
      </c>
      <c r="CV261" s="33">
        <f t="shared" si="216"/>
        <v>4.9441814060646738E-3</v>
      </c>
      <c r="CW261" s="33">
        <f t="shared" si="217"/>
        <v>9.0015515596266749E-3</v>
      </c>
      <c r="CX261" s="35">
        <f t="shared" si="218"/>
        <v>1.0183766567644748E-2</v>
      </c>
    </row>
    <row r="262" spans="1:102" x14ac:dyDescent="0.3">
      <c r="A262" s="21">
        <v>43833</v>
      </c>
      <c r="B262" s="22">
        <v>3234.85</v>
      </c>
      <c r="C262" s="23">
        <v>5813.39</v>
      </c>
      <c r="D262" s="23">
        <v>6563.32</v>
      </c>
      <c r="E262" s="23">
        <f t="shared" si="252"/>
        <v>5797.6689366544351</v>
      </c>
      <c r="F262" s="23">
        <f>VLOOKUP($A262,Data!S$7:T$800,2,0)</f>
        <v>321.62218100000001</v>
      </c>
      <c r="G262" s="23">
        <f>VLOOKUP($A262,Data!V$7:Y$800,4,0)</f>
        <v>31.726549659774573</v>
      </c>
      <c r="H262" s="23">
        <f>VLOOKUP($A262,Data!P$7:Q$800,2,0)</f>
        <v>57.666899999999998</v>
      </c>
      <c r="I262" s="23">
        <f>VLOOKUP($A262,Data!K$7:N$800,4,0)</f>
        <v>60.406355494219326</v>
      </c>
      <c r="J262" s="23">
        <f>VLOOKUP($A262,Data!AA$7:AB$800,2,0)</f>
        <v>591.44820000000004</v>
      </c>
      <c r="K262" s="23">
        <f>VLOOKUP($A262,Data!AD$7:AE$800,2,0)</f>
        <v>59.766100000000002</v>
      </c>
      <c r="L262" s="23">
        <f>VLOOKUP($A262,Data!AL$7:AO$800,4,0)</f>
        <v>318.45372058773876</v>
      </c>
      <c r="M262" s="23">
        <f>VLOOKUP($A262,Data!AG$7:AJ$800,4,0)</f>
        <v>32.149206197998311</v>
      </c>
      <c r="N262" s="23">
        <f>VLOOKUP($A262,Data!AQ$7:AU$800,5,0)</f>
        <v>32.44244313265218</v>
      </c>
      <c r="O262" s="24">
        <f>VLOOKUP($A262,Data!AQ$7:AW$800,7,0)</f>
        <v>32.432854233204104</v>
      </c>
      <c r="P262" s="32">
        <f t="shared" si="219"/>
        <v>-7.059870773669763E-3</v>
      </c>
      <c r="Q262" s="33">
        <f t="shared" si="205"/>
        <v>-6.9863296830187105E-3</v>
      </c>
      <c r="R262" s="33">
        <f t="shared" si="206"/>
        <v>-6.9550608174435702E-3</v>
      </c>
      <c r="S262" s="34">
        <f t="shared" si="220"/>
        <v>-6.9707823108774991E-3</v>
      </c>
      <c r="T262" s="33">
        <f t="shared" si="221"/>
        <v>-6.969932653986155E-3</v>
      </c>
      <c r="U262" s="33">
        <f t="shared" si="253"/>
        <v>-6.9754026604655905E-3</v>
      </c>
      <c r="V262" s="33">
        <f t="shared" si="254"/>
        <v>-6.9706931259115867E-3</v>
      </c>
      <c r="W262" s="33">
        <f t="shared" si="255"/>
        <v>-6.954552806081149E-3</v>
      </c>
      <c r="X262" s="33">
        <f t="shared" si="256"/>
        <v>-6.959448160254289E-3</v>
      </c>
      <c r="Y262" s="33">
        <f t="shared" si="257"/>
        <v>-6.9701058060399612E-3</v>
      </c>
      <c r="Z262" s="33">
        <f t="shared" si="258"/>
        <v>-6.9835898984171862E-3</v>
      </c>
      <c r="AA262" s="33">
        <f t="shared" si="259"/>
        <v>-7.268834340528274E-3</v>
      </c>
      <c r="AB262" s="33">
        <f t="shared" si="260"/>
        <v>-6.9698850672444967E-3</v>
      </c>
      <c r="AC262" s="35">
        <f t="shared" si="261"/>
        <v>-4.6686521643110046E-3</v>
      </c>
      <c r="AD262" s="32">
        <f t="shared" si="222"/>
        <v>1.6397029032555466E-5</v>
      </c>
      <c r="AE262" s="33">
        <f t="shared" si="223"/>
        <v>1.0927022553119947E-5</v>
      </c>
      <c r="AF262" s="33">
        <f t="shared" si="224"/>
        <v>1.563655710712375E-5</v>
      </c>
      <c r="AG262" s="33">
        <f t="shared" si="225"/>
        <v>3.1776876937561482E-5</v>
      </c>
      <c r="AH262" s="33">
        <f t="shared" si="226"/>
        <v>2.6881522764421462E-5</v>
      </c>
      <c r="AI262" s="33">
        <f t="shared" si="227"/>
        <v>1.6223876978749274E-5</v>
      </c>
      <c r="AJ262" s="33">
        <f t="shared" si="228"/>
        <v>2.7397846015242422E-6</v>
      </c>
      <c r="AK262" s="33">
        <f t="shared" si="229"/>
        <v>-2.8250465750956355E-4</v>
      </c>
      <c r="AL262" s="33">
        <f t="shared" si="230"/>
        <v>1.6444615774213744E-5</v>
      </c>
      <c r="AM262" s="35">
        <f t="shared" si="231"/>
        <v>2.3176775187077059E-3</v>
      </c>
      <c r="AN262" s="52">
        <f t="shared" si="232"/>
        <v>-1.4871836542584838E-5</v>
      </c>
      <c r="AO262" s="34">
        <f t="shared" si="233"/>
        <v>-2.0341843022020356E-5</v>
      </c>
      <c r="AP262" s="34">
        <f t="shared" si="234"/>
        <v>-1.5632308468016554E-5</v>
      </c>
      <c r="AQ262" s="34">
        <f t="shared" si="235"/>
        <v>5.0801136242117906E-7</v>
      </c>
      <c r="AR262" s="34">
        <f t="shared" si="236"/>
        <v>-4.3873428107188417E-6</v>
      </c>
      <c r="AS262" s="34">
        <f t="shared" si="237"/>
        <v>-1.5044988596391029E-5</v>
      </c>
      <c r="AT262" s="34">
        <f t="shared" si="238"/>
        <v>-2.8529080973616061E-5</v>
      </c>
      <c r="AU262" s="34">
        <f t="shared" si="239"/>
        <v>-3.1377352308470385E-4</v>
      </c>
      <c r="AV262" s="34">
        <f t="shared" si="240"/>
        <v>-1.4824249800926559E-5</v>
      </c>
      <c r="AW262" s="53">
        <f t="shared" si="241"/>
        <v>2.2864086531325656E-3</v>
      </c>
      <c r="AX262" s="52">
        <f t="shared" si="242"/>
        <v>8.4965689139959721E-7</v>
      </c>
      <c r="AY262" s="34">
        <f t="shared" si="243"/>
        <v>-4.6203495880359213E-6</v>
      </c>
      <c r="AZ262" s="34">
        <f t="shared" si="244"/>
        <v>8.9184965967881169E-8</v>
      </c>
      <c r="BA262" s="34">
        <f t="shared" si="245"/>
        <v>1.6229504796405614E-5</v>
      </c>
      <c r="BB262" s="34">
        <f t="shared" si="246"/>
        <v>1.1334150623265593E-5</v>
      </c>
      <c r="BC262" s="34">
        <f t="shared" si="247"/>
        <v>6.7650483759340574E-7</v>
      </c>
      <c r="BD262" s="34">
        <f t="shared" si="248"/>
        <v>-1.2807587539631626E-5</v>
      </c>
      <c r="BE262" s="34">
        <f t="shared" si="249"/>
        <v>-2.9805202965071942E-4</v>
      </c>
      <c r="BF262" s="34">
        <f t="shared" si="250"/>
        <v>8.9724363305787591E-7</v>
      </c>
      <c r="BG262" s="53">
        <f t="shared" si="251"/>
        <v>2.30213014656655E-3</v>
      </c>
      <c r="BH262" s="32">
        <v>1.6397029032555466E-5</v>
      </c>
      <c r="BI262" s="33">
        <v>1.0927022553119947E-5</v>
      </c>
      <c r="BJ262" s="33">
        <v>1.563655710712375E-5</v>
      </c>
      <c r="BK262" s="33">
        <v>3.1776876937561482E-5</v>
      </c>
      <c r="BL262" s="33">
        <v>2.6881522764421462E-5</v>
      </c>
      <c r="BM262" s="33">
        <v>1.6223876978749274E-5</v>
      </c>
      <c r="BN262" s="33">
        <v>2.7397846015242422E-6</v>
      </c>
      <c r="BO262" s="33">
        <v>-2.8250465750956355E-4</v>
      </c>
      <c r="BP262" s="33">
        <v>1.6444615774213744E-5</v>
      </c>
      <c r="BQ262" s="35">
        <v>2.3176775187077059E-3</v>
      </c>
      <c r="BR262" s="32">
        <v>-1.4871836542584838E-5</v>
      </c>
      <c r="BS262" s="33">
        <v>-2.0341843022020356E-5</v>
      </c>
      <c r="BT262" s="33">
        <v>-1.5632308468016554E-5</v>
      </c>
      <c r="BU262" s="33">
        <v>5.0801136242117906E-7</v>
      </c>
      <c r="BV262" s="33">
        <v>-4.3873428107188417E-6</v>
      </c>
      <c r="BW262" s="33">
        <v>-1.5044988596391029E-5</v>
      </c>
      <c r="BX262" s="33">
        <v>-2.8529080973616061E-5</v>
      </c>
      <c r="BY262" s="33">
        <v>-3.1377352308470385E-4</v>
      </c>
      <c r="BZ262" s="33">
        <v>-1.4824249800926559E-5</v>
      </c>
      <c r="CA262" s="35">
        <v>2.2864086531325656E-3</v>
      </c>
      <c r="CB262" s="52">
        <v>8.4965689139959721E-7</v>
      </c>
      <c r="CC262" s="34">
        <v>-4.6203495880359213E-6</v>
      </c>
      <c r="CD262" s="34">
        <v>8.9184965967881169E-8</v>
      </c>
      <c r="CE262" s="34">
        <v>1.6229504796405614E-5</v>
      </c>
      <c r="CF262" s="34">
        <v>1.1334150623265593E-5</v>
      </c>
      <c r="CG262" s="34">
        <v>6.7650483759340574E-7</v>
      </c>
      <c r="CH262" s="34">
        <v>-1.2807587539631626E-5</v>
      </c>
      <c r="CI262" s="34">
        <v>-2.9805202965071942E-4</v>
      </c>
      <c r="CJ262" s="34">
        <v>8.9724363305787591E-7</v>
      </c>
      <c r="CK262" s="53">
        <v>2.30213014656655E-3</v>
      </c>
      <c r="CL262" s="33">
        <v>0</v>
      </c>
      <c r="CM262" s="33">
        <f t="shared" si="264"/>
        <v>1.2020690783612675E-2</v>
      </c>
      <c r="CN262" s="33">
        <f t="shared" si="208"/>
        <v>5.9874738174754416E-3</v>
      </c>
      <c r="CO262" s="33">
        <f t="shared" si="209"/>
        <v>4.8520972263068618E-3</v>
      </c>
      <c r="CP262" s="33">
        <f t="shared" si="210"/>
        <v>5.0324545115811858E-3</v>
      </c>
      <c r="CQ262" s="33">
        <f t="shared" si="211"/>
        <v>4.2733364589682132E-3</v>
      </c>
      <c r="CR262" s="33">
        <f t="shared" si="212"/>
        <v>4.2457181468538163E-3</v>
      </c>
      <c r="CS262" s="33">
        <f t="shared" si="213"/>
        <v>1.0181079966975037E-2</v>
      </c>
      <c r="CT262" s="33">
        <f t="shared" si="214"/>
        <v>1.0620265159628772E-2</v>
      </c>
      <c r="CU262" s="33">
        <f t="shared" si="215"/>
        <v>4.1607445655693631E-3</v>
      </c>
      <c r="CV262" s="33">
        <f t="shared" si="216"/>
        <v>4.9484937914794358E-3</v>
      </c>
      <c r="CW262" s="33">
        <f t="shared" si="217"/>
        <v>8.9590776846173448E-3</v>
      </c>
      <c r="CX262" s="35">
        <f t="shared" si="218"/>
        <v>9.2744294126365645E-3</v>
      </c>
    </row>
    <row r="263" spans="1:102" x14ac:dyDescent="0.3">
      <c r="A263" s="21">
        <v>43832</v>
      </c>
      <c r="B263" s="22">
        <v>3257.85</v>
      </c>
      <c r="C263" s="23">
        <v>5854.29</v>
      </c>
      <c r="D263" s="23">
        <v>6609.2879999999996</v>
      </c>
      <c r="E263" s="23">
        <f t="shared" si="252"/>
        <v>5838.3669215153468</v>
      </c>
      <c r="F263" s="23">
        <f>VLOOKUP($A263,Data!S$7:T$800,2,0)</f>
        <v>323.87959999999998</v>
      </c>
      <c r="G263" s="23">
        <f>VLOOKUP($A263,Data!V$7:Y$800,4,0)</f>
        <v>31.949409656895586</v>
      </c>
      <c r="H263" s="23">
        <f>VLOOKUP($A263,Data!P$7:Q$800,2,0)</f>
        <v>58.0717</v>
      </c>
      <c r="I263" s="23">
        <f>VLOOKUP($A263,Data!K$7:N$800,4,0)</f>
        <v>60.829396746051806</v>
      </c>
      <c r="J263" s="23">
        <f>VLOOKUP($A263,Data!AA$7:AB$800,2,0)</f>
        <v>595.59320000000002</v>
      </c>
      <c r="K263" s="23">
        <f>VLOOKUP($A263,Data!AD$7:AE$800,2,0)</f>
        <v>60.185600000000001</v>
      </c>
      <c r="L263" s="23">
        <f>VLOOKUP($A263,Data!AL$7:AO$800,4,0)</f>
        <v>320.6933111560179</v>
      </c>
      <c r="M263" s="23">
        <f>VLOOKUP($A263,Data!AG$7:AJ$800,4,0)</f>
        <v>32.384604523462883</v>
      </c>
      <c r="N263" s="23">
        <f>VLOOKUP($A263,Data!AQ$7:AU$800,5,0)</f>
        <v>32.670150325550871</v>
      </c>
      <c r="O263" s="24">
        <f>VLOOKUP($A263,Data!AQ$7:AW$800,7,0)</f>
        <v>32.584982180786469</v>
      </c>
      <c r="P263" s="32">
        <f t="shared" si="219"/>
        <v>8.3787815945375321E-3</v>
      </c>
      <c r="Q263" s="33">
        <f t="shared" si="205"/>
        <v>8.4648975478669453E-3</v>
      </c>
      <c r="R263" s="33">
        <f t="shared" si="206"/>
        <v>8.502084894505435E-3</v>
      </c>
      <c r="S263" s="34">
        <f t="shared" si="220"/>
        <v>8.4835893995102492E-3</v>
      </c>
      <c r="T263" s="33">
        <f t="shared" si="221"/>
        <v>8.4731810832752164E-3</v>
      </c>
      <c r="U263" s="33">
        <f t="shared" si="253"/>
        <v>8.4807245030253942E-3</v>
      </c>
      <c r="V263" s="33">
        <f t="shared" si="254"/>
        <v>8.4833770960974775E-3</v>
      </c>
      <c r="W263" s="33">
        <f t="shared" si="255"/>
        <v>8.4814875224270558E-3</v>
      </c>
      <c r="X263" s="33">
        <f t="shared" si="256"/>
        <v>8.4983379737317843E-3</v>
      </c>
      <c r="Y263" s="33">
        <f t="shared" si="257"/>
        <v>8.5090268072884889E-3</v>
      </c>
      <c r="Z263" s="33">
        <f t="shared" si="258"/>
        <v>8.4629258498432058E-3</v>
      </c>
      <c r="AA263" s="33">
        <f t="shared" si="259"/>
        <v>8.4064282647364763E-3</v>
      </c>
      <c r="AB263" s="33">
        <f t="shared" si="260"/>
        <v>8.4930660448119255E-3</v>
      </c>
      <c r="AC263" s="35">
        <f t="shared" si="261"/>
        <v>6.9314972314828971E-3</v>
      </c>
      <c r="AD263" s="32">
        <f t="shared" si="222"/>
        <v>8.2835354082710921E-6</v>
      </c>
      <c r="AE263" s="33">
        <f t="shared" si="223"/>
        <v>1.5826955158448897E-5</v>
      </c>
      <c r="AF263" s="33">
        <f t="shared" si="224"/>
        <v>1.8479548230532217E-5</v>
      </c>
      <c r="AG263" s="33">
        <f t="shared" si="225"/>
        <v>1.6589974560110576E-5</v>
      </c>
      <c r="AH263" s="33">
        <f t="shared" si="226"/>
        <v>3.3440425864839085E-5</v>
      </c>
      <c r="AI263" s="33">
        <f t="shared" si="227"/>
        <v>4.4129259421543665E-5</v>
      </c>
      <c r="AJ263" s="33">
        <f t="shared" si="228"/>
        <v>-1.971698023739421E-6</v>
      </c>
      <c r="AK263" s="33">
        <f t="shared" si="229"/>
        <v>-5.8469283130468952E-5</v>
      </c>
      <c r="AL263" s="33">
        <f t="shared" si="230"/>
        <v>2.8168496944980248E-5</v>
      </c>
      <c r="AM263" s="35">
        <f t="shared" si="231"/>
        <v>-1.5334003163840482E-3</v>
      </c>
      <c r="AN263" s="52">
        <f t="shared" si="232"/>
        <v>-2.8903811230218679E-5</v>
      </c>
      <c r="AO263" s="34">
        <f t="shared" si="233"/>
        <v>-2.1360391480040875E-5</v>
      </c>
      <c r="AP263" s="34">
        <f t="shared" si="234"/>
        <v>-1.8707798407957554E-5</v>
      </c>
      <c r="AQ263" s="34">
        <f t="shared" si="235"/>
        <v>-2.0597372078379195E-5</v>
      </c>
      <c r="AR263" s="34">
        <f t="shared" si="236"/>
        <v>-3.746920773650686E-6</v>
      </c>
      <c r="AS263" s="34">
        <f t="shared" si="237"/>
        <v>6.941912783053894E-6</v>
      </c>
      <c r="AT263" s="34">
        <f t="shared" si="238"/>
        <v>-3.9159044662229192E-5</v>
      </c>
      <c r="AU263" s="34">
        <f t="shared" si="239"/>
        <v>-9.5656629768958723E-5</v>
      </c>
      <c r="AV263" s="34">
        <f t="shared" si="240"/>
        <v>-9.018849693509523E-6</v>
      </c>
      <c r="AW263" s="53">
        <f t="shared" si="241"/>
        <v>-1.5705876630225379E-3</v>
      </c>
      <c r="AX263" s="52">
        <f t="shared" si="242"/>
        <v>-1.0408316235110959E-5</v>
      </c>
      <c r="AY263" s="34">
        <f t="shared" si="243"/>
        <v>-2.8648964849331549E-6</v>
      </c>
      <c r="AZ263" s="34">
        <f t="shared" si="244"/>
        <v>-2.1230341284983467E-7</v>
      </c>
      <c r="BA263" s="34">
        <f t="shared" si="245"/>
        <v>-2.101877083271475E-6</v>
      </c>
      <c r="BB263" s="34">
        <f t="shared" si="246"/>
        <v>1.4748574221457034E-5</v>
      </c>
      <c r="BC263" s="34">
        <f t="shared" si="247"/>
        <v>2.5437407778161614E-5</v>
      </c>
      <c r="BD263" s="34">
        <f t="shared" si="248"/>
        <v>-2.0663549667121472E-5</v>
      </c>
      <c r="BE263" s="34">
        <f t="shared" si="249"/>
        <v>-7.7161134773851003E-5</v>
      </c>
      <c r="BF263" s="34">
        <f t="shared" si="250"/>
        <v>9.4766453015981966E-6</v>
      </c>
      <c r="BG263" s="53">
        <f t="shared" si="251"/>
        <v>-1.5520921680274302E-3</v>
      </c>
      <c r="BH263" s="32">
        <v>8.2835354082710921E-6</v>
      </c>
      <c r="BI263" s="33">
        <v>1.5826955158448897E-5</v>
      </c>
      <c r="BJ263" s="33">
        <v>1.8479548230532217E-5</v>
      </c>
      <c r="BK263" s="33">
        <v>1.6589974560110576E-5</v>
      </c>
      <c r="BL263" s="33">
        <v>3.3440425864839085E-5</v>
      </c>
      <c r="BM263" s="33">
        <v>4.4129259421543665E-5</v>
      </c>
      <c r="BN263" s="33">
        <v>-1.971698023739421E-6</v>
      </c>
      <c r="BO263" s="33">
        <v>-5.8469283130468952E-5</v>
      </c>
      <c r="BP263" s="33">
        <v>2.8168496944980248E-5</v>
      </c>
      <c r="BQ263" s="35">
        <v>-1.5334003163840482E-3</v>
      </c>
      <c r="BR263" s="32">
        <v>-2.8903811230218679E-5</v>
      </c>
      <c r="BS263" s="33">
        <v>-2.1360391480040875E-5</v>
      </c>
      <c r="BT263" s="33">
        <v>-1.8707798407957554E-5</v>
      </c>
      <c r="BU263" s="33">
        <v>-2.0597372078379195E-5</v>
      </c>
      <c r="BV263" s="33">
        <v>-3.746920773650686E-6</v>
      </c>
      <c r="BW263" s="33">
        <v>6.941912783053894E-6</v>
      </c>
      <c r="BX263" s="33">
        <v>-3.9159044662229192E-5</v>
      </c>
      <c r="BY263" s="33">
        <v>-9.5656629768958723E-5</v>
      </c>
      <c r="BZ263" s="33">
        <v>-9.018849693509523E-6</v>
      </c>
      <c r="CA263" s="35">
        <v>-1.5705876630225379E-3</v>
      </c>
      <c r="CB263" s="52">
        <v>-1.0408316235110959E-5</v>
      </c>
      <c r="CC263" s="34">
        <v>-2.8648964849331549E-6</v>
      </c>
      <c r="CD263" s="34">
        <v>-2.1230341284983467E-7</v>
      </c>
      <c r="CE263" s="34">
        <v>-2.101877083271475E-6</v>
      </c>
      <c r="CF263" s="34">
        <v>1.4748574221457034E-5</v>
      </c>
      <c r="CG263" s="34">
        <v>2.5437407778161614E-5</v>
      </c>
      <c r="CH263" s="34">
        <v>-2.0663549667121472E-5</v>
      </c>
      <c r="CI263" s="34">
        <v>-7.7161134773851003E-5</v>
      </c>
      <c r="CJ263" s="34">
        <v>9.4766453015981966E-6</v>
      </c>
      <c r="CK263" s="53">
        <v>-1.5520921680274302E-3</v>
      </c>
      <c r="CL263" s="33">
        <v>0</v>
      </c>
      <c r="CM263" s="33">
        <f t="shared" si="264"/>
        <v>1.1988824412121568E-2</v>
      </c>
      <c r="CN263" s="33">
        <f t="shared" si="208"/>
        <v>5.9717235642642308E-3</v>
      </c>
      <c r="CO263" s="33">
        <f t="shared" si="209"/>
        <v>4.8355049905290937E-3</v>
      </c>
      <c r="CP263" s="33">
        <f t="shared" si="210"/>
        <v>5.0213953572291192E-3</v>
      </c>
      <c r="CQ263" s="33">
        <f t="shared" si="211"/>
        <v>4.2575228497745421E-3</v>
      </c>
      <c r="CR263" s="33">
        <f t="shared" si="212"/>
        <v>4.2135828677578591E-3</v>
      </c>
      <c r="CS263" s="33">
        <f t="shared" si="213"/>
        <v>1.0153734451580743E-2</v>
      </c>
      <c r="CT263" s="33">
        <f t="shared" si="214"/>
        <v>1.0603753895516599E-2</v>
      </c>
      <c r="CU263" s="33">
        <f t="shared" si="215"/>
        <v>4.1579740331618709E-3</v>
      </c>
      <c r="CV263" s="33">
        <f t="shared" si="216"/>
        <v>5.2344751728181649E-3</v>
      </c>
      <c r="CW263" s="33">
        <f t="shared" si="217"/>
        <v>8.9423692846253289E-3</v>
      </c>
      <c r="CX263" s="35">
        <f t="shared" si="218"/>
        <v>6.9242847494119797E-3</v>
      </c>
    </row>
    <row r="264" spans="1:102" x14ac:dyDescent="0.3">
      <c r="A264" s="21">
        <v>43830</v>
      </c>
      <c r="B264" s="22">
        <v>3230.78</v>
      </c>
      <c r="C264" s="23">
        <v>5805.15</v>
      </c>
      <c r="D264" s="23">
        <v>6553.5690000000004</v>
      </c>
      <c r="E264" s="23">
        <f t="shared" si="252"/>
        <v>5789.2532738105674</v>
      </c>
      <c r="F264" s="23">
        <f>VLOOKUP($A264,Data!S$7:T$800,2,0)</f>
        <v>321.158367</v>
      </c>
      <c r="G264" s="23">
        <f>VLOOKUP($A264,Data!V$7:Y$800,4,0)</f>
        <v>31.680734079116988</v>
      </c>
      <c r="H264" s="23">
        <f>VLOOKUP($A264,Data!P$7:Q$800,2,0)</f>
        <v>57.583199999999998</v>
      </c>
      <c r="I264" s="23">
        <f>VLOOKUP($A264,Data!K$7:N$800,4,0)</f>
        <v>60.317811976393926</v>
      </c>
      <c r="J264" s="23">
        <f>VLOOKUP($A264,Data!AA$7:AB$800,2,0)</f>
        <v>590.57429999999999</v>
      </c>
      <c r="K264" s="23">
        <f>VLOOKUP($A264,Data!AD$7:AE$800,2,0)</f>
        <v>59.677799999999998</v>
      </c>
      <c r="L264" s="23">
        <f>VLOOKUP($A264,Data!AL$7:AO$800,4,0)</f>
        <v>318.00208310659116</v>
      </c>
      <c r="M264" s="23">
        <f>VLOOKUP($A264,Data!AG$7:AJ$800,4,0)</f>
        <v>32.114635146852684</v>
      </c>
      <c r="N264" s="23">
        <f>VLOOKUP($A264,Data!AQ$7:AU$800,5,0)</f>
        <v>32.395017304064623</v>
      </c>
      <c r="O264" s="24">
        <f>VLOOKUP($A264,Data!AQ$7:AW$800,7,0)</f>
        <v>32.360674256766771</v>
      </c>
      <c r="P264" s="32">
        <f t="shared" si="219"/>
        <v>2.9460247292234509E-3</v>
      </c>
      <c r="Q264" s="33">
        <f t="shared" si="205"/>
        <v>2.9907530270358862E-3</v>
      </c>
      <c r="R264" s="33">
        <f t="shared" si="206"/>
        <v>3.0092255674898372E-3</v>
      </c>
      <c r="S264" s="34">
        <f t="shared" si="220"/>
        <v>2.9997454417498791E-3</v>
      </c>
      <c r="T264" s="33">
        <f t="shared" si="221"/>
        <v>2.9963403189507964E-3</v>
      </c>
      <c r="U264" s="33">
        <f t="shared" si="253"/>
        <v>2.9969173887107736E-3</v>
      </c>
      <c r="V264" s="33">
        <f t="shared" si="254"/>
        <v>2.9924370421205992E-3</v>
      </c>
      <c r="W264" s="33">
        <f t="shared" si="255"/>
        <v>2.9445444135449694E-3</v>
      </c>
      <c r="X264" s="33">
        <f t="shared" si="256"/>
        <v>3.0059218307472158E-3</v>
      </c>
      <c r="Y264" s="33">
        <f t="shared" si="257"/>
        <v>3.010149801592199E-3</v>
      </c>
      <c r="Z264" s="33">
        <f t="shared" si="258"/>
        <v>2.9932816421989195E-3</v>
      </c>
      <c r="AA264" s="33">
        <f t="shared" si="259"/>
        <v>3.0362410904627435E-3</v>
      </c>
      <c r="AB264" s="33">
        <f t="shared" si="260"/>
        <v>3.0064464610040087E-3</v>
      </c>
      <c r="AC264" s="35">
        <f t="shared" si="261"/>
        <v>2.2293873924428276E-3</v>
      </c>
      <c r="AD264" s="32">
        <f t="shared" si="222"/>
        <v>5.5872919149102529E-6</v>
      </c>
      <c r="AE264" s="33">
        <f t="shared" si="223"/>
        <v>6.1643616748874308E-6</v>
      </c>
      <c r="AF264" s="33">
        <f t="shared" si="224"/>
        <v>1.6840150847130531E-6</v>
      </c>
      <c r="AG264" s="33">
        <f t="shared" si="225"/>
        <v>-4.6208613490916761E-5</v>
      </c>
      <c r="AH264" s="33">
        <f t="shared" si="226"/>
        <v>1.5168803711329559E-5</v>
      </c>
      <c r="AI264" s="33">
        <f t="shared" si="227"/>
        <v>1.9396774556312835E-5</v>
      </c>
      <c r="AJ264" s="33">
        <f t="shared" si="228"/>
        <v>2.5286151630332654E-6</v>
      </c>
      <c r="AK264" s="33">
        <f t="shared" si="229"/>
        <v>4.5488063426857295E-5</v>
      </c>
      <c r="AL264" s="33">
        <f t="shared" si="230"/>
        <v>1.5693433968122505E-5</v>
      </c>
      <c r="AM264" s="35">
        <f t="shared" si="231"/>
        <v>-7.6136563459305862E-4</v>
      </c>
      <c r="AN264" s="52">
        <f t="shared" si="232"/>
        <v>-1.2885248539040717E-5</v>
      </c>
      <c r="AO264" s="34">
        <f t="shared" si="233"/>
        <v>-1.2308178779063539E-5</v>
      </c>
      <c r="AP264" s="34">
        <f t="shared" si="234"/>
        <v>-1.6788525369237917E-5</v>
      </c>
      <c r="AQ264" s="34">
        <f t="shared" si="235"/>
        <v>-6.4681153944867731E-5</v>
      </c>
      <c r="AR264" s="34">
        <f t="shared" si="236"/>
        <v>-3.3037367426214104E-6</v>
      </c>
      <c r="AS264" s="34">
        <f t="shared" si="237"/>
        <v>9.2423410236186498E-7</v>
      </c>
      <c r="AT264" s="34">
        <f t="shared" si="238"/>
        <v>-1.5943925290917704E-5</v>
      </c>
      <c r="AU264" s="34">
        <f t="shared" si="239"/>
        <v>2.7015522972906325E-5</v>
      </c>
      <c r="AV264" s="34">
        <f t="shared" si="240"/>
        <v>-2.7791064858284642E-6</v>
      </c>
      <c r="AW264" s="53">
        <f t="shared" si="241"/>
        <v>-7.7983817504700959E-4</v>
      </c>
      <c r="AX264" s="52">
        <f t="shared" si="242"/>
        <v>-3.4051227990605781E-6</v>
      </c>
      <c r="AY264" s="34">
        <f t="shared" si="243"/>
        <v>-2.8280530390834002E-6</v>
      </c>
      <c r="AZ264" s="34">
        <f t="shared" si="244"/>
        <v>-7.308399629257778E-6</v>
      </c>
      <c r="BA264" s="34">
        <f t="shared" si="245"/>
        <v>-5.5201028204887592E-5</v>
      </c>
      <c r="BB264" s="34">
        <f t="shared" si="246"/>
        <v>6.1763889973587283E-6</v>
      </c>
      <c r="BC264" s="34">
        <f t="shared" si="247"/>
        <v>1.0404359842342004E-5</v>
      </c>
      <c r="BD264" s="34">
        <f t="shared" si="248"/>
        <v>-6.4637995509375656E-6</v>
      </c>
      <c r="BE264" s="34">
        <f t="shared" si="249"/>
        <v>3.6495648712886464E-5</v>
      </c>
      <c r="BF264" s="34">
        <f t="shared" si="250"/>
        <v>6.7010192541516744E-6</v>
      </c>
      <c r="BG264" s="53">
        <f t="shared" si="251"/>
        <v>-7.7035804930702945E-4</v>
      </c>
      <c r="BH264" s="32">
        <v>5.5872919149102529E-6</v>
      </c>
      <c r="BI264" s="33">
        <v>6.1643616748874308E-6</v>
      </c>
      <c r="BJ264" s="33">
        <v>1.6840150847130531E-6</v>
      </c>
      <c r="BK264" s="33">
        <v>-4.6208613490916761E-5</v>
      </c>
      <c r="BL264" s="33">
        <v>1.5168803711329559E-5</v>
      </c>
      <c r="BM264" s="33">
        <v>1.9396774556312835E-5</v>
      </c>
      <c r="BN264" s="33">
        <v>2.5286151630332654E-6</v>
      </c>
      <c r="BO264" s="33">
        <v>4.5488063426857295E-5</v>
      </c>
      <c r="BP264" s="33">
        <v>1.5693433968122505E-5</v>
      </c>
      <c r="BQ264" s="35">
        <v>-7.6136563459305862E-4</v>
      </c>
      <c r="BR264" s="32">
        <v>-1.2885248539040717E-5</v>
      </c>
      <c r="BS264" s="33">
        <v>-1.2308178779063539E-5</v>
      </c>
      <c r="BT264" s="33">
        <v>-1.6788525369237917E-5</v>
      </c>
      <c r="BU264" s="33">
        <v>-6.4681153944867731E-5</v>
      </c>
      <c r="BV264" s="33">
        <v>-3.3037367426214104E-6</v>
      </c>
      <c r="BW264" s="33">
        <v>9.2423410236186498E-7</v>
      </c>
      <c r="BX264" s="33">
        <v>-1.5943925290917704E-5</v>
      </c>
      <c r="BY264" s="33">
        <v>2.7015522972906325E-5</v>
      </c>
      <c r="BZ264" s="33">
        <v>-2.7791064858284642E-6</v>
      </c>
      <c r="CA264" s="35">
        <v>-7.7983817504700959E-4</v>
      </c>
      <c r="CB264" s="52">
        <v>-3.4051227990605781E-6</v>
      </c>
      <c r="CC264" s="34">
        <v>-2.8280530390834002E-6</v>
      </c>
      <c r="CD264" s="34">
        <v>-7.308399629257778E-6</v>
      </c>
      <c r="CE264" s="34">
        <v>-5.5201028204887592E-5</v>
      </c>
      <c r="CF264" s="34">
        <v>6.1763889973587283E-6</v>
      </c>
      <c r="CG264" s="34">
        <v>1.0404359842342004E-5</v>
      </c>
      <c r="CH264" s="34">
        <v>-6.4637995509375656E-6</v>
      </c>
      <c r="CI264" s="34">
        <v>3.6495648712886464E-5</v>
      </c>
      <c r="CJ264" s="34">
        <v>6.7010192541516744E-6</v>
      </c>
      <c r="CK264" s="53">
        <v>-7.7035804930702945E-4</v>
      </c>
      <c r="CL264" s="33">
        <v>0</v>
      </c>
      <c r="CM264" s="33">
        <f t="shared" si="264"/>
        <v>1.1951508496000685E-2</v>
      </c>
      <c r="CN264" s="33">
        <f t="shared" si="208"/>
        <v>5.9530782690788708E-3</v>
      </c>
      <c r="CO264" s="33">
        <f t="shared" si="209"/>
        <v>4.8272513347640267E-3</v>
      </c>
      <c r="CP264" s="33">
        <f t="shared" si="210"/>
        <v>5.005622692297873E-3</v>
      </c>
      <c r="CQ264" s="33">
        <f t="shared" si="211"/>
        <v>4.2391207365115591E-3</v>
      </c>
      <c r="CR264" s="33">
        <f t="shared" si="212"/>
        <v>4.1970631021512883E-3</v>
      </c>
      <c r="CS264" s="33">
        <f t="shared" si="213"/>
        <v>1.0120239135032794E-2</v>
      </c>
      <c r="CT264" s="33">
        <f t="shared" si="214"/>
        <v>1.0559532977267638E-2</v>
      </c>
      <c r="CU264" s="33">
        <f t="shared" si="215"/>
        <v>4.1599373143519358E-3</v>
      </c>
      <c r="CV264" s="33">
        <f t="shared" si="216"/>
        <v>5.2927605402000033E-3</v>
      </c>
      <c r="CW264" s="33">
        <f t="shared" si="217"/>
        <v>8.9141882380683324E-3</v>
      </c>
      <c r="CX264" s="35">
        <f t="shared" si="218"/>
        <v>8.4576740823061325E-3</v>
      </c>
    </row>
    <row r="265" spans="1:102" x14ac:dyDescent="0.3">
      <c r="A265" s="21">
        <v>43829</v>
      </c>
      <c r="B265" s="22">
        <v>3221.29</v>
      </c>
      <c r="C265" s="23">
        <v>5787.84</v>
      </c>
      <c r="D265" s="23">
        <v>6533.9070000000002</v>
      </c>
      <c r="E265" s="23">
        <f t="shared" si="252"/>
        <v>5771.9389263262619</v>
      </c>
      <c r="F265" s="23">
        <f>VLOOKUP($A265,Data!S$7:T$800,2,0)</f>
        <v>320.19894199999999</v>
      </c>
      <c r="G265" s="23">
        <f>VLOOKUP($A265,Data!V$7:Y$800,4,0)</f>
        <v>31.586073227021831</v>
      </c>
      <c r="H265" s="23">
        <f>VLOOKUP($A265,Data!P$7:Q$800,2,0)</f>
        <v>57.4114</v>
      </c>
      <c r="I265" s="23">
        <f>VLOOKUP($A265,Data!K$7:N$800,4,0)</f>
        <v>60.140724940743119</v>
      </c>
      <c r="J265" s="23">
        <f>VLOOKUP($A265,Data!AA$7:AB$800,2,0)</f>
        <v>588.80439999999999</v>
      </c>
      <c r="K265" s="23">
        <f>VLOOKUP($A265,Data!AD$7:AE$800,2,0)</f>
        <v>59.498699999999999</v>
      </c>
      <c r="L265" s="23">
        <f>VLOOKUP($A265,Data!AL$7:AO$800,4,0)</f>
        <v>317.0530540203888</v>
      </c>
      <c r="M265" s="23">
        <f>VLOOKUP($A265,Data!AG$7:AJ$800,4,0)</f>
        <v>32.017422532947442</v>
      </c>
      <c r="N265" s="23">
        <f>VLOOKUP($A265,Data!AQ$7:AU$800,5,0)</f>
        <v>32.297915350760519</v>
      </c>
      <c r="O265" s="24">
        <f>VLOOKUP($A265,Data!AQ$7:AW$800,7,0)</f>
        <v>32.288690257787565</v>
      </c>
      <c r="P265" s="32">
        <f t="shared" si="219"/>
        <v>-5.7808285134042237E-3</v>
      </c>
      <c r="Q265" s="33">
        <f t="shared" si="205"/>
        <v>-5.6897831285560585E-3</v>
      </c>
      <c r="R265" s="33">
        <f t="shared" si="206"/>
        <v>-5.650100121228907E-3</v>
      </c>
      <c r="S265" s="34">
        <f t="shared" si="220"/>
        <v>-5.6697093800552045E-3</v>
      </c>
      <c r="T265" s="33">
        <f t="shared" si="221"/>
        <v>-5.67246171282898E-3</v>
      </c>
      <c r="U265" s="33">
        <f t="shared" si="253"/>
        <v>-5.6721326556712359E-3</v>
      </c>
      <c r="V265" s="33">
        <f t="shared" si="254"/>
        <v>-5.6651973986161508E-3</v>
      </c>
      <c r="W265" s="33">
        <f t="shared" si="255"/>
        <v>-5.6929082628497385E-3</v>
      </c>
      <c r="X265" s="33">
        <f t="shared" si="256"/>
        <v>-5.6554611787182907E-3</v>
      </c>
      <c r="Y265" s="33">
        <f t="shared" si="257"/>
        <v>-5.6686481310339598E-3</v>
      </c>
      <c r="Z265" s="33">
        <f t="shared" si="258"/>
        <v>-5.6714893406919487E-3</v>
      </c>
      <c r="AA265" s="33">
        <f t="shared" si="259"/>
        <v>-5.6983629823575965E-3</v>
      </c>
      <c r="AB265" s="33">
        <f t="shared" si="260"/>
        <v>-5.646884289872256E-3</v>
      </c>
      <c r="AC265" s="35">
        <f t="shared" si="261"/>
        <v>-7.069435459348461E-3</v>
      </c>
      <c r="AD265" s="32">
        <f t="shared" si="222"/>
        <v>1.732141572707846E-5</v>
      </c>
      <c r="AE265" s="33">
        <f t="shared" si="223"/>
        <v>1.7650472884822577E-5</v>
      </c>
      <c r="AF265" s="33">
        <f t="shared" si="224"/>
        <v>2.4585729939907708E-5</v>
      </c>
      <c r="AG265" s="33">
        <f t="shared" si="225"/>
        <v>-3.1251342936799986E-6</v>
      </c>
      <c r="AH265" s="33">
        <f t="shared" si="226"/>
        <v>3.4321949837767818E-5</v>
      </c>
      <c r="AI265" s="33">
        <f t="shared" si="227"/>
        <v>2.1134997522098686E-5</v>
      </c>
      <c r="AJ265" s="33">
        <f t="shared" si="228"/>
        <v>1.8293787864109845E-5</v>
      </c>
      <c r="AK265" s="33">
        <f t="shared" si="229"/>
        <v>-8.5798538015380288E-6</v>
      </c>
      <c r="AL265" s="33">
        <f t="shared" si="230"/>
        <v>4.2898838683802509E-5</v>
      </c>
      <c r="AM265" s="35">
        <f t="shared" si="231"/>
        <v>-1.3796523307924025E-3</v>
      </c>
      <c r="AN265" s="52">
        <f t="shared" si="232"/>
        <v>-2.2361591600073005E-5</v>
      </c>
      <c r="AO265" s="34">
        <f t="shared" si="233"/>
        <v>-2.2032534442328888E-5</v>
      </c>
      <c r="AP265" s="34">
        <f t="shared" si="234"/>
        <v>-1.5097277387243757E-5</v>
      </c>
      <c r="AQ265" s="34">
        <f t="shared" si="235"/>
        <v>-4.2808141620831464E-5</v>
      </c>
      <c r="AR265" s="34">
        <f t="shared" si="236"/>
        <v>-5.3610574893836471E-6</v>
      </c>
      <c r="AS265" s="34">
        <f t="shared" si="237"/>
        <v>-1.8548009805052779E-5</v>
      </c>
      <c r="AT265" s="34">
        <f t="shared" si="238"/>
        <v>-2.138921946304162E-5</v>
      </c>
      <c r="AU265" s="34">
        <f t="shared" si="239"/>
        <v>-4.8262861128689494E-5</v>
      </c>
      <c r="AV265" s="34">
        <f t="shared" si="240"/>
        <v>3.2158313566510444E-6</v>
      </c>
      <c r="AW265" s="53">
        <f t="shared" si="241"/>
        <v>-1.4193353381195539E-3</v>
      </c>
      <c r="AX265" s="52">
        <f t="shared" si="242"/>
        <v>-2.7523327738032677E-6</v>
      </c>
      <c r="AY265" s="34">
        <f t="shared" si="243"/>
        <v>-2.4232756160591507E-6</v>
      </c>
      <c r="AZ265" s="34">
        <f t="shared" si="244"/>
        <v>4.5119814390259805E-6</v>
      </c>
      <c r="BA265" s="34">
        <f t="shared" si="245"/>
        <v>-2.3198882794561726E-5</v>
      </c>
      <c r="BB265" s="34">
        <f t="shared" si="246"/>
        <v>1.424820133688609E-5</v>
      </c>
      <c r="BC265" s="34">
        <f t="shared" si="247"/>
        <v>1.061249021216959E-6</v>
      </c>
      <c r="BD265" s="34">
        <f t="shared" si="248"/>
        <v>-1.7799606367718823E-6</v>
      </c>
      <c r="BE265" s="34">
        <f t="shared" si="249"/>
        <v>-2.8653602302419756E-5</v>
      </c>
      <c r="BF265" s="34">
        <f t="shared" si="250"/>
        <v>2.2825090182920782E-5</v>
      </c>
      <c r="BG265" s="53">
        <f t="shared" si="251"/>
        <v>-1.3997260792932842E-3</v>
      </c>
      <c r="BH265" s="32">
        <v>1.732141572707846E-5</v>
      </c>
      <c r="BI265" s="33">
        <v>1.7650472884822577E-5</v>
      </c>
      <c r="BJ265" s="33">
        <v>2.4585729939907708E-5</v>
      </c>
      <c r="BK265" s="33">
        <v>-3.1251342936799986E-6</v>
      </c>
      <c r="BL265" s="33">
        <v>3.4321949837767818E-5</v>
      </c>
      <c r="BM265" s="33">
        <v>2.1134997522098686E-5</v>
      </c>
      <c r="BN265" s="33">
        <v>1.8293787864109845E-5</v>
      </c>
      <c r="BO265" s="33">
        <v>-8.5798538015380288E-6</v>
      </c>
      <c r="BP265" s="33">
        <v>4.2898838683802509E-5</v>
      </c>
      <c r="BQ265" s="35">
        <v>-1.3796523307924025E-3</v>
      </c>
      <c r="BR265" s="32">
        <v>-2.2361591600073005E-5</v>
      </c>
      <c r="BS265" s="33">
        <v>-2.2032534442328888E-5</v>
      </c>
      <c r="BT265" s="33">
        <v>-1.5097277387243757E-5</v>
      </c>
      <c r="BU265" s="33">
        <v>-4.2808141620831464E-5</v>
      </c>
      <c r="BV265" s="33">
        <v>-5.3610574893836471E-6</v>
      </c>
      <c r="BW265" s="33">
        <v>-1.8548009805052779E-5</v>
      </c>
      <c r="BX265" s="33">
        <v>-2.138921946304162E-5</v>
      </c>
      <c r="BY265" s="33">
        <v>-4.8262861128689494E-5</v>
      </c>
      <c r="BZ265" s="33">
        <v>3.2158313566510444E-6</v>
      </c>
      <c r="CA265" s="35">
        <v>-1.4193353381195539E-3</v>
      </c>
      <c r="CB265" s="52">
        <v>-2.7523327738032677E-6</v>
      </c>
      <c r="CC265" s="34">
        <v>-2.4232756160591507E-6</v>
      </c>
      <c r="CD265" s="34">
        <v>4.5119814390259805E-6</v>
      </c>
      <c r="CE265" s="34">
        <v>-2.3198882794561726E-5</v>
      </c>
      <c r="CF265" s="34">
        <v>1.424820133688609E-5</v>
      </c>
      <c r="CG265" s="34">
        <v>1.061249021216959E-6</v>
      </c>
      <c r="CH265" s="34">
        <v>-1.7799606367718823E-6</v>
      </c>
      <c r="CI265" s="34">
        <v>-2.8653602302419756E-5</v>
      </c>
      <c r="CJ265" s="34">
        <v>2.2825090182920782E-5</v>
      </c>
      <c r="CK265" s="53">
        <v>-1.3997260792932842E-3</v>
      </c>
      <c r="CL265" s="33">
        <v>0</v>
      </c>
      <c r="CM265" s="33">
        <f t="shared" si="264"/>
        <v>1.1932871264456191E-2</v>
      </c>
      <c r="CN265" s="33">
        <f t="shared" si="208"/>
        <v>5.9440593761990179E-3</v>
      </c>
      <c r="CO265" s="33">
        <f t="shared" si="209"/>
        <v>4.8216538435752465E-3</v>
      </c>
      <c r="CP265" s="33">
        <f t="shared" si="210"/>
        <v>4.9994459852349404E-3</v>
      </c>
      <c r="CQ265" s="33">
        <f t="shared" si="211"/>
        <v>4.2374346282563202E-3</v>
      </c>
      <c r="CR265" s="33">
        <f t="shared" si="212"/>
        <v>4.2433294228727547E-3</v>
      </c>
      <c r="CS265" s="33">
        <f t="shared" si="213"/>
        <v>1.0104962739052592E-2</v>
      </c>
      <c r="CT265" s="33">
        <f t="shared" si="214"/>
        <v>1.0539990208492167E-2</v>
      </c>
      <c r="CU265" s="33">
        <f t="shared" si="215"/>
        <v>4.1574057579694124E-3</v>
      </c>
      <c r="CV265" s="33">
        <f t="shared" si="216"/>
        <v>5.2471701427838635E-3</v>
      </c>
      <c r="CW265" s="33">
        <f t="shared" si="217"/>
        <v>8.8984023692448844E-3</v>
      </c>
      <c r="CX265" s="35">
        <f t="shared" si="218"/>
        <v>9.2237711721003812E-3</v>
      </c>
    </row>
    <row r="266" spans="1:102" x14ac:dyDescent="0.3">
      <c r="A266" s="21">
        <v>43826</v>
      </c>
      <c r="B266" s="22">
        <v>3240.02</v>
      </c>
      <c r="C266" s="23">
        <v>5820.96</v>
      </c>
      <c r="D266" s="23">
        <v>6571.0339999999997</v>
      </c>
      <c r="E266" s="23">
        <f t="shared" si="252"/>
        <v>5804.8507430338614</v>
      </c>
      <c r="F266" s="23">
        <f>VLOOKUP($A266,Data!S$7:T$800,2,0)</f>
        <v>322.02562</v>
      </c>
      <c r="G266" s="23">
        <f>VLOOKUP($A266,Data!V$7:Y$800,4,0)</f>
        <v>31.766255643002911</v>
      </c>
      <c r="H266" s="23">
        <f>VLOOKUP($A266,Data!P$7:Q$800,2,0)</f>
        <v>57.738500000000002</v>
      </c>
      <c r="I266" s="23">
        <f>VLOOKUP($A266,Data!K$7:N$800,4,0)</f>
        <v>60.485060843397463</v>
      </c>
      <c r="J266" s="23">
        <f>VLOOKUP($A266,Data!AA$7:AB$800,2,0)</f>
        <v>592.15329999999994</v>
      </c>
      <c r="K266" s="23">
        <f>VLOOKUP($A266,Data!AD$7:AE$800,2,0)</f>
        <v>59.837899999999998</v>
      </c>
      <c r="L266" s="23">
        <f>VLOOKUP($A266,Data!AL$7:AO$800,4,0)</f>
        <v>318.86147346832172</v>
      </c>
      <c r="M266" s="23">
        <f>VLOOKUP($A266,Data!AG$7:AJ$800,4,0)</f>
        <v>32.200915035181964</v>
      </c>
      <c r="N266" s="23">
        <f>VLOOKUP($A266,Data!AQ$7:AU$800,5,0)</f>
        <v>32.481333683652835</v>
      </c>
      <c r="O266" s="24">
        <f>VLOOKUP($A266,Data!AQ$7:AW$800,7,0)</f>
        <v>32.518578247941157</v>
      </c>
      <c r="P266" s="32">
        <f t="shared" si="219"/>
        <v>3.3951560382883272E-5</v>
      </c>
      <c r="Q266" s="33">
        <f t="shared" ref="Q266:Q329" si="265">C266/C267-1</f>
        <v>4.4668167058947716E-5</v>
      </c>
      <c r="R266" s="33">
        <f t="shared" ref="R266:R329" si="266">D266/D267-1</f>
        <v>4.9918532346371336E-5</v>
      </c>
      <c r="S266" s="34">
        <f t="shared" si="220"/>
        <v>4.7523486551848126E-5</v>
      </c>
      <c r="T266" s="33">
        <f t="shared" si="221"/>
        <v>5.2378056554245322E-3</v>
      </c>
      <c r="U266" s="33">
        <f t="shared" si="253"/>
        <v>5.2393991700290243E-3</v>
      </c>
      <c r="V266" s="33">
        <f t="shared" si="254"/>
        <v>2.2515813028700649E-5</v>
      </c>
      <c r="W266" s="33">
        <f t="shared" si="255"/>
        <v>0</v>
      </c>
      <c r="X266" s="33">
        <f t="shared" si="256"/>
        <v>5.2628523196207588E-3</v>
      </c>
      <c r="Y266" s="33">
        <f t="shared" si="257"/>
        <v>5.0928282161495364E-3</v>
      </c>
      <c r="Z266" s="33">
        <f t="shared" si="258"/>
        <v>5.2124967158231339E-3</v>
      </c>
      <c r="AA266" s="33">
        <f t="shared" si="259"/>
        <v>5.2300644149616549E-3</v>
      </c>
      <c r="AB266" s="33">
        <f t="shared" si="260"/>
        <v>5.9463678677706966E-5</v>
      </c>
      <c r="AC266" s="35">
        <f t="shared" si="261"/>
        <v>1.4046804576086647E-3</v>
      </c>
      <c r="AD266" s="32">
        <f t="shared" si="222"/>
        <v>3.3599534265960074E-8</v>
      </c>
      <c r="AE266" s="33">
        <f t="shared" si="223"/>
        <v>1.6271141387580457E-6</v>
      </c>
      <c r="AF266" s="33">
        <f t="shared" si="224"/>
        <v>-2.2152354030247068E-5</v>
      </c>
      <c r="AG266" s="33">
        <f t="shared" si="225"/>
        <v>-4.4668167058947716E-5</v>
      </c>
      <c r="AH266" s="33">
        <f t="shared" si="226"/>
        <v>2.5080263730492547E-5</v>
      </c>
      <c r="AI266" s="33">
        <f t="shared" si="227"/>
        <v>8.5674776584276913E-7</v>
      </c>
      <c r="AJ266" s="33">
        <f t="shared" si="228"/>
        <v>-2.527534006713239E-5</v>
      </c>
      <c r="AK266" s="33">
        <f t="shared" si="229"/>
        <v>-7.7076409286114256E-6</v>
      </c>
      <c r="AL266" s="33">
        <f t="shared" si="230"/>
        <v>1.4795511618759249E-5</v>
      </c>
      <c r="AM266" s="35">
        <f t="shared" si="231"/>
        <v>1.360012290549717E-3</v>
      </c>
      <c r="AN266" s="52">
        <f t="shared" si="232"/>
        <v>-3.2531266735302822E-5</v>
      </c>
      <c r="AO266" s="34">
        <f t="shared" si="233"/>
        <v>-3.0937752130810736E-5</v>
      </c>
      <c r="AP266" s="34">
        <f t="shared" si="234"/>
        <v>-2.7402719317670687E-5</v>
      </c>
      <c r="AQ266" s="34">
        <f t="shared" si="235"/>
        <v>-4.9918532346371336E-5</v>
      </c>
      <c r="AR266" s="34">
        <f t="shared" si="236"/>
        <v>-7.484602539076235E-6</v>
      </c>
      <c r="AS266" s="34">
        <f t="shared" si="237"/>
        <v>-5.2491855432323931E-5</v>
      </c>
      <c r="AT266" s="34">
        <f t="shared" si="238"/>
        <v>-5.7840206336701172E-5</v>
      </c>
      <c r="AU266" s="34">
        <f t="shared" si="239"/>
        <v>-4.0272507198180207E-5</v>
      </c>
      <c r="AV266" s="34">
        <f t="shared" si="240"/>
        <v>9.54514633133563E-6</v>
      </c>
      <c r="AW266" s="53">
        <f t="shared" si="241"/>
        <v>1.3547619252622933E-3</v>
      </c>
      <c r="AX266" s="52">
        <f t="shared" si="242"/>
        <v>-1.632300151666044E-5</v>
      </c>
      <c r="AY266" s="34">
        <f t="shared" si="243"/>
        <v>-1.4729486912168355E-5</v>
      </c>
      <c r="AZ266" s="34">
        <f t="shared" si="244"/>
        <v>-2.5007673523091967E-5</v>
      </c>
      <c r="BA266" s="34">
        <f t="shared" si="245"/>
        <v>-4.7523486551792615E-5</v>
      </c>
      <c r="BB266" s="34">
        <f t="shared" si="246"/>
        <v>8.7236626795661465E-6</v>
      </c>
      <c r="BC266" s="34">
        <f t="shared" si="247"/>
        <v>-2.5572502190041035E-5</v>
      </c>
      <c r="BD266" s="34">
        <f t="shared" si="248"/>
        <v>-4.1631941118058791E-5</v>
      </c>
      <c r="BE266" s="34">
        <f t="shared" si="249"/>
        <v>-2.4064241979537826E-5</v>
      </c>
      <c r="BF266" s="34">
        <f t="shared" si="250"/>
        <v>1.1940192125914351E-5</v>
      </c>
      <c r="BG266" s="53">
        <f t="shared" si="251"/>
        <v>1.3571569710568721E-3</v>
      </c>
      <c r="BH266" s="32">
        <v>3.3599534265960074E-8</v>
      </c>
      <c r="BI266" s="33">
        <v>1.6271141387580457E-6</v>
      </c>
      <c r="BJ266" s="33">
        <v>-2.2152354030247068E-5</v>
      </c>
      <c r="BK266" s="33">
        <v>-4.4668167058947716E-5</v>
      </c>
      <c r="BL266" s="33">
        <v>2.5080263730492547E-5</v>
      </c>
      <c r="BM266" s="33">
        <v>8.5674776584276913E-7</v>
      </c>
      <c r="BN266" s="33">
        <v>-2.527534006713239E-5</v>
      </c>
      <c r="BO266" s="33">
        <v>-7.7076409286114256E-6</v>
      </c>
      <c r="BP266" s="33">
        <v>1.4795511618759249E-5</v>
      </c>
      <c r="BQ266" s="35">
        <v>1.360012290549717E-3</v>
      </c>
      <c r="BR266" s="32">
        <v>-3.2531266735302822E-5</v>
      </c>
      <c r="BS266" s="33">
        <v>-3.0937752130810736E-5</v>
      </c>
      <c r="BT266" s="33">
        <v>-2.7402719317670687E-5</v>
      </c>
      <c r="BU266" s="33">
        <v>-4.9918532346371336E-5</v>
      </c>
      <c r="BV266" s="33">
        <v>-7.484602539076235E-6</v>
      </c>
      <c r="BW266" s="33">
        <v>-5.2491855432323931E-5</v>
      </c>
      <c r="BX266" s="33">
        <v>-5.7840206336701172E-5</v>
      </c>
      <c r="BY266" s="33">
        <v>-4.0272507198180207E-5</v>
      </c>
      <c r="BZ266" s="33">
        <v>9.54514633133563E-6</v>
      </c>
      <c r="CA266" s="35">
        <v>1.3547619252622933E-3</v>
      </c>
      <c r="CB266" s="52">
        <v>-1.632300151666044E-5</v>
      </c>
      <c r="CC266" s="34">
        <v>-1.4729486912168355E-5</v>
      </c>
      <c r="CD266" s="34">
        <v>-2.5007673523091967E-5</v>
      </c>
      <c r="CE266" s="34">
        <v>-4.7523486551792615E-5</v>
      </c>
      <c r="CF266" s="34">
        <v>8.7236626795661465E-6</v>
      </c>
      <c r="CG266" s="34">
        <v>-2.5572502190041035E-5</v>
      </c>
      <c r="CH266" s="34">
        <v>-4.1631941118058791E-5</v>
      </c>
      <c r="CI266" s="34">
        <v>-2.4064241979537826E-5</v>
      </c>
      <c r="CJ266" s="34">
        <v>1.1940192125914351E-5</v>
      </c>
      <c r="CK266" s="53">
        <v>1.3571569710568721E-3</v>
      </c>
      <c r="CL266" s="33">
        <v>0</v>
      </c>
      <c r="CM266" s="33">
        <f t="shared" ref="CM266:CM281" si="267">(D266/D$767)/($C266/$C$767)-1</f>
        <v>1.189248654721542E-2</v>
      </c>
      <c r="CN266" s="33">
        <f t="shared" ref="CN266:CN329" si="268">(E266/E$767)/($C266/$C$767)-1</f>
        <v>5.9237511664982367E-3</v>
      </c>
      <c r="CO266" s="33">
        <f t="shared" ref="CO266:CO329" si="269">(F266/F$767)/($C266/$C$767)-1</f>
        <v>4.8041496179276333E-3</v>
      </c>
      <c r="CP266" s="33">
        <f t="shared" ref="CP266:CP329" si="270">(G266/G$767)/($C266/$C$767)-1</f>
        <v>4.9816060794520833E-3</v>
      </c>
      <c r="CQ266" s="33">
        <f t="shared" ref="CQ266:CQ329" si="271">(H266/H$424)/($C266/$C$424)*(1+CQ$424)-1</f>
        <v>4.2126040477530324E-3</v>
      </c>
      <c r="CR266" s="33">
        <f t="shared" ref="CR266:CR329" si="272">(I266/I$767)/($C266/$C$767)-1</f>
        <v>4.2464857870321282E-3</v>
      </c>
      <c r="CS266" s="33">
        <f t="shared" ref="CS266:CS329" si="273">(J266/J$767)/($C266/$C$767)-1</f>
        <v>1.0070096784136062E-2</v>
      </c>
      <c r="CT266" s="33">
        <f t="shared" ref="CT266:CT329" si="274">(K266/K$767)/($C266/$C$767)-1</f>
        <v>1.0518510688462213E-2</v>
      </c>
      <c r="CU266" s="33">
        <f t="shared" ref="CU266:CU329" si="275">(L266/L$767)/($C266/$C$767)-1</f>
        <v>4.1389311367892034E-3</v>
      </c>
      <c r="CV266" s="33">
        <f t="shared" ref="CV266:CV329" si="276">(M266/M$767)/($C266/$C$767)-1</f>
        <v>5.2558444458656872E-3</v>
      </c>
      <c r="CW266" s="33">
        <f t="shared" ref="CW266:CW329" si="277">(N266/N$767)/($C266/$C$767)-1</f>
        <v>8.8548760111253344E-3</v>
      </c>
      <c r="CX266" s="35">
        <f t="shared" ref="CX266:CX329" si="278">(O266/O$767)/($C266/$C$767)-1</f>
        <v>1.0626062508386269E-2</v>
      </c>
    </row>
    <row r="267" spans="1:102" x14ac:dyDescent="0.3">
      <c r="A267" s="21">
        <v>43825</v>
      </c>
      <c r="B267" s="22">
        <v>3239.91</v>
      </c>
      <c r="C267" s="23">
        <v>5820.7</v>
      </c>
      <c r="D267" s="23">
        <v>6570.7060000000001</v>
      </c>
      <c r="E267" s="23">
        <f t="shared" si="252"/>
        <v>5804.5748893971659</v>
      </c>
      <c r="F267" s="23" t="e">
        <f>VLOOKUP($A267,Data!S$7:T$800,2,0)</f>
        <v>#N/A</v>
      </c>
      <c r="G267" s="23" t="e">
        <f>VLOOKUP($A267,Data!V$7:Y$800,4,0)</f>
        <v>#N/A</v>
      </c>
      <c r="H267" s="23">
        <f>VLOOKUP($A267,Data!P$7:Q$800,2,0)</f>
        <v>57.737200000000001</v>
      </c>
      <c r="I267" s="23">
        <f>VLOOKUP($A267,Data!K$7:N$800,4,0)</f>
        <v>60.485060843397463</v>
      </c>
      <c r="J267" s="23" t="e">
        <f>VLOOKUP($A267,Data!AA$7:AB$800,2,0)</f>
        <v>#N/A</v>
      </c>
      <c r="K267" s="23" t="e">
        <f>VLOOKUP($A267,Data!AD$7:AE$800,2,0)</f>
        <v>#N/A</v>
      </c>
      <c r="L267" s="23" t="e">
        <f>VLOOKUP($A267,Data!AL$7:AO$800,4,0)</f>
        <v>#N/A</v>
      </c>
      <c r="M267" s="23" t="e">
        <f>VLOOKUP($A267,Data!AG$7:AJ$800,4,0)</f>
        <v>#N/A</v>
      </c>
      <c r="N267" s="23">
        <f>VLOOKUP($A267,Data!AQ$7:AU$800,5,0)</f>
        <v>32.479402338908507</v>
      </c>
      <c r="O267" s="24">
        <f>VLOOKUP($A267,Data!AQ$7:AW$800,7,0)</f>
        <v>32.472964109855418</v>
      </c>
      <c r="P267" s="32">
        <f t="shared" ref="P267:P330" si="279">B267/B268-1</f>
        <v>5.1281573999961694E-3</v>
      </c>
      <c r="Q267" s="33">
        <f t="shared" si="265"/>
        <v>5.1928719327603012E-3</v>
      </c>
      <c r="R267" s="33">
        <f t="shared" si="266"/>
        <v>5.22015780719709E-3</v>
      </c>
      <c r="S267" s="34">
        <f t="shared" ref="S267:S330" si="280">R267-IF(R267&gt;P267+0.000001,(R267-P267)*$C$1,0)</f>
        <v>5.2063577461169521E-3</v>
      </c>
      <c r="T267" s="33" t="e">
        <f t="shared" ref="T267:T330" si="281">F267/IFERROR(F268,IFERROR(F269,F270))-1</f>
        <v>#N/A</v>
      </c>
      <c r="U267" s="33" t="e">
        <f t="shared" si="253"/>
        <v>#N/A</v>
      </c>
      <c r="V267" s="33">
        <f t="shared" si="254"/>
        <v>5.2090950242000833E-3</v>
      </c>
      <c r="W267" s="33">
        <f t="shared" si="255"/>
        <v>5.2321778940485064E-3</v>
      </c>
      <c r="X267" s="33" t="e">
        <f t="shared" si="256"/>
        <v>#N/A</v>
      </c>
      <c r="Y267" s="33" t="e">
        <f t="shared" si="257"/>
        <v>#N/A</v>
      </c>
      <c r="Z267" s="33" t="e">
        <f t="shared" si="258"/>
        <v>#N/A</v>
      </c>
      <c r="AA267" s="33" t="e">
        <f t="shared" si="259"/>
        <v>#N/A</v>
      </c>
      <c r="AB267" s="33">
        <f t="shared" si="260"/>
        <v>5.0910726123876149E-3</v>
      </c>
      <c r="AC267" s="35">
        <f t="shared" si="261"/>
        <v>4.6290718825194865E-3</v>
      </c>
      <c r="AD267" s="32" t="e">
        <f t="shared" ref="AD267:AD330" si="282">1+T267-$C267/IF(ISNUMBER(F268),$C268,IF(ISNUMBER(F269),$C269,$C270))</f>
        <v>#N/A</v>
      </c>
      <c r="AE267" s="33" t="e">
        <f t="shared" ref="AE267:AE330" si="283">1+U267-$C267/IF(ISNUMBER(G268),$C268,IF(ISNUMBER(G269),$C269,$C270))</f>
        <v>#N/A</v>
      </c>
      <c r="AF267" s="33">
        <f t="shared" ref="AF267:AF330" si="284">1+V267-$C267/IF(ISNUMBER(H268),$C268,IF(ISNUMBER(H269),$C269,$C270))</f>
        <v>1.6223091439782067E-5</v>
      </c>
      <c r="AG267" s="33">
        <f t="shared" ref="AG267:AG330" si="285">1+W267-$C267/IF(ISNUMBER(I268),$C268,IF(ISNUMBER(I269),$C269,$C270))</f>
        <v>3.9305961288205182E-5</v>
      </c>
      <c r="AH267" s="33" t="e">
        <f t="shared" ref="AH267:AH330" si="286">1+X267-$C267/IF(ISNUMBER(J268),$C268,IF(ISNUMBER(J269),$C269,$C270))</f>
        <v>#N/A</v>
      </c>
      <c r="AI267" s="33" t="e">
        <f t="shared" ref="AI267:AI330" si="287">1+Y267-$C267/IF(ISNUMBER(K268),$C268,IF(ISNUMBER(K269),$C269,$C270))</f>
        <v>#N/A</v>
      </c>
      <c r="AJ267" s="33" t="e">
        <f t="shared" ref="AJ267:AJ330" si="288">1+Z267-$C267/IF(ISNUMBER(L268),$C268,IF(ISNUMBER(L269),$C269,$C270))</f>
        <v>#N/A</v>
      </c>
      <c r="AK267" s="33" t="e">
        <f t="shared" ref="AK267:AK330" si="289">1+AA267-$C267/IF(ISNUMBER(M268),$C268,IF(ISNUMBER(M269),$C269,$C270))</f>
        <v>#N/A</v>
      </c>
      <c r="AL267" s="33">
        <f t="shared" ref="AL267:AL330" si="290">1+AB267-$C267/IF(ISNUMBER(N268),$C268,IF(ISNUMBER(N269),$C269,$C270))</f>
        <v>4.3994754779896894E-5</v>
      </c>
      <c r="AM267" s="35">
        <f t="shared" ref="AM267:AM330" si="291">1+AC267-$C267/IF(ISNUMBER(O268),$C268,IF(ISNUMBER(O269),$C269,$C270))</f>
        <v>-4.1800597508823145E-4</v>
      </c>
      <c r="AN267" s="52" t="e">
        <f t="shared" ref="AN267:AN330" si="292">1+T267-$D267/IF(ISNUMBER(F268),$D268,IF(ISNUMBER(F269),$D269,$D270))</f>
        <v>#N/A</v>
      </c>
      <c r="AO267" s="34" t="e">
        <f t="shared" ref="AO267:AO330" si="293">1+U267-$D267/IF(ISNUMBER(G268),$D268,IF(ISNUMBER(G269),$D269,$D270))</f>
        <v>#N/A</v>
      </c>
      <c r="AP267" s="34">
        <f t="shared" ref="AP267:AP330" si="294">1+V267-$D267/IF(ISNUMBER(H268),$D268,IF(ISNUMBER(H269),$D269,$D270))</f>
        <v>-1.1062782997006693E-5</v>
      </c>
      <c r="AQ267" s="34">
        <f t="shared" ref="AQ267:AQ330" si="295">1+W267-$D267/IF(ISNUMBER(I268),$D268,IF(ISNUMBER(I269),$D269,$D270))</f>
        <v>1.2020086851416423E-5</v>
      </c>
      <c r="AR267" s="34" t="e">
        <f t="shared" ref="AR267:AR330" si="296">1+X267-$D267/IF(ISNUMBER(J268),$D268,IF(ISNUMBER(J269),$D269,$D270))</f>
        <v>#N/A</v>
      </c>
      <c r="AS267" s="34" t="e">
        <f t="shared" ref="AS267:AS330" si="297">1+Y267-$D267/IF(ISNUMBER(K268),$D268,IF(ISNUMBER(K269),$D269,$D270))</f>
        <v>#N/A</v>
      </c>
      <c r="AT267" s="34" t="e">
        <f t="shared" ref="AT267:AT330" si="298">1+Z267-$D267/IF(ISNUMBER(L268),$D268,IF(ISNUMBER(L269),$D269,$D270))</f>
        <v>#N/A</v>
      </c>
      <c r="AU267" s="34" t="e">
        <f t="shared" ref="AU267:AU330" si="299">1+AA267-$D267/IF(ISNUMBER(M268),$D268,IF(ISNUMBER(M269),$D269,$D270))</f>
        <v>#N/A</v>
      </c>
      <c r="AV267" s="34">
        <f t="shared" ref="AV267:AV330" si="300">1+AB267-$D267/IF(ISNUMBER(N268),$D268,IF(ISNUMBER(N269),$D269,$D270))</f>
        <v>-4.0745845777401257E-6</v>
      </c>
      <c r="AW267" s="53">
        <f t="shared" ref="AW267:AW330" si="301">1+AC267-$D267/IF(ISNUMBER(O268),$D268,IF(ISNUMBER(O269),$D269,$D270))</f>
        <v>-4.6607531444586847E-4</v>
      </c>
      <c r="AX267" s="52" t="e">
        <f t="shared" ref="AX267:AX330" si="302">1+T267-$E267/IF(ISNUMBER(F268),$E268,IF(ISNUMBER(F269),$E269,$E270))</f>
        <v>#N/A</v>
      </c>
      <c r="AY267" s="34" t="e">
        <f t="shared" ref="AY267:AY330" si="303">1+U267-$E267/IF(ISNUMBER(G268),$E268,IF(ISNUMBER(G269),$E269,$E270))</f>
        <v>#N/A</v>
      </c>
      <c r="AZ267" s="34">
        <f t="shared" ref="AZ267:AZ330" si="304">1+V267-$E267/IF(ISNUMBER(H268),$E268,IF(ISNUMBER(H269),$E269,$E270))</f>
        <v>2.7372780830869914E-6</v>
      </c>
      <c r="BA267" s="34">
        <f t="shared" ref="BA267:BA330" si="305">1+W267-$E267/IF(ISNUMBER(I268),$E268,IF(ISNUMBER(I269),$E269,$E270))</f>
        <v>2.5820147931510107E-5</v>
      </c>
      <c r="BB267" s="34" t="e">
        <f t="shared" ref="BB267:BB330" si="306">1+X267-$E267/IF(ISNUMBER(J268),$E268,IF(ISNUMBER(J269),$E269,$E270))</f>
        <v>#N/A</v>
      </c>
      <c r="BC267" s="34" t="e">
        <f t="shared" ref="BC267:BC330" si="307">1+Y267-$E267/IF(ISNUMBER(K268),$E268,IF(ISNUMBER(K269),$E269,$E270))</f>
        <v>#N/A</v>
      </c>
      <c r="BD267" s="34" t="e">
        <f t="shared" ref="BD267:BD330" si="308">1+Z267-$E267/IF(ISNUMBER(L268),$E268,IF(ISNUMBER(L269),$E269,$E270))</f>
        <v>#N/A</v>
      </c>
      <c r="BE267" s="34" t="e">
        <f t="shared" ref="BE267:BE330" si="309">1+AA267-$E267/IF(ISNUMBER(M268),$E268,IF(ISNUMBER(M269),$E269,$E270))</f>
        <v>#N/A</v>
      </c>
      <c r="BF267" s="34">
        <f t="shared" ref="BF267:BF330" si="310">1+AB267-$E267/IF(ISNUMBER(N268),$E268,IF(ISNUMBER(N269),$E269,$E270))</f>
        <v>2.0436354913888621E-5</v>
      </c>
      <c r="BG267" s="53">
        <f t="shared" ref="BG267:BG330" si="311">1+AC267-$E267/IF(ISNUMBER(O268),$E268,IF(ISNUMBER(O269),$E269,$E270))</f>
        <v>-4.4156437495423972E-4</v>
      </c>
      <c r="BH267" s="32"/>
      <c r="BI267" s="33"/>
      <c r="BJ267" s="33">
        <v>1.6223091439782067E-5</v>
      </c>
      <c r="BK267" s="33">
        <v>3.9305961288205182E-5</v>
      </c>
      <c r="BL267" s="33"/>
      <c r="BM267" s="33"/>
      <c r="BN267" s="33"/>
      <c r="BO267" s="33"/>
      <c r="BP267" s="33">
        <v>4.3994754779896894E-5</v>
      </c>
      <c r="BQ267" s="35">
        <v>-4.1800597508823145E-4</v>
      </c>
      <c r="BR267" s="32"/>
      <c r="BS267" s="33"/>
      <c r="BT267" s="33">
        <v>-1.1062782997006693E-5</v>
      </c>
      <c r="BU267" s="33">
        <v>1.2020086851416423E-5</v>
      </c>
      <c r="BV267" s="33"/>
      <c r="BW267" s="33"/>
      <c r="BX267" s="33"/>
      <c r="BY267" s="33"/>
      <c r="BZ267" s="33">
        <v>-4.0745845777401257E-6</v>
      </c>
      <c r="CA267" s="35">
        <v>-4.6607531444586847E-4</v>
      </c>
      <c r="CB267" s="52"/>
      <c r="CC267" s="34"/>
      <c r="CD267" s="34">
        <v>2.7372780830869914E-6</v>
      </c>
      <c r="CE267" s="34">
        <v>2.5820147931510107E-5</v>
      </c>
      <c r="CF267" s="34"/>
      <c r="CG267" s="34"/>
      <c r="CH267" s="34"/>
      <c r="CI267" s="34"/>
      <c r="CJ267" s="34">
        <v>2.0436354913888621E-5</v>
      </c>
      <c r="CK267" s="53">
        <v>-4.4156437495423972E-4</v>
      </c>
      <c r="CL267" s="33">
        <v>0</v>
      </c>
      <c r="CM267" s="33">
        <f t="shared" si="267"/>
        <v>1.1887174007223722E-2</v>
      </c>
      <c r="CN267" s="33">
        <f t="shared" si="268"/>
        <v>5.9208790692950597E-3</v>
      </c>
      <c r="CO267" s="33" t="e">
        <f t="shared" si="269"/>
        <v>#N/A</v>
      </c>
      <c r="CP267" s="33" t="e">
        <f t="shared" si="270"/>
        <v>#N/A</v>
      </c>
      <c r="CQ267" s="33">
        <f t="shared" si="271"/>
        <v>4.234849220011272E-3</v>
      </c>
      <c r="CR267" s="33">
        <f t="shared" si="272"/>
        <v>4.2913436368277047E-3</v>
      </c>
      <c r="CS267" s="33" t="e">
        <f t="shared" si="273"/>
        <v>#N/A</v>
      </c>
      <c r="CT267" s="33" t="e">
        <f t="shared" si="274"/>
        <v>#N/A</v>
      </c>
      <c r="CU267" s="33" t="e">
        <f t="shared" si="275"/>
        <v>#N/A</v>
      </c>
      <c r="CV267" s="33" t="e">
        <f t="shared" si="276"/>
        <v>#N/A</v>
      </c>
      <c r="CW267" s="33">
        <f t="shared" si="277"/>
        <v>8.8399503746190433E-3</v>
      </c>
      <c r="CX267" s="35">
        <f t="shared" si="278"/>
        <v>9.2535266165696406E-3</v>
      </c>
    </row>
    <row r="268" spans="1:102" x14ac:dyDescent="0.3">
      <c r="A268" s="21">
        <v>43823</v>
      </c>
      <c r="B268" s="22">
        <v>3223.38</v>
      </c>
      <c r="C268" s="23">
        <v>5790.63</v>
      </c>
      <c r="D268" s="23">
        <v>6536.5839999999998</v>
      </c>
      <c r="E268" s="23">
        <f t="shared" ref="E268:E331" si="312">E267/(1+S267)</f>
        <v>5774.5107207760184</v>
      </c>
      <c r="F268" s="23">
        <f>VLOOKUP($A268,Data!S$7:T$800,2,0)</f>
        <v>320.34770099999997</v>
      </c>
      <c r="G268" s="23">
        <f>VLOOKUP($A268,Data!V$7:Y$800,4,0)</f>
        <v>31.600687029607634</v>
      </c>
      <c r="H268" s="23">
        <f>VLOOKUP($A268,Data!P$7:Q$800,2,0)</f>
        <v>57.438000000000002</v>
      </c>
      <c r="I268" s="23">
        <f>VLOOKUP($A268,Data!K$7:N$800,4,0)</f>
        <v>60.170239446684917</v>
      </c>
      <c r="J268" s="23">
        <f>VLOOKUP($A268,Data!AA$7:AB$800,2,0)</f>
        <v>589.05319999999995</v>
      </c>
      <c r="K268" s="23" t="e">
        <f>VLOOKUP($A268,Data!AD$7:AE$800,2,0)</f>
        <v>#N/A</v>
      </c>
      <c r="L268" s="23">
        <f>VLOOKUP($A268,Data!AL$7:AO$800,4,0)</f>
        <v>317.20802766588059</v>
      </c>
      <c r="M268" s="23">
        <f>VLOOKUP($A268,Data!AG$7:AJ$800,4,0)</f>
        <v>32.033378402706965</v>
      </c>
      <c r="N268" s="23" t="e">
        <f>VLOOKUP($A268,Data!AQ$7:AU$800,5,0)</f>
        <v>#N/A</v>
      </c>
      <c r="O268" s="24" t="e">
        <f>VLOOKUP($A268,Data!AQ$7:AW$800,7,0)</f>
        <v>#N/A</v>
      </c>
      <c r="P268" s="32">
        <f t="shared" si="279"/>
        <v>-1.9540882317370389E-4</v>
      </c>
      <c r="Q268" s="33">
        <f t="shared" si="265"/>
        <v>-1.4504089635281048E-4</v>
      </c>
      <c r="R268" s="33">
        <f t="shared" si="266"/>
        <v>-1.2436142397354022E-4</v>
      </c>
      <c r="S268" s="34">
        <f t="shared" si="280"/>
        <v>-1.3501853385356478E-4</v>
      </c>
      <c r="T268" s="33">
        <f t="shared" si="281"/>
        <v>-1.366266065601085E-4</v>
      </c>
      <c r="U268" s="33">
        <f t="shared" si="253"/>
        <v>-1.3642374817501857E-4</v>
      </c>
      <c r="V268" s="33">
        <f t="shared" si="254"/>
        <v>-1.3752069338279771E-4</v>
      </c>
      <c r="W268" s="33">
        <f t="shared" si="255"/>
        <v>-1.6347882949163672E-4</v>
      </c>
      <c r="X268" s="33">
        <f t="shared" si="256"/>
        <v>-1.2866451999493655E-4</v>
      </c>
      <c r="Y268" s="33" t="e">
        <f t="shared" si="257"/>
        <v>#N/A</v>
      </c>
      <c r="Z268" s="33">
        <f t="shared" si="258"/>
        <v>-1.3646664894662042E-4</v>
      </c>
      <c r="AA268" s="33">
        <f t="shared" si="259"/>
        <v>-1.3219461506774888E-4</v>
      </c>
      <c r="AB268" s="33" t="e">
        <f t="shared" si="260"/>
        <v>#N/A</v>
      </c>
      <c r="AC268" s="35" t="e">
        <f t="shared" si="261"/>
        <v>#N/A</v>
      </c>
      <c r="AD268" s="32">
        <f t="shared" si="282"/>
        <v>8.4142897927019789E-6</v>
      </c>
      <c r="AE268" s="33">
        <f t="shared" si="283"/>
        <v>8.6171481777919112E-6</v>
      </c>
      <c r="AF268" s="33">
        <f t="shared" si="284"/>
        <v>7.5202029700127682E-6</v>
      </c>
      <c r="AG268" s="33">
        <f t="shared" si="285"/>
        <v>-1.8437933138826246E-5</v>
      </c>
      <c r="AH268" s="33">
        <f t="shared" si="286"/>
        <v>1.6376376357873923E-5</v>
      </c>
      <c r="AI268" s="33" t="e">
        <f t="shared" si="287"/>
        <v>#N/A</v>
      </c>
      <c r="AJ268" s="33">
        <f t="shared" si="288"/>
        <v>8.5742474061900609E-6</v>
      </c>
      <c r="AK268" s="33">
        <f t="shared" si="289"/>
        <v>1.28462812850616E-5</v>
      </c>
      <c r="AL268" s="33" t="e">
        <f t="shared" si="290"/>
        <v>#N/A</v>
      </c>
      <c r="AM268" s="35" t="e">
        <f t="shared" si="291"/>
        <v>#N/A</v>
      </c>
      <c r="AN268" s="52">
        <f t="shared" si="292"/>
        <v>-1.226518258656828E-5</v>
      </c>
      <c r="AO268" s="34">
        <f t="shared" si="293"/>
        <v>-1.2062324201478347E-5</v>
      </c>
      <c r="AP268" s="34">
        <f t="shared" si="294"/>
        <v>-1.315926940925749E-5</v>
      </c>
      <c r="AQ268" s="34">
        <f t="shared" si="295"/>
        <v>-3.9117405518096504E-5</v>
      </c>
      <c r="AR268" s="34">
        <f t="shared" si="296"/>
        <v>-4.3030960213963354E-6</v>
      </c>
      <c r="AS268" s="34" t="e">
        <f t="shared" si="297"/>
        <v>#N/A</v>
      </c>
      <c r="AT268" s="34">
        <f t="shared" si="298"/>
        <v>-1.2105224973080198E-5</v>
      </c>
      <c r="AU268" s="34">
        <f t="shared" si="299"/>
        <v>-7.833191094208658E-6</v>
      </c>
      <c r="AV268" s="34" t="e">
        <f t="shared" si="300"/>
        <v>#N/A</v>
      </c>
      <c r="AW268" s="53" t="e">
        <f t="shared" si="301"/>
        <v>#N/A</v>
      </c>
      <c r="AX268" s="52">
        <f t="shared" si="302"/>
        <v>-1.6080727065492795E-6</v>
      </c>
      <c r="AY268" s="34">
        <f t="shared" si="303"/>
        <v>-1.4052143214593471E-6</v>
      </c>
      <c r="AZ268" s="34">
        <f t="shared" si="304"/>
        <v>-2.5021595292384902E-6</v>
      </c>
      <c r="BA268" s="34">
        <f t="shared" si="305"/>
        <v>-2.8460295638077504E-5</v>
      </c>
      <c r="BB268" s="34">
        <f t="shared" si="306"/>
        <v>6.3540138586226647E-6</v>
      </c>
      <c r="BC268" s="34" t="e">
        <f t="shared" si="307"/>
        <v>#N/A</v>
      </c>
      <c r="BD268" s="34">
        <f t="shared" si="308"/>
        <v>-1.4481150930611975E-6</v>
      </c>
      <c r="BE268" s="34">
        <f t="shared" si="309"/>
        <v>2.8239187858103421E-6</v>
      </c>
      <c r="BF268" s="34" t="e">
        <f t="shared" si="310"/>
        <v>#N/A</v>
      </c>
      <c r="BG268" s="53" t="e">
        <f t="shared" si="311"/>
        <v>#N/A</v>
      </c>
      <c r="BH268" s="32">
        <v>8.4142897927019789E-6</v>
      </c>
      <c r="BI268" s="33">
        <v>8.6171481777919112E-6</v>
      </c>
      <c r="BJ268" s="33">
        <v>7.5202029700127682E-6</v>
      </c>
      <c r="BK268" s="33">
        <v>-1.8437933138826246E-5</v>
      </c>
      <c r="BL268" s="33">
        <v>1.6376376357873923E-5</v>
      </c>
      <c r="BM268" s="33"/>
      <c r="BN268" s="33">
        <v>8.5742474061900609E-6</v>
      </c>
      <c r="BO268" s="33">
        <v>1.28462812850616E-5</v>
      </c>
      <c r="BP268" s="33"/>
      <c r="BQ268" s="35"/>
      <c r="BR268" s="32">
        <v>-1.226518258656828E-5</v>
      </c>
      <c r="BS268" s="33">
        <v>-1.2062324201478347E-5</v>
      </c>
      <c r="BT268" s="33">
        <v>-1.315926940925749E-5</v>
      </c>
      <c r="BU268" s="33">
        <v>-3.9117405518096504E-5</v>
      </c>
      <c r="BV268" s="33">
        <v>-4.3030960213963354E-6</v>
      </c>
      <c r="BW268" s="33"/>
      <c r="BX268" s="33">
        <v>-1.2105224973080198E-5</v>
      </c>
      <c r="BY268" s="33">
        <v>-7.833191094208658E-6</v>
      </c>
      <c r="BZ268" s="33"/>
      <c r="CA268" s="35"/>
      <c r="CB268" s="52">
        <v>-1.6080727065492795E-6</v>
      </c>
      <c r="CC268" s="34">
        <v>-1.4052143214593471E-6</v>
      </c>
      <c r="CD268" s="34">
        <v>-2.5021595292384902E-6</v>
      </c>
      <c r="CE268" s="34">
        <v>-2.8460295638077504E-5</v>
      </c>
      <c r="CF268" s="34">
        <v>6.3540138586226647E-6</v>
      </c>
      <c r="CG268" s="34"/>
      <c r="CH268" s="34">
        <v>-1.4481150930611975E-6</v>
      </c>
      <c r="CI268" s="34">
        <v>2.8239187858103421E-6</v>
      </c>
      <c r="CJ268" s="34"/>
      <c r="CK268" s="53"/>
      <c r="CL268" s="33">
        <v>0</v>
      </c>
      <c r="CM268" s="33">
        <f t="shared" si="267"/>
        <v>1.1859707162115374E-2</v>
      </c>
      <c r="CN268" s="33">
        <f t="shared" si="268"/>
        <v>5.9073836699454763E-3</v>
      </c>
      <c r="CO268" s="33">
        <f t="shared" si="269"/>
        <v>4.8041160328882171E-3</v>
      </c>
      <c r="CP268" s="33">
        <f t="shared" si="270"/>
        <v>4.9799793825857641E-3</v>
      </c>
      <c r="CQ268" s="33">
        <f t="shared" si="271"/>
        <v>4.2186418519456481E-3</v>
      </c>
      <c r="CR268" s="33">
        <f t="shared" si="272"/>
        <v>4.2520744634535479E-3</v>
      </c>
      <c r="CS268" s="33">
        <f t="shared" si="273"/>
        <v>1.0044896584650909E-2</v>
      </c>
      <c r="CT268" s="33" t="e">
        <f t="shared" si="274"/>
        <v>#N/A</v>
      </c>
      <c r="CU268" s="33">
        <f t="shared" si="275"/>
        <v>4.1641794828275458E-3</v>
      </c>
      <c r="CV268" s="33">
        <f t="shared" si="276"/>
        <v>5.263552284463735E-3</v>
      </c>
      <c r="CW268" s="33" t="e">
        <f t="shared" si="277"/>
        <v>#N/A</v>
      </c>
      <c r="CX268" s="35" t="e">
        <f t="shared" si="278"/>
        <v>#N/A</v>
      </c>
    </row>
    <row r="269" spans="1:102" x14ac:dyDescent="0.3">
      <c r="A269" s="21">
        <v>43822</v>
      </c>
      <c r="B269" s="22">
        <v>3224.01</v>
      </c>
      <c r="C269" s="23">
        <v>5791.47</v>
      </c>
      <c r="D269" s="23">
        <v>6537.3969999999999</v>
      </c>
      <c r="E269" s="23">
        <f t="shared" si="312"/>
        <v>5775.290492030831</v>
      </c>
      <c r="F269" s="23">
        <f>VLOOKUP($A269,Data!S$7:T$800,2,0)</f>
        <v>320.39147500000001</v>
      </c>
      <c r="G269" s="23">
        <f>VLOOKUP($A269,Data!V$7:Y$800,4,0)</f>
        <v>31.604998701991626</v>
      </c>
      <c r="H269" s="23">
        <f>VLOOKUP($A269,Data!P$7:Q$800,2,0)</f>
        <v>57.445900000000002</v>
      </c>
      <c r="I269" s="23">
        <f>VLOOKUP($A269,Data!K$7:N$800,4,0)</f>
        <v>60.180077615332188</v>
      </c>
      <c r="J269" s="23">
        <f>VLOOKUP($A269,Data!AA$7:AB$800,2,0)</f>
        <v>589.12900000000002</v>
      </c>
      <c r="K269" s="23">
        <f>VLOOKUP($A269,Data!AD$7:AE$800,2,0)</f>
        <v>59.534700000000001</v>
      </c>
      <c r="L269" s="23">
        <f>VLOOKUP($A269,Data!AL$7:AO$800,4,0)</f>
        <v>317.25132189065289</v>
      </c>
      <c r="M269" s="23">
        <f>VLOOKUP($A269,Data!AG$7:AJ$800,4,0)</f>
        <v>32.037613602704866</v>
      </c>
      <c r="N269" s="23">
        <f>VLOOKUP($A269,Data!AQ$7:AU$800,5,0)</f>
        <v>32.314884913353673</v>
      </c>
      <c r="O269" s="24">
        <f>VLOOKUP($A269,Data!AQ$7:AW$800,7,0)</f>
        <v>32.323337059125819</v>
      </c>
      <c r="P269" s="32">
        <f t="shared" si="279"/>
        <v>8.6613146571812294E-4</v>
      </c>
      <c r="Q269" s="33">
        <f t="shared" si="265"/>
        <v>8.6408466647203142E-4</v>
      </c>
      <c r="R269" s="33">
        <f t="shared" si="266"/>
        <v>8.6469948554368514E-4</v>
      </c>
      <c r="S269" s="34">
        <f t="shared" si="280"/>
        <v>8.6469948554368514E-4</v>
      </c>
      <c r="T269" s="33">
        <f t="shared" si="281"/>
        <v>8.5704882280923655E-4</v>
      </c>
      <c r="U269" s="33">
        <f t="shared" si="253"/>
        <v>8.5862670863190438E-4</v>
      </c>
      <c r="V269" s="33">
        <f t="shared" si="254"/>
        <v>8.571921382238834E-4</v>
      </c>
      <c r="W269" s="33">
        <f t="shared" si="255"/>
        <v>9.8183603338242165E-4</v>
      </c>
      <c r="X269" s="33">
        <f t="shared" si="256"/>
        <v>8.596334156156793E-4</v>
      </c>
      <c r="Y269" s="33">
        <f t="shared" si="257"/>
        <v>9.0617476563870092E-4</v>
      </c>
      <c r="Z269" s="33">
        <f t="shared" si="258"/>
        <v>8.4618834985494829E-4</v>
      </c>
      <c r="AA269" s="33">
        <f t="shared" si="259"/>
        <v>7.8763899059119957E-4</v>
      </c>
      <c r="AB269" s="33">
        <f t="shared" si="260"/>
        <v>9.046890130222085E-4</v>
      </c>
      <c r="AC269" s="35">
        <f t="shared" si="261"/>
        <v>2.0071369598677613E-3</v>
      </c>
      <c r="AD269" s="32">
        <f t="shared" si="282"/>
        <v>-7.0358436627948606E-6</v>
      </c>
      <c r="AE269" s="33">
        <f t="shared" si="283"/>
        <v>-5.4579578401270368E-6</v>
      </c>
      <c r="AF269" s="33">
        <f t="shared" si="284"/>
        <v>-6.892528248148011E-6</v>
      </c>
      <c r="AG269" s="33">
        <f t="shared" si="285"/>
        <v>1.1775136691039023E-4</v>
      </c>
      <c r="AH269" s="33">
        <f t="shared" si="286"/>
        <v>-4.451250856352118E-6</v>
      </c>
      <c r="AI269" s="33">
        <f t="shared" si="287"/>
        <v>4.2090099166669503E-5</v>
      </c>
      <c r="AJ269" s="33">
        <f t="shared" si="288"/>
        <v>-1.789631661708313E-5</v>
      </c>
      <c r="AK269" s="33">
        <f t="shared" si="289"/>
        <v>-7.6445675880831843E-5</v>
      </c>
      <c r="AL269" s="33">
        <f t="shared" si="290"/>
        <v>4.0604346550177084E-5</v>
      </c>
      <c r="AM269" s="35">
        <f t="shared" si="291"/>
        <v>1.1430522933957299E-3</v>
      </c>
      <c r="AN269" s="52">
        <f t="shared" si="292"/>
        <v>-7.6506627344485878E-6</v>
      </c>
      <c r="AO269" s="34">
        <f t="shared" si="293"/>
        <v>-6.072776911780764E-6</v>
      </c>
      <c r="AP269" s="34">
        <f t="shared" si="294"/>
        <v>-7.5073473198017382E-6</v>
      </c>
      <c r="AQ269" s="34">
        <f t="shared" si="295"/>
        <v>1.171365478387365E-4</v>
      </c>
      <c r="AR269" s="34">
        <f t="shared" si="296"/>
        <v>-5.0660699280058452E-6</v>
      </c>
      <c r="AS269" s="34">
        <f t="shared" si="297"/>
        <v>4.1475280095015776E-5</v>
      </c>
      <c r="AT269" s="34">
        <f t="shared" si="298"/>
        <v>-1.8511135688736857E-5</v>
      </c>
      <c r="AU269" s="34">
        <f t="shared" si="299"/>
        <v>-7.706049495248557E-5</v>
      </c>
      <c r="AV269" s="34">
        <f t="shared" si="300"/>
        <v>3.9989527478523357E-5</v>
      </c>
      <c r="AW269" s="53">
        <f t="shared" si="301"/>
        <v>1.1424374743240762E-3</v>
      </c>
      <c r="AX269" s="52">
        <f t="shared" si="302"/>
        <v>-7.6506627344485878E-6</v>
      </c>
      <c r="AY269" s="34">
        <f t="shared" si="303"/>
        <v>-6.072776911780764E-6</v>
      </c>
      <c r="AZ269" s="34">
        <f t="shared" si="304"/>
        <v>-7.5073473198017382E-6</v>
      </c>
      <c r="BA269" s="34">
        <f t="shared" si="305"/>
        <v>1.171365478387365E-4</v>
      </c>
      <c r="BB269" s="34">
        <f t="shared" si="306"/>
        <v>-5.0660699280058452E-6</v>
      </c>
      <c r="BC269" s="34">
        <f t="shared" si="307"/>
        <v>4.1475280095015776E-5</v>
      </c>
      <c r="BD269" s="34">
        <f t="shared" si="308"/>
        <v>-1.8511135688736857E-5</v>
      </c>
      <c r="BE269" s="34">
        <f t="shared" si="309"/>
        <v>-7.706049495248557E-5</v>
      </c>
      <c r="BF269" s="34">
        <f t="shared" si="310"/>
        <v>3.9989527478523357E-5</v>
      </c>
      <c r="BG269" s="53">
        <f t="shared" si="311"/>
        <v>1.1424374743240762E-3</v>
      </c>
      <c r="BH269" s="32">
        <v>-7.0358436627948606E-6</v>
      </c>
      <c r="BI269" s="33">
        <v>-5.4579578401270368E-6</v>
      </c>
      <c r="BJ269" s="33">
        <v>-6.892528248148011E-6</v>
      </c>
      <c r="BK269" s="33">
        <v>1.1775136691039023E-4</v>
      </c>
      <c r="BL269" s="33">
        <v>-4.451250856352118E-6</v>
      </c>
      <c r="BM269" s="33">
        <v>4.2090099166669503E-5</v>
      </c>
      <c r="BN269" s="33">
        <v>-1.789631661708313E-5</v>
      </c>
      <c r="BO269" s="33">
        <v>-7.6445675880831843E-5</v>
      </c>
      <c r="BP269" s="33">
        <v>4.0604346550177084E-5</v>
      </c>
      <c r="BQ269" s="35">
        <v>1.1430522933957299E-3</v>
      </c>
      <c r="BR269" s="32">
        <v>-7.6506627344485878E-6</v>
      </c>
      <c r="BS269" s="33">
        <v>-6.072776911780764E-6</v>
      </c>
      <c r="BT269" s="33">
        <v>-7.5073473198017382E-6</v>
      </c>
      <c r="BU269" s="33">
        <v>1.171365478387365E-4</v>
      </c>
      <c r="BV269" s="33">
        <v>-5.0660699280058452E-6</v>
      </c>
      <c r="BW269" s="33">
        <v>4.1475280095015776E-5</v>
      </c>
      <c r="BX269" s="33">
        <v>-1.8511135688736857E-5</v>
      </c>
      <c r="BY269" s="33">
        <v>-7.706049495248557E-5</v>
      </c>
      <c r="BZ269" s="33">
        <v>3.9989527478523357E-5</v>
      </c>
      <c r="CA269" s="35">
        <v>1.1424374743240762E-3</v>
      </c>
      <c r="CB269" s="52">
        <v>-7.6506627344485878E-6</v>
      </c>
      <c r="CC269" s="34">
        <v>-6.072776911780764E-6</v>
      </c>
      <c r="CD269" s="34">
        <v>-7.5073473198017382E-6</v>
      </c>
      <c r="CE269" s="34">
        <v>1.171365478387365E-4</v>
      </c>
      <c r="CF269" s="34">
        <v>-5.0660699280058452E-6</v>
      </c>
      <c r="CG269" s="34">
        <v>4.1475280095015776E-5</v>
      </c>
      <c r="CH269" s="34">
        <v>-1.8511135688736857E-5</v>
      </c>
      <c r="CI269" s="34">
        <v>-7.706049495248557E-5</v>
      </c>
      <c r="CJ269" s="34">
        <v>3.9989527478523357E-5</v>
      </c>
      <c r="CK269" s="53">
        <v>1.1424374743240762E-3</v>
      </c>
      <c r="CL269" s="33">
        <v>0</v>
      </c>
      <c r="CM269" s="33">
        <f t="shared" si="267"/>
        <v>1.1838779834697277E-2</v>
      </c>
      <c r="CN269" s="33">
        <f t="shared" si="268"/>
        <v>5.8973007401232902E-3</v>
      </c>
      <c r="CO269" s="33">
        <f t="shared" si="269"/>
        <v>4.7956601645742225E-3</v>
      </c>
      <c r="CP269" s="33">
        <f t="shared" si="270"/>
        <v>4.9713181395885098E-3</v>
      </c>
      <c r="CQ269" s="33">
        <f t="shared" si="271"/>
        <v>4.2110888852435746E-3</v>
      </c>
      <c r="CR269" s="33">
        <f t="shared" si="272"/>
        <v>4.2705938235803043E-3</v>
      </c>
      <c r="CS269" s="33">
        <f t="shared" si="273"/>
        <v>1.0028353580788352E-2</v>
      </c>
      <c r="CT269" s="33">
        <f t="shared" si="274"/>
        <v>1.0517649315808564E-2</v>
      </c>
      <c r="CU269" s="33">
        <f t="shared" si="275"/>
        <v>4.1555683555845047E-3</v>
      </c>
      <c r="CV269" s="33">
        <f t="shared" si="276"/>
        <v>5.2506366787319347E-3</v>
      </c>
      <c r="CW269" s="33">
        <f t="shared" si="277"/>
        <v>8.7957915243033202E-3</v>
      </c>
      <c r="CX269" s="35">
        <f t="shared" si="278"/>
        <v>9.6734567343732536E-3</v>
      </c>
    </row>
    <row r="270" spans="1:102" x14ac:dyDescent="0.3">
      <c r="A270" s="21">
        <v>43819</v>
      </c>
      <c r="B270" s="22">
        <v>3221.22</v>
      </c>
      <c r="C270" s="23">
        <v>5786.47</v>
      </c>
      <c r="D270" s="23">
        <v>6531.7489999999998</v>
      </c>
      <c r="E270" s="23">
        <f t="shared" si="312"/>
        <v>5770.3009157975084</v>
      </c>
      <c r="F270" s="23">
        <f>VLOOKUP($A270,Data!S$7:T$800,2,0)</f>
        <v>320.117119</v>
      </c>
      <c r="G270" s="23">
        <f>VLOOKUP($A270,Data!V$7:Y$800,4,0)</f>
        <v>31.577885086454284</v>
      </c>
      <c r="H270" s="23">
        <f>VLOOKUP($A270,Data!P$7:Q$800,2,0)</f>
        <v>57.396700000000003</v>
      </c>
      <c r="I270" s="23">
        <f>VLOOKUP($A270,Data!K$7:N$800,4,0)</f>
        <v>60.121048603448585</v>
      </c>
      <c r="J270" s="23">
        <f>VLOOKUP($A270,Data!AA$7:AB$800,2,0)</f>
        <v>588.62300000000005</v>
      </c>
      <c r="K270" s="23">
        <f>VLOOKUP($A270,Data!AD$7:AE$800,2,0)</f>
        <v>59.480800000000002</v>
      </c>
      <c r="L270" s="23">
        <f>VLOOKUP($A270,Data!AL$7:AO$800,4,0)</f>
        <v>316.98309448899533</v>
      </c>
      <c r="M270" s="23">
        <f>VLOOKUP($A270,Data!AG$7:AJ$800,4,0)</f>
        <v>32.012399388763896</v>
      </c>
      <c r="N270" s="23">
        <f>VLOOKUP($A270,Data!AQ$7:AU$800,5,0)</f>
        <v>32.285676416621563</v>
      </c>
      <c r="O270" s="24">
        <f>VLOOKUP($A270,Data!AQ$7:AW$800,7,0)</f>
        <v>32.258589651562957</v>
      </c>
      <c r="P270" s="32">
        <f t="shared" si="279"/>
        <v>4.9448269622538454E-3</v>
      </c>
      <c r="Q270" s="33">
        <f t="shared" si="265"/>
        <v>4.9828232409019346E-3</v>
      </c>
      <c r="R270" s="33">
        <f t="shared" si="266"/>
        <v>4.9985675296673193E-3</v>
      </c>
      <c r="S270" s="34">
        <f t="shared" si="280"/>
        <v>4.9905064445552984E-3</v>
      </c>
      <c r="T270" s="33">
        <f t="shared" si="281"/>
        <v>4.9874094934561075E-3</v>
      </c>
      <c r="U270" s="33">
        <f t="shared" si="253"/>
        <v>4.987588140155097E-3</v>
      </c>
      <c r="V270" s="33">
        <f t="shared" si="254"/>
        <v>4.9831821978181257E-3</v>
      </c>
      <c r="W270" s="33">
        <f t="shared" si="255"/>
        <v>4.9333991119879794E-3</v>
      </c>
      <c r="X270" s="33">
        <f t="shared" si="256"/>
        <v>4.9943844760900191E-3</v>
      </c>
      <c r="Y270" s="33">
        <f t="shared" si="257"/>
        <v>5.052228894693922E-3</v>
      </c>
      <c r="Z270" s="33">
        <f t="shared" si="258"/>
        <v>4.9401685176759802E-3</v>
      </c>
      <c r="AA270" s="33">
        <f t="shared" si="259"/>
        <v>4.9626333804344558E-3</v>
      </c>
      <c r="AB270" s="33">
        <f t="shared" si="260"/>
        <v>4.9986969949158411E-3</v>
      </c>
      <c r="AC270" s="35">
        <f t="shared" si="261"/>
        <v>3.4875329294106194E-3</v>
      </c>
      <c r="AD270" s="32">
        <f t="shared" si="282"/>
        <v>4.5862525541728871E-6</v>
      </c>
      <c r="AE270" s="33">
        <f t="shared" si="283"/>
        <v>4.7648992531623691E-6</v>
      </c>
      <c r="AF270" s="33">
        <f t="shared" si="284"/>
        <v>3.5895691619103332E-7</v>
      </c>
      <c r="AG270" s="33">
        <f t="shared" si="285"/>
        <v>-4.9424128913955201E-5</v>
      </c>
      <c r="AH270" s="33">
        <f t="shared" si="286"/>
        <v>1.1561235188084495E-5</v>
      </c>
      <c r="AI270" s="33">
        <f t="shared" si="287"/>
        <v>6.9405653791987376E-5</v>
      </c>
      <c r="AJ270" s="33">
        <f t="shared" si="288"/>
        <v>-4.2654723225954427E-5</v>
      </c>
      <c r="AK270" s="33">
        <f t="shared" si="289"/>
        <v>-2.0189860467478837E-5</v>
      </c>
      <c r="AL270" s="33">
        <f t="shared" si="290"/>
        <v>1.5873754013906449E-5</v>
      </c>
      <c r="AM270" s="35">
        <f t="shared" si="291"/>
        <v>-1.4952903114913152E-3</v>
      </c>
      <c r="AN270" s="52">
        <f t="shared" si="292"/>
        <v>-1.1158036211211808E-5</v>
      </c>
      <c r="AO270" s="34">
        <f t="shared" si="293"/>
        <v>-1.0979389512222326E-5</v>
      </c>
      <c r="AP270" s="34">
        <f t="shared" si="294"/>
        <v>-1.5385331849193662E-5</v>
      </c>
      <c r="AQ270" s="34">
        <f t="shared" si="295"/>
        <v>-6.5168417679339896E-5</v>
      </c>
      <c r="AR270" s="34">
        <f t="shared" si="296"/>
        <v>-4.1830535773001998E-6</v>
      </c>
      <c r="AS270" s="34">
        <f t="shared" si="297"/>
        <v>5.3661365026602681E-5</v>
      </c>
      <c r="AT270" s="34">
        <f t="shared" si="298"/>
        <v>-5.8399011991339123E-5</v>
      </c>
      <c r="AU270" s="34">
        <f t="shared" si="299"/>
        <v>-3.5934149232863533E-5</v>
      </c>
      <c r="AV270" s="34">
        <f t="shared" si="300"/>
        <v>1.2946524852175401E-7</v>
      </c>
      <c r="AW270" s="53">
        <f t="shared" si="301"/>
        <v>-1.5110346002566999E-3</v>
      </c>
      <c r="AX270" s="52">
        <f t="shared" si="302"/>
        <v>-3.0969510991241123E-6</v>
      </c>
      <c r="AY270" s="34">
        <f t="shared" si="303"/>
        <v>-2.9183044001346303E-6</v>
      </c>
      <c r="AZ270" s="34">
        <f t="shared" si="304"/>
        <v>-7.3242467371059661E-6</v>
      </c>
      <c r="BA270" s="34">
        <f t="shared" si="305"/>
        <v>-5.71073325672522E-5</v>
      </c>
      <c r="BB270" s="34">
        <f t="shared" si="306"/>
        <v>3.8780315347874961E-6</v>
      </c>
      <c r="BC270" s="34">
        <f t="shared" si="307"/>
        <v>6.1722450138690377E-5</v>
      </c>
      <c r="BD270" s="34">
        <f t="shared" si="308"/>
        <v>-5.0337926879251427E-5</v>
      </c>
      <c r="BE270" s="34">
        <f t="shared" si="309"/>
        <v>-2.7873064120775837E-5</v>
      </c>
      <c r="BF270" s="34">
        <f t="shared" si="310"/>
        <v>8.1905503606094499E-6</v>
      </c>
      <c r="BG270" s="53">
        <f t="shared" si="311"/>
        <v>-1.5029735151446122E-3</v>
      </c>
      <c r="BH270" s="32">
        <v>4.5862525541728871E-6</v>
      </c>
      <c r="BI270" s="33">
        <v>4.7648992531623691E-6</v>
      </c>
      <c r="BJ270" s="33">
        <v>3.5895691619103332E-7</v>
      </c>
      <c r="BK270" s="33">
        <v>-4.9424128913955201E-5</v>
      </c>
      <c r="BL270" s="33">
        <v>1.1561235188084495E-5</v>
      </c>
      <c r="BM270" s="33">
        <v>6.9405653791987376E-5</v>
      </c>
      <c r="BN270" s="33">
        <v>-4.2654723225954427E-5</v>
      </c>
      <c r="BO270" s="33">
        <v>-2.0189860467478837E-5</v>
      </c>
      <c r="BP270" s="33">
        <v>1.5873754013906449E-5</v>
      </c>
      <c r="BQ270" s="35">
        <v>-1.4952903114913152E-3</v>
      </c>
      <c r="BR270" s="32">
        <v>-1.1158036211211808E-5</v>
      </c>
      <c r="BS270" s="33">
        <v>-1.0979389512222326E-5</v>
      </c>
      <c r="BT270" s="33">
        <v>-1.5385331849193662E-5</v>
      </c>
      <c r="BU270" s="33">
        <v>-6.5168417679339896E-5</v>
      </c>
      <c r="BV270" s="33">
        <v>-4.1830535773001998E-6</v>
      </c>
      <c r="BW270" s="33">
        <v>5.3661365026602681E-5</v>
      </c>
      <c r="BX270" s="33">
        <v>-5.8399011991339123E-5</v>
      </c>
      <c r="BY270" s="33">
        <v>-3.5934149232863533E-5</v>
      </c>
      <c r="BZ270" s="33">
        <v>1.2946524852175401E-7</v>
      </c>
      <c r="CA270" s="35">
        <v>-1.5110346002566999E-3</v>
      </c>
      <c r="CB270" s="52">
        <v>-3.0969510991241123E-6</v>
      </c>
      <c r="CC270" s="34">
        <v>-2.9183044001346303E-6</v>
      </c>
      <c r="CD270" s="34">
        <v>-7.3242467371059661E-6</v>
      </c>
      <c r="CE270" s="34">
        <v>-5.71073325672522E-5</v>
      </c>
      <c r="CF270" s="34">
        <v>3.8780315347874961E-6</v>
      </c>
      <c r="CG270" s="34">
        <v>6.1722450138690377E-5</v>
      </c>
      <c r="CH270" s="34">
        <v>-5.0337926879251427E-5</v>
      </c>
      <c r="CI270" s="34">
        <v>-2.7873064120775837E-5</v>
      </c>
      <c r="CJ270" s="34">
        <v>8.1905503606094499E-6</v>
      </c>
      <c r="CK270" s="53">
        <v>-1.5029735151446122E-3</v>
      </c>
      <c r="CL270" s="33">
        <v>0</v>
      </c>
      <c r="CM270" s="33">
        <f t="shared" si="267"/>
        <v>1.183815827438095E-2</v>
      </c>
      <c r="CN270" s="33">
        <f t="shared" si="268"/>
        <v>5.8966828295852203E-3</v>
      </c>
      <c r="CO270" s="33">
        <f t="shared" si="269"/>
        <v>4.8027236959611308E-3</v>
      </c>
      <c r="CP270" s="33">
        <f t="shared" si="270"/>
        <v>4.9767985250679381E-3</v>
      </c>
      <c r="CQ270" s="33">
        <f t="shared" si="271"/>
        <v>4.2180045105211228E-3</v>
      </c>
      <c r="CR270" s="33">
        <f t="shared" si="272"/>
        <v>4.1524555807932462E-3</v>
      </c>
      <c r="CS270" s="33">
        <f t="shared" si="273"/>
        <v>1.0032845608864527E-2</v>
      </c>
      <c r="CT270" s="33">
        <f t="shared" si="274"/>
        <v>1.0475155034984196E-2</v>
      </c>
      <c r="CU270" s="33">
        <f t="shared" si="275"/>
        <v>4.1735238478401993E-3</v>
      </c>
      <c r="CV270" s="33">
        <f t="shared" si="276"/>
        <v>5.3274232629745288E-3</v>
      </c>
      <c r="CW270" s="33">
        <f t="shared" si="277"/>
        <v>8.7548670543042828E-3</v>
      </c>
      <c r="CX270" s="35">
        <f t="shared" si="278"/>
        <v>8.5216589898953199E-3</v>
      </c>
    </row>
    <row r="271" spans="1:102" x14ac:dyDescent="0.3">
      <c r="A271" s="21">
        <v>43818</v>
      </c>
      <c r="B271" s="22">
        <v>3205.37</v>
      </c>
      <c r="C271" s="23">
        <v>5757.78</v>
      </c>
      <c r="D271" s="23">
        <v>6499.2619999999997</v>
      </c>
      <c r="E271" s="23">
        <f t="shared" si="312"/>
        <v>5741.6471885009323</v>
      </c>
      <c r="F271" s="23">
        <f>VLOOKUP($A271,Data!S$7:T$800,2,0)</f>
        <v>318.52848699999998</v>
      </c>
      <c r="G271" s="23">
        <f>VLOOKUP($A271,Data!V$7:Y$800,4,0)</f>
        <v>31.421169235425868</v>
      </c>
      <c r="H271" s="23">
        <f>VLOOKUP($A271,Data!P$7:Q$800,2,0)</f>
        <v>57.112099999999998</v>
      </c>
      <c r="I271" s="23">
        <f>VLOOKUP($A271,Data!K$7:N$800,4,0)</f>
        <v>59.825903544030581</v>
      </c>
      <c r="J271" s="23">
        <f>VLOOKUP($A271,Data!AA$7:AB$800,2,0)</f>
        <v>585.69780000000003</v>
      </c>
      <c r="K271" s="23">
        <f>VLOOKUP($A271,Data!AD$7:AE$800,2,0)</f>
        <v>59.181800000000003</v>
      </c>
      <c r="L271" s="23">
        <f>VLOOKUP($A271,Data!AL$7:AO$800,4,0)</f>
        <v>315.42484261183148</v>
      </c>
      <c r="M271" s="23">
        <f>VLOOKUP($A271,Data!AG$7:AJ$800,4,0)</f>
        <v>31.85431808651677</v>
      </c>
      <c r="N271" s="23">
        <f>VLOOKUP($A271,Data!AQ$7:AU$800,5,0)</f>
        <v>32.125092811722212</v>
      </c>
      <c r="O271" s="24">
        <f>VLOOKUP($A271,Data!AQ$7:AW$800,7,0)</f>
        <v>32.146477751838852</v>
      </c>
      <c r="P271" s="32">
        <f t="shared" si="279"/>
        <v>4.4592214694434418E-3</v>
      </c>
      <c r="Q271" s="33">
        <f t="shared" si="265"/>
        <v>4.5045673731149982E-3</v>
      </c>
      <c r="R271" s="33">
        <f t="shared" si="266"/>
        <v>4.5231860231156329E-3</v>
      </c>
      <c r="S271" s="34">
        <f t="shared" si="280"/>
        <v>4.5135913400648044E-3</v>
      </c>
      <c r="T271" s="33">
        <f t="shared" si="281"/>
        <v>4.5125765079996327E-3</v>
      </c>
      <c r="U271" s="33">
        <f t="shared" si="253"/>
        <v>4.5124941836969246E-3</v>
      </c>
      <c r="V271" s="33">
        <f t="shared" si="254"/>
        <v>4.5114289533483287E-3</v>
      </c>
      <c r="W271" s="33">
        <f t="shared" si="255"/>
        <v>4.4598612487611877E-3</v>
      </c>
      <c r="X271" s="33">
        <f t="shared" si="256"/>
        <v>4.5209615858903263E-3</v>
      </c>
      <c r="Y271" s="33">
        <f t="shared" si="257"/>
        <v>4.5541344513566617E-3</v>
      </c>
      <c r="Z271" s="33">
        <f t="shared" si="258"/>
        <v>4.5038253014024754E-3</v>
      </c>
      <c r="AA271" s="33">
        <f t="shared" si="259"/>
        <v>4.4598904904329384E-3</v>
      </c>
      <c r="AB271" s="33">
        <f t="shared" si="260"/>
        <v>4.5190560369829935E-3</v>
      </c>
      <c r="AC271" s="35">
        <f t="shared" si="261"/>
        <v>6.0739111380907485E-3</v>
      </c>
      <c r="AD271" s="32">
        <f t="shared" si="282"/>
        <v>8.0091348846345056E-6</v>
      </c>
      <c r="AE271" s="33">
        <f t="shared" si="283"/>
        <v>7.9268105819263468E-6</v>
      </c>
      <c r="AF271" s="33">
        <f t="shared" si="284"/>
        <v>6.8615802333304998E-6</v>
      </c>
      <c r="AG271" s="33">
        <f t="shared" si="285"/>
        <v>-4.4706124353810495E-5</v>
      </c>
      <c r="AH271" s="33">
        <f t="shared" si="286"/>
        <v>1.6394212775328043E-5</v>
      </c>
      <c r="AI271" s="33">
        <f t="shared" si="287"/>
        <v>4.9567078241663509E-5</v>
      </c>
      <c r="AJ271" s="33">
        <f t="shared" si="288"/>
        <v>-7.4207171252282933E-7</v>
      </c>
      <c r="AK271" s="33">
        <f t="shared" si="289"/>
        <v>-4.4676882682059826E-5</v>
      </c>
      <c r="AL271" s="33">
        <f t="shared" si="290"/>
        <v>1.4488663867995299E-5</v>
      </c>
      <c r="AM271" s="35">
        <f t="shared" si="291"/>
        <v>1.5693437649757502E-3</v>
      </c>
      <c r="AN271" s="52">
        <f t="shared" si="292"/>
        <v>-1.0609515116000168E-5</v>
      </c>
      <c r="AO271" s="34">
        <f t="shared" si="293"/>
        <v>-1.0691839418708327E-5</v>
      </c>
      <c r="AP271" s="34">
        <f t="shared" si="294"/>
        <v>-1.1757069767304174E-5</v>
      </c>
      <c r="AQ271" s="34">
        <f t="shared" si="295"/>
        <v>-6.3324774354445168E-5</v>
      </c>
      <c r="AR271" s="34">
        <f t="shared" si="296"/>
        <v>-2.2244372253066302E-6</v>
      </c>
      <c r="AS271" s="34">
        <f t="shared" si="297"/>
        <v>3.0948428241028836E-5</v>
      </c>
      <c r="AT271" s="34">
        <f t="shared" si="298"/>
        <v>-1.9360721713157503E-5</v>
      </c>
      <c r="AU271" s="34">
        <f t="shared" si="299"/>
        <v>-6.32955326826945E-5</v>
      </c>
      <c r="AV271" s="34">
        <f t="shared" si="300"/>
        <v>-4.1299861326393739E-6</v>
      </c>
      <c r="AW271" s="53">
        <f t="shared" si="301"/>
        <v>1.5507251149751156E-3</v>
      </c>
      <c r="AX271" s="52">
        <f t="shared" si="302"/>
        <v>-1.0148320652714204E-6</v>
      </c>
      <c r="AY271" s="34">
        <f t="shared" si="303"/>
        <v>-1.0971563679795793E-6</v>
      </c>
      <c r="AZ271" s="34">
        <f t="shared" si="304"/>
        <v>-2.1623867165754262E-6</v>
      </c>
      <c r="BA271" s="34">
        <f t="shared" si="305"/>
        <v>-5.3730091303716421E-5</v>
      </c>
      <c r="BB271" s="34">
        <f t="shared" si="306"/>
        <v>7.370245825422117E-6</v>
      </c>
      <c r="BC271" s="34">
        <f t="shared" si="307"/>
        <v>4.0543111291757583E-5</v>
      </c>
      <c r="BD271" s="34">
        <f t="shared" si="308"/>
        <v>-9.7660386624287554E-6</v>
      </c>
      <c r="BE271" s="34">
        <f t="shared" si="309"/>
        <v>-5.3700849631965752E-5</v>
      </c>
      <c r="BF271" s="34">
        <f t="shared" si="310"/>
        <v>5.4646969180893734E-6</v>
      </c>
      <c r="BG271" s="53">
        <f t="shared" si="311"/>
        <v>1.5603197980258443E-3</v>
      </c>
      <c r="BH271" s="32">
        <v>8.0091348846345056E-6</v>
      </c>
      <c r="BI271" s="33">
        <v>7.9268105819263468E-6</v>
      </c>
      <c r="BJ271" s="33">
        <v>6.8615802333304998E-6</v>
      </c>
      <c r="BK271" s="33">
        <v>-4.4706124353810495E-5</v>
      </c>
      <c r="BL271" s="33">
        <v>1.6394212775328043E-5</v>
      </c>
      <c r="BM271" s="33">
        <v>4.9567078241663509E-5</v>
      </c>
      <c r="BN271" s="33">
        <v>-7.4207171252282933E-7</v>
      </c>
      <c r="BO271" s="33">
        <v>-4.4676882682059826E-5</v>
      </c>
      <c r="BP271" s="33">
        <v>1.4488663867995299E-5</v>
      </c>
      <c r="BQ271" s="35">
        <v>1.5693437649757502E-3</v>
      </c>
      <c r="BR271" s="32">
        <v>-1.0609515116000168E-5</v>
      </c>
      <c r="BS271" s="33">
        <v>-1.0691839418708327E-5</v>
      </c>
      <c r="BT271" s="33">
        <v>-1.1757069767304174E-5</v>
      </c>
      <c r="BU271" s="33">
        <v>-6.3324774354445168E-5</v>
      </c>
      <c r="BV271" s="33">
        <v>-2.2244372253066302E-6</v>
      </c>
      <c r="BW271" s="33">
        <v>3.0948428241028836E-5</v>
      </c>
      <c r="BX271" s="33">
        <v>-1.9360721713157503E-5</v>
      </c>
      <c r="BY271" s="33">
        <v>-6.32955326826945E-5</v>
      </c>
      <c r="BZ271" s="33">
        <v>-4.1299861326393739E-6</v>
      </c>
      <c r="CA271" s="35">
        <v>1.5507251149751156E-3</v>
      </c>
      <c r="CB271" s="52">
        <v>-1.0148320652714204E-6</v>
      </c>
      <c r="CC271" s="34">
        <v>-1.0971563679795793E-6</v>
      </c>
      <c r="CD271" s="34">
        <v>-2.1623867165754262E-6</v>
      </c>
      <c r="CE271" s="34">
        <v>-5.3730091303716421E-5</v>
      </c>
      <c r="CF271" s="34">
        <v>7.370245825422117E-6</v>
      </c>
      <c r="CG271" s="34">
        <v>4.0543111291757583E-5</v>
      </c>
      <c r="CH271" s="34">
        <v>-9.7660386624287554E-6</v>
      </c>
      <c r="CI271" s="34">
        <v>-5.3700849631965752E-5</v>
      </c>
      <c r="CJ271" s="34">
        <v>5.4646969180893734E-6</v>
      </c>
      <c r="CK271" s="53">
        <v>1.5603197980258443E-3</v>
      </c>
      <c r="CL271" s="33">
        <v>0</v>
      </c>
      <c r="CM271" s="33">
        <f t="shared" si="267"/>
        <v>1.1822306836714924E-2</v>
      </c>
      <c r="CN271" s="33">
        <f t="shared" si="268"/>
        <v>5.8889926981675611E-3</v>
      </c>
      <c r="CO271" s="33">
        <f t="shared" si="269"/>
        <v>4.7981382862192223E-3</v>
      </c>
      <c r="CP271" s="33">
        <f t="shared" si="270"/>
        <v>4.9720336769711881E-3</v>
      </c>
      <c r="CQ271" s="33">
        <f t="shared" si="271"/>
        <v>4.2176458269089778E-3</v>
      </c>
      <c r="CR271" s="33">
        <f t="shared" si="272"/>
        <v>4.2018413017352874E-3</v>
      </c>
      <c r="CS271" s="33">
        <f t="shared" si="273"/>
        <v>1.0021226412323836E-2</v>
      </c>
      <c r="CT271" s="33">
        <f t="shared" si="274"/>
        <v>1.0405374891465868E-2</v>
      </c>
      <c r="CU271" s="33">
        <f t="shared" si="275"/>
        <v>4.2161460308045573E-3</v>
      </c>
      <c r="CV271" s="33">
        <f t="shared" si="276"/>
        <v>5.3476204521294424E-3</v>
      </c>
      <c r="CW271" s="33">
        <f t="shared" si="277"/>
        <v>8.7389339723333848E-3</v>
      </c>
      <c r="CX271" s="35">
        <f t="shared" si="278"/>
        <v>1.0024450620215397E-2</v>
      </c>
    </row>
    <row r="272" spans="1:102" x14ac:dyDescent="0.3">
      <c r="A272" s="21">
        <v>43817</v>
      </c>
      <c r="B272" s="22">
        <v>3191.14</v>
      </c>
      <c r="C272" s="23">
        <v>5731.96</v>
      </c>
      <c r="D272" s="23">
        <v>6469.9970000000003</v>
      </c>
      <c r="E272" s="23">
        <f t="shared" si="312"/>
        <v>5715.848185629151</v>
      </c>
      <c r="F272" s="23">
        <f>VLOOKUP($A272,Data!S$7:T$800,2,0)</f>
        <v>317.09755999999999</v>
      </c>
      <c r="G272" s="23">
        <f>VLOOKUP($A272,Data!V$7:Y$800,4,0)</f>
        <v>31.280018334624938</v>
      </c>
      <c r="H272" s="23">
        <f>VLOOKUP($A272,Data!P$7:Q$800,2,0)</f>
        <v>56.855600000000003</v>
      </c>
      <c r="I272" s="23">
        <f>VLOOKUP($A272,Data!K$7:N$800,4,0)</f>
        <v>59.560272990554367</v>
      </c>
      <c r="J272" s="23">
        <f>VLOOKUP($A272,Data!AA$7:AB$800,2,0)</f>
        <v>583.06179999999995</v>
      </c>
      <c r="K272" s="23">
        <f>VLOOKUP($A272,Data!AD$7:AE$800,2,0)</f>
        <v>58.913499999999999</v>
      </c>
      <c r="L272" s="23">
        <f>VLOOKUP($A272,Data!AL$7:AO$800,4,0)</f>
        <v>314.01059375477035</v>
      </c>
      <c r="M272" s="23">
        <f>VLOOKUP($A272,Data!AG$7:AJ$800,4,0)</f>
        <v>31.712882105191607</v>
      </c>
      <c r="N272" s="23">
        <f>VLOOKUP($A272,Data!AQ$7:AU$800,5,0)</f>
        <v>31.980570820091518</v>
      </c>
      <c r="O272" s="24">
        <f>VLOOKUP($A272,Data!AQ$7:AW$800,7,0)</f>
        <v>31.95240170324476</v>
      </c>
      <c r="P272" s="32">
        <f t="shared" si="279"/>
        <v>-4.3226040870536497E-4</v>
      </c>
      <c r="Q272" s="33">
        <f t="shared" si="265"/>
        <v>-3.732059085123085E-4</v>
      </c>
      <c r="R272" s="33">
        <f t="shared" si="266"/>
        <v>-3.4686589283894342E-4</v>
      </c>
      <c r="S272" s="34">
        <f t="shared" si="280"/>
        <v>-3.5967507021890665E-4</v>
      </c>
      <c r="T272" s="33">
        <f t="shared" si="281"/>
        <v>-3.5275114875521485E-4</v>
      </c>
      <c r="U272" s="33">
        <f t="shared" si="253"/>
        <v>-3.5437689767225944E-4</v>
      </c>
      <c r="V272" s="33">
        <f t="shared" si="254"/>
        <v>-3.428565400325212E-4</v>
      </c>
      <c r="W272" s="33">
        <f t="shared" si="255"/>
        <v>-3.3025099075301156E-4</v>
      </c>
      <c r="X272" s="33">
        <f t="shared" si="256"/>
        <v>-3.497547773245735E-4</v>
      </c>
      <c r="Y272" s="33">
        <f t="shared" si="257"/>
        <v>-3.5972016486041092E-4</v>
      </c>
      <c r="Z272" s="33">
        <f t="shared" si="258"/>
        <v>-3.6386978953906191E-4</v>
      </c>
      <c r="AA272" s="33">
        <f t="shared" si="259"/>
        <v>-2.2667006154253322E-4</v>
      </c>
      <c r="AB272" s="33">
        <f t="shared" si="260"/>
        <v>-3.5779175778261063E-4</v>
      </c>
      <c r="AC272" s="35">
        <f t="shared" si="261"/>
        <v>-1.2114315072241366E-3</v>
      </c>
      <c r="AD272" s="32">
        <f t="shared" si="282"/>
        <v>2.0454759757093655E-5</v>
      </c>
      <c r="AE272" s="33">
        <f t="shared" si="283"/>
        <v>1.8829010840049065E-5</v>
      </c>
      <c r="AF272" s="33">
        <f t="shared" si="284"/>
        <v>3.0349368479787309E-5</v>
      </c>
      <c r="AG272" s="33">
        <f t="shared" si="285"/>
        <v>4.295491775929694E-5</v>
      </c>
      <c r="AH272" s="33">
        <f t="shared" si="286"/>
        <v>2.3451131187735008E-5</v>
      </c>
      <c r="AI272" s="33">
        <f t="shared" si="287"/>
        <v>1.3485743651897586E-5</v>
      </c>
      <c r="AJ272" s="33">
        <f t="shared" si="288"/>
        <v>9.3361189732465988E-6</v>
      </c>
      <c r="AK272" s="33">
        <f t="shared" si="289"/>
        <v>1.4653584696977529E-4</v>
      </c>
      <c r="AL272" s="33">
        <f t="shared" si="290"/>
        <v>1.5414150729697873E-5</v>
      </c>
      <c r="AM272" s="35">
        <f t="shared" si="291"/>
        <v>-8.3822559871182811E-4</v>
      </c>
      <c r="AN272" s="52">
        <f t="shared" si="292"/>
        <v>-5.8852559162714257E-6</v>
      </c>
      <c r="AO272" s="34">
        <f t="shared" si="293"/>
        <v>-7.5110048333160151E-6</v>
      </c>
      <c r="AP272" s="34">
        <f t="shared" si="294"/>
        <v>4.0093528064222284E-6</v>
      </c>
      <c r="AQ272" s="34">
        <f t="shared" si="295"/>
        <v>1.661490208593186E-5</v>
      </c>
      <c r="AR272" s="34">
        <f t="shared" si="296"/>
        <v>-2.8888844856300722E-6</v>
      </c>
      <c r="AS272" s="34">
        <f t="shared" si="297"/>
        <v>-1.2854272021467494E-5</v>
      </c>
      <c r="AT272" s="34">
        <f t="shared" si="298"/>
        <v>-1.7003896700118482E-5</v>
      </c>
      <c r="AU272" s="34">
        <f t="shared" si="299"/>
        <v>1.201958312964102E-4</v>
      </c>
      <c r="AV272" s="34">
        <f t="shared" si="300"/>
        <v>-1.0925864943667207E-5</v>
      </c>
      <c r="AW272" s="53">
        <f t="shared" si="301"/>
        <v>-8.6456561438519319E-4</v>
      </c>
      <c r="AX272" s="52">
        <f t="shared" si="302"/>
        <v>6.9239214636196422E-6</v>
      </c>
      <c r="AY272" s="34">
        <f t="shared" si="303"/>
        <v>5.2981725465750529E-6</v>
      </c>
      <c r="AZ272" s="34">
        <f t="shared" si="304"/>
        <v>1.6818530186313296E-5</v>
      </c>
      <c r="BA272" s="34">
        <f t="shared" si="305"/>
        <v>2.9424079465822928E-5</v>
      </c>
      <c r="BB272" s="34">
        <f t="shared" si="306"/>
        <v>9.9202928942609958E-6</v>
      </c>
      <c r="BC272" s="34">
        <f t="shared" si="307"/>
        <v>-4.5094641576426397E-8</v>
      </c>
      <c r="BD272" s="34">
        <f t="shared" si="308"/>
        <v>-4.1947193202274136E-6</v>
      </c>
      <c r="BE272" s="34">
        <f t="shared" si="309"/>
        <v>1.3300500867630127E-4</v>
      </c>
      <c r="BF272" s="34">
        <f t="shared" si="310"/>
        <v>1.8833124362238607E-6</v>
      </c>
      <c r="BG272" s="53">
        <f t="shared" si="311"/>
        <v>-8.5175643700530212E-4</v>
      </c>
      <c r="BH272" s="32">
        <v>2.0454759757093655E-5</v>
      </c>
      <c r="BI272" s="33">
        <v>1.8829010840049065E-5</v>
      </c>
      <c r="BJ272" s="33">
        <v>3.0349368479787309E-5</v>
      </c>
      <c r="BK272" s="33">
        <v>4.295491775929694E-5</v>
      </c>
      <c r="BL272" s="33">
        <v>2.3451131187735008E-5</v>
      </c>
      <c r="BM272" s="33">
        <v>1.3485743651897586E-5</v>
      </c>
      <c r="BN272" s="33">
        <v>9.3361189732465988E-6</v>
      </c>
      <c r="BO272" s="33">
        <v>1.4653584696977529E-4</v>
      </c>
      <c r="BP272" s="33">
        <v>1.5414150729697873E-5</v>
      </c>
      <c r="BQ272" s="35">
        <v>-8.3822559871182811E-4</v>
      </c>
      <c r="BR272" s="32">
        <v>-5.8852559162714257E-6</v>
      </c>
      <c r="BS272" s="33">
        <v>-7.5110048333160151E-6</v>
      </c>
      <c r="BT272" s="33">
        <v>4.0093528064222284E-6</v>
      </c>
      <c r="BU272" s="33">
        <v>1.661490208593186E-5</v>
      </c>
      <c r="BV272" s="33">
        <v>-2.8888844856300722E-6</v>
      </c>
      <c r="BW272" s="33">
        <v>-1.2854272021467494E-5</v>
      </c>
      <c r="BX272" s="33">
        <v>-1.7003896700118482E-5</v>
      </c>
      <c r="BY272" s="33">
        <v>1.201958312964102E-4</v>
      </c>
      <c r="BZ272" s="33">
        <v>-1.0925864943667207E-5</v>
      </c>
      <c r="CA272" s="35">
        <v>-8.6456561438519319E-4</v>
      </c>
      <c r="CB272" s="52">
        <v>6.9239214636196422E-6</v>
      </c>
      <c r="CC272" s="34">
        <v>5.2981725465750529E-6</v>
      </c>
      <c r="CD272" s="34">
        <v>1.6818530186313296E-5</v>
      </c>
      <c r="CE272" s="34">
        <v>2.9424079465822928E-5</v>
      </c>
      <c r="CF272" s="34">
        <v>9.9202928942609958E-6</v>
      </c>
      <c r="CG272" s="34">
        <v>-4.5094641576426397E-8</v>
      </c>
      <c r="CH272" s="34">
        <v>-4.1947193202274136E-6</v>
      </c>
      <c r="CI272" s="34">
        <v>1.3300500867630127E-4</v>
      </c>
      <c r="CJ272" s="34">
        <v>1.8833124362238607E-6</v>
      </c>
      <c r="CK272" s="53">
        <v>-8.5175643700530212E-4</v>
      </c>
      <c r="CL272" s="33">
        <v>0</v>
      </c>
      <c r="CM272" s="33">
        <f t="shared" si="267"/>
        <v>1.1803552898870695E-2</v>
      </c>
      <c r="CN272" s="33">
        <f t="shared" si="268"/>
        <v>5.8799563754101669E-3</v>
      </c>
      <c r="CO272" s="33">
        <f t="shared" si="269"/>
        <v>4.7901268745060843E-3</v>
      </c>
      <c r="CP272" s="33">
        <f t="shared" si="270"/>
        <v>4.964103240070239E-3</v>
      </c>
      <c r="CQ272" s="33">
        <f t="shared" si="271"/>
        <v>4.2107862534384033E-3</v>
      </c>
      <c r="CR272" s="33">
        <f t="shared" si="272"/>
        <v>4.2465359422334537E-3</v>
      </c>
      <c r="CS272" s="33">
        <f t="shared" si="273"/>
        <v>1.0004742432868197E-2</v>
      </c>
      <c r="CT272" s="33">
        <f t="shared" si="274"/>
        <v>1.035551909917376E-2</v>
      </c>
      <c r="CU272" s="33">
        <f t="shared" si="275"/>
        <v>4.2168878899955242E-3</v>
      </c>
      <c r="CV272" s="33">
        <f t="shared" si="276"/>
        <v>5.3923368197204002E-3</v>
      </c>
      <c r="CW272" s="33">
        <f t="shared" si="277"/>
        <v>8.7243844431261763E-3</v>
      </c>
      <c r="CX272" s="35">
        <f t="shared" si="278"/>
        <v>8.4489445301496602E-3</v>
      </c>
    </row>
    <row r="273" spans="1:102" x14ac:dyDescent="0.3">
      <c r="A273" s="21">
        <v>43816</v>
      </c>
      <c r="B273" s="22">
        <v>3192.52</v>
      </c>
      <c r="C273" s="23">
        <v>5734.1</v>
      </c>
      <c r="D273" s="23">
        <v>6472.2420000000002</v>
      </c>
      <c r="E273" s="23">
        <f t="shared" si="312"/>
        <v>5717.9047734300393</v>
      </c>
      <c r="F273" s="23">
        <f>VLOOKUP($A273,Data!S$7:T$800,2,0)</f>
        <v>317.20945599999999</v>
      </c>
      <c r="G273" s="23">
        <f>VLOOKUP($A273,Data!V$7:Y$800,4,0)</f>
        <v>31.291107180112157</v>
      </c>
      <c r="H273" s="23">
        <f>VLOOKUP($A273,Data!P$7:Q$800,2,0)</f>
        <v>56.875100000000003</v>
      </c>
      <c r="I273" s="23">
        <f>VLOOKUP($A273,Data!K$7:N$800,4,0)</f>
        <v>59.579949327848901</v>
      </c>
      <c r="J273" s="23">
        <f>VLOOKUP($A273,Data!AA$7:AB$800,2,0)</f>
        <v>583.26580000000001</v>
      </c>
      <c r="K273" s="23">
        <f>VLOOKUP($A273,Data!AD$7:AE$800,2,0)</f>
        <v>58.934699999999999</v>
      </c>
      <c r="L273" s="23">
        <f>VLOOKUP($A273,Data!AL$7:AO$800,4,0)</f>
        <v>314.12489431395335</v>
      </c>
      <c r="M273" s="23">
        <f>VLOOKUP($A273,Data!AG$7:AJ$800,4,0)</f>
        <v>31.720072095885715</v>
      </c>
      <c r="N273" s="23">
        <f>VLOOKUP($A273,Data!AQ$7:AU$800,5,0)</f>
        <v>31.992017300196366</v>
      </c>
      <c r="O273" s="24">
        <f>VLOOKUP($A273,Data!AQ$7:AW$800,7,0)</f>
        <v>31.991156798543063</v>
      </c>
      <c r="P273" s="32">
        <f t="shared" si="279"/>
        <v>3.3527080167328194E-4</v>
      </c>
      <c r="Q273" s="33">
        <f t="shared" si="265"/>
        <v>3.4018649197964379E-4</v>
      </c>
      <c r="R273" s="33">
        <f t="shared" si="266"/>
        <v>3.4219326407858297E-4</v>
      </c>
      <c r="S273" s="34">
        <f t="shared" si="280"/>
        <v>3.4115489471778779E-4</v>
      </c>
      <c r="T273" s="33">
        <f t="shared" si="281"/>
        <v>3.4351882468963701E-4</v>
      </c>
      <c r="U273" s="33">
        <f t="shared" si="253"/>
        <v>3.4115140203527794E-4</v>
      </c>
      <c r="V273" s="33">
        <f t="shared" si="254"/>
        <v>3.2537999106518889E-4</v>
      </c>
      <c r="W273" s="33">
        <f t="shared" si="255"/>
        <v>3.3036009250086984E-4</v>
      </c>
      <c r="X273" s="33">
        <f t="shared" si="256"/>
        <v>3.3975471458980167E-4</v>
      </c>
      <c r="Y273" s="33">
        <f t="shared" si="257"/>
        <v>3.5475559206843421E-4</v>
      </c>
      <c r="Z273" s="33">
        <f t="shared" si="258"/>
        <v>3.3339836890777796E-4</v>
      </c>
      <c r="AA273" s="33">
        <f t="shared" si="259"/>
        <v>3.1371038629846026E-4</v>
      </c>
      <c r="AB273" s="33">
        <f t="shared" si="260"/>
        <v>3.5568636446314805E-4</v>
      </c>
      <c r="AC273" s="35">
        <f t="shared" si="261"/>
        <v>1.7611504323045146E-4</v>
      </c>
      <c r="AD273" s="32">
        <f t="shared" si="282"/>
        <v>3.3323327099932243E-6</v>
      </c>
      <c r="AE273" s="33">
        <f t="shared" si="283"/>
        <v>9.6491005563414944E-7</v>
      </c>
      <c r="AF273" s="33">
        <f t="shared" si="284"/>
        <v>-1.4806500914454901E-5</v>
      </c>
      <c r="AG273" s="33">
        <f t="shared" si="285"/>
        <v>-9.8263994787739506E-6</v>
      </c>
      <c r="AH273" s="33">
        <f t="shared" si="286"/>
        <v>-4.317773898421251E-7</v>
      </c>
      <c r="AI273" s="33">
        <f t="shared" si="287"/>
        <v>1.4569100088790421E-5</v>
      </c>
      <c r="AJ273" s="33">
        <f t="shared" si="288"/>
        <v>-6.7881230718658259E-6</v>
      </c>
      <c r="AK273" s="33">
        <f t="shared" si="289"/>
        <v>-2.6476105681183526E-5</v>
      </c>
      <c r="AL273" s="33">
        <f t="shared" si="290"/>
        <v>1.5499872483504262E-5</v>
      </c>
      <c r="AM273" s="35">
        <f t="shared" si="291"/>
        <v>-1.6407144874919233E-4</v>
      </c>
      <c r="AN273" s="52">
        <f t="shared" si="292"/>
        <v>1.3255606110540441E-6</v>
      </c>
      <c r="AO273" s="34">
        <f t="shared" si="293"/>
        <v>-1.0418620433050307E-6</v>
      </c>
      <c r="AP273" s="34">
        <f t="shared" si="294"/>
        <v>-1.6813273013394081E-5</v>
      </c>
      <c r="AQ273" s="34">
        <f t="shared" si="295"/>
        <v>-1.1833171577713131E-5</v>
      </c>
      <c r="AR273" s="34">
        <f t="shared" si="296"/>
        <v>-2.4385494887813053E-6</v>
      </c>
      <c r="AS273" s="34">
        <f t="shared" si="297"/>
        <v>1.2562327989851241E-5</v>
      </c>
      <c r="AT273" s="34">
        <f t="shared" si="298"/>
        <v>-8.794895170805006E-6</v>
      </c>
      <c r="AU273" s="34">
        <f t="shared" si="299"/>
        <v>-2.8482877780122706E-5</v>
      </c>
      <c r="AV273" s="34">
        <f t="shared" si="300"/>
        <v>1.3493100384565082E-5</v>
      </c>
      <c r="AW273" s="53">
        <f t="shared" si="301"/>
        <v>-1.6607822084813151E-4</v>
      </c>
      <c r="AX273" s="52">
        <f t="shared" si="302"/>
        <v>2.3639299717714835E-6</v>
      </c>
      <c r="AY273" s="34">
        <f t="shared" si="303"/>
        <v>-3.4926825875913892E-9</v>
      </c>
      <c r="AZ273" s="34">
        <f t="shared" si="304"/>
        <v>-1.5774903652676642E-5</v>
      </c>
      <c r="BA273" s="34">
        <f t="shared" si="305"/>
        <v>-1.0794802216995691E-5</v>
      </c>
      <c r="BB273" s="34">
        <f t="shared" si="306"/>
        <v>-1.4001801280638659E-6</v>
      </c>
      <c r="BC273" s="34">
        <f t="shared" si="307"/>
        <v>1.360069735056868E-5</v>
      </c>
      <c r="BD273" s="34">
        <f t="shared" si="308"/>
        <v>-7.7565258100875667E-6</v>
      </c>
      <c r="BE273" s="34">
        <f t="shared" si="309"/>
        <v>-2.7444508419405267E-5</v>
      </c>
      <c r="BF273" s="34">
        <f t="shared" si="310"/>
        <v>1.4531469745282521E-5</v>
      </c>
      <c r="BG273" s="53">
        <f t="shared" si="311"/>
        <v>-1.6503985148741407E-4</v>
      </c>
      <c r="BH273" s="32">
        <v>3.3323327099932243E-6</v>
      </c>
      <c r="BI273" s="33">
        <v>9.6491005563414944E-7</v>
      </c>
      <c r="BJ273" s="33">
        <v>-1.4806500914454901E-5</v>
      </c>
      <c r="BK273" s="33">
        <v>-9.8263994787739506E-6</v>
      </c>
      <c r="BL273" s="33">
        <v>-4.317773898421251E-7</v>
      </c>
      <c r="BM273" s="33">
        <v>1.4569100088790421E-5</v>
      </c>
      <c r="BN273" s="33">
        <v>-6.7881230718658259E-6</v>
      </c>
      <c r="BO273" s="33">
        <v>-2.6476105681183526E-5</v>
      </c>
      <c r="BP273" s="33">
        <v>1.5499872483504262E-5</v>
      </c>
      <c r="BQ273" s="35">
        <v>-1.6407144874919233E-4</v>
      </c>
      <c r="BR273" s="32">
        <v>1.3255606110540441E-6</v>
      </c>
      <c r="BS273" s="33">
        <v>-1.0418620433050307E-6</v>
      </c>
      <c r="BT273" s="33">
        <v>-1.6813273013394081E-5</v>
      </c>
      <c r="BU273" s="33">
        <v>-1.1833171577713131E-5</v>
      </c>
      <c r="BV273" s="33">
        <v>-2.4385494887813053E-6</v>
      </c>
      <c r="BW273" s="33">
        <v>1.2562327989851241E-5</v>
      </c>
      <c r="BX273" s="33">
        <v>-8.794895170805006E-6</v>
      </c>
      <c r="BY273" s="33">
        <v>-2.8482877780122706E-5</v>
      </c>
      <c r="BZ273" s="33">
        <v>1.3493100384565082E-5</v>
      </c>
      <c r="CA273" s="35">
        <v>-1.6607822084813151E-4</v>
      </c>
      <c r="CB273" s="52">
        <v>2.3639299717714835E-6</v>
      </c>
      <c r="CC273" s="34">
        <v>-3.4926825875913892E-9</v>
      </c>
      <c r="CD273" s="34">
        <v>-1.5774903652676642E-5</v>
      </c>
      <c r="CE273" s="34">
        <v>-1.0794802216995691E-5</v>
      </c>
      <c r="CF273" s="34">
        <v>-1.4001801280638659E-6</v>
      </c>
      <c r="CG273" s="34">
        <v>1.360069735056868E-5</v>
      </c>
      <c r="CH273" s="34">
        <v>-7.7565258100875667E-6</v>
      </c>
      <c r="CI273" s="34">
        <v>-2.7444508419405267E-5</v>
      </c>
      <c r="CJ273" s="34">
        <v>1.4531469745282521E-5</v>
      </c>
      <c r="CK273" s="53">
        <v>-1.6503985148741407E-4</v>
      </c>
      <c r="CL273" s="33">
        <v>0</v>
      </c>
      <c r="CM273" s="33">
        <f t="shared" si="267"/>
        <v>1.1776892729925548E-2</v>
      </c>
      <c r="CN273" s="33">
        <f t="shared" si="268"/>
        <v>5.8663410792951787E-3</v>
      </c>
      <c r="CO273" s="33">
        <f t="shared" si="269"/>
        <v>4.7695668812932634E-3</v>
      </c>
      <c r="CP273" s="33">
        <f t="shared" si="270"/>
        <v>4.945174052009671E-3</v>
      </c>
      <c r="CQ273" s="33">
        <f t="shared" si="271"/>
        <v>4.1802986373766782E-3</v>
      </c>
      <c r="CR273" s="33">
        <f t="shared" si="272"/>
        <v>4.2033843640205681E-3</v>
      </c>
      <c r="CS273" s="33">
        <f t="shared" si="273"/>
        <v>9.9810483920490523E-3</v>
      </c>
      <c r="CT273" s="33">
        <f t="shared" si="274"/>
        <v>1.0341888800552645E-2</v>
      </c>
      <c r="CU273" s="33">
        <f t="shared" si="275"/>
        <v>4.2075089889563877E-3</v>
      </c>
      <c r="CV273" s="33">
        <f t="shared" si="276"/>
        <v>5.2449774001388505E-3</v>
      </c>
      <c r="CW273" s="33">
        <f t="shared" si="277"/>
        <v>8.7088302482569713E-3</v>
      </c>
      <c r="CX273" s="35">
        <f t="shared" si="278"/>
        <v>9.2952775249044439E-3</v>
      </c>
    </row>
    <row r="274" spans="1:102" x14ac:dyDescent="0.3">
      <c r="A274" s="21">
        <v>43815</v>
      </c>
      <c r="B274" s="22">
        <v>3191.45</v>
      </c>
      <c r="C274" s="23">
        <v>5732.15</v>
      </c>
      <c r="D274" s="23">
        <v>6470.0280000000002</v>
      </c>
      <c r="E274" s="23">
        <f t="shared" si="312"/>
        <v>5715.9547474899473</v>
      </c>
      <c r="F274" s="23">
        <f>VLOOKUP($A274,Data!S$7:T$800,2,0)</f>
        <v>317.100526</v>
      </c>
      <c r="G274" s="23">
        <f>VLOOKUP($A274,Data!V$7:Y$800,4,0)</f>
        <v>31.280435815577395</v>
      </c>
      <c r="H274" s="23">
        <f>VLOOKUP($A274,Data!P$7:Q$800,2,0)</f>
        <v>56.8566</v>
      </c>
      <c r="I274" s="23">
        <f>VLOOKUP($A274,Data!K$7:N$800,4,0)</f>
        <v>59.560272990554367</v>
      </c>
      <c r="J274" s="23">
        <f>VLOOKUP($A274,Data!AA$7:AB$800,2,0)</f>
        <v>583.06769999999995</v>
      </c>
      <c r="K274" s="23">
        <f>VLOOKUP($A274,Data!AD$7:AE$800,2,0)</f>
        <v>58.913800000000002</v>
      </c>
      <c r="L274" s="23">
        <f>VLOOKUP($A274,Data!AL$7:AO$800,4,0)</f>
        <v>314.02020049130545</v>
      </c>
      <c r="M274" s="23">
        <f>VLOOKUP($A274,Data!AG$7:AJ$800,4,0)</f>
        <v>31.710124300541821</v>
      </c>
      <c r="N274" s="23">
        <f>VLOOKUP($A274,Data!AQ$7:AU$800,5,0)</f>
        <v>31.980642221831289</v>
      </c>
      <c r="O274" s="24">
        <f>VLOOKUP($A274,Data!AQ$7:AW$800,7,0)</f>
        <v>31.985523666659763</v>
      </c>
      <c r="P274" s="32">
        <f t="shared" si="279"/>
        <v>7.1478162080280683E-3</v>
      </c>
      <c r="Q274" s="33">
        <f t="shared" si="265"/>
        <v>7.1687736652989997E-3</v>
      </c>
      <c r="R274" s="33">
        <f t="shared" si="266"/>
        <v>7.1762946284579243E-3</v>
      </c>
      <c r="S274" s="34">
        <f t="shared" si="280"/>
        <v>7.1720228653934463E-3</v>
      </c>
      <c r="T274" s="33">
        <f t="shared" si="281"/>
        <v>7.1665290335074516E-3</v>
      </c>
      <c r="U274" s="33">
        <f t="shared" si="253"/>
        <v>7.16727520471383E-3</v>
      </c>
      <c r="V274" s="33">
        <f t="shared" si="254"/>
        <v>7.1617985449663468E-3</v>
      </c>
      <c r="W274" s="33">
        <f t="shared" si="255"/>
        <v>7.1535518216603311E-3</v>
      </c>
      <c r="X274" s="33">
        <f t="shared" si="256"/>
        <v>7.1711587963851908E-3</v>
      </c>
      <c r="Y274" s="33">
        <f t="shared" si="257"/>
        <v>7.1733607776498509E-3</v>
      </c>
      <c r="Z274" s="33">
        <f t="shared" si="258"/>
        <v>7.1548988278378189E-3</v>
      </c>
      <c r="AA274" s="33">
        <f t="shared" si="259"/>
        <v>7.1511917088722399E-3</v>
      </c>
      <c r="AB274" s="33">
        <f t="shared" si="260"/>
        <v>7.2096525266480693E-3</v>
      </c>
      <c r="AC274" s="35">
        <f t="shared" si="261"/>
        <v>9.1485317748243311E-3</v>
      </c>
      <c r="AD274" s="32">
        <f t="shared" si="282"/>
        <v>-2.2446317915481018E-6</v>
      </c>
      <c r="AE274" s="33">
        <f t="shared" si="283"/>
        <v>-1.4984605851697808E-6</v>
      </c>
      <c r="AF274" s="33">
        <f t="shared" si="284"/>
        <v>-6.9751203326529065E-6</v>
      </c>
      <c r="AG274" s="33">
        <f t="shared" si="285"/>
        <v>-1.5221843638668631E-5</v>
      </c>
      <c r="AH274" s="33">
        <f t="shared" si="286"/>
        <v>2.3851310861910946E-6</v>
      </c>
      <c r="AI274" s="33">
        <f t="shared" si="287"/>
        <v>4.5871123508511857E-6</v>
      </c>
      <c r="AJ274" s="33">
        <f t="shared" si="288"/>
        <v>-1.3874837461180789E-5</v>
      </c>
      <c r="AK274" s="33">
        <f t="shared" si="289"/>
        <v>-1.7581956426759859E-5</v>
      </c>
      <c r="AL274" s="33">
        <f t="shared" si="290"/>
        <v>4.0878861349069595E-5</v>
      </c>
      <c r="AM274" s="35">
        <f t="shared" si="291"/>
        <v>1.9797581095253314E-3</v>
      </c>
      <c r="AN274" s="52">
        <f t="shared" si="292"/>
        <v>-9.7655949504726891E-6</v>
      </c>
      <c r="AO274" s="34">
        <f t="shared" si="293"/>
        <v>-9.0194237440943681E-6</v>
      </c>
      <c r="AP274" s="34">
        <f t="shared" si="294"/>
        <v>-1.4496083491577494E-5</v>
      </c>
      <c r="AQ274" s="34">
        <f t="shared" si="295"/>
        <v>-2.2742806797593218E-5</v>
      </c>
      <c r="AR274" s="34">
        <f t="shared" si="296"/>
        <v>-5.1358320727334927E-6</v>
      </c>
      <c r="AS274" s="34">
        <f t="shared" si="297"/>
        <v>-2.9338508080734016E-6</v>
      </c>
      <c r="AT274" s="34">
        <f t="shared" si="298"/>
        <v>-2.1395800620105376E-5</v>
      </c>
      <c r="AU274" s="34">
        <f t="shared" si="299"/>
        <v>-2.5102919585684447E-5</v>
      </c>
      <c r="AV274" s="34">
        <f t="shared" si="300"/>
        <v>3.3357898190145008E-5</v>
      </c>
      <c r="AW274" s="53">
        <f t="shared" si="301"/>
        <v>1.9722371463664068E-3</v>
      </c>
      <c r="AX274" s="52">
        <f t="shared" si="302"/>
        <v>-5.4938318860831004E-6</v>
      </c>
      <c r="AY274" s="34">
        <f t="shared" si="303"/>
        <v>-4.7476606797047793E-6</v>
      </c>
      <c r="AZ274" s="34">
        <f t="shared" si="304"/>
        <v>-1.0224320427187905E-5</v>
      </c>
      <c r="BA274" s="34">
        <f t="shared" si="305"/>
        <v>-1.8471043733203629E-5</v>
      </c>
      <c r="BB274" s="34">
        <f t="shared" si="306"/>
        <v>-8.6406900834390399E-7</v>
      </c>
      <c r="BC274" s="34">
        <f t="shared" si="307"/>
        <v>1.3379122563161872E-6</v>
      </c>
      <c r="BD274" s="34">
        <f t="shared" si="308"/>
        <v>-1.7124037555715788E-5</v>
      </c>
      <c r="BE274" s="34">
        <f t="shared" si="309"/>
        <v>-2.0831156521294858E-5</v>
      </c>
      <c r="BF274" s="34">
        <f t="shared" si="310"/>
        <v>3.7629661254534597E-5</v>
      </c>
      <c r="BG274" s="53">
        <f t="shared" si="311"/>
        <v>1.9765089094307964E-3</v>
      </c>
      <c r="BH274" s="32">
        <v>-2.2446317915481018E-6</v>
      </c>
      <c r="BI274" s="33">
        <v>-1.4984605851697808E-6</v>
      </c>
      <c r="BJ274" s="33">
        <v>-6.9751203326529065E-6</v>
      </c>
      <c r="BK274" s="33">
        <v>-1.5221843638668631E-5</v>
      </c>
      <c r="BL274" s="33">
        <v>2.3851310861910946E-6</v>
      </c>
      <c r="BM274" s="33">
        <v>4.5871123508511857E-6</v>
      </c>
      <c r="BN274" s="33">
        <v>-1.3874837461180789E-5</v>
      </c>
      <c r="BO274" s="33">
        <v>-1.7581956426759859E-5</v>
      </c>
      <c r="BP274" s="33">
        <v>4.0878861349069595E-5</v>
      </c>
      <c r="BQ274" s="35">
        <v>1.9797581095253314E-3</v>
      </c>
      <c r="BR274" s="32">
        <v>-9.7655949504726891E-6</v>
      </c>
      <c r="BS274" s="33">
        <v>-9.0194237440943681E-6</v>
      </c>
      <c r="BT274" s="33">
        <v>-1.4496083491577494E-5</v>
      </c>
      <c r="BU274" s="33">
        <v>-2.2742806797593218E-5</v>
      </c>
      <c r="BV274" s="33">
        <v>-5.1358320727334927E-6</v>
      </c>
      <c r="BW274" s="33">
        <v>-2.9338508080734016E-6</v>
      </c>
      <c r="BX274" s="33">
        <v>-2.1395800620105376E-5</v>
      </c>
      <c r="BY274" s="33">
        <v>-2.5102919585684447E-5</v>
      </c>
      <c r="BZ274" s="33">
        <v>3.3357898190145008E-5</v>
      </c>
      <c r="CA274" s="35">
        <v>1.9722371463664068E-3</v>
      </c>
      <c r="CB274" s="52">
        <v>-5.4938318860831004E-6</v>
      </c>
      <c r="CC274" s="34">
        <v>-4.7476606797047793E-6</v>
      </c>
      <c r="CD274" s="34">
        <v>-1.0224320427187905E-5</v>
      </c>
      <c r="CE274" s="34">
        <v>-1.8471043733203629E-5</v>
      </c>
      <c r="CF274" s="34">
        <v>-8.6406900834390399E-7</v>
      </c>
      <c r="CG274" s="34">
        <v>1.3379122563161872E-6</v>
      </c>
      <c r="CH274" s="34">
        <v>-1.7124037555715788E-5</v>
      </c>
      <c r="CI274" s="34">
        <v>-2.0831156521294858E-5</v>
      </c>
      <c r="CJ274" s="34">
        <v>3.7629661254534597E-5</v>
      </c>
      <c r="CK274" s="53">
        <v>1.9765089094307964E-3</v>
      </c>
      <c r="CL274" s="33">
        <v>0</v>
      </c>
      <c r="CM274" s="33">
        <f t="shared" si="267"/>
        <v>1.177486301884012E-2</v>
      </c>
      <c r="CN274" s="33">
        <f t="shared" si="268"/>
        <v>5.8653673277762053E-3</v>
      </c>
      <c r="CO274" s="33">
        <f t="shared" si="269"/>
        <v>4.7662198045832493E-3</v>
      </c>
      <c r="CP274" s="33">
        <f t="shared" si="270"/>
        <v>4.9442047010010981E-3</v>
      </c>
      <c r="CQ274" s="33">
        <f t="shared" si="271"/>
        <v>4.1951621975815367E-3</v>
      </c>
      <c r="CR274" s="33">
        <f t="shared" si="272"/>
        <v>4.2132488088142406E-3</v>
      </c>
      <c r="CS274" s="33">
        <f t="shared" si="273"/>
        <v>9.9814843309176116E-3</v>
      </c>
      <c r="CT274" s="33">
        <f t="shared" si="274"/>
        <v>1.0327174248520476E-2</v>
      </c>
      <c r="CU274" s="33">
        <f t="shared" si="275"/>
        <v>4.2143234012030906E-3</v>
      </c>
      <c r="CV274" s="33">
        <f t="shared" si="276"/>
        <v>5.2715840256212232E-3</v>
      </c>
      <c r="CW274" s="33">
        <f t="shared" si="277"/>
        <v>8.6932009491436091E-3</v>
      </c>
      <c r="CX274" s="35">
        <f t="shared" si="278"/>
        <v>9.4608449043971365E-3</v>
      </c>
    </row>
    <row r="275" spans="1:102" x14ac:dyDescent="0.3">
      <c r="A275" s="21">
        <v>43812</v>
      </c>
      <c r="B275" s="22">
        <v>3168.8</v>
      </c>
      <c r="C275" s="23">
        <v>5691.35</v>
      </c>
      <c r="D275" s="23">
        <v>6423.9279999999999</v>
      </c>
      <c r="E275" s="23">
        <f t="shared" si="312"/>
        <v>5675.2517124414535</v>
      </c>
      <c r="F275" s="23">
        <f>VLOOKUP($A275,Data!S$7:T$800,2,0)</f>
        <v>314.84418599999998</v>
      </c>
      <c r="G275" s="23">
        <f>VLOOKUP($A275,Data!V$7:Y$800,4,0)</f>
        <v>31.05783575942678</v>
      </c>
      <c r="H275" s="23">
        <f>VLOOKUP($A275,Data!P$7:Q$800,2,0)</f>
        <v>56.452300000000001</v>
      </c>
      <c r="I275" s="23">
        <f>VLOOKUP($A275,Data!K$7:N$800,4,0)</f>
        <v>59.137231738721887</v>
      </c>
      <c r="J275" s="23">
        <f>VLOOKUP($A275,Data!AA$7:AB$800,2,0)</f>
        <v>578.9162</v>
      </c>
      <c r="K275" s="23">
        <f>VLOOKUP($A275,Data!AD$7:AE$800,2,0)</f>
        <v>58.494199999999999</v>
      </c>
      <c r="L275" s="23">
        <f>VLOOKUP($A275,Data!AL$7:AO$800,4,0)</f>
        <v>311.78937902876027</v>
      </c>
      <c r="M275" s="23">
        <f>VLOOKUP($A275,Data!AG$7:AJ$800,4,0)</f>
        <v>31.484969249490767</v>
      </c>
      <c r="N275" s="23">
        <f>VLOOKUP($A275,Data!AQ$7:AU$800,5,0)</f>
        <v>31.751723329503303</v>
      </c>
      <c r="O275" s="24">
        <f>VLOOKUP($A275,Data!AQ$7:AW$800,7,0)</f>
        <v>31.695555866692608</v>
      </c>
      <c r="P275" s="32">
        <f t="shared" si="279"/>
        <v>7.258794976916505E-5</v>
      </c>
      <c r="Q275" s="33">
        <f t="shared" si="265"/>
        <v>1.9331312332515616E-4</v>
      </c>
      <c r="R275" s="33">
        <f t="shared" si="266"/>
        <v>2.4648317709496936E-4</v>
      </c>
      <c r="S275" s="34">
        <f t="shared" si="280"/>
        <v>2.2039889299609871E-4</v>
      </c>
      <c r="T275" s="33">
        <f t="shared" si="281"/>
        <v>2.2210519091570013E-4</v>
      </c>
      <c r="U275" s="33">
        <f t="shared" si="253"/>
        <v>2.2409492619201998E-4</v>
      </c>
      <c r="V275" s="33">
        <f t="shared" si="254"/>
        <v>2.2679152012328174E-4</v>
      </c>
      <c r="W275" s="33">
        <f t="shared" si="255"/>
        <v>1.6638935108148623E-4</v>
      </c>
      <c r="X275" s="33">
        <f t="shared" si="256"/>
        <v>2.422353380238107E-4</v>
      </c>
      <c r="Y275" s="33">
        <f t="shared" si="257"/>
        <v>2.0690091498076768E-4</v>
      </c>
      <c r="Z275" s="33">
        <f t="shared" si="258"/>
        <v>2.1226795574635915E-4</v>
      </c>
      <c r="AA275" s="33">
        <f t="shared" si="259"/>
        <v>2.1589621962592176E-4</v>
      </c>
      <c r="AB275" s="33">
        <f t="shared" si="260"/>
        <v>2.0756175972236335E-4</v>
      </c>
      <c r="AC275" s="35">
        <f t="shared" si="261"/>
        <v>-7.4807224669674044E-3</v>
      </c>
      <c r="AD275" s="32">
        <f t="shared" si="282"/>
        <v>2.8792067590543979E-5</v>
      </c>
      <c r="AE275" s="33">
        <f t="shared" si="283"/>
        <v>3.0781802866863828E-5</v>
      </c>
      <c r="AF275" s="33">
        <f t="shared" si="284"/>
        <v>3.3478396798125587E-5</v>
      </c>
      <c r="AG275" s="33">
        <f t="shared" si="285"/>
        <v>-2.692377224366993E-5</v>
      </c>
      <c r="AH275" s="33">
        <f t="shared" si="286"/>
        <v>4.8922214698654543E-5</v>
      </c>
      <c r="AI275" s="33">
        <f t="shared" si="287"/>
        <v>1.3587791655611525E-5</v>
      </c>
      <c r="AJ275" s="33">
        <f t="shared" si="288"/>
        <v>1.8954832421202994E-5</v>
      </c>
      <c r="AK275" s="33">
        <f t="shared" si="289"/>
        <v>2.2583096300765604E-5</v>
      </c>
      <c r="AL275" s="33">
        <f t="shared" si="290"/>
        <v>1.4248636397207193E-5</v>
      </c>
      <c r="AM275" s="35">
        <f t="shared" si="291"/>
        <v>-7.6740355902925605E-3</v>
      </c>
      <c r="AN275" s="52">
        <f t="shared" si="292"/>
        <v>-2.4377986179269229E-5</v>
      </c>
      <c r="AO275" s="34">
        <f t="shared" si="293"/>
        <v>-2.238825090294938E-5</v>
      </c>
      <c r="AP275" s="34">
        <f t="shared" si="294"/>
        <v>-1.9691656971687621E-5</v>
      </c>
      <c r="AQ275" s="34">
        <f t="shared" si="295"/>
        <v>-8.0093826013483138E-5</v>
      </c>
      <c r="AR275" s="34">
        <f t="shared" si="296"/>
        <v>-4.2478390711586655E-6</v>
      </c>
      <c r="AS275" s="34">
        <f t="shared" si="297"/>
        <v>-3.9582262114201683E-5</v>
      </c>
      <c r="AT275" s="34">
        <f t="shared" si="298"/>
        <v>-3.4215221348610214E-5</v>
      </c>
      <c r="AU275" s="34">
        <f t="shared" si="299"/>
        <v>-3.0586957469047604E-5</v>
      </c>
      <c r="AV275" s="34">
        <f t="shared" si="300"/>
        <v>-3.8921417372606015E-5</v>
      </c>
      <c r="AW275" s="53">
        <f t="shared" si="301"/>
        <v>-7.7272056440623738E-3</v>
      </c>
      <c r="AX275" s="52">
        <f t="shared" si="302"/>
        <v>1.7062979196236228E-6</v>
      </c>
      <c r="AY275" s="34">
        <f t="shared" si="303"/>
        <v>3.6960331959434711E-6</v>
      </c>
      <c r="AZ275" s="34">
        <f t="shared" si="304"/>
        <v>6.3926271272052304E-6</v>
      </c>
      <c r="BA275" s="34">
        <f t="shared" si="305"/>
        <v>-5.4009541914590287E-5</v>
      </c>
      <c r="BB275" s="34">
        <f t="shared" si="306"/>
        <v>2.1836445027734186E-5</v>
      </c>
      <c r="BC275" s="34">
        <f t="shared" si="307"/>
        <v>-1.3497978015308831E-5</v>
      </c>
      <c r="BD275" s="34">
        <f t="shared" si="308"/>
        <v>-8.1309372497173626E-6</v>
      </c>
      <c r="BE275" s="34">
        <f t="shared" si="309"/>
        <v>-4.5026733701547528E-6</v>
      </c>
      <c r="BF275" s="34">
        <f t="shared" si="310"/>
        <v>-1.2837133273713164E-5</v>
      </c>
      <c r="BG275" s="53">
        <f t="shared" si="311"/>
        <v>-7.7011213599634809E-3</v>
      </c>
      <c r="BH275" s="32">
        <v>2.8792067590543979E-5</v>
      </c>
      <c r="BI275" s="33">
        <v>3.0781802866863828E-5</v>
      </c>
      <c r="BJ275" s="33">
        <v>3.3478396798125587E-5</v>
      </c>
      <c r="BK275" s="33">
        <v>-2.692377224366993E-5</v>
      </c>
      <c r="BL275" s="33">
        <v>4.8922214698654543E-5</v>
      </c>
      <c r="BM275" s="33">
        <v>1.3587791655611525E-5</v>
      </c>
      <c r="BN275" s="33">
        <v>1.8954832421202994E-5</v>
      </c>
      <c r="BO275" s="33">
        <v>2.2583096300765604E-5</v>
      </c>
      <c r="BP275" s="33">
        <v>1.4248636397207193E-5</v>
      </c>
      <c r="BQ275" s="35">
        <v>-7.6740355902925605E-3</v>
      </c>
      <c r="BR275" s="32">
        <v>-2.4377986179269229E-5</v>
      </c>
      <c r="BS275" s="33">
        <v>-2.238825090294938E-5</v>
      </c>
      <c r="BT275" s="33">
        <v>-1.9691656971687621E-5</v>
      </c>
      <c r="BU275" s="33">
        <v>-8.0093826013483138E-5</v>
      </c>
      <c r="BV275" s="33">
        <v>-4.2478390711586655E-6</v>
      </c>
      <c r="BW275" s="33">
        <v>-3.9582262114201683E-5</v>
      </c>
      <c r="BX275" s="33">
        <v>-3.4215221348610214E-5</v>
      </c>
      <c r="BY275" s="33">
        <v>-3.0586957469047604E-5</v>
      </c>
      <c r="BZ275" s="33">
        <v>-3.8921417372606015E-5</v>
      </c>
      <c r="CA275" s="35">
        <v>-7.7272056440623738E-3</v>
      </c>
      <c r="CB275" s="52">
        <v>1.7062979196236228E-6</v>
      </c>
      <c r="CC275" s="34">
        <v>3.6960331959434711E-6</v>
      </c>
      <c r="CD275" s="34">
        <v>6.3926271272052304E-6</v>
      </c>
      <c r="CE275" s="34">
        <v>-5.4009541914590287E-5</v>
      </c>
      <c r="CF275" s="34">
        <v>2.1836445027734186E-5</v>
      </c>
      <c r="CG275" s="34">
        <v>-1.3497978015308831E-5</v>
      </c>
      <c r="CH275" s="34">
        <v>-8.1309372497173626E-6</v>
      </c>
      <c r="CI275" s="34">
        <v>-4.5026733701547528E-6</v>
      </c>
      <c r="CJ275" s="34">
        <v>-1.2837133273713164E-5</v>
      </c>
      <c r="CK275" s="53">
        <v>-7.7011213599634809E-3</v>
      </c>
      <c r="CL275" s="33">
        <v>0</v>
      </c>
      <c r="CM275" s="33">
        <f t="shared" si="267"/>
        <v>1.1767307716446407E-2</v>
      </c>
      <c r="CN275" s="33">
        <f t="shared" si="268"/>
        <v>5.8621223430344038E-3</v>
      </c>
      <c r="CO275" s="33">
        <f t="shared" si="269"/>
        <v>4.7684590869017107E-3</v>
      </c>
      <c r="CP275" s="33">
        <f t="shared" si="270"/>
        <v>4.9456998541081987E-3</v>
      </c>
      <c r="CQ275" s="33">
        <f t="shared" si="271"/>
        <v>4.2021167724113351E-3</v>
      </c>
      <c r="CR275" s="33">
        <f t="shared" si="272"/>
        <v>4.2284262135166006E-3</v>
      </c>
      <c r="CS275" s="33">
        <f t="shared" si="273"/>
        <v>9.9790925445626399E-3</v>
      </c>
      <c r="CT275" s="33">
        <f t="shared" si="274"/>
        <v>1.032257277231019E-2</v>
      </c>
      <c r="CU275" s="33">
        <f t="shared" si="275"/>
        <v>4.2281577285041561E-3</v>
      </c>
      <c r="CV275" s="33">
        <f t="shared" si="276"/>
        <v>5.2891331695164023E-3</v>
      </c>
      <c r="CW275" s="33">
        <f t="shared" si="277"/>
        <v>8.6522618761293302E-3</v>
      </c>
      <c r="CX275" s="35">
        <f t="shared" si="278"/>
        <v>7.4804740957188365E-3</v>
      </c>
    </row>
    <row r="276" spans="1:102" x14ac:dyDescent="0.3">
      <c r="A276" s="21">
        <v>43811</v>
      </c>
      <c r="B276" s="22">
        <v>3168.57</v>
      </c>
      <c r="C276" s="23">
        <v>5690.25</v>
      </c>
      <c r="D276" s="23">
        <v>6422.3450000000003</v>
      </c>
      <c r="E276" s="23">
        <f t="shared" si="312"/>
        <v>5674.0011688649774</v>
      </c>
      <c r="F276" s="23">
        <f>VLOOKUP($A276,Data!S$7:T$800,2,0)</f>
        <v>314.77427299999999</v>
      </c>
      <c r="G276" s="23">
        <f>VLOOKUP($A276,Data!V$7:Y$800,4,0)</f>
        <v>31.050877415344189</v>
      </c>
      <c r="H276" s="23">
        <f>VLOOKUP($A276,Data!P$7:Q$800,2,0)</f>
        <v>56.439500000000002</v>
      </c>
      <c r="I276" s="23">
        <f>VLOOKUP($A276,Data!K$7:N$800,4,0)</f>
        <v>59.127393570074624</v>
      </c>
      <c r="J276" s="23">
        <f>VLOOKUP($A276,Data!AA$7:AB$800,2,0)</f>
        <v>578.77599999999995</v>
      </c>
      <c r="K276" s="23">
        <f>VLOOKUP($A276,Data!AD$7:AE$800,2,0)</f>
        <v>58.482100000000003</v>
      </c>
      <c r="L276" s="23">
        <f>VLOOKUP($A276,Data!AL$7:AO$800,4,0)</f>
        <v>311.72321018017664</v>
      </c>
      <c r="M276" s="23">
        <f>VLOOKUP($A276,Data!AG$7:AJ$800,4,0)</f>
        <v>31.478173230889489</v>
      </c>
      <c r="N276" s="23">
        <f>VLOOKUP($A276,Data!AQ$7:AU$800,5,0)</f>
        <v>31.745134253575007</v>
      </c>
      <c r="O276" s="24">
        <f>VLOOKUP($A276,Data!AQ$7:AW$800,7,0)</f>
        <v>31.934448613908891</v>
      </c>
      <c r="P276" s="32">
        <f t="shared" si="279"/>
        <v>8.5751663945150547E-3</v>
      </c>
      <c r="Q276" s="33">
        <f t="shared" si="265"/>
        <v>8.6752899592470456E-3</v>
      </c>
      <c r="R276" s="33">
        <f t="shared" si="266"/>
        <v>8.7181423494677723E-3</v>
      </c>
      <c r="S276" s="34">
        <f t="shared" si="280"/>
        <v>8.696695956224864E-3</v>
      </c>
      <c r="T276" s="33">
        <f t="shared" si="281"/>
        <v>8.6939315249903171E-3</v>
      </c>
      <c r="U276" s="33">
        <f t="shared" si="253"/>
        <v>8.6583024416615473E-3</v>
      </c>
      <c r="V276" s="33">
        <f t="shared" si="254"/>
        <v>8.6893891870543083E-3</v>
      </c>
      <c r="W276" s="33">
        <f t="shared" si="255"/>
        <v>8.7422214787555852E-3</v>
      </c>
      <c r="X276" s="33">
        <f t="shared" si="256"/>
        <v>8.7157842855154488E-3</v>
      </c>
      <c r="Y276" s="33">
        <f t="shared" si="257"/>
        <v>8.7259944597957162E-3</v>
      </c>
      <c r="Z276" s="33">
        <f t="shared" si="258"/>
        <v>8.6958755970205637E-3</v>
      </c>
      <c r="AA276" s="33">
        <f t="shared" si="259"/>
        <v>8.809780086929786E-3</v>
      </c>
      <c r="AB276" s="33">
        <f t="shared" si="260"/>
        <v>8.69103959046158E-3</v>
      </c>
      <c r="AC276" s="35">
        <f t="shared" si="261"/>
        <v>1.0358948234686638E-2</v>
      </c>
      <c r="AD276" s="32">
        <f t="shared" si="282"/>
        <v>1.8641565743271471E-5</v>
      </c>
      <c r="AE276" s="33">
        <f t="shared" si="283"/>
        <v>-1.6987517585498324E-5</v>
      </c>
      <c r="AF276" s="33">
        <f t="shared" si="284"/>
        <v>1.4099227807262693E-5</v>
      </c>
      <c r="AG276" s="33">
        <f t="shared" si="285"/>
        <v>6.6931519508539594E-5</v>
      </c>
      <c r="AH276" s="33">
        <f t="shared" si="286"/>
        <v>4.0494326268403213E-5</v>
      </c>
      <c r="AI276" s="33">
        <f t="shared" si="287"/>
        <v>5.0704500548670595E-5</v>
      </c>
      <c r="AJ276" s="33">
        <f t="shared" si="288"/>
        <v>2.0585637773518073E-5</v>
      </c>
      <c r="AK276" s="33">
        <f t="shared" si="289"/>
        <v>1.3449012768274038E-4</v>
      </c>
      <c r="AL276" s="33">
        <f t="shared" si="290"/>
        <v>1.5749631214534432E-5</v>
      </c>
      <c r="AM276" s="35">
        <f t="shared" si="291"/>
        <v>1.6836582754395923E-3</v>
      </c>
      <c r="AN276" s="52">
        <f t="shared" si="292"/>
        <v>-2.4210824477455262E-5</v>
      </c>
      <c r="AO276" s="34">
        <f t="shared" si="293"/>
        <v>-5.9839907806225057E-5</v>
      </c>
      <c r="AP276" s="34">
        <f t="shared" si="294"/>
        <v>-2.875316241346404E-5</v>
      </c>
      <c r="AQ276" s="34">
        <f t="shared" si="295"/>
        <v>2.4079129287812862E-5</v>
      </c>
      <c r="AR276" s="34">
        <f t="shared" si="296"/>
        <v>-2.3580639523235192E-6</v>
      </c>
      <c r="AS276" s="34">
        <f t="shared" si="297"/>
        <v>7.852110327943862E-6</v>
      </c>
      <c r="AT276" s="34">
        <f t="shared" si="298"/>
        <v>-2.226675244720866E-5</v>
      </c>
      <c r="AU276" s="34">
        <f t="shared" si="299"/>
        <v>9.1637737462013646E-5</v>
      </c>
      <c r="AV276" s="34">
        <f t="shared" si="300"/>
        <v>-2.7102759006192301E-5</v>
      </c>
      <c r="AW276" s="53">
        <f t="shared" si="301"/>
        <v>1.6408058852188656E-3</v>
      </c>
      <c r="AX276" s="52">
        <f t="shared" si="302"/>
        <v>-2.7644312345920241E-6</v>
      </c>
      <c r="AY276" s="34">
        <f t="shared" si="303"/>
        <v>-3.8393514563361819E-5</v>
      </c>
      <c r="AZ276" s="34">
        <f t="shared" si="304"/>
        <v>-7.306769170600802E-6</v>
      </c>
      <c r="BA276" s="34">
        <f t="shared" si="305"/>
        <v>4.5525522530676099E-5</v>
      </c>
      <c r="BB276" s="34">
        <f t="shared" si="306"/>
        <v>1.9088329290539718E-5</v>
      </c>
      <c r="BC276" s="34">
        <f t="shared" si="307"/>
        <v>2.92985035708071E-5</v>
      </c>
      <c r="BD276" s="34">
        <f t="shared" si="308"/>
        <v>-8.203592043454222E-7</v>
      </c>
      <c r="BE276" s="34">
        <f t="shared" si="309"/>
        <v>1.1308413070487688E-4</v>
      </c>
      <c r="BF276" s="34">
        <f t="shared" si="310"/>
        <v>-5.6563657633290632E-6</v>
      </c>
      <c r="BG276" s="53">
        <f t="shared" si="311"/>
        <v>1.6622522784617288E-3</v>
      </c>
      <c r="BH276" s="32">
        <v>1.8641565743271471E-5</v>
      </c>
      <c r="BI276" s="33">
        <v>-1.6987517585498324E-5</v>
      </c>
      <c r="BJ276" s="33">
        <v>1.4099227807262693E-5</v>
      </c>
      <c r="BK276" s="33">
        <v>6.6931519508539594E-5</v>
      </c>
      <c r="BL276" s="33">
        <v>4.0494326268403213E-5</v>
      </c>
      <c r="BM276" s="33">
        <v>5.0704500548670595E-5</v>
      </c>
      <c r="BN276" s="33">
        <v>2.0585637773518073E-5</v>
      </c>
      <c r="BO276" s="33">
        <v>1.3449012768274038E-4</v>
      </c>
      <c r="BP276" s="33">
        <v>1.5749631214534432E-5</v>
      </c>
      <c r="BQ276" s="35">
        <v>1.6836582754395923E-3</v>
      </c>
      <c r="BR276" s="32">
        <v>-2.4210824477455262E-5</v>
      </c>
      <c r="BS276" s="33">
        <v>-5.9839907806225057E-5</v>
      </c>
      <c r="BT276" s="33">
        <v>-2.875316241346404E-5</v>
      </c>
      <c r="BU276" s="33">
        <v>2.4079129287812862E-5</v>
      </c>
      <c r="BV276" s="33">
        <v>-2.3580639523235192E-6</v>
      </c>
      <c r="BW276" s="33">
        <v>7.852110327943862E-6</v>
      </c>
      <c r="BX276" s="33">
        <v>-2.226675244720866E-5</v>
      </c>
      <c r="BY276" s="33">
        <v>9.1637737462013646E-5</v>
      </c>
      <c r="BZ276" s="33">
        <v>-2.7102759006192301E-5</v>
      </c>
      <c r="CA276" s="35">
        <v>1.6408058852188656E-3</v>
      </c>
      <c r="CB276" s="52">
        <v>-2.7644312345920241E-6</v>
      </c>
      <c r="CC276" s="34">
        <v>-3.8393514563361819E-5</v>
      </c>
      <c r="CD276" s="34">
        <v>-7.306769170600802E-6</v>
      </c>
      <c r="CE276" s="34">
        <v>4.5525522530676099E-5</v>
      </c>
      <c r="CF276" s="34">
        <v>1.9088329290539718E-5</v>
      </c>
      <c r="CG276" s="34">
        <v>2.92985035708071E-5</v>
      </c>
      <c r="CH276" s="34">
        <v>-8.203592043454222E-7</v>
      </c>
      <c r="CI276" s="34">
        <v>1.1308413070487688E-4</v>
      </c>
      <c r="CJ276" s="34">
        <v>-5.6563657633290632E-6</v>
      </c>
      <c r="CK276" s="53">
        <v>1.6622522784617288E-3</v>
      </c>
      <c r="CL276" s="33">
        <v>0</v>
      </c>
      <c r="CM276" s="33">
        <f t="shared" si="267"/>
        <v>1.1713525250765411E-2</v>
      </c>
      <c r="CN276" s="33">
        <f t="shared" si="268"/>
        <v>5.8348837966133438E-3</v>
      </c>
      <c r="CO276" s="33">
        <f t="shared" si="269"/>
        <v>4.7395361494493304E-3</v>
      </c>
      <c r="CP276" s="33">
        <f t="shared" si="270"/>
        <v>4.914772744291529E-3</v>
      </c>
      <c r="CQ276" s="33">
        <f t="shared" si="271"/>
        <v>4.1685053182731746E-3</v>
      </c>
      <c r="CR276" s="33">
        <f t="shared" si="272"/>
        <v>4.2554593329213741E-3</v>
      </c>
      <c r="CS276" s="33">
        <f t="shared" si="273"/>
        <v>9.9296940966056013E-3</v>
      </c>
      <c r="CT276" s="33">
        <f t="shared" si="274"/>
        <v>1.0308847559445278E-2</v>
      </c>
      <c r="CU276" s="33">
        <f t="shared" si="275"/>
        <v>4.2091267917196973E-3</v>
      </c>
      <c r="CV276" s="33">
        <f t="shared" si="276"/>
        <v>5.2664355285465536E-3</v>
      </c>
      <c r="CW276" s="33">
        <f t="shared" si="277"/>
        <v>8.6378929392403325E-3</v>
      </c>
      <c r="CX276" s="35">
        <f t="shared" si="278"/>
        <v>1.5270187796748491E-2</v>
      </c>
    </row>
    <row r="277" spans="1:102" x14ac:dyDescent="0.3">
      <c r="A277" s="21">
        <v>43810</v>
      </c>
      <c r="B277" s="22">
        <v>3141.63</v>
      </c>
      <c r="C277" s="23">
        <v>5641.31</v>
      </c>
      <c r="D277" s="23">
        <v>6366.8379999999997</v>
      </c>
      <c r="E277" s="23">
        <f t="shared" si="312"/>
        <v>5625.081544939665</v>
      </c>
      <c r="F277" s="23">
        <f>VLOOKUP($A277,Data!S$7:T$800,2,0)</f>
        <v>312.06123400000001</v>
      </c>
      <c r="G277" s="23">
        <f>VLOOKUP($A277,Data!V$7:Y$800,4,0)</f>
        <v>30.78433731242707</v>
      </c>
      <c r="H277" s="23">
        <f>VLOOKUP($A277,Data!P$7:Q$800,2,0)</f>
        <v>55.953299999999999</v>
      </c>
      <c r="I277" s="23">
        <f>VLOOKUP($A277,Data!K$7:N$800,4,0)</f>
        <v>58.614968533187216</v>
      </c>
      <c r="J277" s="23">
        <f>VLOOKUP($A277,Data!AA$7:AB$800,2,0)</f>
        <v>573.77509999999995</v>
      </c>
      <c r="K277" s="23">
        <f>VLOOKUP($A277,Data!AD$7:AE$800,2,0)</f>
        <v>57.976199999999999</v>
      </c>
      <c r="L277" s="23">
        <f>VLOOKUP($A277,Data!AL$7:AO$800,4,0)</f>
        <v>309.03587267636624</v>
      </c>
      <c r="M277" s="23">
        <f>VLOOKUP($A277,Data!AG$7:AJ$800,4,0)</f>
        <v>31.203279203118939</v>
      </c>
      <c r="N277" s="23">
        <f>VLOOKUP($A277,Data!AQ$7:AU$800,5,0)</f>
        <v>31.471613217129242</v>
      </c>
      <c r="O277" s="24">
        <f>VLOOKUP($A277,Data!AQ$7:AW$800,7,0)</f>
        <v>31.607032995258972</v>
      </c>
      <c r="P277" s="32">
        <f t="shared" si="279"/>
        <v>2.9082017034209873E-3</v>
      </c>
      <c r="Q277" s="33">
        <f t="shared" si="265"/>
        <v>2.9156022051908259E-3</v>
      </c>
      <c r="R277" s="33">
        <f t="shared" si="266"/>
        <v>2.9182560655494072E-3</v>
      </c>
      <c r="S277" s="34">
        <f t="shared" si="280"/>
        <v>2.9167479112301442E-3</v>
      </c>
      <c r="T277" s="33">
        <f t="shared" si="281"/>
        <v>2.913638035970445E-3</v>
      </c>
      <c r="U277" s="33">
        <f t="shared" si="253"/>
        <v>2.91297728793527E-3</v>
      </c>
      <c r="V277" s="33">
        <f t="shared" si="254"/>
        <v>2.9108689768402307E-3</v>
      </c>
      <c r="W277" s="33">
        <f t="shared" si="255"/>
        <v>2.8518704915281301E-3</v>
      </c>
      <c r="X277" s="33">
        <f t="shared" si="256"/>
        <v>2.9153627152391781E-3</v>
      </c>
      <c r="Y277" s="33">
        <f t="shared" si="257"/>
        <v>2.9183064481252963E-3</v>
      </c>
      <c r="Z277" s="33">
        <f t="shared" si="258"/>
        <v>2.9019468366648926E-3</v>
      </c>
      <c r="AA277" s="33">
        <f t="shared" si="259"/>
        <v>2.9219586936977127E-3</v>
      </c>
      <c r="AB277" s="33">
        <f t="shared" si="260"/>
        <v>2.9315008354320327E-3</v>
      </c>
      <c r="AC277" s="35">
        <f t="shared" si="261"/>
        <v>6.8475264316421036E-3</v>
      </c>
      <c r="AD277" s="32">
        <f t="shared" si="282"/>
        <v>-1.9641692203808958E-6</v>
      </c>
      <c r="AE277" s="33">
        <f t="shared" si="283"/>
        <v>-2.6249172555559142E-6</v>
      </c>
      <c r="AF277" s="33">
        <f t="shared" si="284"/>
        <v>-4.7332283505951978E-6</v>
      </c>
      <c r="AG277" s="33">
        <f t="shared" si="285"/>
        <v>-6.373171366269581E-5</v>
      </c>
      <c r="AH277" s="33">
        <f t="shared" si="286"/>
        <v>-2.3948995164779774E-7</v>
      </c>
      <c r="AI277" s="33">
        <f t="shared" si="287"/>
        <v>2.7042429344703578E-6</v>
      </c>
      <c r="AJ277" s="33">
        <f t="shared" si="288"/>
        <v>-1.3655368525933298E-5</v>
      </c>
      <c r="AK277" s="33">
        <f t="shared" si="289"/>
        <v>6.3564885068867483E-6</v>
      </c>
      <c r="AL277" s="33">
        <f t="shared" si="290"/>
        <v>1.5898630241206746E-5</v>
      </c>
      <c r="AM277" s="35">
        <f t="shared" si="291"/>
        <v>3.9319242264512777E-3</v>
      </c>
      <c r="AN277" s="52">
        <f t="shared" si="292"/>
        <v>-4.6180295789621795E-6</v>
      </c>
      <c r="AO277" s="34">
        <f t="shared" si="293"/>
        <v>-5.2787776141371978E-6</v>
      </c>
      <c r="AP277" s="34">
        <f t="shared" si="294"/>
        <v>-7.3870887091764814E-6</v>
      </c>
      <c r="AQ277" s="34">
        <f t="shared" si="295"/>
        <v>-6.6385574021277094E-5</v>
      </c>
      <c r="AR277" s="34">
        <f t="shared" si="296"/>
        <v>-2.8933503102290814E-6</v>
      </c>
      <c r="AS277" s="34">
        <f t="shared" si="297"/>
        <v>5.0382575889074133E-8</v>
      </c>
      <c r="AT277" s="34">
        <f t="shared" si="298"/>
        <v>-1.6309228884514582E-5</v>
      </c>
      <c r="AU277" s="34">
        <f t="shared" si="299"/>
        <v>3.7026281483054646E-6</v>
      </c>
      <c r="AV277" s="34">
        <f t="shared" si="300"/>
        <v>1.3244769882625462E-5</v>
      </c>
      <c r="AW277" s="53">
        <f t="shared" si="301"/>
        <v>3.9292703660926964E-3</v>
      </c>
      <c r="AX277" s="52">
        <f t="shared" si="302"/>
        <v>-3.1098752597547019E-6</v>
      </c>
      <c r="AY277" s="34">
        <f t="shared" si="303"/>
        <v>-3.7706232949297203E-6</v>
      </c>
      <c r="AZ277" s="34">
        <f t="shared" si="304"/>
        <v>-5.8789343899690039E-6</v>
      </c>
      <c r="BA277" s="34">
        <f t="shared" si="305"/>
        <v>-6.4877419702069616E-5</v>
      </c>
      <c r="BB277" s="34">
        <f t="shared" si="306"/>
        <v>-1.3851959910216038E-6</v>
      </c>
      <c r="BC277" s="34">
        <f t="shared" si="307"/>
        <v>1.5585368950965517E-6</v>
      </c>
      <c r="BD277" s="34">
        <f t="shared" si="308"/>
        <v>-1.4801074565307104E-5</v>
      </c>
      <c r="BE277" s="34">
        <f t="shared" si="309"/>
        <v>5.2107824675129422E-6</v>
      </c>
      <c r="BF277" s="34">
        <f t="shared" si="310"/>
        <v>1.475292420183294E-5</v>
      </c>
      <c r="BG277" s="53">
        <f t="shared" si="311"/>
        <v>3.9307785204119039E-3</v>
      </c>
      <c r="BH277" s="32">
        <v>-1.9641692203808958E-6</v>
      </c>
      <c r="BI277" s="33">
        <v>-2.6249172555559142E-6</v>
      </c>
      <c r="BJ277" s="33">
        <v>-4.7332283505951978E-6</v>
      </c>
      <c r="BK277" s="33">
        <v>-6.373171366269581E-5</v>
      </c>
      <c r="BL277" s="33">
        <v>-2.3948995164779774E-7</v>
      </c>
      <c r="BM277" s="33">
        <v>2.7042429344703578E-6</v>
      </c>
      <c r="BN277" s="33">
        <v>-1.3655368525933298E-5</v>
      </c>
      <c r="BO277" s="33">
        <v>6.3564885068867483E-6</v>
      </c>
      <c r="BP277" s="33">
        <v>1.5898630241206746E-5</v>
      </c>
      <c r="BQ277" s="35">
        <v>3.9319242264512777E-3</v>
      </c>
      <c r="BR277" s="32">
        <v>-4.6180295789621795E-6</v>
      </c>
      <c r="BS277" s="33">
        <v>-5.2787776141371978E-6</v>
      </c>
      <c r="BT277" s="33">
        <v>-7.3870887091764814E-6</v>
      </c>
      <c r="BU277" s="33">
        <v>-6.6385574021277094E-5</v>
      </c>
      <c r="BV277" s="33">
        <v>-2.8933503102290814E-6</v>
      </c>
      <c r="BW277" s="33">
        <v>5.0382575889074133E-8</v>
      </c>
      <c r="BX277" s="33">
        <v>-1.6309228884514582E-5</v>
      </c>
      <c r="BY277" s="33">
        <v>3.7026281483054646E-6</v>
      </c>
      <c r="BZ277" s="33">
        <v>1.3244769882625462E-5</v>
      </c>
      <c r="CA277" s="35">
        <v>3.9292703660926964E-3</v>
      </c>
      <c r="CB277" s="52">
        <v>-3.1098752597547019E-6</v>
      </c>
      <c r="CC277" s="34">
        <v>-3.7706232949297203E-6</v>
      </c>
      <c r="CD277" s="34">
        <v>-5.8789343899690039E-6</v>
      </c>
      <c r="CE277" s="34">
        <v>-6.4877419702069616E-5</v>
      </c>
      <c r="CF277" s="34">
        <v>-1.3851959910216038E-6</v>
      </c>
      <c r="CG277" s="34">
        <v>1.5585368950965517E-6</v>
      </c>
      <c r="CH277" s="34">
        <v>-1.4801074565307104E-5</v>
      </c>
      <c r="CI277" s="34">
        <v>5.2107824675129422E-6</v>
      </c>
      <c r="CJ277" s="34">
        <v>1.475292420183294E-5</v>
      </c>
      <c r="CK277" s="53">
        <v>3.9307785204119039E-3</v>
      </c>
      <c r="CL277" s="33">
        <v>0</v>
      </c>
      <c r="CM277" s="33">
        <f t="shared" si="267"/>
        <v>1.1670545610610983E-2</v>
      </c>
      <c r="CN277" s="33">
        <f t="shared" si="268"/>
        <v>5.813538531411977E-3</v>
      </c>
      <c r="CO277" s="33">
        <f t="shared" si="269"/>
        <v>4.7209676644681675E-3</v>
      </c>
      <c r="CP277" s="33">
        <f t="shared" si="270"/>
        <v>4.9316972144839433E-3</v>
      </c>
      <c r="CQ277" s="33">
        <f t="shared" si="271"/>
        <v>4.1544692823387575E-3</v>
      </c>
      <c r="CR277" s="33">
        <f t="shared" si="272"/>
        <v>4.1888255166333543E-3</v>
      </c>
      <c r="CS277" s="33">
        <f t="shared" si="273"/>
        <v>9.8891510386125425E-3</v>
      </c>
      <c r="CT277" s="33">
        <f t="shared" si="274"/>
        <v>1.025806349539149E-2</v>
      </c>
      <c r="CU277" s="33">
        <f t="shared" si="275"/>
        <v>4.1886327202824702E-3</v>
      </c>
      <c r="CV277" s="33">
        <f t="shared" si="276"/>
        <v>5.132417784133203E-3</v>
      </c>
      <c r="CW277" s="33">
        <f t="shared" si="277"/>
        <v>8.6221441378537822E-3</v>
      </c>
      <c r="CX277" s="35">
        <f t="shared" si="278"/>
        <v>1.3578345450542928E-2</v>
      </c>
    </row>
    <row r="278" spans="1:102" x14ac:dyDescent="0.3">
      <c r="A278" s="21">
        <v>43809</v>
      </c>
      <c r="B278" s="22">
        <v>3132.52</v>
      </c>
      <c r="C278" s="23">
        <v>5624.91</v>
      </c>
      <c r="D278" s="23">
        <v>6348.3119999999999</v>
      </c>
      <c r="E278" s="23">
        <f t="shared" si="312"/>
        <v>5608.7223158402676</v>
      </c>
      <c r="F278" s="23">
        <f>VLOOKUP($A278,Data!S$7:T$800,2,0)</f>
        <v>311.15464200000002</v>
      </c>
      <c r="G278" s="23">
        <f>VLOOKUP($A278,Data!V$7:Y$800,4,0)</f>
        <v>30.694923696843261</v>
      </c>
      <c r="H278" s="23">
        <f>VLOOKUP($A278,Data!P$7:Q$800,2,0)</f>
        <v>55.790900000000001</v>
      </c>
      <c r="I278" s="23">
        <f>VLOOKUP($A278,Data!K$7:N$800,4,0)</f>
        <v>58.448281603601373</v>
      </c>
      <c r="J278" s="23">
        <f>VLOOKUP($A278,Data!AA$7:AB$800,2,0)</f>
        <v>572.10720000000003</v>
      </c>
      <c r="K278" s="23">
        <f>VLOOKUP($A278,Data!AD$7:AE$800,2,0)</f>
        <v>57.807499999999997</v>
      </c>
      <c r="L278" s="23">
        <f>VLOOKUP($A278,Data!AL$7:AO$800,4,0)</f>
        <v>308.14166195521068</v>
      </c>
      <c r="M278" s="23">
        <f>VLOOKUP($A278,Data!AG$7:AJ$800,4,0)</f>
        <v>31.112370142698939</v>
      </c>
      <c r="N278" s="23">
        <f>VLOOKUP($A278,Data!AQ$7:AU$800,5,0)</f>
        <v>31.379623823674599</v>
      </c>
      <c r="O278" s="24">
        <f>VLOOKUP($A278,Data!AQ$7:AW$800,7,0)</f>
        <v>31.39207493241517</v>
      </c>
      <c r="P278" s="32">
        <f t="shared" si="279"/>
        <v>-1.0969527672547441E-3</v>
      </c>
      <c r="Q278" s="33">
        <f t="shared" si="265"/>
        <v>-1.0744171508944023E-3</v>
      </c>
      <c r="R278" s="33">
        <f t="shared" si="266"/>
        <v>-1.0634029208175244E-3</v>
      </c>
      <c r="S278" s="34">
        <f t="shared" si="280"/>
        <v>-1.0684353977831074E-3</v>
      </c>
      <c r="T278" s="33">
        <f t="shared" si="281"/>
        <v>-1.0678382159192701E-3</v>
      </c>
      <c r="U278" s="33">
        <f t="shared" si="253"/>
        <v>-1.0665673153072985E-3</v>
      </c>
      <c r="V278" s="33">
        <f t="shared" si="254"/>
        <v>-1.0635574025563699E-3</v>
      </c>
      <c r="W278" s="33">
        <f t="shared" si="255"/>
        <v>-1.0055304172951196E-3</v>
      </c>
      <c r="X278" s="33">
        <f t="shared" si="256"/>
        <v>-1.0657957778841265E-3</v>
      </c>
      <c r="Y278" s="33">
        <f t="shared" si="257"/>
        <v>-1.0610189583696306E-3</v>
      </c>
      <c r="Z278" s="33">
        <f t="shared" si="258"/>
        <v>-1.0639531835175964E-3</v>
      </c>
      <c r="AA278" s="33">
        <f t="shared" si="259"/>
        <v>-1.0720282838376782E-3</v>
      </c>
      <c r="AB278" s="33">
        <f t="shared" si="260"/>
        <v>-1.0589940546261722E-3</v>
      </c>
      <c r="AC278" s="35">
        <f t="shared" si="261"/>
        <v>-2.9234582257187114E-4</v>
      </c>
      <c r="AD278" s="32">
        <f t="shared" si="282"/>
        <v>6.578934975132178E-6</v>
      </c>
      <c r="AE278" s="33">
        <f t="shared" si="283"/>
        <v>7.8498355871037262E-6</v>
      </c>
      <c r="AF278" s="33">
        <f t="shared" si="284"/>
        <v>1.0859748338032382E-5</v>
      </c>
      <c r="AG278" s="33">
        <f t="shared" si="285"/>
        <v>6.8886733599282657E-5</v>
      </c>
      <c r="AH278" s="33">
        <f t="shared" si="286"/>
        <v>8.621373010275768E-6</v>
      </c>
      <c r="AI278" s="33">
        <f t="shared" si="287"/>
        <v>1.3398192524771702E-5</v>
      </c>
      <c r="AJ278" s="33">
        <f t="shared" si="288"/>
        <v>1.0463967376805883E-5</v>
      </c>
      <c r="AK278" s="33">
        <f t="shared" si="289"/>
        <v>2.3888670567240311E-6</v>
      </c>
      <c r="AL278" s="33">
        <f t="shared" si="290"/>
        <v>1.5423096268230019E-5</v>
      </c>
      <c r="AM278" s="35">
        <f t="shared" si="291"/>
        <v>7.8207132832253112E-4</v>
      </c>
      <c r="AN278" s="52">
        <f t="shared" si="292"/>
        <v>-4.4352951017456732E-6</v>
      </c>
      <c r="AO278" s="34">
        <f t="shared" si="293"/>
        <v>-3.164394489774125E-6</v>
      </c>
      <c r="AP278" s="34">
        <f t="shared" si="294"/>
        <v>-1.544817388454689E-7</v>
      </c>
      <c r="AQ278" s="34">
        <f t="shared" si="295"/>
        <v>5.7872503522404806E-5</v>
      </c>
      <c r="AR278" s="34">
        <f t="shared" si="296"/>
        <v>-2.3928570666020832E-6</v>
      </c>
      <c r="AS278" s="34">
        <f t="shared" si="297"/>
        <v>2.3839624478938504E-6</v>
      </c>
      <c r="AT278" s="34">
        <f t="shared" si="298"/>
        <v>-5.5026270007196842E-7</v>
      </c>
      <c r="AU278" s="34">
        <f t="shared" si="299"/>
        <v>-8.6253630201538201E-6</v>
      </c>
      <c r="AV278" s="34">
        <f t="shared" si="300"/>
        <v>4.4088661913521676E-6</v>
      </c>
      <c r="AW278" s="53">
        <f t="shared" si="301"/>
        <v>7.7105709824565327E-4</v>
      </c>
      <c r="AX278" s="52">
        <f t="shared" si="302"/>
        <v>5.971818638483839E-7</v>
      </c>
      <c r="AY278" s="34">
        <f t="shared" si="303"/>
        <v>1.8680824758199321E-6</v>
      </c>
      <c r="AZ278" s="34">
        <f t="shared" si="304"/>
        <v>4.8779952267485882E-6</v>
      </c>
      <c r="BA278" s="34">
        <f t="shared" si="305"/>
        <v>6.2904980487998863E-5</v>
      </c>
      <c r="BB278" s="34">
        <f t="shared" si="306"/>
        <v>2.6396198989919739E-6</v>
      </c>
      <c r="BC278" s="34">
        <f t="shared" si="307"/>
        <v>7.4164394134879075E-6</v>
      </c>
      <c r="BD278" s="34">
        <f t="shared" si="308"/>
        <v>4.4822142655220887E-6</v>
      </c>
      <c r="BE278" s="34">
        <f t="shared" si="309"/>
        <v>-3.592886054559763E-6</v>
      </c>
      <c r="BF278" s="34">
        <f t="shared" si="310"/>
        <v>9.4413431569462247E-6</v>
      </c>
      <c r="BG278" s="53">
        <f t="shared" si="311"/>
        <v>7.7608957521124733E-4</v>
      </c>
      <c r="BH278" s="32">
        <v>6.578934975132178E-6</v>
      </c>
      <c r="BI278" s="33">
        <v>7.8498355871037262E-6</v>
      </c>
      <c r="BJ278" s="33">
        <v>1.0859748338032382E-5</v>
      </c>
      <c r="BK278" s="33">
        <v>6.8886733599282657E-5</v>
      </c>
      <c r="BL278" s="33">
        <v>8.621373010275768E-6</v>
      </c>
      <c r="BM278" s="33">
        <v>1.3398192524771702E-5</v>
      </c>
      <c r="BN278" s="33">
        <v>1.0463967376805883E-5</v>
      </c>
      <c r="BO278" s="33">
        <v>2.3888670567240311E-6</v>
      </c>
      <c r="BP278" s="33">
        <v>1.5423096268230019E-5</v>
      </c>
      <c r="BQ278" s="35">
        <v>7.8207132832253112E-4</v>
      </c>
      <c r="BR278" s="32">
        <v>-4.4352951017456732E-6</v>
      </c>
      <c r="BS278" s="33">
        <v>-3.164394489774125E-6</v>
      </c>
      <c r="BT278" s="33">
        <v>-1.544817388454689E-7</v>
      </c>
      <c r="BU278" s="33">
        <v>5.7872503522404806E-5</v>
      </c>
      <c r="BV278" s="33">
        <v>-2.3928570666020832E-6</v>
      </c>
      <c r="BW278" s="33">
        <v>2.3839624478938504E-6</v>
      </c>
      <c r="BX278" s="33">
        <v>-5.5026270007196842E-7</v>
      </c>
      <c r="BY278" s="33">
        <v>-8.6253630201538201E-6</v>
      </c>
      <c r="BZ278" s="33">
        <v>4.4088661913521676E-6</v>
      </c>
      <c r="CA278" s="35">
        <v>7.7105709824565327E-4</v>
      </c>
      <c r="CB278" s="52">
        <v>5.971818638483839E-7</v>
      </c>
      <c r="CC278" s="34">
        <v>1.8680824758199321E-6</v>
      </c>
      <c r="CD278" s="34">
        <v>4.8779952267485882E-6</v>
      </c>
      <c r="CE278" s="34">
        <v>6.2904980487998863E-5</v>
      </c>
      <c r="CF278" s="34">
        <v>2.6396198989919739E-6</v>
      </c>
      <c r="CG278" s="34">
        <v>7.4164394134879075E-6</v>
      </c>
      <c r="CH278" s="34">
        <v>4.4822142655220887E-6</v>
      </c>
      <c r="CI278" s="34">
        <v>-3.592886054559763E-6</v>
      </c>
      <c r="CJ278" s="34">
        <v>9.4413431569462247E-6</v>
      </c>
      <c r="CK278" s="53">
        <v>7.7608957521124733E-4</v>
      </c>
      <c r="CL278" s="33">
        <v>0</v>
      </c>
      <c r="CM278" s="33">
        <f t="shared" si="267"/>
        <v>1.1667868590484298E-2</v>
      </c>
      <c r="CN278" s="33">
        <f t="shared" si="268"/>
        <v>5.8123895161545924E-3</v>
      </c>
      <c r="CO278" s="33">
        <f t="shared" si="269"/>
        <v>4.7229353732769486E-3</v>
      </c>
      <c r="CP278" s="33">
        <f t="shared" si="270"/>
        <v>4.9343274153217376E-3</v>
      </c>
      <c r="CQ278" s="33">
        <f t="shared" si="271"/>
        <v>4.1592083798491775E-3</v>
      </c>
      <c r="CR278" s="33">
        <f t="shared" si="272"/>
        <v>4.2526421944242276E-3</v>
      </c>
      <c r="CS278" s="33">
        <f t="shared" si="273"/>
        <v>9.8893921938616458E-3</v>
      </c>
      <c r="CT278" s="33">
        <f t="shared" si="274"/>
        <v>1.0255339461726631E-2</v>
      </c>
      <c r="CU278" s="33">
        <f t="shared" si="275"/>
        <v>4.2023056081383903E-3</v>
      </c>
      <c r="CV278" s="33">
        <f t="shared" si="276"/>
        <v>5.1260472858047912E-3</v>
      </c>
      <c r="CW278" s="33">
        <f t="shared" si="277"/>
        <v>8.6061552986269607E-3</v>
      </c>
      <c r="CX278" s="35">
        <f t="shared" si="278"/>
        <v>9.6201361415251263E-3</v>
      </c>
    </row>
    <row r="279" spans="1:102" x14ac:dyDescent="0.3">
      <c r="A279" s="21">
        <v>43808</v>
      </c>
      <c r="B279" s="22">
        <v>3135.96</v>
      </c>
      <c r="C279" s="23">
        <v>5630.96</v>
      </c>
      <c r="D279" s="23">
        <v>6355.07</v>
      </c>
      <c r="E279" s="23">
        <f t="shared" si="312"/>
        <v>5614.7212828075053</v>
      </c>
      <c r="F279" s="23">
        <f>VLOOKUP($A279,Data!S$7:T$800,2,0)</f>
        <v>311.48725999999999</v>
      </c>
      <c r="G279" s="23">
        <f>VLOOKUP($A279,Data!V$7:Y$800,4,0)</f>
        <v>30.72769685398239</v>
      </c>
      <c r="H279" s="23">
        <f>VLOOKUP($A279,Data!P$7:Q$800,2,0)</f>
        <v>55.850299999999997</v>
      </c>
      <c r="I279" s="23">
        <f>VLOOKUP($A279,Data!K$7:N$800,4,0)</f>
        <v>58.507112284631674</v>
      </c>
      <c r="J279" s="23">
        <f>VLOOKUP($A279,Data!AA$7:AB$800,2,0)</f>
        <v>572.71759999999995</v>
      </c>
      <c r="K279" s="23">
        <f>VLOOKUP($A279,Data!AD$7:AE$800,2,0)</f>
        <v>57.868899999999996</v>
      </c>
      <c r="L279" s="23">
        <f>VLOOKUP($A279,Data!AL$7:AO$800,4,0)</f>
        <v>308.46985944418554</v>
      </c>
      <c r="M279" s="23">
        <f>VLOOKUP($A279,Data!AG$7:AJ$800,4,0)</f>
        <v>31.145759277566089</v>
      </c>
      <c r="N279" s="23">
        <f>VLOOKUP($A279,Data!AQ$7:AU$800,5,0)</f>
        <v>31.41288988730388</v>
      </c>
      <c r="O279" s="24">
        <f>VLOOKUP($A279,Data!AQ$7:AW$800,7,0)</f>
        <v>31.401254958125691</v>
      </c>
      <c r="P279" s="32">
        <f t="shared" si="279"/>
        <v>-3.1628368262283102E-3</v>
      </c>
      <c r="Q279" s="33">
        <f t="shared" si="265"/>
        <v>-3.1034842940325102E-3</v>
      </c>
      <c r="R279" s="33">
        <f t="shared" si="266"/>
        <v>-3.0801425320858833E-3</v>
      </c>
      <c r="S279" s="34">
        <f t="shared" si="280"/>
        <v>-3.0925466762072472E-3</v>
      </c>
      <c r="T279" s="33">
        <f t="shared" si="281"/>
        <v>-3.0965535548689305E-3</v>
      </c>
      <c r="U279" s="33">
        <f t="shared" si="253"/>
        <v>-3.0932276874855447E-3</v>
      </c>
      <c r="V279" s="33">
        <f t="shared" si="254"/>
        <v>-3.0968981040201404E-3</v>
      </c>
      <c r="W279" s="33">
        <f t="shared" si="255"/>
        <v>-3.0075187969924588E-3</v>
      </c>
      <c r="X279" s="33">
        <f t="shared" si="256"/>
        <v>-3.0855182560119987E-3</v>
      </c>
      <c r="Y279" s="33">
        <f t="shared" si="257"/>
        <v>-3.0973992526964755E-3</v>
      </c>
      <c r="Z279" s="33">
        <f t="shared" si="258"/>
        <v>-3.0964391583285789E-3</v>
      </c>
      <c r="AA279" s="33">
        <f t="shared" si="259"/>
        <v>-2.8694585552433427E-3</v>
      </c>
      <c r="AB279" s="33">
        <f t="shared" si="260"/>
        <v>-3.0620426801903911E-3</v>
      </c>
      <c r="AC279" s="35">
        <f t="shared" si="261"/>
        <v>-4.42245800296448E-3</v>
      </c>
      <c r="AD279" s="32">
        <f t="shared" si="282"/>
        <v>6.9307391635797799E-6</v>
      </c>
      <c r="AE279" s="33">
        <f t="shared" si="283"/>
        <v>1.0256606546965585E-5</v>
      </c>
      <c r="AF279" s="33">
        <f t="shared" si="284"/>
        <v>6.5861900123698192E-6</v>
      </c>
      <c r="AG279" s="33">
        <f t="shared" si="285"/>
        <v>9.5965497040051417E-5</v>
      </c>
      <c r="AH279" s="33">
        <f t="shared" si="286"/>
        <v>1.7966038020511554E-5</v>
      </c>
      <c r="AI279" s="33">
        <f t="shared" si="287"/>
        <v>6.0850413360347133E-6</v>
      </c>
      <c r="AJ279" s="33">
        <f t="shared" si="288"/>
        <v>7.0451357039313933E-6</v>
      </c>
      <c r="AK279" s="33">
        <f t="shared" si="289"/>
        <v>2.3402573878916755E-4</v>
      </c>
      <c r="AL279" s="33">
        <f t="shared" si="290"/>
        <v>4.1441613842119196E-5</v>
      </c>
      <c r="AM279" s="35">
        <f t="shared" si="291"/>
        <v>-1.3189737089319697E-3</v>
      </c>
      <c r="AN279" s="52">
        <f t="shared" si="292"/>
        <v>-1.641102278304718E-5</v>
      </c>
      <c r="AO279" s="34">
        <f t="shared" si="293"/>
        <v>-1.3085155399661375E-5</v>
      </c>
      <c r="AP279" s="34">
        <f t="shared" si="294"/>
        <v>-1.6755571934257141E-5</v>
      </c>
      <c r="AQ279" s="34">
        <f t="shared" si="295"/>
        <v>7.2623735093424457E-5</v>
      </c>
      <c r="AR279" s="34">
        <f t="shared" si="296"/>
        <v>-5.3757239261154055E-6</v>
      </c>
      <c r="AS279" s="34">
        <f t="shared" si="297"/>
        <v>-1.7256720610592247E-5</v>
      </c>
      <c r="AT279" s="34">
        <f t="shared" si="298"/>
        <v>-1.6296626242695567E-5</v>
      </c>
      <c r="AU279" s="34">
        <f t="shared" si="299"/>
        <v>2.1068397684254059E-4</v>
      </c>
      <c r="AV279" s="34">
        <f t="shared" si="300"/>
        <v>1.8099851895492236E-5</v>
      </c>
      <c r="AW279" s="53">
        <f t="shared" si="301"/>
        <v>-1.3423154708785967E-3</v>
      </c>
      <c r="AX279" s="52">
        <f t="shared" si="302"/>
        <v>-4.0068786617553087E-6</v>
      </c>
      <c r="AY279" s="34">
        <f t="shared" si="303"/>
        <v>-6.8101127836950326E-7</v>
      </c>
      <c r="AZ279" s="34">
        <f t="shared" si="304"/>
        <v>-4.3514278129652695E-6</v>
      </c>
      <c r="BA279" s="34">
        <f t="shared" si="305"/>
        <v>8.5027879214716329E-5</v>
      </c>
      <c r="BB279" s="34">
        <f t="shared" si="306"/>
        <v>7.0284201951764658E-6</v>
      </c>
      <c r="BC279" s="34">
        <f t="shared" si="307"/>
        <v>-4.8525764893003753E-6</v>
      </c>
      <c r="BD279" s="34">
        <f t="shared" si="308"/>
        <v>-3.8924821214036953E-6</v>
      </c>
      <c r="BE279" s="34">
        <f t="shared" si="309"/>
        <v>2.2308812096383246E-4</v>
      </c>
      <c r="BF279" s="34">
        <f t="shared" si="310"/>
        <v>3.0503996016784107E-5</v>
      </c>
      <c r="BG279" s="53">
        <f t="shared" si="311"/>
        <v>-1.3299113267573048E-3</v>
      </c>
      <c r="BH279" s="32">
        <v>6.9307391635797799E-6</v>
      </c>
      <c r="BI279" s="33">
        <v>1.0256606546965585E-5</v>
      </c>
      <c r="BJ279" s="33">
        <v>6.5861900123698192E-6</v>
      </c>
      <c r="BK279" s="33">
        <v>9.5965497040051417E-5</v>
      </c>
      <c r="BL279" s="33">
        <v>1.7966038020511554E-5</v>
      </c>
      <c r="BM279" s="33">
        <v>6.0850413360347133E-6</v>
      </c>
      <c r="BN279" s="33">
        <v>7.0451357039313933E-6</v>
      </c>
      <c r="BO279" s="33">
        <v>2.3402573878916755E-4</v>
      </c>
      <c r="BP279" s="33">
        <v>4.1441613842119196E-5</v>
      </c>
      <c r="BQ279" s="35">
        <v>-1.3189737089319697E-3</v>
      </c>
      <c r="BR279" s="32">
        <v>-1.641102278304718E-5</v>
      </c>
      <c r="BS279" s="33">
        <v>-1.3085155399661375E-5</v>
      </c>
      <c r="BT279" s="33">
        <v>-1.6755571934257141E-5</v>
      </c>
      <c r="BU279" s="33">
        <v>7.2623735093424457E-5</v>
      </c>
      <c r="BV279" s="33">
        <v>-5.3757239261154055E-6</v>
      </c>
      <c r="BW279" s="33">
        <v>-1.7256720610592247E-5</v>
      </c>
      <c r="BX279" s="33">
        <v>-1.6296626242695567E-5</v>
      </c>
      <c r="BY279" s="33">
        <v>2.1068397684254059E-4</v>
      </c>
      <c r="BZ279" s="33">
        <v>1.8099851895492236E-5</v>
      </c>
      <c r="CA279" s="35">
        <v>-1.3423154708785967E-3</v>
      </c>
      <c r="CB279" s="52">
        <v>-4.0068786617553087E-6</v>
      </c>
      <c r="CC279" s="34">
        <v>-6.8101127836950326E-7</v>
      </c>
      <c r="CD279" s="34">
        <v>-4.3514278129652695E-6</v>
      </c>
      <c r="CE279" s="34">
        <v>8.5027879214716329E-5</v>
      </c>
      <c r="CF279" s="34">
        <v>7.0284201951764658E-6</v>
      </c>
      <c r="CG279" s="34">
        <v>-4.8525764893003753E-6</v>
      </c>
      <c r="CH279" s="34">
        <v>-3.8924821214036953E-6</v>
      </c>
      <c r="CI279" s="34">
        <v>2.2308812096383246E-4</v>
      </c>
      <c r="CJ279" s="34">
        <v>3.0503996016784107E-5</v>
      </c>
      <c r="CK279" s="53">
        <v>-1.3299113267573048E-3</v>
      </c>
      <c r="CL279" s="33">
        <v>0</v>
      </c>
      <c r="CM279" s="33">
        <f t="shared" si="267"/>
        <v>1.1656713985979339E-2</v>
      </c>
      <c r="CN279" s="33">
        <f t="shared" si="268"/>
        <v>5.8063665596241876E-3</v>
      </c>
      <c r="CO279" s="33">
        <f t="shared" si="269"/>
        <v>4.7163183004534925E-3</v>
      </c>
      <c r="CP279" s="33">
        <f t="shared" si="270"/>
        <v>4.9264304234020173E-3</v>
      </c>
      <c r="CQ279" s="33">
        <f t="shared" si="271"/>
        <v>4.1482918532023128E-3</v>
      </c>
      <c r="CR279" s="33">
        <f t="shared" si="272"/>
        <v>4.1833928779009266E-3</v>
      </c>
      <c r="CS279" s="33">
        <f t="shared" si="273"/>
        <v>9.8806762713188334E-3</v>
      </c>
      <c r="CT279" s="33">
        <f t="shared" si="274"/>
        <v>1.024178948941179E-2</v>
      </c>
      <c r="CU279" s="33">
        <f t="shared" si="275"/>
        <v>4.1917864761087387E-3</v>
      </c>
      <c r="CV279" s="33">
        <f t="shared" si="276"/>
        <v>5.1236435964794325E-3</v>
      </c>
      <c r="CW279" s="33">
        <f t="shared" si="277"/>
        <v>8.5905829778019083E-3</v>
      </c>
      <c r="CX279" s="35">
        <f t="shared" si="278"/>
        <v>8.8303102782600895E-3</v>
      </c>
    </row>
    <row r="280" spans="1:102" x14ac:dyDescent="0.3">
      <c r="A280" s="21">
        <v>43805</v>
      </c>
      <c r="B280" s="22">
        <v>3145.91</v>
      </c>
      <c r="C280" s="23">
        <v>5648.49</v>
      </c>
      <c r="D280" s="23">
        <v>6374.7049999999999</v>
      </c>
      <c r="E280" s="23">
        <f t="shared" si="312"/>
        <v>5632.1389353519653</v>
      </c>
      <c r="F280" s="23">
        <f>VLOOKUP($A280,Data!S$7:T$800,2,0)</f>
        <v>312.454793</v>
      </c>
      <c r="G280" s="23">
        <f>VLOOKUP($A280,Data!V$7:Y$800,4,0)</f>
        <v>30.823039533279193</v>
      </c>
      <c r="H280" s="23">
        <f>VLOOKUP($A280,Data!P$7:Q$800,2,0)</f>
        <v>56.023800000000001</v>
      </c>
      <c r="I280" s="23">
        <f>VLOOKUP($A280,Data!K$7:N$800,4,0)</f>
        <v>58.68360432772257</v>
      </c>
      <c r="J280" s="23">
        <f>VLOOKUP($A280,Data!AA$7:AB$800,2,0)</f>
        <v>574.49019999999996</v>
      </c>
      <c r="K280" s="23">
        <f>VLOOKUP($A280,Data!AD$7:AE$800,2,0)</f>
        <v>58.048699999999997</v>
      </c>
      <c r="L280" s="23">
        <f>VLOOKUP($A280,Data!AL$7:AO$800,4,0)</f>
        <v>309.4279843716767</v>
      </c>
      <c r="M280" s="23">
        <f>VLOOKUP($A280,Data!AG$7:AJ$800,4,0)</f>
        <v>31.235387928684396</v>
      </c>
      <c r="N280" s="23">
        <f>VLOOKUP($A280,Data!AQ$7:AU$800,5,0)</f>
        <v>31.509372932047846</v>
      </c>
      <c r="O280" s="24">
        <f>VLOOKUP($A280,Data!AQ$7:AW$800,7,0)</f>
        <v>31.540742567512829</v>
      </c>
      <c r="P280" s="32">
        <f t="shared" si="279"/>
        <v>9.1357303933048417E-3</v>
      </c>
      <c r="Q280" s="33">
        <f t="shared" si="265"/>
        <v>9.1689192931427854E-3</v>
      </c>
      <c r="R280" s="33">
        <f t="shared" si="266"/>
        <v>9.1840792617401412E-3</v>
      </c>
      <c r="S280" s="34">
        <f t="shared" si="280"/>
        <v>9.1768269314748459E-3</v>
      </c>
      <c r="T280" s="33">
        <f t="shared" si="281"/>
        <v>9.1750318817871435E-3</v>
      </c>
      <c r="U280" s="33">
        <f t="shared" si="253"/>
        <v>9.17510149393852E-3</v>
      </c>
      <c r="V280" s="33">
        <f t="shared" si="254"/>
        <v>9.1705440180709363E-3</v>
      </c>
      <c r="W280" s="33">
        <f t="shared" si="255"/>
        <v>9.1047040971168336E-3</v>
      </c>
      <c r="X280" s="33">
        <f t="shared" si="256"/>
        <v>9.1800943779540845E-3</v>
      </c>
      <c r="Y280" s="33">
        <f t="shared" si="257"/>
        <v>9.1828130840307942E-3</v>
      </c>
      <c r="Z280" s="33">
        <f t="shared" si="258"/>
        <v>9.1547219950547376E-3</v>
      </c>
      <c r="AA280" s="33">
        <f t="shared" si="259"/>
        <v>9.2223972504652529E-3</v>
      </c>
      <c r="AB280" s="33">
        <f t="shared" si="260"/>
        <v>9.1825888574910142E-3</v>
      </c>
      <c r="AC280" s="35">
        <f t="shared" si="261"/>
        <v>9.0956441205765071E-3</v>
      </c>
      <c r="AD280" s="32">
        <f t="shared" si="282"/>
        <v>6.1125886443580413E-6</v>
      </c>
      <c r="AE280" s="33">
        <f t="shared" si="283"/>
        <v>6.1822007957346159E-6</v>
      </c>
      <c r="AF280" s="33">
        <f t="shared" si="284"/>
        <v>1.6247249281509113E-6</v>
      </c>
      <c r="AG280" s="33">
        <f t="shared" si="285"/>
        <v>-6.4215196025951826E-5</v>
      </c>
      <c r="AH280" s="33">
        <f t="shared" si="286"/>
        <v>1.117508481129903E-5</v>
      </c>
      <c r="AI280" s="33">
        <f t="shared" si="287"/>
        <v>1.3893790888008795E-5</v>
      </c>
      <c r="AJ280" s="33">
        <f t="shared" si="288"/>
        <v>-1.4197298088047816E-5</v>
      </c>
      <c r="AK280" s="33">
        <f t="shared" si="289"/>
        <v>5.3477957322467518E-5</v>
      </c>
      <c r="AL280" s="33">
        <f t="shared" si="290"/>
        <v>1.3669564348228747E-5</v>
      </c>
      <c r="AM280" s="35">
        <f t="shared" si="291"/>
        <v>-7.3275172566278357E-5</v>
      </c>
      <c r="AN280" s="52">
        <f t="shared" si="292"/>
        <v>-9.0473799529977583E-6</v>
      </c>
      <c r="AO280" s="34">
        <f t="shared" si="293"/>
        <v>-8.9777678016211837E-6</v>
      </c>
      <c r="AP280" s="34">
        <f t="shared" si="294"/>
        <v>-1.3535243669204888E-5</v>
      </c>
      <c r="AQ280" s="34">
        <f t="shared" si="295"/>
        <v>-7.9375164623307626E-5</v>
      </c>
      <c r="AR280" s="34">
        <f t="shared" si="296"/>
        <v>-3.9848837860567698E-6</v>
      </c>
      <c r="AS280" s="34">
        <f t="shared" si="297"/>
        <v>-1.266177709347005E-6</v>
      </c>
      <c r="AT280" s="34">
        <f t="shared" si="298"/>
        <v>-2.9357266685403616E-5</v>
      </c>
      <c r="AU280" s="34">
        <f t="shared" si="299"/>
        <v>3.8317988725111718E-5</v>
      </c>
      <c r="AV280" s="34">
        <f t="shared" si="300"/>
        <v>-1.490404249127053E-6</v>
      </c>
      <c r="AW280" s="53">
        <f t="shared" si="301"/>
        <v>-8.8435141163634157E-5</v>
      </c>
      <c r="AX280" s="52">
        <f t="shared" si="302"/>
        <v>-1.7950496877805477E-6</v>
      </c>
      <c r="AY280" s="34">
        <f t="shared" si="303"/>
        <v>-1.7254375364039731E-6</v>
      </c>
      <c r="AZ280" s="34">
        <f t="shared" si="304"/>
        <v>-6.2829134039876777E-6</v>
      </c>
      <c r="BA280" s="34">
        <f t="shared" si="305"/>
        <v>-7.2122834358090415E-5</v>
      </c>
      <c r="BB280" s="34">
        <f t="shared" si="306"/>
        <v>3.2674464791604407E-6</v>
      </c>
      <c r="BC280" s="34">
        <f t="shared" si="307"/>
        <v>5.9861525558702056E-6</v>
      </c>
      <c r="BD280" s="34">
        <f t="shared" si="308"/>
        <v>-2.2104936420186405E-5</v>
      </c>
      <c r="BE280" s="34">
        <f t="shared" si="309"/>
        <v>4.5570318990328929E-5</v>
      </c>
      <c r="BF280" s="34">
        <f t="shared" si="310"/>
        <v>5.7619260160901575E-6</v>
      </c>
      <c r="BG280" s="53">
        <f t="shared" si="311"/>
        <v>-8.1182810898416946E-5</v>
      </c>
      <c r="BH280" s="32">
        <v>6.1125886443580413E-6</v>
      </c>
      <c r="BI280" s="33">
        <v>6.1822007957346159E-6</v>
      </c>
      <c r="BJ280" s="33">
        <v>1.6247249281509113E-6</v>
      </c>
      <c r="BK280" s="33">
        <v>-6.4215196025951826E-5</v>
      </c>
      <c r="BL280" s="33">
        <v>1.117508481129903E-5</v>
      </c>
      <c r="BM280" s="33">
        <v>1.3893790888008795E-5</v>
      </c>
      <c r="BN280" s="33">
        <v>-1.4197298088047816E-5</v>
      </c>
      <c r="BO280" s="33">
        <v>5.3477957322467518E-5</v>
      </c>
      <c r="BP280" s="33">
        <v>1.3669564348228747E-5</v>
      </c>
      <c r="BQ280" s="35">
        <v>-7.3275172566278357E-5</v>
      </c>
      <c r="BR280" s="32">
        <v>-9.0473799529977583E-6</v>
      </c>
      <c r="BS280" s="33">
        <v>-8.9777678016211837E-6</v>
      </c>
      <c r="BT280" s="33">
        <v>-1.3535243669204888E-5</v>
      </c>
      <c r="BU280" s="33">
        <v>-7.9375164623307626E-5</v>
      </c>
      <c r="BV280" s="33">
        <v>-3.9848837860567698E-6</v>
      </c>
      <c r="BW280" s="33">
        <v>-1.266177709347005E-6</v>
      </c>
      <c r="BX280" s="33">
        <v>-2.9357266685403616E-5</v>
      </c>
      <c r="BY280" s="33">
        <v>3.8317988725111718E-5</v>
      </c>
      <c r="BZ280" s="33">
        <v>-1.490404249127053E-6</v>
      </c>
      <c r="CA280" s="35">
        <v>-8.8435141163634157E-5</v>
      </c>
      <c r="CB280" s="52">
        <v>-1.7950496877805477E-6</v>
      </c>
      <c r="CC280" s="34">
        <v>-1.7254375364039731E-6</v>
      </c>
      <c r="CD280" s="34">
        <v>-6.2829134039876777E-6</v>
      </c>
      <c r="CE280" s="34">
        <v>-7.2122834358090415E-5</v>
      </c>
      <c r="CF280" s="34">
        <v>3.2674464791604407E-6</v>
      </c>
      <c r="CG280" s="34">
        <v>5.9861525558702056E-6</v>
      </c>
      <c r="CH280" s="34">
        <v>-2.2104936420186405E-5</v>
      </c>
      <c r="CI280" s="34">
        <v>4.5570318990328929E-5</v>
      </c>
      <c r="CJ280" s="34">
        <v>5.7619260160901575E-6</v>
      </c>
      <c r="CK280" s="53">
        <v>-8.1182810898416946E-5</v>
      </c>
      <c r="CL280" s="33">
        <v>0</v>
      </c>
      <c r="CM280" s="33">
        <f t="shared" si="267"/>
        <v>1.1633027177041955E-2</v>
      </c>
      <c r="CN280" s="33">
        <f t="shared" si="268"/>
        <v>5.7953313069465384E-3</v>
      </c>
      <c r="CO280" s="33">
        <f t="shared" si="269"/>
        <v>4.7093332441170421E-3</v>
      </c>
      <c r="CP280" s="33">
        <f t="shared" si="270"/>
        <v>4.9160913071559786E-3</v>
      </c>
      <c r="CQ280" s="33">
        <f t="shared" si="271"/>
        <v>4.141657796754572E-3</v>
      </c>
      <c r="CR280" s="33">
        <f t="shared" si="272"/>
        <v>4.0867352197604401E-3</v>
      </c>
      <c r="CS280" s="33">
        <f t="shared" si="273"/>
        <v>9.8624765611547982E-3</v>
      </c>
      <c r="CT280" s="33">
        <f t="shared" si="274"/>
        <v>1.0235623026365381E-2</v>
      </c>
      <c r="CU280" s="33">
        <f t="shared" si="275"/>
        <v>4.1846898343806949E-3</v>
      </c>
      <c r="CV280" s="33">
        <f t="shared" si="276"/>
        <v>4.887741883022434E-3</v>
      </c>
      <c r="CW280" s="33">
        <f t="shared" si="277"/>
        <v>8.5486569771338061E-3</v>
      </c>
      <c r="CX280" s="35">
        <f t="shared" si="278"/>
        <v>1.0166841688321382E-2</v>
      </c>
    </row>
    <row r="281" spans="1:102" x14ac:dyDescent="0.3">
      <c r="A281" s="21">
        <v>43804</v>
      </c>
      <c r="B281" s="22">
        <v>3117.43</v>
      </c>
      <c r="C281" s="23">
        <v>5597.17</v>
      </c>
      <c r="D281" s="23">
        <v>6316.692</v>
      </c>
      <c r="E281" s="23">
        <f t="shared" si="312"/>
        <v>5580.9237638533277</v>
      </c>
      <c r="F281" s="23">
        <f>VLOOKUP($A281,Data!S$7:T$800,2,0)</f>
        <v>309.61407400000002</v>
      </c>
      <c r="G281" s="23">
        <f>VLOOKUP($A281,Data!V$7:Y$800,4,0)</f>
        <v>30.542806186607379</v>
      </c>
      <c r="H281" s="23">
        <f>VLOOKUP($A281,Data!P$7:Q$800,2,0)</f>
        <v>55.514699999999998</v>
      </c>
      <c r="I281" s="23">
        <f>VLOOKUP($A281,Data!K$7:N$800,4,0)</f>
        <v>58.154128198449889</v>
      </c>
      <c r="J281" s="23">
        <f>VLOOKUP($A281,Data!AA$7:AB$800,2,0)</f>
        <v>569.26430000000005</v>
      </c>
      <c r="K281" s="23">
        <f>VLOOKUP($A281,Data!AD$7:AE$800,2,0)</f>
        <v>57.520499999999998</v>
      </c>
      <c r="L281" s="23">
        <f>VLOOKUP($A281,Data!AL$7:AO$800,4,0)</f>
        <v>306.62095477287278</v>
      </c>
      <c r="M281" s="23">
        <f>VLOOKUP($A281,Data!AG$7:AJ$800,4,0)</f>
        <v>30.949955147430707</v>
      </c>
      <c r="N281" s="23">
        <f>VLOOKUP($A281,Data!AQ$7:AU$800,5,0)</f>
        <v>31.222668008690107</v>
      </c>
      <c r="O281" s="24">
        <f>VLOOKUP($A281,Data!AQ$7:AW$800,7,0)</f>
        <v>31.256445066711674</v>
      </c>
      <c r="P281" s="32">
        <f t="shared" si="279"/>
        <v>1.500276282141666E-3</v>
      </c>
      <c r="Q281" s="33">
        <f t="shared" si="265"/>
        <v>1.6930012473803657E-3</v>
      </c>
      <c r="R281" s="33">
        <f t="shared" si="266"/>
        <v>1.7762293568843734E-3</v>
      </c>
      <c r="S281" s="34">
        <f t="shared" si="280"/>
        <v>1.7348363956729673E-3</v>
      </c>
      <c r="T281" s="33">
        <f t="shared" si="281"/>
        <v>1.7361407692633168E-3</v>
      </c>
      <c r="U281" s="33">
        <f t="shared" si="253"/>
        <v>1.7371787685371842E-3</v>
      </c>
      <c r="V281" s="33">
        <f t="shared" si="254"/>
        <v>1.7376900090944059E-3</v>
      </c>
      <c r="W281" s="33">
        <f t="shared" si="255"/>
        <v>1.6889039013681106E-3</v>
      </c>
      <c r="X281" s="33">
        <f t="shared" si="256"/>
        <v>1.7738474698829609E-3</v>
      </c>
      <c r="Y281" s="33">
        <f t="shared" si="257"/>
        <v>1.7450274554469125E-3</v>
      </c>
      <c r="Z281" s="33">
        <f t="shared" si="258"/>
        <v>1.7303492628160111E-3</v>
      </c>
      <c r="AA281" s="33">
        <f t="shared" si="259"/>
        <v>1.5585856074660231E-3</v>
      </c>
      <c r="AB281" s="33">
        <f t="shared" si="260"/>
        <v>1.7093390664799646E-3</v>
      </c>
      <c r="AC281" s="35">
        <f t="shared" si="261"/>
        <v>3.6257720645129776E-3</v>
      </c>
      <c r="AD281" s="32">
        <f t="shared" si="282"/>
        <v>4.3139521882951115E-5</v>
      </c>
      <c r="AE281" s="33">
        <f t="shared" si="283"/>
        <v>4.41775211568185E-5</v>
      </c>
      <c r="AF281" s="33">
        <f t="shared" si="284"/>
        <v>4.4688761714040126E-5</v>
      </c>
      <c r="AG281" s="33">
        <f t="shared" si="285"/>
        <v>-4.0973460122550875E-6</v>
      </c>
      <c r="AH281" s="33">
        <f t="shared" si="286"/>
        <v>8.0846222502595211E-5</v>
      </c>
      <c r="AI281" s="33">
        <f t="shared" si="287"/>
        <v>5.2026208066546786E-5</v>
      </c>
      <c r="AJ281" s="33">
        <f t="shared" si="288"/>
        <v>3.7348015435645365E-5</v>
      </c>
      <c r="AK281" s="33">
        <f t="shared" si="289"/>
        <v>-1.3441563991434258E-4</v>
      </c>
      <c r="AL281" s="33">
        <f t="shared" si="290"/>
        <v>1.633781909959886E-5</v>
      </c>
      <c r="AM281" s="35">
        <f t="shared" si="291"/>
        <v>1.9327708171326119E-3</v>
      </c>
      <c r="AN281" s="52">
        <f t="shared" si="292"/>
        <v>-4.0088587621056604E-5</v>
      </c>
      <c r="AO281" s="34">
        <f t="shared" si="293"/>
        <v>-3.9050588347189219E-5</v>
      </c>
      <c r="AP281" s="34">
        <f t="shared" si="294"/>
        <v>-3.8539347789967593E-5</v>
      </c>
      <c r="AQ281" s="34">
        <f t="shared" si="295"/>
        <v>-8.7325455516262807E-5</v>
      </c>
      <c r="AR281" s="34">
        <f t="shared" si="296"/>
        <v>-2.3818870014125082E-6</v>
      </c>
      <c r="AS281" s="34">
        <f t="shared" si="297"/>
        <v>-3.1201901437460933E-5</v>
      </c>
      <c r="AT281" s="34">
        <f t="shared" si="298"/>
        <v>-4.5880094068362354E-5</v>
      </c>
      <c r="AU281" s="34">
        <f t="shared" si="299"/>
        <v>-2.176437494183503E-4</v>
      </c>
      <c r="AV281" s="34">
        <f t="shared" si="300"/>
        <v>-6.6890290404408859E-5</v>
      </c>
      <c r="AW281" s="53">
        <f t="shared" si="301"/>
        <v>1.8495427076286042E-3</v>
      </c>
      <c r="AX281" s="52">
        <f t="shared" si="302"/>
        <v>1.3043735902495968E-6</v>
      </c>
      <c r="AY281" s="34">
        <f t="shared" si="303"/>
        <v>2.3423728641169816E-6</v>
      </c>
      <c r="AZ281" s="34">
        <f t="shared" si="304"/>
        <v>2.8536134213386077E-6</v>
      </c>
      <c r="BA281" s="34">
        <f t="shared" si="305"/>
        <v>-4.5932494304956606E-5</v>
      </c>
      <c r="BB281" s="34">
        <f t="shared" si="306"/>
        <v>3.9011074209893692E-5</v>
      </c>
      <c r="BC281" s="34">
        <f t="shared" si="307"/>
        <v>1.0191059773845268E-5</v>
      </c>
      <c r="BD281" s="34">
        <f t="shared" si="308"/>
        <v>-4.4871328570561531E-6</v>
      </c>
      <c r="BE281" s="34">
        <f t="shared" si="309"/>
        <v>-1.762507882070441E-4</v>
      </c>
      <c r="BF281" s="34">
        <f t="shared" si="310"/>
        <v>-2.5497329193102658E-5</v>
      </c>
      <c r="BG281" s="53">
        <f t="shared" si="311"/>
        <v>1.8909356688399104E-3</v>
      </c>
      <c r="BH281" s="32">
        <v>4.3139521882951115E-5</v>
      </c>
      <c r="BI281" s="33">
        <v>4.41775211568185E-5</v>
      </c>
      <c r="BJ281" s="33">
        <v>4.4688761714040126E-5</v>
      </c>
      <c r="BK281" s="33">
        <v>-4.0973460122550875E-6</v>
      </c>
      <c r="BL281" s="33">
        <v>8.0846222502595211E-5</v>
      </c>
      <c r="BM281" s="33">
        <v>5.2026208066546786E-5</v>
      </c>
      <c r="BN281" s="33">
        <v>3.7348015435645365E-5</v>
      </c>
      <c r="BO281" s="33">
        <v>-1.3441563991434258E-4</v>
      </c>
      <c r="BP281" s="33">
        <v>1.633781909959886E-5</v>
      </c>
      <c r="BQ281" s="35">
        <v>1.9327708171326119E-3</v>
      </c>
      <c r="BR281" s="32">
        <v>-4.0088587621056604E-5</v>
      </c>
      <c r="BS281" s="33">
        <v>-3.9050588347189219E-5</v>
      </c>
      <c r="BT281" s="33">
        <v>-3.8539347789967593E-5</v>
      </c>
      <c r="BU281" s="33">
        <v>-8.7325455516262807E-5</v>
      </c>
      <c r="BV281" s="33">
        <v>-2.3818870014125082E-6</v>
      </c>
      <c r="BW281" s="33">
        <v>-3.1201901437460933E-5</v>
      </c>
      <c r="BX281" s="33">
        <v>-4.5880094068362354E-5</v>
      </c>
      <c r="BY281" s="33">
        <v>-2.176437494183503E-4</v>
      </c>
      <c r="BZ281" s="33">
        <v>-6.6890290404408859E-5</v>
      </c>
      <c r="CA281" s="35">
        <v>1.8495427076286042E-3</v>
      </c>
      <c r="CB281" s="52">
        <v>1.3043735902495968E-6</v>
      </c>
      <c r="CC281" s="34">
        <v>2.3423728641169816E-6</v>
      </c>
      <c r="CD281" s="34">
        <v>2.8536134213386077E-6</v>
      </c>
      <c r="CE281" s="34">
        <v>-4.5932494304956606E-5</v>
      </c>
      <c r="CF281" s="34">
        <v>3.9011074209893692E-5</v>
      </c>
      <c r="CG281" s="34">
        <v>1.0191059773845268E-5</v>
      </c>
      <c r="CH281" s="34">
        <v>-4.4871328570561531E-6</v>
      </c>
      <c r="CI281" s="34">
        <v>-1.762507882070441E-4</v>
      </c>
      <c r="CJ281" s="34">
        <v>-2.5497329193102658E-5</v>
      </c>
      <c r="CK281" s="53">
        <v>1.8909356688399104E-3</v>
      </c>
      <c r="CL281" s="33">
        <v>0</v>
      </c>
      <c r="CM281" s="33">
        <f t="shared" si="267"/>
        <v>1.1617830420335817E-2</v>
      </c>
      <c r="CN281" s="33">
        <f t="shared" si="268"/>
        <v>5.787450165104957E-3</v>
      </c>
      <c r="CO281" s="33">
        <f t="shared" si="269"/>
        <v>4.7032477042778797E-3</v>
      </c>
      <c r="CP281" s="33">
        <f t="shared" si="270"/>
        <v>4.9099351970318672E-3</v>
      </c>
      <c r="CQ281" s="33">
        <f t="shared" si="271"/>
        <v>4.1400411681355997E-3</v>
      </c>
      <c r="CR281" s="33">
        <f t="shared" si="272"/>
        <v>4.1506310932681867E-3</v>
      </c>
      <c r="CS281" s="33">
        <f t="shared" si="273"/>
        <v>9.8512939200323668E-3</v>
      </c>
      <c r="CT281" s="33">
        <f t="shared" si="274"/>
        <v>1.0221714741055488E-2</v>
      </c>
      <c r="CU281" s="33">
        <f t="shared" si="275"/>
        <v>4.1988172115472455E-3</v>
      </c>
      <c r="CV281" s="33">
        <f t="shared" si="276"/>
        <v>4.8344936159201435E-3</v>
      </c>
      <c r="CW281" s="33">
        <f t="shared" si="277"/>
        <v>8.5349959995097979E-3</v>
      </c>
      <c r="CX281" s="35">
        <f t="shared" si="278"/>
        <v>1.0240194645572576E-2</v>
      </c>
    </row>
    <row r="282" spans="1:102" x14ac:dyDescent="0.3">
      <c r="A282" s="21">
        <v>43803</v>
      </c>
      <c r="B282" s="22">
        <v>3112.76</v>
      </c>
      <c r="C282" s="23">
        <v>5587.71</v>
      </c>
      <c r="D282" s="23">
        <v>6305.4920000000002</v>
      </c>
      <c r="E282" s="23">
        <f t="shared" si="312"/>
        <v>5571.258541765369</v>
      </c>
      <c r="F282" s="23">
        <f>VLOOKUP($A282,Data!S$7:T$800,2,0)</f>
        <v>309.077472</v>
      </c>
      <c r="G282" s="23">
        <f>VLOOKUP($A282,Data!V$7:Y$800,4,0)</f>
        <v>30.489839884104615</v>
      </c>
      <c r="H282" s="23">
        <f>VLOOKUP($A282,Data!P$7:Q$800,2,0)</f>
        <v>55.418399999999998</v>
      </c>
      <c r="I282" s="23">
        <f>VLOOKUP($A282,Data!K$7:N$800,4,0)</f>
        <v>58.056077063399393</v>
      </c>
      <c r="J282" s="23">
        <f>VLOOKUP($A282,Data!AA$7:AB$800,2,0)</f>
        <v>568.25630000000001</v>
      </c>
      <c r="K282" s="23">
        <f>VLOOKUP($A282,Data!AD$7:AE$800,2,0)</f>
        <v>57.420299999999997</v>
      </c>
      <c r="L282" s="23">
        <f>VLOOKUP($A282,Data!AL$7:AO$800,4,0)</f>
        <v>306.09130990043218</v>
      </c>
      <c r="M282" s="23">
        <f>VLOOKUP($A282,Data!AG$7:AJ$800,4,0)</f>
        <v>30.901792059082513</v>
      </c>
      <c r="N282" s="23">
        <f>VLOOKUP($A282,Data!AQ$7:AU$800,5,0)</f>
        <v>31.16938895447192</v>
      </c>
      <c r="O282" s="24">
        <f>VLOOKUP($A282,Data!AQ$7:AW$800,7,0)</f>
        <v>31.143525741089189</v>
      </c>
      <c r="P282" s="32">
        <f t="shared" si="279"/>
        <v>6.323548428811776E-3</v>
      </c>
      <c r="Q282" s="33">
        <f t="shared" si="265"/>
        <v>6.3974755907130199E-3</v>
      </c>
      <c r="R282" s="33">
        <f t="shared" si="266"/>
        <v>6.4286700456408497E-3</v>
      </c>
      <c r="S282" s="34">
        <f t="shared" si="280"/>
        <v>6.4129018031164886E-3</v>
      </c>
      <c r="T282" s="33">
        <f t="shared" si="281"/>
        <v>6.4107370928452312E-3</v>
      </c>
      <c r="U282" s="33">
        <f t="shared" ref="U282:U345" si="313">G282/IFERROR(G283,IFERROR(G284,G285))-1</f>
        <v>6.4107704673452837E-3</v>
      </c>
      <c r="V282" s="33">
        <f t="shared" ref="V282:V345" si="314">H282/IFERROR(H283,IFERROR(H284,H285))-1</f>
        <v>6.4123867480971874E-3</v>
      </c>
      <c r="W282" s="33">
        <f t="shared" ref="W282:W345" si="315">I282/IFERROR(I283,IFERROR(I284,I285))-1</f>
        <v>6.4592894781574373E-3</v>
      </c>
      <c r="X282" s="33">
        <f t="shared" ref="X282:X345" si="316">J282/IFERROR(J283,IFERROR(J284,J285))-1</f>
        <v>6.4260008359484644E-3</v>
      </c>
      <c r="Y282" s="33">
        <f t="shared" ref="Y282:Y345" si="317">K282/IFERROR(K283,IFERROR(K284,K285))-1</f>
        <v>6.4114136483537365E-3</v>
      </c>
      <c r="Z282" s="33">
        <f t="shared" ref="Z282:Z345" si="318">L282/IFERROR(L283,IFERROR(L284,L285))-1</f>
        <v>6.3909636305854445E-3</v>
      </c>
      <c r="AA282" s="33">
        <f t="shared" ref="AA282:AA345" si="319">M282/IFERROR(M283,IFERROR(M284,M285))-1</f>
        <v>6.3864252377670017E-3</v>
      </c>
      <c r="AB282" s="33">
        <f t="shared" ref="AB282:AB345" si="320">N282/IFERROR(N283,IFERROR(N284,N285))-1</f>
        <v>6.4105290930338565E-3</v>
      </c>
      <c r="AC282" s="35">
        <f t="shared" ref="AC282:AC345" si="321">O282/IFERROR(O283,IFERROR(O284,O285))-1</f>
        <v>5.702480817251665E-3</v>
      </c>
      <c r="AD282" s="32">
        <f t="shared" si="282"/>
        <v>1.3261502132211334E-5</v>
      </c>
      <c r="AE282" s="33">
        <f t="shared" si="283"/>
        <v>1.3294876632263808E-5</v>
      </c>
      <c r="AF282" s="33">
        <f t="shared" si="284"/>
        <v>1.4911157384167595E-5</v>
      </c>
      <c r="AG282" s="33">
        <f t="shared" si="285"/>
        <v>6.1813887444417404E-5</v>
      </c>
      <c r="AH282" s="33">
        <f t="shared" si="286"/>
        <v>2.852524523544453E-5</v>
      </c>
      <c r="AI282" s="33">
        <f t="shared" si="287"/>
        <v>1.393805764071665E-5</v>
      </c>
      <c r="AJ282" s="33">
        <f t="shared" si="288"/>
        <v>-6.511960127575378E-6</v>
      </c>
      <c r="AK282" s="33">
        <f t="shared" si="289"/>
        <v>-1.1050352946018194E-5</v>
      </c>
      <c r="AL282" s="33">
        <f t="shared" si="290"/>
        <v>1.3053502320836685E-5</v>
      </c>
      <c r="AM282" s="35">
        <f t="shared" si="291"/>
        <v>-6.9499477346135485E-4</v>
      </c>
      <c r="AN282" s="52">
        <f t="shared" si="292"/>
        <v>-1.7932952795618462E-5</v>
      </c>
      <c r="AO282" s="34">
        <f t="shared" si="293"/>
        <v>-1.7899578295565988E-5</v>
      </c>
      <c r="AP282" s="34">
        <f t="shared" si="294"/>
        <v>-1.6283297543662201E-5</v>
      </c>
      <c r="AQ282" s="34">
        <f t="shared" si="295"/>
        <v>3.0619432516587608E-5</v>
      </c>
      <c r="AR282" s="34">
        <f t="shared" si="296"/>
        <v>-2.669209692385266E-6</v>
      </c>
      <c r="AS282" s="34">
        <f t="shared" si="297"/>
        <v>-1.7256397287113145E-5</v>
      </c>
      <c r="AT282" s="34">
        <f t="shared" si="298"/>
        <v>-3.7706415055405174E-5</v>
      </c>
      <c r="AU282" s="34">
        <f t="shared" si="299"/>
        <v>-4.2244807873847989E-5</v>
      </c>
      <c r="AV282" s="34">
        <f t="shared" si="300"/>
        <v>-1.814095260699311E-5</v>
      </c>
      <c r="AW282" s="53">
        <f t="shared" si="301"/>
        <v>-7.2618922838918465E-4</v>
      </c>
      <c r="AX282" s="52">
        <f t="shared" si="302"/>
        <v>-2.1647102712574195E-6</v>
      </c>
      <c r="AY282" s="34">
        <f t="shared" si="303"/>
        <v>-2.1313357712049452E-6</v>
      </c>
      <c r="AZ282" s="34">
        <f t="shared" si="304"/>
        <v>-5.1505501930115827E-7</v>
      </c>
      <c r="BA282" s="34">
        <f t="shared" si="305"/>
        <v>4.638767504094865E-5</v>
      </c>
      <c r="BB282" s="34">
        <f t="shared" si="306"/>
        <v>1.3099032831975777E-5</v>
      </c>
      <c r="BC282" s="34">
        <f t="shared" si="307"/>
        <v>-1.488154762752103E-6</v>
      </c>
      <c r="BD282" s="34">
        <f t="shared" si="308"/>
        <v>-2.1938172531044131E-5</v>
      </c>
      <c r="BE282" s="34">
        <f t="shared" si="309"/>
        <v>-2.6476565349486947E-5</v>
      </c>
      <c r="BF282" s="34">
        <f t="shared" si="310"/>
        <v>-2.372710082632068E-6</v>
      </c>
      <c r="BG282" s="53">
        <f t="shared" si="311"/>
        <v>-7.1042098586482361E-4</v>
      </c>
      <c r="BH282" s="32">
        <v>1.3261502132211334E-5</v>
      </c>
      <c r="BI282" s="33">
        <v>1.3294876632263808E-5</v>
      </c>
      <c r="BJ282" s="33">
        <v>1.4911157384167595E-5</v>
      </c>
      <c r="BK282" s="33">
        <v>6.1813887444417404E-5</v>
      </c>
      <c r="BL282" s="33">
        <v>2.852524523544453E-5</v>
      </c>
      <c r="BM282" s="33">
        <v>1.393805764071665E-5</v>
      </c>
      <c r="BN282" s="33">
        <v>-6.511960127575378E-6</v>
      </c>
      <c r="BO282" s="33">
        <v>-1.1050352946018194E-5</v>
      </c>
      <c r="BP282" s="33">
        <v>1.3053502320836685E-5</v>
      </c>
      <c r="BQ282" s="35">
        <v>-6.9499477346135485E-4</v>
      </c>
      <c r="BR282" s="32">
        <v>-1.7932952795618462E-5</v>
      </c>
      <c r="BS282" s="33">
        <v>-1.7899578295565988E-5</v>
      </c>
      <c r="BT282" s="33">
        <v>-1.6283297543662201E-5</v>
      </c>
      <c r="BU282" s="33">
        <v>3.0619432516587608E-5</v>
      </c>
      <c r="BV282" s="33">
        <v>-2.669209692385266E-6</v>
      </c>
      <c r="BW282" s="33">
        <v>-1.7256397287113145E-5</v>
      </c>
      <c r="BX282" s="33">
        <v>-3.7706415055405174E-5</v>
      </c>
      <c r="BY282" s="33">
        <v>-4.2244807873847989E-5</v>
      </c>
      <c r="BZ282" s="33">
        <v>-1.814095260699311E-5</v>
      </c>
      <c r="CA282" s="35">
        <v>-7.2618922838918465E-4</v>
      </c>
      <c r="CB282" s="52">
        <v>-2.1647102712574195E-6</v>
      </c>
      <c r="CC282" s="34">
        <v>-2.1313357712049452E-6</v>
      </c>
      <c r="CD282" s="34">
        <v>-5.1505501930115827E-7</v>
      </c>
      <c r="CE282" s="34">
        <v>4.638767504094865E-5</v>
      </c>
      <c r="CF282" s="34">
        <v>1.3099032831975777E-5</v>
      </c>
      <c r="CG282" s="34">
        <v>-1.488154762752103E-6</v>
      </c>
      <c r="CH282" s="34">
        <v>-2.1938172531044131E-5</v>
      </c>
      <c r="CI282" s="34">
        <v>-2.6476565349486947E-5</v>
      </c>
      <c r="CJ282" s="34">
        <v>-2.372710082632068E-6</v>
      </c>
      <c r="CK282" s="53">
        <v>-7.1042098586482361E-4</v>
      </c>
      <c r="CL282" s="33">
        <v>0</v>
      </c>
      <c r="CM282" s="33">
        <f t="shared" ref="CM282:CM297" si="322">(D282/D$767)/($C282/$C$767)-1</f>
        <v>1.1533784665306968E-2</v>
      </c>
      <c r="CN282" s="33">
        <f t="shared" si="268"/>
        <v>5.7454457687320382E-3</v>
      </c>
      <c r="CO282" s="33">
        <f t="shared" si="269"/>
        <v>4.6599804046605353E-3</v>
      </c>
      <c r="CP282" s="33">
        <f t="shared" si="270"/>
        <v>4.8656177544295076E-3</v>
      </c>
      <c r="CQ282" s="33">
        <f t="shared" si="271"/>
        <v>4.0952452345548451E-3</v>
      </c>
      <c r="CR282" s="33">
        <f t="shared" si="272"/>
        <v>4.1547385088223088E-3</v>
      </c>
      <c r="CS282" s="33">
        <f t="shared" si="273"/>
        <v>9.769795822823335E-3</v>
      </c>
      <c r="CT282" s="33">
        <f t="shared" si="274"/>
        <v>1.0169248291326261E-2</v>
      </c>
      <c r="CU282" s="33">
        <f t="shared" si="275"/>
        <v>4.1613771629820384E-3</v>
      </c>
      <c r="CV282" s="33">
        <f t="shared" si="276"/>
        <v>4.9693489038769023E-3</v>
      </c>
      <c r="CW282" s="33">
        <f t="shared" si="277"/>
        <v>8.5185468543560461E-3</v>
      </c>
      <c r="CX282" s="35">
        <f t="shared" si="278"/>
        <v>8.2946858505077437E-3</v>
      </c>
    </row>
    <row r="283" spans="1:102" x14ac:dyDescent="0.3">
      <c r="A283" s="21">
        <v>43802</v>
      </c>
      <c r="B283" s="22">
        <v>3093.2</v>
      </c>
      <c r="C283" s="23">
        <v>5552.19</v>
      </c>
      <c r="D283" s="23">
        <v>6265.2150000000001</v>
      </c>
      <c r="E283" s="23">
        <f t="shared" si="312"/>
        <v>5535.7582675895273</v>
      </c>
      <c r="F283" s="23">
        <f>VLOOKUP($A283,Data!S$7:T$800,2,0)</f>
        <v>307.108679</v>
      </c>
      <c r="G283" s="23">
        <f>VLOOKUP($A283,Data!V$7:Y$800,4,0)</f>
        <v>30.295621607811391</v>
      </c>
      <c r="H283" s="23">
        <f>VLOOKUP($A283,Data!P$7:Q$800,2,0)</f>
        <v>55.065300000000001</v>
      </c>
      <c r="I283" s="23">
        <f>VLOOKUP($A283,Data!K$7:N$800,4,0)</f>
        <v>57.683482750207496</v>
      </c>
      <c r="J283" s="23">
        <f>VLOOKUP($A283,Data!AA$7:AB$800,2,0)</f>
        <v>564.62800000000004</v>
      </c>
      <c r="K283" s="23">
        <f>VLOOKUP($A283,Data!AD$7:AE$800,2,0)</f>
        <v>57.054499999999997</v>
      </c>
      <c r="L283" s="23">
        <f>VLOOKUP($A283,Data!AL$7:AO$800,4,0)</f>
        <v>304.14751419885431</v>
      </c>
      <c r="M283" s="23">
        <f>VLOOKUP($A283,Data!AG$7:AJ$800,4,0)</f>
        <v>30.705692449877507</v>
      </c>
      <c r="N283" s="23">
        <f>VLOOKUP($A283,Data!AQ$7:AU$800,5,0)</f>
        <v>30.97084942320847</v>
      </c>
      <c r="O283" s="24">
        <f>VLOOKUP($A283,Data!AQ$7:AW$800,7,0)</f>
        <v>30.966937374740699</v>
      </c>
      <c r="P283" s="32">
        <f t="shared" si="279"/>
        <v>-6.6380420505672832E-3</v>
      </c>
      <c r="Q283" s="33">
        <f t="shared" si="265"/>
        <v>-6.6163670097707517E-3</v>
      </c>
      <c r="R283" s="33">
        <f t="shared" si="266"/>
        <v>-6.6058050600955598E-3</v>
      </c>
      <c r="S283" s="34">
        <f t="shared" si="280"/>
        <v>-6.610640608666318E-3</v>
      </c>
      <c r="T283" s="33">
        <f t="shared" si="281"/>
        <v>-6.6098300952306399E-3</v>
      </c>
      <c r="U283" s="33">
        <f t="shared" si="313"/>
        <v>-6.6105639543102557E-3</v>
      </c>
      <c r="V283" s="33">
        <f t="shared" si="314"/>
        <v>-6.6117282859298188E-3</v>
      </c>
      <c r="W283" s="33">
        <f t="shared" si="315"/>
        <v>-6.5856129685917253E-3</v>
      </c>
      <c r="X283" s="33">
        <f t="shared" si="316"/>
        <v>-6.6085580844786884E-3</v>
      </c>
      <c r="Y283" s="33">
        <f t="shared" si="317"/>
        <v>-6.6023954577191235E-3</v>
      </c>
      <c r="Z283" s="33">
        <f t="shared" si="318"/>
        <v>-6.6141157486263591E-3</v>
      </c>
      <c r="AA283" s="33">
        <f t="shared" si="319"/>
        <v>-6.6498429145875892E-3</v>
      </c>
      <c r="AB283" s="33">
        <f t="shared" si="320"/>
        <v>-6.60103838358439E-3</v>
      </c>
      <c r="AC283" s="35">
        <f t="shared" si="321"/>
        <v>-7.1031422506289132E-3</v>
      </c>
      <c r="AD283" s="32">
        <f t="shared" si="282"/>
        <v>6.5369145401117379E-6</v>
      </c>
      <c r="AE283" s="33">
        <f t="shared" si="283"/>
        <v>5.8030554604959761E-6</v>
      </c>
      <c r="AF283" s="33">
        <f t="shared" si="284"/>
        <v>4.6387238409328901E-6</v>
      </c>
      <c r="AG283" s="33">
        <f t="shared" si="285"/>
        <v>3.0754041179026359E-5</v>
      </c>
      <c r="AH283" s="33">
        <f t="shared" si="286"/>
        <v>7.8089252920632291E-6</v>
      </c>
      <c r="AI283" s="33">
        <f t="shared" si="287"/>
        <v>1.3971552051628144E-5</v>
      </c>
      <c r="AJ283" s="33">
        <f t="shared" si="288"/>
        <v>2.2512611443925579E-6</v>
      </c>
      <c r="AK283" s="33">
        <f t="shared" si="289"/>
        <v>-3.3475904816837598E-5</v>
      </c>
      <c r="AL283" s="33">
        <f t="shared" si="290"/>
        <v>1.532862618636166E-5</v>
      </c>
      <c r="AM283" s="35">
        <f t="shared" si="291"/>
        <v>-4.867752408581616E-4</v>
      </c>
      <c r="AN283" s="52">
        <f t="shared" si="292"/>
        <v>-4.0250351350801239E-6</v>
      </c>
      <c r="AO283" s="34">
        <f t="shared" si="293"/>
        <v>-4.7588942146958857E-6</v>
      </c>
      <c r="AP283" s="34">
        <f t="shared" si="294"/>
        <v>-5.9232258342589716E-6</v>
      </c>
      <c r="AQ283" s="34">
        <f t="shared" si="295"/>
        <v>2.0192091503834497E-5</v>
      </c>
      <c r="AR283" s="34">
        <f t="shared" si="296"/>
        <v>-2.7530243831286327E-6</v>
      </c>
      <c r="AS283" s="34">
        <f t="shared" si="297"/>
        <v>3.4096023764362826E-6</v>
      </c>
      <c r="AT283" s="34">
        <f t="shared" si="298"/>
        <v>-8.3106885307993039E-6</v>
      </c>
      <c r="AU283" s="34">
        <f t="shared" si="299"/>
        <v>-4.403785449202946E-5</v>
      </c>
      <c r="AV283" s="34">
        <f t="shared" si="300"/>
        <v>4.7666765111697984E-6</v>
      </c>
      <c r="AW283" s="53">
        <f t="shared" si="301"/>
        <v>-4.9733719053335346E-4</v>
      </c>
      <c r="AX283" s="52">
        <f t="shared" si="302"/>
        <v>8.1051343570059942E-7</v>
      </c>
      <c r="AY283" s="34">
        <f t="shared" si="303"/>
        <v>7.6654356084837616E-8</v>
      </c>
      <c r="AZ283" s="34">
        <f t="shared" si="304"/>
        <v>-1.0876772634782483E-6</v>
      </c>
      <c r="BA283" s="34">
        <f t="shared" si="305"/>
        <v>2.5027640074615221E-5</v>
      </c>
      <c r="BB283" s="34">
        <f t="shared" si="306"/>
        <v>2.0825241876520906E-6</v>
      </c>
      <c r="BC283" s="34">
        <f t="shared" si="307"/>
        <v>8.2451509472170059E-6</v>
      </c>
      <c r="BD283" s="34">
        <f t="shared" si="308"/>
        <v>-3.4751399600185806E-6</v>
      </c>
      <c r="BE283" s="34">
        <f t="shared" si="309"/>
        <v>-3.9202305921248737E-5</v>
      </c>
      <c r="BF283" s="34">
        <f t="shared" si="310"/>
        <v>9.6022250819505217E-6</v>
      </c>
      <c r="BG283" s="53">
        <f t="shared" si="311"/>
        <v>-4.9250164196257273E-4</v>
      </c>
      <c r="BH283" s="32">
        <v>6.5369145401117379E-6</v>
      </c>
      <c r="BI283" s="33">
        <v>5.8030554604959761E-6</v>
      </c>
      <c r="BJ283" s="33">
        <v>4.6387238409328901E-6</v>
      </c>
      <c r="BK283" s="33">
        <v>3.0754041179026359E-5</v>
      </c>
      <c r="BL283" s="33">
        <v>7.8089252920632291E-6</v>
      </c>
      <c r="BM283" s="33">
        <v>1.3971552051628144E-5</v>
      </c>
      <c r="BN283" s="33">
        <v>2.2512611443925579E-6</v>
      </c>
      <c r="BO283" s="33">
        <v>-3.3475904816837598E-5</v>
      </c>
      <c r="BP283" s="33">
        <v>1.532862618636166E-5</v>
      </c>
      <c r="BQ283" s="35">
        <v>-4.867752408581616E-4</v>
      </c>
      <c r="BR283" s="32">
        <v>-4.0250351350801239E-6</v>
      </c>
      <c r="BS283" s="33">
        <v>-4.7588942146958857E-6</v>
      </c>
      <c r="BT283" s="33">
        <v>-5.9232258342589716E-6</v>
      </c>
      <c r="BU283" s="33">
        <v>2.0192091503834497E-5</v>
      </c>
      <c r="BV283" s="33">
        <v>-2.7530243831286327E-6</v>
      </c>
      <c r="BW283" s="33">
        <v>3.4096023764362826E-6</v>
      </c>
      <c r="BX283" s="33">
        <v>-8.3106885307993039E-6</v>
      </c>
      <c r="BY283" s="33">
        <v>-4.403785449202946E-5</v>
      </c>
      <c r="BZ283" s="33">
        <v>4.7666765111697984E-6</v>
      </c>
      <c r="CA283" s="35">
        <v>-4.9733719053335346E-4</v>
      </c>
      <c r="CB283" s="52">
        <v>8.1051343570059942E-7</v>
      </c>
      <c r="CC283" s="34">
        <v>7.6654356084837616E-8</v>
      </c>
      <c r="CD283" s="34">
        <v>-1.0876772634782483E-6</v>
      </c>
      <c r="CE283" s="34">
        <v>2.5027640074615221E-5</v>
      </c>
      <c r="CF283" s="34">
        <v>2.0825241876520906E-6</v>
      </c>
      <c r="CG283" s="34">
        <v>8.2451509472170059E-6</v>
      </c>
      <c r="CH283" s="34">
        <v>-3.4751399600185806E-6</v>
      </c>
      <c r="CI283" s="34">
        <v>-3.9202305921248737E-5</v>
      </c>
      <c r="CJ283" s="34">
        <v>9.6022250819505217E-6</v>
      </c>
      <c r="CK283" s="53">
        <v>-4.9250164196257273E-4</v>
      </c>
      <c r="CL283" s="33">
        <v>0</v>
      </c>
      <c r="CM283" s="33">
        <f t="shared" si="322"/>
        <v>1.1502431976345484E-2</v>
      </c>
      <c r="CN283" s="33">
        <f t="shared" si="268"/>
        <v>5.7300297870386263E-3</v>
      </c>
      <c r="CO283" s="33">
        <f t="shared" si="269"/>
        <v>4.6467419722975301E-3</v>
      </c>
      <c r="CP283" s="33">
        <f t="shared" si="270"/>
        <v>4.8523432895566376E-3</v>
      </c>
      <c r="CQ283" s="33">
        <f t="shared" si="271"/>
        <v>4.0803684082879599E-3</v>
      </c>
      <c r="CR283" s="33">
        <f t="shared" si="272"/>
        <v>4.0930661603904017E-3</v>
      </c>
      <c r="CS283" s="33">
        <f t="shared" si="273"/>
        <v>9.7411758040304441E-3</v>
      </c>
      <c r="CT283" s="33">
        <f t="shared" si="274"/>
        <v>1.0155258190440275E-2</v>
      </c>
      <c r="CU283" s="33">
        <f t="shared" si="275"/>
        <v>4.1678746963322855E-3</v>
      </c>
      <c r="CV283" s="33">
        <f t="shared" si="276"/>
        <v>4.9803836970008231E-3</v>
      </c>
      <c r="CW283" s="33">
        <f t="shared" si="277"/>
        <v>8.5054660102952262E-3</v>
      </c>
      <c r="CX283" s="35">
        <f t="shared" si="278"/>
        <v>8.9914719777581809E-3</v>
      </c>
    </row>
    <row r="284" spans="1:102" x14ac:dyDescent="0.3">
      <c r="A284" s="21">
        <v>43801</v>
      </c>
      <c r="B284" s="22">
        <v>3113.87</v>
      </c>
      <c r="C284" s="23">
        <v>5589.17</v>
      </c>
      <c r="D284" s="23">
        <v>6306.8770000000004</v>
      </c>
      <c r="E284" s="23">
        <f t="shared" si="312"/>
        <v>5572.5967016411159</v>
      </c>
      <c r="F284" s="23">
        <f>VLOOKUP($A284,Data!S$7:T$800,2,0)</f>
        <v>309.15212200000002</v>
      </c>
      <c r="G284" s="23">
        <f>VLOOKUP($A284,Data!V$7:Y$800,4,0)</f>
        <v>30.497225467191278</v>
      </c>
      <c r="H284" s="23">
        <f>VLOOKUP($A284,Data!P$7:Q$800,2,0)</f>
        <v>55.431800000000003</v>
      </c>
      <c r="I284" s="23">
        <f>VLOOKUP($A284,Data!K$7:N$800,4,0)</f>
        <v>58.065882176904438</v>
      </c>
      <c r="J284" s="23">
        <f>VLOOKUP($A284,Data!AA$7:AB$800,2,0)</f>
        <v>568.38419999999996</v>
      </c>
      <c r="K284" s="23">
        <f>VLOOKUP($A284,Data!AD$7:AE$800,2,0)</f>
        <v>57.433700000000002</v>
      </c>
      <c r="L284" s="23">
        <f>VLOOKUP($A284,Data!AL$7:AO$800,4,0)</f>
        <v>306.17257504928529</v>
      </c>
      <c r="M284" s="23">
        <f>VLOOKUP($A284,Data!AG$7:AJ$800,4,0)</f>
        <v>30.911247389310375</v>
      </c>
      <c r="N284" s="23">
        <f>VLOOKUP($A284,Data!AQ$7:AU$800,5,0)</f>
        <v>31.176647671157266</v>
      </c>
      <c r="O284" s="24">
        <f>VLOOKUP($A284,Data!AQ$7:AW$800,7,0)</f>
        <v>31.18847353886725</v>
      </c>
      <c r="P284" s="32">
        <f t="shared" si="279"/>
        <v>-8.6310641901572449E-3</v>
      </c>
      <c r="Q284" s="33">
        <f t="shared" si="265"/>
        <v>-8.6063618254993424E-3</v>
      </c>
      <c r="R284" s="33">
        <f t="shared" si="266"/>
        <v>-8.5964709307333464E-3</v>
      </c>
      <c r="S284" s="34">
        <f t="shared" si="280"/>
        <v>-8.6016599196469309E-3</v>
      </c>
      <c r="T284" s="33">
        <f t="shared" si="281"/>
        <v>-8.6042077793926364E-3</v>
      </c>
      <c r="U284" s="33">
        <f t="shared" si="313"/>
        <v>-8.6056174848271327E-3</v>
      </c>
      <c r="V284" s="33">
        <f t="shared" si="314"/>
        <v>-8.5991350786762677E-3</v>
      </c>
      <c r="W284" s="33">
        <f t="shared" si="315"/>
        <v>-8.7043856712420986E-3</v>
      </c>
      <c r="X284" s="33">
        <f t="shared" si="316"/>
        <v>-8.6017180412119032E-3</v>
      </c>
      <c r="Y284" s="33">
        <f t="shared" si="317"/>
        <v>-8.6014637851273834E-3</v>
      </c>
      <c r="Z284" s="33">
        <f t="shared" si="318"/>
        <v>-8.5784255375204177E-3</v>
      </c>
      <c r="AA284" s="33">
        <f t="shared" si="319"/>
        <v>-8.5547306902543641E-3</v>
      </c>
      <c r="AB284" s="33">
        <f t="shared" si="320"/>
        <v>-8.5635303972181331E-3</v>
      </c>
      <c r="AC284" s="35">
        <f t="shared" si="321"/>
        <v>-7.4222773074112958E-3</v>
      </c>
      <c r="AD284" s="32">
        <f t="shared" si="282"/>
        <v>2.1540461067059979E-6</v>
      </c>
      <c r="AE284" s="33">
        <f t="shared" si="283"/>
        <v>7.4434067220963129E-7</v>
      </c>
      <c r="AF284" s="33">
        <f t="shared" si="284"/>
        <v>7.2267468230746701E-6</v>
      </c>
      <c r="AG284" s="33">
        <f t="shared" si="285"/>
        <v>-9.8023845742756244E-5</v>
      </c>
      <c r="AH284" s="33">
        <f t="shared" si="286"/>
        <v>4.6437842874391677E-6</v>
      </c>
      <c r="AI284" s="33">
        <f t="shared" si="287"/>
        <v>4.898040371958956E-6</v>
      </c>
      <c r="AJ284" s="33">
        <f t="shared" si="288"/>
        <v>2.7936287978924668E-5</v>
      </c>
      <c r="AK284" s="33">
        <f t="shared" si="289"/>
        <v>5.163113524497831E-5</v>
      </c>
      <c r="AL284" s="33">
        <f t="shared" si="290"/>
        <v>4.2831428281209227E-5</v>
      </c>
      <c r="AM284" s="35">
        <f t="shared" si="291"/>
        <v>1.1840845180880466E-3</v>
      </c>
      <c r="AN284" s="52">
        <f t="shared" si="292"/>
        <v>-7.7368486592899188E-6</v>
      </c>
      <c r="AO284" s="34">
        <f t="shared" si="293"/>
        <v>-9.1465540937862855E-6</v>
      </c>
      <c r="AP284" s="34">
        <f t="shared" si="294"/>
        <v>-2.6641479429212467E-6</v>
      </c>
      <c r="AQ284" s="34">
        <f t="shared" si="295"/>
        <v>-1.0791474050875216E-4</v>
      </c>
      <c r="AR284" s="34">
        <f t="shared" si="296"/>
        <v>-5.2471104785567491E-6</v>
      </c>
      <c r="AS284" s="34">
        <f t="shared" si="297"/>
        <v>-4.9928543940369607E-6</v>
      </c>
      <c r="AT284" s="34">
        <f t="shared" si="298"/>
        <v>1.8045393212928751E-5</v>
      </c>
      <c r="AU284" s="34">
        <f t="shared" si="299"/>
        <v>4.1740240478982393E-5</v>
      </c>
      <c r="AV284" s="34">
        <f t="shared" si="300"/>
        <v>3.2940533515213311E-5</v>
      </c>
      <c r="AW284" s="53">
        <f t="shared" si="301"/>
        <v>1.1741936233220507E-3</v>
      </c>
      <c r="AX284" s="52">
        <f t="shared" si="302"/>
        <v>-2.5478597457384566E-6</v>
      </c>
      <c r="AY284" s="34">
        <f t="shared" si="303"/>
        <v>-3.9575651802348233E-6</v>
      </c>
      <c r="AZ284" s="34">
        <f t="shared" si="304"/>
        <v>2.5248409706302155E-6</v>
      </c>
      <c r="BA284" s="34">
        <f t="shared" si="305"/>
        <v>-1.027257515952007E-4</v>
      </c>
      <c r="BB284" s="34">
        <f t="shared" si="306"/>
        <v>-5.8121565005286868E-8</v>
      </c>
      <c r="BC284" s="34">
        <f t="shared" si="307"/>
        <v>1.9613451951450145E-7</v>
      </c>
      <c r="BD284" s="34">
        <f t="shared" si="308"/>
        <v>2.3234382126480213E-5</v>
      </c>
      <c r="BE284" s="34">
        <f t="shared" si="309"/>
        <v>4.6929229392533856E-5</v>
      </c>
      <c r="BF284" s="34">
        <f t="shared" si="310"/>
        <v>3.8129522428764773E-5</v>
      </c>
      <c r="BG284" s="53">
        <f t="shared" si="311"/>
        <v>1.1793826122356021E-3</v>
      </c>
      <c r="BH284" s="32">
        <v>2.1540461067059979E-6</v>
      </c>
      <c r="BI284" s="33">
        <v>7.4434067220963129E-7</v>
      </c>
      <c r="BJ284" s="33">
        <v>7.2267468230746701E-6</v>
      </c>
      <c r="BK284" s="33">
        <v>-9.8023845742756244E-5</v>
      </c>
      <c r="BL284" s="33">
        <v>4.6437842874391677E-6</v>
      </c>
      <c r="BM284" s="33">
        <v>4.898040371958956E-6</v>
      </c>
      <c r="BN284" s="33">
        <v>2.7936287978924668E-5</v>
      </c>
      <c r="BO284" s="33">
        <v>5.163113524497831E-5</v>
      </c>
      <c r="BP284" s="33">
        <v>4.2831428281209227E-5</v>
      </c>
      <c r="BQ284" s="35">
        <v>1.1840845180880466E-3</v>
      </c>
      <c r="BR284" s="32">
        <v>-7.7368486592899188E-6</v>
      </c>
      <c r="BS284" s="33">
        <v>-9.1465540937862855E-6</v>
      </c>
      <c r="BT284" s="33">
        <v>-2.6641479429212467E-6</v>
      </c>
      <c r="BU284" s="33">
        <v>-1.0791474050875216E-4</v>
      </c>
      <c r="BV284" s="33">
        <v>-5.2471104785567491E-6</v>
      </c>
      <c r="BW284" s="33">
        <v>-4.9928543940369607E-6</v>
      </c>
      <c r="BX284" s="33">
        <v>1.8045393212928751E-5</v>
      </c>
      <c r="BY284" s="33">
        <v>4.1740240478982393E-5</v>
      </c>
      <c r="BZ284" s="33">
        <v>3.2940533515213311E-5</v>
      </c>
      <c r="CA284" s="35">
        <v>1.1741936233220507E-3</v>
      </c>
      <c r="CB284" s="52">
        <v>-2.5478597457384566E-6</v>
      </c>
      <c r="CC284" s="34">
        <v>-3.9575651802348233E-6</v>
      </c>
      <c r="CD284" s="34">
        <v>2.5248409706302155E-6</v>
      </c>
      <c r="CE284" s="34">
        <v>-1.027257515952007E-4</v>
      </c>
      <c r="CF284" s="34">
        <v>-5.8121565005286868E-8</v>
      </c>
      <c r="CG284" s="34">
        <v>1.9613451951450145E-7</v>
      </c>
      <c r="CH284" s="34">
        <v>2.3234382126480213E-5</v>
      </c>
      <c r="CI284" s="34">
        <v>4.6929229392533856E-5</v>
      </c>
      <c r="CJ284" s="34">
        <v>3.8129522428764773E-5</v>
      </c>
      <c r="CK284" s="53">
        <v>1.1793826122356021E-3</v>
      </c>
      <c r="CL284" s="33">
        <v>0</v>
      </c>
      <c r="CM284" s="33">
        <f t="shared" si="322"/>
        <v>1.1491677496565655E-2</v>
      </c>
      <c r="CN284" s="33">
        <f t="shared" si="268"/>
        <v>5.7242322480384189E-3</v>
      </c>
      <c r="CO284" s="33">
        <f t="shared" si="269"/>
        <v>4.6401309848989047E-3</v>
      </c>
      <c r="CP284" s="33">
        <f t="shared" si="270"/>
        <v>4.8464732715494119E-3</v>
      </c>
      <c r="CQ284" s="33">
        <f t="shared" si="271"/>
        <v>4.0756797566536829E-3</v>
      </c>
      <c r="CR284" s="33">
        <f t="shared" si="272"/>
        <v>4.0619815295379613E-3</v>
      </c>
      <c r="CS284" s="33">
        <f t="shared" si="273"/>
        <v>9.7332383555348567E-3</v>
      </c>
      <c r="CT284" s="33">
        <f t="shared" si="274"/>
        <v>1.0141050951862907E-2</v>
      </c>
      <c r="CU284" s="33">
        <f t="shared" si="275"/>
        <v>4.1655990004978438E-3</v>
      </c>
      <c r="CV284" s="33">
        <f t="shared" si="276"/>
        <v>5.0142515405073862E-3</v>
      </c>
      <c r="CW284" s="33">
        <f t="shared" si="277"/>
        <v>8.48990428344365E-3</v>
      </c>
      <c r="CX284" s="35">
        <f t="shared" si="278"/>
        <v>9.4861377257282609E-3</v>
      </c>
    </row>
    <row r="285" spans="1:102" x14ac:dyDescent="0.3">
      <c r="A285" s="21">
        <v>43798</v>
      </c>
      <c r="B285" s="22">
        <v>3140.98</v>
      </c>
      <c r="C285" s="23">
        <v>5637.69</v>
      </c>
      <c r="D285" s="23">
        <v>6361.5640000000003</v>
      </c>
      <c r="E285" s="23">
        <f t="shared" si="312"/>
        <v>5620.9461690136131</v>
      </c>
      <c r="F285" s="23">
        <f>VLOOKUP($A285,Data!S$7:T$800,2,0)</f>
        <v>311.835217</v>
      </c>
      <c r="G285" s="23">
        <f>VLOOKUP($A285,Data!V$7:Y$800,4,0)</f>
        <v>30.76195105102336</v>
      </c>
      <c r="H285" s="23">
        <f>VLOOKUP($A285,Data!P$7:Q$800,2,0)</f>
        <v>55.912599999999998</v>
      </c>
      <c r="I285" s="23">
        <f>VLOOKUP($A285,Data!K$7:N$800,4,0)</f>
        <v>58.575748079167028</v>
      </c>
      <c r="J285" s="23">
        <f>VLOOKUP($A285,Data!AA$7:AB$800,2,0)</f>
        <v>573.31569999999999</v>
      </c>
      <c r="K285" s="23">
        <f>VLOOKUP($A285,Data!AD$7:AE$800,2,0)</f>
        <v>57.932000000000002</v>
      </c>
      <c r="L285" s="23">
        <f>VLOOKUP($A285,Data!AL$7:AO$800,4,0)</f>
        <v>308.82177969072671</v>
      </c>
      <c r="M285" s="23">
        <f>VLOOKUP($A285,Data!AG$7:AJ$800,4,0)</f>
        <v>31.177966496154752</v>
      </c>
      <c r="N285" s="23">
        <f>VLOOKUP($A285,Data!AQ$7:AU$800,5,0)</f>
        <v>31.445935899098167</v>
      </c>
      <c r="O285" s="24">
        <f>VLOOKUP($A285,Data!AQ$7:AW$800,7,0)</f>
        <v>31.421694065691451</v>
      </c>
      <c r="P285" s="32">
        <f t="shared" si="279"/>
        <v>-4.0112505271703291E-3</v>
      </c>
      <c r="Q285" s="33">
        <f t="shared" si="265"/>
        <v>-3.8554574512635886E-3</v>
      </c>
      <c r="R285" s="33">
        <f t="shared" si="266"/>
        <v>-3.7898356735646122E-3</v>
      </c>
      <c r="S285" s="34">
        <f t="shared" si="280"/>
        <v>-3.8230479016054695E-3</v>
      </c>
      <c r="T285" s="33">
        <f t="shared" si="281"/>
        <v>-3.8236838884726509E-3</v>
      </c>
      <c r="U285" s="33">
        <f t="shared" si="313"/>
        <v>-3.8227886111544818E-3</v>
      </c>
      <c r="V285" s="33">
        <f t="shared" si="314"/>
        <v>-3.8216832866833084E-3</v>
      </c>
      <c r="W285" s="33">
        <f t="shared" si="315"/>
        <v>-3.6691127418277958E-3</v>
      </c>
      <c r="X285" s="33">
        <f t="shared" si="316"/>
        <v>-3.7966939049770554E-3</v>
      </c>
      <c r="Y285" s="33">
        <f t="shared" si="317"/>
        <v>-3.790041339652328E-3</v>
      </c>
      <c r="Z285" s="33">
        <f t="shared" si="318"/>
        <v>-3.8189084189272915E-3</v>
      </c>
      <c r="AA285" s="33">
        <f t="shared" si="319"/>
        <v>-3.8455244640811515E-3</v>
      </c>
      <c r="AB285" s="33">
        <f t="shared" si="320"/>
        <v>-3.8276666499756917E-3</v>
      </c>
      <c r="AC285" s="35">
        <f t="shared" si="321"/>
        <v>-5.1834938541888143E-3</v>
      </c>
      <c r="AD285" s="32">
        <f t="shared" si="282"/>
        <v>3.1773562790937682E-5</v>
      </c>
      <c r="AE285" s="33">
        <f t="shared" si="283"/>
        <v>3.2668840109106867E-5</v>
      </c>
      <c r="AF285" s="33">
        <f t="shared" si="284"/>
        <v>3.3774164580280264E-5</v>
      </c>
      <c r="AG285" s="33">
        <f t="shared" si="285"/>
        <v>1.8634470943579284E-4</v>
      </c>
      <c r="AH285" s="33">
        <f t="shared" si="286"/>
        <v>5.8763546286533241E-5</v>
      </c>
      <c r="AI285" s="33">
        <f t="shared" si="287"/>
        <v>6.5416111611260597E-5</v>
      </c>
      <c r="AJ285" s="33">
        <f t="shared" si="288"/>
        <v>3.6549032336297138E-5</v>
      </c>
      <c r="AK285" s="33">
        <f t="shared" si="289"/>
        <v>9.9329871824371807E-6</v>
      </c>
      <c r="AL285" s="33">
        <f t="shared" si="290"/>
        <v>2.7790801287896905E-5</v>
      </c>
      <c r="AM285" s="35">
        <f t="shared" si="291"/>
        <v>-1.3280364029252256E-3</v>
      </c>
      <c r="AN285" s="52">
        <f t="shared" si="292"/>
        <v>-3.3848214908038798E-5</v>
      </c>
      <c r="AO285" s="34">
        <f t="shared" si="293"/>
        <v>-3.2952937589869613E-5</v>
      </c>
      <c r="AP285" s="34">
        <f t="shared" si="294"/>
        <v>-3.1847613118696216E-5</v>
      </c>
      <c r="AQ285" s="34">
        <f t="shared" si="295"/>
        <v>1.2072293173681636E-4</v>
      </c>
      <c r="AR285" s="34">
        <f t="shared" si="296"/>
        <v>-6.8582314124432386E-6</v>
      </c>
      <c r="AS285" s="34">
        <f t="shared" si="297"/>
        <v>-2.0566608771588335E-7</v>
      </c>
      <c r="AT285" s="34">
        <f t="shared" si="298"/>
        <v>-2.9072745362679342E-5</v>
      </c>
      <c r="AU285" s="34">
        <f t="shared" si="299"/>
        <v>-5.5688790516539299E-5</v>
      </c>
      <c r="AV285" s="34">
        <f t="shared" si="300"/>
        <v>-3.7830976411079575E-5</v>
      </c>
      <c r="AW285" s="53">
        <f t="shared" si="301"/>
        <v>-1.3936581806242021E-3</v>
      </c>
      <c r="AX285" s="52">
        <f t="shared" si="302"/>
        <v>-6.359868671701463E-7</v>
      </c>
      <c r="AY285" s="34">
        <f t="shared" si="303"/>
        <v>2.5929045099903902E-7</v>
      </c>
      <c r="AZ285" s="34">
        <f t="shared" si="304"/>
        <v>1.3646149221724357E-6</v>
      </c>
      <c r="BA285" s="34">
        <f t="shared" si="305"/>
        <v>1.5393515977768502E-4</v>
      </c>
      <c r="BB285" s="34">
        <f t="shared" si="306"/>
        <v>2.6353996628425413E-5</v>
      </c>
      <c r="BC285" s="34">
        <f t="shared" si="307"/>
        <v>3.3006561953152769E-5</v>
      </c>
      <c r="BD285" s="34">
        <f t="shared" si="308"/>
        <v>4.1394826781893101E-6</v>
      </c>
      <c r="BE285" s="34">
        <f t="shared" si="309"/>
        <v>-2.2476562475670647E-5</v>
      </c>
      <c r="BF285" s="34">
        <f t="shared" si="310"/>
        <v>-4.6187483702109233E-6</v>
      </c>
      <c r="BG285" s="53">
        <f t="shared" si="311"/>
        <v>-1.3604459525833335E-3</v>
      </c>
      <c r="BH285" s="32">
        <v>3.1773562790937682E-5</v>
      </c>
      <c r="BI285" s="33">
        <v>3.2668840109106867E-5</v>
      </c>
      <c r="BJ285" s="33">
        <v>3.3774164580280264E-5</v>
      </c>
      <c r="BK285" s="33">
        <v>1.8634470943579284E-4</v>
      </c>
      <c r="BL285" s="33">
        <v>5.8763546286533241E-5</v>
      </c>
      <c r="BM285" s="33">
        <v>6.5416111611260597E-5</v>
      </c>
      <c r="BN285" s="33">
        <v>3.6549032336297138E-5</v>
      </c>
      <c r="BO285" s="33">
        <v>9.9329871824371807E-6</v>
      </c>
      <c r="BP285" s="33">
        <v>2.7790801287896905E-5</v>
      </c>
      <c r="BQ285" s="35">
        <v>-1.3280364029252256E-3</v>
      </c>
      <c r="BR285" s="32">
        <v>-3.3848214908038798E-5</v>
      </c>
      <c r="BS285" s="33">
        <v>-3.2952937589869613E-5</v>
      </c>
      <c r="BT285" s="33">
        <v>-3.1847613118696216E-5</v>
      </c>
      <c r="BU285" s="33">
        <v>1.2072293173681636E-4</v>
      </c>
      <c r="BV285" s="33">
        <v>-6.8582314124432386E-6</v>
      </c>
      <c r="BW285" s="33">
        <v>-2.0566608771588335E-7</v>
      </c>
      <c r="BX285" s="33">
        <v>-2.9072745362679342E-5</v>
      </c>
      <c r="BY285" s="33">
        <v>-5.5688790516539299E-5</v>
      </c>
      <c r="BZ285" s="33">
        <v>-3.7830976411079575E-5</v>
      </c>
      <c r="CA285" s="35">
        <v>-1.3936581806242021E-3</v>
      </c>
      <c r="CB285" s="52">
        <v>-6.359868671701463E-7</v>
      </c>
      <c r="CC285" s="34">
        <v>2.5929045099903902E-7</v>
      </c>
      <c r="CD285" s="34">
        <v>1.3646149221724357E-6</v>
      </c>
      <c r="CE285" s="34">
        <v>1.5393515977768502E-4</v>
      </c>
      <c r="CF285" s="34">
        <v>2.6353996628425413E-5</v>
      </c>
      <c r="CG285" s="34">
        <v>3.3006561953152769E-5</v>
      </c>
      <c r="CH285" s="34">
        <v>4.1394826781893101E-6</v>
      </c>
      <c r="CI285" s="34">
        <v>-2.2476562475670647E-5</v>
      </c>
      <c r="CJ285" s="34">
        <v>-4.6187483702109233E-6</v>
      </c>
      <c r="CK285" s="53">
        <v>-1.3604459525833335E-3</v>
      </c>
      <c r="CL285" s="33">
        <v>0</v>
      </c>
      <c r="CM285" s="33">
        <f t="shared" si="322"/>
        <v>1.1481586189196369E-2</v>
      </c>
      <c r="CN285" s="33">
        <f t="shared" si="268"/>
        <v>5.7194623987637527E-3</v>
      </c>
      <c r="CO285" s="33">
        <f t="shared" si="269"/>
        <v>4.6379481622766949E-3</v>
      </c>
      <c r="CP285" s="33">
        <f t="shared" si="270"/>
        <v>4.8457188310235821E-3</v>
      </c>
      <c r="CQ285" s="33">
        <f t="shared" si="271"/>
        <v>4.0683606176601383E-3</v>
      </c>
      <c r="CR285" s="33">
        <f t="shared" si="272"/>
        <v>4.1612677720785918E-3</v>
      </c>
      <c r="CS285" s="33">
        <f t="shared" si="273"/>
        <v>9.7285086889296046E-3</v>
      </c>
      <c r="CT285" s="33">
        <f t="shared" si="274"/>
        <v>1.0136060313418183E-2</v>
      </c>
      <c r="CU285" s="33">
        <f t="shared" si="275"/>
        <v>4.1373036112559713E-3</v>
      </c>
      <c r="CV285" s="33">
        <f t="shared" si="276"/>
        <v>4.9619137783023515E-3</v>
      </c>
      <c r="CW285" s="33">
        <f t="shared" si="277"/>
        <v>8.4463361231712497E-3</v>
      </c>
      <c r="CX285" s="35">
        <f t="shared" si="278"/>
        <v>8.2818825026078624E-3</v>
      </c>
    </row>
    <row r="286" spans="1:102" x14ac:dyDescent="0.3">
      <c r="A286" s="21">
        <v>43796</v>
      </c>
      <c r="B286" s="22">
        <v>3153.63</v>
      </c>
      <c r="C286" s="23">
        <v>5659.51</v>
      </c>
      <c r="D286" s="23">
        <v>6385.7650000000003</v>
      </c>
      <c r="E286" s="23">
        <f t="shared" si="312"/>
        <v>5642.5177847905279</v>
      </c>
      <c r="F286" s="23">
        <f>VLOOKUP($A286,Data!S$7:T$800,2,0)</f>
        <v>313.03215299999999</v>
      </c>
      <c r="G286" s="23">
        <f>VLOOKUP($A286,Data!V$7:Y$800,4,0)</f>
        <v>30.879998758590162</v>
      </c>
      <c r="H286" s="23">
        <f>VLOOKUP($A286,Data!P$7:Q$800,2,0)</f>
        <v>56.127099999999999</v>
      </c>
      <c r="I286" s="23">
        <f>VLOOKUP($A286,Data!K$7:N$800,4,0)</f>
        <v>58.791460576278119</v>
      </c>
      <c r="J286" s="23">
        <f>VLOOKUP($A286,Data!AA$7:AB$800,2,0)</f>
        <v>575.50070000000005</v>
      </c>
      <c r="K286" s="23">
        <f>VLOOKUP($A286,Data!AD$7:AE$800,2,0)</f>
        <v>58.1524</v>
      </c>
      <c r="L286" s="23">
        <f>VLOOKUP($A286,Data!AL$7:AO$800,4,0)</f>
        <v>310.00566292679298</v>
      </c>
      <c r="M286" s="23">
        <f>VLOOKUP($A286,Data!AG$7:AJ$800,4,0)</f>
        <v>31.298324970513626</v>
      </c>
      <c r="N286" s="23">
        <f>VLOOKUP($A286,Data!AQ$7:AU$800,5,0)</f>
        <v>31.566762944869936</v>
      </c>
      <c r="O286" s="24">
        <f>VLOOKUP($A286,Data!AQ$7:AW$800,7,0)</f>
        <v>31.585416879970772</v>
      </c>
      <c r="P286" s="32">
        <f t="shared" si="279"/>
        <v>4.1744679225097503E-3</v>
      </c>
      <c r="Q286" s="33">
        <f t="shared" si="265"/>
        <v>4.258709504552316E-3</v>
      </c>
      <c r="R286" s="33">
        <f t="shared" si="266"/>
        <v>4.2949105883567373E-3</v>
      </c>
      <c r="S286" s="34">
        <f t="shared" si="280"/>
        <v>4.2768441884796895E-3</v>
      </c>
      <c r="T286" s="33">
        <f t="shared" si="281"/>
        <v>4.2730283478213948E-3</v>
      </c>
      <c r="U286" s="33">
        <f t="shared" si="313"/>
        <v>4.2722961010992488E-3</v>
      </c>
      <c r="V286" s="33">
        <f t="shared" si="314"/>
        <v>4.2692145969205342E-3</v>
      </c>
      <c r="W286" s="33">
        <f t="shared" si="315"/>
        <v>4.1869033662702559E-3</v>
      </c>
      <c r="X286" s="33">
        <f t="shared" si="316"/>
        <v>4.2921877680326403E-3</v>
      </c>
      <c r="Y286" s="33">
        <f t="shared" si="317"/>
        <v>4.2759840289579021E-3</v>
      </c>
      <c r="Z286" s="33">
        <f t="shared" si="318"/>
        <v>4.2524192362667357E-3</v>
      </c>
      <c r="AA286" s="33">
        <f t="shared" si="319"/>
        <v>4.2347170956160696E-3</v>
      </c>
      <c r="AB286" s="33">
        <f t="shared" si="320"/>
        <v>4.2747749604516994E-3</v>
      </c>
      <c r="AC286" s="35">
        <f t="shared" si="321"/>
        <v>4.0387166415858378E-3</v>
      </c>
      <c r="AD286" s="32">
        <f t="shared" si="282"/>
        <v>1.431884326907884E-5</v>
      </c>
      <c r="AE286" s="33">
        <f t="shared" si="283"/>
        <v>1.3586596546932839E-5</v>
      </c>
      <c r="AF286" s="33">
        <f t="shared" si="284"/>
        <v>1.0505092368218172E-5</v>
      </c>
      <c r="AG286" s="33">
        <f t="shared" si="285"/>
        <v>-7.1806138282060061E-5</v>
      </c>
      <c r="AH286" s="33">
        <f t="shared" si="286"/>
        <v>3.3478263480324344E-5</v>
      </c>
      <c r="AI286" s="33">
        <f t="shared" si="287"/>
        <v>1.7274524405586078E-5</v>
      </c>
      <c r="AJ286" s="33">
        <f t="shared" si="288"/>
        <v>-6.2902682855803249E-6</v>
      </c>
      <c r="AK286" s="33">
        <f t="shared" si="289"/>
        <v>-2.3992408936246434E-5</v>
      </c>
      <c r="AL286" s="33">
        <f t="shared" si="290"/>
        <v>1.6065455899383352E-5</v>
      </c>
      <c r="AM286" s="35">
        <f t="shared" si="291"/>
        <v>-2.1999286296647824E-4</v>
      </c>
      <c r="AN286" s="52">
        <f t="shared" si="292"/>
        <v>-2.188224053534249E-5</v>
      </c>
      <c r="AO286" s="34">
        <f t="shared" si="293"/>
        <v>-2.2614487257488491E-5</v>
      </c>
      <c r="AP286" s="34">
        <f t="shared" si="294"/>
        <v>-2.5695991436203158E-5</v>
      </c>
      <c r="AQ286" s="34">
        <f t="shared" si="295"/>
        <v>-1.0800722208648139E-4</v>
      </c>
      <c r="AR286" s="34">
        <f t="shared" si="296"/>
        <v>-2.7228203240969862E-6</v>
      </c>
      <c r="AS286" s="34">
        <f t="shared" si="297"/>
        <v>-1.8926559398835252E-5</v>
      </c>
      <c r="AT286" s="34">
        <f t="shared" si="298"/>
        <v>-4.2491352090001655E-5</v>
      </c>
      <c r="AU286" s="34">
        <f t="shared" si="299"/>
        <v>-6.0193492740667764E-5</v>
      </c>
      <c r="AV286" s="34">
        <f t="shared" si="300"/>
        <v>-2.0135627905037978E-5</v>
      </c>
      <c r="AW286" s="53">
        <f t="shared" si="301"/>
        <v>-2.5619394677089957E-4</v>
      </c>
      <c r="AX286" s="52">
        <f t="shared" si="302"/>
        <v>-3.8158406583388427E-6</v>
      </c>
      <c r="AY286" s="34">
        <f t="shared" si="303"/>
        <v>-4.5480873804848443E-6</v>
      </c>
      <c r="AZ286" s="34">
        <f t="shared" si="304"/>
        <v>-7.6295915591995112E-6</v>
      </c>
      <c r="BA286" s="34">
        <f t="shared" si="305"/>
        <v>-8.9940822209477744E-5</v>
      </c>
      <c r="BB286" s="34">
        <f t="shared" si="306"/>
        <v>1.5343579552906661E-5</v>
      </c>
      <c r="BC286" s="34">
        <f t="shared" si="307"/>
        <v>-8.6015952183160493E-7</v>
      </c>
      <c r="BD286" s="34">
        <f t="shared" si="308"/>
        <v>-2.4424952212998008E-5</v>
      </c>
      <c r="BE286" s="34">
        <f t="shared" si="309"/>
        <v>-4.2127092863664117E-5</v>
      </c>
      <c r="BF286" s="34">
        <f t="shared" si="310"/>
        <v>-2.0692280280343311E-6</v>
      </c>
      <c r="BG286" s="53">
        <f t="shared" si="311"/>
        <v>-2.3812754689389592E-4</v>
      </c>
      <c r="BH286" s="32">
        <v>1.431884326907884E-5</v>
      </c>
      <c r="BI286" s="33">
        <v>1.3586596546932839E-5</v>
      </c>
      <c r="BJ286" s="33">
        <v>1.0505092368218172E-5</v>
      </c>
      <c r="BK286" s="33">
        <v>-7.1806138282060061E-5</v>
      </c>
      <c r="BL286" s="33">
        <v>3.3478263480324344E-5</v>
      </c>
      <c r="BM286" s="33">
        <v>1.7274524405586078E-5</v>
      </c>
      <c r="BN286" s="33">
        <v>-6.2902682855803249E-6</v>
      </c>
      <c r="BO286" s="33">
        <v>-2.3992408936246434E-5</v>
      </c>
      <c r="BP286" s="33">
        <v>1.6065455899383352E-5</v>
      </c>
      <c r="BQ286" s="35">
        <v>-2.1999286296647824E-4</v>
      </c>
      <c r="BR286" s="32">
        <v>-2.188224053534249E-5</v>
      </c>
      <c r="BS286" s="33">
        <v>-2.2614487257488491E-5</v>
      </c>
      <c r="BT286" s="33">
        <v>-2.5695991436203158E-5</v>
      </c>
      <c r="BU286" s="33">
        <v>-1.0800722208648139E-4</v>
      </c>
      <c r="BV286" s="33">
        <v>-2.7228203240969862E-6</v>
      </c>
      <c r="BW286" s="33">
        <v>-1.8926559398835252E-5</v>
      </c>
      <c r="BX286" s="33">
        <v>-4.2491352090001655E-5</v>
      </c>
      <c r="BY286" s="33">
        <v>-6.0193492740667764E-5</v>
      </c>
      <c r="BZ286" s="33">
        <v>-2.0135627905037978E-5</v>
      </c>
      <c r="CA286" s="35">
        <v>-2.5619394677089957E-4</v>
      </c>
      <c r="CB286" s="52">
        <v>-3.8158406583388427E-6</v>
      </c>
      <c r="CC286" s="34">
        <v>-4.5480873804848443E-6</v>
      </c>
      <c r="CD286" s="34">
        <v>-7.6295915591995112E-6</v>
      </c>
      <c r="CE286" s="34">
        <v>-8.9940822209477744E-5</v>
      </c>
      <c r="CF286" s="34">
        <v>1.5343579552906661E-5</v>
      </c>
      <c r="CG286" s="34">
        <v>-8.6015952183160493E-7</v>
      </c>
      <c r="CH286" s="34">
        <v>-2.4424952212998008E-5</v>
      </c>
      <c r="CI286" s="34">
        <v>-4.2127092863664117E-5</v>
      </c>
      <c r="CJ286" s="34">
        <v>-2.0692280280343311E-6</v>
      </c>
      <c r="CK286" s="53">
        <v>-2.3812754689389592E-4</v>
      </c>
      <c r="CL286" s="33">
        <v>0</v>
      </c>
      <c r="CM286" s="33">
        <f t="shared" si="322"/>
        <v>1.1414958461260616E-2</v>
      </c>
      <c r="CN286" s="33">
        <f t="shared" si="268"/>
        <v>5.6867423937583261E-3</v>
      </c>
      <c r="CO286" s="33">
        <f t="shared" si="269"/>
        <v>4.6059047113213847E-3</v>
      </c>
      <c r="CP286" s="33">
        <f t="shared" si="270"/>
        <v>4.8127657141003866E-3</v>
      </c>
      <c r="CQ286" s="33">
        <f t="shared" si="271"/>
        <v>4.0343189511307109E-3</v>
      </c>
      <c r="CR286" s="33">
        <f t="shared" si="272"/>
        <v>3.9734585391595356E-3</v>
      </c>
      <c r="CS286" s="33">
        <f t="shared" si="273"/>
        <v>9.6689473247038027E-3</v>
      </c>
      <c r="CT286" s="33">
        <f t="shared" si="274"/>
        <v>1.0069729744556222E-2</v>
      </c>
      <c r="CU286" s="33">
        <f t="shared" si="275"/>
        <v>4.1004626723044613E-3</v>
      </c>
      <c r="CV286" s="33">
        <f t="shared" si="276"/>
        <v>4.9518929692276004E-3</v>
      </c>
      <c r="CW286" s="33">
        <f t="shared" si="277"/>
        <v>8.4182029068606834E-3</v>
      </c>
      <c r="CX286" s="35">
        <f t="shared" si="278"/>
        <v>9.6278945923762294E-3</v>
      </c>
    </row>
    <row r="287" spans="1:102" x14ac:dyDescent="0.3">
      <c r="A287" s="21">
        <v>43795</v>
      </c>
      <c r="B287" s="22">
        <v>3140.52</v>
      </c>
      <c r="C287" s="23">
        <v>5635.51</v>
      </c>
      <c r="D287" s="23">
        <v>6358.4560000000001</v>
      </c>
      <c r="E287" s="23">
        <f t="shared" si="312"/>
        <v>5618.4883853914262</v>
      </c>
      <c r="F287" s="23">
        <f>VLOOKUP($A287,Data!S$7:T$800,2,0)</f>
        <v>311.70024899999999</v>
      </c>
      <c r="G287" s="23">
        <f>VLOOKUP($A287,Data!V$7:Y$800,4,0)</f>
        <v>30.748631500118069</v>
      </c>
      <c r="H287" s="23">
        <f>VLOOKUP($A287,Data!P$7:Q$800,2,0)</f>
        <v>55.888500000000001</v>
      </c>
      <c r="I287" s="23">
        <f>VLOOKUP($A287,Data!K$7:N$800,4,0)</f>
        <v>58.546332738651877</v>
      </c>
      <c r="J287" s="23">
        <f>VLOOKUP($A287,Data!AA$7:AB$800,2,0)</f>
        <v>573.04110000000003</v>
      </c>
      <c r="K287" s="23">
        <f>VLOOKUP($A287,Data!AD$7:AE$800,2,0)</f>
        <v>57.904800000000002</v>
      </c>
      <c r="L287" s="23">
        <f>VLOOKUP($A287,Data!AL$7:AO$800,4,0)</f>
        <v>308.69297099881726</v>
      </c>
      <c r="M287" s="23">
        <f>VLOOKUP($A287,Data!AG$7:AJ$800,4,0)</f>
        <v>31.166344319416336</v>
      </c>
      <c r="N287" s="23">
        <f>VLOOKUP($A287,Data!AQ$7:AU$800,5,0)</f>
        <v>31.432396523265293</v>
      </c>
      <c r="O287" s="24">
        <f>VLOOKUP($A287,Data!AQ$7:AW$800,7,0)</f>
        <v>31.458365455886991</v>
      </c>
      <c r="P287" s="32">
        <f t="shared" si="279"/>
        <v>2.1955297992111156E-3</v>
      </c>
      <c r="Q287" s="33">
        <f t="shared" si="265"/>
        <v>2.2123146252848169E-3</v>
      </c>
      <c r="R287" s="33">
        <f t="shared" si="266"/>
        <v>2.2213420007650697E-3</v>
      </c>
      <c r="S287" s="34">
        <f t="shared" si="280"/>
        <v>2.2174701705319766E-3</v>
      </c>
      <c r="T287" s="33">
        <f t="shared" si="281"/>
        <v>2.2182154889689443E-3</v>
      </c>
      <c r="U287" s="33">
        <f t="shared" si="313"/>
        <v>2.2192763298576335E-3</v>
      </c>
      <c r="V287" s="33">
        <f t="shared" si="314"/>
        <v>2.2236369016130908E-3</v>
      </c>
      <c r="W287" s="33">
        <f t="shared" si="315"/>
        <v>2.1819402484055672E-3</v>
      </c>
      <c r="X287" s="33">
        <f t="shared" si="316"/>
        <v>2.218889893951026E-3</v>
      </c>
      <c r="Y287" s="33">
        <f t="shared" si="317"/>
        <v>2.2258300130504338E-3</v>
      </c>
      <c r="Z287" s="33">
        <f t="shared" si="318"/>
        <v>2.1914965732008351E-3</v>
      </c>
      <c r="AA287" s="33">
        <f t="shared" si="319"/>
        <v>2.2011990992505392E-3</v>
      </c>
      <c r="AB287" s="33">
        <f t="shared" si="320"/>
        <v>2.2269988455472234E-3</v>
      </c>
      <c r="AC287" s="35">
        <f t="shared" si="321"/>
        <v>2.8728805990303474E-3</v>
      </c>
      <c r="AD287" s="32">
        <f t="shared" si="282"/>
        <v>5.9008636841273443E-6</v>
      </c>
      <c r="AE287" s="33">
        <f t="shared" si="283"/>
        <v>6.9617045728165294E-6</v>
      </c>
      <c r="AF287" s="33">
        <f t="shared" si="284"/>
        <v>1.1322276328273873E-5</v>
      </c>
      <c r="AG287" s="33">
        <f t="shared" si="285"/>
        <v>-3.0374376879249709E-5</v>
      </c>
      <c r="AH287" s="33">
        <f t="shared" si="286"/>
        <v>6.5752686662090554E-6</v>
      </c>
      <c r="AI287" s="33">
        <f t="shared" si="287"/>
        <v>1.3515387765616893E-5</v>
      </c>
      <c r="AJ287" s="33">
        <f t="shared" si="288"/>
        <v>-2.0818052083981797E-5</v>
      </c>
      <c r="AK287" s="33">
        <f t="shared" si="289"/>
        <v>-1.1115526034277678E-5</v>
      </c>
      <c r="AL287" s="33">
        <f t="shared" si="290"/>
        <v>1.4684220262406456E-5</v>
      </c>
      <c r="AM287" s="35">
        <f t="shared" si="291"/>
        <v>6.605659737455305E-4</v>
      </c>
      <c r="AN287" s="52">
        <f t="shared" si="292"/>
        <v>-3.1265117961254418E-6</v>
      </c>
      <c r="AO287" s="34">
        <f t="shared" si="293"/>
        <v>-2.0656709074362567E-6</v>
      </c>
      <c r="AP287" s="34">
        <f t="shared" si="294"/>
        <v>2.2949008480210864E-6</v>
      </c>
      <c r="AQ287" s="34">
        <f t="shared" si="295"/>
        <v>-3.9401752359502495E-5</v>
      </c>
      <c r="AR287" s="34">
        <f t="shared" si="296"/>
        <v>-2.4521068140437308E-6</v>
      </c>
      <c r="AS287" s="34">
        <f t="shared" si="297"/>
        <v>4.4880122853641069E-6</v>
      </c>
      <c r="AT287" s="34">
        <f t="shared" si="298"/>
        <v>-2.9845427564234583E-5</v>
      </c>
      <c r="AU287" s="34">
        <f t="shared" si="299"/>
        <v>-2.0142901514530465E-5</v>
      </c>
      <c r="AV287" s="34">
        <f t="shared" si="300"/>
        <v>5.6568447821536694E-6</v>
      </c>
      <c r="AW287" s="53">
        <f t="shared" si="301"/>
        <v>6.5153859826527771E-4</v>
      </c>
      <c r="AX287" s="52">
        <f t="shared" si="302"/>
        <v>7.4531843696767908E-7</v>
      </c>
      <c r="AY287" s="34">
        <f t="shared" si="303"/>
        <v>1.8061593256568642E-6</v>
      </c>
      <c r="AZ287" s="34">
        <f t="shared" si="304"/>
        <v>6.1667310811142073E-6</v>
      </c>
      <c r="BA287" s="34">
        <f t="shared" si="305"/>
        <v>-3.5529922126409375E-5</v>
      </c>
      <c r="BB287" s="34">
        <f t="shared" si="306"/>
        <v>1.4197234190493901E-6</v>
      </c>
      <c r="BC287" s="34">
        <f t="shared" si="307"/>
        <v>8.3598425184572278E-6</v>
      </c>
      <c r="BD287" s="34">
        <f t="shared" si="308"/>
        <v>-2.5973597331141463E-5</v>
      </c>
      <c r="BE287" s="34">
        <f t="shared" si="309"/>
        <v>-1.6271071281437344E-5</v>
      </c>
      <c r="BF287" s="34">
        <f t="shared" si="310"/>
        <v>9.5286750152467903E-6</v>
      </c>
      <c r="BG287" s="53">
        <f t="shared" si="311"/>
        <v>6.5541042849837083E-4</v>
      </c>
      <c r="BH287" s="32">
        <v>5.9008636841273443E-6</v>
      </c>
      <c r="BI287" s="33">
        <v>6.9617045728165294E-6</v>
      </c>
      <c r="BJ287" s="33">
        <v>1.1322276328273873E-5</v>
      </c>
      <c r="BK287" s="33">
        <v>-3.0374376879249709E-5</v>
      </c>
      <c r="BL287" s="33">
        <v>6.5752686662090554E-6</v>
      </c>
      <c r="BM287" s="33">
        <v>1.3515387765616893E-5</v>
      </c>
      <c r="BN287" s="33">
        <v>-2.0818052083981797E-5</v>
      </c>
      <c r="BO287" s="33">
        <v>-1.1115526034277678E-5</v>
      </c>
      <c r="BP287" s="33">
        <v>1.4684220262406456E-5</v>
      </c>
      <c r="BQ287" s="35">
        <v>6.605659737455305E-4</v>
      </c>
      <c r="BR287" s="32">
        <v>-3.1265117961254418E-6</v>
      </c>
      <c r="BS287" s="33">
        <v>-2.0656709074362567E-6</v>
      </c>
      <c r="BT287" s="33">
        <v>2.2949008480210864E-6</v>
      </c>
      <c r="BU287" s="33">
        <v>-3.9401752359502495E-5</v>
      </c>
      <c r="BV287" s="33">
        <v>-2.4521068140437308E-6</v>
      </c>
      <c r="BW287" s="33">
        <v>4.4880122853641069E-6</v>
      </c>
      <c r="BX287" s="33">
        <v>-2.9845427564234583E-5</v>
      </c>
      <c r="BY287" s="33">
        <v>-2.0142901514530465E-5</v>
      </c>
      <c r="BZ287" s="33">
        <v>5.6568447821536694E-6</v>
      </c>
      <c r="CA287" s="35">
        <v>6.5153859826527771E-4</v>
      </c>
      <c r="CB287" s="52">
        <v>7.4531843696767908E-7</v>
      </c>
      <c r="CC287" s="34">
        <v>1.8061593256568642E-6</v>
      </c>
      <c r="CD287" s="34">
        <v>6.1667310811142073E-6</v>
      </c>
      <c r="CE287" s="34">
        <v>-3.5529922126409375E-5</v>
      </c>
      <c r="CF287" s="34">
        <v>1.4197234190493901E-6</v>
      </c>
      <c r="CG287" s="34">
        <v>8.3598425184572278E-6</v>
      </c>
      <c r="CH287" s="34">
        <v>-2.5973597331141463E-5</v>
      </c>
      <c r="CI287" s="34">
        <v>-1.6271071281437344E-5</v>
      </c>
      <c r="CJ287" s="34">
        <v>9.5286750152467903E-6</v>
      </c>
      <c r="CK287" s="53">
        <v>6.5541042849837083E-4</v>
      </c>
      <c r="CL287" s="33">
        <v>0</v>
      </c>
      <c r="CM287" s="33">
        <f t="shared" si="322"/>
        <v>1.1378500726300533E-2</v>
      </c>
      <c r="CN287" s="33">
        <f t="shared" si="268"/>
        <v>5.6685822506576944E-3</v>
      </c>
      <c r="CO287" s="33">
        <f t="shared" si="269"/>
        <v>4.5915811219281455E-3</v>
      </c>
      <c r="CP287" s="33">
        <f t="shared" si="270"/>
        <v>4.7991718056497046E-3</v>
      </c>
      <c r="CQ287" s="33">
        <f t="shared" si="271"/>
        <v>4.0238163158730078E-3</v>
      </c>
      <c r="CR287" s="33">
        <f t="shared" si="272"/>
        <v>4.0452494146965279E-3</v>
      </c>
      <c r="CS287" s="33">
        <f t="shared" si="273"/>
        <v>9.6352898259619568E-3</v>
      </c>
      <c r="CT287" s="33">
        <f t="shared" si="274"/>
        <v>1.005235556208528E-2</v>
      </c>
      <c r="CU287" s="33">
        <f t="shared" si="275"/>
        <v>4.1067519887900694E-3</v>
      </c>
      <c r="CV287" s="33">
        <f t="shared" si="276"/>
        <v>4.9759025123821132E-3</v>
      </c>
      <c r="CW287" s="33">
        <f t="shared" si="277"/>
        <v>8.4020711682462057E-3</v>
      </c>
      <c r="CX287" s="35">
        <f t="shared" si="278"/>
        <v>9.849112088655021E-3</v>
      </c>
    </row>
    <row r="288" spans="1:102" x14ac:dyDescent="0.3">
      <c r="A288" s="21">
        <v>43794</v>
      </c>
      <c r="B288" s="22">
        <v>3133.64</v>
      </c>
      <c r="C288" s="23">
        <v>5623.07</v>
      </c>
      <c r="D288" s="23">
        <v>6344.3630000000003</v>
      </c>
      <c r="E288" s="23">
        <f t="shared" si="312"/>
        <v>5606.0571209514183</v>
      </c>
      <c r="F288" s="23">
        <f>VLOOKUP($A288,Data!S$7:T$800,2,0)</f>
        <v>311.01036099999999</v>
      </c>
      <c r="G288" s="23">
        <f>VLOOKUP($A288,Data!V$7:Y$800,4,0)</f>
        <v>30.68054289747851</v>
      </c>
      <c r="H288" s="23">
        <f>VLOOKUP($A288,Data!P$7:Q$800,2,0)</f>
        <v>55.764499999999998</v>
      </c>
      <c r="I288" s="23">
        <f>VLOOKUP($A288,Data!K$7:N$800,4,0)</f>
        <v>58.41886626308623</v>
      </c>
      <c r="J288" s="23">
        <f>VLOOKUP($A288,Data!AA$7:AB$800,2,0)</f>
        <v>571.77239999999995</v>
      </c>
      <c r="K288" s="23">
        <f>VLOOKUP($A288,Data!AD$7:AE$800,2,0)</f>
        <v>57.776200000000003</v>
      </c>
      <c r="L288" s="23">
        <f>VLOOKUP($A288,Data!AL$7:AO$800,4,0)</f>
        <v>308.01795071534025</v>
      </c>
      <c r="M288" s="23">
        <f>VLOOKUP($A288,Data!AG$7:AJ$800,4,0)</f>
        <v>31.097891668287513</v>
      </c>
      <c r="N288" s="23">
        <f>VLOOKUP($A288,Data!AQ$7:AU$800,5,0)</f>
        <v>31.362552155820865</v>
      </c>
      <c r="O288" s="24">
        <f>VLOOKUP($A288,Data!AQ$7:AW$800,7,0)</f>
        <v>31.368248224138295</v>
      </c>
      <c r="P288" s="32">
        <f t="shared" si="279"/>
        <v>7.5073385439943241E-3</v>
      </c>
      <c r="Q288" s="33">
        <f t="shared" si="265"/>
        <v>7.5922375329260383E-3</v>
      </c>
      <c r="R288" s="33">
        <f t="shared" si="266"/>
        <v>7.6276095132772337E-3</v>
      </c>
      <c r="S288" s="34">
        <f t="shared" si="280"/>
        <v>7.6095688678847976E-3</v>
      </c>
      <c r="T288" s="33">
        <f t="shared" si="281"/>
        <v>7.6027085285748086E-3</v>
      </c>
      <c r="U288" s="33">
        <f t="shared" si="313"/>
        <v>7.6027128202806882E-3</v>
      </c>
      <c r="V288" s="33">
        <f t="shared" si="314"/>
        <v>7.5979329285920105E-3</v>
      </c>
      <c r="W288" s="33">
        <f t="shared" si="315"/>
        <v>7.6103500761035558E-3</v>
      </c>
      <c r="X288" s="33">
        <f t="shared" si="316"/>
        <v>7.6225621071217553E-3</v>
      </c>
      <c r="Y288" s="33">
        <f t="shared" si="317"/>
        <v>7.5967115795789741E-3</v>
      </c>
      <c r="Z288" s="33">
        <f t="shared" si="318"/>
        <v>7.5983260914875839E-3</v>
      </c>
      <c r="AA288" s="33">
        <f t="shared" si="319"/>
        <v>7.6369740604573799E-3</v>
      </c>
      <c r="AB288" s="33">
        <f t="shared" si="320"/>
        <v>7.6345788795748604E-3</v>
      </c>
      <c r="AC288" s="35">
        <f t="shared" si="321"/>
        <v>8.7867375979446827E-3</v>
      </c>
      <c r="AD288" s="32">
        <f t="shared" si="282"/>
        <v>1.0470995648770298E-5</v>
      </c>
      <c r="AE288" s="33">
        <f t="shared" si="283"/>
        <v>1.0475287354649865E-5</v>
      </c>
      <c r="AF288" s="33">
        <f t="shared" si="284"/>
        <v>5.6953956659722138E-6</v>
      </c>
      <c r="AG288" s="33">
        <f t="shared" si="285"/>
        <v>1.8112543177517537E-5</v>
      </c>
      <c r="AH288" s="33">
        <f t="shared" si="286"/>
        <v>3.0324574195716991E-5</v>
      </c>
      <c r="AI288" s="33">
        <f t="shared" si="287"/>
        <v>4.4740466529358258E-6</v>
      </c>
      <c r="AJ288" s="33">
        <f t="shared" si="288"/>
        <v>6.088558561545554E-6</v>
      </c>
      <c r="AK288" s="33">
        <f t="shared" si="289"/>
        <v>4.4736527531341608E-5</v>
      </c>
      <c r="AL288" s="33">
        <f t="shared" si="290"/>
        <v>4.2341346648822054E-5</v>
      </c>
      <c r="AM288" s="35">
        <f t="shared" si="291"/>
        <v>1.1945000650186444E-3</v>
      </c>
      <c r="AN288" s="52">
        <f t="shared" si="292"/>
        <v>-2.4900984702425077E-5</v>
      </c>
      <c r="AO288" s="34">
        <f t="shared" si="293"/>
        <v>-2.4896692996545511E-5</v>
      </c>
      <c r="AP288" s="34">
        <f t="shared" si="294"/>
        <v>-2.9676584685223162E-5</v>
      </c>
      <c r="AQ288" s="34">
        <f t="shared" si="295"/>
        <v>-1.7259437173677838E-5</v>
      </c>
      <c r="AR288" s="34">
        <f t="shared" si="296"/>
        <v>-5.0474061554783844E-6</v>
      </c>
      <c r="AS288" s="34">
        <f t="shared" si="297"/>
        <v>-3.089793369825955E-5</v>
      </c>
      <c r="AT288" s="34">
        <f t="shared" si="298"/>
        <v>-2.9283421789649822E-5</v>
      </c>
      <c r="AU288" s="34">
        <f t="shared" si="299"/>
        <v>9.3645471801462321E-6</v>
      </c>
      <c r="AV288" s="34">
        <f t="shared" si="300"/>
        <v>6.9693662976266779E-6</v>
      </c>
      <c r="AW288" s="53">
        <f t="shared" si="301"/>
        <v>1.159128084667449E-3</v>
      </c>
      <c r="AX288" s="52">
        <f t="shared" si="302"/>
        <v>-6.8603393099664345E-6</v>
      </c>
      <c r="AY288" s="34">
        <f t="shared" si="303"/>
        <v>-6.8560476040868679E-6</v>
      </c>
      <c r="AZ288" s="34">
        <f t="shared" si="304"/>
        <v>-1.1635939292764519E-5</v>
      </c>
      <c r="BA288" s="34">
        <f t="shared" si="305"/>
        <v>7.8120821878080449E-7</v>
      </c>
      <c r="BB288" s="34">
        <f t="shared" si="306"/>
        <v>1.2993239236980259E-5</v>
      </c>
      <c r="BC288" s="34">
        <f t="shared" si="307"/>
        <v>-1.2857288305800907E-5</v>
      </c>
      <c r="BD288" s="34">
        <f t="shared" si="308"/>
        <v>-1.1242776397191179E-5</v>
      </c>
      <c r="BE288" s="34">
        <f t="shared" si="309"/>
        <v>2.7405192572604875E-5</v>
      </c>
      <c r="BF288" s="34">
        <f t="shared" si="310"/>
        <v>2.5010011690085321E-5</v>
      </c>
      <c r="BG288" s="53">
        <f t="shared" si="311"/>
        <v>1.1771687300599076E-3</v>
      </c>
      <c r="BH288" s="32">
        <v>1.0470995648770298E-5</v>
      </c>
      <c r="BI288" s="33">
        <v>1.0475287354649865E-5</v>
      </c>
      <c r="BJ288" s="33">
        <v>5.6953956659722138E-6</v>
      </c>
      <c r="BK288" s="33">
        <v>1.8112543177517537E-5</v>
      </c>
      <c r="BL288" s="33">
        <v>3.0324574195716991E-5</v>
      </c>
      <c r="BM288" s="33">
        <v>4.4740466529358258E-6</v>
      </c>
      <c r="BN288" s="33">
        <v>6.088558561545554E-6</v>
      </c>
      <c r="BO288" s="33">
        <v>4.4736527531341608E-5</v>
      </c>
      <c r="BP288" s="33">
        <v>4.2341346648822054E-5</v>
      </c>
      <c r="BQ288" s="35">
        <v>1.1945000650186444E-3</v>
      </c>
      <c r="BR288" s="32">
        <v>-2.4900984702425077E-5</v>
      </c>
      <c r="BS288" s="33">
        <v>-2.4896692996545511E-5</v>
      </c>
      <c r="BT288" s="33">
        <v>-2.9676584685223162E-5</v>
      </c>
      <c r="BU288" s="33">
        <v>-1.7259437173677838E-5</v>
      </c>
      <c r="BV288" s="33">
        <v>-5.0474061554783844E-6</v>
      </c>
      <c r="BW288" s="33">
        <v>-3.089793369825955E-5</v>
      </c>
      <c r="BX288" s="33">
        <v>-2.9283421789649822E-5</v>
      </c>
      <c r="BY288" s="33">
        <v>9.3645471801462321E-6</v>
      </c>
      <c r="BZ288" s="33">
        <v>6.9693662976266779E-6</v>
      </c>
      <c r="CA288" s="35">
        <v>1.159128084667449E-3</v>
      </c>
      <c r="CB288" s="52">
        <v>-6.8603393099664345E-6</v>
      </c>
      <c r="CC288" s="34">
        <v>-6.8560476040868679E-6</v>
      </c>
      <c r="CD288" s="34">
        <v>-1.1635939292764519E-5</v>
      </c>
      <c r="CE288" s="34">
        <v>7.8120821878080449E-7</v>
      </c>
      <c r="CF288" s="34">
        <v>1.2993239236980259E-5</v>
      </c>
      <c r="CG288" s="34">
        <v>-1.2857288305800907E-5</v>
      </c>
      <c r="CH288" s="34">
        <v>-1.1242776397191179E-5</v>
      </c>
      <c r="CI288" s="34">
        <v>2.7405192572604875E-5</v>
      </c>
      <c r="CJ288" s="34">
        <v>2.5010011690085321E-5</v>
      </c>
      <c r="CK288" s="53">
        <v>1.1771687300599076E-3</v>
      </c>
      <c r="CL288" s="33">
        <v>0</v>
      </c>
      <c r="CM288" s="33">
        <f t="shared" si="322"/>
        <v>1.1369390868930518E-2</v>
      </c>
      <c r="CN288" s="33">
        <f t="shared" si="268"/>
        <v>5.6634089524130182E-3</v>
      </c>
      <c r="CO288" s="33">
        <f t="shared" si="269"/>
        <v>4.5856662843342111E-3</v>
      </c>
      <c r="CP288" s="33">
        <f t="shared" si="270"/>
        <v>4.7921921803777412E-3</v>
      </c>
      <c r="CQ288" s="33">
        <f t="shared" si="271"/>
        <v>4.0124737026381307E-3</v>
      </c>
      <c r="CR288" s="33">
        <f t="shared" si="272"/>
        <v>4.0756802652084367E-3</v>
      </c>
      <c r="CS288" s="33">
        <f t="shared" si="273"/>
        <v>9.6286659004378716E-3</v>
      </c>
      <c r="CT288" s="33">
        <f t="shared" si="274"/>
        <v>1.0038734630714252E-2</v>
      </c>
      <c r="CU288" s="33">
        <f t="shared" si="275"/>
        <v>4.1276098255729199E-3</v>
      </c>
      <c r="CV288" s="33">
        <f t="shared" si="276"/>
        <v>4.9870488129637458E-3</v>
      </c>
      <c r="CW288" s="33">
        <f t="shared" si="277"/>
        <v>8.3872964733486821E-3</v>
      </c>
      <c r="CX288" s="35">
        <f t="shared" si="278"/>
        <v>9.1839510548215042E-3</v>
      </c>
    </row>
    <row r="289" spans="1:102" x14ac:dyDescent="0.3">
      <c r="A289" s="21">
        <v>43791</v>
      </c>
      <c r="B289" s="22">
        <v>3110.29</v>
      </c>
      <c r="C289" s="23">
        <v>5580.7</v>
      </c>
      <c r="D289" s="23">
        <v>6296.3370000000004</v>
      </c>
      <c r="E289" s="23">
        <f t="shared" si="312"/>
        <v>5563.7196133917132</v>
      </c>
      <c r="F289" s="23">
        <f>VLOOKUP($A289,Data!S$7:T$800,2,0)</f>
        <v>308.663681</v>
      </c>
      <c r="G289" s="23">
        <f>VLOOKUP($A289,Data!V$7:Y$800,4,0)</f>
        <v>30.449047533430758</v>
      </c>
      <c r="H289" s="23">
        <f>VLOOKUP($A289,Data!P$7:Q$800,2,0)</f>
        <v>55.344000000000001</v>
      </c>
      <c r="I289" s="23">
        <f>VLOOKUP($A289,Data!K$7:N$800,4,0)</f>
        <v>57.977636155358994</v>
      </c>
      <c r="J289" s="23">
        <f>VLOOKUP($A289,Data!AA$7:AB$800,2,0)</f>
        <v>567.447</v>
      </c>
      <c r="K289" s="23">
        <f>VLOOKUP($A289,Data!AD$7:AE$800,2,0)</f>
        <v>57.340600000000002</v>
      </c>
      <c r="L289" s="23">
        <f>VLOOKUP($A289,Data!AL$7:AO$800,4,0)</f>
        <v>305.69517906024481</v>
      </c>
      <c r="M289" s="23">
        <f>VLOOKUP($A289,Data!AG$7:AJ$800,4,0)</f>
        <v>30.862197863753323</v>
      </c>
      <c r="N289" s="23">
        <f>VLOOKUP($A289,Data!AQ$7:AU$800,5,0)</f>
        <v>31.124926449719513</v>
      </c>
      <c r="O289" s="24">
        <f>VLOOKUP($A289,Data!AQ$7:AW$800,7,0)</f>
        <v>31.095024404097803</v>
      </c>
      <c r="P289" s="32">
        <f t="shared" si="279"/>
        <v>2.1749357185665286E-3</v>
      </c>
      <c r="Q289" s="33">
        <f t="shared" si="265"/>
        <v>2.1836962650891856E-3</v>
      </c>
      <c r="R289" s="33">
        <f t="shared" si="266"/>
        <v>2.1874722447448036E-3</v>
      </c>
      <c r="S289" s="34">
        <f t="shared" si="280"/>
        <v>2.1855917658180624E-3</v>
      </c>
      <c r="T289" s="33">
        <f t="shared" si="281"/>
        <v>2.1849423206194984E-3</v>
      </c>
      <c r="U289" s="33">
        <f t="shared" si="313"/>
        <v>2.1843457523880172E-3</v>
      </c>
      <c r="V289" s="33">
        <f t="shared" si="314"/>
        <v>2.1856716277368626E-3</v>
      </c>
      <c r="W289" s="33">
        <f t="shared" si="315"/>
        <v>2.2033898305084954E-3</v>
      </c>
      <c r="X289" s="33">
        <f t="shared" si="316"/>
        <v>2.1832858009773748E-3</v>
      </c>
      <c r="Y289" s="33">
        <f t="shared" si="317"/>
        <v>2.1987317966680742E-3</v>
      </c>
      <c r="Z289" s="33">
        <f t="shared" si="318"/>
        <v>2.1850136792334052E-3</v>
      </c>
      <c r="AA289" s="33">
        <f t="shared" si="319"/>
        <v>2.1812692300311465E-3</v>
      </c>
      <c r="AB289" s="33">
        <f t="shared" si="320"/>
        <v>2.2011298108584043E-3</v>
      </c>
      <c r="AC289" s="35">
        <f t="shared" si="321"/>
        <v>2.4782786344217378E-3</v>
      </c>
      <c r="AD289" s="32">
        <f t="shared" si="282"/>
        <v>1.2460555303128729E-6</v>
      </c>
      <c r="AE289" s="33">
        <f t="shared" si="283"/>
        <v>6.4948729883163026E-7</v>
      </c>
      <c r="AF289" s="33">
        <f t="shared" si="284"/>
        <v>1.9753626476770592E-6</v>
      </c>
      <c r="AG289" s="33">
        <f t="shared" si="285"/>
        <v>1.9693565419309778E-5</v>
      </c>
      <c r="AH289" s="33">
        <f t="shared" si="286"/>
        <v>-4.1046411181078213E-7</v>
      </c>
      <c r="AI289" s="33">
        <f t="shared" si="287"/>
        <v>1.5035531578888595E-5</v>
      </c>
      <c r="AJ289" s="33">
        <f t="shared" si="288"/>
        <v>1.3174141442195975E-6</v>
      </c>
      <c r="AK289" s="33">
        <f t="shared" si="289"/>
        <v>-2.4270350580390954E-6</v>
      </c>
      <c r="AL289" s="33">
        <f t="shared" si="290"/>
        <v>1.7433545769218739E-5</v>
      </c>
      <c r="AM289" s="35">
        <f t="shared" si="291"/>
        <v>2.9458236933255222E-4</v>
      </c>
      <c r="AN289" s="52">
        <f t="shared" si="292"/>
        <v>-2.5299241253051719E-6</v>
      </c>
      <c r="AO289" s="34">
        <f t="shared" si="293"/>
        <v>-3.1264923567864145E-6</v>
      </c>
      <c r="AP289" s="34">
        <f t="shared" si="294"/>
        <v>-1.8006170079409856E-6</v>
      </c>
      <c r="AQ289" s="34">
        <f t="shared" si="295"/>
        <v>1.5917585763691733E-5</v>
      </c>
      <c r="AR289" s="34">
        <f t="shared" si="296"/>
        <v>-4.1864437674288268E-6</v>
      </c>
      <c r="AS289" s="34">
        <f t="shared" si="297"/>
        <v>1.125955192327055E-5</v>
      </c>
      <c r="AT289" s="34">
        <f t="shared" si="298"/>
        <v>-2.4585655113984473E-6</v>
      </c>
      <c r="AU289" s="34">
        <f t="shared" si="299"/>
        <v>-6.2030147136571401E-6</v>
      </c>
      <c r="AV289" s="34">
        <f t="shared" si="300"/>
        <v>1.3657566113600694E-5</v>
      </c>
      <c r="AW289" s="53">
        <f t="shared" si="301"/>
        <v>2.9080638967693417E-4</v>
      </c>
      <c r="AX289" s="52">
        <f t="shared" si="302"/>
        <v>-6.4944519850840265E-7</v>
      </c>
      <c r="AY289" s="34">
        <f t="shared" si="303"/>
        <v>-1.2460134299896453E-6</v>
      </c>
      <c r="AZ289" s="34">
        <f t="shared" si="304"/>
        <v>7.9861918855783642E-8</v>
      </c>
      <c r="BA289" s="34">
        <f t="shared" si="305"/>
        <v>1.7798064690488502E-5</v>
      </c>
      <c r="BB289" s="34">
        <f t="shared" si="306"/>
        <v>-2.3059648406320576E-6</v>
      </c>
      <c r="BC289" s="34">
        <f t="shared" si="307"/>
        <v>1.3140030850067319E-5</v>
      </c>
      <c r="BD289" s="34">
        <f t="shared" si="308"/>
        <v>-5.7808658460167806E-7</v>
      </c>
      <c r="BE289" s="34">
        <f t="shared" si="309"/>
        <v>-4.3225357868603709E-6</v>
      </c>
      <c r="BF289" s="34">
        <f t="shared" si="310"/>
        <v>1.5538045040397463E-5</v>
      </c>
      <c r="BG289" s="53">
        <f t="shared" si="311"/>
        <v>2.9268686860373094E-4</v>
      </c>
      <c r="BH289" s="32">
        <v>1.2460555303128729E-6</v>
      </c>
      <c r="BI289" s="33">
        <v>6.4948729883163026E-7</v>
      </c>
      <c r="BJ289" s="33">
        <v>1.9753626476770592E-6</v>
      </c>
      <c r="BK289" s="33">
        <v>1.9693565419309778E-5</v>
      </c>
      <c r="BL289" s="33">
        <v>-4.1046411181078213E-7</v>
      </c>
      <c r="BM289" s="33">
        <v>1.5035531578888595E-5</v>
      </c>
      <c r="BN289" s="33">
        <v>1.3174141442195975E-6</v>
      </c>
      <c r="BO289" s="33">
        <v>-2.4270350580390954E-6</v>
      </c>
      <c r="BP289" s="33">
        <v>1.7433545769218739E-5</v>
      </c>
      <c r="BQ289" s="35">
        <v>2.9458236933255222E-4</v>
      </c>
      <c r="BR289" s="32">
        <v>-2.5299241253051719E-6</v>
      </c>
      <c r="BS289" s="33">
        <v>-3.1264923567864145E-6</v>
      </c>
      <c r="BT289" s="33">
        <v>-1.8006170079409856E-6</v>
      </c>
      <c r="BU289" s="33">
        <v>1.5917585763691733E-5</v>
      </c>
      <c r="BV289" s="33">
        <v>-4.1864437674288268E-6</v>
      </c>
      <c r="BW289" s="33">
        <v>1.125955192327055E-5</v>
      </c>
      <c r="BX289" s="33">
        <v>-2.4585655113984473E-6</v>
      </c>
      <c r="BY289" s="33">
        <v>-6.2030147136571401E-6</v>
      </c>
      <c r="BZ289" s="33">
        <v>1.3657566113600694E-5</v>
      </c>
      <c r="CA289" s="35">
        <v>2.9080638967693417E-4</v>
      </c>
      <c r="CB289" s="52">
        <v>-6.4944519850840265E-7</v>
      </c>
      <c r="CC289" s="34">
        <v>-1.2460134299896453E-6</v>
      </c>
      <c r="CD289" s="34">
        <v>7.9861918855783642E-8</v>
      </c>
      <c r="CE289" s="34">
        <v>1.7798064690488502E-5</v>
      </c>
      <c r="CF289" s="34">
        <v>-2.3059648406320576E-6</v>
      </c>
      <c r="CG289" s="34">
        <v>1.3140030850067319E-5</v>
      </c>
      <c r="CH289" s="34">
        <v>-5.7808658460167806E-7</v>
      </c>
      <c r="CI289" s="34">
        <v>-4.3225357868603709E-6</v>
      </c>
      <c r="CJ289" s="34">
        <v>1.5538045040397463E-5</v>
      </c>
      <c r="CK289" s="53">
        <v>2.9268686860373094E-4</v>
      </c>
      <c r="CL289" s="33">
        <v>0</v>
      </c>
      <c r="CM289" s="33">
        <f t="shared" si="322"/>
        <v>1.133388753626674E-2</v>
      </c>
      <c r="CN289" s="33">
        <f t="shared" si="268"/>
        <v>5.6461110922747526E-3</v>
      </c>
      <c r="CO289" s="33">
        <f t="shared" si="269"/>
        <v>4.5752266417535825E-3</v>
      </c>
      <c r="CP289" s="33">
        <f t="shared" si="270"/>
        <v>4.7817461118915272E-3</v>
      </c>
      <c r="CQ289" s="33">
        <f t="shared" si="271"/>
        <v>4.0067985735965372E-3</v>
      </c>
      <c r="CR289" s="33">
        <f t="shared" si="272"/>
        <v>4.0576312603417541E-3</v>
      </c>
      <c r="CS289" s="33">
        <f t="shared" si="273"/>
        <v>9.5982809522037194E-3</v>
      </c>
      <c r="CT289" s="33">
        <f t="shared" si="274"/>
        <v>1.0034249740709988E-2</v>
      </c>
      <c r="CU289" s="33">
        <f t="shared" si="275"/>
        <v>4.121542239315934E-3</v>
      </c>
      <c r="CV289" s="33">
        <f t="shared" si="276"/>
        <v>4.9424299353961754E-3</v>
      </c>
      <c r="CW289" s="33">
        <f t="shared" si="277"/>
        <v>8.3449234971018083E-3</v>
      </c>
      <c r="CX289" s="35">
        <f t="shared" si="278"/>
        <v>7.9889806510460293E-3</v>
      </c>
    </row>
    <row r="290" spans="1:102" x14ac:dyDescent="0.3">
      <c r="A290" s="21">
        <v>43790</v>
      </c>
      <c r="B290" s="22">
        <v>3103.54</v>
      </c>
      <c r="C290" s="23">
        <v>5568.54</v>
      </c>
      <c r="D290" s="23">
        <v>6282.5940000000001</v>
      </c>
      <c r="E290" s="23">
        <f t="shared" si="312"/>
        <v>5551.5861124970097</v>
      </c>
      <c r="F290" s="23">
        <f>VLOOKUP($A290,Data!S$7:T$800,2,0)</f>
        <v>307.99073900000002</v>
      </c>
      <c r="G290" s="23">
        <f>VLOOKUP($A290,Data!V$7:Y$800,4,0)</f>
        <v>30.382681252690286</v>
      </c>
      <c r="H290" s="23">
        <f>VLOOKUP($A290,Data!P$7:Q$800,2,0)</f>
        <v>55.223300000000002</v>
      </c>
      <c r="I290" s="23">
        <f>VLOOKUP($A290,Data!K$7:N$800,4,0)</f>
        <v>57.850169679793346</v>
      </c>
      <c r="J290" s="23">
        <f>VLOOKUP($A290,Data!AA$7:AB$800,2,0)</f>
        <v>566.21079999999995</v>
      </c>
      <c r="K290" s="23">
        <f>VLOOKUP($A290,Data!AD$7:AE$800,2,0)</f>
        <v>57.214799999999997</v>
      </c>
      <c r="L290" s="23">
        <f>VLOOKUP($A290,Data!AL$7:AO$800,4,0)</f>
        <v>305.02868720614077</v>
      </c>
      <c r="M290" s="23">
        <f>VLOOKUP($A290,Data!AG$7:AJ$800,4,0)</f>
        <v>30.795025621926197</v>
      </c>
      <c r="N290" s="23">
        <f>VLOOKUP($A290,Data!AQ$7:AU$800,5,0)</f>
        <v>31.056566914461172</v>
      </c>
      <c r="O290" s="24">
        <f>VLOOKUP($A290,Data!AQ$7:AW$800,7,0)</f>
        <v>31.018152778786906</v>
      </c>
      <c r="P290" s="32">
        <f t="shared" si="279"/>
        <v>-1.5827773238195064E-3</v>
      </c>
      <c r="Q290" s="33">
        <f t="shared" si="265"/>
        <v>-1.5402187146436042E-3</v>
      </c>
      <c r="R290" s="33">
        <f t="shared" si="266"/>
        <v>-1.521891493713623E-3</v>
      </c>
      <c r="S290" s="34">
        <f t="shared" si="280"/>
        <v>-1.5310243682295055E-3</v>
      </c>
      <c r="T290" s="33">
        <f t="shared" si="281"/>
        <v>-1.5309681272422937E-3</v>
      </c>
      <c r="U290" s="33">
        <f t="shared" si="313"/>
        <v>-1.5317347026856387E-3</v>
      </c>
      <c r="V290" s="33">
        <f t="shared" si="314"/>
        <v>-1.5169815141609089E-3</v>
      </c>
      <c r="W290" s="33">
        <f t="shared" si="315"/>
        <v>-1.5231003553901612E-3</v>
      </c>
      <c r="X290" s="33">
        <f t="shared" si="316"/>
        <v>-1.5243128248246807E-3</v>
      </c>
      <c r="Y290" s="33">
        <f t="shared" si="317"/>
        <v>-1.4886535974631965E-3</v>
      </c>
      <c r="Z290" s="33">
        <f t="shared" si="318"/>
        <v>-1.5171453793009215E-3</v>
      </c>
      <c r="AA290" s="33">
        <f t="shared" si="319"/>
        <v>-1.44994187457681E-3</v>
      </c>
      <c r="AB290" s="33">
        <f t="shared" si="320"/>
        <v>-1.5276675996410694E-3</v>
      </c>
      <c r="AC290" s="35">
        <f t="shared" si="321"/>
        <v>-3.7260095895934597E-3</v>
      </c>
      <c r="AD290" s="32">
        <f t="shared" si="282"/>
        <v>9.2505874013104616E-6</v>
      </c>
      <c r="AE290" s="33">
        <f t="shared" si="283"/>
        <v>8.4840119579654427E-6</v>
      </c>
      <c r="AF290" s="33">
        <f t="shared" si="284"/>
        <v>2.3237200482695286E-5</v>
      </c>
      <c r="AG290" s="33">
        <f t="shared" si="285"/>
        <v>1.7118359253442961E-5</v>
      </c>
      <c r="AH290" s="33">
        <f t="shared" si="286"/>
        <v>1.5905889818923491E-5</v>
      </c>
      <c r="AI290" s="33">
        <f t="shared" si="287"/>
        <v>5.1565117180407682E-5</v>
      </c>
      <c r="AJ290" s="33">
        <f t="shared" si="288"/>
        <v>2.3073335342682633E-5</v>
      </c>
      <c r="AK290" s="33">
        <f t="shared" si="289"/>
        <v>9.0276840066794151E-5</v>
      </c>
      <c r="AL290" s="33">
        <f t="shared" si="290"/>
        <v>1.2551115002534807E-5</v>
      </c>
      <c r="AM290" s="35">
        <f t="shared" si="291"/>
        <v>-2.1857908749498556E-3</v>
      </c>
      <c r="AN290" s="52">
        <f t="shared" si="292"/>
        <v>-9.0766335286707189E-6</v>
      </c>
      <c r="AO290" s="34">
        <f t="shared" si="293"/>
        <v>-9.8432089720157379E-6</v>
      </c>
      <c r="AP290" s="34">
        <f t="shared" si="294"/>
        <v>4.9099795527141055E-6</v>
      </c>
      <c r="AQ290" s="34">
        <f t="shared" si="295"/>
        <v>-1.2088616765382199E-6</v>
      </c>
      <c r="AR290" s="34">
        <f t="shared" si="296"/>
        <v>-2.4213311110576896E-6</v>
      </c>
      <c r="AS290" s="34">
        <f t="shared" si="297"/>
        <v>3.3237896250426502E-5</v>
      </c>
      <c r="AT290" s="34">
        <f t="shared" si="298"/>
        <v>4.7461144127014521E-6</v>
      </c>
      <c r="AU290" s="34">
        <f t="shared" si="299"/>
        <v>7.194961913681297E-5</v>
      </c>
      <c r="AV290" s="34">
        <f t="shared" si="300"/>
        <v>-5.7761059274463733E-6</v>
      </c>
      <c r="AW290" s="53">
        <f t="shared" si="301"/>
        <v>-2.2041180958798368E-3</v>
      </c>
      <c r="AX290" s="52">
        <f t="shared" si="302"/>
        <v>5.6240987311717561E-8</v>
      </c>
      <c r="AY290" s="34">
        <f t="shared" si="303"/>
        <v>-7.1033445603330136E-7</v>
      </c>
      <c r="AZ290" s="34">
        <f t="shared" si="304"/>
        <v>1.4042854068696542E-5</v>
      </c>
      <c r="BA290" s="34">
        <f t="shared" si="305"/>
        <v>7.9240128394442166E-6</v>
      </c>
      <c r="BB290" s="34">
        <f t="shared" si="306"/>
        <v>6.7115434049247469E-6</v>
      </c>
      <c r="BC290" s="34">
        <f t="shared" si="307"/>
        <v>4.2370770766408938E-5</v>
      </c>
      <c r="BD290" s="34">
        <f t="shared" si="308"/>
        <v>1.3878988928683889E-5</v>
      </c>
      <c r="BE290" s="34">
        <f t="shared" si="309"/>
        <v>8.1082493652795407E-5</v>
      </c>
      <c r="BF290" s="34">
        <f t="shared" si="310"/>
        <v>3.3567685885360632E-6</v>
      </c>
      <c r="BG290" s="53">
        <f t="shared" si="311"/>
        <v>-2.1949852213638543E-3</v>
      </c>
      <c r="BH290" s="32">
        <v>9.2505874013104616E-6</v>
      </c>
      <c r="BI290" s="33">
        <v>8.4840119579654427E-6</v>
      </c>
      <c r="BJ290" s="33">
        <v>2.3237200482695286E-5</v>
      </c>
      <c r="BK290" s="33">
        <v>1.7118359253442961E-5</v>
      </c>
      <c r="BL290" s="33">
        <v>1.5905889818923491E-5</v>
      </c>
      <c r="BM290" s="33">
        <v>5.1565117180407682E-5</v>
      </c>
      <c r="BN290" s="33">
        <v>2.3073335342682633E-5</v>
      </c>
      <c r="BO290" s="33">
        <v>9.0276840066794151E-5</v>
      </c>
      <c r="BP290" s="33">
        <v>1.2551115002534807E-5</v>
      </c>
      <c r="BQ290" s="35">
        <v>-2.1857908749498556E-3</v>
      </c>
      <c r="BR290" s="32">
        <v>-9.0766335286707189E-6</v>
      </c>
      <c r="BS290" s="33">
        <v>-9.8432089720157379E-6</v>
      </c>
      <c r="BT290" s="33">
        <v>4.9099795527141055E-6</v>
      </c>
      <c r="BU290" s="33">
        <v>-1.2088616765382199E-6</v>
      </c>
      <c r="BV290" s="33">
        <v>-2.4213311110576896E-6</v>
      </c>
      <c r="BW290" s="33">
        <v>3.3237896250426502E-5</v>
      </c>
      <c r="BX290" s="33">
        <v>4.7461144127014521E-6</v>
      </c>
      <c r="BY290" s="33">
        <v>7.194961913681297E-5</v>
      </c>
      <c r="BZ290" s="33">
        <v>-5.7761059274463733E-6</v>
      </c>
      <c r="CA290" s="35">
        <v>-2.2041180958798368E-3</v>
      </c>
      <c r="CB290" s="52">
        <v>5.6240987311717561E-8</v>
      </c>
      <c r="CC290" s="34">
        <v>-7.1033445603330136E-7</v>
      </c>
      <c r="CD290" s="34">
        <v>1.4042854068696542E-5</v>
      </c>
      <c r="CE290" s="34">
        <v>7.9240128394442166E-6</v>
      </c>
      <c r="CF290" s="34">
        <v>6.7115434049247469E-6</v>
      </c>
      <c r="CG290" s="34">
        <v>4.2370770766408938E-5</v>
      </c>
      <c r="CH290" s="34">
        <v>1.3878988928683889E-5</v>
      </c>
      <c r="CI290" s="34">
        <v>8.1082493652795407E-5</v>
      </c>
      <c r="CJ290" s="34">
        <v>3.3567685885360632E-6</v>
      </c>
      <c r="CK290" s="53">
        <v>-2.1949852213638543E-3</v>
      </c>
      <c r="CL290" s="33">
        <v>0</v>
      </c>
      <c r="CM290" s="33">
        <f t="shared" si="322"/>
        <v>1.1330077095315971E-2</v>
      </c>
      <c r="CN290" s="33">
        <f t="shared" si="268"/>
        <v>5.6442090464337014E-3</v>
      </c>
      <c r="CO290" s="33">
        <f t="shared" si="269"/>
        <v>4.5739776142894595E-3</v>
      </c>
      <c r="CP290" s="33">
        <f t="shared" si="270"/>
        <v>4.7810949412911974E-3</v>
      </c>
      <c r="CQ290" s="33">
        <f t="shared" si="271"/>
        <v>4.0048196214081955E-3</v>
      </c>
      <c r="CR290" s="33">
        <f t="shared" si="272"/>
        <v>4.0379012585809448E-3</v>
      </c>
      <c r="CS290" s="33">
        <f t="shared" si="273"/>
        <v>9.5986944532742147E-3</v>
      </c>
      <c r="CT290" s="33">
        <f t="shared" si="274"/>
        <v>1.0019096656420423E-2</v>
      </c>
      <c r="CU290" s="33">
        <f t="shared" si="275"/>
        <v>4.1202222795237997E-3</v>
      </c>
      <c r="CV290" s="33">
        <f t="shared" si="276"/>
        <v>4.9448636573024007E-3</v>
      </c>
      <c r="CW290" s="33">
        <f t="shared" si="277"/>
        <v>8.3273830784649228E-3</v>
      </c>
      <c r="CX290" s="35">
        <f t="shared" si="278"/>
        <v>7.692778939238476E-3</v>
      </c>
    </row>
    <row r="291" spans="1:102" x14ac:dyDescent="0.3">
      <c r="A291" s="21">
        <v>43789</v>
      </c>
      <c r="B291" s="22">
        <v>3108.46</v>
      </c>
      <c r="C291" s="23">
        <v>5577.13</v>
      </c>
      <c r="D291" s="23">
        <v>6292.17</v>
      </c>
      <c r="E291" s="23">
        <f t="shared" si="312"/>
        <v>5560.098759187088</v>
      </c>
      <c r="F291" s="23">
        <f>VLOOKUP($A291,Data!S$7:T$800,2,0)</f>
        <v>308.462986</v>
      </c>
      <c r="G291" s="23">
        <f>VLOOKUP($A291,Data!V$7:Y$800,4,0)</f>
        <v>30.429290853468657</v>
      </c>
      <c r="H291" s="23">
        <f>VLOOKUP($A291,Data!P$7:Q$800,2,0)</f>
        <v>55.307200000000002</v>
      </c>
      <c r="I291" s="23">
        <f>VLOOKUP($A291,Data!K$7:N$800,4,0)</f>
        <v>57.938415701338798</v>
      </c>
      <c r="J291" s="23">
        <f>VLOOKUP($A291,Data!AA$7:AB$800,2,0)</f>
        <v>567.0752</v>
      </c>
      <c r="K291" s="23">
        <f>VLOOKUP($A291,Data!AD$7:AE$800,2,0)</f>
        <v>57.3001</v>
      </c>
      <c r="L291" s="23">
        <f>VLOOKUP($A291,Data!AL$7:AO$800,4,0)</f>
        <v>305.4921632299978</v>
      </c>
      <c r="M291" s="23">
        <f>VLOOKUP($A291,Data!AG$7:AJ$800,4,0)</f>
        <v>30.839741454462143</v>
      </c>
      <c r="N291" s="23">
        <f>VLOOKUP($A291,Data!AQ$7:AU$800,5,0)</f>
        <v>31.104083615216666</v>
      </c>
      <c r="O291" s="24">
        <f>VLOOKUP($A291,Data!AQ$7:AW$800,7,0)</f>
        <v>31.13415895361199</v>
      </c>
      <c r="P291" s="32">
        <f t="shared" si="279"/>
        <v>-3.7561935529359936E-3</v>
      </c>
      <c r="Q291" s="33">
        <f t="shared" si="265"/>
        <v>-3.6195441089508229E-3</v>
      </c>
      <c r="R291" s="33">
        <f t="shared" si="266"/>
        <v>-3.562026983862765E-3</v>
      </c>
      <c r="S291" s="34">
        <f t="shared" si="280"/>
        <v>-3.5911519692237493E-3</v>
      </c>
      <c r="T291" s="33">
        <f t="shared" si="281"/>
        <v>-3.5916835255118684E-3</v>
      </c>
      <c r="U291" s="33">
        <f t="shared" si="313"/>
        <v>-3.5912951391730008E-3</v>
      </c>
      <c r="V291" s="33">
        <f t="shared" si="314"/>
        <v>-3.5887753484282747E-3</v>
      </c>
      <c r="W291" s="33">
        <f t="shared" si="315"/>
        <v>-3.5413153456997915E-3</v>
      </c>
      <c r="X291" s="33">
        <f t="shared" si="316"/>
        <v>-3.5650771097941458E-3</v>
      </c>
      <c r="Y291" s="33">
        <f t="shared" si="317"/>
        <v>-3.604753475204836E-3</v>
      </c>
      <c r="Z291" s="33">
        <f t="shared" si="318"/>
        <v>-3.6125841598785291E-3</v>
      </c>
      <c r="AA291" s="33">
        <f t="shared" si="319"/>
        <v>-3.6434683272822399E-3</v>
      </c>
      <c r="AB291" s="33">
        <f t="shared" si="320"/>
        <v>-3.6042263062520119E-3</v>
      </c>
      <c r="AC291" s="35">
        <f t="shared" si="321"/>
        <v>-2.505739676128993E-3</v>
      </c>
      <c r="AD291" s="32">
        <f t="shared" si="282"/>
        <v>2.7860583438954478E-5</v>
      </c>
      <c r="AE291" s="33">
        <f t="shared" si="283"/>
        <v>2.8248969777822097E-5</v>
      </c>
      <c r="AF291" s="33">
        <f t="shared" si="284"/>
        <v>3.0768760522548178E-5</v>
      </c>
      <c r="AG291" s="33">
        <f t="shared" si="285"/>
        <v>7.8228763251031452E-5</v>
      </c>
      <c r="AH291" s="33">
        <f t="shared" si="286"/>
        <v>5.4466999156677076E-5</v>
      </c>
      <c r="AI291" s="33">
        <f t="shared" si="287"/>
        <v>1.4790633745986881E-5</v>
      </c>
      <c r="AJ291" s="33">
        <f t="shared" si="288"/>
        <v>6.9599490722938029E-6</v>
      </c>
      <c r="AK291" s="33">
        <f t="shared" si="289"/>
        <v>-2.3924218331417002E-5</v>
      </c>
      <c r="AL291" s="33">
        <f t="shared" si="290"/>
        <v>1.5317802698811001E-5</v>
      </c>
      <c r="AM291" s="35">
        <f t="shared" si="291"/>
        <v>1.1138044328218299E-3</v>
      </c>
      <c r="AN291" s="52">
        <f t="shared" si="292"/>
        <v>-2.9656541649103474E-5</v>
      </c>
      <c r="AO291" s="34">
        <f t="shared" si="293"/>
        <v>-2.9268155310235855E-5</v>
      </c>
      <c r="AP291" s="34">
        <f t="shared" si="294"/>
        <v>-2.6748364565509775E-5</v>
      </c>
      <c r="AQ291" s="34">
        <f t="shared" si="295"/>
        <v>2.07116381629735E-5</v>
      </c>
      <c r="AR291" s="34">
        <f t="shared" si="296"/>
        <v>-3.050125931380876E-6</v>
      </c>
      <c r="AS291" s="34">
        <f t="shared" si="297"/>
        <v>-4.2726491342071071E-5</v>
      </c>
      <c r="AT291" s="34">
        <f t="shared" si="298"/>
        <v>-5.0557176015764149E-5</v>
      </c>
      <c r="AU291" s="34">
        <f t="shared" si="299"/>
        <v>-8.1441343419474954E-5</v>
      </c>
      <c r="AV291" s="34">
        <f t="shared" si="300"/>
        <v>-4.2199322389246952E-5</v>
      </c>
      <c r="AW291" s="53">
        <f t="shared" si="301"/>
        <v>1.056287307733772E-3</v>
      </c>
      <c r="AX291" s="52">
        <f t="shared" si="302"/>
        <v>-5.315562880969793E-7</v>
      </c>
      <c r="AY291" s="34">
        <f t="shared" si="303"/>
        <v>-1.4316994922936033E-7</v>
      </c>
      <c r="AZ291" s="34">
        <f t="shared" si="304"/>
        <v>2.37662079549672E-6</v>
      </c>
      <c r="BA291" s="34">
        <f t="shared" si="305"/>
        <v>4.9836623523979995E-5</v>
      </c>
      <c r="BB291" s="34">
        <f t="shared" si="306"/>
        <v>2.6074859429625619E-5</v>
      </c>
      <c r="BC291" s="34">
        <f t="shared" si="307"/>
        <v>-1.3601505981064577E-5</v>
      </c>
      <c r="BD291" s="34">
        <f t="shared" si="308"/>
        <v>-2.1432190654757655E-5</v>
      </c>
      <c r="BE291" s="34">
        <f t="shared" si="309"/>
        <v>-5.231635805846846E-5</v>
      </c>
      <c r="BF291" s="34">
        <f t="shared" si="310"/>
        <v>-1.3074337028240457E-5</v>
      </c>
      <c r="BG291" s="53">
        <f t="shared" si="311"/>
        <v>1.0854122930947785E-3</v>
      </c>
      <c r="BH291" s="32">
        <v>2.7860583438954478E-5</v>
      </c>
      <c r="BI291" s="33">
        <v>2.8248969777822097E-5</v>
      </c>
      <c r="BJ291" s="33">
        <v>3.0768760522548178E-5</v>
      </c>
      <c r="BK291" s="33">
        <v>7.8228763251031452E-5</v>
      </c>
      <c r="BL291" s="33">
        <v>5.4466999156677076E-5</v>
      </c>
      <c r="BM291" s="33">
        <v>1.4790633745986881E-5</v>
      </c>
      <c r="BN291" s="33">
        <v>6.9599490722938029E-6</v>
      </c>
      <c r="BO291" s="33">
        <v>-2.3924218331417002E-5</v>
      </c>
      <c r="BP291" s="33">
        <v>1.5317802698811001E-5</v>
      </c>
      <c r="BQ291" s="35">
        <v>1.1138044328218299E-3</v>
      </c>
      <c r="BR291" s="32">
        <v>-2.9656541649103474E-5</v>
      </c>
      <c r="BS291" s="33">
        <v>-2.9268155310235855E-5</v>
      </c>
      <c r="BT291" s="33">
        <v>-2.6748364565509775E-5</v>
      </c>
      <c r="BU291" s="33">
        <v>2.07116381629735E-5</v>
      </c>
      <c r="BV291" s="33">
        <v>-3.050125931380876E-6</v>
      </c>
      <c r="BW291" s="33">
        <v>-4.2726491342071071E-5</v>
      </c>
      <c r="BX291" s="33">
        <v>-5.0557176015764149E-5</v>
      </c>
      <c r="BY291" s="33">
        <v>-8.1441343419474954E-5</v>
      </c>
      <c r="BZ291" s="33">
        <v>-4.2199322389246952E-5</v>
      </c>
      <c r="CA291" s="35">
        <v>1.056287307733772E-3</v>
      </c>
      <c r="CB291" s="52">
        <v>-5.315562880969793E-7</v>
      </c>
      <c r="CC291" s="34">
        <v>-1.4316994922936033E-7</v>
      </c>
      <c r="CD291" s="34">
        <v>2.37662079549672E-6</v>
      </c>
      <c r="CE291" s="34">
        <v>4.9836623523979995E-5</v>
      </c>
      <c r="CF291" s="34">
        <v>2.6074859429625619E-5</v>
      </c>
      <c r="CG291" s="34">
        <v>-1.3601505981064577E-5</v>
      </c>
      <c r="CH291" s="34">
        <v>-2.1432190654757655E-5</v>
      </c>
      <c r="CI291" s="34">
        <v>-5.231635805846846E-5</v>
      </c>
      <c r="CJ291" s="34">
        <v>-1.3074337028240457E-5</v>
      </c>
      <c r="CK291" s="53">
        <v>1.0854122930947785E-3</v>
      </c>
      <c r="CL291" s="33">
        <v>0</v>
      </c>
      <c r="CM291" s="33">
        <f t="shared" si="322"/>
        <v>1.1311513974504361E-2</v>
      </c>
      <c r="CN291" s="33">
        <f t="shared" si="268"/>
        <v>5.6349486272790905E-3</v>
      </c>
      <c r="CO291" s="33">
        <f t="shared" si="269"/>
        <v>4.564670465961207E-3</v>
      </c>
      <c r="CP291" s="33">
        <f t="shared" si="270"/>
        <v>4.7725572890482404E-3</v>
      </c>
      <c r="CQ291" s="33">
        <f t="shared" si="271"/>
        <v>3.9814539147839945E-3</v>
      </c>
      <c r="CR291" s="33">
        <f t="shared" si="272"/>
        <v>4.0206875588910673E-3</v>
      </c>
      <c r="CS291" s="33">
        <f t="shared" si="273"/>
        <v>9.5826113720318684E-3</v>
      </c>
      <c r="CT291" s="33">
        <f t="shared" si="274"/>
        <v>9.9669372560680092E-3</v>
      </c>
      <c r="CU291" s="33">
        <f t="shared" si="275"/>
        <v>4.0970186736672964E-3</v>
      </c>
      <c r="CV291" s="33">
        <f t="shared" si="276"/>
        <v>4.8540086761281742E-3</v>
      </c>
      <c r="CW291" s="33">
        <f t="shared" si="277"/>
        <v>8.3147080823389174E-3</v>
      </c>
      <c r="CX291" s="35">
        <f t="shared" si="278"/>
        <v>9.9036222435495702E-3</v>
      </c>
    </row>
    <row r="292" spans="1:102" x14ac:dyDescent="0.3">
      <c r="A292" s="21">
        <v>43788</v>
      </c>
      <c r="B292" s="22">
        <v>3120.18</v>
      </c>
      <c r="C292" s="23">
        <v>5597.39</v>
      </c>
      <c r="D292" s="23">
        <v>6314.6629999999996</v>
      </c>
      <c r="E292" s="23">
        <f t="shared" si="312"/>
        <v>5580.1378823317636</v>
      </c>
      <c r="F292" s="23">
        <f>VLOOKUP($A292,Data!S$7:T$800,2,0)</f>
        <v>309.574881</v>
      </c>
      <c r="G292" s="23">
        <f>VLOOKUP($A292,Data!V$7:Y$800,4,0)</f>
        <v>30.538965291073865</v>
      </c>
      <c r="H292" s="23">
        <f>VLOOKUP($A292,Data!P$7:Q$800,2,0)</f>
        <v>55.506399999999999</v>
      </c>
      <c r="I292" s="23">
        <f>VLOOKUP($A292,Data!K$7:N$800,4,0)</f>
        <v>58.144323084944837</v>
      </c>
      <c r="J292" s="23">
        <f>VLOOKUP($A292,Data!AA$7:AB$800,2,0)</f>
        <v>569.10410000000002</v>
      </c>
      <c r="K292" s="23">
        <f>VLOOKUP($A292,Data!AD$7:AE$800,2,0)</f>
        <v>57.507399999999997</v>
      </c>
      <c r="L292" s="23">
        <f>VLOOKUP($A292,Data!AL$7:AO$800,4,0)</f>
        <v>306.59978074132613</v>
      </c>
      <c r="M292" s="23">
        <f>VLOOKUP($A292,Data!AG$7:AJ$800,4,0)</f>
        <v>30.952515966034085</v>
      </c>
      <c r="N292" s="23">
        <f>VLOOKUP($A292,Data!AQ$7:AU$800,5,0)</f>
        <v>31.216595289149442</v>
      </c>
      <c r="O292" s="24">
        <f>VLOOKUP($A292,Data!AQ$7:AW$800,7,0)</f>
        <v>31.212369025064074</v>
      </c>
      <c r="P292" s="32">
        <f t="shared" si="279"/>
        <v>-5.9256317203881803E-4</v>
      </c>
      <c r="Q292" s="33">
        <f t="shared" si="265"/>
        <v>-5.4995384315958962E-4</v>
      </c>
      <c r="R292" s="33">
        <f t="shared" si="266"/>
        <v>-5.3102096258672571E-4</v>
      </c>
      <c r="S292" s="34">
        <f t="shared" si="280"/>
        <v>-5.4025229400453954E-4</v>
      </c>
      <c r="T292" s="33">
        <f t="shared" si="281"/>
        <v>-5.4718024944744315E-4</v>
      </c>
      <c r="U292" s="33">
        <f t="shared" si="313"/>
        <v>-5.4764871209633803E-4</v>
      </c>
      <c r="V292" s="33">
        <f t="shared" si="314"/>
        <v>-5.4738479710747523E-4</v>
      </c>
      <c r="W292" s="33">
        <f t="shared" si="315"/>
        <v>-5.0564638462835543E-4</v>
      </c>
      <c r="X292" s="33">
        <f t="shared" si="316"/>
        <v>-5.3353667906619329E-4</v>
      </c>
      <c r="Y292" s="33">
        <f t="shared" si="317"/>
        <v>-5.352965508133023E-4</v>
      </c>
      <c r="Z292" s="33">
        <f t="shared" si="318"/>
        <v>-5.6304003272145131E-4</v>
      </c>
      <c r="AA292" s="33">
        <f t="shared" si="319"/>
        <v>-4.802615676244848E-4</v>
      </c>
      <c r="AB292" s="33">
        <f t="shared" si="320"/>
        <v>-5.3730715294264542E-4</v>
      </c>
      <c r="AC292" s="35">
        <f t="shared" si="321"/>
        <v>1.4872808012489358E-4</v>
      </c>
      <c r="AD292" s="32">
        <f t="shared" si="282"/>
        <v>2.7735937121464715E-6</v>
      </c>
      <c r="AE292" s="33">
        <f t="shared" si="283"/>
        <v>2.3051310632515865E-6</v>
      </c>
      <c r="AF292" s="33">
        <f t="shared" si="284"/>
        <v>2.5690460521143876E-6</v>
      </c>
      <c r="AG292" s="33">
        <f t="shared" si="285"/>
        <v>4.430745853123419E-5</v>
      </c>
      <c r="AH292" s="33">
        <f t="shared" si="286"/>
        <v>1.641716409339633E-5</v>
      </c>
      <c r="AI292" s="33">
        <f t="shared" si="287"/>
        <v>1.4657292346287321E-5</v>
      </c>
      <c r="AJ292" s="33">
        <f t="shared" si="288"/>
        <v>-1.3086189561861694E-5</v>
      </c>
      <c r="AK292" s="33">
        <f t="shared" si="289"/>
        <v>6.969227553510482E-5</v>
      </c>
      <c r="AL292" s="33">
        <f t="shared" si="290"/>
        <v>1.2646690216944201E-5</v>
      </c>
      <c r="AM292" s="35">
        <f t="shared" si="291"/>
        <v>6.986819232844832E-4</v>
      </c>
      <c r="AN292" s="52">
        <f t="shared" si="292"/>
        <v>-1.6159286860717437E-5</v>
      </c>
      <c r="AO292" s="34">
        <f t="shared" si="293"/>
        <v>-1.6627749509612322E-5</v>
      </c>
      <c r="AP292" s="34">
        <f t="shared" si="294"/>
        <v>-1.6363834520749521E-5</v>
      </c>
      <c r="AQ292" s="34">
        <f t="shared" si="295"/>
        <v>2.5374577958370281E-5</v>
      </c>
      <c r="AR292" s="34">
        <f t="shared" si="296"/>
        <v>-2.5157164794675779E-6</v>
      </c>
      <c r="AS292" s="34">
        <f t="shared" si="297"/>
        <v>-4.2755882265765877E-6</v>
      </c>
      <c r="AT292" s="34">
        <f t="shared" si="298"/>
        <v>-3.2019070134725602E-5</v>
      </c>
      <c r="AU292" s="34">
        <f t="shared" si="299"/>
        <v>5.0759394962240911E-5</v>
      </c>
      <c r="AV292" s="34">
        <f t="shared" si="300"/>
        <v>-6.2861903559197074E-6</v>
      </c>
      <c r="AW292" s="53">
        <f t="shared" si="301"/>
        <v>6.7974904271161929E-4</v>
      </c>
      <c r="AX292" s="52">
        <f t="shared" si="302"/>
        <v>-6.9279554429924062E-6</v>
      </c>
      <c r="AY292" s="34">
        <f t="shared" si="303"/>
        <v>-7.3964180918872913E-6</v>
      </c>
      <c r="AZ292" s="34">
        <f t="shared" si="304"/>
        <v>-7.1325031030244901E-6</v>
      </c>
      <c r="BA292" s="34">
        <f t="shared" si="305"/>
        <v>3.4605909376095312E-5</v>
      </c>
      <c r="BB292" s="34">
        <f t="shared" si="306"/>
        <v>6.7156149382574526E-6</v>
      </c>
      <c r="BC292" s="34">
        <f t="shared" si="307"/>
        <v>4.9557431911484429E-6</v>
      </c>
      <c r="BD292" s="34">
        <f t="shared" si="308"/>
        <v>-2.2787738717000572E-5</v>
      </c>
      <c r="BE292" s="34">
        <f t="shared" si="309"/>
        <v>5.9990726379965942E-5</v>
      </c>
      <c r="BF292" s="34">
        <f t="shared" si="310"/>
        <v>2.9451410618053231E-6</v>
      </c>
      <c r="BG292" s="53">
        <f t="shared" si="311"/>
        <v>6.8898037412934432E-4</v>
      </c>
      <c r="BH292" s="32">
        <v>2.7735937121464715E-6</v>
      </c>
      <c r="BI292" s="33">
        <v>2.3051310632515865E-6</v>
      </c>
      <c r="BJ292" s="33">
        <v>2.5690460521143876E-6</v>
      </c>
      <c r="BK292" s="33">
        <v>4.430745853123419E-5</v>
      </c>
      <c r="BL292" s="33">
        <v>1.641716409339633E-5</v>
      </c>
      <c r="BM292" s="33">
        <v>1.4657292346287321E-5</v>
      </c>
      <c r="BN292" s="33">
        <v>-1.3086189561861694E-5</v>
      </c>
      <c r="BO292" s="33">
        <v>6.969227553510482E-5</v>
      </c>
      <c r="BP292" s="33">
        <v>1.2646690216944201E-5</v>
      </c>
      <c r="BQ292" s="35">
        <v>6.986819232844832E-4</v>
      </c>
      <c r="BR292" s="32">
        <v>-1.6159286860717437E-5</v>
      </c>
      <c r="BS292" s="33">
        <v>-1.6627749509612322E-5</v>
      </c>
      <c r="BT292" s="33">
        <v>-1.6363834520749521E-5</v>
      </c>
      <c r="BU292" s="33">
        <v>2.5374577958370281E-5</v>
      </c>
      <c r="BV292" s="33">
        <v>-2.5157164794675779E-6</v>
      </c>
      <c r="BW292" s="33">
        <v>-4.2755882265765877E-6</v>
      </c>
      <c r="BX292" s="33">
        <v>-3.2019070134725602E-5</v>
      </c>
      <c r="BY292" s="33">
        <v>5.0759394962240911E-5</v>
      </c>
      <c r="BZ292" s="33">
        <v>-6.2861903559197074E-6</v>
      </c>
      <c r="CA292" s="35">
        <v>6.7974904271161929E-4</v>
      </c>
      <c r="CB292" s="52">
        <v>-6.9279554429924062E-6</v>
      </c>
      <c r="CC292" s="34">
        <v>-7.3964180918872913E-6</v>
      </c>
      <c r="CD292" s="34">
        <v>-7.1325031030244901E-6</v>
      </c>
      <c r="CE292" s="34">
        <v>3.4605909376095312E-5</v>
      </c>
      <c r="CF292" s="34">
        <v>6.7156149382574526E-6</v>
      </c>
      <c r="CG292" s="34">
        <v>4.9557431911484429E-6</v>
      </c>
      <c r="CH292" s="34">
        <v>-2.2787738717000572E-5</v>
      </c>
      <c r="CI292" s="34">
        <v>5.9990726379965942E-5</v>
      </c>
      <c r="CJ292" s="34">
        <v>2.9451410618053231E-6</v>
      </c>
      <c r="CK292" s="53">
        <v>6.8898037412934432E-4</v>
      </c>
      <c r="CL292" s="33">
        <v>0</v>
      </c>
      <c r="CM292" s="33">
        <f t="shared" si="322"/>
        <v>1.1253138307952826E-2</v>
      </c>
      <c r="CN292" s="33">
        <f t="shared" si="268"/>
        <v>5.6062935947267523E-3</v>
      </c>
      <c r="CO292" s="33">
        <f t="shared" si="269"/>
        <v>4.5365818226221766E-3</v>
      </c>
      <c r="CP292" s="33">
        <f t="shared" si="270"/>
        <v>4.7440711974817695E-3</v>
      </c>
      <c r="CQ292" s="33">
        <f t="shared" si="271"/>
        <v>3.9504513887584913E-3</v>
      </c>
      <c r="CR292" s="33">
        <f t="shared" si="272"/>
        <v>3.9418651271376781E-3</v>
      </c>
      <c r="CS292" s="33">
        <f t="shared" si="273"/>
        <v>9.5274256955979464E-3</v>
      </c>
      <c r="CT292" s="33">
        <f t="shared" si="274"/>
        <v>9.9519451622009925E-3</v>
      </c>
      <c r="CU292" s="33">
        <f t="shared" si="275"/>
        <v>4.0900048716037141E-3</v>
      </c>
      <c r="CV292" s="33">
        <f t="shared" si="276"/>
        <v>4.8781369333641411E-3</v>
      </c>
      <c r="CW292" s="33">
        <f t="shared" si="277"/>
        <v>8.2992070473442148E-3</v>
      </c>
      <c r="CX292" s="35">
        <f t="shared" si="278"/>
        <v>8.7759614880758008E-3</v>
      </c>
    </row>
    <row r="293" spans="1:102" x14ac:dyDescent="0.3">
      <c r="A293" s="21">
        <v>43787</v>
      </c>
      <c r="B293" s="22">
        <v>3122.03</v>
      </c>
      <c r="C293" s="23">
        <v>5600.47</v>
      </c>
      <c r="D293" s="23">
        <v>6318.018</v>
      </c>
      <c r="E293" s="23">
        <f t="shared" si="312"/>
        <v>5583.1541941929572</v>
      </c>
      <c r="F293" s="23">
        <f>VLOOKUP($A293,Data!S$7:T$800,2,0)</f>
        <v>309.74436700000001</v>
      </c>
      <c r="G293" s="23">
        <f>VLOOKUP($A293,Data!V$7:Y$800,4,0)</f>
        <v>30.555699080322405</v>
      </c>
      <c r="H293" s="23">
        <f>VLOOKUP($A293,Data!P$7:Q$800,2,0)</f>
        <v>55.536799999999999</v>
      </c>
      <c r="I293" s="23">
        <f>VLOOKUP($A293,Data!K$7:N$800,4,0)</f>
        <v>58.173738425459987</v>
      </c>
      <c r="J293" s="23">
        <f>VLOOKUP($A293,Data!AA$7:AB$800,2,0)</f>
        <v>569.40790000000004</v>
      </c>
      <c r="K293" s="23">
        <f>VLOOKUP($A293,Data!AD$7:AE$800,2,0)</f>
        <v>57.538200000000003</v>
      </c>
      <c r="L293" s="23">
        <f>VLOOKUP($A293,Data!AL$7:AO$800,4,0)</f>
        <v>306.77250594311039</v>
      </c>
      <c r="M293" s="23">
        <f>VLOOKUP($A293,Data!AG$7:AJ$800,4,0)</f>
        <v>30.967388412538327</v>
      </c>
      <c r="N293" s="23">
        <f>VLOOKUP($A293,Data!AQ$7:AU$800,5,0)</f>
        <v>31.233377206132854</v>
      </c>
      <c r="O293" s="24">
        <f>VLOOKUP($A293,Data!AQ$7:AW$800,7,0)</f>
        <v>31.207727559659066</v>
      </c>
      <c r="P293" s="32">
        <f t="shared" si="279"/>
        <v>5.0313094864229413E-4</v>
      </c>
      <c r="Q293" s="33">
        <f t="shared" si="265"/>
        <v>5.1450713610678989E-4</v>
      </c>
      <c r="R293" s="33">
        <f t="shared" si="266"/>
        <v>5.1846915726128096E-4</v>
      </c>
      <c r="S293" s="34">
        <f t="shared" si="280"/>
        <v>5.1616842596843295E-4</v>
      </c>
      <c r="T293" s="33">
        <f t="shared" si="281"/>
        <v>5.1352553019556879E-4</v>
      </c>
      <c r="U293" s="33">
        <f t="shared" si="313"/>
        <v>5.1311606163761958E-4</v>
      </c>
      <c r="V293" s="33">
        <f t="shared" si="314"/>
        <v>5.1523918988549688E-4</v>
      </c>
      <c r="W293" s="33">
        <f t="shared" si="315"/>
        <v>5.0590219224289079E-4</v>
      </c>
      <c r="X293" s="33">
        <f t="shared" si="316"/>
        <v>5.1325231174392805E-4</v>
      </c>
      <c r="Y293" s="33">
        <f t="shared" si="317"/>
        <v>5.1992494996389027E-4</v>
      </c>
      <c r="Z293" s="33">
        <f t="shared" si="318"/>
        <v>5.0545756698094912E-4</v>
      </c>
      <c r="AA293" s="33">
        <f t="shared" si="319"/>
        <v>4.9004321290135877E-4</v>
      </c>
      <c r="AB293" s="33">
        <f t="shared" si="320"/>
        <v>5.6084731768502039E-4</v>
      </c>
      <c r="AC293" s="35">
        <f t="shared" si="321"/>
        <v>-4.5980625088637428E-4</v>
      </c>
      <c r="AD293" s="32">
        <f t="shared" si="282"/>
        <v>-9.8160591122109508E-7</v>
      </c>
      <c r="AE293" s="33">
        <f t="shared" si="283"/>
        <v>-1.3910744691703059E-6</v>
      </c>
      <c r="AF293" s="33">
        <f t="shared" si="284"/>
        <v>7.3205377870699806E-7</v>
      </c>
      <c r="AG293" s="33">
        <f t="shared" si="285"/>
        <v>-8.6049438638990949E-6</v>
      </c>
      <c r="AH293" s="33">
        <f t="shared" si="286"/>
        <v>-1.2548243628618394E-6</v>
      </c>
      <c r="AI293" s="33">
        <f t="shared" si="287"/>
        <v>5.4178138571003842E-6</v>
      </c>
      <c r="AJ293" s="33">
        <f t="shared" si="288"/>
        <v>-9.0495691258407618E-6</v>
      </c>
      <c r="AK293" s="33">
        <f t="shared" si="289"/>
        <v>-2.4463923205431115E-5</v>
      </c>
      <c r="AL293" s="33">
        <f t="shared" si="290"/>
        <v>4.6340181578230499E-5</v>
      </c>
      <c r="AM293" s="35">
        <f t="shared" si="291"/>
        <v>-9.7431338699316417E-4</v>
      </c>
      <c r="AN293" s="52">
        <f t="shared" si="292"/>
        <v>-4.9436270657121639E-6</v>
      </c>
      <c r="AO293" s="34">
        <f t="shared" si="293"/>
        <v>-5.3530956236613747E-6</v>
      </c>
      <c r="AP293" s="34">
        <f t="shared" si="294"/>
        <v>-3.2299673757840708E-6</v>
      </c>
      <c r="AQ293" s="34">
        <f t="shared" si="295"/>
        <v>-1.2566965018390164E-5</v>
      </c>
      <c r="AR293" s="34">
        <f t="shared" si="296"/>
        <v>-5.2168455173529082E-6</v>
      </c>
      <c r="AS293" s="34">
        <f t="shared" si="297"/>
        <v>1.4557927026093154E-6</v>
      </c>
      <c r="AT293" s="34">
        <f t="shared" si="298"/>
        <v>-1.3011590280331831E-5</v>
      </c>
      <c r="AU293" s="34">
        <f t="shared" si="299"/>
        <v>-2.8425944359922184E-5</v>
      </c>
      <c r="AV293" s="34">
        <f t="shared" si="300"/>
        <v>4.237816042373943E-5</v>
      </c>
      <c r="AW293" s="53">
        <f t="shared" si="301"/>
        <v>-9.7827540814765523E-4</v>
      </c>
      <c r="AX293" s="52">
        <f t="shared" si="302"/>
        <v>-2.6428957728974467E-6</v>
      </c>
      <c r="AY293" s="34">
        <f t="shared" si="303"/>
        <v>-3.0523643308466575E-6</v>
      </c>
      <c r="AZ293" s="34">
        <f t="shared" si="304"/>
        <v>-9.2923608296935356E-7</v>
      </c>
      <c r="BA293" s="34">
        <f t="shared" si="305"/>
        <v>-1.0266233725575447E-5</v>
      </c>
      <c r="BB293" s="34">
        <f t="shared" si="306"/>
        <v>-2.916114224538191E-6</v>
      </c>
      <c r="BC293" s="34">
        <f t="shared" si="307"/>
        <v>3.7565239954240326E-6</v>
      </c>
      <c r="BD293" s="34">
        <f t="shared" si="308"/>
        <v>-1.0710858987517113E-5</v>
      </c>
      <c r="BE293" s="34">
        <f t="shared" si="309"/>
        <v>-2.6125213067107467E-5</v>
      </c>
      <c r="BF293" s="34">
        <f t="shared" si="310"/>
        <v>4.4678891716554148E-5</v>
      </c>
      <c r="BG293" s="53">
        <f t="shared" si="311"/>
        <v>-9.7597467685484052E-4</v>
      </c>
      <c r="BH293" s="32">
        <v>-9.8160591122109508E-7</v>
      </c>
      <c r="BI293" s="33">
        <v>-1.3910744691703059E-6</v>
      </c>
      <c r="BJ293" s="33">
        <v>7.3205377870699806E-7</v>
      </c>
      <c r="BK293" s="33">
        <v>-8.6049438638990949E-6</v>
      </c>
      <c r="BL293" s="33">
        <v>-1.2548243628618394E-6</v>
      </c>
      <c r="BM293" s="33">
        <v>5.4178138571003842E-6</v>
      </c>
      <c r="BN293" s="33">
        <v>-9.0495691258407618E-6</v>
      </c>
      <c r="BO293" s="33">
        <v>-2.4463923205431115E-5</v>
      </c>
      <c r="BP293" s="33">
        <v>4.6340181578230499E-5</v>
      </c>
      <c r="BQ293" s="35">
        <v>-9.7431338699316417E-4</v>
      </c>
      <c r="BR293" s="32">
        <v>-4.9436270657121639E-6</v>
      </c>
      <c r="BS293" s="33">
        <v>-5.3530956236613747E-6</v>
      </c>
      <c r="BT293" s="33">
        <v>-3.2299673757840708E-6</v>
      </c>
      <c r="BU293" s="33">
        <v>-1.2566965018390164E-5</v>
      </c>
      <c r="BV293" s="33">
        <v>-5.2168455173529082E-6</v>
      </c>
      <c r="BW293" s="33">
        <v>1.4557927026093154E-6</v>
      </c>
      <c r="BX293" s="33">
        <v>-1.3011590280331831E-5</v>
      </c>
      <c r="BY293" s="33">
        <v>-2.8425944359922184E-5</v>
      </c>
      <c r="BZ293" s="33">
        <v>4.237816042373943E-5</v>
      </c>
      <c r="CA293" s="35">
        <v>-9.7827540814765523E-4</v>
      </c>
      <c r="CB293" s="52">
        <v>-2.6428957728974467E-6</v>
      </c>
      <c r="CC293" s="34">
        <v>-3.0523643308466575E-6</v>
      </c>
      <c r="CD293" s="34">
        <v>-9.2923608296935356E-7</v>
      </c>
      <c r="CE293" s="34">
        <v>-1.0266233725575447E-5</v>
      </c>
      <c r="CF293" s="34">
        <v>-2.916114224538191E-6</v>
      </c>
      <c r="CG293" s="34">
        <v>3.7565239954240326E-6</v>
      </c>
      <c r="CH293" s="34">
        <v>-1.0710858987517113E-5</v>
      </c>
      <c r="CI293" s="34">
        <v>-2.6125213067107467E-5</v>
      </c>
      <c r="CJ293" s="34">
        <v>4.4678891716554148E-5</v>
      </c>
      <c r="CK293" s="53">
        <v>-9.7597467685484052E-4</v>
      </c>
      <c r="CL293" s="33">
        <v>0</v>
      </c>
      <c r="CM293" s="33">
        <f t="shared" si="322"/>
        <v>1.1233982200761661E-2</v>
      </c>
      <c r="CN293" s="33">
        <f t="shared" si="268"/>
        <v>5.5965323823212731E-3</v>
      </c>
      <c r="CO293" s="33">
        <f t="shared" si="269"/>
        <v>4.5337941209002697E-3</v>
      </c>
      <c r="CP293" s="33">
        <f t="shared" si="270"/>
        <v>4.7417538616267851E-3</v>
      </c>
      <c r="CQ293" s="33">
        <f t="shared" si="271"/>
        <v>3.9478707812292679E-3</v>
      </c>
      <c r="CR293" s="33">
        <f t="shared" si="272"/>
        <v>3.8973605109828835E-3</v>
      </c>
      <c r="CS293" s="33">
        <f t="shared" si="273"/>
        <v>9.510843270861713E-3</v>
      </c>
      <c r="CT293" s="33">
        <f t="shared" si="274"/>
        <v>9.9371340729601521E-3</v>
      </c>
      <c r="CU293" s="33">
        <f t="shared" si="275"/>
        <v>4.1031519860963428E-3</v>
      </c>
      <c r="CV293" s="33">
        <f t="shared" si="276"/>
        <v>4.8080710394096116E-3</v>
      </c>
      <c r="CW293" s="33">
        <f t="shared" si="277"/>
        <v>8.2864485443918667E-3</v>
      </c>
      <c r="CX293" s="35">
        <f t="shared" si="278"/>
        <v>8.0712527691151337E-3</v>
      </c>
    </row>
    <row r="294" spans="1:102" x14ac:dyDescent="0.3">
      <c r="A294" s="21">
        <v>43784</v>
      </c>
      <c r="B294" s="22">
        <v>3120.46</v>
      </c>
      <c r="C294" s="23">
        <v>5597.59</v>
      </c>
      <c r="D294" s="23">
        <v>6314.7439999999997</v>
      </c>
      <c r="E294" s="23">
        <f t="shared" si="312"/>
        <v>5580.2738330320881</v>
      </c>
      <c r="F294" s="23">
        <f>VLOOKUP($A294,Data!S$7:T$800,2,0)</f>
        <v>309.58538700000003</v>
      </c>
      <c r="G294" s="23">
        <f>VLOOKUP($A294,Data!V$7:Y$800,4,0)</f>
        <v>30.540028501175584</v>
      </c>
      <c r="H294" s="23">
        <f>VLOOKUP($A294,Data!P$7:Q$800,2,0)</f>
        <v>55.508200000000002</v>
      </c>
      <c r="I294" s="23">
        <f>VLOOKUP($A294,Data!K$7:N$800,4,0)</f>
        <v>58.144323084944837</v>
      </c>
      <c r="J294" s="23">
        <f>VLOOKUP($A294,Data!AA$7:AB$800,2,0)</f>
        <v>569.11580000000004</v>
      </c>
      <c r="K294" s="23">
        <f>VLOOKUP($A294,Data!AD$7:AE$800,2,0)</f>
        <v>57.508299999999998</v>
      </c>
      <c r="L294" s="23">
        <f>VLOOKUP($A294,Data!AL$7:AO$800,4,0)</f>
        <v>306.61752379553894</v>
      </c>
      <c r="M294" s="23">
        <f>VLOOKUP($A294,Data!AG$7:AJ$800,4,0)</f>
        <v>30.95222048696446</v>
      </c>
      <c r="N294" s="23">
        <f>VLOOKUP($A294,Data!AQ$7:AU$800,5,0)</f>
        <v>31.215869869247484</v>
      </c>
      <c r="O294" s="24">
        <f>VLOOKUP($A294,Data!AQ$7:AW$800,7,0)</f>
        <v>31.222083668895721</v>
      </c>
      <c r="P294" s="32">
        <f t="shared" si="279"/>
        <v>7.6954624866387711E-3</v>
      </c>
      <c r="Q294" s="33">
        <f t="shared" si="265"/>
        <v>7.8175496968944103E-3</v>
      </c>
      <c r="R294" s="33">
        <f t="shared" si="266"/>
        <v>7.8719345844646682E-3</v>
      </c>
      <c r="S294" s="34">
        <f t="shared" si="280"/>
        <v>7.8454637697907836E-3</v>
      </c>
      <c r="T294" s="33">
        <f t="shared" si="281"/>
        <v>7.8400997147287654E-3</v>
      </c>
      <c r="U294" s="33">
        <f t="shared" si="313"/>
        <v>7.8398137898976206E-3</v>
      </c>
      <c r="V294" s="33">
        <f t="shared" si="314"/>
        <v>7.8308692028781213E-3</v>
      </c>
      <c r="W294" s="33">
        <f t="shared" si="315"/>
        <v>7.8178110129163425E-3</v>
      </c>
      <c r="X294" s="33">
        <f t="shared" si="316"/>
        <v>7.8679164755530717E-3</v>
      </c>
      <c r="Y294" s="33">
        <f t="shared" si="317"/>
        <v>7.8319143939686864E-3</v>
      </c>
      <c r="Z294" s="33">
        <f t="shared" si="318"/>
        <v>7.8381637959061834E-3</v>
      </c>
      <c r="AA294" s="33">
        <f t="shared" si="319"/>
        <v>7.8283095533597802E-3</v>
      </c>
      <c r="AB294" s="33">
        <f t="shared" si="320"/>
        <v>7.8317289646228083E-3</v>
      </c>
      <c r="AC294" s="35">
        <f t="shared" si="321"/>
        <v>6.1483623629381423E-3</v>
      </c>
      <c r="AD294" s="32">
        <f t="shared" si="282"/>
        <v>2.2550017834355174E-5</v>
      </c>
      <c r="AE294" s="33">
        <f t="shared" si="283"/>
        <v>2.2264093003210306E-5</v>
      </c>
      <c r="AF294" s="33">
        <f t="shared" si="284"/>
        <v>1.3319505983711011E-5</v>
      </c>
      <c r="AG294" s="33">
        <f t="shared" si="285"/>
        <v>2.6131602193224523E-7</v>
      </c>
      <c r="AH294" s="33">
        <f t="shared" si="286"/>
        <v>5.036677865866146E-5</v>
      </c>
      <c r="AI294" s="33">
        <f t="shared" si="287"/>
        <v>1.4364697074276123E-5</v>
      </c>
      <c r="AJ294" s="33">
        <f t="shared" si="288"/>
        <v>2.0614099011773135E-5</v>
      </c>
      <c r="AK294" s="33">
        <f t="shared" si="289"/>
        <v>1.0759856465369921E-5</v>
      </c>
      <c r="AL294" s="33">
        <f t="shared" si="290"/>
        <v>1.4179267728398059E-5</v>
      </c>
      <c r="AM294" s="35">
        <f t="shared" si="291"/>
        <v>-1.6691873339562679E-3</v>
      </c>
      <c r="AN294" s="52">
        <f t="shared" si="292"/>
        <v>-3.1834869735902771E-5</v>
      </c>
      <c r="AO294" s="34">
        <f t="shared" si="293"/>
        <v>-3.2120794567047639E-5</v>
      </c>
      <c r="AP294" s="34">
        <f t="shared" si="294"/>
        <v>-4.1065381586546934E-5</v>
      </c>
      <c r="AQ294" s="34">
        <f t="shared" si="295"/>
        <v>-5.41235715483257E-5</v>
      </c>
      <c r="AR294" s="34">
        <f t="shared" si="296"/>
        <v>-4.0181089115964852E-6</v>
      </c>
      <c r="AS294" s="34">
        <f t="shared" si="297"/>
        <v>-4.0020190495981822E-5</v>
      </c>
      <c r="AT294" s="34">
        <f t="shared" si="298"/>
        <v>-3.377078855848481E-5</v>
      </c>
      <c r="AU294" s="34">
        <f t="shared" si="299"/>
        <v>-4.3625031104888023E-5</v>
      </c>
      <c r="AV294" s="34">
        <f t="shared" si="300"/>
        <v>-4.0205619841859885E-5</v>
      </c>
      <c r="AW294" s="53">
        <f t="shared" si="301"/>
        <v>-1.7235722215265259E-3</v>
      </c>
      <c r="AX294" s="52">
        <f t="shared" si="302"/>
        <v>-5.3640550619071803E-6</v>
      </c>
      <c r="AY294" s="34">
        <f t="shared" si="303"/>
        <v>-5.6499798930520484E-6</v>
      </c>
      <c r="AZ294" s="34">
        <f t="shared" si="304"/>
        <v>-1.4594566912551343E-5</v>
      </c>
      <c r="BA294" s="34">
        <f t="shared" si="305"/>
        <v>-2.7652756874330109E-5</v>
      </c>
      <c r="BB294" s="34">
        <f t="shared" si="306"/>
        <v>2.2452705762399106E-5</v>
      </c>
      <c r="BC294" s="34">
        <f t="shared" si="307"/>
        <v>-1.3549375821986231E-5</v>
      </c>
      <c r="BD294" s="34">
        <f t="shared" si="308"/>
        <v>-7.2999738844892192E-6</v>
      </c>
      <c r="BE294" s="34">
        <f t="shared" si="309"/>
        <v>-1.7154216430892433E-5</v>
      </c>
      <c r="BF294" s="34">
        <f t="shared" si="310"/>
        <v>-1.3734805167864295E-5</v>
      </c>
      <c r="BG294" s="53">
        <f t="shared" si="311"/>
        <v>-1.6971014068525303E-3</v>
      </c>
      <c r="BH294" s="32">
        <v>2.2550017834355174E-5</v>
      </c>
      <c r="BI294" s="33">
        <v>2.2264093003210306E-5</v>
      </c>
      <c r="BJ294" s="33">
        <v>1.3319505983711011E-5</v>
      </c>
      <c r="BK294" s="33">
        <v>2.6131602193224523E-7</v>
      </c>
      <c r="BL294" s="33">
        <v>5.036677865866146E-5</v>
      </c>
      <c r="BM294" s="33">
        <v>1.4364697074276123E-5</v>
      </c>
      <c r="BN294" s="33">
        <v>2.0614099011773135E-5</v>
      </c>
      <c r="BO294" s="33">
        <v>1.0759856465369921E-5</v>
      </c>
      <c r="BP294" s="33">
        <v>1.4179267728398059E-5</v>
      </c>
      <c r="BQ294" s="35">
        <v>-1.6691873339562679E-3</v>
      </c>
      <c r="BR294" s="32">
        <v>-3.1834869735902771E-5</v>
      </c>
      <c r="BS294" s="33">
        <v>-3.2120794567047639E-5</v>
      </c>
      <c r="BT294" s="33">
        <v>-4.1065381586546934E-5</v>
      </c>
      <c r="BU294" s="33">
        <v>-5.41235715483257E-5</v>
      </c>
      <c r="BV294" s="33">
        <v>-4.0181089115964852E-6</v>
      </c>
      <c r="BW294" s="33">
        <v>-4.0020190495981822E-5</v>
      </c>
      <c r="BX294" s="33">
        <v>-3.377078855848481E-5</v>
      </c>
      <c r="BY294" s="33">
        <v>-4.3625031104888023E-5</v>
      </c>
      <c r="BZ294" s="33">
        <v>-4.0205619841859885E-5</v>
      </c>
      <c r="CA294" s="35">
        <v>-1.7235722215265259E-3</v>
      </c>
      <c r="CB294" s="52">
        <v>-5.3640550619071803E-6</v>
      </c>
      <c r="CC294" s="34">
        <v>-5.6499798930520484E-6</v>
      </c>
      <c r="CD294" s="34">
        <v>-1.4594566912551343E-5</v>
      </c>
      <c r="CE294" s="34">
        <v>-2.7652756874330109E-5</v>
      </c>
      <c r="CF294" s="34">
        <v>2.2452705762399106E-5</v>
      </c>
      <c r="CG294" s="34">
        <v>-1.3549375821986231E-5</v>
      </c>
      <c r="CH294" s="34">
        <v>-7.2999738844892192E-6</v>
      </c>
      <c r="CI294" s="34">
        <v>-1.7154216430892433E-5</v>
      </c>
      <c r="CJ294" s="34">
        <v>-1.3734805167864295E-5</v>
      </c>
      <c r="CK294" s="53">
        <v>-1.6971014068525303E-3</v>
      </c>
      <c r="CL294" s="33">
        <v>0</v>
      </c>
      <c r="CM294" s="33">
        <f t="shared" si="322"/>
        <v>1.1229977746518127E-2</v>
      </c>
      <c r="CN294" s="33">
        <f t="shared" si="268"/>
        <v>5.5948626568567139E-3</v>
      </c>
      <c r="CO294" s="33">
        <f t="shared" si="269"/>
        <v>4.5347796711052712E-3</v>
      </c>
      <c r="CP294" s="33">
        <f t="shared" si="270"/>
        <v>4.7431508154289759E-3</v>
      </c>
      <c r="CQ294" s="33">
        <f t="shared" si="271"/>
        <v>3.9471362158738366E-3</v>
      </c>
      <c r="CR294" s="33">
        <f t="shared" si="272"/>
        <v>3.9059946233985787E-3</v>
      </c>
      <c r="CS294" s="33">
        <f t="shared" si="273"/>
        <v>9.5121093798289369E-3</v>
      </c>
      <c r="CT294" s="33">
        <f t="shared" si="274"/>
        <v>9.9316652649301673E-3</v>
      </c>
      <c r="CU294" s="33">
        <f t="shared" si="275"/>
        <v>4.1122340963581916E-3</v>
      </c>
      <c r="CV294" s="33">
        <f t="shared" si="276"/>
        <v>4.8326405467753464E-3</v>
      </c>
      <c r="CW294" s="33">
        <f t="shared" si="277"/>
        <v>8.2397505577238572E-3</v>
      </c>
      <c r="CX294" s="35">
        <f t="shared" si="278"/>
        <v>9.0538819047496499E-3</v>
      </c>
    </row>
    <row r="295" spans="1:102" x14ac:dyDescent="0.3">
      <c r="A295" s="21">
        <v>43783</v>
      </c>
      <c r="B295" s="22">
        <v>3096.63</v>
      </c>
      <c r="C295" s="23">
        <v>5554.17</v>
      </c>
      <c r="D295" s="23">
        <v>6265.4229999999998</v>
      </c>
      <c r="E295" s="23">
        <f t="shared" si="312"/>
        <v>5536.8347962388798</v>
      </c>
      <c r="F295" s="23">
        <f>VLOOKUP($A295,Data!S$7:T$800,2,0)</f>
        <v>307.17708800000003</v>
      </c>
      <c r="G295" s="23">
        <f>VLOOKUP($A295,Data!V$7:Y$800,4,0)</f>
        <v>30.302462835172541</v>
      </c>
      <c r="H295" s="23">
        <f>VLOOKUP($A295,Data!P$7:Q$800,2,0)</f>
        <v>55.076900000000002</v>
      </c>
      <c r="I295" s="23">
        <f>VLOOKUP($A295,Data!K$7:N$800,4,0)</f>
        <v>57.693287863712555</v>
      </c>
      <c r="J295" s="23">
        <f>VLOOKUP($A295,Data!AA$7:AB$800,2,0)</f>
        <v>564.673</v>
      </c>
      <c r="K295" s="23">
        <f>VLOOKUP($A295,Data!AD$7:AE$800,2,0)</f>
        <v>57.061399999999999</v>
      </c>
      <c r="L295" s="23">
        <f>VLOOKUP($A295,Data!AL$7:AO$800,4,0)</f>
        <v>304.23289652050823</v>
      </c>
      <c r="M295" s="23">
        <f>VLOOKUP($A295,Data!AG$7:AJ$800,4,0)</f>
        <v>30.711799017316334</v>
      </c>
      <c r="N295" s="23">
        <f>VLOOKUP($A295,Data!AQ$7:AU$800,5,0)</f>
        <v>30.973295414420548</v>
      </c>
      <c r="O295" s="24">
        <f>VLOOKUP($A295,Data!AQ$7:AW$800,7,0)</f>
        <v>31.031292040838487</v>
      </c>
      <c r="P295" s="32">
        <f t="shared" si="279"/>
        <v>8.3709325024883263E-4</v>
      </c>
      <c r="Q295" s="33">
        <f t="shared" si="265"/>
        <v>1.0164854474969953E-3</v>
      </c>
      <c r="R295" s="33">
        <f t="shared" si="266"/>
        <v>1.0925792331653028E-3</v>
      </c>
      <c r="S295" s="34">
        <f t="shared" si="280"/>
        <v>1.0542563357278322E-3</v>
      </c>
      <c r="T295" s="33">
        <f t="shared" si="281"/>
        <v>1.0513615683875877E-3</v>
      </c>
      <c r="U295" s="33">
        <f t="shared" si="313"/>
        <v>1.0513714584661216E-3</v>
      </c>
      <c r="V295" s="33">
        <f t="shared" si="314"/>
        <v>1.045085915150068E-3</v>
      </c>
      <c r="W295" s="33">
        <f t="shared" si="315"/>
        <v>1.0207553589656193E-3</v>
      </c>
      <c r="X295" s="33">
        <f t="shared" si="316"/>
        <v>1.0899584475501101E-3</v>
      </c>
      <c r="Y295" s="33">
        <f t="shared" si="317"/>
        <v>1.0666554387146476E-3</v>
      </c>
      <c r="Z295" s="33">
        <f t="shared" si="318"/>
        <v>1.048614287345373E-3</v>
      </c>
      <c r="AA295" s="33">
        <f t="shared" si="319"/>
        <v>1.0080159741638894E-3</v>
      </c>
      <c r="AB295" s="33">
        <f t="shared" si="320"/>
        <v>1.0307311594897062E-3</v>
      </c>
      <c r="AC295" s="35">
        <f t="shared" si="321"/>
        <v>3.0326816596775164E-3</v>
      </c>
      <c r="AD295" s="32">
        <f t="shared" si="282"/>
        <v>3.4876120890592333E-5</v>
      </c>
      <c r="AE295" s="33">
        <f t="shared" si="283"/>
        <v>3.4886010969126247E-5</v>
      </c>
      <c r="AF295" s="33">
        <f t="shared" si="284"/>
        <v>2.860046765307267E-5</v>
      </c>
      <c r="AG295" s="33">
        <f t="shared" si="285"/>
        <v>4.2699114686239881E-6</v>
      </c>
      <c r="AH295" s="33">
        <f t="shared" si="286"/>
        <v>7.3473000053114745E-5</v>
      </c>
      <c r="AI295" s="33">
        <f t="shared" si="287"/>
        <v>5.016999121765231E-5</v>
      </c>
      <c r="AJ295" s="33">
        <f t="shared" si="288"/>
        <v>3.2128839848377666E-5</v>
      </c>
      <c r="AK295" s="33">
        <f t="shared" si="289"/>
        <v>-8.4694733331058814E-6</v>
      </c>
      <c r="AL295" s="33">
        <f t="shared" si="290"/>
        <v>1.4245711992710852E-5</v>
      </c>
      <c r="AM295" s="35">
        <f t="shared" si="291"/>
        <v>2.016196212180521E-3</v>
      </c>
      <c r="AN295" s="52">
        <f t="shared" si="292"/>
        <v>-4.1217664777715157E-5</v>
      </c>
      <c r="AO295" s="34">
        <f t="shared" si="293"/>
        <v>-4.1207774699181243E-5</v>
      </c>
      <c r="AP295" s="34">
        <f t="shared" si="294"/>
        <v>-4.749331801523482E-5</v>
      </c>
      <c r="AQ295" s="34">
        <f t="shared" si="295"/>
        <v>-7.1823874199683502E-5</v>
      </c>
      <c r="AR295" s="34">
        <f t="shared" si="296"/>
        <v>-2.6207856151927444E-6</v>
      </c>
      <c r="AS295" s="34">
        <f t="shared" si="297"/>
        <v>-2.592379445065518E-5</v>
      </c>
      <c r="AT295" s="34">
        <f t="shared" si="298"/>
        <v>-4.3964945819929824E-5</v>
      </c>
      <c r="AU295" s="34">
        <f t="shared" si="299"/>
        <v>-8.4563259001413371E-5</v>
      </c>
      <c r="AV295" s="34">
        <f t="shared" si="300"/>
        <v>-6.1848073675596638E-5</v>
      </c>
      <c r="AW295" s="53">
        <f t="shared" si="301"/>
        <v>1.9401024265122135E-3</v>
      </c>
      <c r="AX295" s="52">
        <f t="shared" si="302"/>
        <v>-2.8947673402779373E-6</v>
      </c>
      <c r="AY295" s="34">
        <f t="shared" si="303"/>
        <v>-2.8848772617440233E-6</v>
      </c>
      <c r="AZ295" s="34">
        <f t="shared" si="304"/>
        <v>-9.1704205777976E-6</v>
      </c>
      <c r="BA295" s="34">
        <f t="shared" si="305"/>
        <v>-3.3500976762246282E-5</v>
      </c>
      <c r="BB295" s="34">
        <f t="shared" si="306"/>
        <v>3.5702111822244476E-5</v>
      </c>
      <c r="BC295" s="34">
        <f t="shared" si="307"/>
        <v>1.239910298678204E-5</v>
      </c>
      <c r="BD295" s="34">
        <f t="shared" si="308"/>
        <v>-5.6420483824926038E-6</v>
      </c>
      <c r="BE295" s="34">
        <f t="shared" si="309"/>
        <v>-4.6240361563976151E-5</v>
      </c>
      <c r="BF295" s="34">
        <f t="shared" si="310"/>
        <v>-2.3525176238159418E-5</v>
      </c>
      <c r="BG295" s="53">
        <f t="shared" si="311"/>
        <v>1.9784253239496508E-3</v>
      </c>
      <c r="BH295" s="32">
        <v>3.4876120890592333E-5</v>
      </c>
      <c r="BI295" s="33">
        <v>3.4886010969126247E-5</v>
      </c>
      <c r="BJ295" s="33">
        <v>2.860046765307267E-5</v>
      </c>
      <c r="BK295" s="33">
        <v>4.2699114686239881E-6</v>
      </c>
      <c r="BL295" s="33">
        <v>7.3473000053114745E-5</v>
      </c>
      <c r="BM295" s="33">
        <v>5.016999121765231E-5</v>
      </c>
      <c r="BN295" s="33">
        <v>3.2128839848377666E-5</v>
      </c>
      <c r="BO295" s="33">
        <v>-8.4694733331058814E-6</v>
      </c>
      <c r="BP295" s="33">
        <v>1.4245711992710852E-5</v>
      </c>
      <c r="BQ295" s="35">
        <v>2.016196212180521E-3</v>
      </c>
      <c r="BR295" s="32">
        <v>-4.1217664777715157E-5</v>
      </c>
      <c r="BS295" s="33">
        <v>-4.1207774699181243E-5</v>
      </c>
      <c r="BT295" s="33">
        <v>-4.749331801523482E-5</v>
      </c>
      <c r="BU295" s="33">
        <v>-7.1823874199683502E-5</v>
      </c>
      <c r="BV295" s="33">
        <v>-2.6207856151927444E-6</v>
      </c>
      <c r="BW295" s="33">
        <v>-2.592379445065518E-5</v>
      </c>
      <c r="BX295" s="33">
        <v>-4.3964945819929824E-5</v>
      </c>
      <c r="BY295" s="33">
        <v>-8.4563259001413371E-5</v>
      </c>
      <c r="BZ295" s="33">
        <v>-6.1848073675596638E-5</v>
      </c>
      <c r="CA295" s="35">
        <v>1.9401024265122135E-3</v>
      </c>
      <c r="CB295" s="52">
        <v>-2.8947673402779373E-6</v>
      </c>
      <c r="CC295" s="34">
        <v>-2.8848772617440233E-6</v>
      </c>
      <c r="CD295" s="34">
        <v>-9.1704205777976E-6</v>
      </c>
      <c r="CE295" s="34">
        <v>-3.3500976762246282E-5</v>
      </c>
      <c r="CF295" s="34">
        <v>3.5702111822244476E-5</v>
      </c>
      <c r="CG295" s="34">
        <v>1.239910298678204E-5</v>
      </c>
      <c r="CH295" s="34">
        <v>-5.6420483824926038E-6</v>
      </c>
      <c r="CI295" s="34">
        <v>-4.6240361563976151E-5</v>
      </c>
      <c r="CJ295" s="34">
        <v>-2.3525176238159418E-5</v>
      </c>
      <c r="CK295" s="53">
        <v>1.9784253239496508E-3</v>
      </c>
      <c r="CL295" s="33">
        <v>0</v>
      </c>
      <c r="CM295" s="33">
        <f t="shared" si="322"/>
        <v>1.1175411658545853E-2</v>
      </c>
      <c r="CN295" s="33">
        <f t="shared" si="268"/>
        <v>5.5670109183618699E-3</v>
      </c>
      <c r="CO295" s="33">
        <f t="shared" si="269"/>
        <v>4.51230360848065E-3</v>
      </c>
      <c r="CP295" s="33">
        <f t="shared" si="270"/>
        <v>4.7209551305118502E-3</v>
      </c>
      <c r="CQ295" s="33">
        <f t="shared" si="271"/>
        <v>3.9338680373564028E-3</v>
      </c>
      <c r="CR295" s="33">
        <f t="shared" si="272"/>
        <v>3.90573432166752E-3</v>
      </c>
      <c r="CS295" s="33">
        <f t="shared" si="273"/>
        <v>9.4616604349471167E-3</v>
      </c>
      <c r="CT295" s="33">
        <f t="shared" si="274"/>
        <v>9.9172706399635047E-3</v>
      </c>
      <c r="CU295" s="33">
        <f t="shared" si="275"/>
        <v>4.0916962066888107E-3</v>
      </c>
      <c r="CV295" s="33">
        <f t="shared" si="276"/>
        <v>4.821912672908768E-3</v>
      </c>
      <c r="CW295" s="33">
        <f t="shared" si="277"/>
        <v>8.225565549506042E-3</v>
      </c>
      <c r="CX295" s="35">
        <f t="shared" si="278"/>
        <v>1.0727889458664874E-2</v>
      </c>
    </row>
    <row r="296" spans="1:102" x14ac:dyDescent="0.3">
      <c r="A296" s="21">
        <v>43782</v>
      </c>
      <c r="B296" s="22">
        <v>3094.04</v>
      </c>
      <c r="C296" s="23">
        <v>5548.53</v>
      </c>
      <c r="D296" s="23">
        <v>6258.585</v>
      </c>
      <c r="E296" s="23">
        <f t="shared" si="312"/>
        <v>5531.0037005446466</v>
      </c>
      <c r="F296" s="23">
        <f>VLOOKUP($A296,Data!S$7:T$800,2,0)</f>
        <v>306.85447299999998</v>
      </c>
      <c r="G296" s="23">
        <f>VLOOKUP($A296,Data!V$7:Y$800,4,0)</f>
        <v>30.270637151242138</v>
      </c>
      <c r="H296" s="23">
        <f>VLOOKUP($A296,Data!P$7:Q$800,2,0)</f>
        <v>55.019399999999997</v>
      </c>
      <c r="I296" s="23">
        <f>VLOOKUP($A296,Data!K$7:N$800,4,0)</f>
        <v>57.634457182682254</v>
      </c>
      <c r="J296" s="23">
        <f>VLOOKUP($A296,Data!AA$7:AB$800,2,0)</f>
        <v>564.05820000000006</v>
      </c>
      <c r="K296" s="23">
        <f>VLOOKUP($A296,Data!AD$7:AE$800,2,0)</f>
        <v>57.000599999999999</v>
      </c>
      <c r="L296" s="23">
        <f>VLOOKUP($A296,Data!AL$7:AO$800,4,0)</f>
        <v>303.91420774014466</v>
      </c>
      <c r="M296" s="23">
        <f>VLOOKUP($A296,Data!AG$7:AJ$800,4,0)</f>
        <v>30.68087220802936</v>
      </c>
      <c r="N296" s="23">
        <f>VLOOKUP($A296,Data!AQ$7:AU$800,5,0)</f>
        <v>30.941403146079548</v>
      </c>
      <c r="O296" s="24">
        <f>VLOOKUP($A296,Data!AQ$7:AW$800,7,0)</f>
        <v>30.937468547378007</v>
      </c>
      <c r="P296" s="32">
        <f t="shared" si="279"/>
        <v>7.1155040364301314E-4</v>
      </c>
      <c r="Q296" s="33">
        <f t="shared" si="265"/>
        <v>7.3587100614136425E-4</v>
      </c>
      <c r="R296" s="33">
        <f t="shared" si="266"/>
        <v>7.4705228550508984E-4</v>
      </c>
      <c r="S296" s="34">
        <f t="shared" si="280"/>
        <v>7.4172700322577834E-4</v>
      </c>
      <c r="T296" s="33">
        <f t="shared" si="281"/>
        <v>7.403576990148153E-4</v>
      </c>
      <c r="U296" s="33">
        <f t="shared" si="313"/>
        <v>7.4070103723111735E-4</v>
      </c>
      <c r="V296" s="33">
        <f t="shared" si="314"/>
        <v>7.4210692887777263E-4</v>
      </c>
      <c r="W296" s="33">
        <f t="shared" si="315"/>
        <v>6.8096697310182641E-4</v>
      </c>
      <c r="X296" s="33">
        <f t="shared" si="316"/>
        <v>7.442711084246767E-4</v>
      </c>
      <c r="Y296" s="33">
        <f t="shared" si="317"/>
        <v>7.4967651546131719E-4</v>
      </c>
      <c r="Z296" s="33">
        <f t="shared" si="318"/>
        <v>7.2691355474296948E-4</v>
      </c>
      <c r="AA296" s="33">
        <f t="shared" si="319"/>
        <v>7.003228552613372E-4</v>
      </c>
      <c r="AB296" s="33">
        <f t="shared" si="320"/>
        <v>7.5017561841494995E-4</v>
      </c>
      <c r="AC296" s="35">
        <f t="shared" si="321"/>
        <v>7.1378803769039934E-4</v>
      </c>
      <c r="AD296" s="32">
        <f t="shared" si="282"/>
        <v>4.4866928734510481E-6</v>
      </c>
      <c r="AE296" s="33">
        <f t="shared" si="283"/>
        <v>4.8300310897531062E-6</v>
      </c>
      <c r="AF296" s="33">
        <f t="shared" si="284"/>
        <v>6.2359227364083836E-6</v>
      </c>
      <c r="AG296" s="33">
        <f t="shared" si="285"/>
        <v>-5.4904033039537836E-5</v>
      </c>
      <c r="AH296" s="33">
        <f t="shared" si="286"/>
        <v>8.4001022833124495E-6</v>
      </c>
      <c r="AI296" s="33">
        <f t="shared" si="287"/>
        <v>1.3805509319952947E-5</v>
      </c>
      <c r="AJ296" s="33">
        <f t="shared" si="288"/>
        <v>-8.9574513983947668E-6</v>
      </c>
      <c r="AK296" s="33">
        <f t="shared" si="289"/>
        <v>-3.5548150880027052E-5</v>
      </c>
      <c r="AL296" s="33">
        <f t="shared" si="290"/>
        <v>1.4304612273585704E-5</v>
      </c>
      <c r="AM296" s="35">
        <f t="shared" si="291"/>
        <v>-2.2082968450964913E-5</v>
      </c>
      <c r="AN296" s="52">
        <f t="shared" si="292"/>
        <v>-6.6945864902745456E-6</v>
      </c>
      <c r="AO296" s="34">
        <f t="shared" si="293"/>
        <v>-6.3512482739724874E-6</v>
      </c>
      <c r="AP296" s="34">
        <f t="shared" si="294"/>
        <v>-4.94535662731721E-6</v>
      </c>
      <c r="AQ296" s="34">
        <f t="shared" si="295"/>
        <v>-6.608531240326343E-5</v>
      </c>
      <c r="AR296" s="34">
        <f t="shared" si="296"/>
        <v>-2.7811770804131442E-6</v>
      </c>
      <c r="AS296" s="34">
        <f t="shared" si="297"/>
        <v>2.624229956227353E-6</v>
      </c>
      <c r="AT296" s="34">
        <f t="shared" si="298"/>
        <v>-2.013873076212036E-5</v>
      </c>
      <c r="AU296" s="34">
        <f t="shared" si="299"/>
        <v>-4.6729430243752645E-5</v>
      </c>
      <c r="AV296" s="34">
        <f t="shared" si="300"/>
        <v>3.1233329098601104E-6</v>
      </c>
      <c r="AW296" s="53">
        <f t="shared" si="301"/>
        <v>-3.3264247814690506E-5</v>
      </c>
      <c r="AX296" s="52">
        <f t="shared" si="302"/>
        <v>-1.3693042109075293E-6</v>
      </c>
      <c r="AY296" s="34">
        <f t="shared" si="303"/>
        <v>-1.0259659946054711E-6</v>
      </c>
      <c r="AZ296" s="34">
        <f t="shared" si="304"/>
        <v>3.7992565204980622E-7</v>
      </c>
      <c r="BA296" s="34">
        <f t="shared" si="305"/>
        <v>-6.0760030123896414E-5</v>
      </c>
      <c r="BB296" s="34">
        <f t="shared" si="306"/>
        <v>2.5441051989538721E-6</v>
      </c>
      <c r="BC296" s="34">
        <f t="shared" si="307"/>
        <v>7.9495122355943693E-6</v>
      </c>
      <c r="BD296" s="34">
        <f t="shared" si="308"/>
        <v>-1.4813448482753344E-5</v>
      </c>
      <c r="BE296" s="34">
        <f t="shared" si="309"/>
        <v>-4.1404147964385629E-5</v>
      </c>
      <c r="BF296" s="34">
        <f t="shared" si="310"/>
        <v>8.4486151892271266E-6</v>
      </c>
      <c r="BG296" s="53">
        <f t="shared" si="311"/>
        <v>-2.793896553532349E-5</v>
      </c>
      <c r="BH296" s="32">
        <v>4.4866928734510481E-6</v>
      </c>
      <c r="BI296" s="33">
        <v>4.8300310897531062E-6</v>
      </c>
      <c r="BJ296" s="33">
        <v>6.2359227364083836E-6</v>
      </c>
      <c r="BK296" s="33">
        <v>-5.4904033039537836E-5</v>
      </c>
      <c r="BL296" s="33">
        <v>8.4001022833124495E-6</v>
      </c>
      <c r="BM296" s="33">
        <v>1.3805509319952947E-5</v>
      </c>
      <c r="BN296" s="33">
        <v>-8.9574513983947668E-6</v>
      </c>
      <c r="BO296" s="33">
        <v>-3.5548150880027052E-5</v>
      </c>
      <c r="BP296" s="33">
        <v>1.4304612273585704E-5</v>
      </c>
      <c r="BQ296" s="35">
        <v>-2.2082968450964913E-5</v>
      </c>
      <c r="BR296" s="32">
        <v>-6.6945864902745456E-6</v>
      </c>
      <c r="BS296" s="33">
        <v>-6.3512482739724874E-6</v>
      </c>
      <c r="BT296" s="33">
        <v>-4.94535662731721E-6</v>
      </c>
      <c r="BU296" s="33">
        <v>-6.608531240326343E-5</v>
      </c>
      <c r="BV296" s="33">
        <v>-2.7811770804131442E-6</v>
      </c>
      <c r="BW296" s="33">
        <v>2.624229956227353E-6</v>
      </c>
      <c r="BX296" s="33">
        <v>-2.013873076212036E-5</v>
      </c>
      <c r="BY296" s="33">
        <v>-4.6729430243752645E-5</v>
      </c>
      <c r="BZ296" s="33">
        <v>3.1233329098601104E-6</v>
      </c>
      <c r="CA296" s="35">
        <v>-3.3264247814690506E-5</v>
      </c>
      <c r="CB296" s="52">
        <v>-1.3693042109075293E-6</v>
      </c>
      <c r="CC296" s="34">
        <v>-1.0259659946054711E-6</v>
      </c>
      <c r="CD296" s="34">
        <v>3.7992565204980622E-7</v>
      </c>
      <c r="CE296" s="34">
        <v>-6.0760030123896414E-5</v>
      </c>
      <c r="CF296" s="34">
        <v>2.5441051989538721E-6</v>
      </c>
      <c r="CG296" s="34">
        <v>7.9495122355943693E-6</v>
      </c>
      <c r="CH296" s="34">
        <v>-1.4813448482753344E-5</v>
      </c>
      <c r="CI296" s="34">
        <v>-4.1404147964385629E-5</v>
      </c>
      <c r="CJ296" s="34">
        <v>8.4486151892271266E-6</v>
      </c>
      <c r="CK296" s="53">
        <v>-2.793896553532349E-5</v>
      </c>
      <c r="CL296" s="33">
        <v>0</v>
      </c>
      <c r="CM296" s="33">
        <f t="shared" si="322"/>
        <v>1.1098551469344464E-2</v>
      </c>
      <c r="CN296" s="33">
        <f t="shared" si="268"/>
        <v>5.5290697588914473E-3</v>
      </c>
      <c r="CO296" s="33">
        <f t="shared" si="269"/>
        <v>4.4773069101273766E-3</v>
      </c>
      <c r="CP296" s="33">
        <f t="shared" si="270"/>
        <v>4.6859412368585041E-3</v>
      </c>
      <c r="CQ296" s="33">
        <f t="shared" si="271"/>
        <v>3.9051850354390183E-3</v>
      </c>
      <c r="CR296" s="33">
        <f t="shared" si="272"/>
        <v>3.9014521041553785E-3</v>
      </c>
      <c r="CS296" s="33">
        <f t="shared" si="273"/>
        <v>9.3875730105303923E-3</v>
      </c>
      <c r="CT296" s="33">
        <f t="shared" si="274"/>
        <v>9.8666570865868497E-3</v>
      </c>
      <c r="CU296" s="33">
        <f t="shared" si="275"/>
        <v>4.0594696985651879E-3</v>
      </c>
      <c r="CV296" s="33">
        <f t="shared" si="276"/>
        <v>4.8304144154103223E-3</v>
      </c>
      <c r="CW296" s="33">
        <f t="shared" si="277"/>
        <v>8.2112174475112987E-3</v>
      </c>
      <c r="CX296" s="35">
        <f t="shared" si="278"/>
        <v>8.6962251076090347E-3</v>
      </c>
    </row>
    <row r="297" spans="1:102" x14ac:dyDescent="0.3">
      <c r="A297" s="21">
        <v>43781</v>
      </c>
      <c r="B297" s="22">
        <v>3091.84</v>
      </c>
      <c r="C297" s="23">
        <v>5544.45</v>
      </c>
      <c r="D297" s="23">
        <v>6253.9129999999996</v>
      </c>
      <c r="E297" s="23">
        <f t="shared" si="312"/>
        <v>5526.9042464208333</v>
      </c>
      <c r="F297" s="23">
        <f>VLOOKUP($A297,Data!S$7:T$800,2,0)</f>
        <v>306.62745899999999</v>
      </c>
      <c r="G297" s="23">
        <f>VLOOKUP($A297,Data!V$7:Y$800,4,0)</f>
        <v>30.248232254237017</v>
      </c>
      <c r="H297" s="23">
        <f>VLOOKUP($A297,Data!P$7:Q$800,2,0)</f>
        <v>54.9786</v>
      </c>
      <c r="I297" s="23">
        <f>VLOOKUP($A297,Data!K$7:N$800,4,0)</f>
        <v>57.595236728662051</v>
      </c>
      <c r="J297" s="23">
        <f>VLOOKUP($A297,Data!AA$7:AB$800,2,0)</f>
        <v>563.63869999999997</v>
      </c>
      <c r="K297" s="23">
        <f>VLOOKUP($A297,Data!AD$7:AE$800,2,0)</f>
        <v>56.957900000000002</v>
      </c>
      <c r="L297" s="23">
        <f>VLOOKUP($A297,Data!AL$7:AO$800,4,0)</f>
        <v>303.69344885568484</v>
      </c>
      <c r="M297" s="23">
        <f>VLOOKUP($A297,Data!AG$7:AJ$800,4,0)</f>
        <v>30.659400728970247</v>
      </c>
      <c r="N297" s="23">
        <f>VLOOKUP($A297,Data!AQ$7:AU$800,5,0)</f>
        <v>30.91820905947807</v>
      </c>
      <c r="O297" s="24">
        <f>VLOOKUP($A297,Data!AQ$7:AW$800,7,0)</f>
        <v>30.915401503604336</v>
      </c>
      <c r="P297" s="32">
        <f t="shared" si="279"/>
        <v>1.5646207819215441E-3</v>
      </c>
      <c r="Q297" s="33">
        <f t="shared" si="265"/>
        <v>1.6023614508327011E-3</v>
      </c>
      <c r="R297" s="33">
        <f t="shared" si="266"/>
        <v>1.6177617135173517E-3</v>
      </c>
      <c r="S297" s="34">
        <f t="shared" si="280"/>
        <v>1.6097905737779805E-3</v>
      </c>
      <c r="T297" s="33">
        <f t="shared" si="281"/>
        <v>1.6115420734672536E-3</v>
      </c>
      <c r="U297" s="33">
        <f t="shared" si="313"/>
        <v>1.610874714810917E-3</v>
      </c>
      <c r="V297" s="33">
        <f t="shared" si="314"/>
        <v>1.60866309712282E-3</v>
      </c>
      <c r="W297" s="33">
        <f t="shared" si="315"/>
        <v>1.7053206002728416E-3</v>
      </c>
      <c r="X297" s="33">
        <f t="shared" si="316"/>
        <v>1.6153403667871213E-3</v>
      </c>
      <c r="Y297" s="33">
        <f t="shared" si="317"/>
        <v>1.6178412721858937E-3</v>
      </c>
      <c r="Z297" s="33">
        <f t="shared" si="318"/>
        <v>1.6061753692619973E-3</v>
      </c>
      <c r="AA297" s="33">
        <f t="shared" si="319"/>
        <v>1.5604890604890009E-3</v>
      </c>
      <c r="AB297" s="33">
        <f t="shared" si="320"/>
        <v>1.6164855892244478E-3</v>
      </c>
      <c r="AC297" s="35">
        <f t="shared" si="321"/>
        <v>1.7888151120015738E-3</v>
      </c>
      <c r="AD297" s="32">
        <f t="shared" si="282"/>
        <v>9.1806226345525488E-6</v>
      </c>
      <c r="AE297" s="33">
        <f t="shared" si="283"/>
        <v>8.5132639782159458E-6</v>
      </c>
      <c r="AF297" s="33">
        <f t="shared" si="284"/>
        <v>6.3016462901188675E-6</v>
      </c>
      <c r="AG297" s="33">
        <f t="shared" si="285"/>
        <v>1.0295914944014051E-4</v>
      </c>
      <c r="AH297" s="33">
        <f t="shared" si="286"/>
        <v>1.2978915954420245E-5</v>
      </c>
      <c r="AI297" s="33">
        <f t="shared" si="287"/>
        <v>1.5479821353192591E-5</v>
      </c>
      <c r="AJ297" s="33">
        <f t="shared" si="288"/>
        <v>3.8139184292962369E-6</v>
      </c>
      <c r="AK297" s="33">
        <f t="shared" si="289"/>
        <v>-4.1872390343700161E-5</v>
      </c>
      <c r="AL297" s="33">
        <f t="shared" si="290"/>
        <v>1.4124138391746754E-5</v>
      </c>
      <c r="AM297" s="35">
        <f t="shared" si="291"/>
        <v>1.8645366116887274E-4</v>
      </c>
      <c r="AN297" s="52">
        <f t="shared" si="292"/>
        <v>-6.2196400500980076E-6</v>
      </c>
      <c r="AO297" s="34">
        <f t="shared" si="293"/>
        <v>-6.8869987064346105E-6</v>
      </c>
      <c r="AP297" s="34">
        <f t="shared" si="294"/>
        <v>-9.0986163945316889E-6</v>
      </c>
      <c r="AQ297" s="34">
        <f t="shared" si="295"/>
        <v>8.7558886755489951E-5</v>
      </c>
      <c r="AR297" s="34">
        <f t="shared" si="296"/>
        <v>-2.4213467302303116E-6</v>
      </c>
      <c r="AS297" s="34">
        <f t="shared" si="297"/>
        <v>7.9558668542034638E-8</v>
      </c>
      <c r="AT297" s="34">
        <f t="shared" si="298"/>
        <v>-1.1586344255354319E-5</v>
      </c>
      <c r="AU297" s="34">
        <f t="shared" si="299"/>
        <v>-5.7272653028350717E-5</v>
      </c>
      <c r="AV297" s="34">
        <f t="shared" si="300"/>
        <v>-1.2761242929038019E-6</v>
      </c>
      <c r="AW297" s="53">
        <f t="shared" si="301"/>
        <v>1.7105339848422219E-4</v>
      </c>
      <c r="AX297" s="52">
        <f t="shared" si="302"/>
        <v>1.7514996892842305E-6</v>
      </c>
      <c r="AY297" s="34">
        <f t="shared" si="303"/>
        <v>1.0841410329476275E-6</v>
      </c>
      <c r="AZ297" s="34">
        <f t="shared" si="304"/>
        <v>-1.1274766551494508E-6</v>
      </c>
      <c r="BA297" s="34">
        <f t="shared" si="305"/>
        <v>9.5530026494872189E-5</v>
      </c>
      <c r="BB297" s="34">
        <f t="shared" si="306"/>
        <v>5.5497930091519265E-6</v>
      </c>
      <c r="BC297" s="34">
        <f t="shared" si="307"/>
        <v>8.0506984079242727E-6</v>
      </c>
      <c r="BD297" s="34">
        <f t="shared" si="308"/>
        <v>-3.6152045159720814E-6</v>
      </c>
      <c r="BE297" s="34">
        <f t="shared" si="309"/>
        <v>-4.9301513288968479E-5</v>
      </c>
      <c r="BF297" s="34">
        <f t="shared" si="310"/>
        <v>6.6950154464784362E-6</v>
      </c>
      <c r="BG297" s="53">
        <f t="shared" si="311"/>
        <v>1.7902453822360442E-4</v>
      </c>
      <c r="BH297" s="32">
        <v>9.1806226345525488E-6</v>
      </c>
      <c r="BI297" s="33">
        <v>8.5132639782159458E-6</v>
      </c>
      <c r="BJ297" s="33">
        <v>6.3016462901188675E-6</v>
      </c>
      <c r="BK297" s="33">
        <v>1.0295914944014051E-4</v>
      </c>
      <c r="BL297" s="33">
        <v>1.2978915954420245E-5</v>
      </c>
      <c r="BM297" s="33">
        <v>1.5479821353192591E-5</v>
      </c>
      <c r="BN297" s="33">
        <v>3.8139184292962369E-6</v>
      </c>
      <c r="BO297" s="33">
        <v>-4.1872390343700161E-5</v>
      </c>
      <c r="BP297" s="33">
        <v>1.4124138391746754E-5</v>
      </c>
      <c r="BQ297" s="35">
        <v>1.8645366116887274E-4</v>
      </c>
      <c r="BR297" s="32">
        <v>-6.2196400500980076E-6</v>
      </c>
      <c r="BS297" s="33">
        <v>-6.8869987064346105E-6</v>
      </c>
      <c r="BT297" s="33">
        <v>-9.0986163945316889E-6</v>
      </c>
      <c r="BU297" s="33">
        <v>8.7558886755489951E-5</v>
      </c>
      <c r="BV297" s="33">
        <v>-2.4213467302303116E-6</v>
      </c>
      <c r="BW297" s="33">
        <v>7.9558668542034638E-8</v>
      </c>
      <c r="BX297" s="33">
        <v>-1.1586344255354319E-5</v>
      </c>
      <c r="BY297" s="33">
        <v>-5.7272653028350717E-5</v>
      </c>
      <c r="BZ297" s="33">
        <v>-1.2761242929038019E-6</v>
      </c>
      <c r="CA297" s="35">
        <v>1.7105339848422219E-4</v>
      </c>
      <c r="CB297" s="52">
        <v>1.7514996892842305E-6</v>
      </c>
      <c r="CC297" s="34">
        <v>1.0841410329476275E-6</v>
      </c>
      <c r="CD297" s="34">
        <v>-1.1274766551494508E-6</v>
      </c>
      <c r="CE297" s="34">
        <v>9.5530026494872189E-5</v>
      </c>
      <c r="CF297" s="34">
        <v>5.5497930091519265E-6</v>
      </c>
      <c r="CG297" s="34">
        <v>8.0506984079242727E-6</v>
      </c>
      <c r="CH297" s="34">
        <v>-3.6152045159720814E-6</v>
      </c>
      <c r="CI297" s="34">
        <v>-4.9301513288968479E-5</v>
      </c>
      <c r="CJ297" s="34">
        <v>6.6950154464784362E-6</v>
      </c>
      <c r="CK297" s="53">
        <v>1.7902453822360442E-4</v>
      </c>
      <c r="CL297" s="33">
        <v>0</v>
      </c>
      <c r="CM297" s="33">
        <f t="shared" si="322"/>
        <v>1.1087254533377999E-2</v>
      </c>
      <c r="CN297" s="33">
        <f t="shared" si="268"/>
        <v>5.5231857479203228E-3</v>
      </c>
      <c r="CO297" s="33">
        <f t="shared" si="269"/>
        <v>4.4728034631145164E-3</v>
      </c>
      <c r="CP297" s="33">
        <f t="shared" si="270"/>
        <v>4.6810921642399528E-3</v>
      </c>
      <c r="CQ297" s="33">
        <f t="shared" si="271"/>
        <v>3.8989294026186005E-3</v>
      </c>
      <c r="CR297" s="33">
        <f t="shared" si="272"/>
        <v>3.9565328344919326E-3</v>
      </c>
      <c r="CS297" s="33">
        <f t="shared" si="273"/>
        <v>9.3791003576242371E-3</v>
      </c>
      <c r="CT297" s="33">
        <f t="shared" si="274"/>
        <v>9.8527258069933676E-3</v>
      </c>
      <c r="CU297" s="33">
        <f t="shared" si="275"/>
        <v>4.0684569794897651E-3</v>
      </c>
      <c r="CV297" s="33">
        <f t="shared" si="276"/>
        <v>4.8661092806607797E-3</v>
      </c>
      <c r="CW297" s="33">
        <f t="shared" si="277"/>
        <v>8.1968061879313936E-3</v>
      </c>
      <c r="CX297" s="35">
        <f t="shared" si="278"/>
        <v>8.7184842262320039E-3</v>
      </c>
    </row>
    <row r="298" spans="1:102" x14ac:dyDescent="0.3">
      <c r="A298" s="21">
        <v>43780</v>
      </c>
      <c r="B298" s="22">
        <v>3087.01</v>
      </c>
      <c r="C298" s="23">
        <v>5535.58</v>
      </c>
      <c r="D298" s="23">
        <v>6243.8119999999999</v>
      </c>
      <c r="E298" s="23">
        <f t="shared" si="312"/>
        <v>5518.0213876051612</v>
      </c>
      <c r="F298" s="23">
        <f>VLOOKUP($A298,Data!S$7:T$800,2,0)</f>
        <v>306.13411100000002</v>
      </c>
      <c r="G298" s="23">
        <f>VLOOKUP($A298,Data!V$7:Y$800,4,0)</f>
        <v>30.19958450715664</v>
      </c>
      <c r="H298" s="23">
        <f>VLOOKUP($A298,Data!P$7:Q$800,2,0)</f>
        <v>54.890300000000003</v>
      </c>
      <c r="I298" s="23">
        <f>VLOOKUP($A298,Data!K$7:N$800,4,0)</f>
        <v>57.497185593611555</v>
      </c>
      <c r="J298" s="23">
        <f>VLOOKUP($A298,Data!AA$7:AB$800,2,0)</f>
        <v>562.72969999999998</v>
      </c>
      <c r="K298" s="23">
        <f>VLOOKUP($A298,Data!AD$7:AE$800,2,0)</f>
        <v>56.865900000000003</v>
      </c>
      <c r="L298" s="23">
        <f>VLOOKUP($A298,Data!AL$7:AO$800,4,0)</f>
        <v>303.20644613010921</v>
      </c>
      <c r="M298" s="23">
        <f>VLOOKUP($A298,Data!AG$7:AJ$800,4,0)</f>
        <v>30.611631612714884</v>
      </c>
      <c r="N298" s="23">
        <f>VLOOKUP($A298,Data!AQ$7:AU$800,5,0)</f>
        <v>30.868310879777212</v>
      </c>
      <c r="O298" s="24">
        <f>VLOOKUP($A298,Data!AQ$7:AW$800,7,0)</f>
        <v>30.860198314499996</v>
      </c>
      <c r="P298" s="32">
        <f t="shared" si="279"/>
        <v>-1.9624452002533488E-3</v>
      </c>
      <c r="Q298" s="33">
        <f t="shared" si="265"/>
        <v>-1.9652103676565114E-3</v>
      </c>
      <c r="R298" s="33">
        <f t="shared" si="266"/>
        <v>-1.9655987451625556E-3</v>
      </c>
      <c r="S298" s="34">
        <f t="shared" si="280"/>
        <v>-1.9655987451625556E-3</v>
      </c>
      <c r="T298" s="33">
        <f t="shared" si="281"/>
        <v>-1.9692268599078577E-3</v>
      </c>
      <c r="U298" s="33">
        <f t="shared" si="313"/>
        <v>-1.9686984211776393E-3</v>
      </c>
      <c r="V298" s="33">
        <f t="shared" si="314"/>
        <v>-1.9655117239772979E-3</v>
      </c>
      <c r="W298" s="33">
        <f t="shared" si="315"/>
        <v>-2.0422055820286111E-3</v>
      </c>
      <c r="X298" s="33">
        <f t="shared" si="316"/>
        <v>-1.9709457098721073E-3</v>
      </c>
      <c r="Y298" s="33">
        <f t="shared" si="317"/>
        <v>-1.9586678952216996E-3</v>
      </c>
      <c r="Z298" s="33">
        <f t="shared" si="318"/>
        <v>-1.9721383826788452E-3</v>
      </c>
      <c r="AA298" s="33">
        <f t="shared" si="319"/>
        <v>-1.9748567024711061E-3</v>
      </c>
      <c r="AB298" s="33">
        <f t="shared" si="320"/>
        <v>-1.9220485349025207E-3</v>
      </c>
      <c r="AC298" s="35">
        <f t="shared" si="321"/>
        <v>-2.2567803642381534E-3</v>
      </c>
      <c r="AD298" s="32">
        <f t="shared" si="282"/>
        <v>-4.0164922513463708E-6</v>
      </c>
      <c r="AE298" s="33">
        <f t="shared" si="283"/>
        <v>-3.4880535211279096E-6</v>
      </c>
      <c r="AF298" s="33">
        <f t="shared" si="284"/>
        <v>-3.0135632078653884E-7</v>
      </c>
      <c r="AG298" s="33">
        <f t="shared" si="285"/>
        <v>-7.6995214372099774E-5</v>
      </c>
      <c r="AH298" s="33">
        <f t="shared" si="286"/>
        <v>-5.7353422155959066E-6</v>
      </c>
      <c r="AI298" s="33">
        <f t="shared" si="287"/>
        <v>6.5424724348117635E-6</v>
      </c>
      <c r="AJ298" s="33">
        <f t="shared" si="288"/>
        <v>-6.9280150223338666E-6</v>
      </c>
      <c r="AK298" s="33">
        <f t="shared" si="289"/>
        <v>-9.6463348145947592E-6</v>
      </c>
      <c r="AL298" s="33">
        <f t="shared" si="290"/>
        <v>4.3161832753990659E-5</v>
      </c>
      <c r="AM298" s="35">
        <f t="shared" si="291"/>
        <v>-2.9156999658164207E-4</v>
      </c>
      <c r="AN298" s="52">
        <f t="shared" si="292"/>
        <v>-3.6281147453021134E-6</v>
      </c>
      <c r="AO298" s="34">
        <f t="shared" si="293"/>
        <v>-3.0996760150836522E-6</v>
      </c>
      <c r="AP298" s="34">
        <f t="shared" si="294"/>
        <v>8.7021185257718514E-8</v>
      </c>
      <c r="AQ298" s="34">
        <f t="shared" si="295"/>
        <v>-7.6606836866055517E-5</v>
      </c>
      <c r="AR298" s="34">
        <f t="shared" si="296"/>
        <v>-5.3469647095516493E-6</v>
      </c>
      <c r="AS298" s="34">
        <f t="shared" si="297"/>
        <v>6.9308499408560209E-6</v>
      </c>
      <c r="AT298" s="34">
        <f t="shared" si="298"/>
        <v>-6.5396375162896092E-6</v>
      </c>
      <c r="AU298" s="34">
        <f t="shared" si="299"/>
        <v>-9.2579573085505018E-6</v>
      </c>
      <c r="AV298" s="34">
        <f t="shared" si="300"/>
        <v>4.3550210260034916E-5</v>
      </c>
      <c r="AW298" s="53">
        <f t="shared" si="301"/>
        <v>-2.9118161907559781E-4</v>
      </c>
      <c r="AX298" s="52">
        <f t="shared" si="302"/>
        <v>-3.6281147453021134E-6</v>
      </c>
      <c r="AY298" s="34">
        <f t="shared" si="303"/>
        <v>-3.0996760150836522E-6</v>
      </c>
      <c r="AZ298" s="34">
        <f t="shared" si="304"/>
        <v>8.7021185257718514E-8</v>
      </c>
      <c r="BA298" s="34">
        <f t="shared" si="305"/>
        <v>-7.6606836866055517E-5</v>
      </c>
      <c r="BB298" s="34">
        <f t="shared" si="306"/>
        <v>-5.3469647095516493E-6</v>
      </c>
      <c r="BC298" s="34">
        <f t="shared" si="307"/>
        <v>6.9308499408560209E-6</v>
      </c>
      <c r="BD298" s="34">
        <f t="shared" si="308"/>
        <v>-6.5396375162896092E-6</v>
      </c>
      <c r="BE298" s="34">
        <f t="shared" si="309"/>
        <v>-9.2579573085505018E-6</v>
      </c>
      <c r="BF298" s="34">
        <f t="shared" si="310"/>
        <v>4.3550210260034916E-5</v>
      </c>
      <c r="BG298" s="53">
        <f t="shared" si="311"/>
        <v>-2.9118161907559781E-4</v>
      </c>
      <c r="BH298" s="32">
        <v>-4.0164922513463708E-6</v>
      </c>
      <c r="BI298" s="33">
        <v>-3.4880535211279096E-6</v>
      </c>
      <c r="BJ298" s="33">
        <v>-3.0135632078653884E-7</v>
      </c>
      <c r="BK298" s="33">
        <v>-7.6995214372099774E-5</v>
      </c>
      <c r="BL298" s="33">
        <v>-5.7353422155959066E-6</v>
      </c>
      <c r="BM298" s="33">
        <v>6.5424724348117635E-6</v>
      </c>
      <c r="BN298" s="33">
        <v>-6.9280150223338666E-6</v>
      </c>
      <c r="BO298" s="33">
        <v>-9.6463348145947592E-6</v>
      </c>
      <c r="BP298" s="33">
        <v>4.3161832753990659E-5</v>
      </c>
      <c r="BQ298" s="35">
        <v>-2.9156999658164207E-4</v>
      </c>
      <c r="BR298" s="32">
        <v>-3.6281147453021134E-6</v>
      </c>
      <c r="BS298" s="33">
        <v>-3.0996760150836522E-6</v>
      </c>
      <c r="BT298" s="33">
        <v>8.7021185257718514E-8</v>
      </c>
      <c r="BU298" s="33">
        <v>-7.6606836866055517E-5</v>
      </c>
      <c r="BV298" s="33">
        <v>-5.3469647095516493E-6</v>
      </c>
      <c r="BW298" s="33">
        <v>6.9308499408560209E-6</v>
      </c>
      <c r="BX298" s="33">
        <v>-6.5396375162896092E-6</v>
      </c>
      <c r="BY298" s="33">
        <v>-9.2579573085505018E-6</v>
      </c>
      <c r="BZ298" s="33">
        <v>4.3550210260034916E-5</v>
      </c>
      <c r="CA298" s="35">
        <v>-2.9118161907559781E-4</v>
      </c>
      <c r="CB298" s="52">
        <v>-3.6281147453021134E-6</v>
      </c>
      <c r="CC298" s="34">
        <v>-3.0996760150836522E-6</v>
      </c>
      <c r="CD298" s="34">
        <v>8.7021185257718514E-8</v>
      </c>
      <c r="CE298" s="34">
        <v>-7.6606836866055517E-5</v>
      </c>
      <c r="CF298" s="34">
        <v>-5.3469647095516493E-6</v>
      </c>
      <c r="CG298" s="34">
        <v>6.9308499408560209E-6</v>
      </c>
      <c r="CH298" s="34">
        <v>-6.5396375162896092E-6</v>
      </c>
      <c r="CI298" s="34">
        <v>-9.2579573085505018E-6</v>
      </c>
      <c r="CJ298" s="34">
        <v>4.3550210260034916E-5</v>
      </c>
      <c r="CK298" s="53">
        <v>-2.9118161907559781E-4</v>
      </c>
      <c r="CL298" s="33">
        <v>0</v>
      </c>
      <c r="CM298" s="33">
        <f t="shared" ref="CM298:CM313" si="323">(D298/D$767)/($C298/$C$767)-1</f>
        <v>1.107170867355789E-2</v>
      </c>
      <c r="CN298" s="33">
        <f t="shared" si="268"/>
        <v>5.5157275986075227E-3</v>
      </c>
      <c r="CO298" s="33">
        <f t="shared" si="269"/>
        <v>4.4635966145831762E-3</v>
      </c>
      <c r="CP298" s="33">
        <f t="shared" si="270"/>
        <v>4.6725528047264486E-3</v>
      </c>
      <c r="CQ298" s="33">
        <f t="shared" si="271"/>
        <v>3.8926133470600366E-3</v>
      </c>
      <c r="CR298" s="33">
        <f t="shared" si="272"/>
        <v>3.853342296745943E-3</v>
      </c>
      <c r="CS298" s="33">
        <f t="shared" si="273"/>
        <v>9.3660208389889643E-3</v>
      </c>
      <c r="CT298" s="33">
        <f t="shared" si="274"/>
        <v>9.8371187169992158E-3</v>
      </c>
      <c r="CU298" s="33">
        <f t="shared" si="275"/>
        <v>4.0646336851783982E-3</v>
      </c>
      <c r="CV298" s="33">
        <f t="shared" si="276"/>
        <v>4.9081198695670736E-3</v>
      </c>
      <c r="CW298" s="33">
        <f t="shared" si="277"/>
        <v>8.1825892581768311E-3</v>
      </c>
      <c r="CX298" s="35">
        <f t="shared" si="278"/>
        <v>8.530740810019477E-3</v>
      </c>
    </row>
    <row r="299" spans="1:102" x14ac:dyDescent="0.3">
      <c r="A299" s="21">
        <v>43777</v>
      </c>
      <c r="B299" s="22">
        <v>3093.08</v>
      </c>
      <c r="C299" s="23">
        <v>5546.48</v>
      </c>
      <c r="D299" s="23">
        <v>6256.1090000000004</v>
      </c>
      <c r="E299" s="23">
        <f t="shared" si="312"/>
        <v>5528.8889648165477</v>
      </c>
      <c r="F299" s="23">
        <f>VLOOKUP($A299,Data!S$7:T$800,2,0)</f>
        <v>306.73814800000002</v>
      </c>
      <c r="G299" s="23">
        <f>VLOOKUP($A299,Data!V$7:Y$800,4,0)</f>
        <v>30.259155659128936</v>
      </c>
      <c r="H299" s="23">
        <f>VLOOKUP($A299,Data!P$7:Q$800,2,0)</f>
        <v>54.998399999999997</v>
      </c>
      <c r="I299" s="23">
        <f>VLOOKUP($A299,Data!K$7:N$800,4,0)</f>
        <v>57.614846955672149</v>
      </c>
      <c r="J299" s="23">
        <f>VLOOKUP($A299,Data!AA$7:AB$800,2,0)</f>
        <v>563.84100000000001</v>
      </c>
      <c r="K299" s="23">
        <f>VLOOKUP($A299,Data!AD$7:AE$800,2,0)</f>
        <v>56.977499999999999</v>
      </c>
      <c r="L299" s="23">
        <f>VLOOKUP($A299,Data!AL$7:AO$800,4,0)</f>
        <v>303.80559280054365</v>
      </c>
      <c r="M299" s="23">
        <f>VLOOKUP($A299,Data!AG$7:AJ$800,4,0)</f>
        <v>30.672204821987151</v>
      </c>
      <c r="N299" s="23">
        <f>VLOOKUP($A299,Data!AQ$7:AU$800,5,0)</f>
        <v>30.927755526975659</v>
      </c>
      <c r="O299" s="24">
        <f>VLOOKUP($A299,Data!AQ$7:AW$800,7,0)</f>
        <v>30.93000053236732</v>
      </c>
      <c r="P299" s="32">
        <f t="shared" si="279"/>
        <v>2.5606285532773221E-3</v>
      </c>
      <c r="Q299" s="33">
        <f t="shared" si="265"/>
        <v>2.6899992768818493E-3</v>
      </c>
      <c r="R299" s="33">
        <f t="shared" si="266"/>
        <v>2.7440343299212078E-3</v>
      </c>
      <c r="S299" s="34">
        <f t="shared" si="280"/>
        <v>2.7165234634246248E-3</v>
      </c>
      <c r="T299" s="33">
        <f t="shared" si="281"/>
        <v>2.7136326262979793E-3</v>
      </c>
      <c r="U299" s="33">
        <f t="shared" si="313"/>
        <v>2.7136234584266283E-3</v>
      </c>
      <c r="V299" s="33">
        <f t="shared" si="314"/>
        <v>2.711044909999405E-3</v>
      </c>
      <c r="W299" s="33">
        <f t="shared" si="315"/>
        <v>2.7303754266210234E-3</v>
      </c>
      <c r="X299" s="33">
        <f t="shared" si="316"/>
        <v>2.7399949813293745E-3</v>
      </c>
      <c r="Y299" s="33">
        <f t="shared" si="317"/>
        <v>2.7030879612275349E-3</v>
      </c>
      <c r="Z299" s="33">
        <f t="shared" si="318"/>
        <v>2.7021937853426437E-3</v>
      </c>
      <c r="AA299" s="33">
        <f t="shared" si="319"/>
        <v>2.6497784875334496E-3</v>
      </c>
      <c r="AB299" s="33">
        <f t="shared" si="320"/>
        <v>2.7061524168545681E-3</v>
      </c>
      <c r="AC299" s="35">
        <f t="shared" si="321"/>
        <v>2.3705290741646845E-3</v>
      </c>
      <c r="AD299" s="32">
        <f t="shared" si="282"/>
        <v>2.3633349416130045E-5</v>
      </c>
      <c r="AE299" s="33">
        <f t="shared" si="283"/>
        <v>2.3624181544779077E-5</v>
      </c>
      <c r="AF299" s="33">
        <f t="shared" si="284"/>
        <v>2.1045633117555695E-5</v>
      </c>
      <c r="AG299" s="33">
        <f t="shared" si="285"/>
        <v>4.0376149739174139E-5</v>
      </c>
      <c r="AH299" s="33">
        <f t="shared" si="286"/>
        <v>4.9995704447525213E-5</v>
      </c>
      <c r="AI299" s="33">
        <f t="shared" si="287"/>
        <v>1.3088684345685664E-5</v>
      </c>
      <c r="AJ299" s="33">
        <f t="shared" si="288"/>
        <v>1.2194508460794395E-5</v>
      </c>
      <c r="AK299" s="33">
        <f t="shared" si="289"/>
        <v>-4.0220789348399677E-5</v>
      </c>
      <c r="AL299" s="33">
        <f t="shared" si="290"/>
        <v>1.6153139972718833E-5</v>
      </c>
      <c r="AM299" s="35">
        <f t="shared" si="291"/>
        <v>-3.1947020271716475E-4</v>
      </c>
      <c r="AN299" s="52">
        <f t="shared" si="292"/>
        <v>-3.0401703623228471E-5</v>
      </c>
      <c r="AO299" s="34">
        <f t="shared" si="293"/>
        <v>-3.0410871494579439E-5</v>
      </c>
      <c r="AP299" s="34">
        <f t="shared" si="294"/>
        <v>-3.2989419921802821E-5</v>
      </c>
      <c r="AQ299" s="34">
        <f t="shared" si="295"/>
        <v>-1.3658903300184377E-5</v>
      </c>
      <c r="AR299" s="34">
        <f t="shared" si="296"/>
        <v>-4.0393485918333027E-6</v>
      </c>
      <c r="AS299" s="34">
        <f t="shared" si="297"/>
        <v>-4.0946368693672852E-5</v>
      </c>
      <c r="AT299" s="34">
        <f t="shared" si="298"/>
        <v>-4.1840544578564121E-5</v>
      </c>
      <c r="AU299" s="34">
        <f t="shared" si="299"/>
        <v>-9.4255842387758193E-5</v>
      </c>
      <c r="AV299" s="34">
        <f t="shared" si="300"/>
        <v>-3.7881913066639683E-5</v>
      </c>
      <c r="AW299" s="53">
        <f t="shared" si="301"/>
        <v>-3.7350525575652327E-4</v>
      </c>
      <c r="AX299" s="52">
        <f t="shared" si="302"/>
        <v>-2.8908371265679023E-6</v>
      </c>
      <c r="AY299" s="34">
        <f t="shared" si="303"/>
        <v>-2.9000049979188702E-6</v>
      </c>
      <c r="AZ299" s="34">
        <f t="shared" si="304"/>
        <v>-5.4785534251422519E-6</v>
      </c>
      <c r="BA299" s="34">
        <f t="shared" si="305"/>
        <v>1.3851963196476191E-5</v>
      </c>
      <c r="BB299" s="34">
        <f t="shared" si="306"/>
        <v>2.3471517904827266E-5</v>
      </c>
      <c r="BC299" s="34">
        <f t="shared" si="307"/>
        <v>-1.3435502197012283E-5</v>
      </c>
      <c r="BD299" s="34">
        <f t="shared" si="308"/>
        <v>-1.4329678081903552E-5</v>
      </c>
      <c r="BE299" s="34">
        <f t="shared" si="309"/>
        <v>-6.6744975891097624E-5</v>
      </c>
      <c r="BF299" s="34">
        <f t="shared" si="310"/>
        <v>-1.0371046569979114E-5</v>
      </c>
      <c r="BG299" s="53">
        <f t="shared" si="311"/>
        <v>-3.459943892598627E-4</v>
      </c>
      <c r="BH299" s="32">
        <v>2.3633349416130045E-5</v>
      </c>
      <c r="BI299" s="33">
        <v>2.3624181544779077E-5</v>
      </c>
      <c r="BJ299" s="33">
        <v>2.1045633117555695E-5</v>
      </c>
      <c r="BK299" s="33">
        <v>4.0376149739174139E-5</v>
      </c>
      <c r="BL299" s="33">
        <v>4.9995704447525213E-5</v>
      </c>
      <c r="BM299" s="33">
        <v>1.3088684345685664E-5</v>
      </c>
      <c r="BN299" s="33">
        <v>1.2194508460794395E-5</v>
      </c>
      <c r="BO299" s="33">
        <v>-4.0220789348399677E-5</v>
      </c>
      <c r="BP299" s="33">
        <v>1.6153139972718833E-5</v>
      </c>
      <c r="BQ299" s="35">
        <v>-3.1947020271716475E-4</v>
      </c>
      <c r="BR299" s="32">
        <v>-3.0401703623228471E-5</v>
      </c>
      <c r="BS299" s="33">
        <v>-3.0410871494579439E-5</v>
      </c>
      <c r="BT299" s="33">
        <v>-3.2989419921802821E-5</v>
      </c>
      <c r="BU299" s="33">
        <v>-1.3658903300184377E-5</v>
      </c>
      <c r="BV299" s="33">
        <v>-4.0393485918333027E-6</v>
      </c>
      <c r="BW299" s="33">
        <v>-4.0946368693672852E-5</v>
      </c>
      <c r="BX299" s="33">
        <v>-4.1840544578564121E-5</v>
      </c>
      <c r="BY299" s="33">
        <v>-9.4255842387758193E-5</v>
      </c>
      <c r="BZ299" s="33">
        <v>-3.7881913066639683E-5</v>
      </c>
      <c r="CA299" s="35">
        <v>-3.7350525575652327E-4</v>
      </c>
      <c r="CB299" s="52">
        <v>-2.8908371265679023E-6</v>
      </c>
      <c r="CC299" s="34">
        <v>-2.9000049979188702E-6</v>
      </c>
      <c r="CD299" s="34">
        <v>-5.4785534251422519E-6</v>
      </c>
      <c r="CE299" s="34">
        <v>1.3851963196476191E-5</v>
      </c>
      <c r="CF299" s="34">
        <v>2.3471517904827266E-5</v>
      </c>
      <c r="CG299" s="34">
        <v>-1.3435502197012283E-5</v>
      </c>
      <c r="CH299" s="34">
        <v>-1.4329678081903552E-5</v>
      </c>
      <c r="CI299" s="34">
        <v>-6.6744975891097624E-5</v>
      </c>
      <c r="CJ299" s="34">
        <v>-1.0371046569979114E-5</v>
      </c>
      <c r="CK299" s="53">
        <v>-3.459943892598627E-4</v>
      </c>
      <c r="CL299" s="33">
        <v>0</v>
      </c>
      <c r="CM299" s="33">
        <f t="shared" si="323"/>
        <v>1.1072102124433325E-2</v>
      </c>
      <c r="CN299" s="33">
        <f t="shared" si="268"/>
        <v>5.5161188874148781E-3</v>
      </c>
      <c r="CO299" s="33">
        <f t="shared" si="269"/>
        <v>4.4676389952003071E-3</v>
      </c>
      <c r="CP299" s="33">
        <f t="shared" si="270"/>
        <v>4.6760640689824662E-3</v>
      </c>
      <c r="CQ299" s="33">
        <f t="shared" si="271"/>
        <v>3.8929164722405485E-3</v>
      </c>
      <c r="CR299" s="33">
        <f t="shared" si="272"/>
        <v>3.9307923690043989E-3</v>
      </c>
      <c r="CS299" s="33">
        <f t="shared" si="273"/>
        <v>9.3718213309941234E-3</v>
      </c>
      <c r="CT299" s="33">
        <f t="shared" si="274"/>
        <v>9.8304989195014958E-3</v>
      </c>
      <c r="CU299" s="33">
        <f t="shared" si="275"/>
        <v>4.0716036056920313E-3</v>
      </c>
      <c r="CV299" s="33">
        <f t="shared" si="276"/>
        <v>4.9178327312593417E-3</v>
      </c>
      <c r="CW299" s="33">
        <f t="shared" si="277"/>
        <v>8.1389904508499811E-3</v>
      </c>
      <c r="CX299" s="35">
        <f t="shared" si="278"/>
        <v>8.8254632384594522E-3</v>
      </c>
    </row>
    <row r="300" spans="1:102" x14ac:dyDescent="0.3">
      <c r="A300" s="21">
        <v>43776</v>
      </c>
      <c r="B300" s="22">
        <v>3085.18</v>
      </c>
      <c r="C300" s="23">
        <v>5531.6</v>
      </c>
      <c r="D300" s="23">
        <v>6238.9889999999996</v>
      </c>
      <c r="E300" s="23">
        <f t="shared" si="312"/>
        <v>5513.9102981164961</v>
      </c>
      <c r="F300" s="23">
        <f>VLOOKUP($A300,Data!S$7:T$800,2,0)</f>
        <v>305.90802600000001</v>
      </c>
      <c r="G300" s="23">
        <f>VLOOKUP($A300,Data!V$7:Y$800,4,0)</f>
        <v>30.177265922410701</v>
      </c>
      <c r="H300" s="23">
        <f>VLOOKUP($A300,Data!P$7:Q$800,2,0)</f>
        <v>54.849699999999999</v>
      </c>
      <c r="I300" s="23">
        <f>VLOOKUP($A300,Data!K$7:N$800,4,0)</f>
        <v>57.457965139591359</v>
      </c>
      <c r="J300" s="23">
        <f>VLOOKUP($A300,Data!AA$7:AB$800,2,0)</f>
        <v>562.30029999999999</v>
      </c>
      <c r="K300" s="23">
        <f>VLOOKUP($A300,Data!AD$7:AE$800,2,0)</f>
        <v>56.823900000000002</v>
      </c>
      <c r="L300" s="23">
        <f>VLOOKUP($A300,Data!AL$7:AO$800,4,0)</f>
        <v>302.98686358073536</v>
      </c>
      <c r="M300" s="23">
        <f>VLOOKUP($A300,Data!AG$7:AJ$800,4,0)</f>
        <v>30.591145063887843</v>
      </c>
      <c r="N300" s="23">
        <f>VLOOKUP($A300,Data!AQ$7:AU$800,5,0)</f>
        <v>30.844286187363569</v>
      </c>
      <c r="O300" s="24">
        <f>VLOOKUP($A300,Data!AQ$7:AW$800,7,0)</f>
        <v>30.856853464093444</v>
      </c>
      <c r="P300" s="32">
        <f t="shared" si="279"/>
        <v>2.7301269509030224E-3</v>
      </c>
      <c r="Q300" s="33">
        <f t="shared" si="265"/>
        <v>3.0590799549572445E-3</v>
      </c>
      <c r="R300" s="33">
        <f t="shared" si="266"/>
        <v>3.1986964021781805E-3</v>
      </c>
      <c r="S300" s="34">
        <f t="shared" si="280"/>
        <v>3.1284109844869068E-3</v>
      </c>
      <c r="T300" s="33">
        <f t="shared" si="281"/>
        <v>3.1291890776046216E-3</v>
      </c>
      <c r="U300" s="33">
        <f t="shared" si="313"/>
        <v>3.1289430081071767E-3</v>
      </c>
      <c r="V300" s="33">
        <f t="shared" si="314"/>
        <v>3.1365333899067149E-3</v>
      </c>
      <c r="W300" s="33">
        <f t="shared" si="315"/>
        <v>3.081136597055778E-3</v>
      </c>
      <c r="X300" s="33">
        <f t="shared" si="316"/>
        <v>3.1962031639825028E-3</v>
      </c>
      <c r="Y300" s="33">
        <f t="shared" si="317"/>
        <v>3.1086820670882531E-3</v>
      </c>
      <c r="Z300" s="33">
        <f t="shared" si="318"/>
        <v>3.1322506929996052E-3</v>
      </c>
      <c r="AA300" s="33">
        <f t="shared" si="319"/>
        <v>3.1296124641904122E-3</v>
      </c>
      <c r="AB300" s="33">
        <f t="shared" si="320"/>
        <v>3.072294650541707E-3</v>
      </c>
      <c r="AC300" s="35">
        <f t="shared" si="321"/>
        <v>3.9796244089889132E-3</v>
      </c>
      <c r="AD300" s="32">
        <f t="shared" si="282"/>
        <v>7.010912264737712E-5</v>
      </c>
      <c r="AE300" s="33">
        <f t="shared" si="283"/>
        <v>6.9863053149932242E-5</v>
      </c>
      <c r="AF300" s="33">
        <f t="shared" si="284"/>
        <v>7.7453434949470434E-5</v>
      </c>
      <c r="AG300" s="33">
        <f t="shared" si="285"/>
        <v>2.205664209853353E-5</v>
      </c>
      <c r="AH300" s="33">
        <f t="shared" si="286"/>
        <v>1.3712320902525832E-4</v>
      </c>
      <c r="AI300" s="33">
        <f t="shared" si="287"/>
        <v>4.9602112131008624E-5</v>
      </c>
      <c r="AJ300" s="33">
        <f t="shared" si="288"/>
        <v>7.3170738042360739E-5</v>
      </c>
      <c r="AK300" s="33">
        <f t="shared" si="289"/>
        <v>7.0532509233167673E-5</v>
      </c>
      <c r="AL300" s="33">
        <f t="shared" si="290"/>
        <v>1.3214695584462532E-5</v>
      </c>
      <c r="AM300" s="35">
        <f t="shared" si="291"/>
        <v>9.2054445403166874E-4</v>
      </c>
      <c r="AN300" s="52">
        <f t="shared" si="292"/>
        <v>-6.9507324573558904E-5</v>
      </c>
      <c r="AO300" s="34">
        <f t="shared" si="293"/>
        <v>-6.9753394071003783E-5</v>
      </c>
      <c r="AP300" s="34">
        <f t="shared" si="294"/>
        <v>-6.216301227146559E-5</v>
      </c>
      <c r="AQ300" s="34">
        <f t="shared" si="295"/>
        <v>-1.1755980512240249E-4</v>
      </c>
      <c r="AR300" s="34">
        <f t="shared" si="296"/>
        <v>-2.493238195677705E-6</v>
      </c>
      <c r="AS300" s="34">
        <f t="shared" si="297"/>
        <v>-9.00143350899274E-5</v>
      </c>
      <c r="AT300" s="34">
        <f t="shared" si="298"/>
        <v>-6.6445709178575285E-5</v>
      </c>
      <c r="AU300" s="34">
        <f t="shared" si="299"/>
        <v>-6.9083937987768351E-5</v>
      </c>
      <c r="AV300" s="34">
        <f t="shared" si="300"/>
        <v>-1.2640175163647349E-4</v>
      </c>
      <c r="AW300" s="53">
        <f t="shared" si="301"/>
        <v>7.8092800681073271E-4</v>
      </c>
      <c r="AX300" s="52">
        <f t="shared" si="302"/>
        <v>7.7809311771481759E-7</v>
      </c>
      <c r="AY300" s="34">
        <f t="shared" si="303"/>
        <v>5.320236202699391E-7</v>
      </c>
      <c r="AZ300" s="34">
        <f t="shared" si="304"/>
        <v>8.1224054198081319E-6</v>
      </c>
      <c r="BA300" s="34">
        <f t="shared" si="305"/>
        <v>-4.7274387431128773E-5</v>
      </c>
      <c r="BB300" s="34">
        <f t="shared" si="306"/>
        <v>6.7792179495596017E-5</v>
      </c>
      <c r="BC300" s="34">
        <f t="shared" si="307"/>
        <v>-1.9728917398653678E-5</v>
      </c>
      <c r="BD300" s="34">
        <f t="shared" si="308"/>
        <v>3.8397085126984365E-6</v>
      </c>
      <c r="BE300" s="34">
        <f t="shared" si="309"/>
        <v>1.2014797035053704E-6</v>
      </c>
      <c r="BF300" s="34">
        <f t="shared" si="310"/>
        <v>-5.611633394519977E-5</v>
      </c>
      <c r="BG300" s="53">
        <f t="shared" si="311"/>
        <v>8.5121342450200643E-4</v>
      </c>
      <c r="BH300" s="32">
        <v>7.010912264737712E-5</v>
      </c>
      <c r="BI300" s="33">
        <v>6.9863053149932242E-5</v>
      </c>
      <c r="BJ300" s="33">
        <v>7.7453434949470434E-5</v>
      </c>
      <c r="BK300" s="33">
        <v>2.205664209853353E-5</v>
      </c>
      <c r="BL300" s="33">
        <v>1.3712320902525832E-4</v>
      </c>
      <c r="BM300" s="33">
        <v>4.9602112131008624E-5</v>
      </c>
      <c r="BN300" s="33">
        <v>7.3170738042360739E-5</v>
      </c>
      <c r="BO300" s="33">
        <v>7.0532509233167673E-5</v>
      </c>
      <c r="BP300" s="33">
        <v>1.3214695584462532E-5</v>
      </c>
      <c r="BQ300" s="35">
        <v>9.2054445403166874E-4</v>
      </c>
      <c r="BR300" s="32">
        <v>-6.9507324573558904E-5</v>
      </c>
      <c r="BS300" s="33">
        <v>-6.9753394071003783E-5</v>
      </c>
      <c r="BT300" s="33">
        <v>-6.216301227146559E-5</v>
      </c>
      <c r="BU300" s="33">
        <v>-1.1755980512240249E-4</v>
      </c>
      <c r="BV300" s="33">
        <v>-2.493238195677705E-6</v>
      </c>
      <c r="BW300" s="33">
        <v>-9.00143350899274E-5</v>
      </c>
      <c r="BX300" s="33">
        <v>-6.6445709178575285E-5</v>
      </c>
      <c r="BY300" s="33">
        <v>-6.9083937987768351E-5</v>
      </c>
      <c r="BZ300" s="33">
        <v>-1.2640175163647349E-4</v>
      </c>
      <c r="CA300" s="35">
        <v>7.8092800681073271E-4</v>
      </c>
      <c r="CB300" s="52">
        <v>7.7809311771481759E-7</v>
      </c>
      <c r="CC300" s="34">
        <v>5.320236202699391E-7</v>
      </c>
      <c r="CD300" s="34">
        <v>8.1224054198081319E-6</v>
      </c>
      <c r="CE300" s="34">
        <v>-4.7274387431128773E-5</v>
      </c>
      <c r="CF300" s="34">
        <v>6.7792179495596017E-5</v>
      </c>
      <c r="CG300" s="34">
        <v>-1.9728917398653678E-5</v>
      </c>
      <c r="CH300" s="34">
        <v>3.8397085126984365E-6</v>
      </c>
      <c r="CI300" s="34">
        <v>1.2014797035053704E-6</v>
      </c>
      <c r="CJ300" s="34">
        <v>-5.611633394519977E-5</v>
      </c>
      <c r="CK300" s="53">
        <v>8.5121342450200643E-4</v>
      </c>
      <c r="CL300" s="33">
        <v>0</v>
      </c>
      <c r="CM300" s="33">
        <f t="shared" si="323"/>
        <v>1.101761829526593E-2</v>
      </c>
      <c r="CN300" s="33">
        <f t="shared" si="268"/>
        <v>5.4895206450551459E-3</v>
      </c>
      <c r="CO300" s="33">
        <f t="shared" si="269"/>
        <v>4.4439643049223321E-3</v>
      </c>
      <c r="CP300" s="33">
        <f t="shared" si="270"/>
        <v>4.6523936518501063E-3</v>
      </c>
      <c r="CQ300" s="33">
        <f t="shared" si="271"/>
        <v>3.871846033137949E-3</v>
      </c>
      <c r="CR300" s="33">
        <f t="shared" si="272"/>
        <v>3.8903678830266575E-3</v>
      </c>
      <c r="CS300" s="33">
        <f t="shared" si="273"/>
        <v>9.3214949697144611E-3</v>
      </c>
      <c r="CT300" s="33">
        <f t="shared" si="274"/>
        <v>9.8173171982105512E-3</v>
      </c>
      <c r="CU300" s="33">
        <f t="shared" si="275"/>
        <v>4.0593924429543904E-3</v>
      </c>
      <c r="CV300" s="33">
        <f t="shared" si="276"/>
        <v>4.9581445024577953E-3</v>
      </c>
      <c r="CW300" s="33">
        <f t="shared" si="277"/>
        <v>8.1227497903277879E-3</v>
      </c>
      <c r="CX300" s="35">
        <f t="shared" si="278"/>
        <v>9.1469907234549286E-3</v>
      </c>
    </row>
    <row r="301" spans="1:102" x14ac:dyDescent="0.3">
      <c r="A301" s="21">
        <v>43775</v>
      </c>
      <c r="B301" s="22">
        <v>3076.78</v>
      </c>
      <c r="C301" s="23">
        <v>5514.73</v>
      </c>
      <c r="D301" s="23">
        <v>6219.0959999999995</v>
      </c>
      <c r="E301" s="23">
        <f t="shared" si="312"/>
        <v>5496.7143166696405</v>
      </c>
      <c r="F301" s="23">
        <f>VLOOKUP($A301,Data!S$7:T$800,2,0)</f>
        <v>304.95376800000003</v>
      </c>
      <c r="G301" s="23">
        <f>VLOOKUP($A301,Data!V$7:Y$800,4,0)</f>
        <v>30.083137499669181</v>
      </c>
      <c r="H301" s="23">
        <f>VLOOKUP($A301,Data!P$7:Q$800,2,0)</f>
        <v>54.678199999999997</v>
      </c>
      <c r="I301" s="23">
        <f>VLOOKUP($A301,Data!K$7:N$800,4,0)</f>
        <v>57.281473096500463</v>
      </c>
      <c r="J301" s="23">
        <f>VLOOKUP($A301,Data!AA$7:AB$800,2,0)</f>
        <v>560.50879999999995</v>
      </c>
      <c r="K301" s="23">
        <f>VLOOKUP($A301,Data!AD$7:AE$800,2,0)</f>
        <v>56.647799999999997</v>
      </c>
      <c r="L301" s="23">
        <f>VLOOKUP($A301,Data!AL$7:AO$800,4,0)</f>
        <v>302.04079608787498</v>
      </c>
      <c r="M301" s="23">
        <f>VLOOKUP($A301,Data!AG$7:AJ$800,4,0)</f>
        <v>30.495705324400323</v>
      </c>
      <c r="N301" s="23">
        <f>VLOOKUP($A301,Data!AQ$7:AU$800,5,0)</f>
        <v>30.74981369923027</v>
      </c>
      <c r="O301" s="24">
        <f>VLOOKUP($A301,Data!AQ$7:AW$800,7,0)</f>
        <v>30.734541532411971</v>
      </c>
      <c r="P301" s="32">
        <f t="shared" si="279"/>
        <v>7.0252584059171674E-4</v>
      </c>
      <c r="Q301" s="33">
        <f t="shared" si="265"/>
        <v>7.5309677021295762E-4</v>
      </c>
      <c r="R301" s="33">
        <f t="shared" si="266"/>
        <v>7.751502628059459E-4</v>
      </c>
      <c r="S301" s="34">
        <f t="shared" si="280"/>
        <v>7.6425659947381157E-4</v>
      </c>
      <c r="T301" s="33">
        <f t="shared" si="281"/>
        <v>7.6292010971745761E-4</v>
      </c>
      <c r="U301" s="33">
        <f t="shared" si="313"/>
        <v>7.6373729512213551E-4</v>
      </c>
      <c r="V301" s="33">
        <f t="shared" si="314"/>
        <v>7.6139437666311593E-4</v>
      </c>
      <c r="W301" s="33">
        <f t="shared" si="315"/>
        <v>8.5660442007884363E-4</v>
      </c>
      <c r="X301" s="33">
        <f t="shared" si="316"/>
        <v>7.7221621411216468E-4</v>
      </c>
      <c r="Y301" s="33">
        <f t="shared" si="317"/>
        <v>7.6672484824502618E-4</v>
      </c>
      <c r="Z301" s="33">
        <f t="shared" si="318"/>
        <v>7.6490443079402226E-4</v>
      </c>
      <c r="AA301" s="33">
        <f t="shared" si="319"/>
        <v>6.8193864491350453E-4</v>
      </c>
      <c r="AB301" s="33">
        <f t="shared" si="320"/>
        <v>7.6807452797678089E-4</v>
      </c>
      <c r="AC301" s="35">
        <f t="shared" si="321"/>
        <v>2.3490671970116672E-4</v>
      </c>
      <c r="AD301" s="32">
        <f t="shared" si="282"/>
        <v>9.8233395044999838E-6</v>
      </c>
      <c r="AE301" s="33">
        <f t="shared" si="283"/>
        <v>1.0640524909177884E-5</v>
      </c>
      <c r="AF301" s="33">
        <f t="shared" si="284"/>
        <v>8.2976064501583124E-6</v>
      </c>
      <c r="AG301" s="33">
        <f t="shared" si="285"/>
        <v>1.0350764986588601E-4</v>
      </c>
      <c r="AH301" s="33">
        <f t="shared" si="286"/>
        <v>1.9119443899207056E-5</v>
      </c>
      <c r="AI301" s="33">
        <f t="shared" si="287"/>
        <v>1.3628078032068558E-5</v>
      </c>
      <c r="AJ301" s="33">
        <f t="shared" si="288"/>
        <v>1.1807660581064638E-5</v>
      </c>
      <c r="AK301" s="33">
        <f t="shared" si="289"/>
        <v>-7.115812529945309E-5</v>
      </c>
      <c r="AL301" s="33">
        <f t="shared" si="290"/>
        <v>1.4977757763823263E-5</v>
      </c>
      <c r="AM301" s="35">
        <f t="shared" si="291"/>
        <v>-5.181900505117909E-4</v>
      </c>
      <c r="AN301" s="52">
        <f t="shared" si="292"/>
        <v>-1.2230153088488294E-5</v>
      </c>
      <c r="AO301" s="34">
        <f t="shared" si="293"/>
        <v>-1.1412967683810393E-5</v>
      </c>
      <c r="AP301" s="34">
        <f t="shared" si="294"/>
        <v>-1.3755886142829965E-5</v>
      </c>
      <c r="AQ301" s="34">
        <f t="shared" si="295"/>
        <v>8.1454157272897731E-5</v>
      </c>
      <c r="AR301" s="34">
        <f t="shared" si="296"/>
        <v>-2.9340486937812216E-6</v>
      </c>
      <c r="AS301" s="34">
        <f t="shared" si="297"/>
        <v>-8.4254145609197195E-6</v>
      </c>
      <c r="AT301" s="34">
        <f t="shared" si="298"/>
        <v>-1.0245832011923639E-5</v>
      </c>
      <c r="AU301" s="34">
        <f t="shared" si="299"/>
        <v>-9.3211617892441367E-5</v>
      </c>
      <c r="AV301" s="34">
        <f t="shared" si="300"/>
        <v>-7.0757348291650146E-6</v>
      </c>
      <c r="AW301" s="53">
        <f t="shared" si="301"/>
        <v>-5.4024354310477918E-4</v>
      </c>
      <c r="AX301" s="52">
        <f t="shared" si="302"/>
        <v>-1.3364897564205336E-6</v>
      </c>
      <c r="AY301" s="34">
        <f t="shared" si="303"/>
        <v>-5.1930435174263323E-7</v>
      </c>
      <c r="AZ301" s="34">
        <f t="shared" si="304"/>
        <v>-2.862222810762205E-6</v>
      </c>
      <c r="BA301" s="34">
        <f t="shared" si="305"/>
        <v>9.2347820604965491E-5</v>
      </c>
      <c r="BB301" s="34">
        <f t="shared" si="306"/>
        <v>7.9596146382865385E-6</v>
      </c>
      <c r="BC301" s="34">
        <f t="shared" si="307"/>
        <v>2.4682487711480405E-6</v>
      </c>
      <c r="BD301" s="34">
        <f t="shared" si="308"/>
        <v>6.4783132014412104E-7</v>
      </c>
      <c r="BE301" s="34">
        <f t="shared" si="309"/>
        <v>-8.2317954560373607E-5</v>
      </c>
      <c r="BF301" s="34">
        <f t="shared" si="310"/>
        <v>3.8179285029027454E-6</v>
      </c>
      <c r="BG301" s="53">
        <f t="shared" si="311"/>
        <v>-5.2934987977271142E-4</v>
      </c>
      <c r="BH301" s="32">
        <v>9.8233395044999838E-6</v>
      </c>
      <c r="BI301" s="33">
        <v>1.0640524909177884E-5</v>
      </c>
      <c r="BJ301" s="33">
        <v>8.2976064501583124E-6</v>
      </c>
      <c r="BK301" s="33">
        <v>1.0350764986588601E-4</v>
      </c>
      <c r="BL301" s="33">
        <v>1.9119443899207056E-5</v>
      </c>
      <c r="BM301" s="33">
        <v>1.3628078032068558E-5</v>
      </c>
      <c r="BN301" s="33">
        <v>1.1807660581064638E-5</v>
      </c>
      <c r="BO301" s="33">
        <v>-7.115812529945309E-5</v>
      </c>
      <c r="BP301" s="33">
        <v>1.4977757763823263E-5</v>
      </c>
      <c r="BQ301" s="35">
        <v>-5.181900505117909E-4</v>
      </c>
      <c r="BR301" s="32">
        <v>-1.2230153088488294E-5</v>
      </c>
      <c r="BS301" s="33">
        <v>-1.1412967683810393E-5</v>
      </c>
      <c r="BT301" s="33">
        <v>-1.3755886142829965E-5</v>
      </c>
      <c r="BU301" s="33">
        <v>8.1454157272897731E-5</v>
      </c>
      <c r="BV301" s="33">
        <v>-2.9340486937812216E-6</v>
      </c>
      <c r="BW301" s="33">
        <v>-8.4254145609197195E-6</v>
      </c>
      <c r="BX301" s="33">
        <v>-1.0245832011923639E-5</v>
      </c>
      <c r="BY301" s="33">
        <v>-9.3211617892441367E-5</v>
      </c>
      <c r="BZ301" s="33">
        <v>-7.0757348291650146E-6</v>
      </c>
      <c r="CA301" s="35">
        <v>-5.4024354310477918E-4</v>
      </c>
      <c r="CB301" s="52">
        <v>-1.3364897564205336E-6</v>
      </c>
      <c r="CC301" s="34">
        <v>-5.1930435174263323E-7</v>
      </c>
      <c r="CD301" s="34">
        <v>-2.862222810762205E-6</v>
      </c>
      <c r="CE301" s="34">
        <v>9.2347820604965491E-5</v>
      </c>
      <c r="CF301" s="34">
        <v>7.9596146382865385E-6</v>
      </c>
      <c r="CG301" s="34">
        <v>2.4682487711480405E-6</v>
      </c>
      <c r="CH301" s="34">
        <v>6.4783132014412104E-7</v>
      </c>
      <c r="CI301" s="34">
        <v>-8.2317954560373607E-5</v>
      </c>
      <c r="CJ301" s="34">
        <v>3.8179285029027454E-6</v>
      </c>
      <c r="CK301" s="53">
        <v>-5.2934987977271142E-4</v>
      </c>
      <c r="CL301" s="33">
        <v>0</v>
      </c>
      <c r="CM301" s="33">
        <f t="shared" si="323"/>
        <v>1.0876913678672606E-2</v>
      </c>
      <c r="CN301" s="33">
        <f t="shared" si="268"/>
        <v>5.4200264278798649E-3</v>
      </c>
      <c r="CO301" s="33">
        <f t="shared" si="269"/>
        <v>4.3737632920790581E-3</v>
      </c>
      <c r="CP301" s="33">
        <f t="shared" si="270"/>
        <v>4.5824244977703543E-3</v>
      </c>
      <c r="CQ301" s="33">
        <f t="shared" si="271"/>
        <v>3.7943358237730873E-3</v>
      </c>
      <c r="CR301" s="33">
        <f t="shared" si="272"/>
        <v>3.8682934468292629E-3</v>
      </c>
      <c r="CS301" s="33">
        <f t="shared" si="273"/>
        <v>9.1835345170212523E-3</v>
      </c>
      <c r="CT301" s="33">
        <f t="shared" si="274"/>
        <v>9.7673833548543865E-3</v>
      </c>
      <c r="CU301" s="33">
        <f t="shared" si="275"/>
        <v>3.9861540770931292E-3</v>
      </c>
      <c r="CV301" s="33">
        <f t="shared" si="276"/>
        <v>4.8874834246415144E-3</v>
      </c>
      <c r="CW301" s="33">
        <f t="shared" si="277"/>
        <v>8.1094685589335747E-3</v>
      </c>
      <c r="CX301" s="35">
        <f t="shared" si="278"/>
        <v>8.2217083342228658E-3</v>
      </c>
    </row>
    <row r="302" spans="1:102" x14ac:dyDescent="0.3">
      <c r="A302" s="21">
        <v>43774</v>
      </c>
      <c r="B302" s="22">
        <v>3074.62</v>
      </c>
      <c r="C302" s="23">
        <v>5510.58</v>
      </c>
      <c r="D302" s="23">
        <v>6214.2790000000005</v>
      </c>
      <c r="E302" s="23">
        <f t="shared" si="312"/>
        <v>5492.5166245915761</v>
      </c>
      <c r="F302" s="23">
        <f>VLOOKUP($A302,Data!S$7:T$800,2,0)</f>
        <v>304.72129000000001</v>
      </c>
      <c r="G302" s="23">
        <f>VLOOKUP($A302,Data!V$7:Y$800,4,0)</f>
        <v>30.060179419548408</v>
      </c>
      <c r="H302" s="23">
        <f>VLOOKUP($A302,Data!P$7:Q$800,2,0)</f>
        <v>54.636600000000001</v>
      </c>
      <c r="I302" s="23">
        <f>VLOOKUP($A302,Data!K$7:N$800,4,0)</f>
        <v>57.232447528975207</v>
      </c>
      <c r="J302" s="23">
        <f>VLOOKUP($A302,Data!AA$7:AB$800,2,0)</f>
        <v>560.07629999999995</v>
      </c>
      <c r="K302" s="23">
        <f>VLOOKUP($A302,Data!AD$7:AE$800,2,0)</f>
        <v>56.604399999999998</v>
      </c>
      <c r="L302" s="23">
        <f>VLOOKUP($A302,Data!AL$7:AO$800,4,0)</f>
        <v>301.80994032726096</v>
      </c>
      <c r="M302" s="23">
        <f>VLOOKUP($A302,Data!AG$7:AJ$800,4,0)</f>
        <v>30.474923296503661</v>
      </c>
      <c r="N302" s="23">
        <f>VLOOKUP($A302,Data!AQ$7:AU$800,5,0)</f>
        <v>30.726213677163667</v>
      </c>
      <c r="O302" s="24">
        <f>VLOOKUP($A302,Data!AQ$7:AW$800,7,0)</f>
        <v>30.727323477648639</v>
      </c>
      <c r="P302" s="32">
        <f t="shared" si="279"/>
        <v>-1.1857309462782739E-3</v>
      </c>
      <c r="Q302" s="33">
        <f t="shared" si="265"/>
        <v>-1.1835906842531108E-3</v>
      </c>
      <c r="R302" s="33">
        <f t="shared" si="266"/>
        <v>-1.1808810108482337E-3</v>
      </c>
      <c r="S302" s="34">
        <f t="shared" si="280"/>
        <v>-1.1816085011627398E-3</v>
      </c>
      <c r="T302" s="33">
        <f t="shared" si="281"/>
        <v>-1.1823051239439053E-3</v>
      </c>
      <c r="U302" s="33">
        <f t="shared" si="313"/>
        <v>-1.1816167458005289E-3</v>
      </c>
      <c r="V302" s="33">
        <f t="shared" si="314"/>
        <v>-1.1809612951817483E-3</v>
      </c>
      <c r="W302" s="33">
        <f t="shared" si="315"/>
        <v>-1.1978097193702242E-3</v>
      </c>
      <c r="X302" s="33">
        <f t="shared" si="316"/>
        <v>-1.1832582598916286E-3</v>
      </c>
      <c r="Y302" s="33">
        <f t="shared" si="317"/>
        <v>-1.1681542104724496E-3</v>
      </c>
      <c r="Z302" s="33">
        <f t="shared" si="318"/>
        <v>-1.1760160210692039E-3</v>
      </c>
      <c r="AA302" s="33">
        <f t="shared" si="319"/>
        <v>-1.1492471785335967E-3</v>
      </c>
      <c r="AB302" s="33">
        <f t="shared" si="320"/>
        <v>-1.1704395345327745E-3</v>
      </c>
      <c r="AC302" s="35">
        <f t="shared" si="321"/>
        <v>1.8562528827392732E-3</v>
      </c>
      <c r="AD302" s="32">
        <f t="shared" si="282"/>
        <v>1.2855603092054579E-6</v>
      </c>
      <c r="AE302" s="33">
        <f t="shared" si="283"/>
        <v>1.9739384525818693E-6</v>
      </c>
      <c r="AF302" s="33">
        <f t="shared" si="284"/>
        <v>2.6293890713624535E-6</v>
      </c>
      <c r="AG302" s="33">
        <f t="shared" si="285"/>
        <v>-1.4219035117113421E-5</v>
      </c>
      <c r="AH302" s="33">
        <f t="shared" si="286"/>
        <v>3.3242436148217536E-7</v>
      </c>
      <c r="AI302" s="33">
        <f t="shared" si="287"/>
        <v>1.5436473780661153E-5</v>
      </c>
      <c r="AJ302" s="33">
        <f t="shared" si="288"/>
        <v>7.5746631839068712E-6</v>
      </c>
      <c r="AK302" s="33">
        <f t="shared" si="289"/>
        <v>3.4343505719514056E-5</v>
      </c>
      <c r="AL302" s="33">
        <f t="shared" si="290"/>
        <v>1.3151149720336264E-5</v>
      </c>
      <c r="AM302" s="35">
        <f t="shared" si="291"/>
        <v>3.039843566992384E-3</v>
      </c>
      <c r="AN302" s="52">
        <f t="shared" si="292"/>
        <v>-1.4241130956715864E-6</v>
      </c>
      <c r="AO302" s="34">
        <f t="shared" si="293"/>
        <v>-7.3573495229517505E-7</v>
      </c>
      <c r="AP302" s="34">
        <f t="shared" si="294"/>
        <v>-8.0284333514590855E-8</v>
      </c>
      <c r="AQ302" s="34">
        <f t="shared" si="295"/>
        <v>-1.6928708521990465E-5</v>
      </c>
      <c r="AR302" s="34">
        <f t="shared" si="296"/>
        <v>-2.377249043394869E-6</v>
      </c>
      <c r="AS302" s="34">
        <f t="shared" si="297"/>
        <v>1.2726800375784109E-5</v>
      </c>
      <c r="AT302" s="34">
        <f t="shared" si="298"/>
        <v>4.8649897790298269E-6</v>
      </c>
      <c r="AU302" s="34">
        <f t="shared" si="299"/>
        <v>3.1633832314637012E-5</v>
      </c>
      <c r="AV302" s="34">
        <f t="shared" si="300"/>
        <v>1.0441476315459219E-5</v>
      </c>
      <c r="AW302" s="53">
        <f t="shared" si="301"/>
        <v>3.037133893587507E-3</v>
      </c>
      <c r="AX302" s="52">
        <f t="shared" si="302"/>
        <v>-6.9662278123772126E-7</v>
      </c>
      <c r="AY302" s="34">
        <f t="shared" si="303"/>
        <v>-8.2446378613099114E-9</v>
      </c>
      <c r="AZ302" s="34">
        <f t="shared" si="304"/>
        <v>6.4720598091927428E-7</v>
      </c>
      <c r="BA302" s="34">
        <f t="shared" si="305"/>
        <v>-1.62012182075566E-5</v>
      </c>
      <c r="BB302" s="34">
        <f t="shared" si="306"/>
        <v>-1.6497587289610038E-6</v>
      </c>
      <c r="BC302" s="34">
        <f t="shared" si="307"/>
        <v>1.3454290690217974E-5</v>
      </c>
      <c r="BD302" s="34">
        <f t="shared" si="308"/>
        <v>5.592480093463692E-6</v>
      </c>
      <c r="BE302" s="34">
        <f t="shared" si="309"/>
        <v>3.2361322629070877E-5</v>
      </c>
      <c r="BF302" s="34">
        <f t="shared" si="310"/>
        <v>1.1168966629893085E-5</v>
      </c>
      <c r="BG302" s="53">
        <f t="shared" si="311"/>
        <v>3.0378613839019408E-3</v>
      </c>
      <c r="BH302" s="32">
        <v>1.2855603092054579E-6</v>
      </c>
      <c r="BI302" s="33">
        <v>1.9739384525818693E-6</v>
      </c>
      <c r="BJ302" s="33">
        <v>2.6293890713624535E-6</v>
      </c>
      <c r="BK302" s="33">
        <v>-1.4219035117113421E-5</v>
      </c>
      <c r="BL302" s="33">
        <v>3.3242436148217536E-7</v>
      </c>
      <c r="BM302" s="33">
        <v>1.5436473780661153E-5</v>
      </c>
      <c r="BN302" s="33">
        <v>7.5746631839068712E-6</v>
      </c>
      <c r="BO302" s="33">
        <v>3.4343505719514056E-5</v>
      </c>
      <c r="BP302" s="33">
        <v>1.3151149720336264E-5</v>
      </c>
      <c r="BQ302" s="35">
        <v>3.039843566992384E-3</v>
      </c>
      <c r="BR302" s="32">
        <v>-1.4241130956715864E-6</v>
      </c>
      <c r="BS302" s="33">
        <v>-7.3573495229517505E-7</v>
      </c>
      <c r="BT302" s="33">
        <v>-8.0284333514590855E-8</v>
      </c>
      <c r="BU302" s="33">
        <v>-1.6928708521990465E-5</v>
      </c>
      <c r="BV302" s="33">
        <v>-2.377249043394869E-6</v>
      </c>
      <c r="BW302" s="33">
        <v>1.2726800375784109E-5</v>
      </c>
      <c r="BX302" s="33">
        <v>4.8649897790298269E-6</v>
      </c>
      <c r="BY302" s="33">
        <v>3.1633832314637012E-5</v>
      </c>
      <c r="BZ302" s="33">
        <v>1.0441476315459219E-5</v>
      </c>
      <c r="CA302" s="35">
        <v>3.037133893587507E-3</v>
      </c>
      <c r="CB302" s="52">
        <v>-6.9662278123772126E-7</v>
      </c>
      <c r="CC302" s="34">
        <v>-8.2446378613099114E-9</v>
      </c>
      <c r="CD302" s="34">
        <v>6.4720598091927428E-7</v>
      </c>
      <c r="CE302" s="34">
        <v>-1.62012182075566E-5</v>
      </c>
      <c r="CF302" s="34">
        <v>-1.6497587289610038E-6</v>
      </c>
      <c r="CG302" s="34">
        <v>1.3454290690217974E-5</v>
      </c>
      <c r="CH302" s="34">
        <v>5.592480093463692E-6</v>
      </c>
      <c r="CI302" s="34">
        <v>3.2361322629070877E-5</v>
      </c>
      <c r="CJ302" s="34">
        <v>1.1168966629893085E-5</v>
      </c>
      <c r="CK302" s="53">
        <v>3.0378613839019408E-3</v>
      </c>
      <c r="CL302" s="33">
        <v>0</v>
      </c>
      <c r="CM302" s="33">
        <f t="shared" si="323"/>
        <v>1.0854637579468474E-2</v>
      </c>
      <c r="CN302" s="33">
        <f t="shared" si="268"/>
        <v>5.4088146807009796E-3</v>
      </c>
      <c r="CO302" s="33">
        <f t="shared" si="269"/>
        <v>4.3639045090766437E-3</v>
      </c>
      <c r="CP302" s="33">
        <f t="shared" si="270"/>
        <v>4.5717433710339428E-3</v>
      </c>
      <c r="CQ302" s="33">
        <f t="shared" si="271"/>
        <v>3.7860130703148975E-3</v>
      </c>
      <c r="CR302" s="33">
        <f t="shared" si="272"/>
        <v>3.7644743309130924E-3</v>
      </c>
      <c r="CS302" s="33">
        <f t="shared" si="273"/>
        <v>9.1642543774852481E-3</v>
      </c>
      <c r="CT302" s="33">
        <f t="shared" si="274"/>
        <v>9.7536327091214403E-3</v>
      </c>
      <c r="CU302" s="33">
        <f t="shared" si="275"/>
        <v>3.9743084101608872E-3</v>
      </c>
      <c r="CV302" s="33">
        <f t="shared" si="276"/>
        <v>4.9589406046861573E-3</v>
      </c>
      <c r="CW302" s="33">
        <f t="shared" si="277"/>
        <v>8.0943809279390155E-3</v>
      </c>
      <c r="CX302" s="35">
        <f t="shared" si="278"/>
        <v>8.7440360938910722E-3</v>
      </c>
    </row>
    <row r="303" spans="1:102" x14ac:dyDescent="0.3">
      <c r="A303" s="21">
        <v>43773</v>
      </c>
      <c r="B303" s="22">
        <v>3078.27</v>
      </c>
      <c r="C303" s="23">
        <v>5517.11</v>
      </c>
      <c r="D303" s="23">
        <v>6221.6260000000002</v>
      </c>
      <c r="E303" s="23">
        <f t="shared" si="312"/>
        <v>5499.0143066443225</v>
      </c>
      <c r="F303" s="23">
        <f>VLOOKUP($A303,Data!S$7:T$800,2,0)</f>
        <v>305.08199000000002</v>
      </c>
      <c r="G303" s="23">
        <f>VLOOKUP($A303,Data!V$7:Y$800,4,0)</f>
        <v>30.095741051151727</v>
      </c>
      <c r="H303" s="23">
        <f>VLOOKUP($A303,Data!P$7:Q$800,2,0)</f>
        <v>54.7012</v>
      </c>
      <c r="I303" s="23">
        <f>VLOOKUP($A303,Data!K$7:N$800,4,0)</f>
        <v>57.301083323510554</v>
      </c>
      <c r="J303" s="23">
        <f>VLOOKUP($A303,Data!AA$7:AB$800,2,0)</f>
        <v>560.73979999999995</v>
      </c>
      <c r="K303" s="23">
        <f>VLOOKUP($A303,Data!AD$7:AE$800,2,0)</f>
        <v>56.6706</v>
      </c>
      <c r="L303" s="23">
        <f>VLOOKUP($A303,Data!AL$7:AO$800,4,0)</f>
        <v>302.16529155113614</v>
      </c>
      <c r="M303" s="23">
        <f>VLOOKUP($A303,Data!AG$7:AJ$800,4,0)</f>
        <v>30.50998681276533</v>
      </c>
      <c r="N303" s="23">
        <f>VLOOKUP($A303,Data!AQ$7:AU$800,5,0)</f>
        <v>30.762218994444719</v>
      </c>
      <c r="O303" s="24">
        <f>VLOOKUP($A303,Data!AQ$7:AW$800,7,0)</f>
        <v>30.670391475058317</v>
      </c>
      <c r="P303" s="32">
        <f t="shared" si="279"/>
        <v>3.70405391746087E-3</v>
      </c>
      <c r="Q303" s="33">
        <f t="shared" si="265"/>
        <v>3.7131369730929453E-3</v>
      </c>
      <c r="R303" s="33">
        <f t="shared" si="266"/>
        <v>3.7161671095897741E-3</v>
      </c>
      <c r="S303" s="34">
        <f t="shared" si="280"/>
        <v>3.7143501307704387E-3</v>
      </c>
      <c r="T303" s="33">
        <f t="shared" si="281"/>
        <v>3.7120522218487828E-3</v>
      </c>
      <c r="U303" s="33">
        <f t="shared" si="313"/>
        <v>3.7110600383765124E-3</v>
      </c>
      <c r="V303" s="33">
        <f t="shared" si="314"/>
        <v>3.7101598194462238E-3</v>
      </c>
      <c r="W303" s="33">
        <f t="shared" si="315"/>
        <v>3.7787701820679587E-3</v>
      </c>
      <c r="X303" s="33">
        <f t="shared" si="316"/>
        <v>3.7109789631237788E-3</v>
      </c>
      <c r="Y303" s="33">
        <f t="shared" si="317"/>
        <v>1.3469868055381751E-2</v>
      </c>
      <c r="Z303" s="33">
        <f t="shared" si="318"/>
        <v>3.7385703493368894E-3</v>
      </c>
      <c r="AA303" s="33">
        <f t="shared" si="319"/>
        <v>3.8824253815989973E-3</v>
      </c>
      <c r="AB303" s="33">
        <f t="shared" si="320"/>
        <v>3.7598750003406955E-3</v>
      </c>
      <c r="AC303" s="35">
        <f t="shared" si="321"/>
        <v>1.1041647012648426E-3</v>
      </c>
      <c r="AD303" s="32">
        <f t="shared" si="282"/>
        <v>-1.0847512441625184E-6</v>
      </c>
      <c r="AE303" s="33">
        <f t="shared" si="283"/>
        <v>-2.0769347164328877E-6</v>
      </c>
      <c r="AF303" s="33">
        <f t="shared" si="284"/>
        <v>-2.9771536467215753E-6</v>
      </c>
      <c r="AG303" s="33">
        <f t="shared" si="285"/>
        <v>6.5633208975013346E-5</v>
      </c>
      <c r="AH303" s="33">
        <f t="shared" si="286"/>
        <v>-2.1580099691664856E-6</v>
      </c>
      <c r="AI303" s="33">
        <f t="shared" si="287"/>
        <v>-2.4131027125395832E-6</v>
      </c>
      <c r="AJ303" s="33">
        <f t="shared" si="288"/>
        <v>2.5433376243944039E-5</v>
      </c>
      <c r="AK303" s="33">
        <f t="shared" si="289"/>
        <v>1.6928840850605198E-4</v>
      </c>
      <c r="AL303" s="33">
        <f t="shared" si="290"/>
        <v>4.6738027247750225E-5</v>
      </c>
      <c r="AM303" s="35">
        <f t="shared" si="291"/>
        <v>-2.6089722718281028E-3</v>
      </c>
      <c r="AN303" s="52">
        <f t="shared" si="292"/>
        <v>-4.1148877409913354E-6</v>
      </c>
      <c r="AO303" s="34">
        <f t="shared" si="293"/>
        <v>-5.1070712132617047E-6</v>
      </c>
      <c r="AP303" s="34">
        <f t="shared" si="294"/>
        <v>-6.0072901435503923E-6</v>
      </c>
      <c r="AQ303" s="34">
        <f t="shared" si="295"/>
        <v>6.2603072478184529E-5</v>
      </c>
      <c r="AR303" s="34">
        <f t="shared" si="296"/>
        <v>-5.1881464659953025E-6</v>
      </c>
      <c r="AS303" s="34">
        <f t="shared" si="297"/>
        <v>-3.3076769569984066E-5</v>
      </c>
      <c r="AT303" s="34">
        <f t="shared" si="298"/>
        <v>2.2403239747115222E-5</v>
      </c>
      <c r="AU303" s="34">
        <f t="shared" si="299"/>
        <v>1.6625827200922316E-4</v>
      </c>
      <c r="AV303" s="34">
        <f t="shared" si="300"/>
        <v>4.3707890750921408E-5</v>
      </c>
      <c r="AW303" s="53">
        <f t="shared" si="301"/>
        <v>-2.6120024083249316E-3</v>
      </c>
      <c r="AX303" s="52">
        <f t="shared" si="302"/>
        <v>-2.297908921589098E-6</v>
      </c>
      <c r="AY303" s="34">
        <f t="shared" si="303"/>
        <v>-3.2900923938594673E-6</v>
      </c>
      <c r="AZ303" s="34">
        <f t="shared" si="304"/>
        <v>-4.1903113241481549E-6</v>
      </c>
      <c r="BA303" s="34">
        <f t="shared" si="305"/>
        <v>6.4420051297586767E-5</v>
      </c>
      <c r="BB303" s="34">
        <f t="shared" si="306"/>
        <v>-3.3711676465930651E-6</v>
      </c>
      <c r="BC303" s="34">
        <f t="shared" si="307"/>
        <v>-1.7965569770295176E-5</v>
      </c>
      <c r="BD303" s="34">
        <f t="shared" si="308"/>
        <v>2.422021856651746E-5</v>
      </c>
      <c r="BE303" s="34">
        <f t="shared" si="309"/>
        <v>1.680752508286254E-4</v>
      </c>
      <c r="BF303" s="34">
        <f t="shared" si="310"/>
        <v>4.5524869570323645E-5</v>
      </c>
      <c r="BG303" s="53">
        <f t="shared" si="311"/>
        <v>-2.6101854295055293E-3</v>
      </c>
      <c r="BH303" s="32">
        <v>-1.0847512441625184E-6</v>
      </c>
      <c r="BI303" s="33">
        <v>-2.0769347164328877E-6</v>
      </c>
      <c r="BJ303" s="33">
        <v>-2.9771536467215753E-6</v>
      </c>
      <c r="BK303" s="33">
        <v>6.5633208975013346E-5</v>
      </c>
      <c r="BL303" s="33">
        <v>-2.1580099691664856E-6</v>
      </c>
      <c r="BM303" s="33">
        <v>-2.4131027125395832E-6</v>
      </c>
      <c r="BN303" s="33">
        <v>2.5433376243944039E-5</v>
      </c>
      <c r="BO303" s="33">
        <v>1.6928840850605198E-4</v>
      </c>
      <c r="BP303" s="33">
        <v>4.6738027247750225E-5</v>
      </c>
      <c r="BQ303" s="35">
        <v>-2.6089722718281028E-3</v>
      </c>
      <c r="BR303" s="32">
        <v>-4.1148877409913354E-6</v>
      </c>
      <c r="BS303" s="33">
        <v>-5.1070712132617047E-6</v>
      </c>
      <c r="BT303" s="33">
        <v>-6.0072901435503923E-6</v>
      </c>
      <c r="BU303" s="33">
        <v>6.2603072478184529E-5</v>
      </c>
      <c r="BV303" s="33">
        <v>-5.1881464659953025E-6</v>
      </c>
      <c r="BW303" s="33">
        <v>-3.3076769569984066E-5</v>
      </c>
      <c r="BX303" s="33">
        <v>2.2403239747115222E-5</v>
      </c>
      <c r="BY303" s="33">
        <v>1.6625827200922316E-4</v>
      </c>
      <c r="BZ303" s="33">
        <v>4.3707890750921408E-5</v>
      </c>
      <c r="CA303" s="35">
        <v>-2.6120024083249316E-3</v>
      </c>
      <c r="CB303" s="52">
        <v>-2.297908921589098E-6</v>
      </c>
      <c r="CC303" s="34">
        <v>-3.2900923938594673E-6</v>
      </c>
      <c r="CD303" s="34">
        <v>-4.1903113241481549E-6</v>
      </c>
      <c r="CE303" s="34">
        <v>6.4420051297586767E-5</v>
      </c>
      <c r="CF303" s="34">
        <v>-3.3711676465930651E-6</v>
      </c>
      <c r="CG303" s="34">
        <v>-1.7965569770295176E-5</v>
      </c>
      <c r="CH303" s="34">
        <v>2.422021856651746E-5</v>
      </c>
      <c r="CI303" s="34">
        <v>1.680752508286254E-4</v>
      </c>
      <c r="CJ303" s="34">
        <v>4.5524869570323645E-5</v>
      </c>
      <c r="CK303" s="53">
        <v>-2.6101854295055293E-3</v>
      </c>
      <c r="CL303" s="33">
        <v>0</v>
      </c>
      <c r="CM303" s="33">
        <f t="shared" si="323"/>
        <v>1.0851895255182153E-2</v>
      </c>
      <c r="CN303" s="33">
        <f t="shared" si="268"/>
        <v>5.4068194187311125E-3</v>
      </c>
      <c r="CO303" s="33">
        <f t="shared" si="269"/>
        <v>4.3626118103408107E-3</v>
      </c>
      <c r="CP303" s="33">
        <f t="shared" si="270"/>
        <v>4.5697580623675904E-3</v>
      </c>
      <c r="CQ303" s="33">
        <f t="shared" si="271"/>
        <v>3.7833706056940031E-3</v>
      </c>
      <c r="CR303" s="33">
        <f t="shared" si="272"/>
        <v>3.7787640095388042E-3</v>
      </c>
      <c r="CS303" s="33">
        <f t="shared" si="273"/>
        <v>9.1639185092835529E-3</v>
      </c>
      <c r="CT303" s="33">
        <f t="shared" si="274"/>
        <v>9.738027444289532E-3</v>
      </c>
      <c r="CU303" s="33">
        <f t="shared" si="275"/>
        <v>3.9666946890715149E-3</v>
      </c>
      <c r="CV303" s="33">
        <f t="shared" si="276"/>
        <v>4.9243870810222745E-3</v>
      </c>
      <c r="CW303" s="33">
        <f t="shared" si="277"/>
        <v>8.0811077924007879E-3</v>
      </c>
      <c r="CX303" s="35">
        <f t="shared" si="278"/>
        <v>5.6832935372230775E-3</v>
      </c>
    </row>
    <row r="304" spans="1:102" x14ac:dyDescent="0.3">
      <c r="A304" s="21">
        <v>43770</v>
      </c>
      <c r="B304" s="22">
        <v>3066.91</v>
      </c>
      <c r="C304" s="23">
        <v>5496.7</v>
      </c>
      <c r="D304" s="23">
        <v>6198.5910000000003</v>
      </c>
      <c r="E304" s="23">
        <f t="shared" si="312"/>
        <v>5478.6646279669867</v>
      </c>
      <c r="F304" s="23">
        <f>VLOOKUP($A304,Data!S$7:T$800,2,0)</f>
        <v>303.95369799999997</v>
      </c>
      <c r="G304" s="23">
        <f>VLOOKUP($A304,Data!V$7:Y$800,4,0)</f>
        <v>29.98446689428831</v>
      </c>
      <c r="H304" s="23">
        <f>VLOOKUP($A304,Data!P$7:Q$800,2,0)</f>
        <v>54.499000000000002</v>
      </c>
      <c r="I304" s="23">
        <f>VLOOKUP($A304,Data!K$7:N$800,4,0)</f>
        <v>57.085370826399462</v>
      </c>
      <c r="J304" s="23">
        <f>VLOOKUP($A304,Data!AA$7:AB$800,2,0)</f>
        <v>558.66660000000002</v>
      </c>
      <c r="K304" s="23" t="e">
        <f>VLOOKUP($A304,Data!AD$7:AE$800,2,0)</f>
        <v>#N/A</v>
      </c>
      <c r="L304" s="23">
        <f>VLOOKUP($A304,Data!AL$7:AO$800,4,0)</f>
        <v>301.03983295767125</v>
      </c>
      <c r="M304" s="23">
        <f>VLOOKUP($A304,Data!AG$7:AJ$800,4,0)</f>
        <v>30.391992170963423</v>
      </c>
      <c r="N304" s="23">
        <f>VLOOKUP($A304,Data!AQ$7:AU$800,5,0)</f>
        <v>30.646990142372726</v>
      </c>
      <c r="O304" s="24">
        <f>VLOOKUP($A304,Data!AQ$7:AW$800,7,0)</f>
        <v>30.636563662893696</v>
      </c>
      <c r="P304" s="32">
        <f t="shared" si="279"/>
        <v>9.6623605788856981E-3</v>
      </c>
      <c r="Q304" s="33">
        <f t="shared" si="265"/>
        <v>9.7230412012261347E-3</v>
      </c>
      <c r="R304" s="33">
        <f t="shared" si="266"/>
        <v>9.7505430679123428E-3</v>
      </c>
      <c r="S304" s="34">
        <f t="shared" si="280"/>
        <v>9.7373156945583465E-3</v>
      </c>
      <c r="T304" s="33">
        <f t="shared" si="281"/>
        <v>9.7377230284421135E-3</v>
      </c>
      <c r="U304" s="33">
        <f t="shared" si="313"/>
        <v>9.7344905337413135E-3</v>
      </c>
      <c r="V304" s="33">
        <f t="shared" si="314"/>
        <v>9.7306470917370991E-3</v>
      </c>
      <c r="W304" s="33">
        <f t="shared" si="315"/>
        <v>9.7121054457163236E-3</v>
      </c>
      <c r="X304" s="33">
        <f t="shared" si="316"/>
        <v>9.7465252756274712E-3</v>
      </c>
      <c r="Y304" s="33" t="e">
        <f t="shared" si="317"/>
        <v>#N/A</v>
      </c>
      <c r="Z304" s="33">
        <f t="shared" si="318"/>
        <v>9.7729937610933071E-3</v>
      </c>
      <c r="AA304" s="33">
        <f t="shared" si="319"/>
        <v>9.8243271546758493E-3</v>
      </c>
      <c r="AB304" s="33">
        <f t="shared" si="320"/>
        <v>9.7348659125124914E-3</v>
      </c>
      <c r="AC304" s="35">
        <f t="shared" si="321"/>
        <v>9.8258117485086061E-3</v>
      </c>
      <c r="AD304" s="32">
        <f t="shared" si="282"/>
        <v>1.4681827215978771E-5</v>
      </c>
      <c r="AE304" s="33">
        <f t="shared" si="283"/>
        <v>1.1449332515178767E-5</v>
      </c>
      <c r="AF304" s="33">
        <f t="shared" si="284"/>
        <v>7.605890510964386E-6</v>
      </c>
      <c r="AG304" s="33">
        <f t="shared" si="285"/>
        <v>-1.0935755509811074E-5</v>
      </c>
      <c r="AH304" s="33">
        <f t="shared" si="286"/>
        <v>2.3484074401336485E-5</v>
      </c>
      <c r="AI304" s="33" t="e">
        <f t="shared" si="287"/>
        <v>#N/A</v>
      </c>
      <c r="AJ304" s="33">
        <f t="shared" si="288"/>
        <v>4.9952559867172397E-5</v>
      </c>
      <c r="AK304" s="33">
        <f t="shared" si="289"/>
        <v>1.0128595344971458E-4</v>
      </c>
      <c r="AL304" s="33">
        <f t="shared" si="290"/>
        <v>1.1824711286356759E-5</v>
      </c>
      <c r="AM304" s="35">
        <f t="shared" si="291"/>
        <v>1.0277054728247137E-4</v>
      </c>
      <c r="AN304" s="52">
        <f t="shared" si="292"/>
        <v>-1.2820039470229361E-5</v>
      </c>
      <c r="AO304" s="34">
        <f t="shared" si="293"/>
        <v>-1.6052534171029365E-5</v>
      </c>
      <c r="AP304" s="34">
        <f t="shared" si="294"/>
        <v>-1.9895976175243746E-5</v>
      </c>
      <c r="AQ304" s="34">
        <f t="shared" si="295"/>
        <v>-3.8437622196019205E-5</v>
      </c>
      <c r="AR304" s="34">
        <f t="shared" si="296"/>
        <v>-4.0177922848716463E-6</v>
      </c>
      <c r="AS304" s="34" t="e">
        <f t="shared" si="297"/>
        <v>#N/A</v>
      </c>
      <c r="AT304" s="34">
        <f t="shared" si="298"/>
        <v>2.2450693180964265E-5</v>
      </c>
      <c r="AU304" s="34">
        <f t="shared" si="299"/>
        <v>7.3784086763506451E-5</v>
      </c>
      <c r="AV304" s="34">
        <f t="shared" si="300"/>
        <v>-1.5677155399851372E-5</v>
      </c>
      <c r="AW304" s="53">
        <f t="shared" si="301"/>
        <v>7.5268680596263238E-5</v>
      </c>
      <c r="AX304" s="52">
        <f t="shared" si="302"/>
        <v>4.0733388373404011E-7</v>
      </c>
      <c r="AY304" s="34">
        <f t="shared" si="303"/>
        <v>-2.8251608170659637E-6</v>
      </c>
      <c r="AZ304" s="34">
        <f t="shared" si="304"/>
        <v>-6.668602821280345E-6</v>
      </c>
      <c r="BA304" s="34">
        <f t="shared" si="305"/>
        <v>-2.5210248842055805E-5</v>
      </c>
      <c r="BB304" s="34">
        <f t="shared" si="306"/>
        <v>9.2095810690917546E-6</v>
      </c>
      <c r="BC304" s="34" t="e">
        <f t="shared" si="307"/>
        <v>#N/A</v>
      </c>
      <c r="BD304" s="34">
        <f t="shared" si="308"/>
        <v>3.5678066534927666E-5</v>
      </c>
      <c r="BE304" s="34">
        <f t="shared" si="309"/>
        <v>8.7011460117469852E-5</v>
      </c>
      <c r="BF304" s="34">
        <f t="shared" si="310"/>
        <v>-2.4497820458879715E-6</v>
      </c>
      <c r="BG304" s="53">
        <f t="shared" si="311"/>
        <v>8.8496053950226639E-5</v>
      </c>
      <c r="BH304" s="32">
        <v>1.4681827215978771E-5</v>
      </c>
      <c r="BI304" s="33">
        <v>1.1449332515178767E-5</v>
      </c>
      <c r="BJ304" s="33">
        <v>7.605890510964386E-6</v>
      </c>
      <c r="BK304" s="33">
        <v>-1.0935755509811074E-5</v>
      </c>
      <c r="BL304" s="33">
        <v>2.3484074401336485E-5</v>
      </c>
      <c r="BM304" s="33"/>
      <c r="BN304" s="33">
        <v>4.9952559867172397E-5</v>
      </c>
      <c r="BO304" s="33">
        <v>1.0128595344971458E-4</v>
      </c>
      <c r="BP304" s="33">
        <v>1.1824711286356759E-5</v>
      </c>
      <c r="BQ304" s="35">
        <v>1.0277054728247137E-4</v>
      </c>
      <c r="BR304" s="32">
        <v>-1.2820039470229361E-5</v>
      </c>
      <c r="BS304" s="33">
        <v>-1.6052534171029365E-5</v>
      </c>
      <c r="BT304" s="33">
        <v>-1.9895976175243746E-5</v>
      </c>
      <c r="BU304" s="33">
        <v>-3.8437622196019205E-5</v>
      </c>
      <c r="BV304" s="33">
        <v>-4.0177922848716463E-6</v>
      </c>
      <c r="BW304" s="33"/>
      <c r="BX304" s="33">
        <v>2.2450693180964265E-5</v>
      </c>
      <c r="BY304" s="33">
        <v>7.3784086763506451E-5</v>
      </c>
      <c r="BZ304" s="33">
        <v>-1.5677155399851372E-5</v>
      </c>
      <c r="CA304" s="35">
        <v>7.5268680596263238E-5</v>
      </c>
      <c r="CB304" s="52">
        <v>4.0733388373404011E-7</v>
      </c>
      <c r="CC304" s="34">
        <v>-2.8251608170659637E-6</v>
      </c>
      <c r="CD304" s="34">
        <v>-6.668602821280345E-6</v>
      </c>
      <c r="CE304" s="34">
        <v>-2.5210248842055805E-5</v>
      </c>
      <c r="CF304" s="34">
        <v>9.2095810690917546E-6</v>
      </c>
      <c r="CG304" s="34"/>
      <c r="CH304" s="34">
        <v>3.5678066534927666E-5</v>
      </c>
      <c r="CI304" s="34">
        <v>8.7011460117469852E-5</v>
      </c>
      <c r="CJ304" s="34">
        <v>-2.4497820458879715E-6</v>
      </c>
      <c r="CK304" s="53">
        <v>8.8496053950226639E-5</v>
      </c>
      <c r="CL304" s="33">
        <v>0</v>
      </c>
      <c r="CM304" s="33">
        <f t="shared" si="323"/>
        <v>1.0848843576509282E-2</v>
      </c>
      <c r="CN304" s="33">
        <f t="shared" si="268"/>
        <v>5.4056042154198014E-3</v>
      </c>
      <c r="CO304" s="33">
        <f t="shared" si="269"/>
        <v>4.3636972646703409E-3</v>
      </c>
      <c r="CP304" s="33">
        <f t="shared" si="270"/>
        <v>4.5718367739495669E-3</v>
      </c>
      <c r="CQ304" s="33">
        <f t="shared" si="271"/>
        <v>3.7863479764945751E-3</v>
      </c>
      <c r="CR304" s="33">
        <f t="shared" si="272"/>
        <v>3.7131308009672459E-3</v>
      </c>
      <c r="CS304" s="33">
        <f t="shared" si="273"/>
        <v>9.1660882432429425E-3</v>
      </c>
      <c r="CT304" s="33" t="e">
        <f t="shared" si="274"/>
        <v>#N/A</v>
      </c>
      <c r="CU304" s="33">
        <f t="shared" si="275"/>
        <v>3.941255532465382E-3</v>
      </c>
      <c r="CV304" s="33">
        <f t="shared" si="276"/>
        <v>4.7549229626584477E-3</v>
      </c>
      <c r="CW304" s="33">
        <f t="shared" si="277"/>
        <v>8.0341685557789866E-3</v>
      </c>
      <c r="CX304" s="35">
        <f t="shared" si="278"/>
        <v>8.3041994525054896E-3</v>
      </c>
    </row>
    <row r="305" spans="1:102" x14ac:dyDescent="0.3">
      <c r="A305" s="21">
        <v>43769</v>
      </c>
      <c r="B305" s="22">
        <v>3037.56</v>
      </c>
      <c r="C305" s="23">
        <v>5443.77</v>
      </c>
      <c r="D305" s="23">
        <v>6138.7349999999997</v>
      </c>
      <c r="E305" s="23">
        <f t="shared" si="312"/>
        <v>5425.8315928419761</v>
      </c>
      <c r="F305" s="23">
        <f>VLOOKUP($A305,Data!S$7:T$800,2,0)</f>
        <v>301.022425</v>
      </c>
      <c r="G305" s="23">
        <f>VLOOKUP($A305,Data!V$7:Y$800,4,0)</f>
        <v>29.695397330082933</v>
      </c>
      <c r="H305" s="23">
        <f>VLOOKUP($A305,Data!P$7:Q$800,2,0)</f>
        <v>53.973799999999997</v>
      </c>
      <c r="I305" s="23">
        <f>VLOOKUP($A305,Data!K$7:N$800,4,0)</f>
        <v>56.536284470116676</v>
      </c>
      <c r="J305" s="23">
        <f>VLOOKUP($A305,Data!AA$7:AB$800,2,0)</f>
        <v>553.27409999999998</v>
      </c>
      <c r="K305" s="23">
        <f>VLOOKUP($A305,Data!AD$7:AE$800,2,0)</f>
        <v>55.917400000000001</v>
      </c>
      <c r="L305" s="23">
        <f>VLOOKUP($A305,Data!AL$7:AO$800,4,0)</f>
        <v>298.1262470056667</v>
      </c>
      <c r="M305" s="23">
        <f>VLOOKUP($A305,Data!AG$7:AJ$800,4,0)</f>
        <v>30.096316115296208</v>
      </c>
      <c r="N305" s="23">
        <f>VLOOKUP($A305,Data!AQ$7:AU$800,5,0)</f>
        <v>30.351522144059651</v>
      </c>
      <c r="O305" s="24">
        <f>VLOOKUP($A305,Data!AQ$7:AW$800,7,0)</f>
        <v>30.338463630521222</v>
      </c>
      <c r="P305" s="32">
        <f t="shared" si="279"/>
        <v>-3.0228734036372717E-3</v>
      </c>
      <c r="Q305" s="33">
        <f t="shared" si="265"/>
        <v>-2.9743535268249577E-3</v>
      </c>
      <c r="R305" s="33">
        <f t="shared" si="266"/>
        <v>-2.9558543261956061E-3</v>
      </c>
      <c r="S305" s="34">
        <f t="shared" si="280"/>
        <v>-2.9659071878118557E-3</v>
      </c>
      <c r="T305" s="33">
        <f t="shared" si="281"/>
        <v>-2.9675470372652057E-3</v>
      </c>
      <c r="U305" s="33">
        <f t="shared" si="313"/>
        <v>-2.9668233532017529E-3</v>
      </c>
      <c r="V305" s="33">
        <f t="shared" si="314"/>
        <v>-2.9630067498920276E-3</v>
      </c>
      <c r="W305" s="33">
        <f t="shared" si="315"/>
        <v>-3.1120331950207358E-3</v>
      </c>
      <c r="X305" s="33">
        <f t="shared" si="316"/>
        <v>-2.9584668520882262E-3</v>
      </c>
      <c r="Y305" s="33">
        <f t="shared" si="317"/>
        <v>-2.9598776108438196E-3</v>
      </c>
      <c r="Z305" s="33">
        <f t="shared" si="318"/>
        <v>-2.9734702200563401E-3</v>
      </c>
      <c r="AA305" s="33">
        <f t="shared" si="319"/>
        <v>-2.9854836973014498E-3</v>
      </c>
      <c r="AB305" s="33">
        <f t="shared" si="320"/>
        <v>-2.9593831416763194E-3</v>
      </c>
      <c r="AC305" s="35">
        <f t="shared" si="321"/>
        <v>-6.0780090896109806E-3</v>
      </c>
      <c r="AD305" s="32">
        <f t="shared" si="282"/>
        <v>6.8064895597519381E-6</v>
      </c>
      <c r="AE305" s="33">
        <f t="shared" si="283"/>
        <v>7.5301736232047389E-6</v>
      </c>
      <c r="AF305" s="33">
        <f t="shared" si="284"/>
        <v>1.1346776932930069E-5</v>
      </c>
      <c r="AG305" s="33">
        <f t="shared" si="285"/>
        <v>-1.3767966819577815E-4</v>
      </c>
      <c r="AH305" s="33">
        <f t="shared" si="286"/>
        <v>1.5886674736731443E-5</v>
      </c>
      <c r="AI305" s="33">
        <f t="shared" si="287"/>
        <v>1.4475915981138066E-5</v>
      </c>
      <c r="AJ305" s="33">
        <f t="shared" si="288"/>
        <v>8.8330676861758661E-7</v>
      </c>
      <c r="AK305" s="33">
        <f t="shared" si="289"/>
        <v>-1.1130170476492118E-5</v>
      </c>
      <c r="AL305" s="33">
        <f t="shared" si="290"/>
        <v>1.4970385148638243E-5</v>
      </c>
      <c r="AM305" s="35">
        <f t="shared" si="291"/>
        <v>-3.1036555627860229E-3</v>
      </c>
      <c r="AN305" s="52">
        <f t="shared" si="292"/>
        <v>-1.1692711069599682E-5</v>
      </c>
      <c r="AO305" s="34">
        <f t="shared" si="293"/>
        <v>-1.0969027006146881E-5</v>
      </c>
      <c r="AP305" s="34">
        <f t="shared" si="294"/>
        <v>-7.1524236964215504E-6</v>
      </c>
      <c r="AQ305" s="34">
        <f t="shared" si="295"/>
        <v>-1.5617886882512977E-4</v>
      </c>
      <c r="AR305" s="34">
        <f t="shared" si="296"/>
        <v>-2.6125258926201766E-6</v>
      </c>
      <c r="AS305" s="34">
        <f t="shared" si="297"/>
        <v>-4.0232846482135542E-6</v>
      </c>
      <c r="AT305" s="34">
        <f t="shared" si="298"/>
        <v>-1.7615893860734033E-5</v>
      </c>
      <c r="AU305" s="34">
        <f t="shared" si="299"/>
        <v>-2.9629371105843738E-5</v>
      </c>
      <c r="AV305" s="34">
        <f t="shared" si="300"/>
        <v>-3.5288154807133765E-6</v>
      </c>
      <c r="AW305" s="53">
        <f t="shared" si="301"/>
        <v>-3.1221547634153746E-3</v>
      </c>
      <c r="AX305" s="52">
        <f t="shared" si="302"/>
        <v>-1.6398494533387264E-6</v>
      </c>
      <c r="AY305" s="34">
        <f t="shared" si="303"/>
        <v>-9.1616538988592566E-7</v>
      </c>
      <c r="AZ305" s="34">
        <f t="shared" si="304"/>
        <v>2.9004379198394048E-6</v>
      </c>
      <c r="BA305" s="34">
        <f t="shared" si="305"/>
        <v>-1.4612600720886881E-4</v>
      </c>
      <c r="BB305" s="34">
        <f t="shared" si="306"/>
        <v>7.4403357236407786E-6</v>
      </c>
      <c r="BC305" s="34">
        <f t="shared" si="307"/>
        <v>6.029576968047401E-6</v>
      </c>
      <c r="BD305" s="34">
        <f t="shared" si="308"/>
        <v>-7.563032244473078E-6</v>
      </c>
      <c r="BE305" s="34">
        <f t="shared" si="309"/>
        <v>-1.9576509489582783E-5</v>
      </c>
      <c r="BF305" s="34">
        <f t="shared" si="310"/>
        <v>6.5240461355475787E-6</v>
      </c>
      <c r="BG305" s="53">
        <f t="shared" si="311"/>
        <v>-3.1121019017991136E-3</v>
      </c>
      <c r="BH305" s="32">
        <v>6.8064895597519381E-6</v>
      </c>
      <c r="BI305" s="33">
        <v>7.5301736232047389E-6</v>
      </c>
      <c r="BJ305" s="33">
        <v>1.1346776932930069E-5</v>
      </c>
      <c r="BK305" s="33">
        <v>-1.3767966819577815E-4</v>
      </c>
      <c r="BL305" s="33">
        <v>1.5886674736731443E-5</v>
      </c>
      <c r="BM305" s="33">
        <v>1.4475915981138066E-5</v>
      </c>
      <c r="BN305" s="33">
        <v>8.8330676861758661E-7</v>
      </c>
      <c r="BO305" s="33">
        <v>-1.1130170476492118E-5</v>
      </c>
      <c r="BP305" s="33">
        <v>1.4970385148638243E-5</v>
      </c>
      <c r="BQ305" s="35">
        <v>-3.1036555627860229E-3</v>
      </c>
      <c r="BR305" s="32">
        <v>-1.1692711069599682E-5</v>
      </c>
      <c r="BS305" s="33">
        <v>-1.0969027006146881E-5</v>
      </c>
      <c r="BT305" s="33">
        <v>-7.1524236964215504E-6</v>
      </c>
      <c r="BU305" s="33">
        <v>-1.5617886882512977E-4</v>
      </c>
      <c r="BV305" s="33">
        <v>-2.6125258926201766E-6</v>
      </c>
      <c r="BW305" s="33">
        <v>-4.0232846482135542E-6</v>
      </c>
      <c r="BX305" s="33">
        <v>-1.7615893860734033E-5</v>
      </c>
      <c r="BY305" s="33">
        <v>-2.9629371105843738E-5</v>
      </c>
      <c r="BZ305" s="33">
        <v>-3.5288154807133765E-6</v>
      </c>
      <c r="CA305" s="35">
        <v>-3.1221547634153746E-3</v>
      </c>
      <c r="CB305" s="52">
        <v>-1.6398494533387264E-6</v>
      </c>
      <c r="CC305" s="34">
        <v>-9.1616538988592566E-7</v>
      </c>
      <c r="CD305" s="34">
        <v>2.9004379198394048E-6</v>
      </c>
      <c r="CE305" s="34">
        <v>-1.4612600720886881E-4</v>
      </c>
      <c r="CF305" s="34">
        <v>7.4403357236407786E-6</v>
      </c>
      <c r="CG305" s="34">
        <v>6.029576968047401E-6</v>
      </c>
      <c r="CH305" s="34">
        <v>-7.563032244473078E-6</v>
      </c>
      <c r="CI305" s="34">
        <v>-1.9576509489582783E-5</v>
      </c>
      <c r="CJ305" s="34">
        <v>6.5240461355475787E-6</v>
      </c>
      <c r="CK305" s="53">
        <v>-3.1121019017991136E-3</v>
      </c>
      <c r="CL305" s="33">
        <v>0</v>
      </c>
      <c r="CM305" s="33">
        <f t="shared" si="323"/>
        <v>1.0821311796183286E-2</v>
      </c>
      <c r="CN305" s="33">
        <f t="shared" si="268"/>
        <v>5.3913909587932629E-3</v>
      </c>
      <c r="CO305" s="33">
        <f t="shared" si="269"/>
        <v>4.349093577070251E-3</v>
      </c>
      <c r="CP305" s="33">
        <f t="shared" si="270"/>
        <v>4.5604459805257402E-3</v>
      </c>
      <c r="CQ305" s="33">
        <f t="shared" si="271"/>
        <v>3.7787868619725273E-3</v>
      </c>
      <c r="CR305" s="33">
        <f t="shared" si="272"/>
        <v>3.724001584175074E-3</v>
      </c>
      <c r="CS305" s="33">
        <f t="shared" si="273"/>
        <v>9.142617668295383E-3</v>
      </c>
      <c r="CT305" s="33">
        <f t="shared" si="274"/>
        <v>9.7404316613753927E-3</v>
      </c>
      <c r="CU305" s="33">
        <f t="shared" si="275"/>
        <v>3.8915914634323201E-3</v>
      </c>
      <c r="CV305" s="33">
        <f t="shared" si="276"/>
        <v>4.6541454733279863E-3</v>
      </c>
      <c r="CW305" s="33">
        <f t="shared" si="277"/>
        <v>8.0223637608645149E-3</v>
      </c>
      <c r="CX305" s="35">
        <f t="shared" si="278"/>
        <v>8.2015837605720066E-3</v>
      </c>
    </row>
    <row r="306" spans="1:102" x14ac:dyDescent="0.3">
      <c r="A306" s="21">
        <v>43768</v>
      </c>
      <c r="B306" s="22">
        <v>3046.77</v>
      </c>
      <c r="C306" s="23">
        <v>5460.01</v>
      </c>
      <c r="D306" s="23">
        <v>6156.9340000000002</v>
      </c>
      <c r="E306" s="23">
        <f t="shared" si="312"/>
        <v>5441.9719766433736</v>
      </c>
      <c r="F306" s="23">
        <f>VLOOKUP($A306,Data!S$7:T$800,2,0)</f>
        <v>301.91838200000001</v>
      </c>
      <c r="G306" s="23">
        <f>VLOOKUP($A306,Data!V$7:Y$800,4,0)</f>
        <v>29.783760486239675</v>
      </c>
      <c r="H306" s="23">
        <f>VLOOKUP($A306,Data!P$7:Q$800,2,0)</f>
        <v>54.1342</v>
      </c>
      <c r="I306" s="23">
        <f>VLOOKUP($A306,Data!K$7:N$800,4,0)</f>
        <v>56.712776513207572</v>
      </c>
      <c r="J306" s="23">
        <f>VLOOKUP($A306,Data!AA$7:AB$800,2,0)</f>
        <v>554.91579999999999</v>
      </c>
      <c r="K306" s="23">
        <f>VLOOKUP($A306,Data!AD$7:AE$800,2,0)</f>
        <v>56.083399999999997</v>
      </c>
      <c r="L306" s="23">
        <f>VLOOKUP($A306,Data!AL$7:AO$800,4,0)</f>
        <v>299.01536027478318</v>
      </c>
      <c r="M306" s="23">
        <f>VLOOKUP($A306,Data!AG$7:AJ$800,4,0)</f>
        <v>30.186437231530554</v>
      </c>
      <c r="N306" s="23">
        <f>VLOOKUP($A306,Data!AQ$7:AU$800,5,0)</f>
        <v>30.441610533076712</v>
      </c>
      <c r="O306" s="24">
        <f>VLOOKUP($A306,Data!AQ$7:AW$800,7,0)</f>
        <v>30.523988711360051</v>
      </c>
      <c r="P306" s="32">
        <f t="shared" si="279"/>
        <v>3.2533282404039188E-3</v>
      </c>
      <c r="Q306" s="33">
        <f t="shared" si="265"/>
        <v>3.3094450569643996E-3</v>
      </c>
      <c r="R306" s="33">
        <f t="shared" si="266"/>
        <v>3.3346527670383708E-3</v>
      </c>
      <c r="S306" s="34">
        <f t="shared" si="280"/>
        <v>3.3224540880432028E-3</v>
      </c>
      <c r="T306" s="33">
        <f t="shared" si="281"/>
        <v>3.3209163175127454E-3</v>
      </c>
      <c r="U306" s="33">
        <f t="shared" si="313"/>
        <v>3.321424993583566E-3</v>
      </c>
      <c r="V306" s="33">
        <f t="shared" si="314"/>
        <v>2.8213160337076104E-3</v>
      </c>
      <c r="W306" s="33">
        <f t="shared" si="315"/>
        <v>2.9478064851742314E-3</v>
      </c>
      <c r="X306" s="33">
        <f t="shared" si="316"/>
        <v>3.3317476478245123E-3</v>
      </c>
      <c r="Y306" s="33">
        <f t="shared" si="317"/>
        <v>3.379581175249724E-3</v>
      </c>
      <c r="Z306" s="33">
        <f t="shared" si="318"/>
        <v>3.3013504388259562E-3</v>
      </c>
      <c r="AA306" s="33">
        <f t="shared" si="319"/>
        <v>3.2078244730819883E-3</v>
      </c>
      <c r="AB306" s="33">
        <f t="shared" si="320"/>
        <v>3.32463579621467E-3</v>
      </c>
      <c r="AC306" s="35">
        <f t="shared" si="321"/>
        <v>6.3475578397145238E-3</v>
      </c>
      <c r="AD306" s="32">
        <f t="shared" si="282"/>
        <v>1.1471260548345796E-5</v>
      </c>
      <c r="AE306" s="33">
        <f t="shared" si="283"/>
        <v>1.1979936619166409E-5</v>
      </c>
      <c r="AF306" s="33">
        <f t="shared" si="284"/>
        <v>-4.881290232567892E-4</v>
      </c>
      <c r="AG306" s="33">
        <f t="shared" si="285"/>
        <v>-3.6163857179016823E-4</v>
      </c>
      <c r="AH306" s="33">
        <f t="shared" si="286"/>
        <v>2.2302590860112659E-5</v>
      </c>
      <c r="AI306" s="33">
        <f t="shared" si="287"/>
        <v>7.01361182853244E-5</v>
      </c>
      <c r="AJ306" s="33">
        <f t="shared" si="288"/>
        <v>-8.0946181384433658E-6</v>
      </c>
      <c r="AK306" s="33">
        <f t="shared" si="289"/>
        <v>-1.0162058388241135E-4</v>
      </c>
      <c r="AL306" s="33">
        <f t="shared" si="290"/>
        <v>1.5190739250270369E-5</v>
      </c>
      <c r="AM306" s="35">
        <f t="shared" si="291"/>
        <v>3.0381127827501242E-3</v>
      </c>
      <c r="AN306" s="52">
        <f t="shared" si="292"/>
        <v>-1.373644952562536E-5</v>
      </c>
      <c r="AO306" s="34">
        <f t="shared" si="293"/>
        <v>-1.3227773454804748E-5</v>
      </c>
      <c r="AP306" s="34">
        <f t="shared" si="294"/>
        <v>-5.1333673333076035E-4</v>
      </c>
      <c r="AQ306" s="34">
        <f t="shared" si="295"/>
        <v>-3.8684628186413939E-4</v>
      </c>
      <c r="AR306" s="34">
        <f t="shared" si="296"/>
        <v>-2.905119213858498E-6</v>
      </c>
      <c r="AS306" s="34">
        <f t="shared" si="297"/>
        <v>4.4928408211353243E-5</v>
      </c>
      <c r="AT306" s="34">
        <f t="shared" si="298"/>
        <v>-3.3302328212414523E-5</v>
      </c>
      <c r="AU306" s="34">
        <f t="shared" si="299"/>
        <v>-1.2682829395638251E-4</v>
      </c>
      <c r="AV306" s="34">
        <f t="shared" si="300"/>
        <v>-1.0016970823700788E-5</v>
      </c>
      <c r="AW306" s="53">
        <f t="shared" si="301"/>
        <v>3.012905072676153E-3</v>
      </c>
      <c r="AX306" s="52">
        <f t="shared" si="302"/>
        <v>-1.5377705304686629E-6</v>
      </c>
      <c r="AY306" s="34">
        <f t="shared" si="303"/>
        <v>-1.02909445964805E-6</v>
      </c>
      <c r="AZ306" s="34">
        <f t="shared" si="304"/>
        <v>-5.0113805433560366E-4</v>
      </c>
      <c r="BA306" s="34">
        <f t="shared" si="305"/>
        <v>-3.7464760286898269E-4</v>
      </c>
      <c r="BB306" s="34">
        <f t="shared" si="306"/>
        <v>9.2935597812981996E-6</v>
      </c>
      <c r="BC306" s="34">
        <f t="shared" si="307"/>
        <v>5.7127087206509941E-5</v>
      </c>
      <c r="BD306" s="34">
        <f t="shared" si="308"/>
        <v>-2.1103649217257825E-5</v>
      </c>
      <c r="BE306" s="34">
        <f t="shared" si="309"/>
        <v>-1.1462961496122581E-4</v>
      </c>
      <c r="BF306" s="34">
        <f t="shared" si="310"/>
        <v>2.1817081714559095E-6</v>
      </c>
      <c r="BG306" s="53">
        <f t="shared" si="311"/>
        <v>3.0251037516713097E-3</v>
      </c>
      <c r="BH306" s="32">
        <v>1.1471260548345796E-5</v>
      </c>
      <c r="BI306" s="33">
        <v>1.1979936619166409E-5</v>
      </c>
      <c r="BJ306" s="33">
        <v>-4.881290232567892E-4</v>
      </c>
      <c r="BK306" s="33">
        <v>-3.6163857179016823E-4</v>
      </c>
      <c r="BL306" s="33">
        <v>2.2302590860112659E-5</v>
      </c>
      <c r="BM306" s="33">
        <v>7.01361182853244E-5</v>
      </c>
      <c r="BN306" s="33">
        <v>-8.0946181384433658E-6</v>
      </c>
      <c r="BO306" s="33">
        <v>-1.0162058388241135E-4</v>
      </c>
      <c r="BP306" s="33">
        <v>1.5190739250270369E-5</v>
      </c>
      <c r="BQ306" s="35">
        <v>3.0381127827501242E-3</v>
      </c>
      <c r="BR306" s="32">
        <v>-1.373644952562536E-5</v>
      </c>
      <c r="BS306" s="33">
        <v>-1.3227773454804748E-5</v>
      </c>
      <c r="BT306" s="33">
        <v>-5.1333673333076035E-4</v>
      </c>
      <c r="BU306" s="33">
        <v>-3.8684628186413939E-4</v>
      </c>
      <c r="BV306" s="33">
        <v>-2.905119213858498E-6</v>
      </c>
      <c r="BW306" s="33">
        <v>4.4928408211353243E-5</v>
      </c>
      <c r="BX306" s="33">
        <v>-3.3302328212414523E-5</v>
      </c>
      <c r="BY306" s="33">
        <v>-1.2682829395638251E-4</v>
      </c>
      <c r="BZ306" s="33">
        <v>-1.0016970823700788E-5</v>
      </c>
      <c r="CA306" s="35">
        <v>3.012905072676153E-3</v>
      </c>
      <c r="CB306" s="52">
        <v>-1.5377705304686629E-6</v>
      </c>
      <c r="CC306" s="34">
        <v>-1.02909445964805E-6</v>
      </c>
      <c r="CD306" s="34">
        <v>-5.0113805433560366E-4</v>
      </c>
      <c r="CE306" s="34">
        <v>-3.7464760286898269E-4</v>
      </c>
      <c r="CF306" s="34">
        <v>9.2935597812981996E-6</v>
      </c>
      <c r="CG306" s="34">
        <v>5.7127087206509941E-5</v>
      </c>
      <c r="CH306" s="34">
        <v>-2.1103649217257825E-5</v>
      </c>
      <c r="CI306" s="34">
        <v>-1.1462961496122581E-4</v>
      </c>
      <c r="CJ306" s="34">
        <v>2.1817081714559095E-6</v>
      </c>
      <c r="CK306" s="53">
        <v>3.0251037516713097E-3</v>
      </c>
      <c r="CL306" s="33">
        <v>0</v>
      </c>
      <c r="CM306" s="33">
        <f t="shared" si="323"/>
        <v>1.0802556973411814E-2</v>
      </c>
      <c r="CN306" s="33">
        <f t="shared" si="268"/>
        <v>5.3828738212249316E-3</v>
      </c>
      <c r="CO306" s="33">
        <f t="shared" si="269"/>
        <v>4.3422371386467873E-3</v>
      </c>
      <c r="CP306" s="33">
        <f t="shared" si="270"/>
        <v>4.5528589565928534E-3</v>
      </c>
      <c r="CQ306" s="33">
        <f t="shared" si="271"/>
        <v>3.7673633600747714E-3</v>
      </c>
      <c r="CR306" s="33">
        <f t="shared" si="272"/>
        <v>3.8626253735074556E-3</v>
      </c>
      <c r="CS306" s="33">
        <f t="shared" si="273"/>
        <v>9.126538177123944E-3</v>
      </c>
      <c r="CT306" s="33">
        <f t="shared" si="274"/>
        <v>9.7257713509997235E-3</v>
      </c>
      <c r="CU306" s="33">
        <f t="shared" si="275"/>
        <v>3.8907020746232757E-3</v>
      </c>
      <c r="CV306" s="33">
        <f t="shared" si="276"/>
        <v>4.6653609287963249E-3</v>
      </c>
      <c r="CW306" s="33">
        <f t="shared" si="277"/>
        <v>8.0072284867656052E-3</v>
      </c>
      <c r="CX306" s="35">
        <f t="shared" si="278"/>
        <v>1.1349829279299284E-2</v>
      </c>
    </row>
    <row r="307" spans="1:102" x14ac:dyDescent="0.3">
      <c r="A307" s="21">
        <v>43767</v>
      </c>
      <c r="B307" s="22">
        <v>3036.89</v>
      </c>
      <c r="C307" s="23">
        <v>5442</v>
      </c>
      <c r="D307" s="23">
        <v>6136.4709999999995</v>
      </c>
      <c r="E307" s="23">
        <f t="shared" si="312"/>
        <v>5423.951147978426</v>
      </c>
      <c r="F307" s="23">
        <f>VLOOKUP($A307,Data!S$7:T$800,2,0)</f>
        <v>300.91905500000001</v>
      </c>
      <c r="G307" s="23">
        <f>VLOOKUP($A307,Data!V$7:Y$800,4,0)</f>
        <v>29.685163442443333</v>
      </c>
      <c r="H307" s="23">
        <f>VLOOKUP($A307,Data!P$7:Q$800,2,0)</f>
        <v>53.981900000000003</v>
      </c>
      <c r="I307" s="23">
        <f>VLOOKUP($A307,Data!K$7:N$800,4,0)</f>
        <v>56.546089583621729</v>
      </c>
      <c r="J307" s="23">
        <f>VLOOKUP($A307,Data!AA$7:AB$800,2,0)</f>
        <v>553.07309999999995</v>
      </c>
      <c r="K307" s="23">
        <f>VLOOKUP($A307,Data!AD$7:AE$800,2,0)</f>
        <v>55.894500000000001</v>
      </c>
      <c r="L307" s="23">
        <f>VLOOKUP($A307,Data!AL$7:AO$800,4,0)</f>
        <v>298.03145400332539</v>
      </c>
      <c r="M307" s="23">
        <f>VLOOKUP($A307,Data!AG$7:AJ$800,4,0)</f>
        <v>30.08991406878776</v>
      </c>
      <c r="N307" s="23">
        <f>VLOOKUP($A307,Data!AQ$7:AU$800,5,0)</f>
        <v>30.340738627352621</v>
      </c>
      <c r="O307" s="24">
        <f>VLOOKUP($A307,Data!AQ$7:AW$800,7,0)</f>
        <v>30.331458027169717</v>
      </c>
      <c r="P307" s="32">
        <f t="shared" si="279"/>
        <v>-8.323956544341593E-4</v>
      </c>
      <c r="Q307" s="33">
        <f t="shared" si="265"/>
        <v>-8.243841446509137E-4</v>
      </c>
      <c r="R307" s="33">
        <f t="shared" si="266"/>
        <v>-8.1999418058142926E-4</v>
      </c>
      <c r="S307" s="34">
        <f t="shared" si="280"/>
        <v>-8.2185440165933872E-4</v>
      </c>
      <c r="T307" s="33">
        <f t="shared" si="281"/>
        <v>-8.2077591398066474E-4</v>
      </c>
      <c r="U307" s="33">
        <f t="shared" si="313"/>
        <v>-8.2118161279487456E-4</v>
      </c>
      <c r="V307" s="33">
        <f t="shared" si="314"/>
        <v>-3.2037511666838103E-4</v>
      </c>
      <c r="W307" s="33">
        <f t="shared" si="315"/>
        <v>-3.4668053388797748E-4</v>
      </c>
      <c r="X307" s="33">
        <f t="shared" si="316"/>
        <v>-8.2236084406162036E-4</v>
      </c>
      <c r="Y307" s="33">
        <f t="shared" si="317"/>
        <v>-8.0979910546685741E-4</v>
      </c>
      <c r="Z307" s="33">
        <f t="shared" si="318"/>
        <v>-8.2621677180594322E-4</v>
      </c>
      <c r="AA307" s="33">
        <f t="shared" si="319"/>
        <v>-7.849730001995292E-4</v>
      </c>
      <c r="AB307" s="33">
        <f t="shared" si="320"/>
        <v>-8.0849381679515275E-4</v>
      </c>
      <c r="AC307" s="35">
        <f t="shared" si="321"/>
        <v>-1.6271502811868732E-3</v>
      </c>
      <c r="AD307" s="32">
        <f t="shared" si="282"/>
        <v>3.6082306702489575E-6</v>
      </c>
      <c r="AE307" s="33">
        <f t="shared" si="283"/>
        <v>3.2025318560391369E-6</v>
      </c>
      <c r="AF307" s="33">
        <f t="shared" si="284"/>
        <v>5.0400902798253266E-4</v>
      </c>
      <c r="AG307" s="33">
        <f t="shared" si="285"/>
        <v>4.7770361076293621E-4</v>
      </c>
      <c r="AH307" s="33">
        <f t="shared" si="286"/>
        <v>2.023300589293342E-6</v>
      </c>
      <c r="AI307" s="33">
        <f t="shared" si="287"/>
        <v>1.4585039184056292E-5</v>
      </c>
      <c r="AJ307" s="33">
        <f t="shared" si="288"/>
        <v>-1.8326271550295203E-6</v>
      </c>
      <c r="AK307" s="33">
        <f t="shared" si="289"/>
        <v>3.9411144451384494E-5</v>
      </c>
      <c r="AL307" s="33">
        <f t="shared" si="290"/>
        <v>1.5890327855760944E-5</v>
      </c>
      <c r="AM307" s="35">
        <f t="shared" si="291"/>
        <v>-8.0276613653595952E-4</v>
      </c>
      <c r="AN307" s="52">
        <f t="shared" si="292"/>
        <v>-7.8173339923548468E-7</v>
      </c>
      <c r="AO307" s="34">
        <f t="shared" si="293"/>
        <v>-1.1874322134453053E-6</v>
      </c>
      <c r="AP307" s="34">
        <f t="shared" si="294"/>
        <v>4.9961906391304822E-4</v>
      </c>
      <c r="AQ307" s="34">
        <f t="shared" si="295"/>
        <v>4.7331364669345177E-4</v>
      </c>
      <c r="AR307" s="34">
        <f t="shared" si="296"/>
        <v>-2.3666634801911002E-6</v>
      </c>
      <c r="AS307" s="34">
        <f t="shared" si="297"/>
        <v>1.019507511457185E-5</v>
      </c>
      <c r="AT307" s="34">
        <f t="shared" si="298"/>
        <v>-6.2225912245139625E-6</v>
      </c>
      <c r="AU307" s="34">
        <f t="shared" si="299"/>
        <v>3.5021180381900052E-5</v>
      </c>
      <c r="AV307" s="34">
        <f t="shared" si="300"/>
        <v>1.1500363786276502E-5</v>
      </c>
      <c r="AW307" s="53">
        <f t="shared" si="301"/>
        <v>-8.0715610060544396E-4</v>
      </c>
      <c r="AX307" s="52">
        <f t="shared" si="302"/>
        <v>1.0784876787184317E-6</v>
      </c>
      <c r="AY307" s="34">
        <f t="shared" si="303"/>
        <v>6.7278886450861108E-7</v>
      </c>
      <c r="AZ307" s="34">
        <f t="shared" si="304"/>
        <v>5.0147928499100214E-4</v>
      </c>
      <c r="BA307" s="34">
        <f t="shared" si="305"/>
        <v>4.7517386777140569E-4</v>
      </c>
      <c r="BB307" s="34">
        <f t="shared" si="306"/>
        <v>-5.0644240223718384E-7</v>
      </c>
      <c r="BC307" s="34">
        <f t="shared" si="307"/>
        <v>1.2055296192525766E-5</v>
      </c>
      <c r="BD307" s="34">
        <f t="shared" si="308"/>
        <v>-4.3623701465600462E-6</v>
      </c>
      <c r="BE307" s="34">
        <f t="shared" si="309"/>
        <v>3.6881401459853969E-5</v>
      </c>
      <c r="BF307" s="34">
        <f t="shared" si="310"/>
        <v>1.3360584864230418E-5</v>
      </c>
      <c r="BG307" s="53">
        <f t="shared" si="311"/>
        <v>-8.0529587952749004E-4</v>
      </c>
      <c r="BH307" s="32">
        <v>3.6082306702489575E-6</v>
      </c>
      <c r="BI307" s="33">
        <v>3.2025318560391369E-6</v>
      </c>
      <c r="BJ307" s="33">
        <v>5.0400902798253266E-4</v>
      </c>
      <c r="BK307" s="33">
        <v>4.7770361076293621E-4</v>
      </c>
      <c r="BL307" s="33">
        <v>2.023300589293342E-6</v>
      </c>
      <c r="BM307" s="33">
        <v>1.4585039184056292E-5</v>
      </c>
      <c r="BN307" s="33">
        <v>-1.8326271550295203E-6</v>
      </c>
      <c r="BO307" s="33">
        <v>3.9411144451384494E-5</v>
      </c>
      <c r="BP307" s="33">
        <v>1.5890327855760944E-5</v>
      </c>
      <c r="BQ307" s="35">
        <v>-8.0276613653595952E-4</v>
      </c>
      <c r="BR307" s="32">
        <v>-7.8173339923548468E-7</v>
      </c>
      <c r="BS307" s="33">
        <v>-1.1874322134453053E-6</v>
      </c>
      <c r="BT307" s="33">
        <v>4.9961906391304822E-4</v>
      </c>
      <c r="BU307" s="33">
        <v>4.7331364669345177E-4</v>
      </c>
      <c r="BV307" s="33">
        <v>-2.3666634801911002E-6</v>
      </c>
      <c r="BW307" s="33">
        <v>1.019507511457185E-5</v>
      </c>
      <c r="BX307" s="33">
        <v>-6.2225912245139625E-6</v>
      </c>
      <c r="BY307" s="33">
        <v>3.5021180381900052E-5</v>
      </c>
      <c r="BZ307" s="33">
        <v>1.1500363786276502E-5</v>
      </c>
      <c r="CA307" s="35">
        <v>-8.0715610060544396E-4</v>
      </c>
      <c r="CB307" s="52">
        <v>1.0784876787184317E-6</v>
      </c>
      <c r="CC307" s="34">
        <v>6.7278886450861108E-7</v>
      </c>
      <c r="CD307" s="34">
        <v>5.0147928499100214E-4</v>
      </c>
      <c r="CE307" s="34">
        <v>4.7517386777140569E-4</v>
      </c>
      <c r="CF307" s="34">
        <v>-5.0644240223718384E-7</v>
      </c>
      <c r="CG307" s="34">
        <v>1.2055296192525766E-5</v>
      </c>
      <c r="CH307" s="34">
        <v>-4.3623701465600462E-6</v>
      </c>
      <c r="CI307" s="34">
        <v>3.6881401459853969E-5</v>
      </c>
      <c r="CJ307" s="34">
        <v>1.3360584864230418E-5</v>
      </c>
      <c r="CK307" s="53">
        <v>-8.0529587952749004E-4</v>
      </c>
      <c r="CL307" s="33">
        <v>0</v>
      </c>
      <c r="CM307" s="33">
        <f t="shared" si="323"/>
        <v>1.0777161640231681E-2</v>
      </c>
      <c r="CN307" s="33">
        <f t="shared" si="268"/>
        <v>5.3698380748419261E-3</v>
      </c>
      <c r="CO307" s="33">
        <f t="shared" si="269"/>
        <v>4.3307542010397881E-3</v>
      </c>
      <c r="CP307" s="33">
        <f t="shared" si="270"/>
        <v>4.540864316309845E-3</v>
      </c>
      <c r="CQ307" s="33">
        <f t="shared" si="271"/>
        <v>4.2559528772898592E-3</v>
      </c>
      <c r="CR307" s="33">
        <f t="shared" si="272"/>
        <v>4.2245938067262401E-3</v>
      </c>
      <c r="CS307" s="33">
        <f t="shared" si="273"/>
        <v>9.1041067765826877E-3</v>
      </c>
      <c r="CT307" s="33">
        <f t="shared" si="274"/>
        <v>9.6551916347447087E-3</v>
      </c>
      <c r="CU307" s="33">
        <f t="shared" si="275"/>
        <v>3.8988014476406541E-3</v>
      </c>
      <c r="CV307" s="33">
        <f t="shared" si="276"/>
        <v>4.7671291547743966E-3</v>
      </c>
      <c r="CW307" s="33">
        <f t="shared" si="277"/>
        <v>7.9919668511749808E-3</v>
      </c>
      <c r="CX307" s="35">
        <f t="shared" si="278"/>
        <v>8.2966148900660563E-3</v>
      </c>
    </row>
    <row r="308" spans="1:102" x14ac:dyDescent="0.3">
      <c r="A308" s="21">
        <v>43766</v>
      </c>
      <c r="B308" s="22">
        <v>3039.42</v>
      </c>
      <c r="C308" s="23">
        <v>5446.49</v>
      </c>
      <c r="D308" s="23">
        <v>6141.5069999999996</v>
      </c>
      <c r="E308" s="23">
        <f t="shared" si="312"/>
        <v>5428.412512696008</v>
      </c>
      <c r="F308" s="23">
        <f>VLOOKUP($A308,Data!S$7:T$800,2,0)</f>
        <v>301.166245</v>
      </c>
      <c r="G308" s="23">
        <f>VLOOKUP($A308,Data!V$7:Y$800,4,0)</f>
        <v>29.709560387157484</v>
      </c>
      <c r="H308" s="23">
        <f>VLOOKUP($A308,Data!P$7:Q$800,2,0)</f>
        <v>53.999200000000002</v>
      </c>
      <c r="I308" s="23">
        <f>VLOOKUP($A308,Data!K$7:N$800,4,0)</f>
        <v>56.565699810631827</v>
      </c>
      <c r="J308" s="23">
        <f>VLOOKUP($A308,Data!AA$7:AB$800,2,0)</f>
        <v>553.52829999999994</v>
      </c>
      <c r="K308" s="23">
        <f>VLOOKUP($A308,Data!AD$7:AE$800,2,0)</f>
        <v>55.939799999999998</v>
      </c>
      <c r="L308" s="23">
        <f>VLOOKUP($A308,Data!AL$7:AO$800,4,0)</f>
        <v>298.27789620382799</v>
      </c>
      <c r="M308" s="23">
        <f>VLOOKUP($A308,Data!AG$7:AJ$800,4,0)</f>
        <v>30.113552394357423</v>
      </c>
      <c r="N308" s="23">
        <f>VLOOKUP($A308,Data!AQ$7:AU$800,5,0)</f>
        <v>30.365288775572871</v>
      </c>
      <c r="O308" s="24">
        <f>VLOOKUP($A308,Data!AQ$7:AW$800,7,0)</f>
        <v>30.380892304625895</v>
      </c>
      <c r="P308" s="32">
        <f t="shared" si="279"/>
        <v>5.5813799606292402E-3</v>
      </c>
      <c r="Q308" s="33">
        <f t="shared" si="265"/>
        <v>5.581342106915077E-3</v>
      </c>
      <c r="R308" s="33">
        <f t="shared" si="266"/>
        <v>5.5815730968471478E-3</v>
      </c>
      <c r="S308" s="34">
        <f t="shared" si="280"/>
        <v>5.5815730968471478E-3</v>
      </c>
      <c r="T308" s="33">
        <f t="shared" si="281"/>
        <v>5.5750830125651518E-3</v>
      </c>
      <c r="U308" s="33">
        <f t="shared" si="313"/>
        <v>5.5743891551398583E-3</v>
      </c>
      <c r="V308" s="33">
        <f t="shared" si="314"/>
        <v>5.56982203012657E-3</v>
      </c>
      <c r="W308" s="33">
        <f t="shared" si="315"/>
        <v>5.5778281331706481E-3</v>
      </c>
      <c r="X308" s="33">
        <f t="shared" si="316"/>
        <v>5.5764401579989631E-3</v>
      </c>
      <c r="Y308" s="33">
        <f t="shared" si="317"/>
        <v>5.5852063038948074E-3</v>
      </c>
      <c r="Z308" s="33">
        <f t="shared" si="318"/>
        <v>5.5635420281232584E-3</v>
      </c>
      <c r="AA308" s="33">
        <f t="shared" si="319"/>
        <v>5.5747776666841276E-3</v>
      </c>
      <c r="AB308" s="33">
        <f t="shared" si="320"/>
        <v>5.6253672261028509E-3</v>
      </c>
      <c r="AC308" s="35">
        <f t="shared" si="321"/>
        <v>7.0501071537620863E-3</v>
      </c>
      <c r="AD308" s="32">
        <f t="shared" si="282"/>
        <v>-6.2590943499252205E-6</v>
      </c>
      <c r="AE308" s="33">
        <f t="shared" si="283"/>
        <v>-6.9529517752187076E-6</v>
      </c>
      <c r="AF308" s="33">
        <f t="shared" si="284"/>
        <v>-1.1520076788507083E-5</v>
      </c>
      <c r="AG308" s="33">
        <f t="shared" si="285"/>
        <v>-3.5139737444289665E-6</v>
      </c>
      <c r="AH308" s="33">
        <f t="shared" si="286"/>
        <v>-4.9019489161139518E-6</v>
      </c>
      <c r="AI308" s="33">
        <f t="shared" si="287"/>
        <v>3.8641969797303943E-6</v>
      </c>
      <c r="AJ308" s="33">
        <f t="shared" si="288"/>
        <v>-1.7800078791818663E-5</v>
      </c>
      <c r="AK308" s="33">
        <f t="shared" si="289"/>
        <v>-6.5644402309494865E-6</v>
      </c>
      <c r="AL308" s="33">
        <f t="shared" si="290"/>
        <v>4.4025119187773853E-5</v>
      </c>
      <c r="AM308" s="35">
        <f t="shared" si="291"/>
        <v>1.4687650468470093E-3</v>
      </c>
      <c r="AN308" s="52">
        <f t="shared" si="292"/>
        <v>-6.4900842819959337E-6</v>
      </c>
      <c r="AO308" s="34">
        <f t="shared" si="293"/>
        <v>-7.1839417072894207E-6</v>
      </c>
      <c r="AP308" s="34">
        <f t="shared" si="294"/>
        <v>-1.1751066720577796E-5</v>
      </c>
      <c r="AQ308" s="34">
        <f t="shared" si="295"/>
        <v>-3.7449636764996797E-6</v>
      </c>
      <c r="AR308" s="34">
        <f t="shared" si="296"/>
        <v>-5.1329388481846649E-6</v>
      </c>
      <c r="AS308" s="34">
        <f t="shared" si="297"/>
        <v>3.6332070476596812E-6</v>
      </c>
      <c r="AT308" s="34">
        <f t="shared" si="298"/>
        <v>-1.8031068723889376E-5</v>
      </c>
      <c r="AU308" s="34">
        <f t="shared" si="299"/>
        <v>-6.7954301630201996E-6</v>
      </c>
      <c r="AV308" s="34">
        <f t="shared" si="300"/>
        <v>4.379412925570314E-5</v>
      </c>
      <c r="AW308" s="53">
        <f t="shared" si="301"/>
        <v>1.4685340569149385E-3</v>
      </c>
      <c r="AX308" s="52">
        <f t="shared" si="302"/>
        <v>-6.4900842819959337E-6</v>
      </c>
      <c r="AY308" s="34">
        <f t="shared" si="303"/>
        <v>-7.1839417072894207E-6</v>
      </c>
      <c r="AZ308" s="34">
        <f t="shared" si="304"/>
        <v>-1.1751066720577796E-5</v>
      </c>
      <c r="BA308" s="34">
        <f t="shared" si="305"/>
        <v>-3.7449636764996797E-6</v>
      </c>
      <c r="BB308" s="34">
        <f t="shared" si="306"/>
        <v>-5.1329388481846649E-6</v>
      </c>
      <c r="BC308" s="34">
        <f t="shared" si="307"/>
        <v>3.6332070476596812E-6</v>
      </c>
      <c r="BD308" s="34">
        <f t="shared" si="308"/>
        <v>-1.8031068723889376E-5</v>
      </c>
      <c r="BE308" s="34">
        <f t="shared" si="309"/>
        <v>-6.7954301630201996E-6</v>
      </c>
      <c r="BF308" s="34">
        <f t="shared" si="310"/>
        <v>4.379412925570314E-5</v>
      </c>
      <c r="BG308" s="53">
        <f t="shared" si="311"/>
        <v>1.4685340569149385E-3</v>
      </c>
      <c r="BH308" s="32">
        <v>-6.2590943499252205E-6</v>
      </c>
      <c r="BI308" s="33">
        <v>-6.9529517752187076E-6</v>
      </c>
      <c r="BJ308" s="33">
        <v>-1.1520076788507083E-5</v>
      </c>
      <c r="BK308" s="33">
        <v>-3.5139737444289665E-6</v>
      </c>
      <c r="BL308" s="33">
        <v>-4.9019489161139518E-6</v>
      </c>
      <c r="BM308" s="33">
        <v>3.8641969797303943E-6</v>
      </c>
      <c r="BN308" s="33">
        <v>-1.7800078791818663E-5</v>
      </c>
      <c r="BO308" s="33">
        <v>-6.5644402309494865E-6</v>
      </c>
      <c r="BP308" s="33">
        <v>4.4025119187773853E-5</v>
      </c>
      <c r="BQ308" s="35">
        <v>1.4687650468470093E-3</v>
      </c>
      <c r="BR308" s="32">
        <v>-6.4900842819959337E-6</v>
      </c>
      <c r="BS308" s="33">
        <v>-7.1839417072894207E-6</v>
      </c>
      <c r="BT308" s="33">
        <v>-1.1751066720577796E-5</v>
      </c>
      <c r="BU308" s="33">
        <v>-3.7449636764996797E-6</v>
      </c>
      <c r="BV308" s="33">
        <v>-5.1329388481846649E-6</v>
      </c>
      <c r="BW308" s="33">
        <v>3.6332070476596812E-6</v>
      </c>
      <c r="BX308" s="33">
        <v>-1.8031068723889376E-5</v>
      </c>
      <c r="BY308" s="33">
        <v>-6.7954301630201996E-6</v>
      </c>
      <c r="BZ308" s="33">
        <v>4.379412925570314E-5</v>
      </c>
      <c r="CA308" s="35">
        <v>1.4685340569149385E-3</v>
      </c>
      <c r="CB308" s="52">
        <v>-6.4900842819959337E-6</v>
      </c>
      <c r="CC308" s="34">
        <v>-7.1839417072894207E-6</v>
      </c>
      <c r="CD308" s="34">
        <v>-1.1751066720577796E-5</v>
      </c>
      <c r="CE308" s="34">
        <v>-3.7449636764996797E-6</v>
      </c>
      <c r="CF308" s="34">
        <v>-5.1329388481846649E-6</v>
      </c>
      <c r="CG308" s="34">
        <v>3.6332070476596812E-6</v>
      </c>
      <c r="CH308" s="34">
        <v>-1.8031068723889376E-5</v>
      </c>
      <c r="CI308" s="34">
        <v>-6.7954301630201996E-6</v>
      </c>
      <c r="CJ308" s="34">
        <v>4.379412925570314E-5</v>
      </c>
      <c r="CK308" s="53">
        <v>1.4685340569149385E-3</v>
      </c>
      <c r="CL308" s="33">
        <v>0</v>
      </c>
      <c r="CM308" s="33">
        <f t="shared" si="323"/>
        <v>1.0772720723283724E-2</v>
      </c>
      <c r="CN308" s="33">
        <f t="shared" si="268"/>
        <v>5.3672926555761169E-3</v>
      </c>
      <c r="CO308" s="33">
        <f t="shared" si="269"/>
        <v>4.3271273671916521E-3</v>
      </c>
      <c r="CP308" s="33">
        <f t="shared" si="270"/>
        <v>4.537644598217927E-3</v>
      </c>
      <c r="CQ308" s="33">
        <f t="shared" si="271"/>
        <v>3.7496365994980074E-3</v>
      </c>
      <c r="CR308" s="33">
        <f t="shared" si="272"/>
        <v>3.7447057243913395E-3</v>
      </c>
      <c r="CS308" s="33">
        <f t="shared" si="273"/>
        <v>9.1020633752356694E-3</v>
      </c>
      <c r="CT308" s="33">
        <f t="shared" si="274"/>
        <v>9.6404538395591377E-3</v>
      </c>
      <c r="CU308" s="33">
        <f t="shared" si="275"/>
        <v>3.90064274115276E-3</v>
      </c>
      <c r="CV308" s="33">
        <f t="shared" si="276"/>
        <v>4.7274990237244907E-3</v>
      </c>
      <c r="CW308" s="33">
        <f t="shared" si="277"/>
        <v>7.9759365679612504E-3</v>
      </c>
      <c r="CX308" s="35">
        <f t="shared" si="278"/>
        <v>9.1073604729869917E-3</v>
      </c>
    </row>
    <row r="309" spans="1:102" x14ac:dyDescent="0.3">
      <c r="A309" s="21">
        <v>43763</v>
      </c>
      <c r="B309" s="22">
        <v>3022.55</v>
      </c>
      <c r="C309" s="23">
        <v>5416.26</v>
      </c>
      <c r="D309" s="23">
        <v>6107.4179999999997</v>
      </c>
      <c r="E309" s="23">
        <f t="shared" si="312"/>
        <v>5398.2816092963549</v>
      </c>
      <c r="F309" s="23">
        <f>VLOOKUP($A309,Data!S$7:T$800,2,0)</f>
        <v>299.49652700000001</v>
      </c>
      <c r="G309" s="23">
        <f>VLOOKUP($A309,Data!V$7:Y$800,4,0)</f>
        <v>29.544865807609483</v>
      </c>
      <c r="H309" s="23">
        <f>VLOOKUP($A309,Data!P$7:Q$800,2,0)</f>
        <v>53.700099999999999</v>
      </c>
      <c r="I309" s="23">
        <f>VLOOKUP($A309,Data!K$7:N$800,4,0)</f>
        <v>56.251936178470238</v>
      </c>
      <c r="J309" s="23">
        <f>VLOOKUP($A309,Data!AA$7:AB$800,2,0)</f>
        <v>550.45870000000002</v>
      </c>
      <c r="K309" s="23">
        <f>VLOOKUP($A309,Data!AD$7:AE$800,2,0)</f>
        <v>55.629100000000001</v>
      </c>
      <c r="L309" s="23">
        <f>VLOOKUP($A309,Data!AL$7:AO$800,4,0)</f>
        <v>296.62759610619003</v>
      </c>
      <c r="M309" s="23">
        <f>VLOOKUP($A309,Data!AG$7:AJ$800,4,0)</f>
        <v>29.946606720021673</v>
      </c>
      <c r="N309" s="23">
        <f>VLOOKUP($A309,Data!AQ$7:AU$800,5,0)</f>
        <v>30.195428402260656</v>
      </c>
      <c r="O309" s="24">
        <f>VLOOKUP($A309,Data!AQ$7:AW$800,7,0)</f>
        <v>30.168203239153392</v>
      </c>
      <c r="P309" s="32">
        <f t="shared" si="279"/>
        <v>4.0726973148768053E-3</v>
      </c>
      <c r="Q309" s="33">
        <f t="shared" si="265"/>
        <v>4.0858548594606692E-3</v>
      </c>
      <c r="R309" s="33">
        <f t="shared" si="266"/>
        <v>4.0902327136742578E-3</v>
      </c>
      <c r="S309" s="34">
        <f t="shared" si="280"/>
        <v>4.0876024038546399E-3</v>
      </c>
      <c r="T309" s="33">
        <f t="shared" si="281"/>
        <v>4.090612011354855E-3</v>
      </c>
      <c r="U309" s="33">
        <f t="shared" si="313"/>
        <v>4.0906518776218093E-3</v>
      </c>
      <c r="V309" s="33">
        <f t="shared" si="314"/>
        <v>4.089272158170898E-3</v>
      </c>
      <c r="W309" s="33">
        <f t="shared" si="315"/>
        <v>4.0252012600627829E-3</v>
      </c>
      <c r="X309" s="33">
        <f t="shared" si="316"/>
        <v>4.0861437390120603E-3</v>
      </c>
      <c r="Y309" s="33">
        <f t="shared" si="317"/>
        <v>4.0991299953070381E-3</v>
      </c>
      <c r="Z309" s="33">
        <f t="shared" si="318"/>
        <v>4.1154147868227575E-3</v>
      </c>
      <c r="AA309" s="33">
        <f t="shared" si="319"/>
        <v>4.2641458331269533E-3</v>
      </c>
      <c r="AB309" s="33">
        <f t="shared" si="320"/>
        <v>4.0980128997241128E-3</v>
      </c>
      <c r="AC309" s="35">
        <f t="shared" si="321"/>
        <v>3.1204183771231797E-3</v>
      </c>
      <c r="AD309" s="32">
        <f t="shared" si="282"/>
        <v>4.757151894185796E-6</v>
      </c>
      <c r="AE309" s="33">
        <f t="shared" si="283"/>
        <v>4.7970181611400875E-6</v>
      </c>
      <c r="AF309" s="33">
        <f t="shared" si="284"/>
        <v>3.4172987102287777E-6</v>
      </c>
      <c r="AG309" s="33">
        <f t="shared" si="285"/>
        <v>-6.0653599397886282E-5</v>
      </c>
      <c r="AH309" s="33">
        <f t="shared" si="286"/>
        <v>2.8887955139111909E-7</v>
      </c>
      <c r="AI309" s="33">
        <f t="shared" si="287"/>
        <v>1.3275135846368968E-5</v>
      </c>
      <c r="AJ309" s="33">
        <f t="shared" si="288"/>
        <v>2.9559927362088345E-5</v>
      </c>
      <c r="AK309" s="33">
        <f t="shared" si="289"/>
        <v>1.782909736662841E-4</v>
      </c>
      <c r="AL309" s="33">
        <f t="shared" si="290"/>
        <v>1.2158040263443581E-5</v>
      </c>
      <c r="AM309" s="35">
        <f t="shared" si="291"/>
        <v>-9.6543648233748947E-4</v>
      </c>
      <c r="AN309" s="52">
        <f t="shared" si="292"/>
        <v>3.7929768059719038E-7</v>
      </c>
      <c r="AO309" s="34">
        <f t="shared" si="293"/>
        <v>4.191639475514819E-7</v>
      </c>
      <c r="AP309" s="34">
        <f t="shared" si="294"/>
        <v>-9.6055550335982787E-7</v>
      </c>
      <c r="AQ309" s="34">
        <f t="shared" si="295"/>
        <v>-6.5031453611474888E-5</v>
      </c>
      <c r="AR309" s="34">
        <f t="shared" si="296"/>
        <v>-4.0889746621974865E-6</v>
      </c>
      <c r="AS309" s="34">
        <f t="shared" si="297"/>
        <v>8.8972816327803628E-6</v>
      </c>
      <c r="AT309" s="34">
        <f t="shared" si="298"/>
        <v>2.518207314849974E-5</v>
      </c>
      <c r="AU309" s="34">
        <f t="shared" si="299"/>
        <v>1.739131194526955E-4</v>
      </c>
      <c r="AV309" s="34">
        <f t="shared" si="300"/>
        <v>7.7801860498549757E-6</v>
      </c>
      <c r="AW309" s="53">
        <f t="shared" si="301"/>
        <v>-9.6981433655107807E-4</v>
      </c>
      <c r="AX309" s="52">
        <f t="shared" si="302"/>
        <v>3.0096075003260836E-6</v>
      </c>
      <c r="AY309" s="34">
        <f t="shared" si="303"/>
        <v>3.0494737672803751E-6</v>
      </c>
      <c r="AZ309" s="34">
        <f t="shared" si="304"/>
        <v>1.6697543163690654E-6</v>
      </c>
      <c r="BA309" s="34">
        <f t="shared" si="305"/>
        <v>-6.2401143791745994E-5</v>
      </c>
      <c r="BB309" s="34">
        <f t="shared" si="306"/>
        <v>-1.4586648424685933E-6</v>
      </c>
      <c r="BC309" s="34">
        <f t="shared" si="307"/>
        <v>1.1527591452509256E-5</v>
      </c>
      <c r="BD309" s="34">
        <f t="shared" si="308"/>
        <v>2.7812382968228633E-5</v>
      </c>
      <c r="BE309" s="34">
        <f t="shared" si="309"/>
        <v>1.7654342927242439E-4</v>
      </c>
      <c r="BF309" s="34">
        <f t="shared" si="310"/>
        <v>1.0410495869583869E-5</v>
      </c>
      <c r="BG309" s="53">
        <f t="shared" si="311"/>
        <v>-9.6718402673134918E-4</v>
      </c>
      <c r="BH309" s="32">
        <v>4.757151894185796E-6</v>
      </c>
      <c r="BI309" s="33">
        <v>4.7970181611400875E-6</v>
      </c>
      <c r="BJ309" s="33">
        <v>3.4172987102287777E-6</v>
      </c>
      <c r="BK309" s="33">
        <v>-6.0653599397886282E-5</v>
      </c>
      <c r="BL309" s="33">
        <v>2.8887955139111909E-7</v>
      </c>
      <c r="BM309" s="33">
        <v>1.3275135846368968E-5</v>
      </c>
      <c r="BN309" s="33">
        <v>2.9559927362088345E-5</v>
      </c>
      <c r="BO309" s="33">
        <v>1.782909736662841E-4</v>
      </c>
      <c r="BP309" s="33">
        <v>1.2158040263443581E-5</v>
      </c>
      <c r="BQ309" s="35">
        <v>-9.6543648233748947E-4</v>
      </c>
      <c r="BR309" s="32">
        <v>3.7929768059719038E-7</v>
      </c>
      <c r="BS309" s="33">
        <v>4.191639475514819E-7</v>
      </c>
      <c r="BT309" s="33">
        <v>-9.6055550335982787E-7</v>
      </c>
      <c r="BU309" s="33">
        <v>-6.5031453611474888E-5</v>
      </c>
      <c r="BV309" s="33">
        <v>-4.0889746621974865E-6</v>
      </c>
      <c r="BW309" s="33">
        <v>8.8972816327803628E-6</v>
      </c>
      <c r="BX309" s="33">
        <v>2.518207314849974E-5</v>
      </c>
      <c r="BY309" s="33">
        <v>1.739131194526955E-4</v>
      </c>
      <c r="BZ309" s="33">
        <v>7.7801860498549757E-6</v>
      </c>
      <c r="CA309" s="35">
        <v>-9.6981433655107807E-4</v>
      </c>
      <c r="CB309" s="52">
        <v>3.0096075003260836E-6</v>
      </c>
      <c r="CC309" s="34">
        <v>3.0494737672803751E-6</v>
      </c>
      <c r="CD309" s="34">
        <v>1.6697543163690654E-6</v>
      </c>
      <c r="CE309" s="34">
        <v>-6.2401143791745994E-5</v>
      </c>
      <c r="CF309" s="34">
        <v>-1.4586648424685933E-6</v>
      </c>
      <c r="CG309" s="34">
        <v>1.1527591452509256E-5</v>
      </c>
      <c r="CH309" s="34">
        <v>2.7812382968228633E-5</v>
      </c>
      <c r="CI309" s="34">
        <v>1.7654342927242439E-4</v>
      </c>
      <c r="CJ309" s="34">
        <v>1.0410495869583869E-5</v>
      </c>
      <c r="CK309" s="53">
        <v>-9.6718402673134918E-4</v>
      </c>
      <c r="CL309" s="33">
        <v>0</v>
      </c>
      <c r="CM309" s="33">
        <f t="shared" si="323"/>
        <v>1.0772488540904401E-2</v>
      </c>
      <c r="CN309" s="33">
        <f t="shared" si="268"/>
        <v>5.367061714866006E-3</v>
      </c>
      <c r="CO309" s="33">
        <f t="shared" si="269"/>
        <v>4.3333786937751473E-3</v>
      </c>
      <c r="CP309" s="33">
        <f t="shared" si="270"/>
        <v>4.5445903815179989E-3</v>
      </c>
      <c r="CQ309" s="33">
        <f t="shared" si="271"/>
        <v>3.7611358237552572E-3</v>
      </c>
      <c r="CR309" s="33">
        <f t="shared" si="272"/>
        <v>3.7482132923221112E-3</v>
      </c>
      <c r="CS309" s="33">
        <f t="shared" si="273"/>
        <v>9.1069825107366054E-3</v>
      </c>
      <c r="CT309" s="33">
        <f t="shared" si="274"/>
        <v>9.6365740593395977E-3</v>
      </c>
      <c r="CU309" s="33">
        <f t="shared" si="275"/>
        <v>3.9184133839744728E-3</v>
      </c>
      <c r="CV309" s="33">
        <f t="shared" si="276"/>
        <v>4.7340579328798427E-3</v>
      </c>
      <c r="CW309" s="33">
        <f t="shared" si="277"/>
        <v>7.9318085435573504E-3</v>
      </c>
      <c r="CX309" s="35">
        <f t="shared" si="278"/>
        <v>7.6355949579940408E-3</v>
      </c>
    </row>
    <row r="310" spans="1:102" x14ac:dyDescent="0.3">
      <c r="A310" s="21">
        <v>43762</v>
      </c>
      <c r="B310" s="22">
        <v>3010.29</v>
      </c>
      <c r="C310" s="23">
        <v>5394.22</v>
      </c>
      <c r="D310" s="23">
        <v>6082.5389999999998</v>
      </c>
      <c r="E310" s="23">
        <f t="shared" si="312"/>
        <v>5376.3054103770419</v>
      </c>
      <c r="F310" s="23">
        <f>VLOOKUP($A310,Data!S$7:T$800,2,0)</f>
        <v>298.27639399999998</v>
      </c>
      <c r="G310" s="23">
        <f>VLOOKUP($A310,Data!V$7:Y$800,4,0)</f>
        <v>29.424500419719472</v>
      </c>
      <c r="H310" s="23">
        <f>VLOOKUP($A310,Data!P$7:Q$800,2,0)</f>
        <v>53.481400000000001</v>
      </c>
      <c r="I310" s="23">
        <f>VLOOKUP($A310,Data!K$7:N$800,4,0)</f>
        <v>56.026418567854101</v>
      </c>
      <c r="J310" s="23">
        <f>VLOOKUP($A310,Data!AA$7:AB$800,2,0)</f>
        <v>548.21860000000004</v>
      </c>
      <c r="K310" s="23">
        <f>VLOOKUP($A310,Data!AD$7:AE$800,2,0)</f>
        <v>55.402000000000001</v>
      </c>
      <c r="L310" s="23">
        <f>VLOOKUP($A310,Data!AL$7:AO$800,4,0)</f>
        <v>295.41185379487985</v>
      </c>
      <c r="M310" s="23">
        <f>VLOOKUP($A310,Data!AG$7:AJ$800,4,0)</f>
        <v>29.819452227061522</v>
      </c>
      <c r="N310" s="23">
        <f>VLOOKUP($A310,Data!AQ$7:AU$800,5,0)</f>
        <v>30.072192170821648</v>
      </c>
      <c r="O310" s="24">
        <f>VLOOKUP($A310,Data!AQ$7:AW$800,7,0)</f>
        <v>30.074358657717656</v>
      </c>
      <c r="P310" s="32">
        <f t="shared" si="279"/>
        <v>1.920439870594981E-3</v>
      </c>
      <c r="Q310" s="33">
        <f t="shared" si="265"/>
        <v>1.920548006270506E-3</v>
      </c>
      <c r="R310" s="33">
        <f t="shared" si="266"/>
        <v>1.9224598525284797E-3</v>
      </c>
      <c r="S310" s="34">
        <f t="shared" si="280"/>
        <v>1.9221568552384549E-3</v>
      </c>
      <c r="T310" s="33">
        <f t="shared" si="281"/>
        <v>1.9160818628540799E-3</v>
      </c>
      <c r="U310" s="33">
        <f t="shared" si="313"/>
        <v>1.9162737522862017E-3</v>
      </c>
      <c r="V310" s="33">
        <f t="shared" si="314"/>
        <v>1.9108495037412077E-3</v>
      </c>
      <c r="W310" s="33">
        <f t="shared" si="315"/>
        <v>1.9288093985621035E-3</v>
      </c>
      <c r="X310" s="33">
        <f t="shared" si="316"/>
        <v>1.920068425054211E-3</v>
      </c>
      <c r="Y310" s="33">
        <f t="shared" si="317"/>
        <v>1.971316441502502E-3</v>
      </c>
      <c r="Z310" s="33">
        <f t="shared" si="318"/>
        <v>1.9116975275599302E-3</v>
      </c>
      <c r="AA310" s="33">
        <f t="shared" si="319"/>
        <v>1.7967400583693838E-3</v>
      </c>
      <c r="AB310" s="33">
        <f t="shared" si="320"/>
        <v>1.9360821163365571E-3</v>
      </c>
      <c r="AC310" s="35">
        <f t="shared" si="321"/>
        <v>5.5010400171351392E-4</v>
      </c>
      <c r="AD310" s="32">
        <f t="shared" si="282"/>
        <v>-4.4661434164261493E-6</v>
      </c>
      <c r="AE310" s="33">
        <f t="shared" si="283"/>
        <v>-4.2742539843043659E-6</v>
      </c>
      <c r="AF310" s="33">
        <f t="shared" si="284"/>
        <v>-9.6985025292983806E-6</v>
      </c>
      <c r="AG310" s="33">
        <f t="shared" si="285"/>
        <v>8.2613922915975024E-6</v>
      </c>
      <c r="AH310" s="33">
        <f t="shared" si="286"/>
        <v>-4.7958121629498862E-7</v>
      </c>
      <c r="AI310" s="33">
        <f t="shared" si="287"/>
        <v>5.0768435231995923E-5</v>
      </c>
      <c r="AJ310" s="33">
        <f t="shared" si="288"/>
        <v>-8.8504787105758709E-6</v>
      </c>
      <c r="AK310" s="33">
        <f t="shared" si="289"/>
        <v>-1.2380794790112226E-4</v>
      </c>
      <c r="AL310" s="33">
        <f t="shared" si="290"/>
        <v>1.5534110066051099E-5</v>
      </c>
      <c r="AM310" s="35">
        <f t="shared" si="291"/>
        <v>-1.3704440045569921E-3</v>
      </c>
      <c r="AN310" s="52">
        <f t="shared" si="292"/>
        <v>-6.3779896743998421E-6</v>
      </c>
      <c r="AO310" s="34">
        <f t="shared" si="293"/>
        <v>-6.1861002422780587E-6</v>
      </c>
      <c r="AP310" s="34">
        <f t="shared" si="294"/>
        <v>-1.1610348787272073E-5</v>
      </c>
      <c r="AQ310" s="34">
        <f t="shared" si="295"/>
        <v>6.3495460336238096E-6</v>
      </c>
      <c r="AR310" s="34">
        <f t="shared" si="296"/>
        <v>-2.3914274742686814E-6</v>
      </c>
      <c r="AS310" s="34">
        <f t="shared" si="297"/>
        <v>4.885658897402223E-5</v>
      </c>
      <c r="AT310" s="34">
        <f t="shared" si="298"/>
        <v>-1.0762324968549564E-5</v>
      </c>
      <c r="AU310" s="34">
        <f t="shared" si="299"/>
        <v>-1.2571979415909595E-4</v>
      </c>
      <c r="AV310" s="34">
        <f t="shared" si="300"/>
        <v>1.3622263808077406E-5</v>
      </c>
      <c r="AW310" s="53">
        <f t="shared" si="301"/>
        <v>-1.3723558508149658E-3</v>
      </c>
      <c r="AX310" s="52">
        <f t="shared" si="302"/>
        <v>-6.0749923844749532E-6</v>
      </c>
      <c r="AY310" s="34">
        <f t="shared" si="303"/>
        <v>-5.8831029523531697E-6</v>
      </c>
      <c r="AZ310" s="34">
        <f t="shared" si="304"/>
        <v>-1.1307351497347184E-5</v>
      </c>
      <c r="BA310" s="34">
        <f t="shared" si="305"/>
        <v>6.6525433235486986E-6</v>
      </c>
      <c r="BB310" s="34">
        <f t="shared" si="306"/>
        <v>-2.0884301843437925E-6</v>
      </c>
      <c r="BC310" s="34">
        <f t="shared" si="307"/>
        <v>4.9159586263947119E-5</v>
      </c>
      <c r="BD310" s="34">
        <f t="shared" si="308"/>
        <v>-1.0459327678624675E-5</v>
      </c>
      <c r="BE310" s="34">
        <f t="shared" si="309"/>
        <v>-1.2541679686917107E-4</v>
      </c>
      <c r="BF310" s="34">
        <f t="shared" si="310"/>
        <v>1.3925261098002295E-5</v>
      </c>
      <c r="BG310" s="53">
        <f t="shared" si="311"/>
        <v>-1.3720528535250409E-3</v>
      </c>
      <c r="BH310" s="32">
        <v>-4.4661434164261493E-6</v>
      </c>
      <c r="BI310" s="33">
        <v>-4.2742539843043659E-6</v>
      </c>
      <c r="BJ310" s="33">
        <v>-9.6985025292983806E-6</v>
      </c>
      <c r="BK310" s="33">
        <v>8.2613922915975024E-6</v>
      </c>
      <c r="BL310" s="33">
        <v>-4.7958121629498862E-7</v>
      </c>
      <c r="BM310" s="33">
        <v>5.0768435231995923E-5</v>
      </c>
      <c r="BN310" s="33">
        <v>-8.8504787105758709E-6</v>
      </c>
      <c r="BO310" s="33">
        <v>-1.2380794790112226E-4</v>
      </c>
      <c r="BP310" s="33">
        <v>1.5534110066051099E-5</v>
      </c>
      <c r="BQ310" s="35">
        <v>-1.3704440045569921E-3</v>
      </c>
      <c r="BR310" s="32">
        <v>-6.3779896743998421E-6</v>
      </c>
      <c r="BS310" s="33">
        <v>-6.1861002422780587E-6</v>
      </c>
      <c r="BT310" s="33">
        <v>-1.1610348787272073E-5</v>
      </c>
      <c r="BU310" s="33">
        <v>6.3495460336238096E-6</v>
      </c>
      <c r="BV310" s="33">
        <v>-2.3914274742686814E-6</v>
      </c>
      <c r="BW310" s="33">
        <v>4.885658897402223E-5</v>
      </c>
      <c r="BX310" s="33">
        <v>-1.0762324968549564E-5</v>
      </c>
      <c r="BY310" s="33">
        <v>-1.2571979415909595E-4</v>
      </c>
      <c r="BZ310" s="33">
        <v>1.3622263808077406E-5</v>
      </c>
      <c r="CA310" s="35">
        <v>-1.3723558508149658E-3</v>
      </c>
      <c r="CB310" s="52">
        <v>-6.0749923844749532E-6</v>
      </c>
      <c r="CC310" s="34">
        <v>-5.8831029523531697E-6</v>
      </c>
      <c r="CD310" s="34">
        <v>-1.1307351497347184E-5</v>
      </c>
      <c r="CE310" s="34">
        <v>6.6525433235486986E-6</v>
      </c>
      <c r="CF310" s="34">
        <v>-2.0884301843437925E-6</v>
      </c>
      <c r="CG310" s="34">
        <v>4.9159586263947119E-5</v>
      </c>
      <c r="CH310" s="34">
        <v>-1.0459327678624675E-5</v>
      </c>
      <c r="CI310" s="34">
        <v>-1.2541679686917107E-4</v>
      </c>
      <c r="CJ310" s="34">
        <v>1.3925261098002295E-5</v>
      </c>
      <c r="CK310" s="53">
        <v>-1.3720528535250409E-3</v>
      </c>
      <c r="CL310" s="33">
        <v>0</v>
      </c>
      <c r="CM310" s="33">
        <f t="shared" si="323"/>
        <v>1.0768081551917108E-2</v>
      </c>
      <c r="CN310" s="33">
        <f t="shared" si="268"/>
        <v>5.3653119436625207E-3</v>
      </c>
      <c r="CO310" s="33">
        <f t="shared" si="269"/>
        <v>4.3286203917078936E-3</v>
      </c>
      <c r="CP310" s="33">
        <f t="shared" si="270"/>
        <v>4.5397911946769565E-3</v>
      </c>
      <c r="CQ310" s="33">
        <f t="shared" si="271"/>
        <v>3.7577196418181469E-3</v>
      </c>
      <c r="CR310" s="33">
        <f t="shared" si="272"/>
        <v>3.8088501587563162E-3</v>
      </c>
      <c r="CS310" s="33">
        <f t="shared" si="273"/>
        <v>9.1066921866698181E-3</v>
      </c>
      <c r="CT310" s="33">
        <f t="shared" si="274"/>
        <v>9.6232257132691235E-3</v>
      </c>
      <c r="CU310" s="33">
        <f t="shared" si="275"/>
        <v>3.8888592560921698E-3</v>
      </c>
      <c r="CV310" s="33">
        <f t="shared" si="276"/>
        <v>4.5556835338655954E-3</v>
      </c>
      <c r="CW310" s="33">
        <f t="shared" si="277"/>
        <v>7.9196040820870284E-3</v>
      </c>
      <c r="CX310" s="35">
        <f t="shared" si="278"/>
        <v>8.6053769965734883E-3</v>
      </c>
    </row>
    <row r="311" spans="1:102" x14ac:dyDescent="0.3">
      <c r="A311" s="21">
        <v>43761</v>
      </c>
      <c r="B311" s="22">
        <v>3004.52</v>
      </c>
      <c r="C311" s="23">
        <v>5383.88</v>
      </c>
      <c r="D311" s="23">
        <v>6070.8680000000004</v>
      </c>
      <c r="E311" s="23">
        <f t="shared" si="312"/>
        <v>5365.9911337341855</v>
      </c>
      <c r="F311" s="23">
        <f>VLOOKUP($A311,Data!S$7:T$800,2,0)</f>
        <v>297.70596499999999</v>
      </c>
      <c r="G311" s="23">
        <f>VLOOKUP($A311,Data!V$7:Y$800,4,0)</f>
        <v>29.368222865091802</v>
      </c>
      <c r="H311" s="23">
        <f>VLOOKUP($A311,Data!P$7:Q$800,2,0)</f>
        <v>53.379399999999997</v>
      </c>
      <c r="I311" s="23">
        <f>VLOOKUP($A311,Data!K$7:N$800,4,0)</f>
        <v>55.918562319298552</v>
      </c>
      <c r="J311" s="23">
        <f>VLOOKUP($A311,Data!AA$7:AB$800,2,0)</f>
        <v>547.16800000000001</v>
      </c>
      <c r="K311" s="23">
        <f>VLOOKUP($A311,Data!AD$7:AE$800,2,0)</f>
        <v>55.292999999999999</v>
      </c>
      <c r="L311" s="23">
        <f>VLOOKUP($A311,Data!AL$7:AO$800,4,0)</f>
        <v>294.84819323287104</v>
      </c>
      <c r="M311" s="23">
        <f>VLOOKUP($A311,Data!AG$7:AJ$800,4,0)</f>
        <v>29.765970515460154</v>
      </c>
      <c r="N311" s="23">
        <f>VLOOKUP($A311,Data!AQ$7:AU$800,5,0)</f>
        <v>30.014082442566345</v>
      </c>
      <c r="O311" s="24">
        <f>VLOOKUP($A311,Data!AQ$7:AW$800,7,0)</f>
        <v>30.05782372860175</v>
      </c>
      <c r="P311" s="32">
        <f t="shared" si="279"/>
        <v>2.8471390091422411E-3</v>
      </c>
      <c r="Q311" s="33">
        <f t="shared" si="265"/>
        <v>2.8742001881363333E-3</v>
      </c>
      <c r="R311" s="33">
        <f t="shared" si="266"/>
        <v>2.883165948477151E-3</v>
      </c>
      <c r="S311" s="34">
        <f t="shared" si="280"/>
        <v>2.8777619075769146E-3</v>
      </c>
      <c r="T311" s="33">
        <f t="shared" si="281"/>
        <v>2.8789865569545103E-3</v>
      </c>
      <c r="U311" s="33">
        <f t="shared" si="313"/>
        <v>2.8775909999847471E-3</v>
      </c>
      <c r="V311" s="33">
        <f t="shared" si="314"/>
        <v>2.8820501258783882E-3</v>
      </c>
      <c r="W311" s="33">
        <f t="shared" si="315"/>
        <v>2.9897995075625072E-3</v>
      </c>
      <c r="X311" s="33">
        <f t="shared" si="316"/>
        <v>2.8803337264811102E-3</v>
      </c>
      <c r="Y311" s="33">
        <f t="shared" si="317"/>
        <v>2.8875209036924865E-3</v>
      </c>
      <c r="Z311" s="33">
        <f t="shared" si="318"/>
        <v>2.8721145484904564E-3</v>
      </c>
      <c r="AA311" s="33">
        <f t="shared" si="319"/>
        <v>2.8571144139928339E-3</v>
      </c>
      <c r="AB311" s="33">
        <f t="shared" si="320"/>
        <v>2.8900319072808767E-3</v>
      </c>
      <c r="AC311" s="35">
        <f t="shared" si="321"/>
        <v>4.8752100848050706E-3</v>
      </c>
      <c r="AD311" s="32">
        <f t="shared" si="282"/>
        <v>4.7863688181770669E-6</v>
      </c>
      <c r="AE311" s="33">
        <f t="shared" si="283"/>
        <v>3.3908118484138328E-6</v>
      </c>
      <c r="AF311" s="33">
        <f t="shared" si="284"/>
        <v>7.849937742054891E-6</v>
      </c>
      <c r="AG311" s="33">
        <f t="shared" si="285"/>
        <v>1.1559931942617396E-4</v>
      </c>
      <c r="AH311" s="33">
        <f t="shared" si="286"/>
        <v>6.1335383447769232E-6</v>
      </c>
      <c r="AI311" s="33">
        <f t="shared" si="287"/>
        <v>1.3320715556153218E-5</v>
      </c>
      <c r="AJ311" s="33">
        <f t="shared" si="288"/>
        <v>-2.0856396458768245E-6</v>
      </c>
      <c r="AK311" s="33">
        <f t="shared" si="289"/>
        <v>-1.7085774143499322E-5</v>
      </c>
      <c r="AL311" s="33">
        <f t="shared" si="290"/>
        <v>1.5831719144543399E-5</v>
      </c>
      <c r="AM311" s="35">
        <f t="shared" si="291"/>
        <v>2.0010098966687373E-3</v>
      </c>
      <c r="AN311" s="52">
        <f t="shared" si="292"/>
        <v>-4.1793915226406853E-6</v>
      </c>
      <c r="AO311" s="34">
        <f t="shared" si="293"/>
        <v>-5.5749484924039194E-6</v>
      </c>
      <c r="AP311" s="34">
        <f t="shared" si="294"/>
        <v>-1.1158225987628612E-6</v>
      </c>
      <c r="AQ311" s="34">
        <f t="shared" si="295"/>
        <v>1.0663355908535621E-4</v>
      </c>
      <c r="AR311" s="34">
        <f t="shared" si="296"/>
        <v>-2.832221996040829E-6</v>
      </c>
      <c r="AS311" s="34">
        <f t="shared" si="297"/>
        <v>4.3549552153354654E-6</v>
      </c>
      <c r="AT311" s="34">
        <f t="shared" si="298"/>
        <v>-1.1051399986694577E-5</v>
      </c>
      <c r="AU311" s="34">
        <f t="shared" si="299"/>
        <v>-2.6051534484317074E-5</v>
      </c>
      <c r="AV311" s="34">
        <f t="shared" si="300"/>
        <v>6.8659588037256469E-6</v>
      </c>
      <c r="AW311" s="53">
        <f t="shared" si="301"/>
        <v>1.9920441363279195E-3</v>
      </c>
      <c r="AX311" s="52">
        <f t="shared" si="302"/>
        <v>1.2246493776846279E-6</v>
      </c>
      <c r="AY311" s="34">
        <f t="shared" si="303"/>
        <v>-1.7090759207860629E-7</v>
      </c>
      <c r="AZ311" s="34">
        <f t="shared" si="304"/>
        <v>4.288218301562452E-6</v>
      </c>
      <c r="BA311" s="34">
        <f t="shared" si="305"/>
        <v>1.1203759998568152E-4</v>
      </c>
      <c r="BB311" s="34">
        <f t="shared" si="306"/>
        <v>2.5718189042844841E-6</v>
      </c>
      <c r="BC311" s="34">
        <f t="shared" si="307"/>
        <v>9.7589961156607785E-6</v>
      </c>
      <c r="BD311" s="34">
        <f t="shared" si="308"/>
        <v>-5.6473590863692635E-6</v>
      </c>
      <c r="BE311" s="34">
        <f t="shared" si="309"/>
        <v>-2.0647493583991761E-5</v>
      </c>
      <c r="BF311" s="34">
        <f t="shared" si="310"/>
        <v>1.226999970405096E-5</v>
      </c>
      <c r="BG311" s="53">
        <f t="shared" si="311"/>
        <v>1.9974481772282449E-3</v>
      </c>
      <c r="BH311" s="32">
        <v>4.7863688181770669E-6</v>
      </c>
      <c r="BI311" s="33">
        <v>3.3908118484138328E-6</v>
      </c>
      <c r="BJ311" s="33">
        <v>7.849937742054891E-6</v>
      </c>
      <c r="BK311" s="33">
        <v>1.1559931942617396E-4</v>
      </c>
      <c r="BL311" s="33">
        <v>6.1335383447769232E-6</v>
      </c>
      <c r="BM311" s="33">
        <v>1.3320715556153218E-5</v>
      </c>
      <c r="BN311" s="33">
        <v>-2.0856396458768245E-6</v>
      </c>
      <c r="BO311" s="33">
        <v>-1.7085774143499322E-5</v>
      </c>
      <c r="BP311" s="33">
        <v>1.5831719144543399E-5</v>
      </c>
      <c r="BQ311" s="35">
        <v>2.0010098966687373E-3</v>
      </c>
      <c r="BR311" s="32">
        <v>-4.1793915226406853E-6</v>
      </c>
      <c r="BS311" s="33">
        <v>-5.5749484924039194E-6</v>
      </c>
      <c r="BT311" s="33">
        <v>-1.1158225987628612E-6</v>
      </c>
      <c r="BU311" s="33">
        <v>1.0663355908535621E-4</v>
      </c>
      <c r="BV311" s="33">
        <v>-2.832221996040829E-6</v>
      </c>
      <c r="BW311" s="33">
        <v>4.3549552153354654E-6</v>
      </c>
      <c r="BX311" s="33">
        <v>-1.1051399986694577E-5</v>
      </c>
      <c r="BY311" s="33">
        <v>-2.6051534484317074E-5</v>
      </c>
      <c r="BZ311" s="33">
        <v>6.8659588037256469E-6</v>
      </c>
      <c r="CA311" s="35">
        <v>1.9920441363279195E-3</v>
      </c>
      <c r="CB311" s="52">
        <v>1.2246493776846279E-6</v>
      </c>
      <c r="CC311" s="34">
        <v>-1.7090759207860629E-7</v>
      </c>
      <c r="CD311" s="34">
        <v>4.288218301562452E-6</v>
      </c>
      <c r="CE311" s="34">
        <v>1.1203759998568152E-4</v>
      </c>
      <c r="CF311" s="34">
        <v>2.5718189042844841E-6</v>
      </c>
      <c r="CG311" s="34">
        <v>9.7589961156607785E-6</v>
      </c>
      <c r="CH311" s="34">
        <v>-5.6473590863692635E-6</v>
      </c>
      <c r="CI311" s="34">
        <v>-2.0647493583991761E-5</v>
      </c>
      <c r="CJ311" s="34">
        <v>1.226999970405096E-5</v>
      </c>
      <c r="CK311" s="53">
        <v>1.9974481772282449E-3</v>
      </c>
      <c r="CL311" s="33">
        <v>0</v>
      </c>
      <c r="CM311" s="33">
        <f t="shared" si="323"/>
        <v>1.0766152826639841E-2</v>
      </c>
      <c r="CN311" s="33">
        <f t="shared" si="268"/>
        <v>5.3636975658055697E-3</v>
      </c>
      <c r="CO311" s="33">
        <f t="shared" si="269"/>
        <v>4.3330972892616781E-3</v>
      </c>
      <c r="CP311" s="33">
        <f t="shared" si="270"/>
        <v>4.5440766407940369E-3</v>
      </c>
      <c r="CQ311" s="33">
        <f t="shared" si="271"/>
        <v>3.767436022060755E-3</v>
      </c>
      <c r="CR311" s="33">
        <f t="shared" si="272"/>
        <v>3.800573264610696E-3</v>
      </c>
      <c r="CS311" s="33">
        <f t="shared" si="273"/>
        <v>9.1071752078513146E-3</v>
      </c>
      <c r="CT311" s="33">
        <f t="shared" si="274"/>
        <v>9.5720695668783939E-3</v>
      </c>
      <c r="CU311" s="33">
        <f t="shared" si="275"/>
        <v>3.8977272002420627E-3</v>
      </c>
      <c r="CV311" s="33">
        <f t="shared" si="276"/>
        <v>4.6798324482688614E-3</v>
      </c>
      <c r="CW311" s="33">
        <f t="shared" si="277"/>
        <v>7.9039772029407818E-3</v>
      </c>
      <c r="CX311" s="35">
        <f t="shared" si="278"/>
        <v>9.9868542322867349E-3</v>
      </c>
    </row>
    <row r="312" spans="1:102" x14ac:dyDescent="0.3">
      <c r="A312" s="21">
        <v>43760</v>
      </c>
      <c r="B312" s="22">
        <v>2995.99</v>
      </c>
      <c r="C312" s="23">
        <v>5368.45</v>
      </c>
      <c r="D312" s="23">
        <v>6053.415</v>
      </c>
      <c r="E312" s="23">
        <f t="shared" si="312"/>
        <v>5350.5933998651217</v>
      </c>
      <c r="F312" s="23">
        <f>VLOOKUP($A312,Data!S$7:T$800,2,0)</f>
        <v>296.85133400000001</v>
      </c>
      <c r="G312" s="23">
        <f>VLOOKUP($A312,Data!V$7:Y$800,4,0)</f>
        <v>29.283955617961606</v>
      </c>
      <c r="H312" s="23">
        <f>VLOOKUP($A312,Data!P$7:Q$800,2,0)</f>
        <v>53.225999999999999</v>
      </c>
      <c r="I312" s="23">
        <f>VLOOKUP($A312,Data!K$7:N$800,4,0)</f>
        <v>55.751875389712708</v>
      </c>
      <c r="J312" s="23">
        <f>VLOOKUP($A312,Data!AA$7:AB$800,2,0)</f>
        <v>545.59649999999999</v>
      </c>
      <c r="K312" s="23">
        <f>VLOOKUP($A312,Data!AD$7:AE$800,2,0)</f>
        <v>55.133800000000001</v>
      </c>
      <c r="L312" s="23">
        <f>VLOOKUP($A312,Data!AL$7:AO$800,4,0)</f>
        <v>294.00378069701992</v>
      </c>
      <c r="M312" s="23">
        <f>VLOOKUP($A312,Data!AG$7:AJ$800,4,0)</f>
        <v>29.681168022478985</v>
      </c>
      <c r="N312" s="23">
        <f>VLOOKUP($A312,Data!AQ$7:AU$800,5,0)</f>
        <v>29.927590750389676</v>
      </c>
      <c r="O312" s="24">
        <f>VLOOKUP($A312,Data!AQ$7:AW$800,7,0)</f>
        <v>29.911996461794558</v>
      </c>
      <c r="P312" s="32">
        <f t="shared" si="279"/>
        <v>-3.5686728395061262E-3</v>
      </c>
      <c r="Q312" s="33">
        <f t="shared" si="265"/>
        <v>-3.5470602647581506E-3</v>
      </c>
      <c r="R312" s="33">
        <f t="shared" si="266"/>
        <v>-3.5373398493211416E-3</v>
      </c>
      <c r="S312" s="34">
        <f t="shared" si="280"/>
        <v>-3.5420397978488893E-3</v>
      </c>
      <c r="T312" s="33">
        <f t="shared" si="281"/>
        <v>-3.544535771779822E-3</v>
      </c>
      <c r="U312" s="33">
        <f t="shared" si="313"/>
        <v>-3.5440326592077742E-3</v>
      </c>
      <c r="V312" s="33">
        <f t="shared" si="314"/>
        <v>-3.5457939096215085E-3</v>
      </c>
      <c r="W312" s="33">
        <f t="shared" si="315"/>
        <v>-3.6796916067987073E-3</v>
      </c>
      <c r="X312" s="33">
        <f t="shared" si="316"/>
        <v>-3.5398669709884034E-3</v>
      </c>
      <c r="Y312" s="33">
        <f t="shared" si="317"/>
        <v>-3.5315891066561855E-3</v>
      </c>
      <c r="Z312" s="33">
        <f t="shared" si="318"/>
        <v>-3.5139014406462277E-3</v>
      </c>
      <c r="AA312" s="33">
        <f t="shared" si="319"/>
        <v>-3.5117305689201794E-3</v>
      </c>
      <c r="AB312" s="33">
        <f t="shared" si="320"/>
        <v>-3.5337039344676135E-3</v>
      </c>
      <c r="AC312" s="35">
        <f t="shared" si="321"/>
        <v>-4.2226672370561102E-3</v>
      </c>
      <c r="AD312" s="32">
        <f t="shared" si="282"/>
        <v>2.5244929783285741E-6</v>
      </c>
      <c r="AE312" s="33">
        <f t="shared" si="283"/>
        <v>3.0276055503763999E-6</v>
      </c>
      <c r="AF312" s="33">
        <f t="shared" si="284"/>
        <v>1.2663551366420833E-6</v>
      </c>
      <c r="AG312" s="33">
        <f t="shared" si="285"/>
        <v>-1.3263134204055671E-4</v>
      </c>
      <c r="AH312" s="33">
        <f t="shared" si="286"/>
        <v>7.1932937697471999E-6</v>
      </c>
      <c r="AI312" s="33">
        <f t="shared" si="287"/>
        <v>1.5471158101965088E-5</v>
      </c>
      <c r="AJ312" s="33">
        <f t="shared" si="288"/>
        <v>3.3158824111922947E-5</v>
      </c>
      <c r="AK312" s="33">
        <f t="shared" si="289"/>
        <v>3.5329695837971187E-5</v>
      </c>
      <c r="AL312" s="33">
        <f t="shared" si="290"/>
        <v>1.3356330290537066E-5</v>
      </c>
      <c r="AM312" s="35">
        <f t="shared" si="291"/>
        <v>-6.7560697229795963E-4</v>
      </c>
      <c r="AN312" s="52">
        <f t="shared" si="292"/>
        <v>-7.1959224586803927E-6</v>
      </c>
      <c r="AO312" s="34">
        <f t="shared" si="293"/>
        <v>-6.6928098866325669E-6</v>
      </c>
      <c r="AP312" s="34">
        <f t="shared" si="294"/>
        <v>-8.4540603003668835E-6</v>
      </c>
      <c r="AQ312" s="34">
        <f t="shared" si="295"/>
        <v>-1.4235175747756568E-4</v>
      </c>
      <c r="AR312" s="34">
        <f t="shared" si="296"/>
        <v>-2.5271216672617669E-6</v>
      </c>
      <c r="AS312" s="34">
        <f t="shared" si="297"/>
        <v>5.7507426649561211E-6</v>
      </c>
      <c r="AT312" s="34">
        <f t="shared" si="298"/>
        <v>2.343840867491398E-5</v>
      </c>
      <c r="AU312" s="34">
        <f t="shared" si="299"/>
        <v>2.560928040096222E-5</v>
      </c>
      <c r="AV312" s="34">
        <f t="shared" si="300"/>
        <v>3.6359148535280994E-6</v>
      </c>
      <c r="AW312" s="53">
        <f t="shared" si="301"/>
        <v>-6.853273877349686E-4</v>
      </c>
      <c r="AX312" s="52">
        <f t="shared" si="302"/>
        <v>-2.4959739308716422E-6</v>
      </c>
      <c r="AY312" s="34">
        <f t="shared" si="303"/>
        <v>-1.9928613588238164E-6</v>
      </c>
      <c r="AZ312" s="34">
        <f t="shared" si="304"/>
        <v>-3.754111772558133E-6</v>
      </c>
      <c r="BA312" s="34">
        <f t="shared" si="305"/>
        <v>-1.3765180894975693E-4</v>
      </c>
      <c r="BB312" s="34">
        <f t="shared" si="306"/>
        <v>2.1728268605469836E-6</v>
      </c>
      <c r="BC312" s="34">
        <f t="shared" si="307"/>
        <v>1.0450691192764872E-5</v>
      </c>
      <c r="BD312" s="34">
        <f t="shared" si="308"/>
        <v>2.813835720272273E-5</v>
      </c>
      <c r="BE312" s="34">
        <f t="shared" si="309"/>
        <v>3.030922892877097E-5</v>
      </c>
      <c r="BF312" s="34">
        <f t="shared" si="310"/>
        <v>8.3358633813368499E-6</v>
      </c>
      <c r="BG312" s="53">
        <f t="shared" si="311"/>
        <v>-6.8062743920715985E-4</v>
      </c>
      <c r="BH312" s="32">
        <v>2.5244929783285741E-6</v>
      </c>
      <c r="BI312" s="33">
        <v>3.0276055503763999E-6</v>
      </c>
      <c r="BJ312" s="33">
        <v>1.2663551366420833E-6</v>
      </c>
      <c r="BK312" s="33">
        <v>-1.3263134204055671E-4</v>
      </c>
      <c r="BL312" s="33">
        <v>7.1932937697471999E-6</v>
      </c>
      <c r="BM312" s="33">
        <v>1.5471158101965088E-5</v>
      </c>
      <c r="BN312" s="33">
        <v>3.3158824111922947E-5</v>
      </c>
      <c r="BO312" s="33">
        <v>3.5329695837971187E-5</v>
      </c>
      <c r="BP312" s="33">
        <v>1.3356330290537066E-5</v>
      </c>
      <c r="BQ312" s="35">
        <v>-6.7560697229795963E-4</v>
      </c>
      <c r="BR312" s="32">
        <v>-7.1959224586803927E-6</v>
      </c>
      <c r="BS312" s="33">
        <v>-6.6928098866325669E-6</v>
      </c>
      <c r="BT312" s="33">
        <v>-8.4540603003668835E-6</v>
      </c>
      <c r="BU312" s="33">
        <v>-1.4235175747756568E-4</v>
      </c>
      <c r="BV312" s="33">
        <v>-2.5271216672617669E-6</v>
      </c>
      <c r="BW312" s="33">
        <v>5.7507426649561211E-6</v>
      </c>
      <c r="BX312" s="33">
        <v>2.343840867491398E-5</v>
      </c>
      <c r="BY312" s="33">
        <v>2.560928040096222E-5</v>
      </c>
      <c r="BZ312" s="33">
        <v>3.6359148535280994E-6</v>
      </c>
      <c r="CA312" s="35">
        <v>-6.853273877349686E-4</v>
      </c>
      <c r="CB312" s="52">
        <v>-2.4959739308716422E-6</v>
      </c>
      <c r="CC312" s="34">
        <v>-1.9928613588238164E-6</v>
      </c>
      <c r="CD312" s="34">
        <v>-3.754111772558133E-6</v>
      </c>
      <c r="CE312" s="34">
        <v>-1.3765180894975693E-4</v>
      </c>
      <c r="CF312" s="34">
        <v>2.1728268605469836E-6</v>
      </c>
      <c r="CG312" s="34">
        <v>1.0450691192764872E-5</v>
      </c>
      <c r="CH312" s="34">
        <v>2.813835720272273E-5</v>
      </c>
      <c r="CI312" s="34">
        <v>3.030922892877097E-5</v>
      </c>
      <c r="CJ312" s="34">
        <v>8.3358633813368499E-6</v>
      </c>
      <c r="CK312" s="53">
        <v>-6.8062743920715985E-4</v>
      </c>
      <c r="CL312" s="33">
        <v>0</v>
      </c>
      <c r="CM312" s="33">
        <f t="shared" si="323"/>
        <v>1.0757116592515548E-2</v>
      </c>
      <c r="CN312" s="33">
        <f t="shared" si="268"/>
        <v>5.3601270175669402E-3</v>
      </c>
      <c r="CO312" s="33">
        <f t="shared" si="269"/>
        <v>4.328303980513315E-3</v>
      </c>
      <c r="CP312" s="33">
        <f t="shared" si="270"/>
        <v>4.5406801944201103E-3</v>
      </c>
      <c r="CQ312" s="33">
        <f t="shared" si="271"/>
        <v>3.7595791540678825E-3</v>
      </c>
      <c r="CR312" s="33">
        <f t="shared" si="272"/>
        <v>3.6848804996734152E-3</v>
      </c>
      <c r="CS312" s="33">
        <f t="shared" si="273"/>
        <v>9.1010035866267991E-3</v>
      </c>
      <c r="CT312" s="33">
        <f t="shared" si="274"/>
        <v>9.5586600647241671E-3</v>
      </c>
      <c r="CU312" s="33">
        <f t="shared" si="275"/>
        <v>3.8998149728202147E-3</v>
      </c>
      <c r="CV312" s="33">
        <f t="shared" si="276"/>
        <v>4.6969492762365395E-3</v>
      </c>
      <c r="CW312" s="33">
        <f t="shared" si="277"/>
        <v>7.8880663331704071E-3</v>
      </c>
      <c r="CX312" s="35">
        <f t="shared" si="278"/>
        <v>7.9756655090088557E-3</v>
      </c>
    </row>
    <row r="313" spans="1:102" x14ac:dyDescent="0.3">
      <c r="A313" s="21">
        <v>43759</v>
      </c>
      <c r="B313" s="22">
        <v>3006.72</v>
      </c>
      <c r="C313" s="23">
        <v>5387.56</v>
      </c>
      <c r="D313" s="23">
        <v>6074.9040000000005</v>
      </c>
      <c r="E313" s="23">
        <f t="shared" si="312"/>
        <v>5369.6127820381389</v>
      </c>
      <c r="F313" s="23">
        <f>VLOOKUP($A313,Data!S$7:T$800,2,0)</f>
        <v>297.90727700000002</v>
      </c>
      <c r="G313" s="23">
        <f>VLOOKUP($A313,Data!V$7:Y$800,4,0)</f>
        <v>29.388108032621542</v>
      </c>
      <c r="H313" s="23">
        <f>VLOOKUP($A313,Data!P$7:Q$800,2,0)</f>
        <v>53.415399999999998</v>
      </c>
      <c r="I313" s="23">
        <f>VLOOKUP($A313,Data!K$7:N$800,4,0)</f>
        <v>55.957782773318755</v>
      </c>
      <c r="J313" s="23">
        <f>VLOOKUP($A313,Data!AA$7:AB$800,2,0)</f>
        <v>547.53470000000004</v>
      </c>
      <c r="K313" s="23">
        <f>VLOOKUP($A313,Data!AD$7:AE$800,2,0)</f>
        <v>55.3292</v>
      </c>
      <c r="L313" s="23">
        <f>VLOOKUP($A313,Data!AL$7:AO$800,4,0)</f>
        <v>295.04052401942079</v>
      </c>
      <c r="M313" s="23">
        <f>VLOOKUP($A313,Data!AG$7:AJ$800,4,0)</f>
        <v>29.785767613124747</v>
      </c>
      <c r="N313" s="23">
        <f>VLOOKUP($A313,Data!AQ$7:AU$800,5,0)</f>
        <v>30.033721028554982</v>
      </c>
      <c r="O313" s="24">
        <f>VLOOKUP($A313,Data!AQ$7:AW$800,7,0)</f>
        <v>30.03884048936817</v>
      </c>
      <c r="P313" s="32">
        <f t="shared" si="279"/>
        <v>6.8716094032550412E-3</v>
      </c>
      <c r="Q313" s="33">
        <f t="shared" si="265"/>
        <v>6.892581877443682E-3</v>
      </c>
      <c r="R313" s="33">
        <f t="shared" si="266"/>
        <v>6.9024043386163303E-3</v>
      </c>
      <c r="S313" s="34">
        <f t="shared" si="280"/>
        <v>6.8977850983121371E-3</v>
      </c>
      <c r="T313" s="33">
        <f t="shared" si="281"/>
        <v>6.891747092222511E-3</v>
      </c>
      <c r="U313" s="33">
        <f t="shared" si="313"/>
        <v>6.8917677949122957E-3</v>
      </c>
      <c r="V313" s="33">
        <f t="shared" si="314"/>
        <v>6.8859436645736238E-3</v>
      </c>
      <c r="W313" s="33">
        <f t="shared" si="315"/>
        <v>6.8807339449541427E-3</v>
      </c>
      <c r="X313" s="33">
        <f t="shared" si="316"/>
        <v>6.897222629348887E-3</v>
      </c>
      <c r="Y313" s="33">
        <f t="shared" si="317"/>
        <v>6.8971541504854184E-3</v>
      </c>
      <c r="Z313" s="33">
        <f t="shared" si="318"/>
        <v>6.8851681347956717E-3</v>
      </c>
      <c r="AA313" s="33">
        <f t="shared" si="319"/>
        <v>6.8753121358413605E-3</v>
      </c>
      <c r="AB313" s="33">
        <f t="shared" si="320"/>
        <v>6.9361872925590706E-3</v>
      </c>
      <c r="AC313" s="35">
        <f t="shared" si="321"/>
        <v>5.1317608566494588E-3</v>
      </c>
      <c r="AD313" s="32">
        <f t="shared" si="282"/>
        <v>-8.3478522117097498E-7</v>
      </c>
      <c r="AE313" s="33">
        <f t="shared" si="283"/>
        <v>-8.1408253138626208E-7</v>
      </c>
      <c r="AF313" s="33">
        <f t="shared" si="284"/>
        <v>-6.6382128700581688E-6</v>
      </c>
      <c r="AG313" s="33">
        <f t="shared" si="285"/>
        <v>-1.1847932489539303E-5</v>
      </c>
      <c r="AH313" s="33">
        <f t="shared" si="286"/>
        <v>4.6407519052049651E-6</v>
      </c>
      <c r="AI313" s="33">
        <f t="shared" si="287"/>
        <v>4.5722730417363522E-6</v>
      </c>
      <c r="AJ313" s="33">
        <f t="shared" si="288"/>
        <v>-7.413742648010313E-6</v>
      </c>
      <c r="AK313" s="33">
        <f t="shared" si="289"/>
        <v>-1.7269741602321531E-5</v>
      </c>
      <c r="AL313" s="33">
        <f t="shared" si="290"/>
        <v>4.3605415115388624E-5</v>
      </c>
      <c r="AM313" s="35">
        <f t="shared" si="291"/>
        <v>-1.7608210207942232E-3</v>
      </c>
      <c r="AN313" s="52">
        <f t="shared" si="292"/>
        <v>-1.0657246393819264E-5</v>
      </c>
      <c r="AO313" s="34">
        <f t="shared" si="293"/>
        <v>-1.0636543704034551E-5</v>
      </c>
      <c r="AP313" s="34">
        <f t="shared" si="294"/>
        <v>-1.6460674042706458E-5</v>
      </c>
      <c r="AQ313" s="34">
        <f t="shared" si="295"/>
        <v>-2.1670393662187593E-5</v>
      </c>
      <c r="AR313" s="34">
        <f t="shared" si="296"/>
        <v>-5.1817092674433241E-6</v>
      </c>
      <c r="AS313" s="34">
        <f t="shared" si="297"/>
        <v>-5.2501881309119369E-6</v>
      </c>
      <c r="AT313" s="34">
        <f t="shared" si="298"/>
        <v>-1.7236203820658602E-5</v>
      </c>
      <c r="AU313" s="34">
        <f t="shared" si="299"/>
        <v>-2.709220277496982E-5</v>
      </c>
      <c r="AV313" s="34">
        <f t="shared" si="300"/>
        <v>3.3782953942740335E-5</v>
      </c>
      <c r="AW313" s="53">
        <f t="shared" si="301"/>
        <v>-1.7706434819668715E-3</v>
      </c>
      <c r="AX313" s="52">
        <f t="shared" si="302"/>
        <v>-6.0380060895592891E-6</v>
      </c>
      <c r="AY313" s="34">
        <f t="shared" si="303"/>
        <v>-6.0173033997745762E-6</v>
      </c>
      <c r="AZ313" s="34">
        <f t="shared" si="304"/>
        <v>-1.1841433738446483E-5</v>
      </c>
      <c r="BA313" s="34">
        <f t="shared" si="305"/>
        <v>-1.7051153357927618E-5</v>
      </c>
      <c r="BB313" s="34">
        <f t="shared" si="306"/>
        <v>-5.6246896318334905E-7</v>
      </c>
      <c r="BC313" s="34">
        <f t="shared" si="307"/>
        <v>-6.3094782665196192E-7</v>
      </c>
      <c r="BD313" s="34">
        <f t="shared" si="308"/>
        <v>-1.2616963516398627E-5</v>
      </c>
      <c r="BE313" s="34">
        <f t="shared" si="309"/>
        <v>-2.2472962470709845E-5</v>
      </c>
      <c r="BF313" s="34">
        <f t="shared" si="310"/>
        <v>3.840219424700031E-5</v>
      </c>
      <c r="BG313" s="53">
        <f t="shared" si="311"/>
        <v>-1.7660242416626115E-3</v>
      </c>
      <c r="BH313" s="32">
        <v>-8.3478522117097498E-7</v>
      </c>
      <c r="BI313" s="33">
        <v>-8.1408253138626208E-7</v>
      </c>
      <c r="BJ313" s="33">
        <v>-6.6382128700581688E-6</v>
      </c>
      <c r="BK313" s="33">
        <v>-1.1847932489539303E-5</v>
      </c>
      <c r="BL313" s="33">
        <v>4.6407519052049651E-6</v>
      </c>
      <c r="BM313" s="33">
        <v>4.5722730417363522E-6</v>
      </c>
      <c r="BN313" s="33">
        <v>-7.413742648010313E-6</v>
      </c>
      <c r="BO313" s="33">
        <v>-1.7269741602321531E-5</v>
      </c>
      <c r="BP313" s="33">
        <v>4.3605415115388624E-5</v>
      </c>
      <c r="BQ313" s="35">
        <v>-1.7608210207942232E-3</v>
      </c>
      <c r="BR313" s="32">
        <v>-1.0657246393819264E-5</v>
      </c>
      <c r="BS313" s="33">
        <v>-1.0636543704034551E-5</v>
      </c>
      <c r="BT313" s="33">
        <v>-1.6460674042706458E-5</v>
      </c>
      <c r="BU313" s="33">
        <v>-2.1670393662187593E-5</v>
      </c>
      <c r="BV313" s="33">
        <v>-5.1817092674433241E-6</v>
      </c>
      <c r="BW313" s="33">
        <v>-5.2501881309119369E-6</v>
      </c>
      <c r="BX313" s="33">
        <v>-1.7236203820658602E-5</v>
      </c>
      <c r="BY313" s="33">
        <v>-2.709220277496982E-5</v>
      </c>
      <c r="BZ313" s="33">
        <v>3.3782953942740335E-5</v>
      </c>
      <c r="CA313" s="35">
        <v>-1.7706434819668715E-3</v>
      </c>
      <c r="CB313" s="52">
        <v>-6.0380060895592891E-6</v>
      </c>
      <c r="CC313" s="34">
        <v>-6.0173033997745762E-6</v>
      </c>
      <c r="CD313" s="34">
        <v>-1.1841433738446483E-5</v>
      </c>
      <c r="CE313" s="34">
        <v>-1.7051153357927618E-5</v>
      </c>
      <c r="CF313" s="34">
        <v>-5.6246896318334905E-7</v>
      </c>
      <c r="CG313" s="34">
        <v>-6.3094782665196192E-7</v>
      </c>
      <c r="CH313" s="34">
        <v>-1.2616963516398627E-5</v>
      </c>
      <c r="CI313" s="34">
        <v>-2.2472962470709845E-5</v>
      </c>
      <c r="CJ313" s="34">
        <v>3.840219424700031E-5</v>
      </c>
      <c r="CK313" s="53">
        <v>-1.7660242416626115E-3</v>
      </c>
      <c r="CL313" s="33">
        <v>0</v>
      </c>
      <c r="CM313" s="33">
        <f t="shared" si="323"/>
        <v>1.0747256735772037E-2</v>
      </c>
      <c r="CN313" s="33">
        <f t="shared" si="268"/>
        <v>5.3550616987563249E-3</v>
      </c>
      <c r="CO313" s="33">
        <f t="shared" si="269"/>
        <v>4.3257595419081696E-3</v>
      </c>
      <c r="CP313" s="33">
        <f t="shared" si="270"/>
        <v>4.5376280244913136E-3</v>
      </c>
      <c r="CQ313" s="33">
        <f t="shared" si="271"/>
        <v>3.7583035148149868E-3</v>
      </c>
      <c r="CR313" s="33">
        <f t="shared" si="272"/>
        <v>3.8184922222939122E-3</v>
      </c>
      <c r="CS313" s="33">
        <f t="shared" si="273"/>
        <v>9.0937190403397317E-3</v>
      </c>
      <c r="CT313" s="33">
        <f t="shared" si="274"/>
        <v>9.5429856675506297E-3</v>
      </c>
      <c r="CU313" s="33">
        <f t="shared" si="275"/>
        <v>3.866409451720898E-3</v>
      </c>
      <c r="CV313" s="33">
        <f t="shared" si="276"/>
        <v>4.6613285482097755E-3</v>
      </c>
      <c r="CW313" s="33">
        <f t="shared" si="277"/>
        <v>7.8745569089548884E-3</v>
      </c>
      <c r="CX313" s="35">
        <f t="shared" si="278"/>
        <v>8.6595487077105737E-3</v>
      </c>
    </row>
    <row r="314" spans="1:102" x14ac:dyDescent="0.3">
      <c r="A314" s="21">
        <v>43756</v>
      </c>
      <c r="B314" s="22">
        <v>2986.2</v>
      </c>
      <c r="C314" s="23">
        <v>5350.68</v>
      </c>
      <c r="D314" s="23">
        <v>6033.26</v>
      </c>
      <c r="E314" s="23">
        <f t="shared" si="312"/>
        <v>5332.8280799762188</v>
      </c>
      <c r="F314" s="23">
        <f>VLOOKUP($A314,Data!S$7:T$800,2,0)</f>
        <v>295.86822799999999</v>
      </c>
      <c r="G314" s="23">
        <f>VLOOKUP($A314,Data!V$7:Y$800,4,0)</f>
        <v>29.18695829342348</v>
      </c>
      <c r="H314" s="23">
        <f>VLOOKUP($A314,Data!P$7:Q$800,2,0)</f>
        <v>53.0501</v>
      </c>
      <c r="I314" s="23">
        <f>VLOOKUP($A314,Data!K$7:N$800,4,0)</f>
        <v>55.57538334662182</v>
      </c>
      <c r="J314" s="23">
        <f>VLOOKUP($A314,Data!AA$7:AB$800,2,0)</f>
        <v>543.78409999999997</v>
      </c>
      <c r="K314" s="23">
        <f>VLOOKUP($A314,Data!AD$7:AE$800,2,0)</f>
        <v>54.950200000000002</v>
      </c>
      <c r="L314" s="23">
        <f>VLOOKUP($A314,Data!AL$7:AO$800,4,0)</f>
        <v>293.02301131912446</v>
      </c>
      <c r="M314" s="23">
        <f>VLOOKUP($A314,Data!AG$7:AJ$800,4,0)</f>
        <v>29.582379520202434</v>
      </c>
      <c r="N314" s="23">
        <f>VLOOKUP($A314,Data!AQ$7:AU$800,5,0)</f>
        <v>29.826836504217194</v>
      </c>
      <c r="O314" s="24">
        <f>VLOOKUP($A314,Data!AQ$7:AW$800,7,0)</f>
        <v>29.885475376647928</v>
      </c>
      <c r="P314" s="32">
        <f t="shared" si="279"/>
        <v>-3.919344885671916E-3</v>
      </c>
      <c r="Q314" s="33">
        <f t="shared" si="265"/>
        <v>-3.9019740712333828E-3</v>
      </c>
      <c r="R314" s="33">
        <f t="shared" si="266"/>
        <v>-3.8934481038137569E-3</v>
      </c>
      <c r="S314" s="34">
        <f t="shared" si="280"/>
        <v>-3.8973326210924807E-3</v>
      </c>
      <c r="T314" s="33">
        <f t="shared" si="281"/>
        <v>-3.897679778405938E-3</v>
      </c>
      <c r="U314" s="33">
        <f t="shared" si="313"/>
        <v>-3.8975550504211087E-3</v>
      </c>
      <c r="V314" s="33">
        <f t="shared" si="314"/>
        <v>-3.8942871895977227E-3</v>
      </c>
      <c r="W314" s="33">
        <f t="shared" si="315"/>
        <v>-3.8664323374341114E-3</v>
      </c>
      <c r="X314" s="33">
        <f t="shared" si="316"/>
        <v>-3.8976985114264062E-3</v>
      </c>
      <c r="Y314" s="33">
        <f t="shared" si="317"/>
        <v>-3.8865504327050271E-3</v>
      </c>
      <c r="Z314" s="33">
        <f t="shared" si="318"/>
        <v>-3.8885674982538365E-3</v>
      </c>
      <c r="AA314" s="33">
        <f t="shared" si="319"/>
        <v>-3.7977412560739054E-3</v>
      </c>
      <c r="AB314" s="33">
        <f t="shared" si="320"/>
        <v>-3.8890720849865668E-3</v>
      </c>
      <c r="AC314" s="35">
        <f t="shared" si="321"/>
        <v>-2.917418599469368E-3</v>
      </c>
      <c r="AD314" s="32">
        <f t="shared" si="282"/>
        <v>4.2942928274447567E-6</v>
      </c>
      <c r="AE314" s="33">
        <f t="shared" si="283"/>
        <v>4.4190208122740771E-6</v>
      </c>
      <c r="AF314" s="33">
        <f t="shared" si="284"/>
        <v>7.6868816356601144E-6</v>
      </c>
      <c r="AG314" s="33">
        <f t="shared" si="285"/>
        <v>3.5541733799271391E-5</v>
      </c>
      <c r="AH314" s="33">
        <f t="shared" si="286"/>
        <v>4.275559806976581E-6</v>
      </c>
      <c r="AI314" s="33">
        <f t="shared" si="287"/>
        <v>1.542363852835571E-5</v>
      </c>
      <c r="AJ314" s="33">
        <f t="shared" si="288"/>
        <v>1.3406572979546283E-5</v>
      </c>
      <c r="AK314" s="33">
        <f t="shared" si="289"/>
        <v>1.0423281515947735E-4</v>
      </c>
      <c r="AL314" s="33">
        <f t="shared" si="290"/>
        <v>1.2901986246816044E-5</v>
      </c>
      <c r="AM314" s="35">
        <f t="shared" si="291"/>
        <v>9.8455547176401481E-4</v>
      </c>
      <c r="AN314" s="52">
        <f t="shared" si="292"/>
        <v>-4.2316745921811005E-6</v>
      </c>
      <c r="AO314" s="34">
        <f t="shared" si="293"/>
        <v>-4.1069466073517802E-6</v>
      </c>
      <c r="AP314" s="34">
        <f t="shared" si="294"/>
        <v>-8.3908578396574285E-7</v>
      </c>
      <c r="AQ314" s="34">
        <f t="shared" si="295"/>
        <v>2.7015766379645534E-5</v>
      </c>
      <c r="AR314" s="34">
        <f t="shared" si="296"/>
        <v>-4.2504076126492762E-6</v>
      </c>
      <c r="AS314" s="34">
        <f t="shared" si="297"/>
        <v>6.8976711087298526E-6</v>
      </c>
      <c r="AT314" s="34">
        <f t="shared" si="298"/>
        <v>4.8806055599204257E-6</v>
      </c>
      <c r="AU314" s="34">
        <f t="shared" si="299"/>
        <v>9.5706847739851497E-5</v>
      </c>
      <c r="AV314" s="34">
        <f t="shared" si="300"/>
        <v>4.3760188271901868E-6</v>
      </c>
      <c r="AW314" s="53">
        <f t="shared" si="301"/>
        <v>9.7602950434438895E-4</v>
      </c>
      <c r="AX314" s="52">
        <f t="shared" si="302"/>
        <v>-3.4715731334067357E-7</v>
      </c>
      <c r="AY314" s="34">
        <f t="shared" si="303"/>
        <v>-2.2242932851135322E-7</v>
      </c>
      <c r="AZ314" s="34">
        <f t="shared" si="304"/>
        <v>3.0454314948746841E-6</v>
      </c>
      <c r="BA314" s="34">
        <f t="shared" si="305"/>
        <v>3.0900283658485961E-5</v>
      </c>
      <c r="BB314" s="34">
        <f t="shared" si="306"/>
        <v>-3.6589033380884928E-7</v>
      </c>
      <c r="BC314" s="34">
        <f t="shared" si="307"/>
        <v>1.078218838757028E-5</v>
      </c>
      <c r="BD314" s="34">
        <f t="shared" si="308"/>
        <v>8.7651228387608526E-6</v>
      </c>
      <c r="BE314" s="34">
        <f t="shared" si="309"/>
        <v>9.9591365018691924E-5</v>
      </c>
      <c r="BF314" s="34">
        <f t="shared" si="310"/>
        <v>8.2605361060306137E-6</v>
      </c>
      <c r="BG314" s="53">
        <f t="shared" si="311"/>
        <v>9.7991402162322938E-4</v>
      </c>
      <c r="BH314" s="32">
        <v>4.2942928274447567E-6</v>
      </c>
      <c r="BI314" s="33">
        <v>4.4190208122740771E-6</v>
      </c>
      <c r="BJ314" s="33">
        <v>7.6868816356601144E-6</v>
      </c>
      <c r="BK314" s="33">
        <v>3.5541733799271391E-5</v>
      </c>
      <c r="BL314" s="33">
        <v>4.275559806976581E-6</v>
      </c>
      <c r="BM314" s="33">
        <v>1.542363852835571E-5</v>
      </c>
      <c r="BN314" s="33">
        <v>1.3406572979546283E-5</v>
      </c>
      <c r="BO314" s="33">
        <v>1.0423281515947735E-4</v>
      </c>
      <c r="BP314" s="33">
        <v>1.2901986246816044E-5</v>
      </c>
      <c r="BQ314" s="35">
        <v>9.8455547176401481E-4</v>
      </c>
      <c r="BR314" s="32">
        <v>-4.2316745921811005E-6</v>
      </c>
      <c r="BS314" s="33">
        <v>-4.1069466073517802E-6</v>
      </c>
      <c r="BT314" s="33">
        <v>-8.3908578396574285E-7</v>
      </c>
      <c r="BU314" s="33">
        <v>2.7015766379645534E-5</v>
      </c>
      <c r="BV314" s="33">
        <v>-4.2504076126492762E-6</v>
      </c>
      <c r="BW314" s="33">
        <v>6.8976711087298526E-6</v>
      </c>
      <c r="BX314" s="33">
        <v>4.8806055599204257E-6</v>
      </c>
      <c r="BY314" s="33">
        <v>9.5706847739851497E-5</v>
      </c>
      <c r="BZ314" s="33">
        <v>4.3760188271901868E-6</v>
      </c>
      <c r="CA314" s="35">
        <v>9.7602950434438895E-4</v>
      </c>
      <c r="CB314" s="52">
        <v>-3.4715731334067357E-7</v>
      </c>
      <c r="CC314" s="34">
        <v>-2.2242932851135322E-7</v>
      </c>
      <c r="CD314" s="34">
        <v>3.0454314948746841E-6</v>
      </c>
      <c r="CE314" s="34">
        <v>3.0900283658485961E-5</v>
      </c>
      <c r="CF314" s="34">
        <v>-3.6589033380884928E-7</v>
      </c>
      <c r="CG314" s="34">
        <v>1.078218838757028E-5</v>
      </c>
      <c r="CH314" s="34">
        <v>8.7651228387608526E-6</v>
      </c>
      <c r="CI314" s="34">
        <v>9.9591365018691924E-5</v>
      </c>
      <c r="CJ314" s="34">
        <v>8.2605361060306137E-6</v>
      </c>
      <c r="CK314" s="53">
        <v>9.7991402162322938E-4</v>
      </c>
      <c r="CL314" s="33">
        <v>0</v>
      </c>
      <c r="CM314" s="33">
        <f t="shared" ref="CM314:CM329" si="324">(D314/D$767)/($C314/$C$767)-1</f>
        <v>1.0737396767574348E-2</v>
      </c>
      <c r="CN314" s="33">
        <f t="shared" si="268"/>
        <v>5.3498664500284399E-3</v>
      </c>
      <c r="CO314" s="33">
        <f t="shared" si="269"/>
        <v>4.3265921997421852E-3</v>
      </c>
      <c r="CP314" s="33">
        <f t="shared" si="270"/>
        <v>4.5384402036758864E-3</v>
      </c>
      <c r="CQ314" s="33">
        <f t="shared" si="271"/>
        <v>3.7649211077317446E-3</v>
      </c>
      <c r="CR314" s="33">
        <f t="shared" si="272"/>
        <v>3.8303041214857725E-3</v>
      </c>
      <c r="CS314" s="33">
        <f t="shared" si="273"/>
        <v>9.0890681648643223E-3</v>
      </c>
      <c r="CT314" s="33">
        <f t="shared" si="274"/>
        <v>9.5384013799113543E-3</v>
      </c>
      <c r="CU314" s="33">
        <f t="shared" si="275"/>
        <v>3.8738009671068774E-3</v>
      </c>
      <c r="CV314" s="33">
        <f t="shared" si="276"/>
        <v>4.6785603159693601E-3</v>
      </c>
      <c r="CW314" s="33">
        <f t="shared" si="277"/>
        <v>7.8309108577025999E-3</v>
      </c>
      <c r="CX314" s="35">
        <f t="shared" si="278"/>
        <v>1.04265498167746E-2</v>
      </c>
    </row>
    <row r="315" spans="1:102" x14ac:dyDescent="0.3">
      <c r="A315" s="21">
        <v>43755</v>
      </c>
      <c r="B315" s="22">
        <v>2997.95</v>
      </c>
      <c r="C315" s="23">
        <v>5371.64</v>
      </c>
      <c r="D315" s="23">
        <v>6056.8419999999996</v>
      </c>
      <c r="E315" s="23">
        <f t="shared" si="312"/>
        <v>5353.6932031401384</v>
      </c>
      <c r="F315" s="23">
        <f>VLOOKUP($A315,Data!S$7:T$800,2,0)</f>
        <v>297.02593999999999</v>
      </c>
      <c r="G315" s="23">
        <f>VLOOKUP($A315,Data!V$7:Y$800,4,0)</f>
        <v>29.301161182172258</v>
      </c>
      <c r="H315" s="23">
        <f>VLOOKUP($A315,Data!P$7:Q$800,2,0)</f>
        <v>53.2575</v>
      </c>
      <c r="I315" s="23">
        <f>VLOOKUP($A315,Data!K$7:N$800,4,0)</f>
        <v>55.791095843732911</v>
      </c>
      <c r="J315" s="23">
        <f>VLOOKUP($A315,Data!AA$7:AB$800,2,0)</f>
        <v>545.91189999999995</v>
      </c>
      <c r="K315" s="23">
        <f>VLOOKUP($A315,Data!AD$7:AE$800,2,0)</f>
        <v>55.1646</v>
      </c>
      <c r="L315" s="23">
        <f>VLOOKUP($A315,Data!AL$7:AO$800,4,0)</f>
        <v>294.16689916226898</v>
      </c>
      <c r="M315" s="23">
        <f>VLOOKUP($A315,Data!AG$7:AJ$800,4,0)</f>
        <v>29.695154031774372</v>
      </c>
      <c r="N315" s="23">
        <f>VLOOKUP($A315,Data!AQ$7:AU$800,5,0)</f>
        <v>29.943288110139047</v>
      </c>
      <c r="O315" s="24">
        <f>VLOOKUP($A315,Data!AQ$7:AW$800,7,0)</f>
        <v>29.972918927808305</v>
      </c>
      <c r="P315" s="32">
        <f t="shared" si="279"/>
        <v>2.7628282530964832E-3</v>
      </c>
      <c r="Q315" s="33">
        <f t="shared" si="265"/>
        <v>2.8171117603681406E-3</v>
      </c>
      <c r="R315" s="33">
        <f t="shared" si="266"/>
        <v>2.8397148132246475E-3</v>
      </c>
      <c r="S315" s="34">
        <f t="shared" si="280"/>
        <v>2.828181829205423E-3</v>
      </c>
      <c r="T315" s="33">
        <f t="shared" si="281"/>
        <v>2.8249204159951358E-3</v>
      </c>
      <c r="U315" s="33">
        <f t="shared" si="313"/>
        <v>2.8250125646376301E-3</v>
      </c>
      <c r="V315" s="33">
        <f t="shared" si="314"/>
        <v>2.8225715340177704E-3</v>
      </c>
      <c r="W315" s="33">
        <f t="shared" si="315"/>
        <v>2.8198801550933794E-3</v>
      </c>
      <c r="X315" s="33">
        <f t="shared" si="316"/>
        <v>2.8372382328551993E-3</v>
      </c>
      <c r="Y315" s="33">
        <f t="shared" si="317"/>
        <v>2.8687362289754326E-3</v>
      </c>
      <c r="Z315" s="33">
        <f t="shared" si="318"/>
        <v>2.822816861777655E-3</v>
      </c>
      <c r="AA315" s="33">
        <f t="shared" si="319"/>
        <v>3.0608001330780787E-3</v>
      </c>
      <c r="AB315" s="33">
        <f t="shared" si="320"/>
        <v>2.8326984677040645E-3</v>
      </c>
      <c r="AC315" s="35">
        <f t="shared" si="321"/>
        <v>1.767230250895313E-3</v>
      </c>
      <c r="AD315" s="32">
        <f t="shared" si="282"/>
        <v>7.8086556269951757E-6</v>
      </c>
      <c r="AE315" s="33">
        <f t="shared" si="283"/>
        <v>7.9008042694894698E-6</v>
      </c>
      <c r="AF315" s="33">
        <f t="shared" si="284"/>
        <v>5.4597736496297955E-6</v>
      </c>
      <c r="AG315" s="33">
        <f t="shared" si="285"/>
        <v>2.7683947252388208E-6</v>
      </c>
      <c r="AH315" s="33">
        <f t="shared" si="286"/>
        <v>2.0126472487058678E-5</v>
      </c>
      <c r="AI315" s="33">
        <f t="shared" si="287"/>
        <v>5.1624468607291973E-5</v>
      </c>
      <c r="AJ315" s="33">
        <f t="shared" si="288"/>
        <v>5.7051014095144126E-6</v>
      </c>
      <c r="AK315" s="33">
        <f t="shared" si="289"/>
        <v>2.4368837270993815E-4</v>
      </c>
      <c r="AL315" s="33">
        <f t="shared" si="290"/>
        <v>1.5586707335923933E-5</v>
      </c>
      <c r="AM315" s="35">
        <f t="shared" si="291"/>
        <v>-1.0498815094728275E-3</v>
      </c>
      <c r="AN315" s="52">
        <f t="shared" si="292"/>
        <v>-1.4794397229511702E-5</v>
      </c>
      <c r="AO315" s="34">
        <f t="shared" si="293"/>
        <v>-1.4702248587017408E-5</v>
      </c>
      <c r="AP315" s="34">
        <f t="shared" si="294"/>
        <v>-1.7143279206877082E-5</v>
      </c>
      <c r="AQ315" s="34">
        <f t="shared" si="295"/>
        <v>-1.9834658131268057E-5</v>
      </c>
      <c r="AR315" s="34">
        <f t="shared" si="296"/>
        <v>-2.4765803694482003E-6</v>
      </c>
      <c r="AS315" s="34">
        <f t="shared" si="297"/>
        <v>2.9021415750785096E-5</v>
      </c>
      <c r="AT315" s="34">
        <f t="shared" si="298"/>
        <v>-1.6897951446992465E-5</v>
      </c>
      <c r="AU315" s="34">
        <f t="shared" si="299"/>
        <v>2.2108531985343127E-4</v>
      </c>
      <c r="AV315" s="34">
        <f t="shared" si="300"/>
        <v>-7.016345520582945E-6</v>
      </c>
      <c r="AW315" s="53">
        <f t="shared" si="301"/>
        <v>-1.0724845623293344E-3</v>
      </c>
      <c r="AX315" s="52">
        <f t="shared" si="302"/>
        <v>-3.2614132103869764E-6</v>
      </c>
      <c r="AY315" s="34">
        <f t="shared" si="303"/>
        <v>-3.1692645678926823E-6</v>
      </c>
      <c r="AZ315" s="34">
        <f t="shared" si="304"/>
        <v>-5.6102951877523566E-6</v>
      </c>
      <c r="BA315" s="34">
        <f t="shared" si="305"/>
        <v>-8.3016741121433313E-6</v>
      </c>
      <c r="BB315" s="34">
        <f t="shared" si="306"/>
        <v>9.0564036496765254E-6</v>
      </c>
      <c r="BC315" s="34">
        <f t="shared" si="307"/>
        <v>4.0554399769909821E-5</v>
      </c>
      <c r="BD315" s="34">
        <f t="shared" si="308"/>
        <v>-5.3649674278677395E-6</v>
      </c>
      <c r="BE315" s="34">
        <f t="shared" si="309"/>
        <v>2.32618303872556E-4</v>
      </c>
      <c r="BF315" s="34">
        <f t="shared" si="310"/>
        <v>4.5166384985417807E-6</v>
      </c>
      <c r="BG315" s="53">
        <f t="shared" si="311"/>
        <v>-1.0609515783102097E-3</v>
      </c>
      <c r="BH315" s="32">
        <v>7.8086556269951757E-6</v>
      </c>
      <c r="BI315" s="33">
        <v>7.9008042694894698E-6</v>
      </c>
      <c r="BJ315" s="33">
        <v>5.4597736496297955E-6</v>
      </c>
      <c r="BK315" s="33">
        <v>2.7683947252388208E-6</v>
      </c>
      <c r="BL315" s="33">
        <v>2.0126472487058678E-5</v>
      </c>
      <c r="BM315" s="33">
        <v>5.1624468607291973E-5</v>
      </c>
      <c r="BN315" s="33">
        <v>5.7051014095144126E-6</v>
      </c>
      <c r="BO315" s="33">
        <v>2.4368837270993815E-4</v>
      </c>
      <c r="BP315" s="33">
        <v>1.5586707335923933E-5</v>
      </c>
      <c r="BQ315" s="35">
        <v>-1.0498815094728275E-3</v>
      </c>
      <c r="BR315" s="32">
        <v>-1.4794397229511702E-5</v>
      </c>
      <c r="BS315" s="33">
        <v>-1.4702248587017408E-5</v>
      </c>
      <c r="BT315" s="33">
        <v>-1.7143279206877082E-5</v>
      </c>
      <c r="BU315" s="33">
        <v>-1.9834658131268057E-5</v>
      </c>
      <c r="BV315" s="33">
        <v>-2.4765803694482003E-6</v>
      </c>
      <c r="BW315" s="33">
        <v>2.9021415750785096E-5</v>
      </c>
      <c r="BX315" s="33">
        <v>-1.6897951446992465E-5</v>
      </c>
      <c r="BY315" s="33">
        <v>2.2108531985343127E-4</v>
      </c>
      <c r="BZ315" s="33">
        <v>-7.016345520582945E-6</v>
      </c>
      <c r="CA315" s="35">
        <v>-1.0724845623293344E-3</v>
      </c>
      <c r="CB315" s="52">
        <v>-3.2614132103869764E-6</v>
      </c>
      <c r="CC315" s="34">
        <v>-3.1692645678926823E-6</v>
      </c>
      <c r="CD315" s="34">
        <v>-5.6102951877523566E-6</v>
      </c>
      <c r="CE315" s="34">
        <v>-8.3016741121433313E-6</v>
      </c>
      <c r="CF315" s="34">
        <v>9.0564036496765254E-6</v>
      </c>
      <c r="CG315" s="34">
        <v>4.0554399769909821E-5</v>
      </c>
      <c r="CH315" s="34">
        <v>-5.3649674278677395E-6</v>
      </c>
      <c r="CI315" s="34">
        <v>2.32618303872556E-4</v>
      </c>
      <c r="CJ315" s="34">
        <v>4.5166384985417807E-6</v>
      </c>
      <c r="CK315" s="53">
        <v>-1.0609515783102097E-3</v>
      </c>
      <c r="CL315" s="33">
        <v>0</v>
      </c>
      <c r="CM315" s="33">
        <f t="shared" si="324"/>
        <v>1.0728745570472986E-2</v>
      </c>
      <c r="CN315" s="33">
        <f t="shared" si="268"/>
        <v>5.3451819115444277E-3</v>
      </c>
      <c r="CO315" s="33">
        <f t="shared" si="269"/>
        <v>4.3222624512877506E-3</v>
      </c>
      <c r="CP315" s="33">
        <f t="shared" si="270"/>
        <v>4.533983758160165E-3</v>
      </c>
      <c r="CQ315" s="33">
        <f t="shared" si="271"/>
        <v>3.7571751204943382E-3</v>
      </c>
      <c r="CR315" s="33">
        <f t="shared" si="272"/>
        <v>3.7944877705395896E-3</v>
      </c>
      <c r="CS315" s="33">
        <f t="shared" si="273"/>
        <v>9.0847368620905478E-3</v>
      </c>
      <c r="CT315" s="33">
        <f t="shared" si="274"/>
        <v>9.5227698718833853E-3</v>
      </c>
      <c r="CU315" s="33">
        <f t="shared" si="275"/>
        <v>3.8602899211179764E-3</v>
      </c>
      <c r="CV315" s="33">
        <f t="shared" si="276"/>
        <v>4.5734406239059666E-3</v>
      </c>
      <c r="CW315" s="33">
        <f t="shared" si="277"/>
        <v>7.817857070030465E-3</v>
      </c>
      <c r="CX315" s="35">
        <f t="shared" si="278"/>
        <v>9.4288180270563071E-3</v>
      </c>
    </row>
    <row r="316" spans="1:102" x14ac:dyDescent="0.3">
      <c r="A316" s="21">
        <v>43754</v>
      </c>
      <c r="B316" s="22">
        <v>2989.69</v>
      </c>
      <c r="C316" s="23">
        <v>5356.55</v>
      </c>
      <c r="D316" s="23">
        <v>6039.6909999999998</v>
      </c>
      <c r="E316" s="23">
        <f t="shared" si="312"/>
        <v>5338.5946866538507</v>
      </c>
      <c r="F316" s="23">
        <f>VLOOKUP($A316,Data!S$7:T$800,2,0)</f>
        <v>296.18922900000001</v>
      </c>
      <c r="G316" s="23">
        <f>VLOOKUP($A316,Data!V$7:Y$800,4,0)</f>
        <v>29.218618218583412</v>
      </c>
      <c r="H316" s="23">
        <f>VLOOKUP($A316,Data!P$7:Q$800,2,0)</f>
        <v>53.107599999999998</v>
      </c>
      <c r="I316" s="23">
        <f>VLOOKUP($A316,Data!K$7:N$800,4,0)</f>
        <v>55.634214027652114</v>
      </c>
      <c r="J316" s="23">
        <f>VLOOKUP($A316,Data!AA$7:AB$800,2,0)</f>
        <v>544.36739999999998</v>
      </c>
      <c r="K316" s="23">
        <f>VLOOKUP($A316,Data!AD$7:AE$800,2,0)</f>
        <v>55.006799999999998</v>
      </c>
      <c r="L316" s="23">
        <f>VLOOKUP($A316,Data!AL$7:AO$800,4,0)</f>
        <v>293.33885728969705</v>
      </c>
      <c r="M316" s="23">
        <f>VLOOKUP($A316,Data!AG$7:AJ$800,4,0)</f>
        <v>29.604540450423997</v>
      </c>
      <c r="N316" s="23">
        <f>VLOOKUP($A316,Data!AQ$7:AU$800,5,0)</f>
        <v>29.858707395452324</v>
      </c>
      <c r="O316" s="24">
        <f>VLOOKUP($A316,Data!AQ$7:AW$800,7,0)</f>
        <v>29.920043322141318</v>
      </c>
      <c r="P316" s="32">
        <f t="shared" si="279"/>
        <v>-1.9995460129251796E-3</v>
      </c>
      <c r="Q316" s="33">
        <f t="shared" si="265"/>
        <v>-1.9526628321435702E-3</v>
      </c>
      <c r="R316" s="33">
        <f t="shared" si="266"/>
        <v>-1.9329449706414481E-3</v>
      </c>
      <c r="S316" s="34">
        <f t="shared" si="280"/>
        <v>-1.9429351269840077E-3</v>
      </c>
      <c r="T316" s="33">
        <f t="shared" si="281"/>
        <v>-1.9415470090512477E-3</v>
      </c>
      <c r="U316" s="33">
        <f t="shared" si="313"/>
        <v>-1.9405734638824335E-3</v>
      </c>
      <c r="V316" s="33">
        <f t="shared" si="314"/>
        <v>-1.9357045400728579E-3</v>
      </c>
      <c r="W316" s="33">
        <f t="shared" si="315"/>
        <v>-1.9349164467896696E-3</v>
      </c>
      <c r="X316" s="33">
        <f t="shared" si="316"/>
        <v>-1.9359275630507211E-3</v>
      </c>
      <c r="Y316" s="33">
        <f t="shared" si="317"/>
        <v>-1.9378157115484962E-3</v>
      </c>
      <c r="Z316" s="33">
        <f t="shared" si="318"/>
        <v>-1.9268368989432405E-3</v>
      </c>
      <c r="AA316" s="33">
        <f t="shared" si="319"/>
        <v>-1.9723145476460147E-3</v>
      </c>
      <c r="AB316" s="33">
        <f t="shared" si="320"/>
        <v>-1.9359381367806128E-3</v>
      </c>
      <c r="AC316" s="35">
        <f t="shared" si="321"/>
        <v>6.7639208834702202E-4</v>
      </c>
      <c r="AD316" s="32">
        <f t="shared" si="282"/>
        <v>1.1115823092322508E-5</v>
      </c>
      <c r="AE316" s="33">
        <f t="shared" si="283"/>
        <v>1.2089368261136713E-5</v>
      </c>
      <c r="AF316" s="33">
        <f t="shared" si="284"/>
        <v>1.6958292070712311E-5</v>
      </c>
      <c r="AG316" s="33">
        <f t="shared" si="285"/>
        <v>1.7746385353900607E-5</v>
      </c>
      <c r="AH316" s="33">
        <f t="shared" si="286"/>
        <v>1.6735269092849059E-5</v>
      </c>
      <c r="AI316" s="33">
        <f t="shared" si="287"/>
        <v>1.4847120595073982E-5</v>
      </c>
      <c r="AJ316" s="33">
        <f t="shared" si="288"/>
        <v>2.5825933200329665E-5</v>
      </c>
      <c r="AK316" s="33">
        <f t="shared" si="289"/>
        <v>-1.9651715502444489E-5</v>
      </c>
      <c r="AL316" s="33">
        <f t="shared" si="290"/>
        <v>1.6724695362957398E-5</v>
      </c>
      <c r="AM316" s="35">
        <f t="shared" si="291"/>
        <v>2.6290549204905922E-3</v>
      </c>
      <c r="AN316" s="52">
        <f t="shared" si="292"/>
        <v>-8.6020384097995617E-6</v>
      </c>
      <c r="AO316" s="34">
        <f t="shared" si="293"/>
        <v>-7.6284932409853567E-6</v>
      </c>
      <c r="AP316" s="34">
        <f t="shared" si="294"/>
        <v>-2.7595694314097585E-6</v>
      </c>
      <c r="AQ316" s="34">
        <f t="shared" si="295"/>
        <v>-1.9714761482214627E-6</v>
      </c>
      <c r="AR316" s="34">
        <f t="shared" si="296"/>
        <v>-2.9825924092730105E-6</v>
      </c>
      <c r="AS316" s="34">
        <f t="shared" si="297"/>
        <v>-4.8707409070480878E-6</v>
      </c>
      <c r="AT316" s="34">
        <f t="shared" si="298"/>
        <v>6.1080716982075955E-6</v>
      </c>
      <c r="AU316" s="34">
        <f t="shared" si="299"/>
        <v>-3.9369577004566558E-5</v>
      </c>
      <c r="AV316" s="34">
        <f t="shared" si="300"/>
        <v>-2.9931661391646713E-6</v>
      </c>
      <c r="AW316" s="53">
        <f t="shared" si="301"/>
        <v>2.6093370589884701E-3</v>
      </c>
      <c r="AX316" s="52">
        <f t="shared" si="302"/>
        <v>1.3881179327102089E-6</v>
      </c>
      <c r="AY316" s="34">
        <f t="shared" si="303"/>
        <v>2.3616631015244138E-6</v>
      </c>
      <c r="AZ316" s="34">
        <f t="shared" si="304"/>
        <v>7.2305869111000121E-6</v>
      </c>
      <c r="BA316" s="34">
        <f t="shared" si="305"/>
        <v>8.0186801942883079E-6</v>
      </c>
      <c r="BB316" s="34">
        <f t="shared" si="306"/>
        <v>7.0075639332367601E-6</v>
      </c>
      <c r="BC316" s="34">
        <f t="shared" si="307"/>
        <v>5.1194154354616828E-6</v>
      </c>
      <c r="BD316" s="34">
        <f t="shared" si="308"/>
        <v>1.6098228040717366E-5</v>
      </c>
      <c r="BE316" s="34">
        <f t="shared" si="309"/>
        <v>-2.9379420662056788E-5</v>
      </c>
      <c r="BF316" s="34">
        <f t="shared" si="310"/>
        <v>6.9969902033450992E-6</v>
      </c>
      <c r="BG316" s="53">
        <f t="shared" si="311"/>
        <v>2.6193272153309799E-3</v>
      </c>
      <c r="BH316" s="32">
        <v>1.1115823092322508E-5</v>
      </c>
      <c r="BI316" s="33">
        <v>1.2089368261136713E-5</v>
      </c>
      <c r="BJ316" s="33">
        <v>1.6958292070712311E-5</v>
      </c>
      <c r="BK316" s="33">
        <v>1.7746385353900607E-5</v>
      </c>
      <c r="BL316" s="33">
        <v>1.6735269092849059E-5</v>
      </c>
      <c r="BM316" s="33">
        <v>1.4847120595073982E-5</v>
      </c>
      <c r="BN316" s="33">
        <v>2.5825933200329665E-5</v>
      </c>
      <c r="BO316" s="33">
        <v>-1.9651715502444489E-5</v>
      </c>
      <c r="BP316" s="33">
        <v>1.6724695362957398E-5</v>
      </c>
      <c r="BQ316" s="35">
        <v>2.6290549204905922E-3</v>
      </c>
      <c r="BR316" s="32">
        <v>-8.6020384097995617E-6</v>
      </c>
      <c r="BS316" s="33">
        <v>-7.6284932409853567E-6</v>
      </c>
      <c r="BT316" s="33">
        <v>-2.7595694314097585E-6</v>
      </c>
      <c r="BU316" s="33">
        <v>-1.9714761482214627E-6</v>
      </c>
      <c r="BV316" s="33">
        <v>-2.9825924092730105E-6</v>
      </c>
      <c r="BW316" s="33">
        <v>-4.8707409070480878E-6</v>
      </c>
      <c r="BX316" s="33">
        <v>6.1080716982075955E-6</v>
      </c>
      <c r="BY316" s="33">
        <v>-3.9369577004566558E-5</v>
      </c>
      <c r="BZ316" s="33">
        <v>-2.9931661391646713E-6</v>
      </c>
      <c r="CA316" s="35">
        <v>2.6093370589884701E-3</v>
      </c>
      <c r="CB316" s="52">
        <v>1.3881179327102089E-6</v>
      </c>
      <c r="CC316" s="34">
        <v>2.3616631015244138E-6</v>
      </c>
      <c r="CD316" s="34">
        <v>7.2305869111000121E-6</v>
      </c>
      <c r="CE316" s="34">
        <v>8.0186801942883079E-6</v>
      </c>
      <c r="CF316" s="34">
        <v>7.0075639332367601E-6</v>
      </c>
      <c r="CG316" s="34">
        <v>5.1194154354616828E-6</v>
      </c>
      <c r="CH316" s="34">
        <v>1.6098228040717366E-5</v>
      </c>
      <c r="CI316" s="34">
        <v>-2.9379420662056788E-5</v>
      </c>
      <c r="CJ316" s="34">
        <v>6.9969902033450992E-6</v>
      </c>
      <c r="CK316" s="53">
        <v>2.6193272153309799E-3</v>
      </c>
      <c r="CL316" s="33">
        <v>0</v>
      </c>
      <c r="CM316" s="33">
        <f t="shared" si="324"/>
        <v>1.070596470637053E-2</v>
      </c>
      <c r="CN316" s="33">
        <f t="shared" si="268"/>
        <v>5.3340840579234605E-3</v>
      </c>
      <c r="CO316" s="33">
        <f t="shared" si="269"/>
        <v>4.3144421363692231E-3</v>
      </c>
      <c r="CP316" s="33">
        <f t="shared" si="270"/>
        <v>4.5260694896804843E-3</v>
      </c>
      <c r="CQ316" s="33">
        <f t="shared" si="271"/>
        <v>3.7517102584829765E-3</v>
      </c>
      <c r="CR316" s="33">
        <f t="shared" si="272"/>
        <v>3.7917166853027595E-3</v>
      </c>
      <c r="CS316" s="33">
        <f t="shared" si="273"/>
        <v>9.0644850052397086E-3</v>
      </c>
      <c r="CT316" s="33">
        <f t="shared" si="274"/>
        <v>9.470802874949058E-3</v>
      </c>
      <c r="CU316" s="33">
        <f t="shared" si="275"/>
        <v>3.8545789174804224E-3</v>
      </c>
      <c r="CV316" s="33">
        <f t="shared" si="276"/>
        <v>4.3293847631040716E-3</v>
      </c>
      <c r="CW316" s="33">
        <f t="shared" si="277"/>
        <v>7.8021928799716367E-3</v>
      </c>
      <c r="CX316" s="35">
        <f t="shared" si="278"/>
        <v>1.0486729105771087E-2</v>
      </c>
    </row>
    <row r="317" spans="1:102" x14ac:dyDescent="0.3">
      <c r="A317" s="21">
        <v>43753</v>
      </c>
      <c r="B317" s="22">
        <v>2995.68</v>
      </c>
      <c r="C317" s="23">
        <v>5367.03</v>
      </c>
      <c r="D317" s="23">
        <v>6051.3879999999999</v>
      </c>
      <c r="E317" s="23">
        <f t="shared" si="312"/>
        <v>5348.987422210258</v>
      </c>
      <c r="F317" s="23">
        <f>VLOOKUP($A317,Data!S$7:T$800,2,0)</f>
        <v>296.76541300000002</v>
      </c>
      <c r="G317" s="23">
        <f>VLOOKUP($A317,Data!V$7:Y$800,4,0)</f>
        <v>29.275429339904196</v>
      </c>
      <c r="H317" s="23">
        <f>VLOOKUP($A317,Data!P$7:Q$800,2,0)</f>
        <v>53.210599999999999</v>
      </c>
      <c r="I317" s="23">
        <f>VLOOKUP($A317,Data!K$7:N$800,4,0)</f>
        <v>55.742070276207656</v>
      </c>
      <c r="J317" s="23">
        <f>VLOOKUP($A317,Data!AA$7:AB$800,2,0)</f>
        <v>545.42330000000004</v>
      </c>
      <c r="K317" s="23">
        <f>VLOOKUP($A317,Data!AD$7:AE$800,2,0)</f>
        <v>55.113599999999998</v>
      </c>
      <c r="L317" s="23">
        <f>VLOOKUP($A317,Data!AL$7:AO$800,4,0)</f>
        <v>293.90516460564919</v>
      </c>
      <c r="M317" s="23">
        <f>VLOOKUP($A317,Data!AG$7:AJ$800,4,0)</f>
        <v>29.663045306208915</v>
      </c>
      <c r="N317" s="23">
        <f>VLOOKUP($A317,Data!AQ$7:AU$800,5,0)</f>
        <v>29.91662412902744</v>
      </c>
      <c r="O317" s="24">
        <f>VLOOKUP($A317,Data!AQ$7:AW$800,7,0)</f>
        <v>29.899819320909646</v>
      </c>
      <c r="P317" s="32">
        <f t="shared" si="279"/>
        <v>9.9556664362894232E-3</v>
      </c>
      <c r="Q317" s="33">
        <f t="shared" si="265"/>
        <v>9.9583937856009275E-3</v>
      </c>
      <c r="R317" s="33">
        <f t="shared" si="266"/>
        <v>9.9582407124765293E-3</v>
      </c>
      <c r="S317" s="34">
        <f t="shared" si="280"/>
        <v>9.9578545710484641E-3</v>
      </c>
      <c r="T317" s="33">
        <f t="shared" si="281"/>
        <v>9.9576688232174693E-3</v>
      </c>
      <c r="U317" s="33">
        <f t="shared" si="313"/>
        <v>9.9587318780729461E-3</v>
      </c>
      <c r="V317" s="33">
        <f t="shared" si="314"/>
        <v>9.9590212941222944E-3</v>
      </c>
      <c r="W317" s="33">
        <f t="shared" si="315"/>
        <v>9.9484810801209189E-3</v>
      </c>
      <c r="X317" s="33">
        <f t="shared" si="316"/>
        <v>9.9559926865571136E-3</v>
      </c>
      <c r="Y317" s="33">
        <f t="shared" si="317"/>
        <v>9.9707712183545461E-3</v>
      </c>
      <c r="Z317" s="33">
        <f t="shared" si="318"/>
        <v>9.9673615983888464E-3</v>
      </c>
      <c r="AA317" s="33">
        <f t="shared" si="319"/>
        <v>1.0068183266424668E-2</v>
      </c>
      <c r="AB317" s="33">
        <f t="shared" si="320"/>
        <v>9.9729890241613273E-3</v>
      </c>
      <c r="AC317" s="35">
        <f t="shared" si="321"/>
        <v>9.4514436131776236E-3</v>
      </c>
      <c r="AD317" s="32">
        <f t="shared" si="282"/>
        <v>-7.249623834582053E-7</v>
      </c>
      <c r="AE317" s="33">
        <f t="shared" si="283"/>
        <v>3.3809247201865844E-7</v>
      </c>
      <c r="AF317" s="33">
        <f t="shared" si="284"/>
        <v>6.2750852136694846E-7</v>
      </c>
      <c r="AG317" s="33">
        <f t="shared" si="285"/>
        <v>-9.9127054800085546E-6</v>
      </c>
      <c r="AH317" s="33">
        <f t="shared" si="286"/>
        <v>-2.4010990438139146E-6</v>
      </c>
      <c r="AI317" s="33">
        <f t="shared" si="287"/>
        <v>1.2377432753618578E-5</v>
      </c>
      <c r="AJ317" s="33">
        <f t="shared" si="288"/>
        <v>8.9678127879189162E-6</v>
      </c>
      <c r="AK317" s="33">
        <f t="shared" si="289"/>
        <v>1.0978948082374096E-4</v>
      </c>
      <c r="AL317" s="33">
        <f t="shared" si="290"/>
        <v>1.4595238560399793E-5</v>
      </c>
      <c r="AM317" s="35">
        <f t="shared" si="291"/>
        <v>-5.0695017242330387E-4</v>
      </c>
      <c r="AN317" s="52">
        <f t="shared" si="292"/>
        <v>-5.7188925906004329E-7</v>
      </c>
      <c r="AO317" s="34">
        <f t="shared" si="293"/>
        <v>4.9116559641682045E-7</v>
      </c>
      <c r="AP317" s="34">
        <f t="shared" si="294"/>
        <v>7.8058164576511047E-7</v>
      </c>
      <c r="AQ317" s="34">
        <f t="shared" si="295"/>
        <v>-9.7596323556103926E-6</v>
      </c>
      <c r="AR317" s="34">
        <f t="shared" si="296"/>
        <v>-2.2480259194157526E-6</v>
      </c>
      <c r="AS317" s="34">
        <f t="shared" si="297"/>
        <v>1.253050587801674E-5</v>
      </c>
      <c r="AT317" s="34">
        <f t="shared" si="298"/>
        <v>9.1208859123170782E-6</v>
      </c>
      <c r="AU317" s="34">
        <f t="shared" si="299"/>
        <v>1.0994255394813912E-4</v>
      </c>
      <c r="AV317" s="34">
        <f t="shared" si="300"/>
        <v>1.4748311684797955E-5</v>
      </c>
      <c r="AW317" s="53">
        <f t="shared" si="301"/>
        <v>-5.0679709929890571E-4</v>
      </c>
      <c r="AX317" s="52">
        <f t="shared" si="302"/>
        <v>-1.8574783089420066E-7</v>
      </c>
      <c r="AY317" s="34">
        <f t="shared" si="303"/>
        <v>8.7730702458266308E-7</v>
      </c>
      <c r="AZ317" s="34">
        <f t="shared" si="304"/>
        <v>1.1667230739309531E-6</v>
      </c>
      <c r="BA317" s="34">
        <f t="shared" si="305"/>
        <v>-9.3734909274445499E-6</v>
      </c>
      <c r="BB317" s="34">
        <f t="shared" si="306"/>
        <v>-1.86188449124991E-6</v>
      </c>
      <c r="BC317" s="34">
        <f t="shared" si="307"/>
        <v>1.2916647306182583E-5</v>
      </c>
      <c r="BD317" s="34">
        <f t="shared" si="308"/>
        <v>9.5070273404829209E-6</v>
      </c>
      <c r="BE317" s="34">
        <f t="shared" si="309"/>
        <v>1.1032869537630496E-4</v>
      </c>
      <c r="BF317" s="34">
        <f t="shared" si="310"/>
        <v>1.5134453112963797E-5</v>
      </c>
      <c r="BG317" s="53">
        <f t="shared" si="311"/>
        <v>-5.0641095787073986E-4</v>
      </c>
      <c r="BH317" s="32">
        <v>-7.249623834582053E-7</v>
      </c>
      <c r="BI317" s="33">
        <v>3.3809247201865844E-7</v>
      </c>
      <c r="BJ317" s="33">
        <v>6.2750852136694846E-7</v>
      </c>
      <c r="BK317" s="33">
        <v>-9.9127054800085546E-6</v>
      </c>
      <c r="BL317" s="33">
        <v>-2.4010990438139146E-6</v>
      </c>
      <c r="BM317" s="33">
        <v>1.2377432753618578E-5</v>
      </c>
      <c r="BN317" s="33">
        <v>8.9678127879189162E-6</v>
      </c>
      <c r="BO317" s="33">
        <v>1.0978948082374096E-4</v>
      </c>
      <c r="BP317" s="33">
        <v>1.4595238560399793E-5</v>
      </c>
      <c r="BQ317" s="35">
        <v>-5.0695017242330387E-4</v>
      </c>
      <c r="BR317" s="32">
        <v>-5.7188925906004329E-7</v>
      </c>
      <c r="BS317" s="33">
        <v>4.9116559641682045E-7</v>
      </c>
      <c r="BT317" s="33">
        <v>7.8058164576511047E-7</v>
      </c>
      <c r="BU317" s="33">
        <v>-9.7596323556103926E-6</v>
      </c>
      <c r="BV317" s="33">
        <v>-2.2480259194157526E-6</v>
      </c>
      <c r="BW317" s="33">
        <v>1.253050587801674E-5</v>
      </c>
      <c r="BX317" s="33">
        <v>9.1208859123170782E-6</v>
      </c>
      <c r="BY317" s="33">
        <v>1.0994255394813912E-4</v>
      </c>
      <c r="BZ317" s="33">
        <v>1.4748311684797955E-5</v>
      </c>
      <c r="CA317" s="35">
        <v>-5.0679709929890571E-4</v>
      </c>
      <c r="CB317" s="52">
        <v>-1.8574783089420066E-7</v>
      </c>
      <c r="CC317" s="34">
        <v>8.7730702458266308E-7</v>
      </c>
      <c r="CD317" s="34">
        <v>1.1667230739309531E-6</v>
      </c>
      <c r="CE317" s="34">
        <v>-9.3734909274445499E-6</v>
      </c>
      <c r="CF317" s="34">
        <v>-1.86188449124991E-6</v>
      </c>
      <c r="CG317" s="34">
        <v>1.2916647306182583E-5</v>
      </c>
      <c r="CH317" s="34">
        <v>9.5070273404829209E-6</v>
      </c>
      <c r="CI317" s="34">
        <v>1.1032869537630496E-4</v>
      </c>
      <c r="CJ317" s="34">
        <v>1.5134453112963797E-5</v>
      </c>
      <c r="CK317" s="53">
        <v>-5.0641095787073986E-4</v>
      </c>
      <c r="CL317" s="33">
        <v>0</v>
      </c>
      <c r="CM317" s="33">
        <f t="shared" si="324"/>
        <v>1.0685997149951332E-2</v>
      </c>
      <c r="CN317" s="33">
        <f t="shared" si="268"/>
        <v>5.3242854262611772E-3</v>
      </c>
      <c r="CO317" s="33">
        <f t="shared" si="269"/>
        <v>4.3032566375293957E-3</v>
      </c>
      <c r="CP317" s="33">
        <f t="shared" si="270"/>
        <v>4.5139017917867896E-3</v>
      </c>
      <c r="CQ317" s="33">
        <f t="shared" si="271"/>
        <v>3.7346553305124264E-3</v>
      </c>
      <c r="CR317" s="33">
        <f t="shared" si="272"/>
        <v>3.7738684758894525E-3</v>
      </c>
      <c r="CS317" s="33">
        <f t="shared" si="273"/>
        <v>9.0475652841965903E-3</v>
      </c>
      <c r="CT317" s="33">
        <f t="shared" si="274"/>
        <v>9.4557860403432503E-3</v>
      </c>
      <c r="CU317" s="33">
        <f t="shared" si="275"/>
        <v>3.8286033855690071E-3</v>
      </c>
      <c r="CV317" s="33">
        <f t="shared" si="276"/>
        <v>4.3491605625409768E-3</v>
      </c>
      <c r="CW317" s="33">
        <f t="shared" si="277"/>
        <v>7.7853050014213832E-3</v>
      </c>
      <c r="CX317" s="35">
        <f t="shared" si="278"/>
        <v>7.8318997041280092E-3</v>
      </c>
    </row>
    <row r="318" spans="1:102" x14ac:dyDescent="0.3">
      <c r="A318" s="21">
        <v>43752</v>
      </c>
      <c r="B318" s="22">
        <v>2966.15</v>
      </c>
      <c r="C318" s="23">
        <v>5314.11</v>
      </c>
      <c r="D318" s="23">
        <v>5991.7209999999995</v>
      </c>
      <c r="E318" s="23">
        <f t="shared" si="312"/>
        <v>5296.2481533272421</v>
      </c>
      <c r="F318" s="23">
        <f>VLOOKUP($A318,Data!S$7:T$800,2,0)</f>
        <v>293.83945699999998</v>
      </c>
      <c r="G318" s="23">
        <f>VLOOKUP($A318,Data!V$7:Y$800,4,0)</f>
        <v>28.986757989076398</v>
      </c>
      <c r="H318" s="23">
        <f>VLOOKUP($A318,Data!P$7:Q$800,2,0)</f>
        <v>52.685899999999997</v>
      </c>
      <c r="I318" s="23">
        <f>VLOOKUP($A318,Data!K$7:N$800,4,0)</f>
        <v>55.19298391992487</v>
      </c>
      <c r="J318" s="23">
        <f>VLOOKUP($A318,Data!AA$7:AB$800,2,0)</f>
        <v>540.04660000000001</v>
      </c>
      <c r="K318" s="23">
        <f>VLOOKUP($A318,Data!AD$7:AE$800,2,0)</f>
        <v>54.569499999999998</v>
      </c>
      <c r="L318" s="23">
        <f>VLOOKUP($A318,Data!AL$7:AO$800,4,0)</f>
        <v>291.00461636751373</v>
      </c>
      <c r="M318" s="23">
        <f>VLOOKUP($A318,Data!AG$7:AJ$800,4,0)</f>
        <v>29.367369250541699</v>
      </c>
      <c r="N318" s="23">
        <f>VLOOKUP($A318,Data!AQ$7:AU$800,5,0)</f>
        <v>29.621212105813807</v>
      </c>
      <c r="O318" s="24">
        <f>VLOOKUP($A318,Data!AQ$7:AW$800,7,0)</f>
        <v>29.619868801106271</v>
      </c>
      <c r="P318" s="32">
        <f t="shared" si="279"/>
        <v>-1.3870792890882111E-3</v>
      </c>
      <c r="Q318" s="33">
        <f t="shared" si="265"/>
        <v>-1.3868296285438619E-3</v>
      </c>
      <c r="R318" s="33">
        <f t="shared" si="266"/>
        <v>-1.3868236255680788E-3</v>
      </c>
      <c r="S318" s="34">
        <f t="shared" si="280"/>
        <v>-1.3868236255680788E-3</v>
      </c>
      <c r="T318" s="33">
        <f t="shared" si="281"/>
        <v>-1.3926391109795322E-3</v>
      </c>
      <c r="U318" s="33">
        <f t="shared" si="313"/>
        <v>-1.3928805832811308E-3</v>
      </c>
      <c r="V318" s="33">
        <f t="shared" si="314"/>
        <v>-1.3912239169209251E-3</v>
      </c>
      <c r="W318" s="33">
        <f t="shared" si="315"/>
        <v>-1.4191946070605255E-3</v>
      </c>
      <c r="X318" s="33">
        <f t="shared" si="316"/>
        <v>-1.3920133787129751E-3</v>
      </c>
      <c r="Y318" s="33">
        <f t="shared" si="317"/>
        <v>-1.3798176957044994E-3</v>
      </c>
      <c r="Z318" s="33">
        <f t="shared" si="318"/>
        <v>-1.3802304443244484E-3</v>
      </c>
      <c r="AA318" s="33">
        <f t="shared" si="319"/>
        <v>-1.4567886350392856E-3</v>
      </c>
      <c r="AB318" s="33">
        <f t="shared" si="320"/>
        <v>-1.3435685529580299E-3</v>
      </c>
      <c r="AC318" s="35">
        <f t="shared" si="321"/>
        <v>-1.4250504055021151E-3</v>
      </c>
      <c r="AD318" s="32">
        <f t="shared" si="282"/>
        <v>-5.8094824356702546E-6</v>
      </c>
      <c r="AE318" s="33">
        <f t="shared" si="283"/>
        <v>-6.0509547372689099E-6</v>
      </c>
      <c r="AF318" s="33">
        <f t="shared" si="284"/>
        <v>-4.3942883770631269E-6</v>
      </c>
      <c r="AG318" s="33">
        <f t="shared" si="285"/>
        <v>-3.2364978516663534E-5</v>
      </c>
      <c r="AH318" s="33">
        <f t="shared" si="286"/>
        <v>-5.1837501691132104E-6</v>
      </c>
      <c r="AI318" s="33">
        <f t="shared" si="287"/>
        <v>7.0119328393625224E-6</v>
      </c>
      <c r="AJ318" s="33">
        <f t="shared" si="288"/>
        <v>6.5991842194135231E-6</v>
      </c>
      <c r="AK318" s="33">
        <f t="shared" si="289"/>
        <v>-6.9959006495423637E-5</v>
      </c>
      <c r="AL318" s="33">
        <f t="shared" si="290"/>
        <v>4.3261075585832032E-5</v>
      </c>
      <c r="AM318" s="35">
        <f t="shared" si="291"/>
        <v>-3.8220776958253211E-5</v>
      </c>
      <c r="AN318" s="52">
        <f t="shared" si="292"/>
        <v>-5.8154854114533805E-6</v>
      </c>
      <c r="AO318" s="34">
        <f t="shared" si="293"/>
        <v>-6.0569577130520358E-6</v>
      </c>
      <c r="AP318" s="34">
        <f t="shared" si="294"/>
        <v>-4.4002913528462528E-6</v>
      </c>
      <c r="AQ318" s="34">
        <f t="shared" si="295"/>
        <v>-3.237098149244666E-5</v>
      </c>
      <c r="AR318" s="34">
        <f t="shared" si="296"/>
        <v>-5.1897531448963363E-6</v>
      </c>
      <c r="AS318" s="34">
        <f t="shared" si="297"/>
        <v>7.0059298635793965E-6</v>
      </c>
      <c r="AT318" s="34">
        <f t="shared" si="298"/>
        <v>6.5931812436303971E-6</v>
      </c>
      <c r="AU318" s="34">
        <f t="shared" si="299"/>
        <v>-6.9965009471206763E-5</v>
      </c>
      <c r="AV318" s="34">
        <f t="shared" si="300"/>
        <v>4.3255072610048906E-5</v>
      </c>
      <c r="AW318" s="53">
        <f t="shared" si="301"/>
        <v>-3.8226779934036337E-5</v>
      </c>
      <c r="AX318" s="52">
        <f t="shared" si="302"/>
        <v>-5.8154854114533805E-6</v>
      </c>
      <c r="AY318" s="34">
        <f t="shared" si="303"/>
        <v>-6.0569577130520358E-6</v>
      </c>
      <c r="AZ318" s="34">
        <f t="shared" si="304"/>
        <v>-4.4002913528462528E-6</v>
      </c>
      <c r="BA318" s="34">
        <f t="shared" si="305"/>
        <v>-3.237098149244666E-5</v>
      </c>
      <c r="BB318" s="34">
        <f t="shared" si="306"/>
        <v>-5.1897531448963363E-6</v>
      </c>
      <c r="BC318" s="34">
        <f t="shared" si="307"/>
        <v>7.0059298635793965E-6</v>
      </c>
      <c r="BD318" s="34">
        <f t="shared" si="308"/>
        <v>6.5931812436303971E-6</v>
      </c>
      <c r="BE318" s="34">
        <f t="shared" si="309"/>
        <v>-6.9965009471206763E-5</v>
      </c>
      <c r="BF318" s="34">
        <f t="shared" si="310"/>
        <v>4.3255072610048906E-5</v>
      </c>
      <c r="BG318" s="53">
        <f t="shared" si="311"/>
        <v>-3.8226779934036337E-5</v>
      </c>
      <c r="BH318" s="32">
        <v>-5.8094824356702546E-6</v>
      </c>
      <c r="BI318" s="33">
        <v>-6.0509547372689099E-6</v>
      </c>
      <c r="BJ318" s="33">
        <v>-4.3942883770631269E-6</v>
      </c>
      <c r="BK318" s="33">
        <v>-3.2364978516663534E-5</v>
      </c>
      <c r="BL318" s="33">
        <v>-5.1837501691132104E-6</v>
      </c>
      <c r="BM318" s="33">
        <v>7.0119328393625224E-6</v>
      </c>
      <c r="BN318" s="33">
        <v>6.5991842194135231E-6</v>
      </c>
      <c r="BO318" s="33">
        <v>-6.9959006495423637E-5</v>
      </c>
      <c r="BP318" s="33">
        <v>4.3261075585832032E-5</v>
      </c>
      <c r="BQ318" s="35">
        <v>-3.8220776958253211E-5</v>
      </c>
      <c r="BR318" s="32">
        <v>-5.8154854114533805E-6</v>
      </c>
      <c r="BS318" s="33">
        <v>-6.0569577130520358E-6</v>
      </c>
      <c r="BT318" s="33">
        <v>-4.4002913528462528E-6</v>
      </c>
      <c r="BU318" s="33">
        <v>-3.237098149244666E-5</v>
      </c>
      <c r="BV318" s="33">
        <v>-5.1897531448963363E-6</v>
      </c>
      <c r="BW318" s="33">
        <v>7.0059298635793965E-6</v>
      </c>
      <c r="BX318" s="33">
        <v>6.5931812436303971E-6</v>
      </c>
      <c r="BY318" s="33">
        <v>-6.9965009471206763E-5</v>
      </c>
      <c r="BZ318" s="33">
        <v>4.3255072610048906E-5</v>
      </c>
      <c r="CA318" s="35">
        <v>-3.8226779934036337E-5</v>
      </c>
      <c r="CB318" s="52">
        <v>-5.8154854114533805E-6</v>
      </c>
      <c r="CC318" s="34">
        <v>-6.0569577130520358E-6</v>
      </c>
      <c r="CD318" s="34">
        <v>-4.4002913528462528E-6</v>
      </c>
      <c r="CE318" s="34">
        <v>-3.237098149244666E-5</v>
      </c>
      <c r="CF318" s="34">
        <v>-5.1897531448963363E-6</v>
      </c>
      <c r="CG318" s="34">
        <v>7.0059298635793965E-6</v>
      </c>
      <c r="CH318" s="34">
        <v>6.5931812436303971E-6</v>
      </c>
      <c r="CI318" s="34">
        <v>-6.9965009471206763E-5</v>
      </c>
      <c r="CJ318" s="34">
        <v>4.3255072610048906E-5</v>
      </c>
      <c r="CK318" s="53">
        <v>-3.8226779934036337E-5</v>
      </c>
      <c r="CL318" s="33">
        <v>0</v>
      </c>
      <c r="CM318" s="33">
        <f t="shared" si="324"/>
        <v>1.0686150333377498E-2</v>
      </c>
      <c r="CN318" s="33">
        <f t="shared" si="268"/>
        <v>5.3248221669601747E-3</v>
      </c>
      <c r="CO318" s="33">
        <f t="shared" si="269"/>
        <v>4.3039775410933512E-3</v>
      </c>
      <c r="CP318" s="33">
        <f t="shared" si="270"/>
        <v>4.5135655220194248E-3</v>
      </c>
      <c r="CQ318" s="33">
        <f t="shared" si="271"/>
        <v>3.7340316893188508E-3</v>
      </c>
      <c r="CR318" s="33">
        <f t="shared" si="272"/>
        <v>3.783720577173133E-3</v>
      </c>
      <c r="CS318" s="33">
        <f t="shared" si="273"/>
        <v>9.0499642235186695E-3</v>
      </c>
      <c r="CT318" s="33">
        <f t="shared" si="274"/>
        <v>9.4434149188560301E-3</v>
      </c>
      <c r="CU318" s="33">
        <f t="shared" si="275"/>
        <v>3.8196900807152545E-3</v>
      </c>
      <c r="CV318" s="33">
        <f t="shared" si="276"/>
        <v>4.2399927115677194E-3</v>
      </c>
      <c r="CW318" s="33">
        <f t="shared" si="277"/>
        <v>7.7707413773404621E-3</v>
      </c>
      <c r="CX318" s="35">
        <f t="shared" si="278"/>
        <v>8.338036535732618E-3</v>
      </c>
    </row>
    <row r="319" spans="1:102" x14ac:dyDescent="0.3">
      <c r="A319" s="21">
        <v>43749</v>
      </c>
      <c r="B319" s="22">
        <v>2970.27</v>
      </c>
      <c r="C319" s="23">
        <v>5321.49</v>
      </c>
      <c r="D319" s="23">
        <v>6000.0420000000004</v>
      </c>
      <c r="E319" s="23">
        <f t="shared" si="312"/>
        <v>5303.6033157061047</v>
      </c>
      <c r="F319" s="23">
        <f>VLOOKUP($A319,Data!S$7:T$800,2,0)</f>
        <v>294.24923999999999</v>
      </c>
      <c r="G319" s="23">
        <f>VLOOKUP($A319,Data!V$7:Y$800,4,0)</f>
        <v>29.027189397575505</v>
      </c>
      <c r="H319" s="23">
        <f>VLOOKUP($A319,Data!P$7:Q$800,2,0)</f>
        <v>52.759300000000003</v>
      </c>
      <c r="I319" s="23">
        <f>VLOOKUP($A319,Data!K$7:N$800,4,0)</f>
        <v>55.271424827965269</v>
      </c>
      <c r="J319" s="23">
        <f>VLOOKUP($A319,Data!AA$7:AB$800,2,0)</f>
        <v>540.79939999999999</v>
      </c>
      <c r="K319" s="23">
        <f>VLOOKUP($A319,Data!AD$7:AE$800,2,0)</f>
        <v>54.6449</v>
      </c>
      <c r="L319" s="23">
        <f>VLOOKUP($A319,Data!AL$7:AO$800,4,0)</f>
        <v>291.40682493897845</v>
      </c>
      <c r="M319" s="23">
        <f>VLOOKUP($A319,Data!AG$7:AJ$800,4,0)</f>
        <v>29.410213715636715</v>
      </c>
      <c r="N319" s="23">
        <f>VLOOKUP($A319,Data!AQ$7:AU$800,5,0)</f>
        <v>29.661063778353686</v>
      </c>
      <c r="O319" s="24">
        <f>VLOOKUP($A319,Data!AQ$7:AW$800,7,0)</f>
        <v>29.662138844094109</v>
      </c>
      <c r="P319" s="32">
        <f t="shared" si="279"/>
        <v>1.0938930544257763E-2</v>
      </c>
      <c r="Q319" s="33">
        <f t="shared" si="265"/>
        <v>1.1003938391624057E-2</v>
      </c>
      <c r="R319" s="33">
        <f t="shared" si="266"/>
        <v>1.1033329491433541E-2</v>
      </c>
      <c r="S319" s="34">
        <f t="shared" si="280"/>
        <v>1.1019169649357174E-2</v>
      </c>
      <c r="T319" s="33">
        <f t="shared" si="281"/>
        <v>1.1014999938308012E-2</v>
      </c>
      <c r="U319" s="33">
        <f t="shared" si="313"/>
        <v>1.1017316654710951E-2</v>
      </c>
      <c r="V319" s="33">
        <f t="shared" si="314"/>
        <v>1.1227922221050957E-2</v>
      </c>
      <c r="W319" s="33">
        <f t="shared" si="315"/>
        <v>1.1302475780408994E-2</v>
      </c>
      <c r="X319" s="33">
        <f t="shared" si="316"/>
        <v>1.1029544417392456E-2</v>
      </c>
      <c r="Y319" s="33">
        <f t="shared" si="317"/>
        <v>1.1015828083515977E-2</v>
      </c>
      <c r="Z319" s="33">
        <f t="shared" si="318"/>
        <v>1.1023096091836271E-2</v>
      </c>
      <c r="AA319" s="33">
        <f t="shared" si="319"/>
        <v>1.1294861938516476E-2</v>
      </c>
      <c r="AB319" s="33">
        <f t="shared" si="320"/>
        <v>1.1015808123197912E-2</v>
      </c>
      <c r="AC319" s="35">
        <f t="shared" si="321"/>
        <v>1.148410222655416E-2</v>
      </c>
      <c r="AD319" s="32">
        <f t="shared" si="282"/>
        <v>1.1061546683954759E-5</v>
      </c>
      <c r="AE319" s="33">
        <f t="shared" si="283"/>
        <v>1.3378263086893938E-5</v>
      </c>
      <c r="AF319" s="33">
        <f t="shared" si="284"/>
        <v>2.2398382942689921E-4</v>
      </c>
      <c r="AG319" s="33">
        <f t="shared" si="285"/>
        <v>2.985373887849363E-4</v>
      </c>
      <c r="AH319" s="33">
        <f t="shared" si="286"/>
        <v>2.5606025768398766E-5</v>
      </c>
      <c r="AI319" s="33">
        <f t="shared" si="287"/>
        <v>1.1889691891919796E-5</v>
      </c>
      <c r="AJ319" s="33">
        <f t="shared" si="288"/>
        <v>1.9157700212213413E-5</v>
      </c>
      <c r="AK319" s="33">
        <f t="shared" si="289"/>
        <v>2.9092354689241873E-4</v>
      </c>
      <c r="AL319" s="33">
        <f t="shared" si="290"/>
        <v>1.1869731573854736E-5</v>
      </c>
      <c r="AM319" s="35">
        <f t="shared" si="291"/>
        <v>4.8016383493010295E-4</v>
      </c>
      <c r="AN319" s="52">
        <f t="shared" si="292"/>
        <v>-1.8329553125528975E-5</v>
      </c>
      <c r="AO319" s="34">
        <f t="shared" si="293"/>
        <v>-1.6012836722589796E-5</v>
      </c>
      <c r="AP319" s="34">
        <f t="shared" si="294"/>
        <v>1.9459272961741547E-4</v>
      </c>
      <c r="AQ319" s="34">
        <f t="shared" si="295"/>
        <v>2.6914628897545256E-4</v>
      </c>
      <c r="AR319" s="34">
        <f t="shared" si="296"/>
        <v>-3.7850740410849681E-6</v>
      </c>
      <c r="AS319" s="34">
        <f t="shared" si="297"/>
        <v>-1.7501407917563938E-5</v>
      </c>
      <c r="AT319" s="34">
        <f t="shared" si="298"/>
        <v>-1.0233399597270321E-5</v>
      </c>
      <c r="AU319" s="34">
        <f t="shared" si="299"/>
        <v>2.6153244708293499E-4</v>
      </c>
      <c r="AV319" s="34">
        <f t="shared" si="300"/>
        <v>-1.7521368235628998E-5</v>
      </c>
      <c r="AW319" s="53">
        <f t="shared" si="301"/>
        <v>4.5077273512061922E-4</v>
      </c>
      <c r="AX319" s="52">
        <f t="shared" si="302"/>
        <v>-4.1697110491067946E-6</v>
      </c>
      <c r="AY319" s="34">
        <f t="shared" si="303"/>
        <v>-1.8529946461676161E-6</v>
      </c>
      <c r="AZ319" s="34">
        <f t="shared" si="304"/>
        <v>2.0875257169383765E-4</v>
      </c>
      <c r="BA319" s="34">
        <f t="shared" si="305"/>
        <v>2.8330613105187474E-4</v>
      </c>
      <c r="BB319" s="34">
        <f t="shared" si="306"/>
        <v>1.0374768035337212E-5</v>
      </c>
      <c r="BC319" s="34">
        <f t="shared" si="307"/>
        <v>-3.3415658411417581E-6</v>
      </c>
      <c r="BD319" s="34">
        <f t="shared" si="308"/>
        <v>3.9264424791518593E-6</v>
      </c>
      <c r="BE319" s="34">
        <f t="shared" si="309"/>
        <v>2.7569228915935717E-4</v>
      </c>
      <c r="BF319" s="34">
        <f t="shared" si="310"/>
        <v>-3.361526159206818E-6</v>
      </c>
      <c r="BG319" s="53">
        <f t="shared" si="311"/>
        <v>4.649325771970414E-4</v>
      </c>
      <c r="BH319" s="32">
        <v>1.1061546683954759E-5</v>
      </c>
      <c r="BI319" s="33">
        <v>1.3378263086893938E-5</v>
      </c>
      <c r="BJ319" s="33">
        <v>2.2398382942689921E-4</v>
      </c>
      <c r="BK319" s="33">
        <v>2.985373887849363E-4</v>
      </c>
      <c r="BL319" s="33">
        <v>2.5606025768398766E-5</v>
      </c>
      <c r="BM319" s="33">
        <v>1.1889691891919796E-5</v>
      </c>
      <c r="BN319" s="33">
        <v>1.9157700212213413E-5</v>
      </c>
      <c r="BO319" s="33">
        <v>2.9092354689241873E-4</v>
      </c>
      <c r="BP319" s="33">
        <v>1.1869731573854736E-5</v>
      </c>
      <c r="BQ319" s="35">
        <v>4.8016383493010295E-4</v>
      </c>
      <c r="BR319" s="32">
        <v>-1.8329553125528975E-5</v>
      </c>
      <c r="BS319" s="33">
        <v>-1.6012836722589796E-5</v>
      </c>
      <c r="BT319" s="33">
        <v>1.9459272961741547E-4</v>
      </c>
      <c r="BU319" s="33">
        <v>2.6914628897545256E-4</v>
      </c>
      <c r="BV319" s="33">
        <v>-3.7850740410849681E-6</v>
      </c>
      <c r="BW319" s="33">
        <v>-1.7501407917563938E-5</v>
      </c>
      <c r="BX319" s="33">
        <v>-1.0233399597270321E-5</v>
      </c>
      <c r="BY319" s="33">
        <v>2.6153244708293499E-4</v>
      </c>
      <c r="BZ319" s="33">
        <v>-1.7521368235628998E-5</v>
      </c>
      <c r="CA319" s="35">
        <v>4.5077273512061922E-4</v>
      </c>
      <c r="CB319" s="52">
        <v>-4.1697110491067946E-6</v>
      </c>
      <c r="CC319" s="34">
        <v>-1.8529946461676161E-6</v>
      </c>
      <c r="CD319" s="34">
        <v>2.0875257169383765E-4</v>
      </c>
      <c r="CE319" s="34">
        <v>2.8330613105187474E-4</v>
      </c>
      <c r="CF319" s="34">
        <v>1.0374768035337212E-5</v>
      </c>
      <c r="CG319" s="34">
        <v>-3.3415658411417581E-6</v>
      </c>
      <c r="CH319" s="34">
        <v>3.9264424791518593E-6</v>
      </c>
      <c r="CI319" s="34">
        <v>2.7569228915935717E-4</v>
      </c>
      <c r="CJ319" s="34">
        <v>-3.361526159206818E-6</v>
      </c>
      <c r="CK319" s="53">
        <v>4.649325771970414E-4</v>
      </c>
      <c r="CL319" s="33">
        <v>0</v>
      </c>
      <c r="CM319" s="33">
        <f t="shared" si="324"/>
        <v>1.0686144257827213E-2</v>
      </c>
      <c r="CN319" s="33">
        <f t="shared" si="268"/>
        <v>5.3248161236385538E-3</v>
      </c>
      <c r="CO319" s="33">
        <f t="shared" si="269"/>
        <v>4.3098201640761058E-3</v>
      </c>
      <c r="CP319" s="33">
        <f t="shared" si="270"/>
        <v>4.5196522662449556E-3</v>
      </c>
      <c r="CQ319" s="33">
        <f t="shared" si="271"/>
        <v>3.7384485309235327E-3</v>
      </c>
      <c r="CR319" s="33">
        <f t="shared" si="272"/>
        <v>3.8162541872488465E-3</v>
      </c>
      <c r="CS319" s="33">
        <f t="shared" si="273"/>
        <v>9.055202177743471E-3</v>
      </c>
      <c r="CT319" s="33">
        <f t="shared" si="274"/>
        <v>9.4363269893749102E-3</v>
      </c>
      <c r="CU319" s="33">
        <f t="shared" si="275"/>
        <v>3.8130565338339029E-3</v>
      </c>
      <c r="CV319" s="33">
        <f t="shared" si="276"/>
        <v>4.3103508406634461E-3</v>
      </c>
      <c r="CW319" s="33">
        <f t="shared" si="277"/>
        <v>7.7270854764288632E-3</v>
      </c>
      <c r="CX319" s="35">
        <f t="shared" si="278"/>
        <v>8.3766309979795839E-3</v>
      </c>
    </row>
    <row r="320" spans="1:102" x14ac:dyDescent="0.3">
      <c r="A320" s="21">
        <v>43748</v>
      </c>
      <c r="B320" s="22">
        <v>2938.13</v>
      </c>
      <c r="C320" s="23">
        <v>5263.57</v>
      </c>
      <c r="D320" s="23">
        <v>5934.5640000000003</v>
      </c>
      <c r="E320" s="23">
        <f t="shared" si="312"/>
        <v>5245.798966942938</v>
      </c>
      <c r="F320" s="23">
        <f>VLOOKUP($A320,Data!S$7:T$800,2,0)</f>
        <v>291.04339700000003</v>
      </c>
      <c r="G320" s="23">
        <f>VLOOKUP($A320,Data!V$7:Y$800,4,0)</f>
        <v>28.71087262246078</v>
      </c>
      <c r="H320" s="23">
        <f>VLOOKUP($A320,Data!P$7:Q$800,2,0)</f>
        <v>52.173499999999997</v>
      </c>
      <c r="I320" s="23">
        <f>VLOOKUP($A320,Data!K$7:N$800,4,0)</f>
        <v>54.653702677147137</v>
      </c>
      <c r="J320" s="23">
        <f>VLOOKUP($A320,Data!AA$7:AB$800,2,0)</f>
        <v>534.89970000000005</v>
      </c>
      <c r="K320" s="23">
        <f>VLOOKUP($A320,Data!AD$7:AE$800,2,0)</f>
        <v>54.049500000000002</v>
      </c>
      <c r="L320" s="23">
        <f>VLOOKUP($A320,Data!AL$7:AO$800,4,0)</f>
        <v>288.22964189980138</v>
      </c>
      <c r="M320" s="23">
        <f>VLOOKUP($A320,Data!AG$7:AJ$800,4,0)</f>
        <v>29.081739483241595</v>
      </c>
      <c r="N320" s="23">
        <f>VLOOKUP($A320,Data!AQ$7:AU$800,5,0)</f>
        <v>29.337883285341587</v>
      </c>
      <c r="O320" s="24">
        <f>VLOOKUP($A320,Data!AQ$7:AW$800,7,0)</f>
        <v>29.325363373284464</v>
      </c>
      <c r="P320" s="32">
        <f t="shared" si="279"/>
        <v>6.4157018565458301E-3</v>
      </c>
      <c r="Q320" s="33">
        <f t="shared" si="265"/>
        <v>6.4322084616810216E-3</v>
      </c>
      <c r="R320" s="33">
        <f t="shared" si="266"/>
        <v>6.4374330652978706E-3</v>
      </c>
      <c r="S320" s="34">
        <f t="shared" si="280"/>
        <v>6.4341733839850647E-3</v>
      </c>
      <c r="T320" s="33">
        <f t="shared" si="281"/>
        <v>6.4448756027699616E-3</v>
      </c>
      <c r="U320" s="33">
        <f t="shared" si="313"/>
        <v>6.4452515320447823E-3</v>
      </c>
      <c r="V320" s="33">
        <f t="shared" si="314"/>
        <v>6.2216856409433863E-3</v>
      </c>
      <c r="W320" s="33">
        <f t="shared" si="315"/>
        <v>6.1371841155235529E-3</v>
      </c>
      <c r="X320" s="33">
        <f t="shared" si="316"/>
        <v>6.4350541394251337E-3</v>
      </c>
      <c r="Y320" s="33">
        <f t="shared" si="317"/>
        <v>6.4821401304249182E-3</v>
      </c>
      <c r="Z320" s="33">
        <f t="shared" si="318"/>
        <v>6.4361258239835628E-3</v>
      </c>
      <c r="AA320" s="33">
        <f t="shared" si="319"/>
        <v>6.4387922748128101E-3</v>
      </c>
      <c r="AB320" s="33">
        <f t="shared" si="320"/>
        <v>6.4499987370332246E-3</v>
      </c>
      <c r="AC320" s="35">
        <f t="shared" si="321"/>
        <v>6.6255726975681384E-3</v>
      </c>
      <c r="AD320" s="32">
        <f t="shared" si="282"/>
        <v>1.266714108894007E-5</v>
      </c>
      <c r="AE320" s="33">
        <f t="shared" si="283"/>
        <v>1.3043070363760734E-5</v>
      </c>
      <c r="AF320" s="33">
        <f t="shared" si="284"/>
        <v>-2.1052282073763529E-4</v>
      </c>
      <c r="AG320" s="33">
        <f t="shared" si="285"/>
        <v>-2.9502434615746864E-4</v>
      </c>
      <c r="AH320" s="33">
        <f t="shared" si="286"/>
        <v>2.8456777441121517E-6</v>
      </c>
      <c r="AI320" s="33">
        <f t="shared" si="287"/>
        <v>4.9931668743896651E-5</v>
      </c>
      <c r="AJ320" s="33">
        <f t="shared" si="288"/>
        <v>3.9173623025412496E-6</v>
      </c>
      <c r="AK320" s="33">
        <f t="shared" si="289"/>
        <v>6.583813131788574E-6</v>
      </c>
      <c r="AL320" s="33">
        <f t="shared" si="290"/>
        <v>1.7790275352203011E-5</v>
      </c>
      <c r="AM320" s="35">
        <f t="shared" si="291"/>
        <v>1.9336423588711682E-4</v>
      </c>
      <c r="AN320" s="52">
        <f t="shared" si="292"/>
        <v>7.4425374720910042E-6</v>
      </c>
      <c r="AO320" s="34">
        <f t="shared" si="293"/>
        <v>7.8184667469116675E-6</v>
      </c>
      <c r="AP320" s="34">
        <f t="shared" si="294"/>
        <v>-2.1574742435448435E-4</v>
      </c>
      <c r="AQ320" s="34">
        <f t="shared" si="295"/>
        <v>-3.0024894977431771E-4</v>
      </c>
      <c r="AR320" s="34">
        <f t="shared" si="296"/>
        <v>-2.3789258727369145E-6</v>
      </c>
      <c r="AS320" s="34">
        <f t="shared" si="297"/>
        <v>4.4707065127047585E-5</v>
      </c>
      <c r="AT320" s="34">
        <f t="shared" si="298"/>
        <v>-1.3072413143078165E-6</v>
      </c>
      <c r="AU320" s="34">
        <f t="shared" si="299"/>
        <v>1.3592095149395078E-6</v>
      </c>
      <c r="AV320" s="34">
        <f t="shared" si="300"/>
        <v>1.2565671735353945E-5</v>
      </c>
      <c r="AW320" s="53">
        <f t="shared" si="301"/>
        <v>1.8813963227026775E-4</v>
      </c>
      <c r="AX320" s="52">
        <f t="shared" si="302"/>
        <v>1.0702218784963691E-5</v>
      </c>
      <c r="AY320" s="34">
        <f t="shared" si="303"/>
        <v>1.1078148059784354E-5</v>
      </c>
      <c r="AZ320" s="34">
        <f t="shared" si="304"/>
        <v>-2.1248774304161167E-4</v>
      </c>
      <c r="BA320" s="34">
        <f t="shared" si="305"/>
        <v>-2.9698926846144502E-4</v>
      </c>
      <c r="BB320" s="34">
        <f t="shared" si="306"/>
        <v>8.8075544013577201E-7</v>
      </c>
      <c r="BC320" s="34">
        <f t="shared" si="307"/>
        <v>4.7966746439920271E-5</v>
      </c>
      <c r="BD320" s="34">
        <f t="shared" si="308"/>
        <v>1.9524399985648699E-6</v>
      </c>
      <c r="BE320" s="34">
        <f t="shared" si="309"/>
        <v>4.6188908278121943E-6</v>
      </c>
      <c r="BF320" s="34">
        <f t="shared" si="310"/>
        <v>1.5825353048226631E-5</v>
      </c>
      <c r="BG320" s="53">
        <f t="shared" si="311"/>
        <v>1.9139931358314044E-4</v>
      </c>
      <c r="BH320" s="32">
        <v>1.266714108894007E-5</v>
      </c>
      <c r="BI320" s="33">
        <v>1.3043070363760734E-5</v>
      </c>
      <c r="BJ320" s="33">
        <v>-2.1052282073763529E-4</v>
      </c>
      <c r="BK320" s="33">
        <v>-2.9502434615746864E-4</v>
      </c>
      <c r="BL320" s="33">
        <v>2.8456777441121517E-6</v>
      </c>
      <c r="BM320" s="33">
        <v>4.9931668743896651E-5</v>
      </c>
      <c r="BN320" s="33">
        <v>3.9173623025412496E-6</v>
      </c>
      <c r="BO320" s="33">
        <v>6.583813131788574E-6</v>
      </c>
      <c r="BP320" s="33">
        <v>1.7790275352203011E-5</v>
      </c>
      <c r="BQ320" s="35">
        <v>1.9336423588711682E-4</v>
      </c>
      <c r="BR320" s="32">
        <v>7.4425374720910042E-6</v>
      </c>
      <c r="BS320" s="33">
        <v>7.8184667469116675E-6</v>
      </c>
      <c r="BT320" s="33">
        <v>-2.1574742435448435E-4</v>
      </c>
      <c r="BU320" s="33">
        <v>-3.0024894977431771E-4</v>
      </c>
      <c r="BV320" s="33">
        <v>-2.3789258727369145E-6</v>
      </c>
      <c r="BW320" s="33">
        <v>4.4707065127047585E-5</v>
      </c>
      <c r="BX320" s="33">
        <v>-1.3072413143078165E-6</v>
      </c>
      <c r="BY320" s="33">
        <v>1.3592095149395078E-6</v>
      </c>
      <c r="BZ320" s="33">
        <v>1.2565671735353945E-5</v>
      </c>
      <c r="CA320" s="35">
        <v>1.8813963227026775E-4</v>
      </c>
      <c r="CB320" s="52">
        <v>1.0702218784963691E-5</v>
      </c>
      <c r="CC320" s="34">
        <v>1.1078148059784354E-5</v>
      </c>
      <c r="CD320" s="34">
        <v>-2.1248774304161167E-4</v>
      </c>
      <c r="CE320" s="34">
        <v>-2.9698926846144502E-4</v>
      </c>
      <c r="CF320" s="34">
        <v>8.8075544013577201E-7</v>
      </c>
      <c r="CG320" s="34">
        <v>4.7966746439920271E-5</v>
      </c>
      <c r="CH320" s="34">
        <v>1.9524399985648699E-6</v>
      </c>
      <c r="CI320" s="34">
        <v>4.6188908278121943E-6</v>
      </c>
      <c r="CJ320" s="34">
        <v>1.5825353048226631E-5</v>
      </c>
      <c r="CK320" s="53">
        <v>1.9139931358314044E-4</v>
      </c>
      <c r="CL320" s="33">
        <v>0</v>
      </c>
      <c r="CM320" s="33">
        <f t="shared" si="324"/>
        <v>1.0656763250816326E-2</v>
      </c>
      <c r="CN320" s="33">
        <f t="shared" si="268"/>
        <v>5.3096706527715476E-3</v>
      </c>
      <c r="CO320" s="33">
        <f t="shared" si="269"/>
        <v>4.2988319789731833E-3</v>
      </c>
      <c r="CP320" s="33">
        <f t="shared" si="270"/>
        <v>4.506359983350583E-3</v>
      </c>
      <c r="CQ320" s="33">
        <f t="shared" si="271"/>
        <v>3.5161235965495141E-3</v>
      </c>
      <c r="CR320" s="33">
        <f t="shared" si="272"/>
        <v>3.5199267377250543E-3</v>
      </c>
      <c r="CS320" s="33">
        <f t="shared" si="273"/>
        <v>9.029646155517046E-3</v>
      </c>
      <c r="CT320" s="33">
        <f t="shared" si="274"/>
        <v>9.4244558726435113E-3</v>
      </c>
      <c r="CU320" s="33">
        <f t="shared" si="275"/>
        <v>3.794035455403133E-3</v>
      </c>
      <c r="CV320" s="33">
        <f t="shared" si="276"/>
        <v>4.0214365581490163E-3</v>
      </c>
      <c r="CW320" s="33">
        <f t="shared" si="277"/>
        <v>7.7152543557794662E-3</v>
      </c>
      <c r="CX320" s="35">
        <f t="shared" si="278"/>
        <v>7.8979423175264962E-3</v>
      </c>
    </row>
    <row r="321" spans="1:102" x14ac:dyDescent="0.3">
      <c r="A321" s="21">
        <v>43747</v>
      </c>
      <c r="B321" s="22">
        <v>2919.4</v>
      </c>
      <c r="C321" s="23">
        <v>5229.93</v>
      </c>
      <c r="D321" s="23">
        <v>5896.6049999999996</v>
      </c>
      <c r="E321" s="23">
        <f t="shared" si="312"/>
        <v>5212.2623671498759</v>
      </c>
      <c r="F321" s="23">
        <f>VLOOKUP($A321,Data!S$7:T$800,2,0)</f>
        <v>289.17966999999999</v>
      </c>
      <c r="G321" s="23">
        <f>VLOOKUP($A321,Data!V$7:Y$800,4,0)</f>
        <v>28.527008874805784</v>
      </c>
      <c r="H321" s="23">
        <f>VLOOKUP($A321,Data!P$7:Q$800,2,0)</f>
        <v>51.850900000000003</v>
      </c>
      <c r="I321" s="23">
        <f>VLOOKUP($A321,Data!K$7:N$800,4,0)</f>
        <v>54.320328817975444</v>
      </c>
      <c r="J321" s="23">
        <f>VLOOKUP($A321,Data!AA$7:AB$800,2,0)</f>
        <v>531.4796</v>
      </c>
      <c r="K321" s="23">
        <f>VLOOKUP($A321,Data!AD$7:AE$800,2,0)</f>
        <v>53.7014</v>
      </c>
      <c r="L321" s="23">
        <f>VLOOKUP($A321,Data!AL$7:AO$800,4,0)</f>
        <v>286.38642284807065</v>
      </c>
      <c r="M321" s="23">
        <f>VLOOKUP($A321,Data!AG$7:AJ$800,4,0)</f>
        <v>28.895686162403695</v>
      </c>
      <c r="N321" s="23">
        <f>VLOOKUP($A321,Data!AQ$7:AU$800,5,0)</f>
        <v>29.149866682057628</v>
      </c>
      <c r="O321" s="24">
        <f>VLOOKUP($A321,Data!AQ$7:AW$800,7,0)</f>
        <v>29.132344904270592</v>
      </c>
      <c r="P321" s="32">
        <f t="shared" si="279"/>
        <v>9.104546742895181E-3</v>
      </c>
      <c r="Q321" s="33">
        <f t="shared" si="265"/>
        <v>9.3252869281943429E-3</v>
      </c>
      <c r="R321" s="33">
        <f t="shared" si="266"/>
        <v>9.4214413969944122E-3</v>
      </c>
      <c r="S321" s="34">
        <f t="shared" si="280"/>
        <v>9.3739071988795282E-3</v>
      </c>
      <c r="T321" s="33">
        <f t="shared" si="281"/>
        <v>9.3715427379594818E-3</v>
      </c>
      <c r="U321" s="33">
        <f t="shared" si="313"/>
        <v>9.3730146881065846E-3</v>
      </c>
      <c r="V321" s="33">
        <f t="shared" si="314"/>
        <v>9.3693546377624504E-3</v>
      </c>
      <c r="W321" s="33">
        <f t="shared" si="315"/>
        <v>9.475218658892004E-3</v>
      </c>
      <c r="X321" s="33">
        <f t="shared" si="316"/>
        <v>9.4186266251741202E-3</v>
      </c>
      <c r="Y321" s="33">
        <f t="shared" si="317"/>
        <v>9.3394355740585855E-3</v>
      </c>
      <c r="Z321" s="33">
        <f t="shared" si="318"/>
        <v>9.3640250485858001E-3</v>
      </c>
      <c r="AA321" s="33">
        <f t="shared" si="319"/>
        <v>9.3823864359661169E-3</v>
      </c>
      <c r="AB321" s="33">
        <f t="shared" si="320"/>
        <v>9.3382499315426415E-3</v>
      </c>
      <c r="AC321" s="35">
        <f t="shared" si="321"/>
        <v>8.7775794557882758E-3</v>
      </c>
      <c r="AD321" s="32">
        <f t="shared" si="282"/>
        <v>4.6255809765138878E-5</v>
      </c>
      <c r="AE321" s="33">
        <f t="shared" si="283"/>
        <v>4.7727759912241652E-5</v>
      </c>
      <c r="AF321" s="33">
        <f t="shared" si="284"/>
        <v>4.406770956810746E-5</v>
      </c>
      <c r="AG321" s="33">
        <f t="shared" si="285"/>
        <v>1.4993173069766108E-4</v>
      </c>
      <c r="AH321" s="33">
        <f t="shared" si="286"/>
        <v>9.3339696979777287E-5</v>
      </c>
      <c r="AI321" s="33">
        <f t="shared" si="287"/>
        <v>1.4148645864242582E-5</v>
      </c>
      <c r="AJ321" s="33">
        <f t="shared" si="288"/>
        <v>3.8738120391457187E-5</v>
      </c>
      <c r="AK321" s="33">
        <f t="shared" si="289"/>
        <v>5.7099507771773972E-5</v>
      </c>
      <c r="AL321" s="33">
        <f t="shared" si="290"/>
        <v>1.2963003348298585E-5</v>
      </c>
      <c r="AM321" s="35">
        <f t="shared" si="291"/>
        <v>-5.477074724060671E-4</v>
      </c>
      <c r="AN321" s="52">
        <f t="shared" si="292"/>
        <v>-4.9898659034930404E-5</v>
      </c>
      <c r="AO321" s="34">
        <f t="shared" si="293"/>
        <v>-4.842670888782763E-5</v>
      </c>
      <c r="AP321" s="34">
        <f t="shared" si="294"/>
        <v>-5.2086759231961821E-5</v>
      </c>
      <c r="AQ321" s="34">
        <f t="shared" si="295"/>
        <v>5.3777261897591799E-5</v>
      </c>
      <c r="AR321" s="34">
        <f t="shared" si="296"/>
        <v>-2.8147718202919947E-6</v>
      </c>
      <c r="AS321" s="34">
        <f t="shared" si="297"/>
        <v>-8.20058229358267E-5</v>
      </c>
      <c r="AT321" s="34">
        <f t="shared" si="298"/>
        <v>-5.7416348408612095E-5</v>
      </c>
      <c r="AU321" s="34">
        <f t="shared" si="299"/>
        <v>-3.905496102829531E-5</v>
      </c>
      <c r="AV321" s="34">
        <f t="shared" si="300"/>
        <v>-8.3191465451770696E-5</v>
      </c>
      <c r="AW321" s="53">
        <f t="shared" si="301"/>
        <v>-6.4386194120613638E-4</v>
      </c>
      <c r="AX321" s="52">
        <f t="shared" si="302"/>
        <v>-2.3644609199457989E-6</v>
      </c>
      <c r="AY321" s="34">
        <f t="shared" si="303"/>
        <v>-8.9251077284302482E-7</v>
      </c>
      <c r="AZ321" s="34">
        <f t="shared" si="304"/>
        <v>-4.5525611169772162E-6</v>
      </c>
      <c r="BA321" s="34">
        <f t="shared" si="305"/>
        <v>1.013114600125764E-4</v>
      </c>
      <c r="BB321" s="34">
        <f t="shared" si="306"/>
        <v>4.471942629469261E-5</v>
      </c>
      <c r="BC321" s="34">
        <f t="shared" si="307"/>
        <v>-3.4471624820842095E-5</v>
      </c>
      <c r="BD321" s="34">
        <f t="shared" si="308"/>
        <v>-9.8821502936274896E-6</v>
      </c>
      <c r="BE321" s="34">
        <f t="shared" si="309"/>
        <v>8.4792370866892952E-6</v>
      </c>
      <c r="BF321" s="34">
        <f t="shared" si="310"/>
        <v>-3.5657267336786092E-5</v>
      </c>
      <c r="BG321" s="53">
        <f t="shared" si="311"/>
        <v>-5.9632774309115177E-4</v>
      </c>
      <c r="BH321" s="32">
        <v>4.6255809765138878E-5</v>
      </c>
      <c r="BI321" s="33">
        <v>4.7727759912241652E-5</v>
      </c>
      <c r="BJ321" s="33">
        <v>4.406770956810746E-5</v>
      </c>
      <c r="BK321" s="33">
        <v>1.4993173069766108E-4</v>
      </c>
      <c r="BL321" s="33">
        <v>9.3339696979777287E-5</v>
      </c>
      <c r="BM321" s="33">
        <v>1.4148645864242582E-5</v>
      </c>
      <c r="BN321" s="33">
        <v>3.8738120391457187E-5</v>
      </c>
      <c r="BO321" s="33">
        <v>5.7099507771773972E-5</v>
      </c>
      <c r="BP321" s="33">
        <v>1.2963003348298585E-5</v>
      </c>
      <c r="BQ321" s="35">
        <v>-5.477074724060671E-4</v>
      </c>
      <c r="BR321" s="32">
        <v>-4.9898659034930404E-5</v>
      </c>
      <c r="BS321" s="33">
        <v>-4.842670888782763E-5</v>
      </c>
      <c r="BT321" s="33">
        <v>-5.2086759231961821E-5</v>
      </c>
      <c r="BU321" s="33">
        <v>5.3777261897591799E-5</v>
      </c>
      <c r="BV321" s="33">
        <v>-2.8147718202919947E-6</v>
      </c>
      <c r="BW321" s="33">
        <v>-8.20058229358267E-5</v>
      </c>
      <c r="BX321" s="33">
        <v>-5.7416348408612095E-5</v>
      </c>
      <c r="BY321" s="33">
        <v>-3.905496102829531E-5</v>
      </c>
      <c r="BZ321" s="33">
        <v>-8.3191465451770696E-5</v>
      </c>
      <c r="CA321" s="35">
        <v>-6.4386194120613638E-4</v>
      </c>
      <c r="CB321" s="52">
        <v>-2.3644609199457989E-6</v>
      </c>
      <c r="CC321" s="34">
        <v>-8.9251077284302482E-7</v>
      </c>
      <c r="CD321" s="34">
        <v>-4.5525611169772162E-6</v>
      </c>
      <c r="CE321" s="34">
        <v>1.013114600125764E-4</v>
      </c>
      <c r="CF321" s="34">
        <v>4.471942629469261E-5</v>
      </c>
      <c r="CG321" s="34">
        <v>-3.4471624820842095E-5</v>
      </c>
      <c r="CH321" s="34">
        <v>-9.8821502936274896E-6</v>
      </c>
      <c r="CI321" s="34">
        <v>8.4792370866892952E-6</v>
      </c>
      <c r="CJ321" s="34">
        <v>-3.5657267336786092E-5</v>
      </c>
      <c r="CK321" s="53">
        <v>-5.9632774309115177E-4</v>
      </c>
      <c r="CL321" s="33">
        <v>0</v>
      </c>
      <c r="CM321" s="33">
        <f t="shared" si="324"/>
        <v>1.0651516743872769E-2</v>
      </c>
      <c r="CN321" s="33">
        <f t="shared" si="268"/>
        <v>5.3077079259022941E-3</v>
      </c>
      <c r="CO321" s="33">
        <f t="shared" si="269"/>
        <v>4.2861918480445738E-3</v>
      </c>
      <c r="CP321" s="33">
        <f t="shared" si="270"/>
        <v>4.4933420401349622E-3</v>
      </c>
      <c r="CQ321" s="33">
        <f t="shared" si="271"/>
        <v>3.7260803565852818E-3</v>
      </c>
      <c r="CR321" s="33">
        <f t="shared" si="272"/>
        <v>3.8141836391853978E-3</v>
      </c>
      <c r="CS321" s="33">
        <f t="shared" si="273"/>
        <v>9.0267931416085911E-3</v>
      </c>
      <c r="CT321" s="33">
        <f t="shared" si="274"/>
        <v>9.3743782353530314E-3</v>
      </c>
      <c r="CU321" s="33">
        <f t="shared" si="275"/>
        <v>3.7901283769374849E-3</v>
      </c>
      <c r="CV321" s="33">
        <f t="shared" si="276"/>
        <v>4.0148685586149924E-3</v>
      </c>
      <c r="CW321" s="33">
        <f t="shared" si="277"/>
        <v>7.6974417154354047E-3</v>
      </c>
      <c r="CX321" s="35">
        <f t="shared" si="278"/>
        <v>7.7043336702256049E-3</v>
      </c>
    </row>
    <row r="322" spans="1:102" x14ac:dyDescent="0.3">
      <c r="A322" s="21">
        <v>43746</v>
      </c>
      <c r="B322" s="22">
        <v>2893.06</v>
      </c>
      <c r="C322" s="23">
        <v>5181.6099999999997</v>
      </c>
      <c r="D322" s="23">
        <v>5841.5690000000004</v>
      </c>
      <c r="E322" s="23">
        <f t="shared" si="312"/>
        <v>5163.856852228786</v>
      </c>
      <c r="F322" s="23">
        <f>VLOOKUP($A322,Data!S$7:T$800,2,0)</f>
        <v>286.49477200000001</v>
      </c>
      <c r="G322" s="23">
        <f>VLOOKUP($A322,Data!V$7:Y$800,4,0)</f>
        <v>28.262107723991956</v>
      </c>
      <c r="H322" s="23">
        <f>VLOOKUP($A322,Data!P$7:Q$800,2,0)</f>
        <v>51.369599999999998</v>
      </c>
      <c r="I322" s="23">
        <f>VLOOKUP($A322,Data!K$7:N$800,4,0)</f>
        <v>53.810462915712861</v>
      </c>
      <c r="J322" s="23">
        <f>VLOOKUP($A322,Data!AA$7:AB$800,2,0)</f>
        <v>526.52049999999997</v>
      </c>
      <c r="K322" s="23">
        <f>VLOOKUP($A322,Data!AD$7:AE$800,2,0)</f>
        <v>53.204500000000003</v>
      </c>
      <c r="L322" s="23">
        <f>VLOOKUP($A322,Data!AL$7:AO$800,4,0)</f>
        <v>283.7295720285706</v>
      </c>
      <c r="M322" s="23">
        <f>VLOOKUP($A322,Data!AG$7:AJ$800,4,0)</f>
        <v>28.627095688118388</v>
      </c>
      <c r="N322" s="23">
        <f>VLOOKUP($A322,Data!AQ$7:AU$800,5,0)</f>
        <v>28.88017637698233</v>
      </c>
      <c r="O322" s="24">
        <f>VLOOKUP($A322,Data!AQ$7:AW$800,7,0)</f>
        <v>28.878858429810467</v>
      </c>
      <c r="P322" s="32">
        <f t="shared" si="279"/>
        <v>-1.5560826054260457E-2</v>
      </c>
      <c r="Q322" s="33">
        <f t="shared" si="265"/>
        <v>-1.5543125952327652E-2</v>
      </c>
      <c r="R322" s="33">
        <f t="shared" si="266"/>
        <v>-1.5537189469818635E-2</v>
      </c>
      <c r="S322" s="34">
        <f t="shared" si="280"/>
        <v>-1.5540734957484908E-2</v>
      </c>
      <c r="T322" s="33">
        <f t="shared" si="281"/>
        <v>-1.5541762580076668E-2</v>
      </c>
      <c r="U322" s="33">
        <f t="shared" si="313"/>
        <v>-1.5541834704799751E-2</v>
      </c>
      <c r="V322" s="33">
        <f t="shared" si="314"/>
        <v>-1.5538401392093615E-2</v>
      </c>
      <c r="W322" s="33">
        <f t="shared" si="315"/>
        <v>-1.5605381165919363E-2</v>
      </c>
      <c r="X322" s="33">
        <f t="shared" si="316"/>
        <v>-1.553984178574308E-2</v>
      </c>
      <c r="Y322" s="33">
        <f t="shared" si="317"/>
        <v>-1.5526352796630727E-2</v>
      </c>
      <c r="Z322" s="33">
        <f t="shared" si="318"/>
        <v>-1.5540807587312577E-2</v>
      </c>
      <c r="AA322" s="33">
        <f t="shared" si="319"/>
        <v>-1.5639975750925461E-2</v>
      </c>
      <c r="AB322" s="33">
        <f t="shared" si="320"/>
        <v>-1.5529661485964019E-2</v>
      </c>
      <c r="AC322" s="35">
        <f t="shared" si="321"/>
        <v>-1.3475025782070049E-2</v>
      </c>
      <c r="AD322" s="32">
        <f t="shared" si="282"/>
        <v>1.3633722509842627E-6</v>
      </c>
      <c r="AE322" s="33">
        <f t="shared" si="283"/>
        <v>1.2912475279014402E-6</v>
      </c>
      <c r="AF322" s="33">
        <f t="shared" si="284"/>
        <v>4.7245602340373338E-6</v>
      </c>
      <c r="AG322" s="33">
        <f t="shared" si="285"/>
        <v>-6.2255213591710934E-5</v>
      </c>
      <c r="AH322" s="33">
        <f t="shared" si="286"/>
        <v>3.2841665845717571E-6</v>
      </c>
      <c r="AI322" s="33">
        <f t="shared" si="287"/>
        <v>1.6773155696925279E-5</v>
      </c>
      <c r="AJ322" s="33">
        <f t="shared" si="288"/>
        <v>2.3183650150748747E-6</v>
      </c>
      <c r="AK322" s="33">
        <f t="shared" si="289"/>
        <v>-9.6849798597808956E-5</v>
      </c>
      <c r="AL322" s="33">
        <f t="shared" si="290"/>
        <v>1.3464466363632965E-5</v>
      </c>
      <c r="AM322" s="35">
        <f t="shared" si="291"/>
        <v>2.068100170257603E-3</v>
      </c>
      <c r="AN322" s="52">
        <f t="shared" si="292"/>
        <v>-4.5731102580326422E-6</v>
      </c>
      <c r="AO322" s="34">
        <f t="shared" si="293"/>
        <v>-4.6452349811154647E-6</v>
      </c>
      <c r="AP322" s="34">
        <f t="shared" si="294"/>
        <v>-1.2119222749795711E-6</v>
      </c>
      <c r="AQ322" s="34">
        <f t="shared" si="295"/>
        <v>-6.8191696100727839E-5</v>
      </c>
      <c r="AR322" s="34">
        <f t="shared" si="296"/>
        <v>-2.6523159244451477E-6</v>
      </c>
      <c r="AS322" s="34">
        <f t="shared" si="297"/>
        <v>1.0836673187908374E-5</v>
      </c>
      <c r="AT322" s="34">
        <f t="shared" si="298"/>
        <v>-3.6181174939420302E-6</v>
      </c>
      <c r="AU322" s="34">
        <f t="shared" si="299"/>
        <v>-1.0278628110682586E-4</v>
      </c>
      <c r="AV322" s="34">
        <f t="shared" si="300"/>
        <v>7.5279838546160605E-6</v>
      </c>
      <c r="AW322" s="53">
        <f t="shared" si="301"/>
        <v>2.062163687748586E-3</v>
      </c>
      <c r="AX322" s="52">
        <f t="shared" si="302"/>
        <v>-1.0276225917982273E-6</v>
      </c>
      <c r="AY322" s="34">
        <f t="shared" si="303"/>
        <v>-1.0997473148810499E-6</v>
      </c>
      <c r="AZ322" s="34">
        <f t="shared" si="304"/>
        <v>2.3335653912548437E-6</v>
      </c>
      <c r="BA322" s="34">
        <f t="shared" si="305"/>
        <v>-6.4646208434493424E-5</v>
      </c>
      <c r="BB322" s="34">
        <f t="shared" si="306"/>
        <v>8.9317174178926706E-7</v>
      </c>
      <c r="BC322" s="34">
        <f t="shared" si="307"/>
        <v>1.4382160854142789E-5</v>
      </c>
      <c r="BD322" s="34">
        <f t="shared" si="308"/>
        <v>-7.2629827707615391E-8</v>
      </c>
      <c r="BE322" s="34">
        <f t="shared" si="309"/>
        <v>-9.9240793440591446E-5</v>
      </c>
      <c r="BF322" s="34">
        <f t="shared" si="310"/>
        <v>1.1073471520850475E-5</v>
      </c>
      <c r="BG322" s="53">
        <f t="shared" si="311"/>
        <v>2.0657091754148205E-3</v>
      </c>
      <c r="BH322" s="32">
        <v>1.3633722509842627E-6</v>
      </c>
      <c r="BI322" s="33">
        <v>1.2912475279014402E-6</v>
      </c>
      <c r="BJ322" s="33">
        <v>4.7245602340373338E-6</v>
      </c>
      <c r="BK322" s="33">
        <v>-6.2255213591710934E-5</v>
      </c>
      <c r="BL322" s="33">
        <v>3.2841665845717571E-6</v>
      </c>
      <c r="BM322" s="33">
        <v>1.6773155696925279E-5</v>
      </c>
      <c r="BN322" s="33">
        <v>2.3183650150748747E-6</v>
      </c>
      <c r="BO322" s="33">
        <v>-9.6849798597808956E-5</v>
      </c>
      <c r="BP322" s="33">
        <v>1.3464466363632965E-5</v>
      </c>
      <c r="BQ322" s="35">
        <v>2.068100170257603E-3</v>
      </c>
      <c r="BR322" s="32">
        <v>-4.5731102580326422E-6</v>
      </c>
      <c r="BS322" s="33">
        <v>-4.6452349811154647E-6</v>
      </c>
      <c r="BT322" s="33">
        <v>-1.2119222749795711E-6</v>
      </c>
      <c r="BU322" s="33">
        <v>-6.8191696100727839E-5</v>
      </c>
      <c r="BV322" s="33">
        <v>-2.6523159244451477E-6</v>
      </c>
      <c r="BW322" s="33">
        <v>1.0836673187908374E-5</v>
      </c>
      <c r="BX322" s="33">
        <v>-3.6181174939420302E-6</v>
      </c>
      <c r="BY322" s="33">
        <v>-1.0278628110682586E-4</v>
      </c>
      <c r="BZ322" s="33">
        <v>7.5279838546160605E-6</v>
      </c>
      <c r="CA322" s="35">
        <v>2.062163687748586E-3</v>
      </c>
      <c r="CB322" s="52">
        <v>-1.0276225917982273E-6</v>
      </c>
      <c r="CC322" s="34">
        <v>-1.0997473148810499E-6</v>
      </c>
      <c r="CD322" s="34">
        <v>2.3335653912548437E-6</v>
      </c>
      <c r="CE322" s="34">
        <v>-6.4646208434493424E-5</v>
      </c>
      <c r="CF322" s="34">
        <v>8.9317174178926706E-7</v>
      </c>
      <c r="CG322" s="34">
        <v>1.4382160854142789E-5</v>
      </c>
      <c r="CH322" s="34">
        <v>-7.2629827707615391E-8</v>
      </c>
      <c r="CI322" s="34">
        <v>-9.9240793440591446E-5</v>
      </c>
      <c r="CJ322" s="34">
        <v>1.1073471520850475E-5</v>
      </c>
      <c r="CK322" s="53">
        <v>2.0657091754148205E-3</v>
      </c>
      <c r="CL322" s="33">
        <v>0</v>
      </c>
      <c r="CM322" s="33">
        <f t="shared" si="324"/>
        <v>1.0555245101772526E-2</v>
      </c>
      <c r="CN322" s="33">
        <f t="shared" si="268"/>
        <v>5.2592835189182452E-3</v>
      </c>
      <c r="CO322" s="33">
        <f t="shared" si="269"/>
        <v>4.2401690813298476E-3</v>
      </c>
      <c r="CP322" s="33">
        <f t="shared" si="270"/>
        <v>4.445845013401728E-3</v>
      </c>
      <c r="CQ322" s="33">
        <f t="shared" si="271"/>
        <v>3.6822590247882481E-3</v>
      </c>
      <c r="CR322" s="33">
        <f t="shared" si="272"/>
        <v>3.6650927104828757E-3</v>
      </c>
      <c r="CS322" s="33">
        <f t="shared" si="273"/>
        <v>8.9334896769881489E-3</v>
      </c>
      <c r="CT322" s="33">
        <f t="shared" si="274"/>
        <v>9.3602290996721571E-3</v>
      </c>
      <c r="CU322" s="33">
        <f t="shared" si="275"/>
        <v>3.7516041756822105E-3</v>
      </c>
      <c r="CV322" s="33">
        <f t="shared" si="276"/>
        <v>3.9580726846619729E-3</v>
      </c>
      <c r="CW322" s="33">
        <f t="shared" si="277"/>
        <v>7.6844997851044372E-3</v>
      </c>
      <c r="CX322" s="35">
        <f t="shared" si="278"/>
        <v>8.2514584326780493E-3</v>
      </c>
    </row>
    <row r="323" spans="1:102" x14ac:dyDescent="0.3">
      <c r="A323" s="21">
        <v>43745</v>
      </c>
      <c r="B323" s="22">
        <v>2938.79</v>
      </c>
      <c r="C323" s="23">
        <v>5263.42</v>
      </c>
      <c r="D323" s="23">
        <v>5933.7629999999999</v>
      </c>
      <c r="E323" s="23">
        <f t="shared" si="312"/>
        <v>5245.3738164633742</v>
      </c>
      <c r="F323" s="23">
        <f>VLOOKUP($A323,Data!S$7:T$800,2,0)</f>
        <v>291.01769999999999</v>
      </c>
      <c r="G323" s="23">
        <f>VLOOKUP($A323,Data!V$7:Y$800,4,0)</f>
        <v>28.708287177969886</v>
      </c>
      <c r="H323" s="23">
        <f>VLOOKUP($A323,Data!P$7:Q$800,2,0)</f>
        <v>52.180399999999999</v>
      </c>
      <c r="I323" s="23">
        <f>VLOOKUP($A323,Data!K$7:N$800,4,0)</f>
        <v>54.66350779065219</v>
      </c>
      <c r="J323" s="23">
        <f>VLOOKUP($A323,Data!AA$7:AB$800,2,0)</f>
        <v>534.83169999999996</v>
      </c>
      <c r="K323" s="23">
        <f>VLOOKUP($A323,Data!AD$7:AE$800,2,0)</f>
        <v>54.043599999999998</v>
      </c>
      <c r="L323" s="23">
        <f>VLOOKUP($A323,Data!AL$7:AO$800,4,0)</f>
        <v>288.20856589617841</v>
      </c>
      <c r="M323" s="23">
        <f>VLOOKUP($A323,Data!AG$7:AJ$800,4,0)</f>
        <v>29.081936469288006</v>
      </c>
      <c r="N323" s="23">
        <f>VLOOKUP($A323,Data!AQ$7:AU$800,5,0)</f>
        <v>29.33575065407679</v>
      </c>
      <c r="O323" s="24">
        <f>VLOOKUP($A323,Data!AQ$7:AW$800,7,0)</f>
        <v>29.273317132903049</v>
      </c>
      <c r="P323" s="32">
        <f t="shared" si="279"/>
        <v>-4.4783046127893078E-3</v>
      </c>
      <c r="Q323" s="33">
        <f t="shared" si="265"/>
        <v>-4.4769428929714028E-3</v>
      </c>
      <c r="R323" s="33">
        <f t="shared" si="266"/>
        <v>-4.4743401149446305E-3</v>
      </c>
      <c r="S323" s="34">
        <f t="shared" si="280"/>
        <v>-4.4749347896213317E-3</v>
      </c>
      <c r="T323" s="33">
        <f t="shared" si="281"/>
        <v>-4.4798895856779097E-3</v>
      </c>
      <c r="U323" s="33">
        <f t="shared" si="313"/>
        <v>-4.480571847968573E-3</v>
      </c>
      <c r="V323" s="33">
        <f t="shared" si="314"/>
        <v>-4.479616599764924E-3</v>
      </c>
      <c r="W323" s="33">
        <f t="shared" si="315"/>
        <v>-4.4642857142856984E-3</v>
      </c>
      <c r="X323" s="33">
        <f t="shared" si="316"/>
        <v>-4.4797616849427957E-3</v>
      </c>
      <c r="Y323" s="33">
        <f t="shared" si="317"/>
        <v>-4.4707412367392951E-3</v>
      </c>
      <c r="Z323" s="33">
        <f t="shared" si="318"/>
        <v>-4.4645714163815686E-3</v>
      </c>
      <c r="AA323" s="33">
        <f t="shared" si="319"/>
        <v>-4.5210882977647637E-3</v>
      </c>
      <c r="AB323" s="33">
        <f t="shared" si="320"/>
        <v>-4.434490577682193E-3</v>
      </c>
      <c r="AC323" s="35">
        <f t="shared" si="321"/>
        <v>-6.7251790099797093E-3</v>
      </c>
      <c r="AD323" s="32">
        <f t="shared" si="282"/>
        <v>-2.946692706506937E-6</v>
      </c>
      <c r="AE323" s="33">
        <f t="shared" si="283"/>
        <v>-3.6289549971701973E-6</v>
      </c>
      <c r="AF323" s="33">
        <f t="shared" si="284"/>
        <v>-2.6737067935211911E-6</v>
      </c>
      <c r="AG323" s="33">
        <f t="shared" si="285"/>
        <v>1.2657178685704373E-5</v>
      </c>
      <c r="AH323" s="33">
        <f t="shared" si="286"/>
        <v>-2.8187919713928977E-6</v>
      </c>
      <c r="AI323" s="33">
        <f t="shared" si="287"/>
        <v>6.2016562321076663E-6</v>
      </c>
      <c r="AJ323" s="33">
        <f t="shared" si="288"/>
        <v>1.2371476589834174E-5</v>
      </c>
      <c r="AK323" s="33">
        <f t="shared" si="289"/>
        <v>-4.4145404793360932E-5</v>
      </c>
      <c r="AL323" s="33">
        <f t="shared" si="290"/>
        <v>4.2452315289209785E-5</v>
      </c>
      <c r="AM323" s="35">
        <f t="shared" si="291"/>
        <v>-2.2482361170083065E-3</v>
      </c>
      <c r="AN323" s="52">
        <f t="shared" si="292"/>
        <v>-5.5494707332792714E-6</v>
      </c>
      <c r="AO323" s="34">
        <f t="shared" si="293"/>
        <v>-6.2317330239425317E-6</v>
      </c>
      <c r="AP323" s="34">
        <f t="shared" si="294"/>
        <v>-5.2764848202935255E-6</v>
      </c>
      <c r="AQ323" s="34">
        <f t="shared" si="295"/>
        <v>1.0054400658932039E-5</v>
      </c>
      <c r="AR323" s="34">
        <f t="shared" si="296"/>
        <v>-5.4215699981652321E-6</v>
      </c>
      <c r="AS323" s="34">
        <f t="shared" si="297"/>
        <v>3.5988782053353319E-6</v>
      </c>
      <c r="AT323" s="34">
        <f t="shared" si="298"/>
        <v>9.7686985630618395E-6</v>
      </c>
      <c r="AU323" s="34">
        <f t="shared" si="299"/>
        <v>-4.6748182820133266E-5</v>
      </c>
      <c r="AV323" s="34">
        <f t="shared" si="300"/>
        <v>3.9849537262437451E-5</v>
      </c>
      <c r="AW323" s="53">
        <f t="shared" si="301"/>
        <v>-2.2508388950350788E-3</v>
      </c>
      <c r="AX323" s="52">
        <f t="shared" si="302"/>
        <v>-4.9547960564444438E-6</v>
      </c>
      <c r="AY323" s="34">
        <f t="shared" si="303"/>
        <v>-5.637058347107704E-6</v>
      </c>
      <c r="AZ323" s="34">
        <f t="shared" si="304"/>
        <v>-4.6818101434586978E-6</v>
      </c>
      <c r="BA323" s="34">
        <f t="shared" si="305"/>
        <v>1.0649075335766867E-5</v>
      </c>
      <c r="BB323" s="34">
        <f t="shared" si="306"/>
        <v>-4.8268953213304044E-6</v>
      </c>
      <c r="BC323" s="34">
        <f t="shared" si="307"/>
        <v>4.1935528821701595E-6</v>
      </c>
      <c r="BD323" s="34">
        <f t="shared" si="308"/>
        <v>1.0363373239896667E-5</v>
      </c>
      <c r="BE323" s="34">
        <f t="shared" si="309"/>
        <v>-4.6153508143298438E-5</v>
      </c>
      <c r="BF323" s="34">
        <f t="shared" si="310"/>
        <v>4.0444211939272279E-5</v>
      </c>
      <c r="BG323" s="53">
        <f t="shared" si="311"/>
        <v>-2.250244220358244E-3</v>
      </c>
      <c r="BH323" s="32">
        <v>-2.946692706506937E-6</v>
      </c>
      <c r="BI323" s="33">
        <v>-3.6289549971701973E-6</v>
      </c>
      <c r="BJ323" s="33">
        <v>-2.6737067935211911E-6</v>
      </c>
      <c r="BK323" s="33">
        <v>1.2657178685704373E-5</v>
      </c>
      <c r="BL323" s="33">
        <v>-2.8187919713928977E-6</v>
      </c>
      <c r="BM323" s="33">
        <v>6.2016562321076663E-6</v>
      </c>
      <c r="BN323" s="33">
        <v>1.2371476589834174E-5</v>
      </c>
      <c r="BO323" s="33">
        <v>-4.4145404793360932E-5</v>
      </c>
      <c r="BP323" s="33">
        <v>4.2452315289209785E-5</v>
      </c>
      <c r="BQ323" s="35">
        <v>-2.2482361170083065E-3</v>
      </c>
      <c r="BR323" s="32">
        <v>-5.5494707332792714E-6</v>
      </c>
      <c r="BS323" s="33">
        <v>-6.2317330239425317E-6</v>
      </c>
      <c r="BT323" s="33">
        <v>-5.2764848202935255E-6</v>
      </c>
      <c r="BU323" s="33">
        <v>1.0054400658932039E-5</v>
      </c>
      <c r="BV323" s="33">
        <v>-5.4215699981652321E-6</v>
      </c>
      <c r="BW323" s="33">
        <v>3.5988782053353319E-6</v>
      </c>
      <c r="BX323" s="33">
        <v>9.7686985630618395E-6</v>
      </c>
      <c r="BY323" s="33">
        <v>-4.6748182820133266E-5</v>
      </c>
      <c r="BZ323" s="33">
        <v>3.9849537262437451E-5</v>
      </c>
      <c r="CA323" s="35">
        <v>-2.2508388950350788E-3</v>
      </c>
      <c r="CB323" s="52">
        <v>-4.9547960564444438E-6</v>
      </c>
      <c r="CC323" s="34">
        <v>-5.637058347107704E-6</v>
      </c>
      <c r="CD323" s="34">
        <v>-4.6818101434586978E-6</v>
      </c>
      <c r="CE323" s="34">
        <v>1.0649075335766867E-5</v>
      </c>
      <c r="CF323" s="34">
        <v>-4.8268953213304044E-6</v>
      </c>
      <c r="CG323" s="34">
        <v>4.1935528821701595E-6</v>
      </c>
      <c r="CH323" s="34">
        <v>1.0363373239896667E-5</v>
      </c>
      <c r="CI323" s="34">
        <v>-4.6153508143298438E-5</v>
      </c>
      <c r="CJ323" s="34">
        <v>4.0444211939272279E-5</v>
      </c>
      <c r="CK323" s="53">
        <v>-2.250244220358244E-3</v>
      </c>
      <c r="CL323" s="33">
        <v>0</v>
      </c>
      <c r="CM323" s="33">
        <f t="shared" si="324"/>
        <v>1.0549151277330582E-2</v>
      </c>
      <c r="CN323" s="33">
        <f t="shared" si="268"/>
        <v>5.2568420062544252E-3</v>
      </c>
      <c r="CO323" s="33">
        <f t="shared" si="269"/>
        <v>4.2387783131612178E-3</v>
      </c>
      <c r="CP323" s="33">
        <f t="shared" si="270"/>
        <v>4.4445275493791847E-3</v>
      </c>
      <c r="CQ323" s="33">
        <f t="shared" si="271"/>
        <v>3.6774422220859915E-3</v>
      </c>
      <c r="CR323" s="33">
        <f t="shared" si="272"/>
        <v>3.7285666299107234E-3</v>
      </c>
      <c r="CS323" s="33">
        <f t="shared" si="273"/>
        <v>8.9301238671835037E-3</v>
      </c>
      <c r="CT323" s="33">
        <f t="shared" si="274"/>
        <v>9.3430319341358814E-3</v>
      </c>
      <c r="CU323" s="33">
        <f t="shared" si="275"/>
        <v>3.7492403777503736E-3</v>
      </c>
      <c r="CV323" s="33">
        <f t="shared" si="276"/>
        <v>4.0568507076870208E-3</v>
      </c>
      <c r="CW323" s="33">
        <f t="shared" si="277"/>
        <v>7.6707178218273775E-3</v>
      </c>
      <c r="CX323" s="35">
        <f t="shared" si="278"/>
        <v>6.1378119793784602E-3</v>
      </c>
    </row>
    <row r="324" spans="1:102" x14ac:dyDescent="0.3">
      <c r="A324" s="21">
        <v>43742</v>
      </c>
      <c r="B324" s="22">
        <v>2952.01</v>
      </c>
      <c r="C324" s="23">
        <v>5287.09</v>
      </c>
      <c r="D324" s="23">
        <v>5960.4319999999998</v>
      </c>
      <c r="E324" s="23">
        <f t="shared" si="312"/>
        <v>5268.9520332216844</v>
      </c>
      <c r="F324" s="23">
        <f>VLOOKUP($A324,Data!S$7:T$800,2,0)</f>
        <v>292.32729399999999</v>
      </c>
      <c r="G324" s="23">
        <f>VLOOKUP($A324,Data!V$7:Y$800,4,0)</f>
        <v>28.837495649141346</v>
      </c>
      <c r="H324" s="23">
        <f>VLOOKUP($A324,Data!P$7:Q$800,2,0)</f>
        <v>52.415199999999999</v>
      </c>
      <c r="I324" s="23">
        <f>VLOOKUP($A324,Data!K$7:N$800,4,0)</f>
        <v>54.908635628278432</v>
      </c>
      <c r="J324" s="23">
        <f>VLOOKUP($A324,Data!AA$7:AB$800,2,0)</f>
        <v>537.23839999999996</v>
      </c>
      <c r="K324" s="23">
        <f>VLOOKUP($A324,Data!AD$7:AE$800,2,0)</f>
        <v>54.286299999999997</v>
      </c>
      <c r="L324" s="23">
        <f>VLOOKUP($A324,Data!AL$7:AO$800,4,0)</f>
        <v>289.50106407184563</v>
      </c>
      <c r="M324" s="23">
        <f>VLOOKUP($A324,Data!AG$7:AJ$800,4,0)</f>
        <v>29.214015613408506</v>
      </c>
      <c r="N324" s="23">
        <f>VLOOKUP($A324,Data!AQ$7:AU$800,5,0)</f>
        <v>29.466419212432356</v>
      </c>
      <c r="O324" s="24">
        <f>VLOOKUP($A324,Data!AQ$7:AW$800,7,0)</f>
        <v>29.471518369634747</v>
      </c>
      <c r="P324" s="32">
        <f t="shared" si="279"/>
        <v>1.4216853396000317E-2</v>
      </c>
      <c r="Q324" s="33">
        <f t="shared" si="265"/>
        <v>1.421838222740579E-2</v>
      </c>
      <c r="R324" s="33">
        <f t="shared" si="266"/>
        <v>1.4219828806656176E-2</v>
      </c>
      <c r="S324" s="34">
        <f t="shared" si="280"/>
        <v>1.4219382495057798E-2</v>
      </c>
      <c r="T324" s="33">
        <f t="shared" si="281"/>
        <v>1.4217041187692736E-2</v>
      </c>
      <c r="U324" s="33">
        <f t="shared" si="313"/>
        <v>1.4216158981609217E-2</v>
      </c>
      <c r="V324" s="33">
        <f t="shared" si="314"/>
        <v>1.421423125892507E-2</v>
      </c>
      <c r="W324" s="33">
        <f t="shared" si="315"/>
        <v>1.4309001992392822E-2</v>
      </c>
      <c r="X324" s="33">
        <f t="shared" si="316"/>
        <v>1.4215942705048334E-2</v>
      </c>
      <c r="Y324" s="33">
        <f t="shared" si="317"/>
        <v>1.4232734542125369E-2</v>
      </c>
      <c r="Z324" s="33">
        <f t="shared" si="318"/>
        <v>1.4193379559404473E-2</v>
      </c>
      <c r="AA324" s="33">
        <f t="shared" si="319"/>
        <v>1.4273208496901946E-2</v>
      </c>
      <c r="AB324" s="33">
        <f t="shared" si="320"/>
        <v>1.4233035838917329E-2</v>
      </c>
      <c r="AC324" s="35">
        <f t="shared" si="321"/>
        <v>1.5591995999222563E-2</v>
      </c>
      <c r="AD324" s="32">
        <f t="shared" si="282"/>
        <v>-1.3410397130542151E-6</v>
      </c>
      <c r="AE324" s="33">
        <f t="shared" si="283"/>
        <v>-2.2232457965731811E-6</v>
      </c>
      <c r="AF324" s="33">
        <f t="shared" si="284"/>
        <v>-4.1509684807206071E-6</v>
      </c>
      <c r="AG324" s="33">
        <f t="shared" si="285"/>
        <v>9.061976498703217E-5</v>
      </c>
      <c r="AH324" s="33">
        <f t="shared" si="286"/>
        <v>-2.4395223574558145E-6</v>
      </c>
      <c r="AI324" s="33">
        <f t="shared" si="287"/>
        <v>1.4352314719578985E-5</v>
      </c>
      <c r="AJ324" s="33">
        <f t="shared" si="288"/>
        <v>-2.5002668001317119E-5</v>
      </c>
      <c r="AK324" s="33">
        <f t="shared" si="289"/>
        <v>5.4826269496155433E-5</v>
      </c>
      <c r="AL324" s="33">
        <f t="shared" si="290"/>
        <v>1.4653611511539211E-5</v>
      </c>
      <c r="AM324" s="35">
        <f t="shared" si="291"/>
        <v>1.3736137718167729E-3</v>
      </c>
      <c r="AN324" s="52">
        <f t="shared" si="292"/>
        <v>-2.7876189634401527E-6</v>
      </c>
      <c r="AO324" s="34">
        <f t="shared" si="293"/>
        <v>-3.6698250469591187E-6</v>
      </c>
      <c r="AP324" s="34">
        <f t="shared" si="294"/>
        <v>-5.5975477311065447E-6</v>
      </c>
      <c r="AQ324" s="34">
        <f t="shared" si="295"/>
        <v>8.9173185736646232E-5</v>
      </c>
      <c r="AR324" s="34">
        <f t="shared" si="296"/>
        <v>-3.8861016078417521E-6</v>
      </c>
      <c r="AS324" s="34">
        <f t="shared" si="297"/>
        <v>1.2905735469193047E-5</v>
      </c>
      <c r="AT324" s="34">
        <f t="shared" si="298"/>
        <v>-2.6449247251703056E-5</v>
      </c>
      <c r="AU324" s="34">
        <f t="shared" si="299"/>
        <v>5.3379690245769496E-5</v>
      </c>
      <c r="AV324" s="34">
        <f t="shared" si="300"/>
        <v>1.3207032261153273E-5</v>
      </c>
      <c r="AW324" s="53">
        <f t="shared" si="301"/>
        <v>1.372167192566387E-3</v>
      </c>
      <c r="AX324" s="52">
        <f t="shared" si="302"/>
        <v>-2.3413073650946359E-6</v>
      </c>
      <c r="AY324" s="34">
        <f t="shared" si="303"/>
        <v>-3.2235134486136019E-6</v>
      </c>
      <c r="AZ324" s="34">
        <f t="shared" si="304"/>
        <v>-5.1512361327610279E-6</v>
      </c>
      <c r="BA324" s="34">
        <f t="shared" si="305"/>
        <v>8.9619497334991749E-5</v>
      </c>
      <c r="BB324" s="34">
        <f t="shared" si="306"/>
        <v>-3.4397900094962353E-6</v>
      </c>
      <c r="BC324" s="34">
        <f t="shared" si="307"/>
        <v>1.3352047067538564E-5</v>
      </c>
      <c r="BD324" s="34">
        <f t="shared" si="308"/>
        <v>-2.600293565335754E-5</v>
      </c>
      <c r="BE324" s="34">
        <f t="shared" si="309"/>
        <v>5.3826001844115012E-5</v>
      </c>
      <c r="BF324" s="34">
        <f t="shared" si="310"/>
        <v>1.365334385949879E-5</v>
      </c>
      <c r="BG324" s="53">
        <f t="shared" si="311"/>
        <v>1.3726135041647325E-3</v>
      </c>
      <c r="BH324" s="32">
        <v>-1.3410397130542151E-6</v>
      </c>
      <c r="BI324" s="33">
        <v>-2.2232457965731811E-6</v>
      </c>
      <c r="BJ324" s="33">
        <v>-4.1509684807206071E-6</v>
      </c>
      <c r="BK324" s="33">
        <v>9.061976498703217E-5</v>
      </c>
      <c r="BL324" s="33">
        <v>-2.4395223574558145E-6</v>
      </c>
      <c r="BM324" s="33">
        <v>1.4352314719578985E-5</v>
      </c>
      <c r="BN324" s="33">
        <v>-2.5002668001317119E-5</v>
      </c>
      <c r="BO324" s="33">
        <v>5.4826269496155433E-5</v>
      </c>
      <c r="BP324" s="33">
        <v>1.4653611511539211E-5</v>
      </c>
      <c r="BQ324" s="35">
        <v>1.3736137718167729E-3</v>
      </c>
      <c r="BR324" s="32">
        <v>-2.7876189634401527E-6</v>
      </c>
      <c r="BS324" s="33">
        <v>-3.6698250469591187E-6</v>
      </c>
      <c r="BT324" s="33">
        <v>-5.5975477311065447E-6</v>
      </c>
      <c r="BU324" s="33">
        <v>8.9173185736646232E-5</v>
      </c>
      <c r="BV324" s="33">
        <v>-3.8861016078417521E-6</v>
      </c>
      <c r="BW324" s="33">
        <v>1.2905735469193047E-5</v>
      </c>
      <c r="BX324" s="33">
        <v>-2.6449247251703056E-5</v>
      </c>
      <c r="BY324" s="33">
        <v>5.3379690245769496E-5</v>
      </c>
      <c r="BZ324" s="33">
        <v>1.3207032261153273E-5</v>
      </c>
      <c r="CA324" s="35">
        <v>1.372167192566387E-3</v>
      </c>
      <c r="CB324" s="52">
        <v>-2.3413073650946359E-6</v>
      </c>
      <c r="CC324" s="34">
        <v>-3.2235134486136019E-6</v>
      </c>
      <c r="CD324" s="34">
        <v>-5.1512361327610279E-6</v>
      </c>
      <c r="CE324" s="34">
        <v>8.9619497334991749E-5</v>
      </c>
      <c r="CF324" s="34">
        <v>-3.4397900094962353E-6</v>
      </c>
      <c r="CG324" s="34">
        <v>1.3352047067538564E-5</v>
      </c>
      <c r="CH324" s="34">
        <v>-2.600293565335754E-5</v>
      </c>
      <c r="CI324" s="34">
        <v>5.3826001844115012E-5</v>
      </c>
      <c r="CJ324" s="34">
        <v>1.365334385949879E-5</v>
      </c>
      <c r="CK324" s="53">
        <v>1.3726135041647325E-3</v>
      </c>
      <c r="CL324" s="33">
        <v>0</v>
      </c>
      <c r="CM324" s="33">
        <f t="shared" si="324"/>
        <v>1.0546509220744849E-2</v>
      </c>
      <c r="CN324" s="33">
        <f t="shared" si="268"/>
        <v>5.2548142726467351E-3</v>
      </c>
      <c r="CO324" s="33">
        <f t="shared" si="269"/>
        <v>4.2417508127148285E-3</v>
      </c>
      <c r="CP324" s="33">
        <f t="shared" si="270"/>
        <v>4.4481890389340695E-3</v>
      </c>
      <c r="CQ324" s="33">
        <f t="shared" si="271"/>
        <v>3.6801378366013715E-3</v>
      </c>
      <c r="CR324" s="33">
        <f t="shared" si="272"/>
        <v>3.7158052878139003E-3</v>
      </c>
      <c r="CS324" s="33">
        <f t="shared" si="273"/>
        <v>8.9329806289282221E-3</v>
      </c>
      <c r="CT324" s="33">
        <f t="shared" si="274"/>
        <v>9.3367442249108201E-3</v>
      </c>
      <c r="CU324" s="33">
        <f t="shared" si="275"/>
        <v>3.7367668284695732E-3</v>
      </c>
      <c r="CV324" s="33">
        <f t="shared" si="276"/>
        <v>4.1013765088757648E-3</v>
      </c>
      <c r="CW324" s="33">
        <f t="shared" si="277"/>
        <v>7.6277493234055971E-3</v>
      </c>
      <c r="CX324" s="35">
        <f t="shared" si="278"/>
        <v>8.4151629398359074E-3</v>
      </c>
    </row>
    <row r="325" spans="1:102" x14ac:dyDescent="0.3">
      <c r="A325" s="21">
        <v>43741</v>
      </c>
      <c r="B325" s="22">
        <v>2910.63</v>
      </c>
      <c r="C325" s="23">
        <v>5212.97</v>
      </c>
      <c r="D325" s="23">
        <v>5876.8639999999996</v>
      </c>
      <c r="E325" s="23">
        <f t="shared" si="312"/>
        <v>5195.0811867346256</v>
      </c>
      <c r="F325" s="23">
        <f>VLOOKUP($A325,Data!S$7:T$800,2,0)</f>
        <v>288.22952299999997</v>
      </c>
      <c r="G325" s="23">
        <f>VLOOKUP($A325,Data!V$7:Y$800,4,0)</f>
        <v>28.433283569547481</v>
      </c>
      <c r="H325" s="23">
        <f>VLOOKUP($A325,Data!P$7:Q$800,2,0)</f>
        <v>51.680599999999998</v>
      </c>
      <c r="I325" s="23">
        <f>VLOOKUP($A325,Data!K$7:N$800,4,0)</f>
        <v>54.134031661379503</v>
      </c>
      <c r="J325" s="23">
        <f>VLOOKUP($A325,Data!AA$7:AB$800,2,0)</f>
        <v>529.70809999999994</v>
      </c>
      <c r="K325" s="23">
        <f>VLOOKUP($A325,Data!AD$7:AE$800,2,0)</f>
        <v>53.524500000000003</v>
      </c>
      <c r="L325" s="23">
        <f>VLOOKUP($A325,Data!AL$7:AO$800,4,0)</f>
        <v>285.44956998005</v>
      </c>
      <c r="M325" s="23">
        <f>VLOOKUP($A325,Data!AG$7:AJ$800,4,0)</f>
        <v>28.802905734542765</v>
      </c>
      <c r="N325" s="23">
        <f>VLOOKUP($A325,Data!AQ$7:AU$800,5,0)</f>
        <v>29.052908129796197</v>
      </c>
      <c r="O325" s="24">
        <f>VLOOKUP($A325,Data!AQ$7:AW$800,7,0)</f>
        <v>29.019053405042104</v>
      </c>
      <c r="P325" s="32">
        <f t="shared" si="279"/>
        <v>7.9719906774113891E-3</v>
      </c>
      <c r="Q325" s="33">
        <f t="shared" si="265"/>
        <v>8.1495620625702259E-3</v>
      </c>
      <c r="R325" s="33">
        <f t="shared" si="266"/>
        <v>8.2227728088875018E-3</v>
      </c>
      <c r="S325" s="34">
        <f t="shared" si="280"/>
        <v>8.1851554891660856E-3</v>
      </c>
      <c r="T325" s="33">
        <f t="shared" si="281"/>
        <v>8.1875859809876772E-3</v>
      </c>
      <c r="U325" s="33">
        <f t="shared" si="313"/>
        <v>8.1874267597950023E-3</v>
      </c>
      <c r="V325" s="33">
        <f t="shared" si="314"/>
        <v>8.1953941143764197E-3</v>
      </c>
      <c r="W325" s="33">
        <f t="shared" si="315"/>
        <v>8.0335950337775408E-3</v>
      </c>
      <c r="X325" s="33">
        <f t="shared" si="316"/>
        <v>8.220382147177796E-3</v>
      </c>
      <c r="Y325" s="33">
        <f t="shared" si="317"/>
        <v>8.2013068596002991E-3</v>
      </c>
      <c r="Z325" s="33">
        <f t="shared" si="318"/>
        <v>8.174327487586952E-3</v>
      </c>
      <c r="AA325" s="33">
        <f t="shared" si="319"/>
        <v>8.1914086740675351E-3</v>
      </c>
      <c r="AB325" s="33">
        <f t="shared" si="320"/>
        <v>8.1650714922549827E-3</v>
      </c>
      <c r="AC325" s="35">
        <f t="shared" si="321"/>
        <v>5.5846374377381824E-3</v>
      </c>
      <c r="AD325" s="32">
        <f t="shared" si="282"/>
        <v>3.8023918417451341E-5</v>
      </c>
      <c r="AE325" s="33">
        <f t="shared" si="283"/>
        <v>3.7864697224776478E-5</v>
      </c>
      <c r="AF325" s="33">
        <f t="shared" si="284"/>
        <v>4.5832051806193874E-5</v>
      </c>
      <c r="AG325" s="33">
        <f t="shared" si="285"/>
        <v>-1.1596702879268506E-4</v>
      </c>
      <c r="AH325" s="33">
        <f t="shared" si="286"/>
        <v>7.0820084607570166E-5</v>
      </c>
      <c r="AI325" s="33">
        <f t="shared" si="287"/>
        <v>5.1744797030073286E-5</v>
      </c>
      <c r="AJ325" s="33">
        <f t="shared" si="288"/>
        <v>2.4765425016726184E-5</v>
      </c>
      <c r="AK325" s="33">
        <f t="shared" si="289"/>
        <v>4.1846611497309283E-5</v>
      </c>
      <c r="AL325" s="33">
        <f t="shared" si="290"/>
        <v>1.5509429684756881E-5</v>
      </c>
      <c r="AM325" s="35">
        <f t="shared" si="291"/>
        <v>-2.5649246248320434E-3</v>
      </c>
      <c r="AN325" s="52">
        <f t="shared" si="292"/>
        <v>-3.5186827899824635E-5</v>
      </c>
      <c r="AO325" s="34">
        <f t="shared" si="293"/>
        <v>-3.5346049092499499E-5</v>
      </c>
      <c r="AP325" s="34">
        <f t="shared" si="294"/>
        <v>-2.7378694511082102E-5</v>
      </c>
      <c r="AQ325" s="34">
        <f t="shared" si="295"/>
        <v>-1.8917777510996103E-4</v>
      </c>
      <c r="AR325" s="34">
        <f t="shared" si="296"/>
        <v>-2.3906617097058103E-6</v>
      </c>
      <c r="AS325" s="34">
        <f t="shared" si="297"/>
        <v>-2.146594928720269E-5</v>
      </c>
      <c r="AT325" s="34">
        <f t="shared" si="298"/>
        <v>-4.8445321300549793E-5</v>
      </c>
      <c r="AU325" s="34">
        <f t="shared" si="299"/>
        <v>-3.1364134819966694E-5</v>
      </c>
      <c r="AV325" s="34">
        <f t="shared" si="300"/>
        <v>-5.7701316632519095E-5</v>
      </c>
      <c r="AW325" s="53">
        <f t="shared" si="301"/>
        <v>-2.6381353711493194E-3</v>
      </c>
      <c r="AX325" s="52">
        <f t="shared" si="302"/>
        <v>2.4304918215811711E-6</v>
      </c>
      <c r="AY325" s="34">
        <f t="shared" si="303"/>
        <v>2.2712706289063078E-6</v>
      </c>
      <c r="AZ325" s="34">
        <f t="shared" si="304"/>
        <v>1.0238625210323704E-5</v>
      </c>
      <c r="BA325" s="34">
        <f t="shared" si="305"/>
        <v>-1.5156045538855523E-4</v>
      </c>
      <c r="BB325" s="34">
        <f t="shared" si="306"/>
        <v>3.5226658011699996E-5</v>
      </c>
      <c r="BC325" s="34">
        <f t="shared" si="307"/>
        <v>1.6151370434203116E-5</v>
      </c>
      <c r="BD325" s="34">
        <f t="shared" si="308"/>
        <v>-1.0828001579143987E-5</v>
      </c>
      <c r="BE325" s="34">
        <f t="shared" si="309"/>
        <v>6.2531849014391128E-6</v>
      </c>
      <c r="BF325" s="34">
        <f t="shared" si="310"/>
        <v>-2.0083996911113289E-5</v>
      </c>
      <c r="BG325" s="53">
        <f t="shared" si="311"/>
        <v>-2.6005180514279136E-3</v>
      </c>
      <c r="BH325" s="32">
        <v>3.8023918417451341E-5</v>
      </c>
      <c r="BI325" s="33">
        <v>3.7864697224776478E-5</v>
      </c>
      <c r="BJ325" s="33">
        <v>4.5832051806193874E-5</v>
      </c>
      <c r="BK325" s="33">
        <v>-1.1596702879268506E-4</v>
      </c>
      <c r="BL325" s="33">
        <v>7.0820084607570166E-5</v>
      </c>
      <c r="BM325" s="33">
        <v>5.1744797030073286E-5</v>
      </c>
      <c r="BN325" s="33">
        <v>2.4765425016726184E-5</v>
      </c>
      <c r="BO325" s="33">
        <v>4.1846611497309283E-5</v>
      </c>
      <c r="BP325" s="33">
        <v>1.5509429684756881E-5</v>
      </c>
      <c r="BQ325" s="35">
        <v>-2.5649246248320434E-3</v>
      </c>
      <c r="BR325" s="32">
        <v>-3.5186827899824635E-5</v>
      </c>
      <c r="BS325" s="33">
        <v>-3.5346049092499499E-5</v>
      </c>
      <c r="BT325" s="33">
        <v>-2.7378694511082102E-5</v>
      </c>
      <c r="BU325" s="33">
        <v>-1.8917777510996103E-4</v>
      </c>
      <c r="BV325" s="33">
        <v>-2.3906617097058103E-6</v>
      </c>
      <c r="BW325" s="33">
        <v>-2.146594928720269E-5</v>
      </c>
      <c r="BX325" s="33">
        <v>-4.8445321300549793E-5</v>
      </c>
      <c r="BY325" s="33">
        <v>-3.1364134819966694E-5</v>
      </c>
      <c r="BZ325" s="33">
        <v>-5.7701316632519095E-5</v>
      </c>
      <c r="CA325" s="35">
        <v>-2.6381353711493194E-3</v>
      </c>
      <c r="CB325" s="52">
        <v>2.4304918215811711E-6</v>
      </c>
      <c r="CC325" s="34">
        <v>2.2712706289063078E-6</v>
      </c>
      <c r="CD325" s="34">
        <v>1.0238625210323704E-5</v>
      </c>
      <c r="CE325" s="34">
        <v>-1.5156045538855523E-4</v>
      </c>
      <c r="CF325" s="34">
        <v>3.5226658011699996E-5</v>
      </c>
      <c r="CG325" s="34">
        <v>1.6151370434203116E-5</v>
      </c>
      <c r="CH325" s="34">
        <v>-1.0828001579143987E-5</v>
      </c>
      <c r="CI325" s="34">
        <v>6.2531849014391128E-6</v>
      </c>
      <c r="CJ325" s="34">
        <v>-2.0083996911113289E-5</v>
      </c>
      <c r="CK325" s="53">
        <v>-2.6005180514279136E-3</v>
      </c>
      <c r="CL325" s="33">
        <v>0</v>
      </c>
      <c r="CM325" s="33">
        <f t="shared" si="324"/>
        <v>1.0545067880741499E-2</v>
      </c>
      <c r="CN325" s="33">
        <f t="shared" si="268"/>
        <v>5.2538228462453151E-3</v>
      </c>
      <c r="CO325" s="33">
        <f t="shared" si="269"/>
        <v>4.2430786626863615E-3</v>
      </c>
      <c r="CP325" s="33">
        <f t="shared" si="270"/>
        <v>4.4503908725319619E-3</v>
      </c>
      <c r="CQ325" s="33">
        <f t="shared" si="271"/>
        <v>3.6842456912229427E-3</v>
      </c>
      <c r="CR325" s="33">
        <f t="shared" si="272"/>
        <v>3.6261319336288178E-3</v>
      </c>
      <c r="CS325" s="33">
        <f t="shared" si="273"/>
        <v>8.9354074440273212E-3</v>
      </c>
      <c r="CT325" s="33">
        <f t="shared" si="274"/>
        <v>9.3224611929025869E-3</v>
      </c>
      <c r="CU325" s="33">
        <f t="shared" si="275"/>
        <v>3.761511712086163E-3</v>
      </c>
      <c r="CV325" s="33">
        <f t="shared" si="276"/>
        <v>4.0471000750623709E-3</v>
      </c>
      <c r="CW325" s="33">
        <f t="shared" si="277"/>
        <v>7.6131911448955591E-3</v>
      </c>
      <c r="CX325" s="35">
        <f t="shared" si="278"/>
        <v>7.0512560156188453E-3</v>
      </c>
    </row>
    <row r="326" spans="1:102" x14ac:dyDescent="0.3">
      <c r="A326" s="21">
        <v>43740</v>
      </c>
      <c r="B326" s="22">
        <v>2887.61</v>
      </c>
      <c r="C326" s="23">
        <v>5170.83</v>
      </c>
      <c r="D326" s="23">
        <v>5828.9340000000002</v>
      </c>
      <c r="E326" s="23">
        <f t="shared" si="312"/>
        <v>5152.9038673595624</v>
      </c>
      <c r="F326" s="23">
        <f>VLOOKUP($A326,Data!S$7:T$800,2,0)</f>
        <v>285.88878399999999</v>
      </c>
      <c r="G326" s="23">
        <f>VLOOKUP($A326,Data!V$7:Y$800,4,0)</f>
        <v>28.202378659818212</v>
      </c>
      <c r="H326" s="23">
        <f>VLOOKUP($A326,Data!P$7:Q$800,2,0)</f>
        <v>51.2605</v>
      </c>
      <c r="I326" s="23">
        <f>VLOOKUP($A326,Data!K$7:N$800,4,0)</f>
        <v>53.702606667157319</v>
      </c>
      <c r="J326" s="23">
        <f>VLOOKUP($A326,Data!AA$7:AB$800,2,0)</f>
        <v>525.38919999999996</v>
      </c>
      <c r="K326" s="23">
        <f>VLOOKUP($A326,Data!AD$7:AE$800,2,0)</f>
        <v>53.089100000000002</v>
      </c>
      <c r="L326" s="23">
        <f>VLOOKUP($A326,Data!AL$7:AO$800,4,0)</f>
        <v>283.13513069847988</v>
      </c>
      <c r="M326" s="23">
        <f>VLOOKUP($A326,Data!AG$7:AJ$800,4,0)</f>
        <v>28.568886311403091</v>
      </c>
      <c r="N326" s="23">
        <f>VLOOKUP($A326,Data!AQ$7:AU$800,5,0)</f>
        <v>28.817610281610904</v>
      </c>
      <c r="O326" s="24">
        <f>VLOOKUP($A326,Data!AQ$7:AW$800,7,0)</f>
        <v>28.857892538000165</v>
      </c>
      <c r="P326" s="32">
        <f t="shared" si="279"/>
        <v>-1.7903239520448921E-2</v>
      </c>
      <c r="Q326" s="33">
        <f t="shared" si="265"/>
        <v>-1.7904693168220964E-2</v>
      </c>
      <c r="R326" s="33">
        <f t="shared" si="266"/>
        <v>-1.7904036225918629E-2</v>
      </c>
      <c r="S326" s="34">
        <f t="shared" si="280"/>
        <v>-1.7904036225918629E-2</v>
      </c>
      <c r="T326" s="33">
        <f t="shared" si="281"/>
        <v>-1.7908965981361047E-2</v>
      </c>
      <c r="U326" s="33">
        <f t="shared" si="313"/>
        <v>-1.7907555277153042E-2</v>
      </c>
      <c r="V326" s="33">
        <f t="shared" si="314"/>
        <v>-1.7907776960333521E-2</v>
      </c>
      <c r="W326" s="33">
        <f t="shared" si="315"/>
        <v>-1.7754662840745894E-2</v>
      </c>
      <c r="X326" s="33">
        <f t="shared" si="316"/>
        <v>-1.7907205838095464E-2</v>
      </c>
      <c r="Y326" s="33">
        <f t="shared" si="317"/>
        <v>-1.7888822908052937E-2</v>
      </c>
      <c r="Z326" s="33">
        <f t="shared" si="318"/>
        <v>-1.7924350915513698E-2</v>
      </c>
      <c r="AA326" s="33">
        <f t="shared" si="319"/>
        <v>-1.798410140433071E-2</v>
      </c>
      <c r="AB326" s="33">
        <f t="shared" si="320"/>
        <v>-1.7890906345210955E-2</v>
      </c>
      <c r="AC326" s="35">
        <f t="shared" si="321"/>
        <v>-1.7804582962039461E-2</v>
      </c>
      <c r="AD326" s="32">
        <f t="shared" si="282"/>
        <v>-4.2728131400826541E-6</v>
      </c>
      <c r="AE326" s="33">
        <f t="shared" si="283"/>
        <v>-2.8621089320779447E-6</v>
      </c>
      <c r="AF326" s="33">
        <f t="shared" si="284"/>
        <v>-3.0837921125570489E-6</v>
      </c>
      <c r="AG326" s="33">
        <f t="shared" si="285"/>
        <v>1.5003032747507028E-4</v>
      </c>
      <c r="AH326" s="33">
        <f t="shared" si="286"/>
        <v>-2.5126698744992737E-6</v>
      </c>
      <c r="AI326" s="33">
        <f t="shared" si="287"/>
        <v>1.5870260168027173E-5</v>
      </c>
      <c r="AJ326" s="33">
        <f t="shared" si="288"/>
        <v>-1.9657747292733951E-5</v>
      </c>
      <c r="AK326" s="33">
        <f t="shared" si="289"/>
        <v>-7.94082361097459E-5</v>
      </c>
      <c r="AL326" s="33">
        <f t="shared" si="290"/>
        <v>1.3786823010009108E-5</v>
      </c>
      <c r="AM326" s="35">
        <f t="shared" si="291"/>
        <v>1.001102061815029E-4</v>
      </c>
      <c r="AN326" s="52">
        <f t="shared" si="292"/>
        <v>-4.9297554424176937E-6</v>
      </c>
      <c r="AO326" s="34">
        <f t="shared" si="293"/>
        <v>-3.5190512344129843E-6</v>
      </c>
      <c r="AP326" s="34">
        <f t="shared" si="294"/>
        <v>-3.7407344148920885E-6</v>
      </c>
      <c r="AQ326" s="34">
        <f t="shared" si="295"/>
        <v>1.4937338517273524E-4</v>
      </c>
      <c r="AR326" s="34">
        <f t="shared" si="296"/>
        <v>-3.1696121768343133E-6</v>
      </c>
      <c r="AS326" s="34">
        <f t="shared" si="297"/>
        <v>1.5213317865692133E-5</v>
      </c>
      <c r="AT326" s="34">
        <f t="shared" si="298"/>
        <v>-2.0314689595068991E-5</v>
      </c>
      <c r="AU326" s="34">
        <f t="shared" si="299"/>
        <v>-8.006517841208094E-5</v>
      </c>
      <c r="AV326" s="34">
        <f t="shared" si="300"/>
        <v>1.3129880707674069E-5</v>
      </c>
      <c r="AW326" s="53">
        <f t="shared" si="301"/>
        <v>9.9453263879167864E-5</v>
      </c>
      <c r="AX326" s="52">
        <f t="shared" si="302"/>
        <v>-4.9297554424176937E-6</v>
      </c>
      <c r="AY326" s="34">
        <f t="shared" si="303"/>
        <v>-3.5190512344129843E-6</v>
      </c>
      <c r="AZ326" s="34">
        <f t="shared" si="304"/>
        <v>-3.7407344148920885E-6</v>
      </c>
      <c r="BA326" s="34">
        <f t="shared" si="305"/>
        <v>1.4937338517273524E-4</v>
      </c>
      <c r="BB326" s="34">
        <f t="shared" si="306"/>
        <v>-3.1696121768343133E-6</v>
      </c>
      <c r="BC326" s="34">
        <f t="shared" si="307"/>
        <v>1.5213317865692133E-5</v>
      </c>
      <c r="BD326" s="34">
        <f t="shared" si="308"/>
        <v>-2.0314689595068991E-5</v>
      </c>
      <c r="BE326" s="34">
        <f t="shared" si="309"/>
        <v>-8.006517841208094E-5</v>
      </c>
      <c r="BF326" s="34">
        <f t="shared" si="310"/>
        <v>1.3129880707674069E-5</v>
      </c>
      <c r="BG326" s="53">
        <f t="shared" si="311"/>
        <v>9.9453263879167864E-5</v>
      </c>
      <c r="BH326" s="32">
        <v>-4.2728131400826541E-6</v>
      </c>
      <c r="BI326" s="33">
        <v>-2.8621089320779447E-6</v>
      </c>
      <c r="BJ326" s="33">
        <v>-3.0837921125570489E-6</v>
      </c>
      <c r="BK326" s="33">
        <v>1.5003032747507028E-4</v>
      </c>
      <c r="BL326" s="33">
        <v>-2.5126698744992737E-6</v>
      </c>
      <c r="BM326" s="33">
        <v>1.5870260168027173E-5</v>
      </c>
      <c r="BN326" s="33">
        <v>-1.9657747292733951E-5</v>
      </c>
      <c r="BO326" s="33">
        <v>-7.94082361097459E-5</v>
      </c>
      <c r="BP326" s="33">
        <v>1.3786823010009108E-5</v>
      </c>
      <c r="BQ326" s="35">
        <v>1.001102061815029E-4</v>
      </c>
      <c r="BR326" s="32">
        <v>-4.9297554424176937E-6</v>
      </c>
      <c r="BS326" s="33">
        <v>-3.5190512344129843E-6</v>
      </c>
      <c r="BT326" s="33">
        <v>-3.7407344148920885E-6</v>
      </c>
      <c r="BU326" s="33">
        <v>1.4937338517273524E-4</v>
      </c>
      <c r="BV326" s="33">
        <v>-3.1696121768343133E-6</v>
      </c>
      <c r="BW326" s="33">
        <v>1.5213317865692133E-5</v>
      </c>
      <c r="BX326" s="33">
        <v>-2.0314689595068991E-5</v>
      </c>
      <c r="BY326" s="33">
        <v>-8.006517841208094E-5</v>
      </c>
      <c r="BZ326" s="33">
        <v>1.3129880707674069E-5</v>
      </c>
      <c r="CA326" s="35">
        <v>9.9453263879167864E-5</v>
      </c>
      <c r="CB326" s="52">
        <v>-4.9297554424176937E-6</v>
      </c>
      <c r="CC326" s="34">
        <v>-3.5190512344129843E-6</v>
      </c>
      <c r="CD326" s="34">
        <v>-3.7407344148920885E-6</v>
      </c>
      <c r="CE326" s="34">
        <v>1.4937338517273524E-4</v>
      </c>
      <c r="CF326" s="34">
        <v>-3.1696121768343133E-6</v>
      </c>
      <c r="CG326" s="34">
        <v>1.5213317865692133E-5</v>
      </c>
      <c r="CH326" s="34">
        <v>-2.0314689595068991E-5</v>
      </c>
      <c r="CI326" s="34">
        <v>-8.006517841208094E-5</v>
      </c>
      <c r="CJ326" s="34">
        <v>1.3129880707674069E-5</v>
      </c>
      <c r="CK326" s="53">
        <v>9.9453263879167864E-5</v>
      </c>
      <c r="CL326" s="33">
        <v>0</v>
      </c>
      <c r="CM326" s="33">
        <f t="shared" si="324"/>
        <v>1.047168850407787E-2</v>
      </c>
      <c r="CN326" s="33">
        <f t="shared" si="268"/>
        <v>5.2183329087485131E-3</v>
      </c>
      <c r="CO326" s="33">
        <f t="shared" si="269"/>
        <v>4.2052035118462783E-3</v>
      </c>
      <c r="CP326" s="33">
        <f t="shared" si="270"/>
        <v>4.412666527912501E-3</v>
      </c>
      <c r="CQ326" s="33">
        <f t="shared" si="271"/>
        <v>3.6386187139385573E-3</v>
      </c>
      <c r="CR326" s="33">
        <f t="shared" si="272"/>
        <v>3.7415919154315525E-3</v>
      </c>
      <c r="CS326" s="33">
        <f t="shared" si="273"/>
        <v>8.8645371341389279E-3</v>
      </c>
      <c r="CT326" s="33">
        <f t="shared" si="274"/>
        <v>9.2706588538886692E-3</v>
      </c>
      <c r="CU326" s="33">
        <f t="shared" si="275"/>
        <v>3.7368546862373009E-3</v>
      </c>
      <c r="CV326" s="33">
        <f t="shared" si="276"/>
        <v>4.0054254797818878E-3</v>
      </c>
      <c r="CW326" s="33">
        <f t="shared" si="277"/>
        <v>7.5976902052383721E-3</v>
      </c>
      <c r="CX326" s="35">
        <f t="shared" si="278"/>
        <v>9.619921515127583E-3</v>
      </c>
    </row>
    <row r="327" spans="1:102" x14ac:dyDescent="0.3">
      <c r="A327" s="21">
        <v>43739</v>
      </c>
      <c r="B327" s="22">
        <v>2940.25</v>
      </c>
      <c r="C327" s="23">
        <v>5265.1</v>
      </c>
      <c r="D327" s="23">
        <v>5935.1980000000003</v>
      </c>
      <c r="E327" s="23">
        <f t="shared" si="312"/>
        <v>5246.8435442474965</v>
      </c>
      <c r="F327" s="23">
        <f>VLOOKUP($A327,Data!S$7:T$800,2,0)</f>
        <v>291.10212200000001</v>
      </c>
      <c r="G327" s="23">
        <f>VLOOKUP($A327,Data!V$7:Y$800,4,0)</f>
        <v>28.716623176728653</v>
      </c>
      <c r="H327" s="23">
        <f>VLOOKUP($A327,Data!P$7:Q$800,2,0)</f>
        <v>52.1952</v>
      </c>
      <c r="I327" s="23">
        <f>VLOOKUP($A327,Data!K$7:N$800,4,0)</f>
        <v>54.673312904157235</v>
      </c>
      <c r="J327" s="23">
        <f>VLOOKUP($A327,Data!AA$7:AB$800,2,0)</f>
        <v>534.96900000000005</v>
      </c>
      <c r="K327" s="23">
        <f>VLOOKUP($A327,Data!AD$7:AE$800,2,0)</f>
        <v>54.056100000000001</v>
      </c>
      <c r="L327" s="23">
        <f>VLOOKUP($A327,Data!AL$7:AO$800,4,0)</f>
        <v>288.30277073097682</v>
      </c>
      <c r="M327" s="23">
        <f>VLOOKUP($A327,Data!AG$7:AJ$800,4,0)</f>
        <v>29.092081250678319</v>
      </c>
      <c r="N327" s="23">
        <f>VLOOKUP($A327,Data!AQ$7:AU$800,5,0)</f>
        <v>29.342575552752475</v>
      </c>
      <c r="O327" s="24">
        <f>VLOOKUP($A327,Data!AQ$7:AW$800,7,0)</f>
        <v>29.381009152972709</v>
      </c>
      <c r="P327" s="32">
        <f t="shared" si="279"/>
        <v>-1.2258376613342059E-2</v>
      </c>
      <c r="Q327" s="33">
        <f t="shared" si="265"/>
        <v>-1.2228250673510521E-2</v>
      </c>
      <c r="R327" s="33">
        <f t="shared" si="266"/>
        <v>-1.221451288904718E-2</v>
      </c>
      <c r="S327" s="34">
        <f t="shared" si="280"/>
        <v>-1.2221092447691411E-2</v>
      </c>
      <c r="T327" s="33">
        <f t="shared" si="281"/>
        <v>-1.2218396113002239E-2</v>
      </c>
      <c r="U327" s="33">
        <f t="shared" si="313"/>
        <v>-1.2224363025687857E-2</v>
      </c>
      <c r="V327" s="33">
        <f t="shared" si="314"/>
        <v>-1.2210354198681328E-2</v>
      </c>
      <c r="W327" s="33">
        <f t="shared" si="315"/>
        <v>-1.2223206377325102E-2</v>
      </c>
      <c r="X327" s="33">
        <f t="shared" si="316"/>
        <v>-1.2217454741243028E-2</v>
      </c>
      <c r="Y327" s="33">
        <f t="shared" si="317"/>
        <v>-1.2212102827989013E-2</v>
      </c>
      <c r="Z327" s="33">
        <f t="shared" si="318"/>
        <v>-1.2229301758994837E-2</v>
      </c>
      <c r="AA327" s="33">
        <f t="shared" si="319"/>
        <v>-1.2256008453803369E-2</v>
      </c>
      <c r="AB327" s="33">
        <f t="shared" si="320"/>
        <v>-1.2212943491838435E-2</v>
      </c>
      <c r="AC327" s="35">
        <f t="shared" si="321"/>
        <v>-1.0610556342696809E-2</v>
      </c>
      <c r="AD327" s="32">
        <f t="shared" si="282"/>
        <v>9.8545605082822618E-6</v>
      </c>
      <c r="AE327" s="33">
        <f t="shared" si="283"/>
        <v>3.8876478226645972E-6</v>
      </c>
      <c r="AF327" s="33">
        <f t="shared" si="284"/>
        <v>1.789647482919321E-5</v>
      </c>
      <c r="AG327" s="33">
        <f t="shared" si="285"/>
        <v>5.0442961854191282E-6</v>
      </c>
      <c r="AH327" s="33">
        <f t="shared" si="286"/>
        <v>1.0795932267493313E-5</v>
      </c>
      <c r="AI327" s="33">
        <f t="shared" si="287"/>
        <v>1.6147845521508053E-5</v>
      </c>
      <c r="AJ327" s="33">
        <f t="shared" si="288"/>
        <v>-1.0510854843159834E-6</v>
      </c>
      <c r="AK327" s="33">
        <f t="shared" si="289"/>
        <v>-2.7757780292847478E-5</v>
      </c>
      <c r="AL327" s="33">
        <f t="shared" si="290"/>
        <v>1.5307181672086223E-5</v>
      </c>
      <c r="AM327" s="35">
        <f t="shared" si="291"/>
        <v>1.6176943308137126E-3</v>
      </c>
      <c r="AN327" s="52">
        <f t="shared" si="292"/>
        <v>-3.8832239550590231E-6</v>
      </c>
      <c r="AO327" s="34">
        <f t="shared" si="293"/>
        <v>-9.8501366406766877E-6</v>
      </c>
      <c r="AP327" s="34">
        <f t="shared" si="294"/>
        <v>4.1586903658519248E-6</v>
      </c>
      <c r="AQ327" s="34">
        <f t="shared" si="295"/>
        <v>-8.6934882779221567E-6</v>
      </c>
      <c r="AR327" s="34">
        <f t="shared" si="296"/>
        <v>-2.9418521958479715E-6</v>
      </c>
      <c r="AS327" s="34">
        <f t="shared" si="297"/>
        <v>2.4100610581667681E-6</v>
      </c>
      <c r="AT327" s="34">
        <f t="shared" si="298"/>
        <v>-1.4788869947657268E-5</v>
      </c>
      <c r="AU327" s="34">
        <f t="shared" si="299"/>
        <v>-4.1495564756188763E-5</v>
      </c>
      <c r="AV327" s="34">
        <f t="shared" si="300"/>
        <v>1.5693972087449382E-6</v>
      </c>
      <c r="AW327" s="53">
        <f t="shared" si="301"/>
        <v>1.6039565463503713E-3</v>
      </c>
      <c r="AX327" s="52">
        <f t="shared" si="302"/>
        <v>2.6963346890784834E-6</v>
      </c>
      <c r="AY327" s="34">
        <f t="shared" si="303"/>
        <v>-3.2705779965391812E-6</v>
      </c>
      <c r="AZ327" s="34">
        <f t="shared" si="304"/>
        <v>1.0738249009989431E-5</v>
      </c>
      <c r="BA327" s="34">
        <f t="shared" si="305"/>
        <v>-2.1139296337846503E-6</v>
      </c>
      <c r="BB327" s="34">
        <f t="shared" si="306"/>
        <v>3.6377064482895349E-6</v>
      </c>
      <c r="BC327" s="34">
        <f t="shared" si="307"/>
        <v>8.9896197023042745E-6</v>
      </c>
      <c r="BD327" s="34">
        <f t="shared" si="308"/>
        <v>-8.2093113035197618E-6</v>
      </c>
      <c r="BE327" s="34">
        <f t="shared" si="309"/>
        <v>-3.4916006112051257E-5</v>
      </c>
      <c r="BF327" s="34">
        <f t="shared" si="310"/>
        <v>8.1489558528824446E-6</v>
      </c>
      <c r="BG327" s="53">
        <f t="shared" si="311"/>
        <v>1.6105361049945088E-3</v>
      </c>
      <c r="BH327" s="32">
        <v>9.8545605082822618E-6</v>
      </c>
      <c r="BI327" s="33">
        <v>3.8876478226645972E-6</v>
      </c>
      <c r="BJ327" s="33">
        <v>1.789647482919321E-5</v>
      </c>
      <c r="BK327" s="33">
        <v>5.0442961854191282E-6</v>
      </c>
      <c r="BL327" s="33">
        <v>1.0795932267493313E-5</v>
      </c>
      <c r="BM327" s="33">
        <v>1.6147845521508053E-5</v>
      </c>
      <c r="BN327" s="33">
        <v>-1.0510854843159834E-6</v>
      </c>
      <c r="BO327" s="33">
        <v>-2.7757780292847478E-5</v>
      </c>
      <c r="BP327" s="33">
        <v>1.5307181672086223E-5</v>
      </c>
      <c r="BQ327" s="35">
        <v>1.6176943308137126E-3</v>
      </c>
      <c r="BR327" s="32">
        <v>-3.8832239550590231E-6</v>
      </c>
      <c r="BS327" s="33">
        <v>-9.8501366406766877E-6</v>
      </c>
      <c r="BT327" s="33">
        <v>4.1586903658519248E-6</v>
      </c>
      <c r="BU327" s="33">
        <v>-8.6934882779221567E-6</v>
      </c>
      <c r="BV327" s="33">
        <v>-2.9418521958479715E-6</v>
      </c>
      <c r="BW327" s="33">
        <v>2.4100610581667681E-6</v>
      </c>
      <c r="BX327" s="33">
        <v>-1.4788869947657268E-5</v>
      </c>
      <c r="BY327" s="33">
        <v>-4.1495564756188763E-5</v>
      </c>
      <c r="BZ327" s="33">
        <v>1.5693972087449382E-6</v>
      </c>
      <c r="CA327" s="35">
        <v>1.6039565463503713E-3</v>
      </c>
      <c r="CB327" s="52">
        <v>2.6963346890784834E-6</v>
      </c>
      <c r="CC327" s="34">
        <v>-3.2705779965391812E-6</v>
      </c>
      <c r="CD327" s="34">
        <v>1.0738249009989431E-5</v>
      </c>
      <c r="CE327" s="34">
        <v>-2.1139296337846503E-6</v>
      </c>
      <c r="CF327" s="34">
        <v>3.6377064482895349E-6</v>
      </c>
      <c r="CG327" s="34">
        <v>8.9896197023042745E-6</v>
      </c>
      <c r="CH327" s="34">
        <v>-8.2093113035197618E-6</v>
      </c>
      <c r="CI327" s="34">
        <v>-3.4916006112051257E-5</v>
      </c>
      <c r="CJ327" s="34">
        <v>8.1489558528824446E-6</v>
      </c>
      <c r="CK327" s="53">
        <v>1.6105361049945088E-3</v>
      </c>
      <c r="CL327" s="33">
        <v>0</v>
      </c>
      <c r="CM327" s="33">
        <f t="shared" si="324"/>
        <v>1.0471012580724137E-2</v>
      </c>
      <c r="CN327" s="33">
        <f t="shared" si="268"/>
        <v>5.2176604994620401E-3</v>
      </c>
      <c r="CO327" s="33">
        <f t="shared" si="269"/>
        <v>4.2095725377717663E-3</v>
      </c>
      <c r="CP327" s="33">
        <f t="shared" si="270"/>
        <v>4.4155936845968746E-3</v>
      </c>
      <c r="CQ327" s="33">
        <f t="shared" si="271"/>
        <v>3.6417701622275533E-3</v>
      </c>
      <c r="CR327" s="33">
        <f t="shared" si="272"/>
        <v>3.5882782024123649E-3</v>
      </c>
      <c r="CS327" s="33">
        <f t="shared" si="273"/>
        <v>8.867118299121346E-3</v>
      </c>
      <c r="CT327" s="33">
        <f t="shared" si="274"/>
        <v>9.2543497146488907E-3</v>
      </c>
      <c r="CU327" s="33">
        <f t="shared" si="275"/>
        <v>3.7569460157149681E-3</v>
      </c>
      <c r="CV327" s="33">
        <f t="shared" si="276"/>
        <v>4.086611843460819E-3</v>
      </c>
      <c r="CW327" s="33">
        <f t="shared" si="277"/>
        <v>7.5835455739443614E-3</v>
      </c>
      <c r="CX327" s="35">
        <f t="shared" si="278"/>
        <v>9.5170160680502214E-3</v>
      </c>
    </row>
    <row r="328" spans="1:102" x14ac:dyDescent="0.3">
      <c r="A328" s="21">
        <v>43738</v>
      </c>
      <c r="B328" s="22">
        <v>2976.74</v>
      </c>
      <c r="C328" s="23">
        <v>5330.28</v>
      </c>
      <c r="D328" s="23">
        <v>6008.59</v>
      </c>
      <c r="E328" s="23">
        <f t="shared" si="312"/>
        <v>5311.759042566563</v>
      </c>
      <c r="F328" s="23">
        <f>VLOOKUP($A328,Data!S$7:T$800,2,0)</f>
        <v>294.70291900000001</v>
      </c>
      <c r="G328" s="23">
        <f>VLOOKUP($A328,Data!V$7:Y$800,4,0)</f>
        <v>29.072009980618152</v>
      </c>
      <c r="H328" s="23">
        <f>VLOOKUP($A328,Data!P$7:Q$800,2,0)</f>
        <v>52.840400000000002</v>
      </c>
      <c r="I328" s="23">
        <f>VLOOKUP($A328,Data!K$7:N$800,4,0)</f>
        <v>55.349865736005668</v>
      </c>
      <c r="J328" s="23">
        <f>VLOOKUP($A328,Data!AA$7:AB$800,2,0)</f>
        <v>541.58579999999995</v>
      </c>
      <c r="K328" s="23">
        <f>VLOOKUP($A328,Data!AD$7:AE$800,2,0)</f>
        <v>54.724400000000003</v>
      </c>
      <c r="L328" s="23">
        <f>VLOOKUP($A328,Data!AL$7:AO$800,4,0)</f>
        <v>291.87216349338814</v>
      </c>
      <c r="M328" s="23">
        <f>VLOOKUP($A328,Data!AG$7:AJ$800,4,0)</f>
        <v>29.45305818073173</v>
      </c>
      <c r="N328" s="23">
        <f>VLOOKUP($A328,Data!AQ$7:AU$800,5,0)</f>
        <v>29.705365503045577</v>
      </c>
      <c r="O328" s="24">
        <f>VLOOKUP($A328,Data!AQ$7:AW$800,7,0)</f>
        <v>29.69610130907104</v>
      </c>
      <c r="P328" s="32">
        <f t="shared" si="279"/>
        <v>5.0476232278453548E-3</v>
      </c>
      <c r="Q328" s="33">
        <f t="shared" si="265"/>
        <v>5.0836080040428389E-3</v>
      </c>
      <c r="R328" s="33">
        <f t="shared" si="266"/>
        <v>5.0989376571985989E-3</v>
      </c>
      <c r="S328" s="34">
        <f t="shared" si="280"/>
        <v>5.091240492795612E-3</v>
      </c>
      <c r="T328" s="33">
        <f t="shared" si="281"/>
        <v>5.084726814197138E-3</v>
      </c>
      <c r="U328" s="33">
        <f t="shared" si="313"/>
        <v>5.0850237606856474E-3</v>
      </c>
      <c r="V328" s="33">
        <f t="shared" si="314"/>
        <v>5.0843492204188934E-3</v>
      </c>
      <c r="W328" s="33">
        <f t="shared" si="315"/>
        <v>4.9848673669219412E-3</v>
      </c>
      <c r="X328" s="33">
        <f t="shared" si="316"/>
        <v>5.0938959730235656E-3</v>
      </c>
      <c r="Y328" s="33">
        <f t="shared" si="317"/>
        <v>5.0893249068366675E-3</v>
      </c>
      <c r="Z328" s="33">
        <f t="shared" si="318"/>
        <v>5.0783234511264652E-3</v>
      </c>
      <c r="AA328" s="33">
        <f t="shared" si="319"/>
        <v>5.0413898103431887E-3</v>
      </c>
      <c r="AB328" s="33">
        <f t="shared" si="320"/>
        <v>5.1294011978728626E-3</v>
      </c>
      <c r="AC328" s="35">
        <f t="shared" si="321"/>
        <v>5.3577554293953167E-3</v>
      </c>
      <c r="AD328" s="32">
        <f t="shared" si="282"/>
        <v>1.1188101542991546E-6</v>
      </c>
      <c r="AE328" s="33">
        <f t="shared" si="283"/>
        <v>1.4157566428085744E-6</v>
      </c>
      <c r="AF328" s="33">
        <f t="shared" si="284"/>
        <v>7.4121637605450985E-7</v>
      </c>
      <c r="AG328" s="33">
        <f t="shared" si="285"/>
        <v>-9.8740637120897645E-5</v>
      </c>
      <c r="AH328" s="33">
        <f t="shared" si="286"/>
        <v>1.0287968980726703E-5</v>
      </c>
      <c r="AI328" s="33">
        <f t="shared" si="287"/>
        <v>5.7169027938286376E-6</v>
      </c>
      <c r="AJ328" s="33">
        <f t="shared" si="288"/>
        <v>-5.2845529163736416E-6</v>
      </c>
      <c r="AK328" s="33">
        <f t="shared" si="289"/>
        <v>-4.2218193699650186E-5</v>
      </c>
      <c r="AL328" s="33">
        <f t="shared" si="290"/>
        <v>4.5793193830023782E-5</v>
      </c>
      <c r="AM328" s="35">
        <f t="shared" si="291"/>
        <v>2.7414742535247782E-4</v>
      </c>
      <c r="AN328" s="52">
        <f t="shared" si="292"/>
        <v>-1.4210843001460916E-5</v>
      </c>
      <c r="AO328" s="34">
        <f t="shared" si="293"/>
        <v>-1.3913896512951496E-5</v>
      </c>
      <c r="AP328" s="34">
        <f t="shared" si="294"/>
        <v>-1.458843677970556E-5</v>
      </c>
      <c r="AQ328" s="34">
        <f t="shared" si="295"/>
        <v>-1.1407029027665772E-4</v>
      </c>
      <c r="AR328" s="34">
        <f t="shared" si="296"/>
        <v>-5.0416841750333674E-6</v>
      </c>
      <c r="AS328" s="34">
        <f t="shared" si="297"/>
        <v>-9.6127503619314325E-6</v>
      </c>
      <c r="AT328" s="34">
        <f t="shared" si="298"/>
        <v>-2.0614206072133712E-5</v>
      </c>
      <c r="AU328" s="34">
        <f t="shared" si="299"/>
        <v>-5.7547846855410256E-5</v>
      </c>
      <c r="AV328" s="34">
        <f t="shared" si="300"/>
        <v>3.0463540674263712E-5</v>
      </c>
      <c r="AW328" s="53">
        <f t="shared" si="301"/>
        <v>2.5881777219671775E-4</v>
      </c>
      <c r="AX328" s="52">
        <f t="shared" si="302"/>
        <v>-6.5136785984964973E-6</v>
      </c>
      <c r="AY328" s="34">
        <f t="shared" si="303"/>
        <v>-6.2167321099870776E-6</v>
      </c>
      <c r="AZ328" s="34">
        <f t="shared" si="304"/>
        <v>-6.8912723767411421E-6</v>
      </c>
      <c r="BA328" s="34">
        <f t="shared" si="305"/>
        <v>-1.063731258736933E-4</v>
      </c>
      <c r="BB328" s="34">
        <f t="shared" si="306"/>
        <v>2.6554802279310508E-6</v>
      </c>
      <c r="BC328" s="34">
        <f t="shared" si="307"/>
        <v>-1.9155859589670143E-6</v>
      </c>
      <c r="BD328" s="34">
        <f t="shared" si="308"/>
        <v>-1.2917041669169294E-5</v>
      </c>
      <c r="BE328" s="34">
        <f t="shared" si="309"/>
        <v>-4.9850682452445838E-5</v>
      </c>
      <c r="BF328" s="34">
        <f t="shared" si="310"/>
        <v>3.816070507722813E-5</v>
      </c>
      <c r="BG328" s="53">
        <f t="shared" si="311"/>
        <v>2.6651493659968217E-4</v>
      </c>
      <c r="BH328" s="32">
        <v>1.1188101542991546E-6</v>
      </c>
      <c r="BI328" s="33">
        <v>1.4157566428085744E-6</v>
      </c>
      <c r="BJ328" s="33">
        <v>7.4121637605450985E-7</v>
      </c>
      <c r="BK328" s="33">
        <v>-9.8740637120897645E-5</v>
      </c>
      <c r="BL328" s="33">
        <v>1.0287968980726703E-5</v>
      </c>
      <c r="BM328" s="33">
        <v>5.7169027938286376E-6</v>
      </c>
      <c r="BN328" s="33">
        <v>-5.2845529163736416E-6</v>
      </c>
      <c r="BO328" s="33">
        <v>-4.2218193699650186E-5</v>
      </c>
      <c r="BP328" s="33">
        <v>4.5793193830023782E-5</v>
      </c>
      <c r="BQ328" s="35">
        <v>2.7414742535247782E-4</v>
      </c>
      <c r="BR328" s="32">
        <v>-1.4210843001460916E-5</v>
      </c>
      <c r="BS328" s="33">
        <v>-1.3913896512951496E-5</v>
      </c>
      <c r="BT328" s="33">
        <v>-1.458843677970556E-5</v>
      </c>
      <c r="BU328" s="33">
        <v>-1.1407029027665772E-4</v>
      </c>
      <c r="BV328" s="33">
        <v>-5.0416841750333674E-6</v>
      </c>
      <c r="BW328" s="33">
        <v>-9.6127503619314325E-6</v>
      </c>
      <c r="BX328" s="33">
        <v>-2.0614206072133712E-5</v>
      </c>
      <c r="BY328" s="33">
        <v>-5.7547846855410256E-5</v>
      </c>
      <c r="BZ328" s="33">
        <v>3.0463540674263712E-5</v>
      </c>
      <c r="CA328" s="35">
        <v>2.5881777219671775E-4</v>
      </c>
      <c r="CB328" s="52">
        <v>-6.5136785984964973E-6</v>
      </c>
      <c r="CC328" s="34">
        <v>-6.2167321099870776E-6</v>
      </c>
      <c r="CD328" s="34">
        <v>-6.8912723767411421E-6</v>
      </c>
      <c r="CE328" s="34">
        <v>-1.063731258736933E-4</v>
      </c>
      <c r="CF328" s="34">
        <v>2.6554802279310508E-6</v>
      </c>
      <c r="CG328" s="34">
        <v>-1.9155859589670143E-6</v>
      </c>
      <c r="CH328" s="34">
        <v>-1.2917041669169294E-5</v>
      </c>
      <c r="CI328" s="34">
        <v>-4.9850682452445838E-5</v>
      </c>
      <c r="CJ328" s="34">
        <v>3.816070507722813E-5</v>
      </c>
      <c r="CK328" s="53">
        <v>2.6651493659968217E-4</v>
      </c>
      <c r="CL328" s="33">
        <v>0</v>
      </c>
      <c r="CM328" s="33">
        <f t="shared" si="324"/>
        <v>1.0456959293691392E-2</v>
      </c>
      <c r="CN328" s="33">
        <f t="shared" si="268"/>
        <v>5.2103758986712378E-3</v>
      </c>
      <c r="CO328" s="33">
        <f t="shared" si="269"/>
        <v>4.199554084344026E-3</v>
      </c>
      <c r="CP328" s="33">
        <f t="shared" si="270"/>
        <v>4.4116405458989316E-3</v>
      </c>
      <c r="CQ328" s="33">
        <f t="shared" si="271"/>
        <v>3.6235864833911169E-3</v>
      </c>
      <c r="CR328" s="33">
        <f t="shared" si="272"/>
        <v>3.5831531614560763E-3</v>
      </c>
      <c r="CS328" s="33">
        <f t="shared" si="273"/>
        <v>8.8560919238040992E-3</v>
      </c>
      <c r="CT328" s="33">
        <f t="shared" si="274"/>
        <v>9.2378509466668479E-3</v>
      </c>
      <c r="CU328" s="33">
        <f t="shared" si="275"/>
        <v>3.7580141121444921E-3</v>
      </c>
      <c r="CV328" s="33">
        <f t="shared" si="276"/>
        <v>4.1148288873562588E-3</v>
      </c>
      <c r="CW328" s="33">
        <f t="shared" si="277"/>
        <v>7.5679316171910482E-3</v>
      </c>
      <c r="CX328" s="35">
        <f t="shared" si="278"/>
        <v>7.8664122899096967E-3</v>
      </c>
    </row>
    <row r="329" spans="1:102" x14ac:dyDescent="0.3">
      <c r="A329" s="21">
        <v>43735</v>
      </c>
      <c r="B329" s="22">
        <v>2961.79</v>
      </c>
      <c r="C329" s="23">
        <v>5303.32</v>
      </c>
      <c r="D329" s="23">
        <v>5978.1080000000002</v>
      </c>
      <c r="E329" s="23">
        <f t="shared" si="312"/>
        <v>5284.8525870767817</v>
      </c>
      <c r="F329" s="23">
        <f>VLOOKUP($A329,Data!S$7:T$800,2,0)</f>
        <v>293.21201600000001</v>
      </c>
      <c r="G329" s="23">
        <f>VLOOKUP($A329,Data!V$7:Y$800,4,0)</f>
        <v>28.92492604440627</v>
      </c>
      <c r="H329" s="23">
        <f>VLOOKUP($A329,Data!P$7:Q$800,2,0)</f>
        <v>52.573099999999997</v>
      </c>
      <c r="I329" s="23">
        <f>VLOOKUP($A329,Data!K$7:N$800,4,0)</f>
        <v>55.075322557864276</v>
      </c>
      <c r="J329" s="23">
        <f>VLOOKUP($A329,Data!AA$7:AB$800,2,0)</f>
        <v>538.84100000000001</v>
      </c>
      <c r="K329" s="23">
        <f>VLOOKUP($A329,Data!AD$7:AE$800,2,0)</f>
        <v>54.447299999999998</v>
      </c>
      <c r="L329" s="23">
        <f>VLOOKUP($A329,Data!AL$7:AO$800,4,0)</f>
        <v>290.39743140732543</v>
      </c>
      <c r="M329" s="23">
        <f>VLOOKUP($A329,Data!AG$7:AJ$800,4,0)</f>
        <v>29.305318645921325</v>
      </c>
      <c r="N329" s="23">
        <f>VLOOKUP($A329,Data!AQ$7:AU$800,5,0)</f>
        <v>29.553772347763299</v>
      </c>
      <c r="O329" s="24">
        <f>VLOOKUP($A329,Data!AQ$7:AW$800,7,0)</f>
        <v>29.537844760930525</v>
      </c>
      <c r="P329" s="32">
        <f t="shared" si="279"/>
        <v>-5.316326462073695E-3</v>
      </c>
      <c r="Q329" s="33">
        <f t="shared" si="265"/>
        <v>-5.2146640855955662E-3</v>
      </c>
      <c r="R329" s="33">
        <f t="shared" si="266"/>
        <v>-5.1722453728780815E-3</v>
      </c>
      <c r="S329" s="34">
        <f t="shared" si="280"/>
        <v>-5.1938575362574235E-3</v>
      </c>
      <c r="T329" s="33">
        <f t="shared" si="281"/>
        <v>-5.1938930812981399E-3</v>
      </c>
      <c r="U329" s="33">
        <f t="shared" si="313"/>
        <v>-5.1933119137144157E-3</v>
      </c>
      <c r="V329" s="33">
        <f t="shared" si="314"/>
        <v>-5.2017105661520402E-3</v>
      </c>
      <c r="W329" s="33">
        <f t="shared" si="315"/>
        <v>-5.1363797378676246E-3</v>
      </c>
      <c r="X329" s="33">
        <f t="shared" si="316"/>
        <v>-5.1766387904695899E-3</v>
      </c>
      <c r="Y329" s="33">
        <f t="shared" si="317"/>
        <v>-5.1998925672231966E-3</v>
      </c>
      <c r="Z329" s="33">
        <f t="shared" si="318"/>
        <v>-5.1853090633598997E-3</v>
      </c>
      <c r="AA329" s="33">
        <f t="shared" si="319"/>
        <v>-5.0290779622453874E-3</v>
      </c>
      <c r="AB329" s="33">
        <f t="shared" si="320"/>
        <v>-5.2035827275704882E-3</v>
      </c>
      <c r="AC329" s="35">
        <f t="shared" si="321"/>
        <v>-3.5722801035952267E-3</v>
      </c>
      <c r="AD329" s="32">
        <f t="shared" si="282"/>
        <v>2.0771004297426288E-5</v>
      </c>
      <c r="AE329" s="33">
        <f t="shared" si="283"/>
        <v>2.1352171881150461E-5</v>
      </c>
      <c r="AF329" s="33">
        <f t="shared" si="284"/>
        <v>1.2953519443525963E-5</v>
      </c>
      <c r="AG329" s="33">
        <f t="shared" si="285"/>
        <v>7.8284347727941572E-5</v>
      </c>
      <c r="AH329" s="33">
        <f t="shared" si="286"/>
        <v>3.8025295125976299E-5</v>
      </c>
      <c r="AI329" s="33">
        <f t="shared" si="287"/>
        <v>1.4771518372369563E-5</v>
      </c>
      <c r="AJ329" s="33">
        <f t="shared" si="288"/>
        <v>2.9355022235666439E-5</v>
      </c>
      <c r="AK329" s="33">
        <f t="shared" si="289"/>
        <v>1.8558612335017877E-4</v>
      </c>
      <c r="AL329" s="33">
        <f t="shared" si="290"/>
        <v>1.1081358025077925E-5</v>
      </c>
      <c r="AM329" s="35">
        <f t="shared" si="291"/>
        <v>1.6423839820003394E-3</v>
      </c>
      <c r="AN329" s="52">
        <f t="shared" si="292"/>
        <v>-2.1647708420058365E-5</v>
      </c>
      <c r="AO329" s="34">
        <f t="shared" si="293"/>
        <v>-2.1066540836334191E-5</v>
      </c>
      <c r="AP329" s="34">
        <f t="shared" si="294"/>
        <v>-2.946519327395869E-5</v>
      </c>
      <c r="AQ329" s="34">
        <f t="shared" si="295"/>
        <v>3.586563501045692E-5</v>
      </c>
      <c r="AR329" s="34">
        <f t="shared" si="296"/>
        <v>-4.3934175915083529E-6</v>
      </c>
      <c r="AS329" s="34">
        <f t="shared" si="297"/>
        <v>-2.7647194345115089E-5</v>
      </c>
      <c r="AT329" s="34">
        <f t="shared" si="298"/>
        <v>-1.3063690481818213E-5</v>
      </c>
      <c r="AU329" s="34">
        <f t="shared" si="299"/>
        <v>1.4316741063269411E-4</v>
      </c>
      <c r="AV329" s="34">
        <f t="shared" si="300"/>
        <v>-3.1337354692406727E-5</v>
      </c>
      <c r="AW329" s="53">
        <f t="shared" si="301"/>
        <v>1.5999652692828548E-3</v>
      </c>
      <c r="AX329" s="52">
        <f t="shared" si="302"/>
        <v>-3.5545040688589324E-8</v>
      </c>
      <c r="AY329" s="34">
        <f t="shared" si="303"/>
        <v>5.4562254303558433E-7</v>
      </c>
      <c r="AZ329" s="34">
        <f t="shared" si="304"/>
        <v>-7.8530298945889143E-6</v>
      </c>
      <c r="BA329" s="34">
        <f t="shared" si="305"/>
        <v>5.7477798389826695E-5</v>
      </c>
      <c r="BB329" s="34">
        <f t="shared" si="306"/>
        <v>1.7218745787861423E-5</v>
      </c>
      <c r="BC329" s="34">
        <f t="shared" si="307"/>
        <v>-6.0350309657453138E-6</v>
      </c>
      <c r="BD329" s="34">
        <f t="shared" si="308"/>
        <v>8.5484728975515623E-6</v>
      </c>
      <c r="BE329" s="34">
        <f t="shared" si="309"/>
        <v>1.6477957401206389E-4</v>
      </c>
      <c r="BF329" s="34">
        <f t="shared" si="310"/>
        <v>-9.7251913130369516E-6</v>
      </c>
      <c r="BG329" s="53">
        <f t="shared" si="311"/>
        <v>1.6215774326622245E-3</v>
      </c>
      <c r="BH329" s="32">
        <v>2.0771004297426288E-5</v>
      </c>
      <c r="BI329" s="33">
        <v>2.1352171881150461E-5</v>
      </c>
      <c r="BJ329" s="33">
        <v>1.2953519443525963E-5</v>
      </c>
      <c r="BK329" s="33">
        <v>7.8284347727941572E-5</v>
      </c>
      <c r="BL329" s="33">
        <v>3.8025295125976299E-5</v>
      </c>
      <c r="BM329" s="33">
        <v>1.4771518372369563E-5</v>
      </c>
      <c r="BN329" s="33">
        <v>2.9355022235666439E-5</v>
      </c>
      <c r="BO329" s="33">
        <v>1.8558612335017877E-4</v>
      </c>
      <c r="BP329" s="33">
        <v>1.1081358025077925E-5</v>
      </c>
      <c r="BQ329" s="35">
        <v>1.6423839820003394E-3</v>
      </c>
      <c r="BR329" s="32">
        <v>-2.1647708420058365E-5</v>
      </c>
      <c r="BS329" s="33">
        <v>-2.1066540836334191E-5</v>
      </c>
      <c r="BT329" s="33">
        <v>-2.946519327395869E-5</v>
      </c>
      <c r="BU329" s="33">
        <v>3.586563501045692E-5</v>
      </c>
      <c r="BV329" s="33">
        <v>-4.3934175915083529E-6</v>
      </c>
      <c r="BW329" s="33">
        <v>-2.7647194345115089E-5</v>
      </c>
      <c r="BX329" s="33">
        <v>-1.3063690481818213E-5</v>
      </c>
      <c r="BY329" s="33">
        <v>1.4316741063269411E-4</v>
      </c>
      <c r="BZ329" s="33">
        <v>-3.1337354692406727E-5</v>
      </c>
      <c r="CA329" s="35">
        <v>1.5999652692828548E-3</v>
      </c>
      <c r="CB329" s="52">
        <v>-3.5545040688589324E-8</v>
      </c>
      <c r="CC329" s="34">
        <v>5.4562254303558433E-7</v>
      </c>
      <c r="CD329" s="34">
        <v>-7.8530298945889143E-6</v>
      </c>
      <c r="CE329" s="34">
        <v>5.7477798389826695E-5</v>
      </c>
      <c r="CF329" s="34">
        <v>1.7218745787861423E-5</v>
      </c>
      <c r="CG329" s="34">
        <v>-6.0350309657453138E-6</v>
      </c>
      <c r="CH329" s="34">
        <v>8.5484728975515623E-6</v>
      </c>
      <c r="CI329" s="34">
        <v>1.6477957401206389E-4</v>
      </c>
      <c r="CJ329" s="34">
        <v>-9.7251913130369516E-6</v>
      </c>
      <c r="CK329" s="53">
        <v>1.6215774326622245E-3</v>
      </c>
      <c r="CL329" s="33">
        <v>0</v>
      </c>
      <c r="CM329" s="33">
        <f t="shared" si="324"/>
        <v>1.0441547920607031E-2</v>
      </c>
      <c r="CN329" s="33">
        <f t="shared" si="268"/>
        <v>5.2027425052247889E-3</v>
      </c>
      <c r="CO329" s="33">
        <f t="shared" si="269"/>
        <v>4.1984362595195446E-3</v>
      </c>
      <c r="CP329" s="33">
        <f t="shared" si="270"/>
        <v>4.410225737779383E-3</v>
      </c>
      <c r="CQ329" s="33">
        <f t="shared" si="271"/>
        <v>3.6228463442793402E-3</v>
      </c>
      <c r="CR329" s="33">
        <f t="shared" si="272"/>
        <v>3.6817560789370596E-3</v>
      </c>
      <c r="CS329" s="33">
        <f t="shared" si="273"/>
        <v>8.8457654456299828E-3</v>
      </c>
      <c r="CT329" s="33">
        <f t="shared" si="274"/>
        <v>9.2321104472439242E-3</v>
      </c>
      <c r="CU329" s="33">
        <f t="shared" si="275"/>
        <v>3.7632917230698837E-3</v>
      </c>
      <c r="CV329" s="33">
        <f t="shared" si="276"/>
        <v>4.157008159545672E-3</v>
      </c>
      <c r="CW329" s="33">
        <f t="shared" si="277"/>
        <v>7.5220273251321856E-3</v>
      </c>
      <c r="CX329" s="35">
        <f t="shared" si="278"/>
        <v>7.5915807878530472E-3</v>
      </c>
    </row>
    <row r="330" spans="1:102" x14ac:dyDescent="0.3">
      <c r="A330" s="21">
        <v>43734</v>
      </c>
      <c r="B330" s="22">
        <v>2977.62</v>
      </c>
      <c r="C330" s="23">
        <v>5331.12</v>
      </c>
      <c r="D330" s="23">
        <v>6009.1890000000003</v>
      </c>
      <c r="E330" s="23">
        <f t="shared" si="312"/>
        <v>5312.4446678508493</v>
      </c>
      <c r="F330" s="23">
        <f>VLOOKUP($A330,Data!S$7:T$800,2,0)</f>
        <v>294.74287900000002</v>
      </c>
      <c r="G330" s="23">
        <f>VLOOKUP($A330,Data!V$7:Y$800,4,0)</f>
        <v>29.075926399378446</v>
      </c>
      <c r="H330" s="23">
        <f>VLOOKUP($A330,Data!P$7:Q$800,2,0)</f>
        <v>52.847999999999999</v>
      </c>
      <c r="I330" s="23">
        <f>VLOOKUP($A330,Data!K$7:N$800,4,0)</f>
        <v>55.359670849510721</v>
      </c>
      <c r="J330" s="23">
        <f>VLOOKUP($A330,Data!AA$7:AB$800,2,0)</f>
        <v>541.64490000000001</v>
      </c>
      <c r="K330" s="23">
        <f>VLOOKUP($A330,Data!AD$7:AE$800,2,0)</f>
        <v>54.731900000000003</v>
      </c>
      <c r="L330" s="23">
        <f>VLOOKUP($A330,Data!AL$7:AO$800,4,0)</f>
        <v>291.91108057914767</v>
      </c>
      <c r="M330" s="23">
        <f>VLOOKUP($A330,Data!AG$7:AJ$800,4,0)</f>
        <v>29.453442303522234</v>
      </c>
      <c r="N330" s="23">
        <f>VLOOKUP($A330,Data!AQ$7:AU$800,5,0)</f>
        <v>29.708362268528219</v>
      </c>
      <c r="O330" s="24">
        <f>VLOOKUP($A330,Data!AQ$7:AW$800,7,0)</f>
        <v>29.64374050533387</v>
      </c>
      <c r="P330" s="32">
        <f t="shared" si="279"/>
        <v>-2.4289165022262083E-3</v>
      </c>
      <c r="Q330" s="33">
        <f t="shared" ref="Q330:Q393" si="325">C330/C331-1</f>
        <v>-2.3859113339209648E-3</v>
      </c>
      <c r="R330" s="33">
        <f t="shared" ref="R330:R393" si="326">D330/D331-1</f>
        <v>-2.3684081644171906E-3</v>
      </c>
      <c r="S330" s="34">
        <f t="shared" si="280"/>
        <v>-2.3774844150885434E-3</v>
      </c>
      <c r="T330" s="33">
        <f t="shared" si="281"/>
        <v>-2.3724005165245421E-3</v>
      </c>
      <c r="U330" s="33">
        <f t="shared" si="313"/>
        <v>-2.3749584638032006E-3</v>
      </c>
      <c r="V330" s="33">
        <f t="shared" si="314"/>
        <v>-2.3747588430507172E-3</v>
      </c>
      <c r="W330" s="33">
        <f t="shared" si="315"/>
        <v>-2.3139739528335035E-3</v>
      </c>
      <c r="X330" s="33">
        <f t="shared" si="316"/>
        <v>-2.3710142813411217E-3</v>
      </c>
      <c r="Y330" s="33">
        <f t="shared" si="317"/>
        <v>-2.3350346336127314E-3</v>
      </c>
      <c r="Z330" s="33">
        <f t="shared" si="318"/>
        <v>-2.3786104626699611E-3</v>
      </c>
      <c r="AA330" s="33">
        <f t="shared" si="319"/>
        <v>-2.4351930090612539E-3</v>
      </c>
      <c r="AB330" s="33">
        <f t="shared" si="320"/>
        <v>-2.3706907596763305E-3</v>
      </c>
      <c r="AC330" s="35">
        <f t="shared" si="321"/>
        <v>-3.2764149352145777E-3</v>
      </c>
      <c r="AD330" s="32">
        <f t="shared" si="282"/>
        <v>1.3510817396422681E-5</v>
      </c>
      <c r="AE330" s="33">
        <f t="shared" si="283"/>
        <v>1.0952870117764135E-5</v>
      </c>
      <c r="AF330" s="33">
        <f t="shared" si="284"/>
        <v>1.1152490870247611E-5</v>
      </c>
      <c r="AG330" s="33">
        <f t="shared" si="285"/>
        <v>7.1937381087461283E-5</v>
      </c>
      <c r="AH330" s="33">
        <f t="shared" si="286"/>
        <v>1.4897052579843084E-5</v>
      </c>
      <c r="AI330" s="33">
        <f t="shared" si="287"/>
        <v>5.0876700308233325E-5</v>
      </c>
      <c r="AJ330" s="33">
        <f t="shared" si="288"/>
        <v>7.3008712510036489E-6</v>
      </c>
      <c r="AK330" s="33">
        <f t="shared" si="289"/>
        <v>-4.9281675140289138E-5</v>
      </c>
      <c r="AL330" s="33">
        <f t="shared" si="290"/>
        <v>1.52205742446343E-5</v>
      </c>
      <c r="AM330" s="35">
        <f t="shared" si="291"/>
        <v>-8.9050360129361295E-4</v>
      </c>
      <c r="AN330" s="52">
        <f t="shared" si="292"/>
        <v>-3.9923521073514934E-6</v>
      </c>
      <c r="AO330" s="34">
        <f t="shared" si="293"/>
        <v>-6.5502993860100389E-6</v>
      </c>
      <c r="AP330" s="34">
        <f t="shared" si="294"/>
        <v>-6.350678633526563E-6</v>
      </c>
      <c r="AQ330" s="34">
        <f t="shared" si="295"/>
        <v>5.4434211583687109E-5</v>
      </c>
      <c r="AR330" s="34">
        <f t="shared" si="296"/>
        <v>-2.60611692393109E-6</v>
      </c>
      <c r="AS330" s="34">
        <f t="shared" si="297"/>
        <v>3.3373530804459151E-5</v>
      </c>
      <c r="AT330" s="34">
        <f t="shared" si="298"/>
        <v>-1.0202298252770525E-5</v>
      </c>
      <c r="AU330" s="34">
        <f t="shared" si="299"/>
        <v>-6.6784844644063313E-5</v>
      </c>
      <c r="AV330" s="34">
        <f t="shared" si="300"/>
        <v>-2.2825952591398746E-6</v>
      </c>
      <c r="AW330" s="53">
        <f t="shared" si="301"/>
        <v>-9.0800677079738712E-4</v>
      </c>
      <c r="AX330" s="52">
        <f t="shared" si="302"/>
        <v>5.083898564017808E-6</v>
      </c>
      <c r="AY330" s="34">
        <f t="shared" si="303"/>
        <v>2.5259512853592625E-6</v>
      </c>
      <c r="AZ330" s="34">
        <f t="shared" si="304"/>
        <v>2.7255720378427384E-6</v>
      </c>
      <c r="BA330" s="34">
        <f t="shared" si="305"/>
        <v>6.351046225505641E-5</v>
      </c>
      <c r="BB330" s="34">
        <f t="shared" si="306"/>
        <v>6.4701337474382115E-6</v>
      </c>
      <c r="BC330" s="34">
        <f t="shared" si="307"/>
        <v>4.2449781475828452E-5</v>
      </c>
      <c r="BD330" s="34">
        <f t="shared" si="308"/>
        <v>-1.1260475814012239E-6</v>
      </c>
      <c r="BE330" s="34">
        <f t="shared" si="309"/>
        <v>-5.7708593972694011E-5</v>
      </c>
      <c r="BF330" s="34">
        <f t="shared" si="310"/>
        <v>6.7936554122294268E-6</v>
      </c>
      <c r="BG330" s="53">
        <f t="shared" si="311"/>
        <v>-8.9893052012601782E-4</v>
      </c>
      <c r="BH330" s="32">
        <v>1.3510817396422681E-5</v>
      </c>
      <c r="BI330" s="33">
        <v>1.0952870117764135E-5</v>
      </c>
      <c r="BJ330" s="33">
        <v>1.1152490870247611E-5</v>
      </c>
      <c r="BK330" s="33">
        <v>7.1937381087461283E-5</v>
      </c>
      <c r="BL330" s="33">
        <v>1.4897052579843084E-5</v>
      </c>
      <c r="BM330" s="33">
        <v>5.0876700308233325E-5</v>
      </c>
      <c r="BN330" s="33">
        <v>7.3008712510036489E-6</v>
      </c>
      <c r="BO330" s="33">
        <v>-4.9281675140289138E-5</v>
      </c>
      <c r="BP330" s="33">
        <v>1.52205742446343E-5</v>
      </c>
      <c r="BQ330" s="35">
        <v>-8.9050360129361295E-4</v>
      </c>
      <c r="BR330" s="32">
        <v>-3.9923521073514934E-6</v>
      </c>
      <c r="BS330" s="33">
        <v>-6.5502993860100389E-6</v>
      </c>
      <c r="BT330" s="33">
        <v>-6.350678633526563E-6</v>
      </c>
      <c r="BU330" s="33">
        <v>5.4434211583687109E-5</v>
      </c>
      <c r="BV330" s="33">
        <v>-2.60611692393109E-6</v>
      </c>
      <c r="BW330" s="33">
        <v>3.3373530804459151E-5</v>
      </c>
      <c r="BX330" s="33">
        <v>-1.0202298252770525E-5</v>
      </c>
      <c r="BY330" s="33">
        <v>-6.6784844644063313E-5</v>
      </c>
      <c r="BZ330" s="33">
        <v>-2.2825952591398746E-6</v>
      </c>
      <c r="CA330" s="35">
        <v>-9.0800677079738712E-4</v>
      </c>
      <c r="CB330" s="52">
        <v>5.083898564017808E-6</v>
      </c>
      <c r="CC330" s="34">
        <v>2.5259512853592625E-6</v>
      </c>
      <c r="CD330" s="34">
        <v>2.7255720378427384E-6</v>
      </c>
      <c r="CE330" s="34">
        <v>6.351046225505641E-5</v>
      </c>
      <c r="CF330" s="34">
        <v>6.4701337474382115E-6</v>
      </c>
      <c r="CG330" s="34">
        <v>4.2449781475828452E-5</v>
      </c>
      <c r="CH330" s="34">
        <v>-1.1260475814012239E-6</v>
      </c>
      <c r="CI330" s="34">
        <v>-5.7708593972694011E-5</v>
      </c>
      <c r="CJ330" s="34">
        <v>6.7936554122294268E-6</v>
      </c>
      <c r="CK330" s="53">
        <v>-8.9893052012601782E-4</v>
      </c>
      <c r="CL330" s="33">
        <v>0</v>
      </c>
      <c r="CM330" s="33">
        <f t="shared" ref="CM330:CM345" si="327">(D330/D$767)/($C330/$C$767)-1</f>
        <v>1.039846344740103E-2</v>
      </c>
      <c r="CN330" s="33">
        <f t="shared" ref="CN330:CN393" si="328">(E330/E$767)/($C330/$C$767)-1</f>
        <v>5.1817185091274087E-3</v>
      </c>
      <c r="CO330" s="33">
        <f t="shared" ref="CO330:CO393" si="329">(F330/F$767)/($C330/$C$767)-1</f>
        <v>4.1774691485521043E-3</v>
      </c>
      <c r="CP330" s="33">
        <f t="shared" ref="CP330:CP393" si="330">(G330/G$767)/($C330/$C$767)-1</f>
        <v>4.3886674390305469E-3</v>
      </c>
      <c r="CQ330" s="33">
        <f t="shared" ref="CQ330:CQ393" si="331">(H330/H$424)/($C330/$C$424)*(1+CQ$424)-1</f>
        <v>3.609777918054391E-3</v>
      </c>
      <c r="CR330" s="33">
        <f t="shared" ref="CR330:CR393" si="332">(I330/I$767)/($C330/$C$767)-1</f>
        <v>3.6027778451361847E-3</v>
      </c>
      <c r="CS330" s="33">
        <f t="shared" ref="CS330:CS393" si="333">(J330/J$767)/($C330/$C$767)-1</f>
        <v>8.8072041698661341E-3</v>
      </c>
      <c r="CT330" s="33">
        <f t="shared" ref="CT330:CT393" si="334">(K330/K$767)/($C330/$C$767)-1</f>
        <v>9.2171246319527889E-3</v>
      </c>
      <c r="CU330" s="33">
        <f t="shared" ref="CU330:CU393" si="335">(L330/L$767)/($C330/$C$767)-1</f>
        <v>3.7336726452492641E-3</v>
      </c>
      <c r="CV330" s="33">
        <f t="shared" ref="CV330:CV393" si="336">(M330/M$767)/($C330/$C$767)-1</f>
        <v>3.9697086091250444E-3</v>
      </c>
      <c r="CW330" s="33">
        <f t="shared" ref="CW330:CW393" si="337">(N330/N$767)/($C330/$C$767)-1</f>
        <v>7.5108042124341079E-3</v>
      </c>
      <c r="CX330" s="35">
        <f t="shared" ref="CX330:CX393" si="338">(O330/O$767)/($C330/$C$767)-1</f>
        <v>5.9307957257350719E-3</v>
      </c>
    </row>
    <row r="331" spans="1:102" x14ac:dyDescent="0.3">
      <c r="A331" s="21">
        <v>43733</v>
      </c>
      <c r="B331" s="22">
        <v>2984.87</v>
      </c>
      <c r="C331" s="23">
        <v>5343.87</v>
      </c>
      <c r="D331" s="23">
        <v>6023.4549999999999</v>
      </c>
      <c r="E331" s="23">
        <f t="shared" si="312"/>
        <v>5325.1050220494817</v>
      </c>
      <c r="F331" s="23">
        <f>VLOOKUP($A331,Data!S$7:T$800,2,0)</f>
        <v>295.44378999999998</v>
      </c>
      <c r="G331" s="23">
        <f>VLOOKUP($A331,Data!V$7:Y$800,4,0)</f>
        <v>29.145144907956368</v>
      </c>
      <c r="H331" s="23">
        <f>VLOOKUP($A331,Data!P$7:Q$800,2,0)</f>
        <v>52.973799999999997</v>
      </c>
      <c r="I331" s="23">
        <f>VLOOKUP($A331,Data!K$7:N$800,4,0)</f>
        <v>55.488068795396302</v>
      </c>
      <c r="J331" s="23">
        <f>VLOOKUP($A331,Data!AA$7:AB$800,2,0)</f>
        <v>542.93219999999997</v>
      </c>
      <c r="K331" s="23">
        <f>VLOOKUP($A331,Data!AD$7:AE$800,2,0)</f>
        <v>54.86</v>
      </c>
      <c r="L331" s="23">
        <f>VLOOKUP($A331,Data!AL$7:AO$800,4,0)</f>
        <v>292.60707883832379</v>
      </c>
      <c r="M331" s="23">
        <f>VLOOKUP($A331,Data!AG$7:AJ$800,4,0)</f>
        <v>29.525342210463297</v>
      </c>
      <c r="N331" s="23">
        <f>VLOOKUP($A331,Data!AQ$7:AU$800,5,0)</f>
        <v>29.778958971394484</v>
      </c>
      <c r="O331" s="24">
        <f>VLOOKUP($A331,Data!AQ$7:AW$800,7,0)</f>
        <v>29.741184967953853</v>
      </c>
      <c r="P331" s="32">
        <f t="shared" ref="P331:P394" si="339">B331/B332-1</f>
        <v>6.1585653610194413E-3</v>
      </c>
      <c r="Q331" s="33">
        <f t="shared" si="325"/>
        <v>6.1587299196408374E-3</v>
      </c>
      <c r="R331" s="33">
        <f t="shared" si="326"/>
        <v>6.1592741901805859E-3</v>
      </c>
      <c r="S331" s="34">
        <f t="shared" ref="S331:S394" si="340">R331-IF(R331&gt;P331+0.000001,(R331-P331)*$C$1,0)</f>
        <v>6.1592741901805859E-3</v>
      </c>
      <c r="T331" s="33">
        <f t="shared" ref="T331:T394" si="341">F331/IFERROR(F332,IFERROR(F333,F334))-1</f>
        <v>6.1566296735389159E-3</v>
      </c>
      <c r="U331" s="33">
        <f t="shared" si="313"/>
        <v>6.1576481864085153E-3</v>
      </c>
      <c r="V331" s="33">
        <f t="shared" si="314"/>
        <v>6.1538695303684499E-3</v>
      </c>
      <c r="W331" s="33">
        <f t="shared" si="315"/>
        <v>6.019830028328732E-3</v>
      </c>
      <c r="X331" s="33">
        <f t="shared" si="316"/>
        <v>6.1566687051759494E-3</v>
      </c>
      <c r="Y331" s="33">
        <f t="shared" si="317"/>
        <v>6.173496150276625E-3</v>
      </c>
      <c r="Z331" s="33">
        <f t="shared" si="318"/>
        <v>6.1760646986768197E-3</v>
      </c>
      <c r="AA331" s="33">
        <f t="shared" si="319"/>
        <v>6.1305747956337253E-3</v>
      </c>
      <c r="AB331" s="33">
        <f t="shared" si="320"/>
        <v>6.1749354383042743E-3</v>
      </c>
      <c r="AC331" s="35">
        <f t="shared" si="321"/>
        <v>2.8285849186171497E-3</v>
      </c>
      <c r="AD331" s="32">
        <f t="shared" ref="AD331:AD394" si="342">1+T331-$C331/IF(ISNUMBER(F332),$C332,IF(ISNUMBER(F333),$C333,$C334))</f>
        <v>-2.1002461019214991E-6</v>
      </c>
      <c r="AE331" s="33">
        <f t="shared" ref="AE331:AE394" si="343">1+U331-$C331/IF(ISNUMBER(G332),$C332,IF(ISNUMBER(G333),$C333,$C334))</f>
        <v>-1.0817332323220796E-6</v>
      </c>
      <c r="AF331" s="33">
        <f t="shared" ref="AF331:AF394" si="344">1+V331-$C331/IF(ISNUMBER(H332),$C332,IF(ISNUMBER(H333),$C333,$C334))</f>
        <v>-4.8603892723875219E-6</v>
      </c>
      <c r="AG331" s="33">
        <f t="shared" ref="AG331:AG394" si="345">1+W331-$C331/IF(ISNUMBER(I332),$C332,IF(ISNUMBER(I333),$C333,$C334))</f>
        <v>-1.3889989131210534E-4</v>
      </c>
      <c r="AH331" s="33">
        <f t="shared" ref="AH331:AH394" si="346">1+X331-$C331/IF(ISNUMBER(J332),$C332,IF(ISNUMBER(J333),$C333,$C334))</f>
        <v>-2.0612144648879394E-6</v>
      </c>
      <c r="AI331" s="33">
        <f t="shared" ref="AI331:AI394" si="347">1+Y331-$C331/IF(ISNUMBER(K332),$C332,IF(ISNUMBER(K333),$C333,$C334))</f>
        <v>1.4766230635787636E-5</v>
      </c>
      <c r="AJ331" s="33">
        <f t="shared" ref="AJ331:AJ394" si="348">1+Z331-$C331/IF(ISNUMBER(L332),$C332,IF(ISNUMBER(L333),$C333,$C334))</f>
        <v>1.7334779035982351E-5</v>
      </c>
      <c r="AK331" s="33">
        <f t="shared" ref="AK331:AK394" si="349">1+AA331-$C331/IF(ISNUMBER(M332),$C332,IF(ISNUMBER(M333),$C333,$C334))</f>
        <v>-2.8155124007112065E-5</v>
      </c>
      <c r="AL331" s="33">
        <f t="shared" ref="AL331:AL394" si="350">1+AB331-$C331/IF(ISNUMBER(N332),$C332,IF(ISNUMBER(N333),$C333,$C334))</f>
        <v>1.6205518663436891E-5</v>
      </c>
      <c r="AM331" s="35">
        <f t="shared" ref="AM331:AM394" si="351">1+AC331-$C331/IF(ISNUMBER(O332),$C332,IF(ISNUMBER(O333),$C333,$C334))</f>
        <v>-3.3301450010236877E-3</v>
      </c>
      <c r="AN331" s="52">
        <f t="shared" ref="AN331:AN394" si="352">1+T331-$D331/IF(ISNUMBER(F332),$D332,IF(ISNUMBER(F333),$D333,$D334))</f>
        <v>-2.6445166416699806E-6</v>
      </c>
      <c r="AO331" s="34">
        <f t="shared" ref="AO331:AO394" si="353">1+U331-$D331/IF(ISNUMBER(G332),$D332,IF(ISNUMBER(G333),$D333,$D334))</f>
        <v>-1.6260037720705611E-6</v>
      </c>
      <c r="AP331" s="34">
        <f t="shared" ref="AP331:AP394" si="354">1+V331-$D331/IF(ISNUMBER(H332),$D332,IF(ISNUMBER(H333),$D333,$D334))</f>
        <v>-5.4046598121360034E-6</v>
      </c>
      <c r="AQ331" s="34">
        <f t="shared" ref="AQ331:AQ394" si="355">1+W331-$D331/IF(ISNUMBER(I332),$D332,IF(ISNUMBER(I333),$D333,$D334))</f>
        <v>-1.3944416185185382E-4</v>
      </c>
      <c r="AR331" s="34">
        <f t="shared" ref="AR331:AR394" si="356">1+X331-$D331/IF(ISNUMBER(J332),$D332,IF(ISNUMBER(J333),$D333,$D334))</f>
        <v>-2.6054850046364209E-6</v>
      </c>
      <c r="AS331" s="34">
        <f t="shared" ref="AS331:AS394" si="357">1+Y331-$D331/IF(ISNUMBER(K332),$D332,IF(ISNUMBER(K333),$D333,$D334))</f>
        <v>1.4221960096039155E-5</v>
      </c>
      <c r="AT331" s="34">
        <f t="shared" ref="AT331:AT394" si="358">1+Z331-$D331/IF(ISNUMBER(L332),$D332,IF(ISNUMBER(L333),$D333,$D334))</f>
        <v>1.6790508496233869E-5</v>
      </c>
      <c r="AU331" s="34">
        <f t="shared" ref="AU331:AU394" si="359">1+AA331-$D331/IF(ISNUMBER(M332),$D332,IF(ISNUMBER(M333),$D333,$D334))</f>
        <v>-2.8699394546860546E-5</v>
      </c>
      <c r="AV331" s="34">
        <f t="shared" ref="AV331:AV394" si="360">1+AB331-$D331/IF(ISNUMBER(N332),$D332,IF(ISNUMBER(N333),$D333,$D334))</f>
        <v>1.5661248123688409E-5</v>
      </c>
      <c r="AW331" s="53">
        <f t="shared" ref="AW331:AW394" si="361">1+AC331-$D331/IF(ISNUMBER(O332),$D332,IF(ISNUMBER(O333),$D333,$D334))</f>
        <v>-3.3306892715634362E-3</v>
      </c>
      <c r="AX331" s="52">
        <f t="shared" ref="AX331:AX394" si="362">1+T331-$E331/IF(ISNUMBER(F332),$E332,IF(ISNUMBER(F333),$E333,$E334))</f>
        <v>-2.6445166416699806E-6</v>
      </c>
      <c r="AY331" s="34">
        <f t="shared" ref="AY331:AY394" si="363">1+U331-$E331/IF(ISNUMBER(G332),$E332,IF(ISNUMBER(G333),$E333,$E334))</f>
        <v>-1.6260037720705611E-6</v>
      </c>
      <c r="AZ331" s="34">
        <f t="shared" ref="AZ331:AZ394" si="364">1+V331-$E331/IF(ISNUMBER(H332),$E332,IF(ISNUMBER(H333),$E333,$E334))</f>
        <v>-5.4046598121360034E-6</v>
      </c>
      <c r="BA331" s="34">
        <f t="shared" ref="BA331:BA394" si="365">1+W331-$E331/IF(ISNUMBER(I332),$E332,IF(ISNUMBER(I333),$E333,$E334))</f>
        <v>-1.3944416185185382E-4</v>
      </c>
      <c r="BB331" s="34">
        <f t="shared" ref="BB331:BB394" si="366">1+X331-$E331/IF(ISNUMBER(J332),$E332,IF(ISNUMBER(J333),$E333,$E334))</f>
        <v>-2.6054850046364209E-6</v>
      </c>
      <c r="BC331" s="34">
        <f t="shared" ref="BC331:BC394" si="367">1+Y331-$E331/IF(ISNUMBER(K332),$E332,IF(ISNUMBER(K333),$E333,$E334))</f>
        <v>1.4221960096039155E-5</v>
      </c>
      <c r="BD331" s="34">
        <f t="shared" ref="BD331:BD394" si="368">1+Z331-$E331/IF(ISNUMBER(L332),$E332,IF(ISNUMBER(L333),$E333,$E334))</f>
        <v>1.6790508496233869E-5</v>
      </c>
      <c r="BE331" s="34">
        <f t="shared" ref="BE331:BE394" si="369">1+AA331-$E331/IF(ISNUMBER(M332),$E332,IF(ISNUMBER(M333),$E333,$E334))</f>
        <v>-2.8699394546860546E-5</v>
      </c>
      <c r="BF331" s="34">
        <f t="shared" ref="BF331:BF394" si="370">1+AB331-$E331/IF(ISNUMBER(N332),$E332,IF(ISNUMBER(N333),$E333,$E334))</f>
        <v>1.5661248123688409E-5</v>
      </c>
      <c r="BG331" s="53">
        <f t="shared" ref="BG331:BG394" si="371">1+AC331-$E331/IF(ISNUMBER(O332),$E332,IF(ISNUMBER(O333),$E333,$E334))</f>
        <v>-3.3306892715634362E-3</v>
      </c>
      <c r="BH331" s="32">
        <v>-2.1002461019214991E-6</v>
      </c>
      <c r="BI331" s="33">
        <v>-1.0817332323220796E-6</v>
      </c>
      <c r="BJ331" s="33">
        <v>-4.8603892723875219E-6</v>
      </c>
      <c r="BK331" s="33">
        <v>-1.3889989131210534E-4</v>
      </c>
      <c r="BL331" s="33">
        <v>-2.0612144648879394E-6</v>
      </c>
      <c r="BM331" s="33">
        <v>1.4766230635787636E-5</v>
      </c>
      <c r="BN331" s="33">
        <v>1.7334779035982351E-5</v>
      </c>
      <c r="BO331" s="33">
        <v>-2.8155124007112065E-5</v>
      </c>
      <c r="BP331" s="33">
        <v>1.6205518663436891E-5</v>
      </c>
      <c r="BQ331" s="35">
        <v>-3.3301450010236877E-3</v>
      </c>
      <c r="BR331" s="32">
        <v>-2.6445166416699806E-6</v>
      </c>
      <c r="BS331" s="33">
        <v>-1.6260037720705611E-6</v>
      </c>
      <c r="BT331" s="33">
        <v>-5.4046598121360034E-6</v>
      </c>
      <c r="BU331" s="33">
        <v>-1.3944416185185382E-4</v>
      </c>
      <c r="BV331" s="33">
        <v>-2.6054850046364209E-6</v>
      </c>
      <c r="BW331" s="33">
        <v>1.4221960096039155E-5</v>
      </c>
      <c r="BX331" s="33">
        <v>1.6790508496233869E-5</v>
      </c>
      <c r="BY331" s="33">
        <v>-2.8699394546860546E-5</v>
      </c>
      <c r="BZ331" s="33">
        <v>1.5661248123688409E-5</v>
      </c>
      <c r="CA331" s="35">
        <v>-3.3306892715634362E-3</v>
      </c>
      <c r="CB331" s="52">
        <v>-2.6445166416699806E-6</v>
      </c>
      <c r="CC331" s="34">
        <v>-1.6260037720705611E-6</v>
      </c>
      <c r="CD331" s="34">
        <v>-5.4046598121360034E-6</v>
      </c>
      <c r="CE331" s="34">
        <v>-1.3944416185185382E-4</v>
      </c>
      <c r="CF331" s="34">
        <v>-2.6054850046364209E-6</v>
      </c>
      <c r="CG331" s="34">
        <v>1.4221960096039155E-5</v>
      </c>
      <c r="CH331" s="34">
        <v>1.6790508496233869E-5</v>
      </c>
      <c r="CI331" s="34">
        <v>-2.8699394546860546E-5</v>
      </c>
      <c r="CJ331" s="34">
        <v>1.5661248123688409E-5</v>
      </c>
      <c r="CK331" s="53">
        <v>-3.3306892715634362E-3</v>
      </c>
      <c r="CL331" s="33">
        <v>0</v>
      </c>
      <c r="CM331" s="33">
        <f t="shared" si="327"/>
        <v>1.0380736286676795E-2</v>
      </c>
      <c r="CN331" s="33">
        <f t="shared" si="328"/>
        <v>5.173227737697017E-3</v>
      </c>
      <c r="CO331" s="33">
        <f t="shared" si="329"/>
        <v>4.1638696266199648E-3</v>
      </c>
      <c r="CP331" s="33">
        <f t="shared" si="330"/>
        <v>4.3776403114383911E-3</v>
      </c>
      <c r="CQ331" s="33">
        <f t="shared" si="331"/>
        <v>3.5985585258178077E-3</v>
      </c>
      <c r="CR331" s="33">
        <f t="shared" si="332"/>
        <v>3.5304138412259878E-3</v>
      </c>
      <c r="CS331" s="33">
        <f t="shared" si="333"/>
        <v>8.7921401990129766E-3</v>
      </c>
      <c r="CT331" s="33">
        <f t="shared" si="334"/>
        <v>9.1656588203044009E-3</v>
      </c>
      <c r="CU331" s="33">
        <f t="shared" si="335"/>
        <v>3.7263270426077799E-3</v>
      </c>
      <c r="CV331" s="33">
        <f t="shared" si="336"/>
        <v>4.0193066990774629E-3</v>
      </c>
      <c r="CW331" s="33">
        <f t="shared" si="337"/>
        <v>7.4954328787575353E-3</v>
      </c>
      <c r="CX331" s="35">
        <f t="shared" si="338"/>
        <v>6.8295253330892258E-3</v>
      </c>
    </row>
    <row r="332" spans="1:102" x14ac:dyDescent="0.3">
      <c r="A332" s="21">
        <v>43732</v>
      </c>
      <c r="B332" s="22">
        <v>2966.6</v>
      </c>
      <c r="C332" s="23">
        <v>5311.16</v>
      </c>
      <c r="D332" s="23">
        <v>5986.5820000000003</v>
      </c>
      <c r="E332" s="23">
        <f t="shared" ref="E332:E395" si="372">E331/(1+S331)</f>
        <v>5292.5070201588678</v>
      </c>
      <c r="F332" s="23">
        <f>VLOOKUP($A332,Data!S$7:T$800,2,0)</f>
        <v>293.63598200000001</v>
      </c>
      <c r="G332" s="23">
        <f>VLOOKUP($A332,Data!V$7:Y$800,4,0)</f>
        <v>28.966777681897337</v>
      </c>
      <c r="H332" s="23">
        <f>VLOOKUP($A332,Data!P$7:Q$800,2,0)</f>
        <v>52.649799999999999</v>
      </c>
      <c r="I332" s="23">
        <f>VLOOKUP($A332,Data!K$7:N$800,4,0)</f>
        <v>55.156038816683967</v>
      </c>
      <c r="J332" s="23">
        <f>VLOOKUP($A332,Data!AA$7:AB$800,2,0)</f>
        <v>539.61</v>
      </c>
      <c r="K332" s="23">
        <f>VLOOKUP($A332,Data!AD$7:AE$800,2,0)</f>
        <v>54.523400000000002</v>
      </c>
      <c r="L332" s="23">
        <f>VLOOKUP($A332,Data!AL$7:AO$800,4,0)</f>
        <v>290.8110112179541</v>
      </c>
      <c r="M332" s="23">
        <f>VLOOKUP($A332,Data!AG$7:AJ$800,4,0)</f>
        <v>29.345437809064208</v>
      </c>
      <c r="N332" s="23">
        <f>VLOOKUP($A332,Data!AQ$7:AU$800,5,0)</f>
        <v>29.596204320496554</v>
      </c>
      <c r="O332" s="24">
        <f>VLOOKUP($A332,Data!AQ$7:AW$800,7,0)</f>
        <v>29.657296785539323</v>
      </c>
      <c r="P332" s="32">
        <f t="shared" si="339"/>
        <v>-8.4163942535883107E-3</v>
      </c>
      <c r="Q332" s="33">
        <f t="shared" si="325"/>
        <v>-8.3608106140098393E-3</v>
      </c>
      <c r="R332" s="33">
        <f t="shared" si="326"/>
        <v>-8.3357297051601664E-3</v>
      </c>
      <c r="S332" s="34">
        <f t="shared" si="340"/>
        <v>-8.3478293874243888E-3</v>
      </c>
      <c r="T332" s="33">
        <f t="shared" si="341"/>
        <v>-8.3511290148140516E-3</v>
      </c>
      <c r="U332" s="33">
        <f t="shared" si="313"/>
        <v>-8.350512400407184E-3</v>
      </c>
      <c r="V332" s="33">
        <f t="shared" si="314"/>
        <v>-8.3457486782602119E-3</v>
      </c>
      <c r="W332" s="33">
        <f t="shared" si="315"/>
        <v>-8.2528533801581316E-3</v>
      </c>
      <c r="X332" s="33">
        <f t="shared" si="316"/>
        <v>-8.3385494445069597E-3</v>
      </c>
      <c r="Y332" s="33">
        <f t="shared" si="317"/>
        <v>-8.3445187715296409E-3</v>
      </c>
      <c r="Z332" s="33">
        <f t="shared" si="318"/>
        <v>-8.3540412741516246E-3</v>
      </c>
      <c r="AA332" s="33">
        <f t="shared" si="319"/>
        <v>-8.430745481909141E-3</v>
      </c>
      <c r="AB332" s="33">
        <f t="shared" si="320"/>
        <v>-8.3467857429037062E-3</v>
      </c>
      <c r="AC332" s="35">
        <f t="shared" si="321"/>
        <v>-6.2546271148070653E-3</v>
      </c>
      <c r="AD332" s="32">
        <f t="shared" si="342"/>
        <v>9.6815991957877046E-6</v>
      </c>
      <c r="AE332" s="33">
        <f t="shared" si="343"/>
        <v>1.029821360265526E-5</v>
      </c>
      <c r="AF332" s="33">
        <f t="shared" si="344"/>
        <v>1.5061935749627331E-5</v>
      </c>
      <c r="AG332" s="33">
        <f t="shared" si="345"/>
        <v>1.0795723385170763E-4</v>
      </c>
      <c r="AH332" s="33">
        <f t="shared" si="346"/>
        <v>2.2261169502879596E-5</v>
      </c>
      <c r="AI332" s="33">
        <f t="shared" si="347"/>
        <v>1.6291842480198326E-5</v>
      </c>
      <c r="AJ332" s="33">
        <f t="shared" si="348"/>
        <v>6.7693398582147069E-6</v>
      </c>
      <c r="AK332" s="33">
        <f t="shared" si="349"/>
        <v>-6.99348678993017E-5</v>
      </c>
      <c r="AL332" s="33">
        <f t="shared" si="350"/>
        <v>1.4024871106133041E-5</v>
      </c>
      <c r="AM332" s="35">
        <f t="shared" si="351"/>
        <v>2.1061834992027739E-3</v>
      </c>
      <c r="AN332" s="52">
        <f t="shared" si="352"/>
        <v>-1.539930965388514E-5</v>
      </c>
      <c r="AO332" s="34">
        <f t="shared" si="353"/>
        <v>-1.4782695247017585E-5</v>
      </c>
      <c r="AP332" s="34">
        <f t="shared" si="354"/>
        <v>-1.0018973100045514E-5</v>
      </c>
      <c r="AQ332" s="34">
        <f t="shared" si="355"/>
        <v>8.287632500203479E-5</v>
      </c>
      <c r="AR332" s="34">
        <f t="shared" si="356"/>
        <v>-2.8197393467932486E-6</v>
      </c>
      <c r="AS332" s="34">
        <f t="shared" si="357"/>
        <v>-8.7890663694745186E-6</v>
      </c>
      <c r="AT332" s="34">
        <f t="shared" si="358"/>
        <v>-1.8311568991458138E-5</v>
      </c>
      <c r="AU332" s="34">
        <f t="shared" si="359"/>
        <v>-9.5015776748974545E-5</v>
      </c>
      <c r="AV332" s="34">
        <f t="shared" si="360"/>
        <v>-1.1056037743539804E-5</v>
      </c>
      <c r="AW332" s="53">
        <f t="shared" si="361"/>
        <v>2.0811025903531011E-3</v>
      </c>
      <c r="AX332" s="52">
        <f t="shared" si="362"/>
        <v>-3.2996273896523931E-6</v>
      </c>
      <c r="AY332" s="34">
        <f t="shared" si="363"/>
        <v>-2.6830129827848381E-6</v>
      </c>
      <c r="AZ332" s="34">
        <f t="shared" si="364"/>
        <v>2.0807091641872333E-6</v>
      </c>
      <c r="BA332" s="34">
        <f t="shared" si="365"/>
        <v>9.4976007266267537E-5</v>
      </c>
      <c r="BB332" s="34">
        <f t="shared" si="366"/>
        <v>9.2799429174394987E-6</v>
      </c>
      <c r="BC332" s="34">
        <f t="shared" si="367"/>
        <v>3.3106158947582287E-6</v>
      </c>
      <c r="BD332" s="34">
        <f t="shared" si="368"/>
        <v>-6.2118867272253908E-6</v>
      </c>
      <c r="BE332" s="34">
        <f t="shared" si="369"/>
        <v>-8.2916094484741798E-5</v>
      </c>
      <c r="BF332" s="34">
        <f t="shared" si="370"/>
        <v>1.0436445206929434E-6</v>
      </c>
      <c r="BG332" s="53">
        <f t="shared" si="371"/>
        <v>2.0932022726173338E-3</v>
      </c>
      <c r="BH332" s="32">
        <v>9.6815991957877046E-6</v>
      </c>
      <c r="BI332" s="33">
        <v>1.029821360265526E-5</v>
      </c>
      <c r="BJ332" s="33">
        <v>1.5061935749627331E-5</v>
      </c>
      <c r="BK332" s="33">
        <v>1.0795723385170763E-4</v>
      </c>
      <c r="BL332" s="33">
        <v>2.2261169502879596E-5</v>
      </c>
      <c r="BM332" s="33">
        <v>1.6291842480198326E-5</v>
      </c>
      <c r="BN332" s="33">
        <v>6.7693398582147069E-6</v>
      </c>
      <c r="BO332" s="33">
        <v>-6.99348678993017E-5</v>
      </c>
      <c r="BP332" s="33">
        <v>1.4024871106133041E-5</v>
      </c>
      <c r="BQ332" s="35">
        <v>2.1061834992027739E-3</v>
      </c>
      <c r="BR332" s="32">
        <v>-1.539930965388514E-5</v>
      </c>
      <c r="BS332" s="33">
        <v>-1.4782695247017585E-5</v>
      </c>
      <c r="BT332" s="33">
        <v>-1.0018973100045514E-5</v>
      </c>
      <c r="BU332" s="33">
        <v>8.287632500203479E-5</v>
      </c>
      <c r="BV332" s="33">
        <v>-2.8197393467932486E-6</v>
      </c>
      <c r="BW332" s="33">
        <v>-8.7890663694745186E-6</v>
      </c>
      <c r="BX332" s="33">
        <v>-1.8311568991458138E-5</v>
      </c>
      <c r="BY332" s="33">
        <v>-9.5015776748974545E-5</v>
      </c>
      <c r="BZ332" s="33">
        <v>-1.1056037743539804E-5</v>
      </c>
      <c r="CA332" s="35">
        <v>2.0811025903531011E-3</v>
      </c>
      <c r="CB332" s="52">
        <v>-3.2996273896523931E-6</v>
      </c>
      <c r="CC332" s="34">
        <v>-2.6830129827848381E-6</v>
      </c>
      <c r="CD332" s="34">
        <v>2.0807091641872333E-6</v>
      </c>
      <c r="CE332" s="34">
        <v>9.4976007266267537E-5</v>
      </c>
      <c r="CF332" s="34">
        <v>9.2799429174394987E-6</v>
      </c>
      <c r="CG332" s="34">
        <v>3.3106158947582287E-6</v>
      </c>
      <c r="CH332" s="34">
        <v>-6.2118867272253908E-6</v>
      </c>
      <c r="CI332" s="34">
        <v>-8.2916094484741798E-5</v>
      </c>
      <c r="CJ332" s="34">
        <v>1.0436445206929434E-6</v>
      </c>
      <c r="CK332" s="53">
        <v>2.0932022726173338E-3</v>
      </c>
      <c r="CL332" s="33">
        <v>0</v>
      </c>
      <c r="CM332" s="33">
        <f t="shared" si="327"/>
        <v>1.0380189732584588E-2</v>
      </c>
      <c r="CN332" s="33">
        <f t="shared" si="328"/>
        <v>5.1726840005481556E-3</v>
      </c>
      <c r="CO332" s="33">
        <f t="shared" si="329"/>
        <v>4.1659657130450611E-3</v>
      </c>
      <c r="CP332" s="33">
        <f t="shared" si="330"/>
        <v>4.3787201309613E-3</v>
      </c>
      <c r="CQ332" s="33">
        <f t="shared" si="331"/>
        <v>3.6034065712464702E-3</v>
      </c>
      <c r="CR332" s="33">
        <f t="shared" si="332"/>
        <v>3.6689700219794119E-3</v>
      </c>
      <c r="CS332" s="33">
        <f t="shared" si="333"/>
        <v>8.7942068125097528E-3</v>
      </c>
      <c r="CT332" s="33">
        <f t="shared" si="334"/>
        <v>9.1508486777944764E-3</v>
      </c>
      <c r="CU332" s="33">
        <f t="shared" si="335"/>
        <v>3.709034468572181E-3</v>
      </c>
      <c r="CV332" s="33">
        <f t="shared" si="336"/>
        <v>4.0474027422690018E-3</v>
      </c>
      <c r="CW332" s="33">
        <f t="shared" si="337"/>
        <v>7.4792060920769732E-3</v>
      </c>
      <c r="CX332" s="35">
        <f t="shared" si="338"/>
        <v>1.0172956464884697E-2</v>
      </c>
    </row>
    <row r="333" spans="1:102" x14ac:dyDescent="0.3">
      <c r="A333" s="21">
        <v>43731</v>
      </c>
      <c r="B333" s="22">
        <v>2991.78</v>
      </c>
      <c r="C333" s="23">
        <v>5355.94</v>
      </c>
      <c r="D333" s="23">
        <v>6036.9040000000005</v>
      </c>
      <c r="E333" s="23">
        <f t="shared" si="372"/>
        <v>5337.0598855136022</v>
      </c>
      <c r="F333" s="23">
        <f>VLOOKUP($A333,Data!S$7:T$800,2,0)</f>
        <v>296.10882500000002</v>
      </c>
      <c r="G333" s="23">
        <f>VLOOKUP($A333,Data!V$7:Y$800,4,0)</f>
        <v>29.210702011267021</v>
      </c>
      <c r="H333" s="23">
        <f>VLOOKUP($A333,Data!P$7:Q$800,2,0)</f>
        <v>53.0929</v>
      </c>
      <c r="I333" s="23">
        <f>VLOOKUP($A333,Data!K$7:N$800,4,0)</f>
        <v>55.615021434315729</v>
      </c>
      <c r="J333" s="23">
        <f>VLOOKUP($A333,Data!AA$7:AB$800,2,0)</f>
        <v>544.14739999999995</v>
      </c>
      <c r="K333" s="23">
        <f>VLOOKUP($A333,Data!AD$7:AE$800,2,0)</f>
        <v>54.982199999999999</v>
      </c>
      <c r="L333" s="23">
        <f>VLOOKUP($A333,Data!AL$7:AO$800,4,0)</f>
        <v>293.26092509025398</v>
      </c>
      <c r="M333" s="23">
        <f>VLOOKUP($A333,Data!AG$7:AJ$800,4,0)</f>
        <v>29.59494526010317</v>
      </c>
      <c r="N333" s="23">
        <f>VLOOKUP($A333,Data!AQ$7:AU$800,5,0)</f>
        <v>29.845316785131132</v>
      </c>
      <c r="O333" s="24">
        <f>VLOOKUP($A333,Data!AQ$7:AW$800,7,0)</f>
        <v>29.843959624620684</v>
      </c>
      <c r="P333" s="32">
        <f t="shared" si="339"/>
        <v>-9.6922866109405703E-5</v>
      </c>
      <c r="Q333" s="33">
        <f t="shared" si="325"/>
        <v>-9.7079041008529821E-5</v>
      </c>
      <c r="R333" s="33">
        <f t="shared" si="326"/>
        <v>-9.7888279824598357E-5</v>
      </c>
      <c r="S333" s="34">
        <f t="shared" si="340"/>
        <v>-9.7888279824598357E-5</v>
      </c>
      <c r="T333" s="33">
        <f t="shared" si="341"/>
        <v>-9.6607171925278124E-5</v>
      </c>
      <c r="U333" s="33">
        <f t="shared" si="313"/>
        <v>-9.7835140670299303E-5</v>
      </c>
      <c r="V333" s="33">
        <f t="shared" si="314"/>
        <v>-7.721716857833627E-5</v>
      </c>
      <c r="W333" s="33">
        <f t="shared" si="315"/>
        <v>-1.7556179775279901E-4</v>
      </c>
      <c r="X333" s="33">
        <f t="shared" si="316"/>
        <v>-1.0308643733458744E-4</v>
      </c>
      <c r="Y333" s="33">
        <f t="shared" si="317"/>
        <v>-9.093025285888956E-5</v>
      </c>
      <c r="Z333" s="33">
        <f t="shared" si="318"/>
        <v>-9.8553166270276549E-5</v>
      </c>
      <c r="AA333" s="33">
        <f t="shared" si="319"/>
        <v>-1.0039674517547947E-4</v>
      </c>
      <c r="AB333" s="33">
        <f t="shared" si="320"/>
        <v>-5.3221079960974471E-5</v>
      </c>
      <c r="AC333" s="35">
        <f t="shared" si="321"/>
        <v>-6.9764703924390936E-4</v>
      </c>
      <c r="AD333" s="32">
        <f t="shared" si="342"/>
        <v>4.7186908325169696E-7</v>
      </c>
      <c r="AE333" s="33">
        <f t="shared" si="343"/>
        <v>-7.5609966176948262E-7</v>
      </c>
      <c r="AF333" s="33">
        <f t="shared" si="344"/>
        <v>1.986187243019355E-5</v>
      </c>
      <c r="AG333" s="33">
        <f t="shared" si="345"/>
        <v>-7.8482756744269189E-5</v>
      </c>
      <c r="AH333" s="33">
        <f t="shared" si="346"/>
        <v>-6.0073963260576235E-6</v>
      </c>
      <c r="AI333" s="33">
        <f t="shared" si="347"/>
        <v>6.1487881496402608E-6</v>
      </c>
      <c r="AJ333" s="33">
        <f t="shared" si="348"/>
        <v>-1.4741252617467282E-6</v>
      </c>
      <c r="AK333" s="33">
        <f t="shared" si="349"/>
        <v>-3.3177041669496532E-6</v>
      </c>
      <c r="AL333" s="33">
        <f t="shared" si="350"/>
        <v>4.3857961047555349E-5</v>
      </c>
      <c r="AM333" s="35">
        <f t="shared" si="351"/>
        <v>-6.0056799823537954E-4</v>
      </c>
      <c r="AN333" s="52">
        <f t="shared" si="352"/>
        <v>1.2811078993202329E-6</v>
      </c>
      <c r="AO333" s="34">
        <f t="shared" si="353"/>
        <v>5.3139154299053359E-8</v>
      </c>
      <c r="AP333" s="34">
        <f t="shared" si="354"/>
        <v>2.0671111246262086E-5</v>
      </c>
      <c r="AQ333" s="34">
        <f t="shared" si="355"/>
        <v>-7.7673517928200653E-5</v>
      </c>
      <c r="AR333" s="34">
        <f t="shared" si="356"/>
        <v>-5.1981575099890875E-6</v>
      </c>
      <c r="AS333" s="34">
        <f t="shared" si="357"/>
        <v>6.9580269657087968E-6</v>
      </c>
      <c r="AT333" s="34">
        <f t="shared" si="358"/>
        <v>-6.6488644567819222E-7</v>
      </c>
      <c r="AU333" s="34">
        <f t="shared" si="359"/>
        <v>-2.5084653508811172E-6</v>
      </c>
      <c r="AV333" s="34">
        <f t="shared" si="360"/>
        <v>4.4667199863623885E-5</v>
      </c>
      <c r="AW333" s="53">
        <f t="shared" si="361"/>
        <v>-5.99758759419311E-4</v>
      </c>
      <c r="AX333" s="52">
        <f t="shared" si="362"/>
        <v>1.2811078994312552E-6</v>
      </c>
      <c r="AY333" s="34">
        <f t="shared" si="363"/>
        <v>5.3139154410075662E-8</v>
      </c>
      <c r="AZ333" s="34">
        <f t="shared" si="364"/>
        <v>2.0671111246373108E-5</v>
      </c>
      <c r="BA333" s="34">
        <f t="shared" si="365"/>
        <v>-7.767351792808963E-5</v>
      </c>
      <c r="BB333" s="34">
        <f t="shared" si="366"/>
        <v>-5.1981575098780652E-6</v>
      </c>
      <c r="BC333" s="34">
        <f t="shared" si="367"/>
        <v>6.9580269658198191E-6</v>
      </c>
      <c r="BD333" s="34">
        <f t="shared" si="368"/>
        <v>-6.6488644556716991E-7</v>
      </c>
      <c r="BE333" s="34">
        <f t="shared" si="369"/>
        <v>-2.5084653507700949E-6</v>
      </c>
      <c r="BF333" s="34">
        <f t="shared" si="370"/>
        <v>4.4667199863734908E-5</v>
      </c>
      <c r="BG333" s="53">
        <f t="shared" si="371"/>
        <v>-5.9975875941919998E-4</v>
      </c>
      <c r="BH333" s="32">
        <v>4.7186908325169696E-7</v>
      </c>
      <c r="BI333" s="33">
        <v>-7.5609966176948262E-7</v>
      </c>
      <c r="BJ333" s="33">
        <v>1.986187243019355E-5</v>
      </c>
      <c r="BK333" s="33">
        <v>-7.8482756744269189E-5</v>
      </c>
      <c r="BL333" s="33">
        <v>-6.0073963260576235E-6</v>
      </c>
      <c r="BM333" s="33">
        <v>6.1487881496402608E-6</v>
      </c>
      <c r="BN333" s="33">
        <v>-1.4741252617467282E-6</v>
      </c>
      <c r="BO333" s="33">
        <v>-3.3177041669496532E-6</v>
      </c>
      <c r="BP333" s="33">
        <v>4.3857961047555349E-5</v>
      </c>
      <c r="BQ333" s="35">
        <v>-6.0056799823537954E-4</v>
      </c>
      <c r="BR333" s="32">
        <v>1.2811078993202329E-6</v>
      </c>
      <c r="BS333" s="33">
        <v>5.3139154299053359E-8</v>
      </c>
      <c r="BT333" s="33">
        <v>2.0671111246262086E-5</v>
      </c>
      <c r="BU333" s="33">
        <v>-7.7673517928200653E-5</v>
      </c>
      <c r="BV333" s="33">
        <v>-5.1981575099890875E-6</v>
      </c>
      <c r="BW333" s="33">
        <v>6.9580269657087968E-6</v>
      </c>
      <c r="BX333" s="33">
        <v>-6.6488644567819222E-7</v>
      </c>
      <c r="BY333" s="33">
        <v>-2.5084653508811172E-6</v>
      </c>
      <c r="BZ333" s="33">
        <v>4.4667199863623885E-5</v>
      </c>
      <c r="CA333" s="35">
        <v>-5.99758759419311E-4</v>
      </c>
      <c r="CB333" s="52">
        <v>1.2811078994312552E-6</v>
      </c>
      <c r="CC333" s="34">
        <v>5.3139154410075662E-8</v>
      </c>
      <c r="CD333" s="34">
        <v>2.0671111246373108E-5</v>
      </c>
      <c r="CE333" s="34">
        <v>-7.767351792808963E-5</v>
      </c>
      <c r="CF333" s="34">
        <v>-5.1981575098780652E-6</v>
      </c>
      <c r="CG333" s="34">
        <v>6.9580269658198191E-6</v>
      </c>
      <c r="CH333" s="34">
        <v>-6.6488644556716991E-7</v>
      </c>
      <c r="CI333" s="34">
        <v>-2.5084653507700949E-6</v>
      </c>
      <c r="CJ333" s="34">
        <v>4.4667199863734908E-5</v>
      </c>
      <c r="CK333" s="53">
        <v>-5.9975875941919998E-4</v>
      </c>
      <c r="CL333" s="33">
        <v>0</v>
      </c>
      <c r="CM333" s="33">
        <f t="shared" si="327"/>
        <v>1.0354635465680717E-2</v>
      </c>
      <c r="CN333" s="33">
        <f t="shared" si="328"/>
        <v>5.1595257836296593E-3</v>
      </c>
      <c r="CO333" s="33">
        <f t="shared" si="329"/>
        <v>4.1561619077965517E-3</v>
      </c>
      <c r="CP333" s="33">
        <f t="shared" si="330"/>
        <v>4.3682897251300368E-3</v>
      </c>
      <c r="CQ333" s="33">
        <f t="shared" si="331"/>
        <v>3.5881631434009353E-3</v>
      </c>
      <c r="CR333" s="33">
        <f t="shared" si="332"/>
        <v>3.5597150308501746E-3</v>
      </c>
      <c r="CS333" s="33">
        <f t="shared" si="333"/>
        <v>8.7715610407912425E-3</v>
      </c>
      <c r="CT333" s="33">
        <f t="shared" si="334"/>
        <v>9.1342694050766671E-3</v>
      </c>
      <c r="CU333" s="33">
        <f t="shared" si="335"/>
        <v>3.7021827817242947E-3</v>
      </c>
      <c r="CV333" s="33">
        <f t="shared" si="336"/>
        <v>4.1182176875240728E-3</v>
      </c>
      <c r="CW333" s="33">
        <f t="shared" si="337"/>
        <v>7.4649573952496606E-3</v>
      </c>
      <c r="CX333" s="35">
        <f t="shared" si="338"/>
        <v>8.0319556911452317E-3</v>
      </c>
    </row>
    <row r="334" spans="1:102" x14ac:dyDescent="0.3">
      <c r="A334" s="21">
        <v>43728</v>
      </c>
      <c r="B334" s="22">
        <v>2992.07</v>
      </c>
      <c r="C334" s="23">
        <v>5356.46</v>
      </c>
      <c r="D334" s="23">
        <v>6037.4949999999999</v>
      </c>
      <c r="E334" s="23">
        <f t="shared" si="372"/>
        <v>5337.5823722704463</v>
      </c>
      <c r="F334" s="23">
        <f>VLOOKUP($A334,Data!S$7:T$800,2,0)</f>
        <v>296.13743399999998</v>
      </c>
      <c r="G334" s="23">
        <f>VLOOKUP($A334,Data!V$7:Y$800,4,0)</f>
        <v>29.213560124031236</v>
      </c>
      <c r="H334" s="23">
        <f>VLOOKUP($A334,Data!P$7:Q$800,2,0)</f>
        <v>53.097000000000001</v>
      </c>
      <c r="I334" s="23">
        <f>VLOOKUP($A334,Data!K$7:N$800,4,0)</f>
        <v>55.624787021924917</v>
      </c>
      <c r="J334" s="23">
        <f>VLOOKUP($A334,Data!AA$7:AB$800,2,0)</f>
        <v>544.20349999999996</v>
      </c>
      <c r="K334" s="23">
        <f>VLOOKUP($A334,Data!AD$7:AE$800,2,0)</f>
        <v>54.987200000000001</v>
      </c>
      <c r="L334" s="23">
        <f>VLOOKUP($A334,Data!AL$7:AO$800,4,0)</f>
        <v>293.2898297316089</v>
      </c>
      <c r="M334" s="23">
        <f>VLOOKUP($A334,Data!AG$7:AJ$800,4,0)</f>
        <v>29.597916794613322</v>
      </c>
      <c r="N334" s="23">
        <f>VLOOKUP($A334,Data!AQ$7:AU$800,5,0)</f>
        <v>29.846905269663075</v>
      </c>
      <c r="O334" s="24">
        <f>VLOOKUP($A334,Data!AQ$7:AW$800,7,0)</f>
        <v>29.864794710227901</v>
      </c>
      <c r="P334" s="32">
        <f t="shared" si="339"/>
        <v>-4.895586322955614E-3</v>
      </c>
      <c r="Q334" s="33">
        <f t="shared" si="325"/>
        <v>-4.8619355222261351E-3</v>
      </c>
      <c r="R334" s="33">
        <f t="shared" si="326"/>
        <v>-4.8471196666767247E-3</v>
      </c>
      <c r="S334" s="34">
        <f t="shared" si="340"/>
        <v>-4.8543896651185581E-3</v>
      </c>
      <c r="T334" s="33">
        <f t="shared" si="341"/>
        <v>-4.8595327098573948E-3</v>
      </c>
      <c r="U334" s="33">
        <f t="shared" si="313"/>
        <v>-4.8579697047788084E-3</v>
      </c>
      <c r="V334" s="33">
        <f t="shared" si="314"/>
        <v>-4.8653774790747839E-3</v>
      </c>
      <c r="W334" s="33">
        <f t="shared" si="315"/>
        <v>-4.8916841369671671E-3</v>
      </c>
      <c r="X334" s="33">
        <f t="shared" si="316"/>
        <v>-4.8513641147175379E-3</v>
      </c>
      <c r="Y334" s="33">
        <f t="shared" si="317"/>
        <v>-4.8466202153651938E-3</v>
      </c>
      <c r="Z334" s="33">
        <f t="shared" si="318"/>
        <v>-4.8616228337564626E-3</v>
      </c>
      <c r="AA334" s="33">
        <f t="shared" si="319"/>
        <v>-4.7721023320916878E-3</v>
      </c>
      <c r="AB334" s="33">
        <f t="shared" si="320"/>
        <v>-4.8482172684122249E-3</v>
      </c>
      <c r="AC334" s="35">
        <f t="shared" si="321"/>
        <v>-2.9441651354036313E-3</v>
      </c>
      <c r="AD334" s="32">
        <f t="shared" si="342"/>
        <v>2.4028123687402925E-6</v>
      </c>
      <c r="AE334" s="33">
        <f t="shared" si="343"/>
        <v>3.9658174473267138E-6</v>
      </c>
      <c r="AF334" s="33">
        <f t="shared" si="344"/>
        <v>-3.4419568486487861E-6</v>
      </c>
      <c r="AG334" s="33">
        <f t="shared" si="345"/>
        <v>-2.9748614741031965E-5</v>
      </c>
      <c r="AH334" s="33">
        <f t="shared" si="346"/>
        <v>1.0571407508597197E-5</v>
      </c>
      <c r="AI334" s="33">
        <f t="shared" si="347"/>
        <v>1.5315306860941291E-5</v>
      </c>
      <c r="AJ334" s="33">
        <f t="shared" si="348"/>
        <v>3.1268846967247299E-7</v>
      </c>
      <c r="AK334" s="33">
        <f t="shared" si="349"/>
        <v>8.9833190134447349E-5</v>
      </c>
      <c r="AL334" s="33">
        <f t="shared" si="350"/>
        <v>1.3718253813910231E-5</v>
      </c>
      <c r="AM334" s="35">
        <f t="shared" si="351"/>
        <v>1.9177703868225038E-3</v>
      </c>
      <c r="AN334" s="52">
        <f t="shared" si="352"/>
        <v>-1.2413043180670158E-5</v>
      </c>
      <c r="AO334" s="34">
        <f t="shared" si="353"/>
        <v>-1.0850038102083737E-5</v>
      </c>
      <c r="AP334" s="34">
        <f t="shared" si="354"/>
        <v>-1.8257812398059237E-5</v>
      </c>
      <c r="AQ334" s="34">
        <f t="shared" si="355"/>
        <v>-4.4564470290442415E-5</v>
      </c>
      <c r="AR334" s="34">
        <f t="shared" si="356"/>
        <v>-4.2444480408132534E-6</v>
      </c>
      <c r="AS334" s="34">
        <f t="shared" si="357"/>
        <v>4.9945131153084077E-7</v>
      </c>
      <c r="AT334" s="34">
        <f t="shared" si="358"/>
        <v>-1.4503167079737977E-5</v>
      </c>
      <c r="AU334" s="34">
        <f t="shared" si="359"/>
        <v>7.5017334585036899E-5</v>
      </c>
      <c r="AV334" s="34">
        <f t="shared" si="360"/>
        <v>-1.0976017355002199E-6</v>
      </c>
      <c r="AW334" s="53">
        <f t="shared" si="361"/>
        <v>1.9029545312730933E-3</v>
      </c>
      <c r="AX334" s="52">
        <f t="shared" si="362"/>
        <v>-5.1430447388645106E-6</v>
      </c>
      <c r="AY334" s="34">
        <f t="shared" si="363"/>
        <v>-3.5800396602780893E-6</v>
      </c>
      <c r="AZ334" s="34">
        <f t="shared" si="364"/>
        <v>-1.0987813956253589E-5</v>
      </c>
      <c r="BA334" s="34">
        <f t="shared" si="365"/>
        <v>-3.7294471848636768E-5</v>
      </c>
      <c r="BB334" s="34">
        <f t="shared" si="366"/>
        <v>3.0255504009923939E-6</v>
      </c>
      <c r="BC334" s="34">
        <f t="shared" si="367"/>
        <v>7.7694497533364881E-6</v>
      </c>
      <c r="BD334" s="34">
        <f t="shared" si="368"/>
        <v>-7.2331686379323301E-6</v>
      </c>
      <c r="BE334" s="34">
        <f t="shared" si="369"/>
        <v>8.2287333026842546E-5</v>
      </c>
      <c r="BF334" s="34">
        <f t="shared" si="370"/>
        <v>6.1723967063054275E-6</v>
      </c>
      <c r="BG334" s="53">
        <f t="shared" si="371"/>
        <v>1.910224529714899E-3</v>
      </c>
      <c r="BH334" s="32">
        <v>2.4028123687402925E-6</v>
      </c>
      <c r="BI334" s="33">
        <v>3.9658174473267138E-6</v>
      </c>
      <c r="BJ334" s="33">
        <v>-3.4419568486487861E-6</v>
      </c>
      <c r="BK334" s="33">
        <v>-2.9748614741031965E-5</v>
      </c>
      <c r="BL334" s="33">
        <v>1.0571407508597197E-5</v>
      </c>
      <c r="BM334" s="33">
        <v>1.5315306860941291E-5</v>
      </c>
      <c r="BN334" s="33">
        <v>3.1268846967247299E-7</v>
      </c>
      <c r="BO334" s="33">
        <v>8.9833190134447349E-5</v>
      </c>
      <c r="BP334" s="33">
        <v>1.3718253813910231E-5</v>
      </c>
      <c r="BQ334" s="35">
        <v>1.9177703868225038E-3</v>
      </c>
      <c r="BR334" s="32">
        <v>-1.2413043180670158E-5</v>
      </c>
      <c r="BS334" s="33">
        <v>-1.0850038102083737E-5</v>
      </c>
      <c r="BT334" s="33">
        <v>-1.8257812398059237E-5</v>
      </c>
      <c r="BU334" s="33">
        <v>-4.4564470290442415E-5</v>
      </c>
      <c r="BV334" s="33">
        <v>-4.2444480408132534E-6</v>
      </c>
      <c r="BW334" s="33">
        <v>4.9945131153084077E-7</v>
      </c>
      <c r="BX334" s="33">
        <v>-1.4503167079737977E-5</v>
      </c>
      <c r="BY334" s="33">
        <v>7.5017334585036899E-5</v>
      </c>
      <c r="BZ334" s="33">
        <v>-1.0976017355002199E-6</v>
      </c>
      <c r="CA334" s="35">
        <v>1.9029545312730933E-3</v>
      </c>
      <c r="CB334" s="52">
        <v>-5.1430447388645106E-6</v>
      </c>
      <c r="CC334" s="34">
        <v>-3.5800396602780893E-6</v>
      </c>
      <c r="CD334" s="34">
        <v>-1.0987813956253589E-5</v>
      </c>
      <c r="CE334" s="34">
        <v>-3.7294471848636768E-5</v>
      </c>
      <c r="CF334" s="34">
        <v>3.0255504009923939E-6</v>
      </c>
      <c r="CG334" s="34">
        <v>7.7694497533364881E-6</v>
      </c>
      <c r="CH334" s="34">
        <v>-7.2331686379323301E-6</v>
      </c>
      <c r="CI334" s="34">
        <v>8.2287333026842546E-5</v>
      </c>
      <c r="CJ334" s="34">
        <v>6.1723967063054275E-6</v>
      </c>
      <c r="CK334" s="53">
        <v>1.910224529714899E-3</v>
      </c>
      <c r="CL334" s="33">
        <v>0</v>
      </c>
      <c r="CM334" s="33">
        <f t="shared" si="327"/>
        <v>1.0355453163912731E-2</v>
      </c>
      <c r="CN334" s="33">
        <f t="shared" si="328"/>
        <v>5.1603392773658108E-3</v>
      </c>
      <c r="CO334" s="33">
        <f t="shared" si="329"/>
        <v>4.1556880317690226E-3</v>
      </c>
      <c r="CP334" s="33">
        <f t="shared" si="330"/>
        <v>4.3690492019576865E-3</v>
      </c>
      <c r="CQ334" s="33">
        <f t="shared" si="331"/>
        <v>3.5682284640325967E-3</v>
      </c>
      <c r="CR334" s="33">
        <f t="shared" si="332"/>
        <v>3.6384909938931287E-3</v>
      </c>
      <c r="CS334" s="33">
        <f t="shared" si="333"/>
        <v>8.7776217561383874E-3</v>
      </c>
      <c r="CT334" s="33">
        <f t="shared" si="334"/>
        <v>9.1280638879700504E-3</v>
      </c>
      <c r="CU334" s="33">
        <f t="shared" si="335"/>
        <v>3.7036625102990772E-3</v>
      </c>
      <c r="CV334" s="33">
        <f t="shared" si="336"/>
        <v>4.1215493892108324E-3</v>
      </c>
      <c r="CW334" s="33">
        <f t="shared" si="337"/>
        <v>7.4207696846737559E-3</v>
      </c>
      <c r="CX334" s="35">
        <f t="shared" si="338"/>
        <v>8.6377700695392523E-3</v>
      </c>
    </row>
    <row r="335" spans="1:102" x14ac:dyDescent="0.3">
      <c r="A335" s="21">
        <v>43727</v>
      </c>
      <c r="B335" s="22">
        <v>3006.79</v>
      </c>
      <c r="C335" s="23">
        <v>5382.63</v>
      </c>
      <c r="D335" s="23">
        <v>6066.902</v>
      </c>
      <c r="E335" s="23">
        <f t="shared" si="372"/>
        <v>5363.6194711990638</v>
      </c>
      <c r="F335" s="23">
        <f>VLOOKUP($A335,Data!S$7:T$800,2,0)</f>
        <v>297.583551</v>
      </c>
      <c r="G335" s="23">
        <f>VLOOKUP($A335,Data!V$7:Y$800,4,0)</f>
        <v>29.356171515903789</v>
      </c>
      <c r="H335" s="23">
        <f>VLOOKUP($A335,Data!P$7:Q$800,2,0)</f>
        <v>53.3566</v>
      </c>
      <c r="I335" s="23">
        <f>VLOOKUP($A335,Data!K$7:N$800,4,0)</f>
        <v>55.898223474982132</v>
      </c>
      <c r="J335" s="23">
        <f>VLOOKUP($A335,Data!AA$7:AB$800,2,0)</f>
        <v>546.85649999999998</v>
      </c>
      <c r="K335" s="23">
        <f>VLOOKUP($A335,Data!AD$7:AE$800,2,0)</f>
        <v>55.255000000000003</v>
      </c>
      <c r="L335" s="23">
        <f>VLOOKUP($A335,Data!AL$7:AO$800,4,0)</f>
        <v>294.72266014579918</v>
      </c>
      <c r="M335" s="23">
        <f>VLOOKUP($A335,Data!AG$7:AJ$800,4,0)</f>
        <v>29.739838346542889</v>
      </c>
      <c r="N335" s="23">
        <f>VLOOKUP($A335,Data!AQ$7:AU$800,5,0)</f>
        <v>29.992314526871908</v>
      </c>
      <c r="O335" s="24">
        <f>VLOOKUP($A335,Data!AQ$7:AW$800,7,0)</f>
        <v>29.952981233276311</v>
      </c>
      <c r="P335" s="32">
        <f t="shared" si="339"/>
        <v>1.9955233758972568E-5</v>
      </c>
      <c r="Q335" s="33">
        <f t="shared" si="325"/>
        <v>6.1312078479369703E-5</v>
      </c>
      <c r="R335" s="33">
        <f t="shared" si="326"/>
        <v>7.9618634980516134E-5</v>
      </c>
      <c r="S335" s="34">
        <f t="shared" si="340"/>
        <v>7.0669124797284605E-5</v>
      </c>
      <c r="T335" s="33">
        <f t="shared" si="341"/>
        <v>7.0778410276028936E-5</v>
      </c>
      <c r="U335" s="33">
        <f t="shared" si="313"/>
        <v>7.1571635940292921E-5</v>
      </c>
      <c r="V335" s="33">
        <f t="shared" si="314"/>
        <v>6.9349557381137572E-5</v>
      </c>
      <c r="W335" s="33">
        <f t="shared" si="315"/>
        <v>1.7473353136487901E-4</v>
      </c>
      <c r="X335" s="33">
        <f t="shared" si="316"/>
        <v>7.6991388668679051E-5</v>
      </c>
      <c r="Y335" s="33">
        <f t="shared" si="317"/>
        <v>1.1402983237629449E-4</v>
      </c>
      <c r="Z335" s="33">
        <f t="shared" si="318"/>
        <v>5.3678537133894366E-5</v>
      </c>
      <c r="AA335" s="33">
        <f t="shared" si="319"/>
        <v>1.059232563154211E-4</v>
      </c>
      <c r="AB335" s="33">
        <f t="shared" si="320"/>
        <v>7.4451325790647616E-5</v>
      </c>
      <c r="AC335" s="35">
        <f t="shared" si="321"/>
        <v>1.1618218311588713E-3</v>
      </c>
      <c r="AD335" s="32">
        <f t="shared" si="342"/>
        <v>9.4663317966592331E-6</v>
      </c>
      <c r="AE335" s="33">
        <f t="shared" si="343"/>
        <v>1.0259557460923219E-5</v>
      </c>
      <c r="AF335" s="33">
        <f t="shared" si="344"/>
        <v>8.0374789017678694E-6</v>
      </c>
      <c r="AG335" s="33">
        <f t="shared" si="345"/>
        <v>1.1342145288550931E-4</v>
      </c>
      <c r="AH335" s="33">
        <f t="shared" si="346"/>
        <v>1.5679310189309348E-5</v>
      </c>
      <c r="AI335" s="33">
        <f t="shared" si="347"/>
        <v>5.2717753896924791E-5</v>
      </c>
      <c r="AJ335" s="33">
        <f t="shared" si="348"/>
        <v>-7.6335413454753365E-6</v>
      </c>
      <c r="AK335" s="33">
        <f t="shared" si="349"/>
        <v>4.4611177836051397E-5</v>
      </c>
      <c r="AL335" s="33">
        <f t="shared" si="350"/>
        <v>1.3139247311277913E-5</v>
      </c>
      <c r="AM335" s="35">
        <f t="shared" si="351"/>
        <v>1.1005097526795016E-3</v>
      </c>
      <c r="AN335" s="52">
        <f t="shared" si="352"/>
        <v>-8.8402247044871984E-6</v>
      </c>
      <c r="AO335" s="34">
        <f t="shared" si="353"/>
        <v>-8.0469990402232128E-6</v>
      </c>
      <c r="AP335" s="34">
        <f t="shared" si="354"/>
        <v>-1.0269077599378562E-5</v>
      </c>
      <c r="AQ335" s="34">
        <f t="shared" si="355"/>
        <v>9.5114896384362879E-5</v>
      </c>
      <c r="AR335" s="34">
        <f t="shared" si="356"/>
        <v>-2.6272463118370837E-6</v>
      </c>
      <c r="AS335" s="34">
        <f t="shared" si="357"/>
        <v>3.4411197395778359E-5</v>
      </c>
      <c r="AT335" s="34">
        <f t="shared" si="358"/>
        <v>-2.5940097846621768E-5</v>
      </c>
      <c r="AU335" s="34">
        <f t="shared" si="359"/>
        <v>2.6304621334904965E-5</v>
      </c>
      <c r="AV335" s="34">
        <f t="shared" si="360"/>
        <v>-5.1673091898685186E-6</v>
      </c>
      <c r="AW335" s="53">
        <f t="shared" si="361"/>
        <v>1.0822031961783551E-3</v>
      </c>
      <c r="AX335" s="52">
        <f t="shared" si="362"/>
        <v>1.0928547866662086E-7</v>
      </c>
      <c r="AY335" s="34">
        <f t="shared" si="363"/>
        <v>9.0251114293060652E-7</v>
      </c>
      <c r="AZ335" s="34">
        <f t="shared" si="364"/>
        <v>-1.3195674162247428E-6</v>
      </c>
      <c r="BA335" s="34">
        <f t="shared" si="365"/>
        <v>1.040644065675167E-4</v>
      </c>
      <c r="BB335" s="34">
        <f t="shared" si="366"/>
        <v>6.3222638713167356E-6</v>
      </c>
      <c r="BC335" s="34">
        <f t="shared" si="367"/>
        <v>4.3360707578932178E-5</v>
      </c>
      <c r="BD335" s="34">
        <f t="shared" si="368"/>
        <v>-1.6990587663467949E-5</v>
      </c>
      <c r="BE335" s="34">
        <f t="shared" si="369"/>
        <v>3.5254131518058784E-5</v>
      </c>
      <c r="BF335" s="34">
        <f t="shared" si="370"/>
        <v>3.7822009932853007E-6</v>
      </c>
      <c r="BG335" s="53">
        <f t="shared" si="371"/>
        <v>1.091152706361509E-3</v>
      </c>
      <c r="BH335" s="32">
        <v>9.4663317966592331E-6</v>
      </c>
      <c r="BI335" s="33">
        <v>1.0259557460923219E-5</v>
      </c>
      <c r="BJ335" s="33">
        <v>8.0374789017678694E-6</v>
      </c>
      <c r="BK335" s="33">
        <v>1.1342145288550931E-4</v>
      </c>
      <c r="BL335" s="33">
        <v>1.5679310189309348E-5</v>
      </c>
      <c r="BM335" s="33">
        <v>5.2717753896924791E-5</v>
      </c>
      <c r="BN335" s="33">
        <v>-7.6335413454753365E-6</v>
      </c>
      <c r="BO335" s="33">
        <v>4.4611177836051397E-5</v>
      </c>
      <c r="BP335" s="33">
        <v>1.3139247311277913E-5</v>
      </c>
      <c r="BQ335" s="35">
        <v>1.1005097526795016E-3</v>
      </c>
      <c r="BR335" s="32">
        <v>-8.8402247044871984E-6</v>
      </c>
      <c r="BS335" s="33">
        <v>-8.0469990402232128E-6</v>
      </c>
      <c r="BT335" s="33">
        <v>-1.0269077599378562E-5</v>
      </c>
      <c r="BU335" s="33">
        <v>9.5114896384362879E-5</v>
      </c>
      <c r="BV335" s="33">
        <v>-2.6272463118370837E-6</v>
      </c>
      <c r="BW335" s="33">
        <v>3.4411197395778359E-5</v>
      </c>
      <c r="BX335" s="33">
        <v>-2.5940097846621768E-5</v>
      </c>
      <c r="BY335" s="33">
        <v>2.6304621334904965E-5</v>
      </c>
      <c r="BZ335" s="33">
        <v>-5.1673091898685186E-6</v>
      </c>
      <c r="CA335" s="35">
        <v>1.0822031961783551E-3</v>
      </c>
      <c r="CB335" s="52">
        <v>1.0928547866662086E-7</v>
      </c>
      <c r="CC335" s="34">
        <v>9.0251114293060652E-7</v>
      </c>
      <c r="CD335" s="34">
        <v>-1.3195674162247428E-6</v>
      </c>
      <c r="CE335" s="34">
        <v>1.040644065675167E-4</v>
      </c>
      <c r="CF335" s="34">
        <v>6.3222638713167356E-6</v>
      </c>
      <c r="CG335" s="34">
        <v>4.3360707578932178E-5</v>
      </c>
      <c r="CH335" s="34">
        <v>-1.6990587663467949E-5</v>
      </c>
      <c r="CI335" s="34">
        <v>3.5254131518058784E-5</v>
      </c>
      <c r="CJ335" s="34">
        <v>3.7822009932853007E-6</v>
      </c>
      <c r="CK335" s="53">
        <v>1.091152706361509E-3</v>
      </c>
      <c r="CL335" s="33">
        <v>0</v>
      </c>
      <c r="CM335" s="33">
        <f t="shared" si="327"/>
        <v>1.0340410972161651E-2</v>
      </c>
      <c r="CN335" s="33">
        <f t="shared" si="328"/>
        <v>5.1527174819103738E-3</v>
      </c>
      <c r="CO335" s="33">
        <f t="shared" si="329"/>
        <v>4.1532634517358336E-3</v>
      </c>
      <c r="CP335" s="33">
        <f t="shared" si="330"/>
        <v>4.3650466132039156E-3</v>
      </c>
      <c r="CQ335" s="33">
        <f t="shared" si="331"/>
        <v>3.5716995909118587E-3</v>
      </c>
      <c r="CR335" s="33">
        <f t="shared" si="332"/>
        <v>3.6684946169478483E-3</v>
      </c>
      <c r="CS335" s="33">
        <f t="shared" si="333"/>
        <v>8.7669055686860897E-3</v>
      </c>
      <c r="CT335" s="33">
        <f t="shared" si="334"/>
        <v>9.1125335121764461E-3</v>
      </c>
      <c r="CU335" s="33">
        <f t="shared" si="335"/>
        <v>3.703347130479262E-3</v>
      </c>
      <c r="CV335" s="33">
        <f t="shared" si="336"/>
        <v>4.0309134230409605E-3</v>
      </c>
      <c r="CW335" s="33">
        <f t="shared" si="337"/>
        <v>7.4068823018085261E-3</v>
      </c>
      <c r="CX335" s="35">
        <f t="shared" si="338"/>
        <v>6.6977226029569792E-3</v>
      </c>
    </row>
    <row r="336" spans="1:102" x14ac:dyDescent="0.3">
      <c r="A336" s="21">
        <v>43726</v>
      </c>
      <c r="B336" s="22">
        <v>3006.73</v>
      </c>
      <c r="C336" s="23">
        <v>5382.3</v>
      </c>
      <c r="D336" s="23">
        <v>6066.4189999999999</v>
      </c>
      <c r="E336" s="23">
        <f t="shared" si="372"/>
        <v>5363.2404556899828</v>
      </c>
      <c r="F336" s="23">
        <f>VLOOKUP($A336,Data!S$7:T$800,2,0)</f>
        <v>297.56249000000003</v>
      </c>
      <c r="G336" s="23">
        <f>VLOOKUP($A336,Data!V$7:Y$800,4,0)</f>
        <v>29.354070597049652</v>
      </c>
      <c r="H336" s="23">
        <f>VLOOKUP($A336,Data!P$7:Q$800,2,0)</f>
        <v>53.352899999999998</v>
      </c>
      <c r="I336" s="23">
        <f>VLOOKUP($A336,Data!K$7:N$800,4,0)</f>
        <v>55.888457887372937</v>
      </c>
      <c r="J336" s="23">
        <f>VLOOKUP($A336,Data!AA$7:AB$800,2,0)</f>
        <v>546.81439999999998</v>
      </c>
      <c r="K336" s="23">
        <f>VLOOKUP($A336,Data!AD$7:AE$800,2,0)</f>
        <v>55.248699999999999</v>
      </c>
      <c r="L336" s="23">
        <f>VLOOKUP($A336,Data!AL$7:AO$800,4,0)</f>
        <v>294.7068407137063</v>
      </c>
      <c r="M336" s="23">
        <f>VLOOKUP($A336,Data!AG$7:AJ$800,4,0)</f>
        <v>29.736688539660729</v>
      </c>
      <c r="N336" s="23">
        <f>VLOOKUP($A336,Data!AQ$7:AU$800,5,0)</f>
        <v>29.990081725526874</v>
      </c>
      <c r="O336" s="24">
        <f>VLOOKUP($A336,Data!AQ$7:AW$800,7,0)</f>
        <v>29.918221590283274</v>
      </c>
      <c r="P336" s="32">
        <f t="shared" si="339"/>
        <v>3.4268223708289192E-4</v>
      </c>
      <c r="Q336" s="33">
        <f t="shared" si="325"/>
        <v>3.4755586449408682E-4</v>
      </c>
      <c r="R336" s="33">
        <f t="shared" si="326"/>
        <v>3.4843228557401851E-4</v>
      </c>
      <c r="S336" s="34">
        <f t="shared" si="340"/>
        <v>3.4756977830034951E-4</v>
      </c>
      <c r="T336" s="33">
        <f t="shared" si="341"/>
        <v>3.4551233381474589E-4</v>
      </c>
      <c r="U336" s="33">
        <f t="shared" si="313"/>
        <v>3.4588209946151416E-4</v>
      </c>
      <c r="V336" s="33">
        <f t="shared" si="314"/>
        <v>3.4311685097465627E-4</v>
      </c>
      <c r="W336" s="33">
        <f t="shared" si="315"/>
        <v>3.4958923265149267E-4</v>
      </c>
      <c r="X336" s="33">
        <f t="shared" si="316"/>
        <v>3.4557480395625007E-4</v>
      </c>
      <c r="Y336" s="33">
        <f t="shared" si="317"/>
        <v>3.6213055893030699E-4</v>
      </c>
      <c r="Z336" s="33">
        <f t="shared" si="318"/>
        <v>3.5002701439568185E-4</v>
      </c>
      <c r="AA336" s="33">
        <f t="shared" si="319"/>
        <v>2.9931116685766312E-4</v>
      </c>
      <c r="AB336" s="33">
        <f t="shared" si="320"/>
        <v>3.6450086119543812E-4</v>
      </c>
      <c r="AC336" s="35">
        <f t="shared" si="321"/>
        <v>-4.03353929142658E-3</v>
      </c>
      <c r="AD336" s="32">
        <f t="shared" si="342"/>
        <v>-2.0435306793409325E-6</v>
      </c>
      <c r="AE336" s="33">
        <f t="shared" si="343"/>
        <v>-1.6737650325726605E-6</v>
      </c>
      <c r="AF336" s="33">
        <f t="shared" si="344"/>
        <v>-4.4390135194305458E-6</v>
      </c>
      <c r="AG336" s="33">
        <f t="shared" si="345"/>
        <v>2.033368157405846E-6</v>
      </c>
      <c r="AH336" s="33">
        <f t="shared" si="346"/>
        <v>-1.9810605378367541E-6</v>
      </c>
      <c r="AI336" s="33">
        <f t="shared" si="347"/>
        <v>1.457469443622017E-5</v>
      </c>
      <c r="AJ336" s="33">
        <f t="shared" si="348"/>
        <v>2.4711499015950267E-6</v>
      </c>
      <c r="AK336" s="33">
        <f t="shared" si="349"/>
        <v>-4.8244697636423695E-5</v>
      </c>
      <c r="AL336" s="33">
        <f t="shared" si="350"/>
        <v>1.69449967013513E-5</v>
      </c>
      <c r="AM336" s="35">
        <f t="shared" si="351"/>
        <v>-4.3810951559206668E-3</v>
      </c>
      <c r="AN336" s="52">
        <f t="shared" si="352"/>
        <v>-2.919951759272621E-6</v>
      </c>
      <c r="AO336" s="34">
        <f t="shared" si="353"/>
        <v>-2.550186112504349E-6</v>
      </c>
      <c r="AP336" s="34">
        <f t="shared" si="354"/>
        <v>-5.3154345993622343E-6</v>
      </c>
      <c r="AQ336" s="34">
        <f t="shared" si="355"/>
        <v>1.1569470774741575E-6</v>
      </c>
      <c r="AR336" s="34">
        <f t="shared" si="356"/>
        <v>-2.8574816177684426E-6</v>
      </c>
      <c r="AS336" s="34">
        <f t="shared" si="357"/>
        <v>1.3698273356288482E-5</v>
      </c>
      <c r="AT336" s="34">
        <f t="shared" si="358"/>
        <v>1.5947288216633382E-6</v>
      </c>
      <c r="AU336" s="34">
        <f t="shared" si="359"/>
        <v>-4.9121118716355383E-5</v>
      </c>
      <c r="AV336" s="34">
        <f t="shared" si="360"/>
        <v>1.6068575621419612E-5</v>
      </c>
      <c r="AW336" s="53">
        <f t="shared" si="361"/>
        <v>-4.3819715770005985E-3</v>
      </c>
      <c r="AX336" s="52">
        <f t="shared" si="362"/>
        <v>-2.0574444856702456E-6</v>
      </c>
      <c r="AY336" s="34">
        <f t="shared" si="363"/>
        <v>-1.6876788389019737E-6</v>
      </c>
      <c r="AZ336" s="34">
        <f t="shared" si="364"/>
        <v>-4.4529273257598589E-6</v>
      </c>
      <c r="BA336" s="34">
        <f t="shared" si="365"/>
        <v>2.0194543510765328E-6</v>
      </c>
      <c r="BB336" s="34">
        <f t="shared" si="366"/>
        <v>-1.9949743441660672E-6</v>
      </c>
      <c r="BC336" s="34">
        <f t="shared" si="367"/>
        <v>1.4560780629890857E-5</v>
      </c>
      <c r="BD336" s="34">
        <f t="shared" si="368"/>
        <v>2.4572360952657135E-6</v>
      </c>
      <c r="BE336" s="34">
        <f t="shared" si="369"/>
        <v>-4.8258611442753008E-5</v>
      </c>
      <c r="BF336" s="34">
        <f t="shared" si="370"/>
        <v>1.6931082895021987E-5</v>
      </c>
      <c r="BG336" s="53">
        <f t="shared" si="371"/>
        <v>-4.3811090697269961E-3</v>
      </c>
      <c r="BH336" s="32">
        <v>-2.0435306793409325E-6</v>
      </c>
      <c r="BI336" s="33">
        <v>-1.6737650325726605E-6</v>
      </c>
      <c r="BJ336" s="33">
        <v>-4.4390135194305458E-6</v>
      </c>
      <c r="BK336" s="33">
        <v>2.033368157405846E-6</v>
      </c>
      <c r="BL336" s="33">
        <v>-1.9810605378367541E-6</v>
      </c>
      <c r="BM336" s="33">
        <v>1.457469443622017E-5</v>
      </c>
      <c r="BN336" s="33">
        <v>2.4711499015950267E-6</v>
      </c>
      <c r="BO336" s="33">
        <v>-4.8244697636423695E-5</v>
      </c>
      <c r="BP336" s="33">
        <v>1.69449967013513E-5</v>
      </c>
      <c r="BQ336" s="35">
        <v>-4.3810951559206668E-3</v>
      </c>
      <c r="BR336" s="32">
        <v>-2.919951759272621E-6</v>
      </c>
      <c r="BS336" s="33">
        <v>-2.550186112504349E-6</v>
      </c>
      <c r="BT336" s="33">
        <v>-5.3154345993622343E-6</v>
      </c>
      <c r="BU336" s="33">
        <v>1.1569470774741575E-6</v>
      </c>
      <c r="BV336" s="33">
        <v>-2.8574816177684426E-6</v>
      </c>
      <c r="BW336" s="33">
        <v>1.3698273356288482E-5</v>
      </c>
      <c r="BX336" s="33">
        <v>1.5947288216633382E-6</v>
      </c>
      <c r="BY336" s="33">
        <v>-4.9121118716355383E-5</v>
      </c>
      <c r="BZ336" s="33">
        <v>1.6068575621419612E-5</v>
      </c>
      <c r="CA336" s="35">
        <v>-4.3819715770005985E-3</v>
      </c>
      <c r="CB336" s="52">
        <v>-2.0574444856702456E-6</v>
      </c>
      <c r="CC336" s="34">
        <v>-1.6876788389019737E-6</v>
      </c>
      <c r="CD336" s="34">
        <v>-4.4529273257598589E-6</v>
      </c>
      <c r="CE336" s="34">
        <v>2.0194543510765328E-6</v>
      </c>
      <c r="CF336" s="34">
        <v>-1.9949743441660672E-6</v>
      </c>
      <c r="CG336" s="34">
        <v>1.4560780629890857E-5</v>
      </c>
      <c r="CH336" s="34">
        <v>2.4572360952657135E-6</v>
      </c>
      <c r="CI336" s="34">
        <v>-4.8258611442753008E-5</v>
      </c>
      <c r="CJ336" s="34">
        <v>1.6931082895021987E-5</v>
      </c>
      <c r="CK336" s="53">
        <v>-4.3811090697269961E-3</v>
      </c>
      <c r="CL336" s="33">
        <v>0</v>
      </c>
      <c r="CM336" s="33">
        <f t="shared" si="327"/>
        <v>1.0321916590840363E-2</v>
      </c>
      <c r="CN336" s="33">
        <f t="shared" si="328"/>
        <v>5.1433128859912358E-3</v>
      </c>
      <c r="CO336" s="33">
        <f t="shared" si="329"/>
        <v>4.1437584765164903E-3</v>
      </c>
      <c r="CP336" s="33">
        <f t="shared" si="330"/>
        <v>4.3547430097425899E-3</v>
      </c>
      <c r="CQ336" s="33">
        <f t="shared" si="331"/>
        <v>3.5636339638980274E-3</v>
      </c>
      <c r="CR336" s="33">
        <f t="shared" si="332"/>
        <v>3.5546769658334476E-3</v>
      </c>
      <c r="CS336" s="33">
        <f t="shared" si="333"/>
        <v>8.7510900171263728E-3</v>
      </c>
      <c r="CT336" s="33">
        <f t="shared" si="334"/>
        <v>9.0593414314648069E-3</v>
      </c>
      <c r="CU336" s="33">
        <f t="shared" si="335"/>
        <v>3.7110085302256568E-3</v>
      </c>
      <c r="CV336" s="33">
        <f t="shared" si="336"/>
        <v>3.986127165315656E-3</v>
      </c>
      <c r="CW336" s="33">
        <f t="shared" si="337"/>
        <v>7.3936467190458544E-3</v>
      </c>
      <c r="CX336" s="35">
        <f t="shared" si="338"/>
        <v>5.5911276074565031E-3</v>
      </c>
    </row>
    <row r="337" spans="1:102" x14ac:dyDescent="0.3">
      <c r="A337" s="21">
        <v>43725</v>
      </c>
      <c r="B337" s="22">
        <v>3005.7</v>
      </c>
      <c r="C337" s="23">
        <v>5380.43</v>
      </c>
      <c r="D337" s="23">
        <v>6064.3059999999996</v>
      </c>
      <c r="E337" s="23">
        <f t="shared" si="372"/>
        <v>5361.3770030736396</v>
      </c>
      <c r="F337" s="23">
        <f>VLOOKUP($A337,Data!S$7:T$800,2,0)</f>
        <v>297.45971400000002</v>
      </c>
      <c r="G337" s="23">
        <f>VLOOKUP($A337,Data!V$7:Y$800,4,0)</f>
        <v>29.343921060026975</v>
      </c>
      <c r="H337" s="23">
        <f>VLOOKUP($A337,Data!P$7:Q$800,2,0)</f>
        <v>53.334600000000002</v>
      </c>
      <c r="I337" s="23">
        <f>VLOOKUP($A337,Data!K$7:N$800,4,0)</f>
        <v>55.868926712154568</v>
      </c>
      <c r="J337" s="23">
        <f>VLOOKUP($A337,Data!AA$7:AB$800,2,0)</f>
        <v>546.62549999999999</v>
      </c>
      <c r="K337" s="23">
        <f>VLOOKUP($A337,Data!AD$7:AE$800,2,0)</f>
        <v>55.228700000000003</v>
      </c>
      <c r="L337" s="23">
        <f>VLOOKUP($A337,Data!AL$7:AO$800,4,0)</f>
        <v>294.60372145265637</v>
      </c>
      <c r="M337" s="23">
        <f>VLOOKUP($A337,Data!AG$7:AJ$800,4,0)</f>
        <v>29.727790679944214</v>
      </c>
      <c r="N337" s="23">
        <f>VLOOKUP($A337,Data!AQ$7:AU$800,5,0)</f>
        <v>29.979154297967355</v>
      </c>
      <c r="O337" s="24">
        <f>VLOOKUP($A337,Data!AQ$7:AW$800,7,0)</f>
        <v>30.039386636572242</v>
      </c>
      <c r="P337" s="32">
        <f t="shared" si="339"/>
        <v>2.5817555938036918E-3</v>
      </c>
      <c r="Q337" s="33">
        <f t="shared" si="325"/>
        <v>2.584523419099094E-3</v>
      </c>
      <c r="R337" s="33">
        <f t="shared" si="326"/>
        <v>2.5851968424788208E-3</v>
      </c>
      <c r="S337" s="34">
        <f t="shared" si="340"/>
        <v>2.5846806551775513E-3</v>
      </c>
      <c r="T337" s="33">
        <f t="shared" si="341"/>
        <v>2.5809929814242238E-3</v>
      </c>
      <c r="U337" s="33">
        <f t="shared" si="313"/>
        <v>2.5822155238286459E-3</v>
      </c>
      <c r="V337" s="33">
        <f t="shared" si="314"/>
        <v>2.580958056142002E-3</v>
      </c>
      <c r="W337" s="33">
        <f t="shared" si="315"/>
        <v>2.628811777076745E-3</v>
      </c>
      <c r="X337" s="33">
        <f t="shared" si="316"/>
        <v>2.5828233990372595E-3</v>
      </c>
      <c r="Y337" s="33">
        <f t="shared" si="317"/>
        <v>2.5977750991186266E-3</v>
      </c>
      <c r="Z337" s="33">
        <f t="shared" si="318"/>
        <v>2.5574784644759596E-3</v>
      </c>
      <c r="AA337" s="33">
        <f t="shared" si="319"/>
        <v>2.5649869777581991E-3</v>
      </c>
      <c r="AB337" s="33">
        <f t="shared" si="320"/>
        <v>2.5987143858414719E-3</v>
      </c>
      <c r="AC337" s="35">
        <f t="shared" si="321"/>
        <v>4.3299734651314203E-3</v>
      </c>
      <c r="AD337" s="32">
        <f t="shared" si="342"/>
        <v>-3.5304376748701571E-6</v>
      </c>
      <c r="AE337" s="33">
        <f t="shared" si="343"/>
        <v>-2.3078952704480571E-6</v>
      </c>
      <c r="AF337" s="33">
        <f t="shared" si="344"/>
        <v>-3.5653629570919776E-6</v>
      </c>
      <c r="AG337" s="33">
        <f t="shared" si="345"/>
        <v>4.4288357977650961E-5</v>
      </c>
      <c r="AH337" s="33">
        <f t="shared" si="346"/>
        <v>-1.7000200618344508E-6</v>
      </c>
      <c r="AI337" s="33">
        <f t="shared" si="347"/>
        <v>1.3251680019532586E-5</v>
      </c>
      <c r="AJ337" s="33">
        <f t="shared" si="348"/>
        <v>-2.7044954623134387E-5</v>
      </c>
      <c r="AK337" s="33">
        <f t="shared" si="349"/>
        <v>-1.9536441340894939E-5</v>
      </c>
      <c r="AL337" s="33">
        <f t="shared" si="350"/>
        <v>1.4190966742377853E-5</v>
      </c>
      <c r="AM337" s="35">
        <f t="shared" si="351"/>
        <v>1.7454500460323263E-3</v>
      </c>
      <c r="AN337" s="52">
        <f t="shared" si="352"/>
        <v>-4.2038610545969135E-6</v>
      </c>
      <c r="AO337" s="34">
        <f t="shared" si="353"/>
        <v>-2.9813186501748135E-6</v>
      </c>
      <c r="AP337" s="34">
        <f t="shared" si="354"/>
        <v>-4.238786336818734E-6</v>
      </c>
      <c r="AQ337" s="34">
        <f t="shared" si="355"/>
        <v>4.3614934597924204E-5</v>
      </c>
      <c r="AR337" s="34">
        <f t="shared" si="356"/>
        <v>-2.3734434415612071E-6</v>
      </c>
      <c r="AS337" s="34">
        <f t="shared" si="357"/>
        <v>1.2578256639805829E-5</v>
      </c>
      <c r="AT337" s="34">
        <f t="shared" si="358"/>
        <v>-2.7718378002861144E-5</v>
      </c>
      <c r="AU337" s="34">
        <f t="shared" si="359"/>
        <v>-2.0209864720621695E-5</v>
      </c>
      <c r="AV337" s="34">
        <f t="shared" si="360"/>
        <v>1.3517543362651097E-5</v>
      </c>
      <c r="AW337" s="53">
        <f t="shared" si="361"/>
        <v>1.7447766226525996E-3</v>
      </c>
      <c r="AX337" s="52">
        <f t="shared" si="362"/>
        <v>-3.6876737532498538E-6</v>
      </c>
      <c r="AY337" s="34">
        <f t="shared" si="363"/>
        <v>-2.4651313488277538E-6</v>
      </c>
      <c r="AZ337" s="34">
        <f t="shared" si="364"/>
        <v>-3.7225990354716743E-6</v>
      </c>
      <c r="BA337" s="34">
        <f t="shared" si="365"/>
        <v>4.4131121899271264E-5</v>
      </c>
      <c r="BB337" s="34">
        <f t="shared" si="366"/>
        <v>-1.8572561402141474E-6</v>
      </c>
      <c r="BC337" s="34">
        <f t="shared" si="367"/>
        <v>1.3094443941152889E-5</v>
      </c>
      <c r="BD337" s="34">
        <f t="shared" si="368"/>
        <v>-2.7202190701514084E-5</v>
      </c>
      <c r="BE337" s="34">
        <f t="shared" si="369"/>
        <v>-1.9693677419274636E-5</v>
      </c>
      <c r="BF337" s="34">
        <f t="shared" si="370"/>
        <v>1.4033730663998156E-5</v>
      </c>
      <c r="BG337" s="53">
        <f t="shared" si="371"/>
        <v>1.7452928099539466E-3</v>
      </c>
      <c r="BH337" s="32">
        <v>-3.5304376748701571E-6</v>
      </c>
      <c r="BI337" s="33">
        <v>-2.3078952704480571E-6</v>
      </c>
      <c r="BJ337" s="33">
        <v>-3.5653629570919776E-6</v>
      </c>
      <c r="BK337" s="33">
        <v>4.4288357977650961E-5</v>
      </c>
      <c r="BL337" s="33">
        <v>-1.7000200618344508E-6</v>
      </c>
      <c r="BM337" s="33">
        <v>1.3251680019532586E-5</v>
      </c>
      <c r="BN337" s="33">
        <v>-2.7044954623134387E-5</v>
      </c>
      <c r="BO337" s="33">
        <v>-1.9536441340894939E-5</v>
      </c>
      <c r="BP337" s="33">
        <v>1.4190966742377853E-5</v>
      </c>
      <c r="BQ337" s="35">
        <v>1.7454500460323263E-3</v>
      </c>
      <c r="BR337" s="32">
        <v>-4.2038610545969135E-6</v>
      </c>
      <c r="BS337" s="33">
        <v>-2.9813186501748135E-6</v>
      </c>
      <c r="BT337" s="33">
        <v>-4.238786336818734E-6</v>
      </c>
      <c r="BU337" s="33">
        <v>4.3614934597924204E-5</v>
      </c>
      <c r="BV337" s="33">
        <v>-2.3734434415612071E-6</v>
      </c>
      <c r="BW337" s="33">
        <v>1.2578256639805829E-5</v>
      </c>
      <c r="BX337" s="33">
        <v>-2.7718378002861144E-5</v>
      </c>
      <c r="BY337" s="33">
        <v>-2.0209864720621695E-5</v>
      </c>
      <c r="BZ337" s="33">
        <v>1.3517543362651097E-5</v>
      </c>
      <c r="CA337" s="35">
        <v>1.7447766226525996E-3</v>
      </c>
      <c r="CB337" s="52">
        <v>-3.6876737532498538E-6</v>
      </c>
      <c r="CC337" s="34">
        <v>-2.4651313488277538E-6</v>
      </c>
      <c r="CD337" s="34">
        <v>-3.7225990354716743E-6</v>
      </c>
      <c r="CE337" s="34">
        <v>4.4131121899271264E-5</v>
      </c>
      <c r="CF337" s="34">
        <v>-1.8572561402141474E-6</v>
      </c>
      <c r="CG337" s="34">
        <v>1.3094443941152889E-5</v>
      </c>
      <c r="CH337" s="34">
        <v>-2.7202190701514084E-5</v>
      </c>
      <c r="CI337" s="34">
        <v>-1.9693677419274636E-5</v>
      </c>
      <c r="CJ337" s="34">
        <v>1.4033730663998156E-5</v>
      </c>
      <c r="CK337" s="53">
        <v>1.7452928099539466E-3</v>
      </c>
      <c r="CL337" s="33">
        <v>0</v>
      </c>
      <c r="CM337" s="33">
        <f t="shared" si="327"/>
        <v>1.0321031431832939E-2</v>
      </c>
      <c r="CN337" s="33">
        <f t="shared" si="328"/>
        <v>5.1432989054809308E-3</v>
      </c>
      <c r="CO337" s="33">
        <f t="shared" si="329"/>
        <v>4.1458097663473747E-3</v>
      </c>
      <c r="CP337" s="33">
        <f t="shared" si="330"/>
        <v>4.3564234823463277E-3</v>
      </c>
      <c r="CQ337" s="33">
        <f t="shared" si="331"/>
        <v>3.568087268432496E-3</v>
      </c>
      <c r="CR337" s="33">
        <f t="shared" si="332"/>
        <v>3.5526370828300458E-3</v>
      </c>
      <c r="CS337" s="33">
        <f t="shared" si="333"/>
        <v>8.7530877237462779E-3</v>
      </c>
      <c r="CT337" s="33">
        <f t="shared" si="334"/>
        <v>9.044640023724293E-3</v>
      </c>
      <c r="CU337" s="33">
        <f t="shared" si="335"/>
        <v>3.7085290777409963E-3</v>
      </c>
      <c r="CV337" s="33">
        <f t="shared" si="336"/>
        <v>4.0345496790528124E-3</v>
      </c>
      <c r="CW337" s="33">
        <f t="shared" si="337"/>
        <v>7.3765826568905624E-3</v>
      </c>
      <c r="CX337" s="35">
        <f t="shared" si="338"/>
        <v>1.0014560114273374E-2</v>
      </c>
    </row>
    <row r="338" spans="1:102" x14ac:dyDescent="0.3">
      <c r="A338" s="21">
        <v>43724</v>
      </c>
      <c r="B338" s="22">
        <v>2997.96</v>
      </c>
      <c r="C338" s="23">
        <v>5366.56</v>
      </c>
      <c r="D338" s="23">
        <v>6048.6689999999999</v>
      </c>
      <c r="E338" s="23">
        <f t="shared" si="372"/>
        <v>5347.5552803879291</v>
      </c>
      <c r="F338" s="23">
        <f>VLOOKUP($A338,Data!S$7:T$800,2,0)</f>
        <v>296.69394899999998</v>
      </c>
      <c r="G338" s="23">
        <f>VLOOKUP($A338,Data!V$7:Y$800,4,0)</f>
        <v>29.268343888082413</v>
      </c>
      <c r="H338" s="23">
        <f>VLOOKUP($A338,Data!P$7:Q$800,2,0)</f>
        <v>53.197299999999998</v>
      </c>
      <c r="I338" s="23">
        <f>VLOOKUP($A338,Data!K$7:N$800,4,0)</f>
        <v>55.72244289801678</v>
      </c>
      <c r="J338" s="23">
        <f>VLOOKUP($A338,Data!AA$7:AB$800,2,0)</f>
        <v>545.21730000000002</v>
      </c>
      <c r="K338" s="23">
        <f>VLOOKUP($A338,Data!AD$7:AE$800,2,0)</f>
        <v>55.085599999999999</v>
      </c>
      <c r="L338" s="23">
        <f>VLOOKUP($A338,Data!AL$7:AO$800,4,0)</f>
        <v>293.85220077742923</v>
      </c>
      <c r="M338" s="23">
        <f>VLOOKUP($A338,Data!AG$7:AJ$800,4,0)</f>
        <v>29.651734367423824</v>
      </c>
      <c r="N338" s="23">
        <f>VLOOKUP($A338,Data!AQ$7:AU$800,5,0)</f>
        <v>29.901448972365362</v>
      </c>
      <c r="O338" s="24">
        <f>VLOOKUP($A338,Data!AQ$7:AW$800,7,0)</f>
        <v>29.909877659959289</v>
      </c>
      <c r="P338" s="32">
        <f t="shared" si="339"/>
        <v>-3.1356092824674775E-3</v>
      </c>
      <c r="Q338" s="33">
        <f t="shared" si="325"/>
        <v>-3.115172207536876E-3</v>
      </c>
      <c r="R338" s="33">
        <f t="shared" si="326"/>
        <v>-3.1044061768388254E-3</v>
      </c>
      <c r="S338" s="34">
        <f t="shared" si="340"/>
        <v>-3.1090866426831234E-3</v>
      </c>
      <c r="T338" s="33">
        <f t="shared" si="341"/>
        <v>-3.1118664050727718E-3</v>
      </c>
      <c r="U338" s="33">
        <f t="shared" si="313"/>
        <v>-3.1120995585893763E-3</v>
      </c>
      <c r="V338" s="33">
        <f t="shared" si="314"/>
        <v>-3.1070158967526629E-3</v>
      </c>
      <c r="W338" s="33">
        <f t="shared" si="315"/>
        <v>-3.1446540880503138E-3</v>
      </c>
      <c r="X338" s="33">
        <f t="shared" si="316"/>
        <v>-3.1097891987849069E-3</v>
      </c>
      <c r="Y338" s="33">
        <f t="shared" si="317"/>
        <v>-3.1072817528181584E-3</v>
      </c>
      <c r="Z338" s="33">
        <f t="shared" si="318"/>
        <v>-3.1348170075832238E-3</v>
      </c>
      <c r="AA338" s="33">
        <f t="shared" si="319"/>
        <v>-3.3607515413514033E-3</v>
      </c>
      <c r="AB338" s="33">
        <f t="shared" si="320"/>
        <v>-3.0728524663333756E-3</v>
      </c>
      <c r="AC338" s="35">
        <f t="shared" si="321"/>
        <v>-2.0985992334983106E-3</v>
      </c>
      <c r="AD338" s="32">
        <f t="shared" si="342"/>
        <v>3.3058024641041683E-6</v>
      </c>
      <c r="AE338" s="33">
        <f t="shared" si="343"/>
        <v>3.072648947499701E-6</v>
      </c>
      <c r="AF338" s="33">
        <f t="shared" si="344"/>
        <v>8.1563107842130833E-6</v>
      </c>
      <c r="AG338" s="33">
        <f t="shared" si="345"/>
        <v>-2.9481880513437808E-5</v>
      </c>
      <c r="AH338" s="33">
        <f t="shared" si="346"/>
        <v>5.383008751969065E-6</v>
      </c>
      <c r="AI338" s="33">
        <f t="shared" si="347"/>
        <v>7.8904547187175211E-6</v>
      </c>
      <c r="AJ338" s="33">
        <f t="shared" si="348"/>
        <v>-1.9644800046347832E-5</v>
      </c>
      <c r="AK338" s="33">
        <f t="shared" si="349"/>
        <v>-2.4557933381452735E-4</v>
      </c>
      <c r="AL338" s="33">
        <f t="shared" si="350"/>
        <v>4.231974120350035E-5</v>
      </c>
      <c r="AM338" s="35">
        <f t="shared" si="351"/>
        <v>1.0165729740385654E-3</v>
      </c>
      <c r="AN338" s="52">
        <f t="shared" si="352"/>
        <v>-7.460228233946431E-6</v>
      </c>
      <c r="AO338" s="34">
        <f t="shared" si="353"/>
        <v>-7.6933817505508983E-6</v>
      </c>
      <c r="AP338" s="34">
        <f t="shared" si="354"/>
        <v>-2.609719913837516E-6</v>
      </c>
      <c r="AQ338" s="34">
        <f t="shared" si="355"/>
        <v>-4.0247911211488407E-5</v>
      </c>
      <c r="AR338" s="34">
        <f t="shared" si="356"/>
        <v>-5.3830219460815343E-6</v>
      </c>
      <c r="AS338" s="34">
        <f t="shared" si="357"/>
        <v>-2.8755759793330782E-6</v>
      </c>
      <c r="AT338" s="34">
        <f t="shared" si="358"/>
        <v>-3.0410830744398432E-5</v>
      </c>
      <c r="AU338" s="34">
        <f t="shared" si="359"/>
        <v>-2.5634536451257794E-4</v>
      </c>
      <c r="AV338" s="34">
        <f t="shared" si="360"/>
        <v>3.155371050544975E-5</v>
      </c>
      <c r="AW338" s="53">
        <f t="shared" si="361"/>
        <v>1.0058069433405148E-3</v>
      </c>
      <c r="AX338" s="52">
        <f t="shared" si="362"/>
        <v>-2.7797623894931789E-6</v>
      </c>
      <c r="AY338" s="34">
        <f t="shared" si="363"/>
        <v>-3.0129159060976463E-6</v>
      </c>
      <c r="AZ338" s="34">
        <f t="shared" si="364"/>
        <v>2.0707459306157361E-6</v>
      </c>
      <c r="BA338" s="34">
        <f t="shared" si="365"/>
        <v>-3.5567445367035155E-5</v>
      </c>
      <c r="BB338" s="34">
        <f t="shared" si="366"/>
        <v>-7.0255610162828219E-7</v>
      </c>
      <c r="BC338" s="34">
        <f t="shared" si="367"/>
        <v>1.8048898651201739E-6</v>
      </c>
      <c r="BD338" s="34">
        <f t="shared" si="368"/>
        <v>-2.573036489994518E-5</v>
      </c>
      <c r="BE338" s="34">
        <f t="shared" si="369"/>
        <v>-2.5166489866812469E-4</v>
      </c>
      <c r="BF338" s="34">
        <f t="shared" si="370"/>
        <v>3.6234176349903002E-5</v>
      </c>
      <c r="BG338" s="53">
        <f t="shared" si="371"/>
        <v>1.010487409184968E-3</v>
      </c>
      <c r="BH338" s="32">
        <v>3.3058024641041683E-6</v>
      </c>
      <c r="BI338" s="33">
        <v>3.072648947499701E-6</v>
      </c>
      <c r="BJ338" s="33">
        <v>8.1563107842130833E-6</v>
      </c>
      <c r="BK338" s="33">
        <v>-2.9481880513437808E-5</v>
      </c>
      <c r="BL338" s="33">
        <v>5.383008751969065E-6</v>
      </c>
      <c r="BM338" s="33">
        <v>7.8904547187175211E-6</v>
      </c>
      <c r="BN338" s="33">
        <v>-1.9644800046347832E-5</v>
      </c>
      <c r="BO338" s="33">
        <v>-2.4557933381452735E-4</v>
      </c>
      <c r="BP338" s="33">
        <v>4.231974120350035E-5</v>
      </c>
      <c r="BQ338" s="35">
        <v>1.0165729740385654E-3</v>
      </c>
      <c r="BR338" s="32">
        <v>-7.460228233946431E-6</v>
      </c>
      <c r="BS338" s="33">
        <v>-7.6933817505508983E-6</v>
      </c>
      <c r="BT338" s="33">
        <v>-2.609719913837516E-6</v>
      </c>
      <c r="BU338" s="33">
        <v>-4.0247911211488407E-5</v>
      </c>
      <c r="BV338" s="33">
        <v>-5.3830219460815343E-6</v>
      </c>
      <c r="BW338" s="33">
        <v>-2.8755759793330782E-6</v>
      </c>
      <c r="BX338" s="33">
        <v>-3.0410830744398432E-5</v>
      </c>
      <c r="BY338" s="33">
        <v>-2.5634536451257794E-4</v>
      </c>
      <c r="BZ338" s="33">
        <v>3.155371050544975E-5</v>
      </c>
      <c r="CA338" s="35">
        <v>1.0058069433405148E-3</v>
      </c>
      <c r="CB338" s="52">
        <v>-2.7797623894931789E-6</v>
      </c>
      <c r="CC338" s="34">
        <v>-3.0129159060976463E-6</v>
      </c>
      <c r="CD338" s="34">
        <v>2.0707459306157361E-6</v>
      </c>
      <c r="CE338" s="34">
        <v>-3.5567445367035155E-5</v>
      </c>
      <c r="CF338" s="34">
        <v>-7.0255610162828219E-7</v>
      </c>
      <c r="CG338" s="34">
        <v>1.8048898651201739E-6</v>
      </c>
      <c r="CH338" s="34">
        <v>-2.573036489994518E-5</v>
      </c>
      <c r="CI338" s="34">
        <v>-2.5166489866812469E-4</v>
      </c>
      <c r="CJ338" s="34">
        <v>3.6234176349903002E-5</v>
      </c>
      <c r="CK338" s="53">
        <v>1.010487409184968E-3</v>
      </c>
      <c r="CL338" s="33">
        <v>0</v>
      </c>
      <c r="CM338" s="33">
        <f t="shared" si="327"/>
        <v>1.0320352812394296E-2</v>
      </c>
      <c r="CN338" s="33">
        <f t="shared" si="328"/>
        <v>5.1431412681326449E-3</v>
      </c>
      <c r="CO338" s="33">
        <f t="shared" si="329"/>
        <v>4.1493457142884882E-3</v>
      </c>
      <c r="CP338" s="33">
        <f t="shared" si="330"/>
        <v>4.3587354617566909E-3</v>
      </c>
      <c r="CQ338" s="33">
        <f t="shared" si="331"/>
        <v>3.5716561418035475E-3</v>
      </c>
      <c r="CR338" s="33">
        <f t="shared" si="332"/>
        <v>3.508307917421627E-3</v>
      </c>
      <c r="CS338" s="33">
        <f t="shared" si="333"/>
        <v>8.7547982063580498E-3</v>
      </c>
      <c r="CT338" s="33">
        <f t="shared" si="334"/>
        <v>9.0313031332713845E-3</v>
      </c>
      <c r="CU338" s="33">
        <f t="shared" si="335"/>
        <v>3.7356050830641419E-3</v>
      </c>
      <c r="CV338" s="33">
        <f t="shared" si="336"/>
        <v>4.0541147569665981E-3</v>
      </c>
      <c r="CW338" s="33">
        <f t="shared" si="337"/>
        <v>7.3623240633209353E-3</v>
      </c>
      <c r="CX338" s="35">
        <f t="shared" si="338"/>
        <v>8.2592306836855034E-3</v>
      </c>
    </row>
    <row r="339" spans="1:102" x14ac:dyDescent="0.3">
      <c r="A339" s="21">
        <v>43721</v>
      </c>
      <c r="B339" s="22">
        <v>3007.39</v>
      </c>
      <c r="C339" s="23">
        <v>5383.33</v>
      </c>
      <c r="D339" s="23">
        <v>6067.5050000000001</v>
      </c>
      <c r="E339" s="23">
        <f t="shared" si="372"/>
        <v>5364.2331460104288</v>
      </c>
      <c r="F339" s="23">
        <f>VLOOKUP($A339,Data!S$7:T$800,2,0)</f>
        <v>297.62010299999997</v>
      </c>
      <c r="G339" s="23">
        <f>VLOOKUP($A339,Data!V$7:Y$800,4,0)</f>
        <v>29.359714241814675</v>
      </c>
      <c r="H339" s="23">
        <f>VLOOKUP($A339,Data!P$7:Q$800,2,0)</f>
        <v>53.363100000000003</v>
      </c>
      <c r="I339" s="23">
        <f>VLOOKUP($A339,Data!K$7:N$800,4,0)</f>
        <v>55.898223474982132</v>
      </c>
      <c r="J339" s="23">
        <f>VLOOKUP($A339,Data!AA$7:AB$800,2,0)</f>
        <v>546.91809999999998</v>
      </c>
      <c r="K339" s="23">
        <f>VLOOKUP($A339,Data!AD$7:AE$800,2,0)</f>
        <v>55.257300000000001</v>
      </c>
      <c r="L339" s="23">
        <f>VLOOKUP($A339,Data!AL$7:AO$800,4,0)</f>
        <v>294.77627044344729</v>
      </c>
      <c r="M339" s="23">
        <f>VLOOKUP($A339,Data!AG$7:AJ$800,4,0)</f>
        <v>29.751722514723038</v>
      </c>
      <c r="N339" s="23">
        <f>VLOOKUP($A339,Data!AQ$7:AU$800,5,0)</f>
        <v>29.993614925964867</v>
      </c>
      <c r="O339" s="24">
        <f>VLOOKUP($A339,Data!AQ$7:AW$800,7,0)</f>
        <v>29.972778509966119</v>
      </c>
      <c r="P339" s="32">
        <f t="shared" si="339"/>
        <v>-7.2435597111886185E-4</v>
      </c>
      <c r="Q339" s="33">
        <f t="shared" si="325"/>
        <v>-5.3098758120295741E-4</v>
      </c>
      <c r="R339" s="33">
        <f t="shared" si="326"/>
        <v>-4.4858282094184521E-4</v>
      </c>
      <c r="S339" s="34">
        <f t="shared" si="340"/>
        <v>-4.8994879346839768E-4</v>
      </c>
      <c r="T339" s="33">
        <f t="shared" si="341"/>
        <v>-4.9418127085254504E-4</v>
      </c>
      <c r="U339" s="33">
        <f t="shared" si="313"/>
        <v>-4.9197715615245663E-4</v>
      </c>
      <c r="V339" s="33">
        <f t="shared" si="314"/>
        <v>-5.0009552386409695E-4</v>
      </c>
      <c r="W339" s="33">
        <f t="shared" si="315"/>
        <v>-5.2383446830794878E-4</v>
      </c>
      <c r="X339" s="33">
        <f t="shared" si="316"/>
        <v>-4.5251374492227825E-4</v>
      </c>
      <c r="Y339" s="33">
        <f t="shared" si="317"/>
        <v>-5.1731092376172683E-4</v>
      </c>
      <c r="Z339" s="33">
        <f t="shared" si="318"/>
        <v>-4.6919069406448077E-4</v>
      </c>
      <c r="AA339" s="33">
        <f t="shared" si="319"/>
        <v>-4.7201965745957697E-4</v>
      </c>
      <c r="AB339" s="33">
        <f t="shared" si="320"/>
        <v>-5.1466035059855031E-4</v>
      </c>
      <c r="AC339" s="35">
        <f t="shared" si="321"/>
        <v>-4.2151748092920105E-3</v>
      </c>
      <c r="AD339" s="32">
        <f t="shared" si="342"/>
        <v>3.6806310350412375E-5</v>
      </c>
      <c r="AE339" s="33">
        <f t="shared" si="343"/>
        <v>3.9010425050500785E-5</v>
      </c>
      <c r="AF339" s="33">
        <f t="shared" si="344"/>
        <v>3.0892057338860468E-5</v>
      </c>
      <c r="AG339" s="33">
        <f t="shared" si="345"/>
        <v>7.1531128950086398E-6</v>
      </c>
      <c r="AH339" s="33">
        <f t="shared" si="346"/>
        <v>7.8473836280679166E-5</v>
      </c>
      <c r="AI339" s="33">
        <f t="shared" si="347"/>
        <v>1.3676657441230589E-5</v>
      </c>
      <c r="AJ339" s="33">
        <f t="shared" si="348"/>
        <v>6.1796887138476642E-5</v>
      </c>
      <c r="AK339" s="33">
        <f t="shared" si="349"/>
        <v>5.8967923743380446E-5</v>
      </c>
      <c r="AL339" s="33">
        <f t="shared" si="350"/>
        <v>1.6327230604407106E-5</v>
      </c>
      <c r="AM339" s="35">
        <f t="shared" si="351"/>
        <v>-3.6841872280890531E-3</v>
      </c>
      <c r="AN339" s="52">
        <f t="shared" si="352"/>
        <v>-4.5598449910699834E-5</v>
      </c>
      <c r="AO339" s="34">
        <f t="shared" si="353"/>
        <v>-4.3394335210611423E-5</v>
      </c>
      <c r="AP339" s="34">
        <f t="shared" si="354"/>
        <v>-5.1512702922251741E-5</v>
      </c>
      <c r="AQ339" s="34">
        <f t="shared" si="355"/>
        <v>-7.5251647366103569E-5</v>
      </c>
      <c r="AR339" s="34">
        <f t="shared" si="356"/>
        <v>-3.9309239804330431E-6</v>
      </c>
      <c r="AS339" s="34">
        <f t="shared" si="357"/>
        <v>-6.872810281988162E-5</v>
      </c>
      <c r="AT339" s="34">
        <f t="shared" si="358"/>
        <v>-2.0607873122635567E-5</v>
      </c>
      <c r="AU339" s="34">
        <f t="shared" si="359"/>
        <v>-2.3436836517731763E-5</v>
      </c>
      <c r="AV339" s="34">
        <f t="shared" si="360"/>
        <v>-6.6077529656705103E-5</v>
      </c>
      <c r="AW339" s="53">
        <f t="shared" si="361"/>
        <v>-3.7665919883501653E-3</v>
      </c>
      <c r="AX339" s="52">
        <f t="shared" si="362"/>
        <v>-4.2324773840141106E-6</v>
      </c>
      <c r="AY339" s="34">
        <f t="shared" si="363"/>
        <v>-2.0283626839256996E-6</v>
      </c>
      <c r="AZ339" s="34">
        <f t="shared" si="364"/>
        <v>-1.0146730395566017E-5</v>
      </c>
      <c r="BA339" s="34">
        <f t="shared" si="365"/>
        <v>-3.3885674839417845E-5</v>
      </c>
      <c r="BB339" s="34">
        <f t="shared" si="366"/>
        <v>3.7435048546252681E-5</v>
      </c>
      <c r="BC339" s="34">
        <f t="shared" si="367"/>
        <v>-2.7362130293195897E-5</v>
      </c>
      <c r="BD339" s="34">
        <f t="shared" si="368"/>
        <v>2.0758099404050157E-5</v>
      </c>
      <c r="BE339" s="34">
        <f t="shared" si="369"/>
        <v>1.7929136008953961E-5</v>
      </c>
      <c r="BF339" s="34">
        <f t="shared" si="370"/>
        <v>-2.4711557130019379E-5</v>
      </c>
      <c r="BG339" s="53">
        <f t="shared" si="371"/>
        <v>-3.7252260158234796E-3</v>
      </c>
      <c r="BH339" s="32">
        <v>3.6806310350412375E-5</v>
      </c>
      <c r="BI339" s="33">
        <v>3.9010425050500785E-5</v>
      </c>
      <c r="BJ339" s="33">
        <v>3.0892057338860468E-5</v>
      </c>
      <c r="BK339" s="33">
        <v>7.1531128950086398E-6</v>
      </c>
      <c r="BL339" s="33">
        <v>7.8473836280679166E-5</v>
      </c>
      <c r="BM339" s="33">
        <v>1.3676657441230589E-5</v>
      </c>
      <c r="BN339" s="33">
        <v>6.1796887138476642E-5</v>
      </c>
      <c r="BO339" s="33">
        <v>5.8967923743380446E-5</v>
      </c>
      <c r="BP339" s="33">
        <v>1.6327230604407106E-5</v>
      </c>
      <c r="BQ339" s="35">
        <v>-3.6841872280890531E-3</v>
      </c>
      <c r="BR339" s="32">
        <v>-4.5598449910699834E-5</v>
      </c>
      <c r="BS339" s="33">
        <v>-4.3394335210611423E-5</v>
      </c>
      <c r="BT339" s="33">
        <v>-5.1512702922251741E-5</v>
      </c>
      <c r="BU339" s="33">
        <v>-7.5251647366103569E-5</v>
      </c>
      <c r="BV339" s="33">
        <v>-3.9309239804330431E-6</v>
      </c>
      <c r="BW339" s="33">
        <v>-6.872810281988162E-5</v>
      </c>
      <c r="BX339" s="33">
        <v>-2.0607873122635567E-5</v>
      </c>
      <c r="BY339" s="33">
        <v>-2.3436836517731763E-5</v>
      </c>
      <c r="BZ339" s="33">
        <v>-6.6077529656705103E-5</v>
      </c>
      <c r="CA339" s="35">
        <v>-3.7665919883501653E-3</v>
      </c>
      <c r="CB339" s="52">
        <v>-4.2324773840141106E-6</v>
      </c>
      <c r="CC339" s="34">
        <v>-2.0283626839256996E-6</v>
      </c>
      <c r="CD339" s="34">
        <v>-1.0146730395566017E-5</v>
      </c>
      <c r="CE339" s="34">
        <v>-3.3885674839417845E-5</v>
      </c>
      <c r="CF339" s="34">
        <v>3.7435048546252681E-5</v>
      </c>
      <c r="CG339" s="34">
        <v>-2.7362130293195897E-5</v>
      </c>
      <c r="CH339" s="34">
        <v>2.0758099404050157E-5</v>
      </c>
      <c r="CI339" s="34">
        <v>1.7929136008953961E-5</v>
      </c>
      <c r="CJ339" s="34">
        <v>-2.4711557130019379E-5</v>
      </c>
      <c r="CK339" s="53">
        <v>-3.7252260158234796E-3</v>
      </c>
      <c r="CL339" s="33">
        <v>0</v>
      </c>
      <c r="CM339" s="33">
        <f t="shared" si="327"/>
        <v>1.0309441800247177E-2</v>
      </c>
      <c r="CN339" s="33">
        <f t="shared" si="328"/>
        <v>5.137005327186861E-3</v>
      </c>
      <c r="CO339" s="33">
        <f t="shared" si="329"/>
        <v>4.146015832760197E-3</v>
      </c>
      <c r="CP339" s="33">
        <f t="shared" si="330"/>
        <v>4.3556397858934837E-3</v>
      </c>
      <c r="CQ339" s="33">
        <f t="shared" si="331"/>
        <v>3.5634451879176243E-3</v>
      </c>
      <c r="CR339" s="33">
        <f t="shared" si="332"/>
        <v>3.5379865585096759E-3</v>
      </c>
      <c r="CS339" s="33">
        <f t="shared" si="333"/>
        <v>8.7493511311951266E-3</v>
      </c>
      <c r="CT339" s="33">
        <f t="shared" si="334"/>
        <v>9.0233166010582622E-3</v>
      </c>
      <c r="CU339" s="33">
        <f t="shared" si="335"/>
        <v>3.7553852756091466E-3</v>
      </c>
      <c r="CV339" s="33">
        <f t="shared" si="336"/>
        <v>4.3015211690631272E-3</v>
      </c>
      <c r="CW339" s="33">
        <f t="shared" si="337"/>
        <v>7.3195613469498877E-3</v>
      </c>
      <c r="CX339" s="35">
        <f t="shared" si="338"/>
        <v>7.2321060760329736E-3</v>
      </c>
    </row>
    <row r="340" spans="1:102" x14ac:dyDescent="0.3">
      <c r="A340" s="21">
        <v>43720</v>
      </c>
      <c r="B340" s="22">
        <v>3009.57</v>
      </c>
      <c r="C340" s="23">
        <v>5386.19</v>
      </c>
      <c r="D340" s="23">
        <v>6070.2280000000001</v>
      </c>
      <c r="E340" s="23">
        <f t="shared" si="372"/>
        <v>5366.8626338826107</v>
      </c>
      <c r="F340" s="23">
        <f>VLOOKUP($A340,Data!S$7:T$800,2,0)</f>
        <v>297.76725399999998</v>
      </c>
      <c r="G340" s="23">
        <f>VLOOKUP($A340,Data!V$7:Y$800,4,0)</f>
        <v>29.37416566030058</v>
      </c>
      <c r="H340" s="23">
        <f>VLOOKUP($A340,Data!P$7:Q$800,2,0)</f>
        <v>53.389800000000001</v>
      </c>
      <c r="I340" s="23">
        <f>VLOOKUP($A340,Data!K$7:N$800,4,0)</f>
        <v>55.927520237809688</v>
      </c>
      <c r="J340" s="23">
        <f>VLOOKUP($A340,Data!AA$7:AB$800,2,0)</f>
        <v>547.16570000000002</v>
      </c>
      <c r="K340" s="23">
        <f>VLOOKUP($A340,Data!AD$7:AE$800,2,0)</f>
        <v>55.285899999999998</v>
      </c>
      <c r="L340" s="23">
        <f>VLOOKUP($A340,Data!AL$7:AO$800,4,0)</f>
        <v>294.9146416488523</v>
      </c>
      <c r="M340" s="23">
        <f>VLOOKUP($A340,Data!AG$7:AJ$800,4,0)</f>
        <v>29.765772544483504</v>
      </c>
      <c r="N340" s="23">
        <f>VLOOKUP($A340,Data!AQ$7:AU$800,5,0)</f>
        <v>30.009059398996285</v>
      </c>
      <c r="O340" s="24">
        <f>VLOOKUP($A340,Data!AQ$7:AW$800,7,0)</f>
        <v>30.099653812484917</v>
      </c>
      <c r="P340" s="32">
        <f t="shared" si="339"/>
        <v>2.8791074766822966E-3</v>
      </c>
      <c r="Q340" s="33">
        <f t="shared" si="325"/>
        <v>2.9887488966766629E-3</v>
      </c>
      <c r="R340" s="33">
        <f t="shared" si="326"/>
        <v>3.0342712535722516E-3</v>
      </c>
      <c r="S340" s="34">
        <f t="shared" si="340"/>
        <v>3.0109966870387585E-3</v>
      </c>
      <c r="T340" s="33">
        <f t="shared" si="341"/>
        <v>3.0106428437590704E-3</v>
      </c>
      <c r="U340" s="33">
        <f t="shared" si="313"/>
        <v>2.9968042937993378E-3</v>
      </c>
      <c r="V340" s="33">
        <f t="shared" si="314"/>
        <v>3.0077193747100051E-3</v>
      </c>
      <c r="W340" s="33">
        <f t="shared" si="315"/>
        <v>2.9772329246935403E-3</v>
      </c>
      <c r="X340" s="33">
        <f t="shared" si="316"/>
        <v>3.0318317587263444E-3</v>
      </c>
      <c r="Y340" s="33">
        <f t="shared" si="317"/>
        <v>3.038912595430876E-3</v>
      </c>
      <c r="Z340" s="33">
        <f t="shared" si="318"/>
        <v>2.9846166210634184E-3</v>
      </c>
      <c r="AA340" s="33">
        <f t="shared" si="319"/>
        <v>2.8929093572103159E-3</v>
      </c>
      <c r="AB340" s="33">
        <f t="shared" si="320"/>
        <v>3.0030709312423021E-3</v>
      </c>
      <c r="AC340" s="35">
        <f t="shared" si="321"/>
        <v>4.9253196320429016E-3</v>
      </c>
      <c r="AD340" s="32">
        <f t="shared" si="342"/>
        <v>2.189394708240755E-5</v>
      </c>
      <c r="AE340" s="33">
        <f t="shared" si="343"/>
        <v>8.0553971226748899E-6</v>
      </c>
      <c r="AF340" s="33">
        <f t="shared" si="344"/>
        <v>1.8970478033342175E-5</v>
      </c>
      <c r="AG340" s="33">
        <f t="shared" si="345"/>
        <v>-1.1515971983122597E-5</v>
      </c>
      <c r="AH340" s="33">
        <f t="shared" si="346"/>
        <v>4.3082862049681481E-5</v>
      </c>
      <c r="AI340" s="33">
        <f t="shared" si="347"/>
        <v>5.0163698754213115E-5</v>
      </c>
      <c r="AJ340" s="33">
        <f t="shared" si="348"/>
        <v>-4.1322756132444738E-6</v>
      </c>
      <c r="AK340" s="33">
        <f t="shared" si="349"/>
        <v>-9.5839539466346935E-5</v>
      </c>
      <c r="AL340" s="33">
        <f t="shared" si="350"/>
        <v>1.4322034565639186E-5</v>
      </c>
      <c r="AM340" s="35">
        <f t="shared" si="351"/>
        <v>1.9365707353662387E-3</v>
      </c>
      <c r="AN340" s="52">
        <f t="shared" si="352"/>
        <v>-2.362840981318115E-5</v>
      </c>
      <c r="AO340" s="34">
        <f t="shared" si="353"/>
        <v>-3.746695977291381E-5</v>
      </c>
      <c r="AP340" s="34">
        <f t="shared" si="354"/>
        <v>-2.6551878862246525E-5</v>
      </c>
      <c r="AQ340" s="34">
        <f t="shared" si="355"/>
        <v>-5.7038328878711297E-5</v>
      </c>
      <c r="AR340" s="34">
        <f t="shared" si="356"/>
        <v>-2.4394948459072197E-6</v>
      </c>
      <c r="AS340" s="34">
        <f t="shared" si="357"/>
        <v>4.6413418586244148E-6</v>
      </c>
      <c r="AT340" s="34">
        <f t="shared" si="358"/>
        <v>-4.9654632508833174E-5</v>
      </c>
      <c r="AU340" s="34">
        <f t="shared" si="359"/>
        <v>-1.4136189636193564E-4</v>
      </c>
      <c r="AV340" s="34">
        <f t="shared" si="360"/>
        <v>-3.1200322329949515E-5</v>
      </c>
      <c r="AW340" s="53">
        <f t="shared" si="361"/>
        <v>1.89104837847065E-3</v>
      </c>
      <c r="AX340" s="52">
        <f t="shared" si="362"/>
        <v>-3.5384327978782437E-7</v>
      </c>
      <c r="AY340" s="34">
        <f t="shared" si="363"/>
        <v>-1.4192393239520484E-5</v>
      </c>
      <c r="AZ340" s="34">
        <f t="shared" si="364"/>
        <v>-3.2773123288531991E-6</v>
      </c>
      <c r="BA340" s="34">
        <f t="shared" si="365"/>
        <v>-3.3763762345317971E-5</v>
      </c>
      <c r="BB340" s="34">
        <f t="shared" si="366"/>
        <v>2.0835071687486106E-5</v>
      </c>
      <c r="BC340" s="34">
        <f t="shared" si="367"/>
        <v>2.7915908392017741E-5</v>
      </c>
      <c r="BD340" s="34">
        <f t="shared" si="368"/>
        <v>-2.6380065975439848E-5</v>
      </c>
      <c r="BE340" s="34">
        <f t="shared" si="369"/>
        <v>-1.1808732982854231E-4</v>
      </c>
      <c r="BF340" s="34">
        <f t="shared" si="370"/>
        <v>-7.9257557965561887E-6</v>
      </c>
      <c r="BG340" s="53">
        <f t="shared" si="371"/>
        <v>1.9143229450040433E-3</v>
      </c>
      <c r="BH340" s="32">
        <v>2.189394708240755E-5</v>
      </c>
      <c r="BI340" s="33">
        <v>8.0553971226748899E-6</v>
      </c>
      <c r="BJ340" s="33">
        <v>1.8970478033342175E-5</v>
      </c>
      <c r="BK340" s="33">
        <v>-1.1515971983122597E-5</v>
      </c>
      <c r="BL340" s="33">
        <v>4.3082862049681481E-5</v>
      </c>
      <c r="BM340" s="33">
        <v>5.0163698754213115E-5</v>
      </c>
      <c r="BN340" s="33">
        <v>-4.1322756132444738E-6</v>
      </c>
      <c r="BO340" s="33">
        <v>-9.5839539466346935E-5</v>
      </c>
      <c r="BP340" s="33">
        <v>1.4322034565639186E-5</v>
      </c>
      <c r="BQ340" s="35">
        <v>1.9365707353662387E-3</v>
      </c>
      <c r="BR340" s="32">
        <v>-2.362840981318115E-5</v>
      </c>
      <c r="BS340" s="33">
        <v>-3.746695977291381E-5</v>
      </c>
      <c r="BT340" s="33">
        <v>-2.6551878862246525E-5</v>
      </c>
      <c r="BU340" s="33">
        <v>-5.7038328878711297E-5</v>
      </c>
      <c r="BV340" s="33">
        <v>-2.4394948459072197E-6</v>
      </c>
      <c r="BW340" s="33">
        <v>4.6413418586244148E-6</v>
      </c>
      <c r="BX340" s="33">
        <v>-4.9654632508833174E-5</v>
      </c>
      <c r="BY340" s="33">
        <v>-1.4136189636193564E-4</v>
      </c>
      <c r="BZ340" s="33">
        <v>-3.1200322329949515E-5</v>
      </c>
      <c r="CA340" s="35">
        <v>1.89104837847065E-3</v>
      </c>
      <c r="CB340" s="52">
        <v>-3.5384327978782437E-7</v>
      </c>
      <c r="CC340" s="34">
        <v>-1.4192393239520484E-5</v>
      </c>
      <c r="CD340" s="34">
        <v>-3.2773123288531991E-6</v>
      </c>
      <c r="CE340" s="34">
        <v>-3.3763762345317971E-5</v>
      </c>
      <c r="CF340" s="34">
        <v>2.0835071687486106E-5</v>
      </c>
      <c r="CG340" s="34">
        <v>2.7915908392017741E-5</v>
      </c>
      <c r="CH340" s="34">
        <v>-2.6380065975439848E-5</v>
      </c>
      <c r="CI340" s="34">
        <v>-1.1808732982854231E-4</v>
      </c>
      <c r="CJ340" s="34">
        <v>-7.9257557965561887E-6</v>
      </c>
      <c r="CK340" s="53">
        <v>1.9143229450040433E-3</v>
      </c>
      <c r="CL340" s="33">
        <v>0</v>
      </c>
      <c r="CM340" s="33">
        <f t="shared" si="327"/>
        <v>1.0226150129693634E-2</v>
      </c>
      <c r="CN340" s="33">
        <f t="shared" si="328"/>
        <v>5.0957355028806717E-3</v>
      </c>
      <c r="CO340" s="33">
        <f t="shared" si="329"/>
        <v>4.1090386494331277E-3</v>
      </c>
      <c r="CP340" s="33">
        <f t="shared" si="330"/>
        <v>4.316440160163193E-3</v>
      </c>
      <c r="CQ340" s="33">
        <f t="shared" si="331"/>
        <v>3.5324275366368507E-3</v>
      </c>
      <c r="CR340" s="33">
        <f t="shared" si="332"/>
        <v>3.5308043757227292E-3</v>
      </c>
      <c r="CS340" s="33">
        <f t="shared" si="333"/>
        <v>8.6701548623659974E-3</v>
      </c>
      <c r="CT340" s="33">
        <f t="shared" si="334"/>
        <v>9.0095093921866987E-3</v>
      </c>
      <c r="CU340" s="33">
        <f t="shared" si="335"/>
        <v>3.6933272002792616E-3</v>
      </c>
      <c r="CV340" s="33">
        <f t="shared" si="336"/>
        <v>4.242271626598626E-3</v>
      </c>
      <c r="CW340" s="33">
        <f t="shared" si="337"/>
        <v>7.3031061393364904E-3</v>
      </c>
      <c r="CX340" s="35">
        <f t="shared" si="338"/>
        <v>1.0958645753132545E-2</v>
      </c>
    </row>
    <row r="341" spans="1:102" x14ac:dyDescent="0.3">
      <c r="A341" s="21">
        <v>43719</v>
      </c>
      <c r="B341" s="22">
        <v>3000.93</v>
      </c>
      <c r="C341" s="23">
        <v>5370.14</v>
      </c>
      <c r="D341" s="23">
        <v>6051.8649999999998</v>
      </c>
      <c r="E341" s="23">
        <f t="shared" si="372"/>
        <v>5350.7515387263375</v>
      </c>
      <c r="F341" s="23">
        <f>VLOOKUP($A341,Data!S$7:T$800,2,0)</f>
        <v>296.87347399999999</v>
      </c>
      <c r="G341" s="23">
        <f>VLOOKUP($A341,Data!V$7:Y$800,4,0)</f>
        <v>29.286400050878182</v>
      </c>
      <c r="H341" s="23">
        <f>VLOOKUP($A341,Data!P$7:Q$800,2,0)</f>
        <v>53.229700000000001</v>
      </c>
      <c r="I341" s="23">
        <f>VLOOKUP($A341,Data!K$7:N$800,4,0)</f>
        <v>55.761505248453524</v>
      </c>
      <c r="J341" s="23">
        <f>VLOOKUP($A341,Data!AA$7:AB$800,2,0)</f>
        <v>545.51179999999999</v>
      </c>
      <c r="K341" s="23">
        <f>VLOOKUP($A341,Data!AD$7:AE$800,2,0)</f>
        <v>55.118400000000001</v>
      </c>
      <c r="L341" s="23">
        <f>VLOOKUP($A341,Data!AL$7:AO$800,4,0)</f>
        <v>294.03705377095901</v>
      </c>
      <c r="M341" s="23">
        <f>VLOOKUP($A341,Data!AG$7:AJ$800,4,0)</f>
        <v>29.679911251502862</v>
      </c>
      <c r="N341" s="23">
        <f>VLOOKUP($A341,Data!AQ$7:AU$800,5,0)</f>
        <v>29.919209889491416</v>
      </c>
      <c r="O341" s="24">
        <f>VLOOKUP($A341,Data!AQ$7:AW$800,7,0)</f>
        <v>29.952129998581405</v>
      </c>
      <c r="P341" s="32">
        <f t="shared" si="339"/>
        <v>7.2296678179091245E-3</v>
      </c>
      <c r="Q341" s="33">
        <f t="shared" si="325"/>
        <v>7.2644947584223907E-3</v>
      </c>
      <c r="R341" s="33">
        <f t="shared" si="326"/>
        <v>7.2808120875060833E-3</v>
      </c>
      <c r="S341" s="34">
        <f t="shared" si="340"/>
        <v>7.2731404470665392E-3</v>
      </c>
      <c r="T341" s="33">
        <f t="shared" si="341"/>
        <v>7.2728373642620969E-3</v>
      </c>
      <c r="U341" s="33">
        <f t="shared" si="313"/>
        <v>7.2726859769922658E-3</v>
      </c>
      <c r="V341" s="33">
        <f t="shared" si="314"/>
        <v>7.2740622155611501E-3</v>
      </c>
      <c r="W341" s="33">
        <f t="shared" si="315"/>
        <v>7.2323161051333074E-3</v>
      </c>
      <c r="X341" s="33">
        <f t="shared" si="316"/>
        <v>7.2780961729430604E-3</v>
      </c>
      <c r="Y341" s="33">
        <f t="shared" si="317"/>
        <v>7.2788609669938165E-3</v>
      </c>
      <c r="Z341" s="33">
        <f t="shared" si="318"/>
        <v>7.2636819581768375E-3</v>
      </c>
      <c r="AA341" s="33">
        <f t="shared" si="319"/>
        <v>7.3315789674255338E-3</v>
      </c>
      <c r="AB341" s="33">
        <f t="shared" si="320"/>
        <v>7.2799446053966044E-3</v>
      </c>
      <c r="AC341" s="35">
        <f t="shared" si="321"/>
        <v>7.6581338914791797E-3</v>
      </c>
      <c r="AD341" s="32">
        <f t="shared" si="342"/>
        <v>8.3426058397062519E-6</v>
      </c>
      <c r="AE341" s="33">
        <f t="shared" si="343"/>
        <v>8.1912185698751472E-6</v>
      </c>
      <c r="AF341" s="33">
        <f t="shared" si="344"/>
        <v>9.5674571387593943E-6</v>
      </c>
      <c r="AG341" s="33">
        <f t="shared" si="345"/>
        <v>-3.2178653289083314E-5</v>
      </c>
      <c r="AH341" s="33">
        <f t="shared" si="346"/>
        <v>1.3601414520669763E-5</v>
      </c>
      <c r="AI341" s="33">
        <f t="shared" si="347"/>
        <v>1.4366208571425787E-5</v>
      </c>
      <c r="AJ341" s="33">
        <f t="shared" si="348"/>
        <v>-8.128002455531913E-7</v>
      </c>
      <c r="AK341" s="33">
        <f t="shared" si="349"/>
        <v>6.7084209003143158E-5</v>
      </c>
      <c r="AL341" s="33">
        <f t="shared" si="350"/>
        <v>1.5449846974213699E-5</v>
      </c>
      <c r="AM341" s="35">
        <f t="shared" si="351"/>
        <v>3.9363913305678899E-4</v>
      </c>
      <c r="AN341" s="52">
        <f t="shared" si="352"/>
        <v>-7.9747232439864035E-6</v>
      </c>
      <c r="AO341" s="34">
        <f t="shared" si="353"/>
        <v>-8.1261105138175083E-6</v>
      </c>
      <c r="AP341" s="34">
        <f t="shared" si="354"/>
        <v>-6.7498719449332611E-6</v>
      </c>
      <c r="AQ341" s="34">
        <f t="shared" si="355"/>
        <v>-4.849598237277597E-5</v>
      </c>
      <c r="AR341" s="34">
        <f t="shared" si="356"/>
        <v>-2.715914563022892E-6</v>
      </c>
      <c r="AS341" s="34">
        <f t="shared" si="357"/>
        <v>-1.9511205122668684E-6</v>
      </c>
      <c r="AT341" s="34">
        <f t="shared" si="358"/>
        <v>-1.7130129329245847E-5</v>
      </c>
      <c r="AU341" s="34">
        <f t="shared" si="359"/>
        <v>5.0766879919450503E-5</v>
      </c>
      <c r="AV341" s="34">
        <f t="shared" si="360"/>
        <v>-8.6748210947895643E-7</v>
      </c>
      <c r="AW341" s="53">
        <f t="shared" si="361"/>
        <v>3.7732180397309634E-4</v>
      </c>
      <c r="AX341" s="52">
        <f t="shared" si="362"/>
        <v>-3.0308280440927149E-7</v>
      </c>
      <c r="AY341" s="34">
        <f t="shared" si="363"/>
        <v>-4.5447007424037622E-7</v>
      </c>
      <c r="AZ341" s="34">
        <f t="shared" si="364"/>
        <v>9.2176849464387089E-7</v>
      </c>
      <c r="BA341" s="34">
        <f t="shared" si="365"/>
        <v>-4.0824341933198838E-5</v>
      </c>
      <c r="BB341" s="34">
        <f t="shared" si="366"/>
        <v>4.95572587655424E-6</v>
      </c>
      <c r="BC341" s="34">
        <f t="shared" si="367"/>
        <v>5.7205199273102636E-6</v>
      </c>
      <c r="BD341" s="34">
        <f t="shared" si="368"/>
        <v>-9.4584888896687147E-6</v>
      </c>
      <c r="BE341" s="34">
        <f t="shared" si="369"/>
        <v>5.8438520359027635E-5</v>
      </c>
      <c r="BF341" s="34">
        <f t="shared" si="370"/>
        <v>6.8041583300981756E-6</v>
      </c>
      <c r="BG341" s="53">
        <f t="shared" si="371"/>
        <v>3.8499344441267347E-4</v>
      </c>
      <c r="BH341" s="32">
        <v>8.3426058397062519E-6</v>
      </c>
      <c r="BI341" s="33">
        <v>8.1912185698751472E-6</v>
      </c>
      <c r="BJ341" s="33">
        <v>9.5674571387593943E-6</v>
      </c>
      <c r="BK341" s="33">
        <v>-3.2178653289083314E-5</v>
      </c>
      <c r="BL341" s="33">
        <v>1.3601414520669763E-5</v>
      </c>
      <c r="BM341" s="33">
        <v>1.4366208571425787E-5</v>
      </c>
      <c r="BN341" s="33">
        <v>-8.128002455531913E-7</v>
      </c>
      <c r="BO341" s="33">
        <v>6.7084209003143158E-5</v>
      </c>
      <c r="BP341" s="33">
        <v>1.5449846974213699E-5</v>
      </c>
      <c r="BQ341" s="35">
        <v>3.9363913305678899E-4</v>
      </c>
      <c r="BR341" s="32">
        <v>-7.9747232439864035E-6</v>
      </c>
      <c r="BS341" s="33">
        <v>-8.1261105138175083E-6</v>
      </c>
      <c r="BT341" s="33">
        <v>-6.7498719449332611E-6</v>
      </c>
      <c r="BU341" s="33">
        <v>-4.849598237277597E-5</v>
      </c>
      <c r="BV341" s="33">
        <v>-2.715914563022892E-6</v>
      </c>
      <c r="BW341" s="33">
        <v>-1.9511205122668684E-6</v>
      </c>
      <c r="BX341" s="33">
        <v>-1.7130129329245847E-5</v>
      </c>
      <c r="BY341" s="33">
        <v>5.0766879919450503E-5</v>
      </c>
      <c r="BZ341" s="33">
        <v>-8.6748210947895643E-7</v>
      </c>
      <c r="CA341" s="35">
        <v>3.7732180397309634E-4</v>
      </c>
      <c r="CB341" s="52">
        <v>-3.0308280440927149E-7</v>
      </c>
      <c r="CC341" s="34">
        <v>-4.5447007424037622E-7</v>
      </c>
      <c r="CD341" s="34">
        <v>9.2176849464387089E-7</v>
      </c>
      <c r="CE341" s="34">
        <v>-4.0824341933198838E-5</v>
      </c>
      <c r="CF341" s="34">
        <v>4.95572587655424E-6</v>
      </c>
      <c r="CG341" s="34">
        <v>5.7205199273102636E-6</v>
      </c>
      <c r="CH341" s="34">
        <v>-9.4584888896687147E-6</v>
      </c>
      <c r="CI341" s="34">
        <v>5.8438520359027635E-5</v>
      </c>
      <c r="CJ341" s="34">
        <v>6.8041583300981756E-6</v>
      </c>
      <c r="CK341" s="53">
        <v>3.8499344441267347E-4</v>
      </c>
      <c r="CL341" s="33">
        <v>0</v>
      </c>
      <c r="CM341" s="33">
        <f t="shared" si="327"/>
        <v>1.018030137190995E-2</v>
      </c>
      <c r="CN341" s="33">
        <f t="shared" si="328"/>
        <v>5.073441470919704E-3</v>
      </c>
      <c r="CO341" s="33">
        <f t="shared" si="329"/>
        <v>4.0871207263144527E-3</v>
      </c>
      <c r="CP341" s="33">
        <f t="shared" si="330"/>
        <v>4.3083741646110507E-3</v>
      </c>
      <c r="CQ341" s="33">
        <f t="shared" si="331"/>
        <v>3.5134471344879792E-3</v>
      </c>
      <c r="CR341" s="33">
        <f t="shared" si="332"/>
        <v>3.5423267036960304E-3</v>
      </c>
      <c r="CS341" s="33">
        <f t="shared" si="333"/>
        <v>8.6268298194716042E-3</v>
      </c>
      <c r="CT341" s="33">
        <f t="shared" si="334"/>
        <v>8.9590470936322664E-3</v>
      </c>
      <c r="CU341" s="33">
        <f t="shared" si="335"/>
        <v>3.6974623957655162E-3</v>
      </c>
      <c r="CV341" s="33">
        <f t="shared" si="336"/>
        <v>4.3382401152851635E-3</v>
      </c>
      <c r="CW341" s="33">
        <f t="shared" si="337"/>
        <v>7.288722703909345E-3</v>
      </c>
      <c r="CX341" s="35">
        <f t="shared" si="338"/>
        <v>9.0104483201651764E-3</v>
      </c>
    </row>
    <row r="342" spans="1:102" x14ac:dyDescent="0.3">
      <c r="A342" s="21">
        <v>43718</v>
      </c>
      <c r="B342" s="22">
        <v>2979.39</v>
      </c>
      <c r="C342" s="23">
        <v>5331.41</v>
      </c>
      <c r="D342" s="23">
        <v>6008.1210000000001</v>
      </c>
      <c r="E342" s="23">
        <f t="shared" si="372"/>
        <v>5312.1157746264025</v>
      </c>
      <c r="F342" s="23">
        <f>VLOOKUP($A342,Data!S$7:T$800,2,0)</f>
        <v>294.72995100000003</v>
      </c>
      <c r="G342" s="23">
        <f>VLOOKUP($A342,Data!V$7:Y$800,4,0)</f>
        <v>29.074947090888486</v>
      </c>
      <c r="H342" s="23">
        <f>VLOOKUP($A342,Data!P$7:Q$800,2,0)</f>
        <v>52.845300000000002</v>
      </c>
      <c r="I342" s="23">
        <f>VLOOKUP($A342,Data!K$7:N$800,4,0)</f>
        <v>55.361116156476882</v>
      </c>
      <c r="J342" s="23">
        <f>VLOOKUP($A342,Data!AA$7:AB$800,2,0)</f>
        <v>541.5702</v>
      </c>
      <c r="K342" s="23">
        <f>VLOOKUP($A342,Data!AD$7:AE$800,2,0)</f>
        <v>54.720100000000002</v>
      </c>
      <c r="L342" s="23">
        <f>VLOOKUP($A342,Data!AL$7:AO$800,4,0)</f>
        <v>291.91666396562078</v>
      </c>
      <c r="M342" s="23">
        <f>VLOOKUP($A342,Data!AG$7:AJ$800,4,0)</f>
        <v>29.46389438314495</v>
      </c>
      <c r="N342" s="23">
        <f>VLOOKUP($A342,Data!AQ$7:AU$800,5,0)</f>
        <v>29.702973884993124</v>
      </c>
      <c r="O342" s="24">
        <f>VLOOKUP($A342,Data!AQ$7:AW$800,7,0)</f>
        <v>29.724495829661148</v>
      </c>
      <c r="P342" s="32">
        <f t="shared" si="339"/>
        <v>3.2231746255573235E-4</v>
      </c>
      <c r="Q342" s="33">
        <f t="shared" si="325"/>
        <v>3.4524361252419311E-4</v>
      </c>
      <c r="R342" s="33">
        <f t="shared" si="326"/>
        <v>3.5431276726427541E-4</v>
      </c>
      <c r="S342" s="34">
        <f t="shared" si="340"/>
        <v>3.4951347155799396E-4</v>
      </c>
      <c r="T342" s="33">
        <f t="shared" si="341"/>
        <v>3.4795469861115258E-4</v>
      </c>
      <c r="U342" s="33">
        <f t="shared" si="313"/>
        <v>3.4699231871138103E-4</v>
      </c>
      <c r="V342" s="33">
        <f t="shared" si="314"/>
        <v>3.4641376568811388E-4</v>
      </c>
      <c r="W342" s="33">
        <f t="shared" si="315"/>
        <v>3.5292041644607863E-4</v>
      </c>
      <c r="X342" s="33">
        <f t="shared" si="316"/>
        <v>3.5187872762887373E-4</v>
      </c>
      <c r="Y342" s="33">
        <f t="shared" si="317"/>
        <v>3.5831482344783616E-4</v>
      </c>
      <c r="Z342" s="33">
        <f t="shared" si="318"/>
        <v>3.7379412075733143E-4</v>
      </c>
      <c r="AA342" s="33">
        <f t="shared" si="319"/>
        <v>3.4503302258270807E-4</v>
      </c>
      <c r="AB342" s="33">
        <f t="shared" si="320"/>
        <v>3.5814210928886148E-4</v>
      </c>
      <c r="AC342" s="35">
        <f t="shared" si="321"/>
        <v>1.7806050830433406E-3</v>
      </c>
      <c r="AD342" s="32">
        <f t="shared" si="342"/>
        <v>2.7110860869594688E-6</v>
      </c>
      <c r="AE342" s="33">
        <f t="shared" si="343"/>
        <v>1.7487061871879206E-6</v>
      </c>
      <c r="AF342" s="33">
        <f t="shared" si="344"/>
        <v>1.170153163920773E-6</v>
      </c>
      <c r="AG342" s="33">
        <f t="shared" si="345"/>
        <v>7.6768039218855222E-6</v>
      </c>
      <c r="AH342" s="33">
        <f t="shared" si="346"/>
        <v>6.6351151046806223E-6</v>
      </c>
      <c r="AI342" s="33">
        <f t="shared" si="347"/>
        <v>1.3071210923643051E-5</v>
      </c>
      <c r="AJ342" s="33">
        <f t="shared" si="348"/>
        <v>2.8550508233138316E-5</v>
      </c>
      <c r="AK342" s="33">
        <f t="shared" si="349"/>
        <v>-2.1058994148503984E-7</v>
      </c>
      <c r="AL342" s="33">
        <f t="shared" si="350"/>
        <v>1.2898496764668366E-5</v>
      </c>
      <c r="AM342" s="35">
        <f t="shared" si="351"/>
        <v>1.4353614705191475E-3</v>
      </c>
      <c r="AN342" s="52">
        <f t="shared" si="352"/>
        <v>-6.3580686531228281E-6</v>
      </c>
      <c r="AO342" s="34">
        <f t="shared" si="353"/>
        <v>-7.3204485528943763E-6</v>
      </c>
      <c r="AP342" s="34">
        <f t="shared" si="354"/>
        <v>-7.899001576161524E-6</v>
      </c>
      <c r="AQ342" s="34">
        <f t="shared" si="355"/>
        <v>-1.3923508181967748E-6</v>
      </c>
      <c r="AR342" s="34">
        <f t="shared" si="356"/>
        <v>-2.4340396354016747E-6</v>
      </c>
      <c r="AS342" s="34">
        <f t="shared" si="357"/>
        <v>4.0020561835607538E-6</v>
      </c>
      <c r="AT342" s="34">
        <f t="shared" si="358"/>
        <v>1.9481353493056019E-5</v>
      </c>
      <c r="AU342" s="34">
        <f t="shared" si="359"/>
        <v>-9.2797446815673368E-6</v>
      </c>
      <c r="AV342" s="34">
        <f t="shared" si="360"/>
        <v>3.8293420245860688E-6</v>
      </c>
      <c r="AW342" s="53">
        <f t="shared" si="361"/>
        <v>1.4262923157790652E-3</v>
      </c>
      <c r="AX342" s="52">
        <f t="shared" si="362"/>
        <v>-1.5587729469412892E-6</v>
      </c>
      <c r="AY342" s="34">
        <f t="shared" si="363"/>
        <v>-2.5211528467128375E-6</v>
      </c>
      <c r="AZ342" s="34">
        <f t="shared" si="364"/>
        <v>-3.0997058699799851E-6</v>
      </c>
      <c r="BA342" s="34">
        <f t="shared" si="365"/>
        <v>3.4069448879847641E-6</v>
      </c>
      <c r="BB342" s="34">
        <f t="shared" si="366"/>
        <v>2.3652560707798642E-6</v>
      </c>
      <c r="BC342" s="34">
        <f t="shared" si="367"/>
        <v>8.8013518897422927E-6</v>
      </c>
      <c r="BD342" s="34">
        <f t="shared" si="368"/>
        <v>2.4280649199237558E-5</v>
      </c>
      <c r="BE342" s="34">
        <f t="shared" si="369"/>
        <v>-4.4804489753857979E-6</v>
      </c>
      <c r="BF342" s="34">
        <f t="shared" si="370"/>
        <v>8.6286377307676076E-6</v>
      </c>
      <c r="BG342" s="53">
        <f t="shared" si="371"/>
        <v>1.4310916114852468E-3</v>
      </c>
      <c r="BH342" s="32">
        <v>2.7110860869594688E-6</v>
      </c>
      <c r="BI342" s="33">
        <v>1.7487061871879206E-6</v>
      </c>
      <c r="BJ342" s="33">
        <v>1.170153163920773E-6</v>
      </c>
      <c r="BK342" s="33">
        <v>7.6768039218855222E-6</v>
      </c>
      <c r="BL342" s="33">
        <v>6.6351151046806223E-6</v>
      </c>
      <c r="BM342" s="33">
        <v>1.3071210923643051E-5</v>
      </c>
      <c r="BN342" s="33">
        <v>2.8550508233138316E-5</v>
      </c>
      <c r="BO342" s="33">
        <v>-2.1058994148503984E-7</v>
      </c>
      <c r="BP342" s="33">
        <v>1.2898496764668366E-5</v>
      </c>
      <c r="BQ342" s="35">
        <v>1.4353614705191475E-3</v>
      </c>
      <c r="BR342" s="32">
        <v>-6.3580686531228281E-6</v>
      </c>
      <c r="BS342" s="33">
        <v>-7.3204485528943763E-6</v>
      </c>
      <c r="BT342" s="33">
        <v>-7.899001576161524E-6</v>
      </c>
      <c r="BU342" s="33">
        <v>-1.3923508181967748E-6</v>
      </c>
      <c r="BV342" s="33">
        <v>-2.4340396354016747E-6</v>
      </c>
      <c r="BW342" s="33">
        <v>4.0020561835607538E-6</v>
      </c>
      <c r="BX342" s="33">
        <v>1.9481353493056019E-5</v>
      </c>
      <c r="BY342" s="33">
        <v>-9.2797446815673368E-6</v>
      </c>
      <c r="BZ342" s="33">
        <v>3.8293420245860688E-6</v>
      </c>
      <c r="CA342" s="35">
        <v>1.4262923157790652E-3</v>
      </c>
      <c r="CB342" s="52">
        <v>-1.5587729469412892E-6</v>
      </c>
      <c r="CC342" s="34">
        <v>-2.5211528467128375E-6</v>
      </c>
      <c r="CD342" s="34">
        <v>-3.0997058699799851E-6</v>
      </c>
      <c r="CE342" s="34">
        <v>3.4069448879847641E-6</v>
      </c>
      <c r="CF342" s="34">
        <v>2.3652560707798642E-6</v>
      </c>
      <c r="CG342" s="34">
        <v>8.8013518897422927E-6</v>
      </c>
      <c r="CH342" s="34">
        <v>2.4280649199237558E-5</v>
      </c>
      <c r="CI342" s="34">
        <v>-4.4804489753857979E-6</v>
      </c>
      <c r="CJ342" s="34">
        <v>8.6286377307676076E-6</v>
      </c>
      <c r="CK342" s="53">
        <v>1.4310916114852468E-3</v>
      </c>
      <c r="CL342" s="33">
        <v>0</v>
      </c>
      <c r="CM342" s="33">
        <f t="shared" si="327"/>
        <v>1.0163937072884544E-2</v>
      </c>
      <c r="CN342" s="33">
        <f t="shared" si="328"/>
        <v>5.0648146628669011E-3</v>
      </c>
      <c r="CO342" s="33">
        <f t="shared" si="329"/>
        <v>4.0788045057571498E-3</v>
      </c>
      <c r="CP342" s="33">
        <f t="shared" si="330"/>
        <v>4.3002070520516966E-3</v>
      </c>
      <c r="CQ342" s="33">
        <f t="shared" si="331"/>
        <v>3.5039153970453096E-3</v>
      </c>
      <c r="CR342" s="33">
        <f t="shared" si="332"/>
        <v>3.574387470686391E-3</v>
      </c>
      <c r="CS342" s="33">
        <f t="shared" si="333"/>
        <v>8.613210192815135E-3</v>
      </c>
      <c r="CT342" s="33">
        <f t="shared" si="334"/>
        <v>8.9446569215831939E-3</v>
      </c>
      <c r="CU342" s="33">
        <f t="shared" si="335"/>
        <v>3.6982723182896748E-3</v>
      </c>
      <c r="CV342" s="33">
        <f t="shared" si="336"/>
        <v>4.2713552505431185E-3</v>
      </c>
      <c r="CW342" s="33">
        <f t="shared" si="337"/>
        <v>7.2732727222948323E-3</v>
      </c>
      <c r="CX342" s="35">
        <f t="shared" si="338"/>
        <v>8.6162809088548009E-3</v>
      </c>
    </row>
    <row r="343" spans="1:102" x14ac:dyDescent="0.3">
      <c r="A343" s="21">
        <v>43717</v>
      </c>
      <c r="B343" s="22">
        <v>2978.43</v>
      </c>
      <c r="C343" s="23">
        <v>5329.57</v>
      </c>
      <c r="D343" s="23">
        <v>6005.9930000000004</v>
      </c>
      <c r="E343" s="23">
        <f t="shared" si="372"/>
        <v>5310.2597673002583</v>
      </c>
      <c r="F343" s="23">
        <f>VLOOKUP($A343,Data!S$7:T$800,2,0)</f>
        <v>294.62743399999999</v>
      </c>
      <c r="G343" s="23">
        <f>VLOOKUP($A343,Data!V$7:Y$800,4,0)</f>
        <v>29.064861807097017</v>
      </c>
      <c r="H343" s="23">
        <f>VLOOKUP($A343,Data!P$7:Q$800,2,0)</f>
        <v>52.826999999999998</v>
      </c>
      <c r="I343" s="23">
        <f>VLOOKUP($A343,Data!K$7:N$800,4,0)</f>
        <v>55.341584981258514</v>
      </c>
      <c r="J343" s="23">
        <f>VLOOKUP($A343,Data!AA$7:AB$800,2,0)</f>
        <v>541.37969999999996</v>
      </c>
      <c r="K343" s="23">
        <f>VLOOKUP($A343,Data!AD$7:AE$800,2,0)</f>
        <v>54.700499999999998</v>
      </c>
      <c r="L343" s="23">
        <f>VLOOKUP($A343,Data!AL$7:AO$800,4,0)</f>
        <v>291.80758800483221</v>
      </c>
      <c r="M343" s="23">
        <f>VLOOKUP($A343,Data!AG$7:AJ$800,4,0)</f>
        <v>29.453731873010462</v>
      </c>
      <c r="N343" s="23">
        <f>VLOOKUP($A343,Data!AQ$7:AU$800,5,0)</f>
        <v>29.692339807784645</v>
      </c>
      <c r="O343" s="24">
        <f>VLOOKUP($A343,Data!AQ$7:AW$800,7,0)</f>
        <v>29.671662316917299</v>
      </c>
      <c r="P343" s="32">
        <f t="shared" si="339"/>
        <v>-9.4000423002005284E-5</v>
      </c>
      <c r="Q343" s="33">
        <f t="shared" si="325"/>
        <v>-3.7525071438504476E-5</v>
      </c>
      <c r="R343" s="33">
        <f t="shared" si="326"/>
        <v>-1.2820363398891033E-5</v>
      </c>
      <c r="S343" s="34">
        <f t="shared" si="340"/>
        <v>-2.4997372339358169E-5</v>
      </c>
      <c r="T343" s="33">
        <f t="shared" si="341"/>
        <v>-3.1825622766601391E-5</v>
      </c>
      <c r="U343" s="33">
        <f t="shared" si="313"/>
        <v>-3.2802537195619763E-5</v>
      </c>
      <c r="V343" s="33">
        <f t="shared" si="314"/>
        <v>-3.7857994662049421E-5</v>
      </c>
      <c r="W343" s="33">
        <f t="shared" si="315"/>
        <v>0</v>
      </c>
      <c r="X343" s="33">
        <f t="shared" si="316"/>
        <v>-1.8101570126605182E-5</v>
      </c>
      <c r="Y343" s="33">
        <f t="shared" si="317"/>
        <v>-3.1077360691189604E-5</v>
      </c>
      <c r="Z343" s="33">
        <f t="shared" si="318"/>
        <v>2.0413524461915245E-5</v>
      </c>
      <c r="AA343" s="33">
        <f t="shared" si="319"/>
        <v>1.5538597696074241E-4</v>
      </c>
      <c r="AB343" s="33">
        <f t="shared" si="320"/>
        <v>5.121450529443905E-6</v>
      </c>
      <c r="AC343" s="35">
        <f t="shared" si="321"/>
        <v>1.2845583991931697E-3</v>
      </c>
      <c r="AD343" s="32">
        <f t="shared" si="342"/>
        <v>5.6994486719030846E-6</v>
      </c>
      <c r="AE343" s="33">
        <f t="shared" si="343"/>
        <v>4.7225342428847128E-6</v>
      </c>
      <c r="AF343" s="33">
        <f t="shared" si="344"/>
        <v>-3.329232235449453E-7</v>
      </c>
      <c r="AG343" s="33">
        <f t="shared" si="345"/>
        <v>3.7525071438504476E-5</v>
      </c>
      <c r="AH343" s="33">
        <f t="shared" si="346"/>
        <v>1.9423501311899294E-5</v>
      </c>
      <c r="AI343" s="33">
        <f t="shared" si="347"/>
        <v>6.447710747314872E-6</v>
      </c>
      <c r="AJ343" s="33">
        <f t="shared" si="348"/>
        <v>5.793859590041972E-5</v>
      </c>
      <c r="AK343" s="33">
        <f t="shared" si="349"/>
        <v>1.9291104839924689E-4</v>
      </c>
      <c r="AL343" s="33">
        <f t="shared" si="350"/>
        <v>4.2646521967948381E-5</v>
      </c>
      <c r="AM343" s="35">
        <f t="shared" si="351"/>
        <v>1.3220834706316742E-3</v>
      </c>
      <c r="AN343" s="52">
        <f t="shared" si="352"/>
        <v>-1.9005259367710359E-5</v>
      </c>
      <c r="AO343" s="34">
        <f t="shared" si="353"/>
        <v>-1.9982173796728731E-5</v>
      </c>
      <c r="AP343" s="34">
        <f t="shared" si="354"/>
        <v>-2.5037631263158389E-5</v>
      </c>
      <c r="AQ343" s="34">
        <f t="shared" si="355"/>
        <v>1.2820363398891033E-5</v>
      </c>
      <c r="AR343" s="34">
        <f t="shared" si="356"/>
        <v>-5.2812067277141495E-6</v>
      </c>
      <c r="AS343" s="34">
        <f t="shared" si="357"/>
        <v>-1.8256997292298571E-5</v>
      </c>
      <c r="AT343" s="34">
        <f t="shared" si="358"/>
        <v>3.3233887860806277E-5</v>
      </c>
      <c r="AU343" s="34">
        <f t="shared" si="359"/>
        <v>1.6820634035963344E-4</v>
      </c>
      <c r="AV343" s="34">
        <f t="shared" si="360"/>
        <v>1.7941813928334938E-5</v>
      </c>
      <c r="AW343" s="53">
        <f t="shared" si="361"/>
        <v>1.2973787625920608E-3</v>
      </c>
      <c r="AX343" s="52">
        <f t="shared" si="362"/>
        <v>-6.8282504273042832E-6</v>
      </c>
      <c r="AY343" s="34">
        <f t="shared" si="363"/>
        <v>-7.805164856322655E-6</v>
      </c>
      <c r="AZ343" s="34">
        <f t="shared" si="364"/>
        <v>-1.2860622322752313E-5</v>
      </c>
      <c r="BA343" s="34">
        <f t="shared" si="365"/>
        <v>2.4997372339297108E-5</v>
      </c>
      <c r="BB343" s="34">
        <f t="shared" si="366"/>
        <v>6.8958022126919261E-6</v>
      </c>
      <c r="BC343" s="34">
        <f t="shared" si="367"/>
        <v>-6.0799883518924958E-6</v>
      </c>
      <c r="BD343" s="34">
        <f t="shared" si="368"/>
        <v>4.5410896801212353E-5</v>
      </c>
      <c r="BE343" s="34">
        <f t="shared" si="369"/>
        <v>1.8038334930003952E-4</v>
      </c>
      <c r="BF343" s="34">
        <f t="shared" si="370"/>
        <v>3.0118822868741013E-5</v>
      </c>
      <c r="BG343" s="53">
        <f t="shared" si="371"/>
        <v>1.3095557715324668E-3</v>
      </c>
      <c r="BH343" s="32">
        <v>5.6994486719030846E-6</v>
      </c>
      <c r="BI343" s="33">
        <v>4.7225342428847128E-6</v>
      </c>
      <c r="BJ343" s="33">
        <v>-3.329232235449453E-7</v>
      </c>
      <c r="BK343" s="33">
        <v>3.7525071438504476E-5</v>
      </c>
      <c r="BL343" s="33">
        <v>1.9423501311899294E-5</v>
      </c>
      <c r="BM343" s="33">
        <v>6.447710747314872E-6</v>
      </c>
      <c r="BN343" s="33">
        <v>5.793859590041972E-5</v>
      </c>
      <c r="BO343" s="33">
        <v>1.9291104839924689E-4</v>
      </c>
      <c r="BP343" s="33">
        <v>4.2646521967948381E-5</v>
      </c>
      <c r="BQ343" s="35">
        <v>1.3220834706316742E-3</v>
      </c>
      <c r="BR343" s="32">
        <v>-1.9005259367710359E-5</v>
      </c>
      <c r="BS343" s="33">
        <v>-1.9982173796728731E-5</v>
      </c>
      <c r="BT343" s="33">
        <v>-2.5037631263158389E-5</v>
      </c>
      <c r="BU343" s="33">
        <v>1.2820363398891033E-5</v>
      </c>
      <c r="BV343" s="33">
        <v>-5.2812067277141495E-6</v>
      </c>
      <c r="BW343" s="33">
        <v>-1.8256997292298571E-5</v>
      </c>
      <c r="BX343" s="33">
        <v>3.3233887860806277E-5</v>
      </c>
      <c r="BY343" s="33">
        <v>1.6820634035963344E-4</v>
      </c>
      <c r="BZ343" s="33">
        <v>1.7941813928334938E-5</v>
      </c>
      <c r="CA343" s="35">
        <v>1.2973787625920608E-3</v>
      </c>
      <c r="CB343" s="52">
        <v>-6.8282504273042832E-6</v>
      </c>
      <c r="CC343" s="34">
        <v>-7.805164856322655E-6</v>
      </c>
      <c r="CD343" s="34">
        <v>-1.2860622322752313E-5</v>
      </c>
      <c r="CE343" s="34">
        <v>2.4997372339297108E-5</v>
      </c>
      <c r="CF343" s="34">
        <v>6.8958022126919261E-6</v>
      </c>
      <c r="CG343" s="34">
        <v>-6.0799883518924958E-6</v>
      </c>
      <c r="CH343" s="34">
        <v>4.5410896801212353E-5</v>
      </c>
      <c r="CI343" s="34">
        <v>1.8038334930003952E-4</v>
      </c>
      <c r="CJ343" s="34">
        <v>3.0118822868741013E-5</v>
      </c>
      <c r="CK343" s="53">
        <v>1.3095557715324668E-3</v>
      </c>
      <c r="CL343" s="33">
        <v>0</v>
      </c>
      <c r="CM343" s="33">
        <f t="shared" si="327"/>
        <v>1.0154778984653889E-2</v>
      </c>
      <c r="CN343" s="33">
        <f t="shared" si="328"/>
        <v>5.0605246771961987E-3</v>
      </c>
      <c r="CO343" s="33">
        <f t="shared" si="329"/>
        <v>4.0760833085331516E-3</v>
      </c>
      <c r="CP343" s="33">
        <f t="shared" si="330"/>
        <v>4.2984514352513159E-3</v>
      </c>
      <c r="CQ343" s="33">
        <f t="shared" si="331"/>
        <v>3.5027415504003123E-3</v>
      </c>
      <c r="CR343" s="33">
        <f t="shared" si="332"/>
        <v>3.5666859449183796E-3</v>
      </c>
      <c r="CS343" s="33">
        <f t="shared" si="333"/>
        <v>8.6065202821066222E-3</v>
      </c>
      <c r="CT343" s="33">
        <f t="shared" si="334"/>
        <v>8.9314735169716553E-3</v>
      </c>
      <c r="CU343" s="33">
        <f t="shared" si="335"/>
        <v>3.6696269299800743E-3</v>
      </c>
      <c r="CV343" s="33">
        <f t="shared" si="336"/>
        <v>4.2715666670429808E-3</v>
      </c>
      <c r="CW343" s="33">
        <f t="shared" si="337"/>
        <v>7.2602850626732884E-3</v>
      </c>
      <c r="CX343" s="35">
        <f t="shared" si="338"/>
        <v>7.1711252122790281E-3</v>
      </c>
    </row>
    <row r="344" spans="1:102" x14ac:dyDescent="0.3">
      <c r="A344" s="21">
        <v>43714</v>
      </c>
      <c r="B344" s="22">
        <v>2978.71</v>
      </c>
      <c r="C344" s="23">
        <v>5329.77</v>
      </c>
      <c r="D344" s="23">
        <v>6006.07</v>
      </c>
      <c r="E344" s="23">
        <f t="shared" si="372"/>
        <v>5310.3925131591777</v>
      </c>
      <c r="F344" s="23">
        <f>VLOOKUP($A344,Data!S$7:T$800,2,0)</f>
        <v>294.63681100000002</v>
      </c>
      <c r="G344" s="23">
        <f>VLOOKUP($A344,Data!V$7:Y$800,4,0)</f>
        <v>29.065815239582534</v>
      </c>
      <c r="H344" s="23">
        <f>VLOOKUP($A344,Data!P$7:Q$800,2,0)</f>
        <v>52.829000000000001</v>
      </c>
      <c r="I344" s="23">
        <f>VLOOKUP($A344,Data!K$7:N$800,4,0)</f>
        <v>55.341584981258514</v>
      </c>
      <c r="J344" s="23">
        <f>VLOOKUP($A344,Data!AA$7:AB$800,2,0)</f>
        <v>541.3895</v>
      </c>
      <c r="K344" s="23">
        <f>VLOOKUP($A344,Data!AD$7:AE$800,2,0)</f>
        <v>54.702199999999998</v>
      </c>
      <c r="L344" s="23">
        <f>VLOOKUP($A344,Data!AL$7:AO$800,4,0)</f>
        <v>291.80163130509357</v>
      </c>
      <c r="M344" s="23">
        <f>VLOOKUP($A344,Data!AG$7:AJ$800,4,0)</f>
        <v>29.449155887152266</v>
      </c>
      <c r="N344" s="23">
        <f>VLOOKUP($A344,Data!AQ$7:AU$800,5,0)</f>
        <v>29.692187740714019</v>
      </c>
      <c r="O344" s="24">
        <f>VLOOKUP($A344,Data!AQ$7:AW$800,7,0)</f>
        <v>29.633596231979208</v>
      </c>
      <c r="P344" s="32">
        <f t="shared" si="339"/>
        <v>9.1061827956995245E-4</v>
      </c>
      <c r="Q344" s="33">
        <f t="shared" si="325"/>
        <v>9.3712791890010472E-4</v>
      </c>
      <c r="R344" s="33">
        <f t="shared" si="326"/>
        <v>9.4827327602575728E-4</v>
      </c>
      <c r="S344" s="34">
        <f t="shared" si="340"/>
        <v>9.426250265573866E-4</v>
      </c>
      <c r="T344" s="33">
        <f t="shared" si="341"/>
        <v>9.4567356797137236E-4</v>
      </c>
      <c r="U344" s="33">
        <f t="shared" si="313"/>
        <v>9.4682535295853576E-4</v>
      </c>
      <c r="V344" s="33">
        <f t="shared" si="314"/>
        <v>9.606220738447302E-4</v>
      </c>
      <c r="W344" s="33">
        <f t="shared" si="315"/>
        <v>1.0598834128245915E-3</v>
      </c>
      <c r="X344" s="33">
        <f t="shared" si="316"/>
        <v>9.4401907709840138E-4</v>
      </c>
      <c r="Y344" s="33">
        <f t="shared" si="317"/>
        <v>9.5700083623206922E-4</v>
      </c>
      <c r="Z344" s="33">
        <f t="shared" si="318"/>
        <v>9.5264541659978441E-4</v>
      </c>
      <c r="AA344" s="33">
        <f t="shared" si="319"/>
        <v>9.035660799312506E-4</v>
      </c>
      <c r="AB344" s="33">
        <f t="shared" si="320"/>
        <v>9.5152543548704394E-4</v>
      </c>
      <c r="AC344" s="35">
        <f t="shared" si="321"/>
        <v>-2.4510157850299308E-4</v>
      </c>
      <c r="AD344" s="32">
        <f t="shared" si="342"/>
        <v>8.5456490712676469E-6</v>
      </c>
      <c r="AE344" s="33">
        <f t="shared" si="343"/>
        <v>9.6974340584310426E-6</v>
      </c>
      <c r="AF344" s="33">
        <f t="shared" si="344"/>
        <v>2.3494154944625478E-5</v>
      </c>
      <c r="AG344" s="33">
        <f t="shared" si="345"/>
        <v>1.2275549392448681E-4</v>
      </c>
      <c r="AH344" s="33">
        <f t="shared" si="346"/>
        <v>6.8911581982966652E-6</v>
      </c>
      <c r="AI344" s="33">
        <f t="shared" si="347"/>
        <v>1.9872917331964501E-5</v>
      </c>
      <c r="AJ344" s="33">
        <f t="shared" si="348"/>
        <v>1.5517497699679694E-5</v>
      </c>
      <c r="AK344" s="33">
        <f t="shared" si="349"/>
        <v>-3.3561838968854119E-5</v>
      </c>
      <c r="AL344" s="33">
        <f t="shared" si="350"/>
        <v>1.4397516586939219E-5</v>
      </c>
      <c r="AM344" s="35">
        <f t="shared" si="351"/>
        <v>-1.1822294974030978E-3</v>
      </c>
      <c r="AN344" s="52">
        <f t="shared" si="352"/>
        <v>-2.5997080543849194E-6</v>
      </c>
      <c r="AO344" s="34">
        <f t="shared" si="353"/>
        <v>-1.4479230672215238E-6</v>
      </c>
      <c r="AP344" s="34">
        <f t="shared" si="354"/>
        <v>1.2348797818972912E-5</v>
      </c>
      <c r="AQ344" s="34">
        <f t="shared" si="355"/>
        <v>1.1161013679883425E-4</v>
      </c>
      <c r="AR344" s="34">
        <f t="shared" si="356"/>
        <v>-4.2541989273559011E-6</v>
      </c>
      <c r="AS344" s="34">
        <f t="shared" si="357"/>
        <v>8.7275602063119351E-6</v>
      </c>
      <c r="AT344" s="34">
        <f t="shared" si="358"/>
        <v>4.372140574027128E-6</v>
      </c>
      <c r="AU344" s="34">
        <f t="shared" si="359"/>
        <v>-4.4707196094506685E-5</v>
      </c>
      <c r="AV344" s="34">
        <f t="shared" si="360"/>
        <v>3.2521594612866522E-6</v>
      </c>
      <c r="AW344" s="53">
        <f t="shared" si="361"/>
        <v>-1.1933748545287504E-3</v>
      </c>
      <c r="AX344" s="52">
        <f t="shared" si="362"/>
        <v>3.0485414139747036E-6</v>
      </c>
      <c r="AY344" s="34">
        <f t="shared" si="363"/>
        <v>4.2003264011380992E-6</v>
      </c>
      <c r="AZ344" s="34">
        <f t="shared" si="364"/>
        <v>1.7997047287332535E-5</v>
      </c>
      <c r="BA344" s="34">
        <f t="shared" si="365"/>
        <v>1.1725838626719387E-4</v>
      </c>
      <c r="BB344" s="34">
        <f t="shared" si="366"/>
        <v>1.3940505410037218E-6</v>
      </c>
      <c r="BC344" s="34">
        <f t="shared" si="367"/>
        <v>1.4375809674671558E-5</v>
      </c>
      <c r="BD344" s="34">
        <f t="shared" si="368"/>
        <v>1.0020390042386751E-5</v>
      </c>
      <c r="BE344" s="34">
        <f t="shared" si="369"/>
        <v>-3.9058946626147062E-5</v>
      </c>
      <c r="BF344" s="34">
        <f t="shared" si="370"/>
        <v>8.9004089296462752E-6</v>
      </c>
      <c r="BG344" s="53">
        <f t="shared" si="371"/>
        <v>-1.1877266050603907E-3</v>
      </c>
      <c r="BH344" s="32">
        <v>8.5456490712676469E-6</v>
      </c>
      <c r="BI344" s="33">
        <v>9.6974340584310426E-6</v>
      </c>
      <c r="BJ344" s="33">
        <v>2.3494154944625478E-5</v>
      </c>
      <c r="BK344" s="33">
        <v>1.2275549392448681E-4</v>
      </c>
      <c r="BL344" s="33">
        <v>6.8911581982966652E-6</v>
      </c>
      <c r="BM344" s="33">
        <v>1.9872917331964501E-5</v>
      </c>
      <c r="BN344" s="33">
        <v>1.5517497699679694E-5</v>
      </c>
      <c r="BO344" s="33">
        <v>-3.3561838968854119E-5</v>
      </c>
      <c r="BP344" s="33">
        <v>1.4397516586939219E-5</v>
      </c>
      <c r="BQ344" s="35">
        <v>-1.1822294974030978E-3</v>
      </c>
      <c r="BR344" s="32">
        <v>-2.5997080543849194E-6</v>
      </c>
      <c r="BS344" s="33">
        <v>-1.4479230672215238E-6</v>
      </c>
      <c r="BT344" s="33">
        <v>1.2348797818972912E-5</v>
      </c>
      <c r="BU344" s="33">
        <v>1.1161013679883425E-4</v>
      </c>
      <c r="BV344" s="33">
        <v>-4.2541989273559011E-6</v>
      </c>
      <c r="BW344" s="33">
        <v>8.7275602063119351E-6</v>
      </c>
      <c r="BX344" s="33">
        <v>4.372140574027128E-6</v>
      </c>
      <c r="BY344" s="33">
        <v>-4.4707196094506685E-5</v>
      </c>
      <c r="BZ344" s="33">
        <v>3.2521594612866522E-6</v>
      </c>
      <c r="CA344" s="35">
        <v>-1.1933748545287504E-3</v>
      </c>
      <c r="CB344" s="52">
        <v>3.0485414139747036E-6</v>
      </c>
      <c r="CC344" s="34">
        <v>4.2003264011380992E-6</v>
      </c>
      <c r="CD344" s="34">
        <v>1.7997047287332535E-5</v>
      </c>
      <c r="CE344" s="34">
        <v>1.1725838626719387E-4</v>
      </c>
      <c r="CF344" s="34">
        <v>1.3940505410037218E-6</v>
      </c>
      <c r="CG344" s="34">
        <v>1.4375809674671558E-5</v>
      </c>
      <c r="CH344" s="34">
        <v>1.0020390042386751E-5</v>
      </c>
      <c r="CI344" s="34">
        <v>-3.9058946626147062E-5</v>
      </c>
      <c r="CJ344" s="34">
        <v>8.9004089296462752E-6</v>
      </c>
      <c r="CK344" s="53">
        <v>-1.1877266050603907E-3</v>
      </c>
      <c r="CL344" s="33">
        <v>0</v>
      </c>
      <c r="CM344" s="33">
        <f t="shared" si="327"/>
        <v>1.0129823085820444E-2</v>
      </c>
      <c r="CN344" s="33">
        <f t="shared" si="328"/>
        <v>5.0479332666142351E-3</v>
      </c>
      <c r="CO344" s="33">
        <f t="shared" si="329"/>
        <v>4.0703604462999365E-3</v>
      </c>
      <c r="CP344" s="33">
        <f t="shared" si="330"/>
        <v>4.2937084458423147E-3</v>
      </c>
      <c r="CQ344" s="33">
        <f t="shared" si="331"/>
        <v>3.5030756524163653E-3</v>
      </c>
      <c r="CR344" s="33">
        <f t="shared" si="332"/>
        <v>3.5290270333350193E-3</v>
      </c>
      <c r="CS344" s="33">
        <f t="shared" si="333"/>
        <v>8.5869292574083378E-3</v>
      </c>
      <c r="CT344" s="33">
        <f t="shared" si="334"/>
        <v>8.9249680164926737E-3</v>
      </c>
      <c r="CU344" s="33">
        <f t="shared" si="335"/>
        <v>3.6114769080948239E-3</v>
      </c>
      <c r="CV344" s="33">
        <f t="shared" si="336"/>
        <v>4.0778616852774618E-3</v>
      </c>
      <c r="CW344" s="33">
        <f t="shared" si="337"/>
        <v>7.2173291347954471E-3</v>
      </c>
      <c r="CX344" s="35">
        <f t="shared" si="338"/>
        <v>5.8412691932570038E-3</v>
      </c>
    </row>
    <row r="345" spans="1:102" x14ac:dyDescent="0.3">
      <c r="A345" s="21">
        <v>43713</v>
      </c>
      <c r="B345" s="22">
        <v>2976</v>
      </c>
      <c r="C345" s="23">
        <v>5324.78</v>
      </c>
      <c r="D345" s="23">
        <v>6000.38</v>
      </c>
      <c r="E345" s="23">
        <f t="shared" si="372"/>
        <v>5305.3915183383069</v>
      </c>
      <c r="F345" s="23">
        <f>VLOOKUP($A345,Data!S$7:T$800,2,0)</f>
        <v>294.35844400000002</v>
      </c>
      <c r="G345" s="23">
        <f>VLOOKUP($A345,Data!V$7:Y$800,4,0)</f>
        <v>29.03832102103247</v>
      </c>
      <c r="H345" s="23">
        <f>VLOOKUP($A345,Data!P$7:Q$800,2,0)</f>
        <v>52.778300000000002</v>
      </c>
      <c r="I345" s="23">
        <f>VLOOKUP($A345,Data!K$7:N$800,4,0)</f>
        <v>55.282991455603394</v>
      </c>
      <c r="J345" s="23">
        <f>VLOOKUP($A345,Data!AA$7:AB$800,2,0)</f>
        <v>540.87890000000004</v>
      </c>
      <c r="K345" s="23">
        <f>VLOOKUP($A345,Data!AD$7:AE$800,2,0)</f>
        <v>54.649900000000002</v>
      </c>
      <c r="L345" s="23">
        <f>VLOOKUP($A345,Data!AL$7:AO$800,4,0)</f>
        <v>291.52391238612967</v>
      </c>
      <c r="M345" s="23">
        <f>VLOOKUP($A345,Data!AG$7:AJ$800,4,0)</f>
        <v>29.42257065032825</v>
      </c>
      <c r="N345" s="23">
        <f>VLOOKUP($A345,Data!AQ$7:AU$800,5,0)</f>
        <v>29.663961726613834</v>
      </c>
      <c r="O345" s="24">
        <f>VLOOKUP($A345,Data!AQ$7:AW$800,7,0)</f>
        <v>29.640861253860717</v>
      </c>
      <c r="P345" s="32">
        <f t="shared" si="339"/>
        <v>1.3009823744460025E-2</v>
      </c>
      <c r="Q345" s="33">
        <f t="shared" si="325"/>
        <v>1.317274119740075E-2</v>
      </c>
      <c r="R345" s="33">
        <f t="shared" si="326"/>
        <v>1.3243092863758799E-2</v>
      </c>
      <c r="S345" s="34">
        <f t="shared" si="340"/>
        <v>1.3208102495863983E-2</v>
      </c>
      <c r="T345" s="33">
        <f t="shared" si="341"/>
        <v>1.3202017031666236E-2</v>
      </c>
      <c r="U345" s="33">
        <f t="shared" si="313"/>
        <v>1.320163443483513E-2</v>
      </c>
      <c r="V345" s="33">
        <f t="shared" si="314"/>
        <v>1.3180602667987484E-2</v>
      </c>
      <c r="W345" s="33">
        <f t="shared" si="315"/>
        <v>1.3063707945597747E-2</v>
      </c>
      <c r="X345" s="33">
        <f t="shared" si="316"/>
        <v>1.3240833643680672E-2</v>
      </c>
      <c r="Y345" s="33">
        <f t="shared" si="317"/>
        <v>1.3215393486116334E-2</v>
      </c>
      <c r="Z345" s="33">
        <f t="shared" si="318"/>
        <v>1.3224930041864758E-2</v>
      </c>
      <c r="AA345" s="33">
        <f t="shared" si="319"/>
        <v>1.339017566642009E-2</v>
      </c>
      <c r="AB345" s="33">
        <f t="shared" si="320"/>
        <v>1.318845041551886E-2</v>
      </c>
      <c r="AC345" s="35">
        <f t="shared" si="321"/>
        <v>1.190401719182943E-2</v>
      </c>
      <c r="AD345" s="32">
        <f t="shared" si="342"/>
        <v>2.9275834265485301E-5</v>
      </c>
      <c r="AE345" s="33">
        <f t="shared" si="343"/>
        <v>2.889323743437977E-5</v>
      </c>
      <c r="AF345" s="33">
        <f t="shared" si="344"/>
        <v>7.8614705867341428E-6</v>
      </c>
      <c r="AG345" s="33">
        <f t="shared" si="345"/>
        <v>-1.0903325180300349E-4</v>
      </c>
      <c r="AH345" s="33">
        <f t="shared" si="346"/>
        <v>6.8092446279921504E-5</v>
      </c>
      <c r="AI345" s="33">
        <f t="shared" si="347"/>
        <v>4.2652288715583353E-5</v>
      </c>
      <c r="AJ345" s="33">
        <f t="shared" si="348"/>
        <v>5.2188844464007289E-5</v>
      </c>
      <c r="AK345" s="33">
        <f t="shared" si="349"/>
        <v>2.1743446901933972E-4</v>
      </c>
      <c r="AL345" s="33">
        <f t="shared" si="350"/>
        <v>1.5709218118109547E-5</v>
      </c>
      <c r="AM345" s="35">
        <f t="shared" si="351"/>
        <v>-1.26872400557132E-3</v>
      </c>
      <c r="AN345" s="52">
        <f t="shared" si="352"/>
        <v>-4.1075832092563047E-5</v>
      </c>
      <c r="AO345" s="34">
        <f t="shared" si="353"/>
        <v>-4.1458428923668578E-5</v>
      </c>
      <c r="AP345" s="34">
        <f t="shared" si="354"/>
        <v>-6.2490195771314205E-5</v>
      </c>
      <c r="AQ345" s="34">
        <f t="shared" si="355"/>
        <v>-1.7938491816105184E-4</v>
      </c>
      <c r="AR345" s="34">
        <f t="shared" si="356"/>
        <v>-2.2592200781268446E-6</v>
      </c>
      <c r="AS345" s="34">
        <f t="shared" si="357"/>
        <v>-2.7699377642464995E-5</v>
      </c>
      <c r="AT345" s="34">
        <f t="shared" si="358"/>
        <v>-1.8162821894041059E-5</v>
      </c>
      <c r="AU345" s="34">
        <f t="shared" si="359"/>
        <v>1.4708280266129137E-4</v>
      </c>
      <c r="AV345" s="34">
        <f t="shared" si="360"/>
        <v>-5.4642448239938801E-5</v>
      </c>
      <c r="AW345" s="53">
        <f t="shared" si="361"/>
        <v>-1.3390756719293684E-3</v>
      </c>
      <c r="AX345" s="52">
        <f t="shared" si="362"/>
        <v>-6.0854641976693102E-6</v>
      </c>
      <c r="AY345" s="34">
        <f t="shared" si="363"/>
        <v>-6.4680610287748408E-6</v>
      </c>
      <c r="AZ345" s="34">
        <f t="shared" si="364"/>
        <v>-2.7499827876420468E-5</v>
      </c>
      <c r="BA345" s="34">
        <f t="shared" si="365"/>
        <v>-1.4439455026615811E-4</v>
      </c>
      <c r="BB345" s="34">
        <f t="shared" si="366"/>
        <v>3.2731147816766892E-5</v>
      </c>
      <c r="BC345" s="34">
        <f t="shared" si="367"/>
        <v>7.2909902524287418E-6</v>
      </c>
      <c r="BD345" s="34">
        <f t="shared" si="368"/>
        <v>1.6827546000852678E-5</v>
      </c>
      <c r="BE345" s="34">
        <f t="shared" si="369"/>
        <v>1.820731705561851E-4</v>
      </c>
      <c r="BF345" s="34">
        <f t="shared" si="370"/>
        <v>-1.9652080345045064E-5</v>
      </c>
      <c r="BG345" s="53">
        <f t="shared" si="371"/>
        <v>-1.3040853040344746E-3</v>
      </c>
      <c r="BH345" s="32">
        <v>2.9275834265485301E-5</v>
      </c>
      <c r="BI345" s="33">
        <v>2.889323743437977E-5</v>
      </c>
      <c r="BJ345" s="33">
        <v>7.8614705867341428E-6</v>
      </c>
      <c r="BK345" s="33">
        <v>-1.0903325180300349E-4</v>
      </c>
      <c r="BL345" s="33">
        <v>6.8092446279921504E-5</v>
      </c>
      <c r="BM345" s="33">
        <v>4.2652288715583353E-5</v>
      </c>
      <c r="BN345" s="33">
        <v>5.2188844464007289E-5</v>
      </c>
      <c r="BO345" s="33">
        <v>2.1743446901933972E-4</v>
      </c>
      <c r="BP345" s="33">
        <v>1.5709218118109547E-5</v>
      </c>
      <c r="BQ345" s="35">
        <v>-1.26872400557132E-3</v>
      </c>
      <c r="BR345" s="32">
        <v>-4.1075832092563047E-5</v>
      </c>
      <c r="BS345" s="33">
        <v>-4.1458428923668578E-5</v>
      </c>
      <c r="BT345" s="33">
        <v>-6.2490195771314205E-5</v>
      </c>
      <c r="BU345" s="33">
        <v>-1.7938491816105184E-4</v>
      </c>
      <c r="BV345" s="33">
        <v>-2.2592200781268446E-6</v>
      </c>
      <c r="BW345" s="33">
        <v>-2.7699377642464995E-5</v>
      </c>
      <c r="BX345" s="33">
        <v>-1.8162821894041059E-5</v>
      </c>
      <c r="BY345" s="33">
        <v>1.4708280266129137E-4</v>
      </c>
      <c r="BZ345" s="33">
        <v>-5.4642448239938801E-5</v>
      </c>
      <c r="CA345" s="35">
        <v>-1.3390756719293684E-3</v>
      </c>
      <c r="CB345" s="52">
        <v>-6.0854641976693102E-6</v>
      </c>
      <c r="CC345" s="34">
        <v>-6.4680610287748408E-6</v>
      </c>
      <c r="CD345" s="34">
        <v>-2.7499827876420468E-5</v>
      </c>
      <c r="CE345" s="34">
        <v>-1.4439455026615811E-4</v>
      </c>
      <c r="CF345" s="34">
        <v>3.2731147816766892E-5</v>
      </c>
      <c r="CG345" s="34">
        <v>7.2909902524287418E-6</v>
      </c>
      <c r="CH345" s="34">
        <v>1.6827546000852678E-5</v>
      </c>
      <c r="CI345" s="34">
        <v>1.820731705561851E-4</v>
      </c>
      <c r="CJ345" s="34">
        <v>-1.9652080345045064E-5</v>
      </c>
      <c r="CK345" s="53">
        <v>-1.3040853040344746E-3</v>
      </c>
      <c r="CL345" s="33">
        <v>0</v>
      </c>
      <c r="CM345" s="33">
        <f t="shared" si="327"/>
        <v>1.0118575493989868E-2</v>
      </c>
      <c r="CN345" s="33">
        <f t="shared" si="328"/>
        <v>5.0424136128881525E-3</v>
      </c>
      <c r="CO345" s="33">
        <f t="shared" si="329"/>
        <v>4.0617881199789263E-3</v>
      </c>
      <c r="CP345" s="33">
        <f t="shared" si="330"/>
        <v>4.2839785863069135E-3</v>
      </c>
      <c r="CQ345" s="33">
        <f t="shared" si="331"/>
        <v>3.4795218219987323E-3</v>
      </c>
      <c r="CR345" s="33">
        <f t="shared" si="332"/>
        <v>3.4059687593772647E-3</v>
      </c>
      <c r="CS345" s="33">
        <f t="shared" si="333"/>
        <v>8.5799854803803033E-3</v>
      </c>
      <c r="CT345" s="33">
        <f t="shared" si="334"/>
        <v>8.9049369038010084E-3</v>
      </c>
      <c r="CU345" s="33">
        <f t="shared" si="335"/>
        <v>3.5959181912506022E-3</v>
      </c>
      <c r="CV345" s="33">
        <f t="shared" si="336"/>
        <v>4.1115299632696889E-3</v>
      </c>
      <c r="CW345" s="33">
        <f t="shared" si="337"/>
        <v>7.2028414919533823E-3</v>
      </c>
      <c r="CX345" s="35">
        <f t="shared" si="338"/>
        <v>7.0306959417762993E-3</v>
      </c>
    </row>
    <row r="346" spans="1:102" x14ac:dyDescent="0.3">
      <c r="A346" s="21">
        <v>43712</v>
      </c>
      <c r="B346" s="22">
        <v>2937.78</v>
      </c>
      <c r="C346" s="23">
        <v>5255.55</v>
      </c>
      <c r="D346" s="23">
        <v>5921.9549999999999</v>
      </c>
      <c r="E346" s="23">
        <f t="shared" si="372"/>
        <v>5236.2308446501638</v>
      </c>
      <c r="F346" s="23">
        <f>VLOOKUP($A346,Data!S$7:T$800,2,0)</f>
        <v>290.52295500000002</v>
      </c>
      <c r="G346" s="23">
        <f>VLOOKUP($A346,Data!V$7:Y$800,4,0)</f>
        <v>28.659962670934767</v>
      </c>
      <c r="H346" s="23">
        <f>VLOOKUP($A346,Data!P$7:Q$800,2,0)</f>
        <v>52.091700000000003</v>
      </c>
      <c r="I346" s="23">
        <f>VLOOKUP($A346,Data!K$7:N$800,4,0)</f>
        <v>54.5701035601328</v>
      </c>
      <c r="J346" s="23">
        <f>VLOOKUP($A346,Data!AA$7:AB$800,2,0)</f>
        <v>533.81079999999997</v>
      </c>
      <c r="K346" s="23">
        <f>VLOOKUP($A346,Data!AD$7:AE$800,2,0)</f>
        <v>53.937100000000001</v>
      </c>
      <c r="L346" s="23">
        <f>VLOOKUP($A346,Data!AL$7:AO$800,4,0)</f>
        <v>287.71885071371509</v>
      </c>
      <c r="M346" s="23">
        <f>VLOOKUP($A346,Data!AG$7:AJ$800,4,0)</f>
        <v>29.033802928846772</v>
      </c>
      <c r="N346" s="23">
        <f>VLOOKUP($A346,Data!AQ$7:AU$800,5,0)</f>
        <v>29.277832484616599</v>
      </c>
      <c r="O346" s="24">
        <f>VLOOKUP($A346,Data!AQ$7:AW$800,7,0)</f>
        <v>29.292166796726548</v>
      </c>
      <c r="P346" s="32">
        <f t="shared" si="339"/>
        <v>1.0842075925499017E-2</v>
      </c>
      <c r="Q346" s="33">
        <f t="shared" si="325"/>
        <v>1.0900424706860035E-2</v>
      </c>
      <c r="R346" s="33">
        <f t="shared" si="326"/>
        <v>1.0926004672964895E-2</v>
      </c>
      <c r="S346" s="34">
        <f t="shared" si="340"/>
        <v>1.0913415360845013E-2</v>
      </c>
      <c r="T346" s="33">
        <f t="shared" si="341"/>
        <v>1.0913520255276143E-2</v>
      </c>
      <c r="U346" s="33">
        <f t="shared" ref="U346:U409" si="373">G346/IFERROR(G347,IFERROR(G348,G349))-1</f>
        <v>1.0947207852948226E-2</v>
      </c>
      <c r="V346" s="33">
        <f t="shared" ref="V346:V409" si="374">H346/IFERROR(H347,IFERROR(H348,H349))-1</f>
        <v>1.091025529065881E-2</v>
      </c>
      <c r="W346" s="33">
        <f t="shared" ref="W346:W409" si="375">I346/IFERROR(I347,IFERROR(I348,I349))-1</f>
        <v>1.0853835021707559E-2</v>
      </c>
      <c r="X346" s="33">
        <f t="shared" ref="X346:X409" si="376">J346/IFERROR(J347,IFERROR(J348,J349))-1</f>
        <v>1.0923165523104128E-2</v>
      </c>
      <c r="Y346" s="33">
        <f t="shared" ref="Y346:Y409" si="377">K346/IFERROR(K347,IFERROR(K348,K349))-1</f>
        <v>1.0915626926962352E-2</v>
      </c>
      <c r="Z346" s="33">
        <f t="shared" ref="Z346:Z409" si="378">L346/IFERROR(L347,IFERROR(L348,L349))-1</f>
        <v>1.0923749565544094E-2</v>
      </c>
      <c r="AA346" s="33">
        <f t="shared" ref="AA346:AA409" si="379">M346/IFERROR(M347,IFERROR(M348,M349))-1</f>
        <v>1.0895077098932227E-2</v>
      </c>
      <c r="AB346" s="33">
        <f t="shared" ref="AB346:AB409" si="380">N346/IFERROR(N347,IFERROR(N348,N349))-1</f>
        <v>1.0914160644450943E-2</v>
      </c>
      <c r="AC346" s="35">
        <f t="shared" ref="AC346:AC409" si="381">O346/IFERROR(O347,IFERROR(O348,O349))-1</f>
        <v>1.0551802035961622E-2</v>
      </c>
      <c r="AD346" s="32">
        <f t="shared" si="342"/>
        <v>1.3095548416108826E-5</v>
      </c>
      <c r="AE346" s="33">
        <f t="shared" si="343"/>
        <v>4.6783146088191785E-5</v>
      </c>
      <c r="AF346" s="33">
        <f t="shared" si="344"/>
        <v>9.8305837987755496E-6</v>
      </c>
      <c r="AG346" s="33">
        <f t="shared" si="345"/>
        <v>-4.6589685152476079E-5</v>
      </c>
      <c r="AH346" s="33">
        <f t="shared" si="346"/>
        <v>2.2740816244093409E-5</v>
      </c>
      <c r="AI346" s="33">
        <f t="shared" si="347"/>
        <v>1.5202220102317199E-5</v>
      </c>
      <c r="AJ346" s="33">
        <f t="shared" si="348"/>
        <v>2.3324858684059535E-5</v>
      </c>
      <c r="AK346" s="33">
        <f t="shared" si="349"/>
        <v>-5.3476079278080846E-6</v>
      </c>
      <c r="AL346" s="33">
        <f t="shared" si="350"/>
        <v>1.373593759090852E-5</v>
      </c>
      <c r="AM346" s="35">
        <f t="shared" si="351"/>
        <v>-3.4862267089841303E-4</v>
      </c>
      <c r="AN346" s="52">
        <f t="shared" si="352"/>
        <v>-1.2484417688751748E-5</v>
      </c>
      <c r="AO346" s="34">
        <f t="shared" si="353"/>
        <v>2.1203179983331211E-5</v>
      </c>
      <c r="AP346" s="34">
        <f t="shared" si="354"/>
        <v>-1.5749382306085025E-5</v>
      </c>
      <c r="AQ346" s="34">
        <f t="shared" si="355"/>
        <v>-7.2169651257336653E-5</v>
      </c>
      <c r="AR346" s="34">
        <f t="shared" si="356"/>
        <v>-2.839149860767165E-6</v>
      </c>
      <c r="AS346" s="34">
        <f t="shared" si="357"/>
        <v>-1.0377746002543375E-5</v>
      </c>
      <c r="AT346" s="34">
        <f t="shared" si="358"/>
        <v>-2.2551074208010391E-6</v>
      </c>
      <c r="AU346" s="34">
        <f t="shared" si="359"/>
        <v>-3.0927574032668659E-5</v>
      </c>
      <c r="AV346" s="34">
        <f t="shared" si="360"/>
        <v>-1.1844028513952054E-5</v>
      </c>
      <c r="AW346" s="53">
        <f t="shared" si="361"/>
        <v>-3.7420263700327361E-4</v>
      </c>
      <c r="AX346" s="52">
        <f t="shared" si="362"/>
        <v>1.0489443114103381E-7</v>
      </c>
      <c r="AY346" s="34">
        <f t="shared" si="363"/>
        <v>3.3792492103223992E-5</v>
      </c>
      <c r="AZ346" s="34">
        <f t="shared" si="364"/>
        <v>-3.1600701861922431E-6</v>
      </c>
      <c r="BA346" s="34">
        <f t="shared" si="365"/>
        <v>-5.9580339137443872E-5</v>
      </c>
      <c r="BB346" s="34">
        <f t="shared" si="366"/>
        <v>9.7501622591256165E-6</v>
      </c>
      <c r="BC346" s="34">
        <f t="shared" si="367"/>
        <v>2.2115661173494061E-6</v>
      </c>
      <c r="BD346" s="34">
        <f t="shared" si="368"/>
        <v>1.0334204699091742E-5</v>
      </c>
      <c r="BE346" s="34">
        <f t="shared" si="369"/>
        <v>-1.8338261912775877E-5</v>
      </c>
      <c r="BF346" s="34">
        <f t="shared" si="370"/>
        <v>7.4528360594072751E-7</v>
      </c>
      <c r="BG346" s="53">
        <f t="shared" si="371"/>
        <v>-3.6161332488338083E-4</v>
      </c>
      <c r="BH346" s="32">
        <v>1.3095548416108826E-5</v>
      </c>
      <c r="BI346" s="33">
        <v>4.6783146088191785E-5</v>
      </c>
      <c r="BJ346" s="33">
        <v>9.8305837987755496E-6</v>
      </c>
      <c r="BK346" s="33">
        <v>-4.6589685152476079E-5</v>
      </c>
      <c r="BL346" s="33">
        <v>2.2740816244093409E-5</v>
      </c>
      <c r="BM346" s="33">
        <v>1.5202220102317199E-5</v>
      </c>
      <c r="BN346" s="33">
        <v>2.3324858684059535E-5</v>
      </c>
      <c r="BO346" s="33">
        <v>-5.3476079278080846E-6</v>
      </c>
      <c r="BP346" s="33">
        <v>1.373593759090852E-5</v>
      </c>
      <c r="BQ346" s="35">
        <v>-3.4862267089841303E-4</v>
      </c>
      <c r="BR346" s="32">
        <v>-1.2484417688751748E-5</v>
      </c>
      <c r="BS346" s="33">
        <v>2.1203179983331211E-5</v>
      </c>
      <c r="BT346" s="33">
        <v>-1.5749382306085025E-5</v>
      </c>
      <c r="BU346" s="33">
        <v>-7.2169651257336653E-5</v>
      </c>
      <c r="BV346" s="33">
        <v>-2.839149860767165E-6</v>
      </c>
      <c r="BW346" s="33">
        <v>-1.0377746002543375E-5</v>
      </c>
      <c r="BX346" s="33">
        <v>-2.2551074208010391E-6</v>
      </c>
      <c r="BY346" s="33">
        <v>-3.0927574032668659E-5</v>
      </c>
      <c r="BZ346" s="33">
        <v>-1.1844028513952054E-5</v>
      </c>
      <c r="CA346" s="35">
        <v>-3.7420263700327361E-4</v>
      </c>
      <c r="CB346" s="52">
        <v>1.0489443114103381E-7</v>
      </c>
      <c r="CC346" s="34">
        <v>3.3792492103223992E-5</v>
      </c>
      <c r="CD346" s="34">
        <v>-3.1600701861922431E-6</v>
      </c>
      <c r="CE346" s="34">
        <v>-5.9580339137443872E-5</v>
      </c>
      <c r="CF346" s="34">
        <v>9.7501622591256165E-6</v>
      </c>
      <c r="CG346" s="34">
        <v>2.2115661173494061E-6</v>
      </c>
      <c r="CH346" s="34">
        <v>1.0334204699091742E-5</v>
      </c>
      <c r="CI346" s="34">
        <v>-1.8338261912775877E-5</v>
      </c>
      <c r="CJ346" s="34">
        <v>7.4528360594072751E-7</v>
      </c>
      <c r="CK346" s="53">
        <v>-3.6161332488338083E-4</v>
      </c>
      <c r="CL346" s="33">
        <v>0</v>
      </c>
      <c r="CM346" s="33">
        <f t="shared" ref="CM346:CM361" si="382">(D346/D$767)/($C346/$C$767)-1</f>
        <v>1.0048440769652167E-2</v>
      </c>
      <c r="CN346" s="33">
        <f t="shared" si="328"/>
        <v>5.0073372996723986E-3</v>
      </c>
      <c r="CO346" s="33">
        <f t="shared" si="329"/>
        <v>4.0327763868723832E-3</v>
      </c>
      <c r="CP346" s="33">
        <f t="shared" si="330"/>
        <v>4.255339651608514E-3</v>
      </c>
      <c r="CQ346" s="33">
        <f t="shared" si="331"/>
        <v>3.4717356240354658E-3</v>
      </c>
      <c r="CR346" s="33">
        <f t="shared" si="332"/>
        <v>3.513962575357743E-3</v>
      </c>
      <c r="CS346" s="33">
        <f t="shared" si="333"/>
        <v>8.5122062553431022E-3</v>
      </c>
      <c r="CT346" s="33">
        <f t="shared" si="334"/>
        <v>8.8624660679530454E-3</v>
      </c>
      <c r="CU346" s="33">
        <f t="shared" si="335"/>
        <v>3.5442253146482638E-3</v>
      </c>
      <c r="CV346" s="33">
        <f t="shared" si="336"/>
        <v>3.8960863339587704E-3</v>
      </c>
      <c r="CW346" s="33">
        <f t="shared" si="337"/>
        <v>7.1872250791136238E-3</v>
      </c>
      <c r="CX346" s="35">
        <f t="shared" si="338"/>
        <v>8.2933097831900948E-3</v>
      </c>
    </row>
    <row r="347" spans="1:102" x14ac:dyDescent="0.3">
      <c r="A347" s="21">
        <v>43711</v>
      </c>
      <c r="B347" s="22">
        <v>2906.27</v>
      </c>
      <c r="C347" s="23">
        <v>5198.88</v>
      </c>
      <c r="D347" s="23">
        <v>5857.951</v>
      </c>
      <c r="E347" s="23">
        <f t="shared" si="372"/>
        <v>5179.7025987444176</v>
      </c>
      <c r="F347" s="23">
        <f>VLOOKUP($A347,Data!S$7:T$800,2,0)</f>
        <v>287.38655599999998</v>
      </c>
      <c r="G347" s="23">
        <f>VLOOKUP($A347,Data!V$7:Y$800,4,0)</f>
        <v>28.349613558756303</v>
      </c>
      <c r="H347" s="23">
        <f>VLOOKUP($A347,Data!P$7:Q$800,2,0)</f>
        <v>51.529499999999999</v>
      </c>
      <c r="I347" s="23">
        <f>VLOOKUP($A347,Data!K$7:N$800,4,0)</f>
        <v>53.984168303581626</v>
      </c>
      <c r="J347" s="23">
        <f>VLOOKUP($A347,Data!AA$7:AB$800,2,0)</f>
        <v>528.04290000000003</v>
      </c>
      <c r="K347" s="23">
        <f>VLOOKUP($A347,Data!AD$7:AE$800,2,0)</f>
        <v>53.354700000000001</v>
      </c>
      <c r="L347" s="23">
        <f>VLOOKUP($A347,Data!AL$7:AO$800,4,0)</f>
        <v>284.60984405338729</v>
      </c>
      <c r="M347" s="23">
        <f>VLOOKUP($A347,Data!AG$7:AJ$800,4,0)</f>
        <v>28.720886654397418</v>
      </c>
      <c r="N347" s="23">
        <f>VLOOKUP($A347,Data!AQ$7:AU$800,5,0)</f>
        <v>28.961739408173074</v>
      </c>
      <c r="O347" s="24">
        <f>VLOOKUP($A347,Data!AQ$7:AW$800,7,0)</f>
        <v>28.986309002380217</v>
      </c>
      <c r="P347" s="32">
        <f t="shared" si="339"/>
        <v>-6.8991204390287386E-3</v>
      </c>
      <c r="Q347" s="33">
        <f t="shared" si="325"/>
        <v>-6.8503879848855753E-3</v>
      </c>
      <c r="R347" s="33">
        <f t="shared" si="326"/>
        <v>-6.829334620950811E-3</v>
      </c>
      <c r="S347" s="34">
        <f t="shared" si="340"/>
        <v>-6.8398024936625005E-3</v>
      </c>
      <c r="T347" s="33">
        <f t="shared" si="341"/>
        <v>-6.8383621658407723E-3</v>
      </c>
      <c r="U347" s="33">
        <f t="shared" si="373"/>
        <v>-6.8383246930978636E-3</v>
      </c>
      <c r="V347" s="33">
        <f t="shared" si="374"/>
        <v>-6.8268068776898838E-3</v>
      </c>
      <c r="W347" s="33">
        <f t="shared" si="375"/>
        <v>-6.8271649299316284E-3</v>
      </c>
      <c r="X347" s="33">
        <f t="shared" si="376"/>
        <v>-6.8372197387854827E-3</v>
      </c>
      <c r="Y347" s="33">
        <f t="shared" si="377"/>
        <v>-6.8296551107934755E-3</v>
      </c>
      <c r="Z347" s="33">
        <f t="shared" si="378"/>
        <v>-6.8356216991117824E-3</v>
      </c>
      <c r="AA347" s="33">
        <f t="shared" si="379"/>
        <v>-6.9083126430192765E-3</v>
      </c>
      <c r="AB347" s="33">
        <f t="shared" si="380"/>
        <v>-6.7913614101605679E-3</v>
      </c>
      <c r="AC347" s="35">
        <f t="shared" si="381"/>
        <v>-3.9227029717768813E-3</v>
      </c>
      <c r="AD347" s="32">
        <f t="shared" si="342"/>
        <v>1.2025819044803043E-5</v>
      </c>
      <c r="AE347" s="33">
        <f t="shared" si="343"/>
        <v>1.2063291787711705E-5</v>
      </c>
      <c r="AF347" s="33">
        <f t="shared" si="344"/>
        <v>2.3581107195691509E-5</v>
      </c>
      <c r="AG347" s="33">
        <f t="shared" si="345"/>
        <v>2.3223054953946942E-5</v>
      </c>
      <c r="AH347" s="33">
        <f t="shared" si="346"/>
        <v>1.3168246100092595E-5</v>
      </c>
      <c r="AI347" s="33">
        <f t="shared" si="347"/>
        <v>2.0732874092099784E-5</v>
      </c>
      <c r="AJ347" s="33">
        <f t="shared" si="348"/>
        <v>1.4766285773792909E-5</v>
      </c>
      <c r="AK347" s="33">
        <f t="shared" si="349"/>
        <v>-5.7924658133701179E-5</v>
      </c>
      <c r="AL347" s="33">
        <f t="shared" si="350"/>
        <v>5.9026574725007386E-5</v>
      </c>
      <c r="AM347" s="35">
        <f t="shared" si="351"/>
        <v>2.927685013108694E-3</v>
      </c>
      <c r="AN347" s="52">
        <f t="shared" si="352"/>
        <v>-9.0275448899612698E-6</v>
      </c>
      <c r="AO347" s="34">
        <f t="shared" si="353"/>
        <v>-8.9900721470526079E-6</v>
      </c>
      <c r="AP347" s="34">
        <f t="shared" si="354"/>
        <v>2.5277432609271955E-6</v>
      </c>
      <c r="AQ347" s="34">
        <f t="shared" si="355"/>
        <v>2.1696910191826291E-6</v>
      </c>
      <c r="AR347" s="34">
        <f t="shared" si="356"/>
        <v>-7.8851178346717177E-6</v>
      </c>
      <c r="AS347" s="34">
        <f t="shared" si="357"/>
        <v>-3.2048984266452862E-7</v>
      </c>
      <c r="AT347" s="34">
        <f t="shared" si="358"/>
        <v>-6.2870781609714044E-6</v>
      </c>
      <c r="AU347" s="34">
        <f t="shared" si="359"/>
        <v>-7.8978022068465492E-5</v>
      </c>
      <c r="AV347" s="34">
        <f t="shared" si="360"/>
        <v>3.7973210790243073E-5</v>
      </c>
      <c r="AW347" s="53">
        <f t="shared" si="361"/>
        <v>2.9066316491739297E-3</v>
      </c>
      <c r="AX347" s="52">
        <f t="shared" si="362"/>
        <v>1.4403278217889337E-6</v>
      </c>
      <c r="AY347" s="34">
        <f t="shared" si="363"/>
        <v>1.4778005646975956E-6</v>
      </c>
      <c r="AZ347" s="34">
        <f t="shared" si="364"/>
        <v>1.2995615972677399E-5</v>
      </c>
      <c r="BA347" s="34">
        <f t="shared" si="365"/>
        <v>1.2637563730932833E-5</v>
      </c>
      <c r="BB347" s="34">
        <f t="shared" si="366"/>
        <v>2.5827548770784858E-6</v>
      </c>
      <c r="BC347" s="34">
        <f t="shared" si="367"/>
        <v>1.0147382869085675E-5</v>
      </c>
      <c r="BD347" s="34">
        <f t="shared" si="368"/>
        <v>4.1807945507787991E-6</v>
      </c>
      <c r="BE347" s="34">
        <f t="shared" si="369"/>
        <v>-6.8510149356715289E-5</v>
      </c>
      <c r="BF347" s="34">
        <f t="shared" si="370"/>
        <v>4.8441083501993276E-5</v>
      </c>
      <c r="BG347" s="53">
        <f t="shared" si="371"/>
        <v>2.9170995218856799E-3</v>
      </c>
      <c r="BH347" s="32">
        <v>1.2025819044803043E-5</v>
      </c>
      <c r="BI347" s="33">
        <v>1.2063291787711705E-5</v>
      </c>
      <c r="BJ347" s="33">
        <v>2.3581107195691509E-5</v>
      </c>
      <c r="BK347" s="33">
        <v>2.3223054953946942E-5</v>
      </c>
      <c r="BL347" s="33">
        <v>1.3168246100092595E-5</v>
      </c>
      <c r="BM347" s="33">
        <v>2.0732874092099784E-5</v>
      </c>
      <c r="BN347" s="33">
        <v>1.4766285773792909E-5</v>
      </c>
      <c r="BO347" s="33">
        <v>-5.7924658133701179E-5</v>
      </c>
      <c r="BP347" s="33">
        <v>5.9026574725007386E-5</v>
      </c>
      <c r="BQ347" s="35">
        <v>2.927685013108694E-3</v>
      </c>
      <c r="BR347" s="32">
        <v>-9.0275448899612698E-6</v>
      </c>
      <c r="BS347" s="33">
        <v>-8.9900721470526079E-6</v>
      </c>
      <c r="BT347" s="33">
        <v>2.5277432609271955E-6</v>
      </c>
      <c r="BU347" s="33">
        <v>2.1696910191826291E-6</v>
      </c>
      <c r="BV347" s="33">
        <v>-7.8851178346717177E-6</v>
      </c>
      <c r="BW347" s="33">
        <v>-3.2048984266452862E-7</v>
      </c>
      <c r="BX347" s="33">
        <v>-6.2870781609714044E-6</v>
      </c>
      <c r="BY347" s="33">
        <v>-7.8978022068465492E-5</v>
      </c>
      <c r="BZ347" s="33">
        <v>3.7973210790243073E-5</v>
      </c>
      <c r="CA347" s="35">
        <v>2.9066316491739297E-3</v>
      </c>
      <c r="CB347" s="52">
        <v>1.4403278217889337E-6</v>
      </c>
      <c r="CC347" s="34">
        <v>1.4778005646975956E-6</v>
      </c>
      <c r="CD347" s="34">
        <v>1.2995615972677399E-5</v>
      </c>
      <c r="CE347" s="34">
        <v>1.2637563730932833E-5</v>
      </c>
      <c r="CF347" s="34">
        <v>2.5827548770784858E-6</v>
      </c>
      <c r="CG347" s="34">
        <v>1.0147382869085675E-5</v>
      </c>
      <c r="CH347" s="34">
        <v>4.1807945507787991E-6</v>
      </c>
      <c r="CI347" s="34">
        <v>-6.8510149356715289E-5</v>
      </c>
      <c r="CJ347" s="34">
        <v>4.8441083501993276E-5</v>
      </c>
      <c r="CK347" s="53">
        <v>2.9170995218856799E-3</v>
      </c>
      <c r="CL347" s="33">
        <v>0</v>
      </c>
      <c r="CM347" s="33">
        <f t="shared" si="382"/>
        <v>1.0022883008985239E-2</v>
      </c>
      <c r="CN347" s="33">
        <f t="shared" si="328"/>
        <v>4.994422541224397E-3</v>
      </c>
      <c r="CO347" s="33">
        <f t="shared" si="329"/>
        <v>4.0197699728012903E-3</v>
      </c>
      <c r="CP347" s="33">
        <f t="shared" si="330"/>
        <v>4.2088661820742779E-3</v>
      </c>
      <c r="CQ347" s="33">
        <f t="shared" si="331"/>
        <v>3.4619773760256045E-3</v>
      </c>
      <c r="CR347" s="33">
        <f t="shared" si="332"/>
        <v>3.5602139699140167E-3</v>
      </c>
      <c r="CS347" s="33">
        <f t="shared" si="333"/>
        <v>8.4895196738654644E-3</v>
      </c>
      <c r="CT347" s="33">
        <f t="shared" si="334"/>
        <v>8.8472947234274901E-3</v>
      </c>
      <c r="CU347" s="33">
        <f t="shared" si="335"/>
        <v>3.521070722376729E-3</v>
      </c>
      <c r="CV347" s="33">
        <f t="shared" si="336"/>
        <v>3.9013969174124252E-3</v>
      </c>
      <c r="CW347" s="33">
        <f t="shared" si="337"/>
        <v>7.1735397817811464E-3</v>
      </c>
      <c r="CX347" s="35">
        <f t="shared" si="338"/>
        <v>8.6411533138206487E-3</v>
      </c>
    </row>
    <row r="348" spans="1:102" x14ac:dyDescent="0.3">
      <c r="A348" s="21">
        <v>43707</v>
      </c>
      <c r="B348" s="22">
        <v>2926.46</v>
      </c>
      <c r="C348" s="23">
        <v>5234.74</v>
      </c>
      <c r="D348" s="23">
        <v>5898.232</v>
      </c>
      <c r="E348" s="23">
        <f t="shared" si="372"/>
        <v>5215.3747318406458</v>
      </c>
      <c r="F348" s="23">
        <f>VLOOKUP($A348,Data!S$7:T$800,2,0)</f>
        <v>289.365341</v>
      </c>
      <c r="G348" s="23">
        <f>VLOOKUP($A348,Data!V$7:Y$800,4,0)</f>
        <v>28.544812253247528</v>
      </c>
      <c r="H348" s="23">
        <f>VLOOKUP($A348,Data!P$7:Q$800,2,0)</f>
        <v>51.883699999999997</v>
      </c>
      <c r="I348" s="23">
        <f>VLOOKUP($A348,Data!K$7:N$800,4,0)</f>
        <v>54.355260632730698</v>
      </c>
      <c r="J348" s="23">
        <f>VLOOKUP($A348,Data!AA$7:AB$800,2,0)</f>
        <v>531.67809999999997</v>
      </c>
      <c r="K348" s="23">
        <f>VLOOKUP($A348,Data!AD$7:AE$800,2,0)</f>
        <v>53.721600000000002</v>
      </c>
      <c r="L348" s="23">
        <f>VLOOKUP($A348,Data!AL$7:AO$800,4,0)</f>
        <v>286.56871941007347</v>
      </c>
      <c r="M348" s="23">
        <f>VLOOKUP($A348,Data!AG$7:AJ$800,4,0)</f>
        <v>28.920679751972681</v>
      </c>
      <c r="N348" s="23">
        <f>VLOOKUP($A348,Data!AQ$7:AU$800,5,0)</f>
        <v>29.159773971854531</v>
      </c>
      <c r="O348" s="24">
        <f>VLOOKUP($A348,Data!AQ$7:AW$800,7,0)</f>
        <v>29.100461469064996</v>
      </c>
      <c r="P348" s="32">
        <f t="shared" si="339"/>
        <v>6.4282734614895531E-4</v>
      </c>
      <c r="Q348" s="33">
        <f t="shared" si="325"/>
        <v>7.3792554981189085E-4</v>
      </c>
      <c r="R348" s="33">
        <f t="shared" si="326"/>
        <v>7.7744691320313919E-4</v>
      </c>
      <c r="S348" s="34">
        <f t="shared" si="340"/>
        <v>7.5725397814501165E-4</v>
      </c>
      <c r="T348" s="33">
        <f t="shared" si="341"/>
        <v>7.5553642494763373E-4</v>
      </c>
      <c r="U348" s="33">
        <f t="shared" si="373"/>
        <v>7.551438071358163E-4</v>
      </c>
      <c r="V348" s="33">
        <f t="shared" si="374"/>
        <v>7.4645578165677406E-4</v>
      </c>
      <c r="W348" s="33">
        <f t="shared" si="375"/>
        <v>8.9911886351368153E-4</v>
      </c>
      <c r="X348" s="33">
        <f t="shared" si="376"/>
        <v>7.732454077260531E-4</v>
      </c>
      <c r="Y348" s="33">
        <f t="shared" si="377"/>
        <v>7.5072697568812075E-4</v>
      </c>
      <c r="Z348" s="33">
        <f t="shared" si="378"/>
        <v>7.5876363472660024E-4</v>
      </c>
      <c r="AA348" s="33">
        <f t="shared" si="379"/>
        <v>7.6023648923850828E-4</v>
      </c>
      <c r="AB348" s="33">
        <f t="shared" si="380"/>
        <v>7.5029567164985878E-4</v>
      </c>
      <c r="AC348" s="35">
        <f t="shared" si="381"/>
        <v>-5.6278706911849774E-4</v>
      </c>
      <c r="AD348" s="32">
        <f t="shared" si="342"/>
        <v>1.7610875135742887E-5</v>
      </c>
      <c r="AE348" s="33">
        <f t="shared" si="343"/>
        <v>1.7218257323925457E-5</v>
      </c>
      <c r="AF348" s="33">
        <f t="shared" si="344"/>
        <v>8.5302318448832182E-6</v>
      </c>
      <c r="AG348" s="33">
        <f t="shared" si="345"/>
        <v>1.6119331370179069E-4</v>
      </c>
      <c r="AH348" s="33">
        <f t="shared" si="346"/>
        <v>3.5319857914162256E-5</v>
      </c>
      <c r="AI348" s="33">
        <f t="shared" si="347"/>
        <v>1.2801425876229899E-5</v>
      </c>
      <c r="AJ348" s="33">
        <f t="shared" si="348"/>
        <v>2.0838084914709398E-5</v>
      </c>
      <c r="AK348" s="33">
        <f t="shared" si="349"/>
        <v>2.2310939426617438E-5</v>
      </c>
      <c r="AL348" s="33">
        <f t="shared" si="350"/>
        <v>1.2370121837967929E-5</v>
      </c>
      <c r="AM348" s="35">
        <f t="shared" si="351"/>
        <v>-1.3007126189303886E-3</v>
      </c>
      <c r="AN348" s="52">
        <f t="shared" si="352"/>
        <v>-2.1910488255505456E-5</v>
      </c>
      <c r="AO348" s="34">
        <f t="shared" si="353"/>
        <v>-2.2303106067322886E-5</v>
      </c>
      <c r="AP348" s="34">
        <f t="shared" si="354"/>
        <v>-3.0991131546365125E-5</v>
      </c>
      <c r="AQ348" s="34">
        <f t="shared" si="355"/>
        <v>1.2167195031054234E-4</v>
      </c>
      <c r="AR348" s="34">
        <f t="shared" si="356"/>
        <v>-4.2015054770860871E-6</v>
      </c>
      <c r="AS348" s="34">
        <f t="shared" si="357"/>
        <v>-2.6719937515018444E-5</v>
      </c>
      <c r="AT348" s="34">
        <f t="shared" si="358"/>
        <v>-1.8683278476538945E-5</v>
      </c>
      <c r="AU348" s="34">
        <f t="shared" si="359"/>
        <v>-1.7210423964630905E-5</v>
      </c>
      <c r="AV348" s="34">
        <f t="shared" si="360"/>
        <v>-2.7151241553280414E-5</v>
      </c>
      <c r="AW348" s="53">
        <f t="shared" si="361"/>
        <v>-1.3402339823216369E-3</v>
      </c>
      <c r="AX348" s="52">
        <f t="shared" si="362"/>
        <v>-1.717553197444488E-6</v>
      </c>
      <c r="AY348" s="34">
        <f t="shared" si="363"/>
        <v>-2.1101710092619186E-6</v>
      </c>
      <c r="AZ348" s="34">
        <f t="shared" si="364"/>
        <v>-1.0798196488304157E-5</v>
      </c>
      <c r="BA348" s="34">
        <f t="shared" si="365"/>
        <v>1.4186488536860331E-4</v>
      </c>
      <c r="BB348" s="34">
        <f t="shared" si="366"/>
        <v>1.5991429580974881E-5</v>
      </c>
      <c r="BC348" s="34">
        <f t="shared" si="367"/>
        <v>-6.5270024569574758E-6</v>
      </c>
      <c r="BD348" s="34">
        <f t="shared" si="368"/>
        <v>1.5096565815220231E-6</v>
      </c>
      <c r="BE348" s="34">
        <f t="shared" si="369"/>
        <v>2.9825110934300625E-6</v>
      </c>
      <c r="BF348" s="34">
        <f t="shared" si="370"/>
        <v>-6.9583064952194462E-6</v>
      </c>
      <c r="BG348" s="53">
        <f t="shared" si="371"/>
        <v>-1.320041047263576E-3</v>
      </c>
      <c r="BH348" s="32">
        <v>1.7610875135742887E-5</v>
      </c>
      <c r="BI348" s="33">
        <v>1.7218257323925457E-5</v>
      </c>
      <c r="BJ348" s="33">
        <v>8.5302318448832182E-6</v>
      </c>
      <c r="BK348" s="33">
        <v>1.6119331370179069E-4</v>
      </c>
      <c r="BL348" s="33">
        <v>3.5319857914162256E-5</v>
      </c>
      <c r="BM348" s="33">
        <v>1.2801425876229899E-5</v>
      </c>
      <c r="BN348" s="33">
        <v>2.0838084914709398E-5</v>
      </c>
      <c r="BO348" s="33">
        <v>2.2310939426617438E-5</v>
      </c>
      <c r="BP348" s="33">
        <v>1.2370121837967929E-5</v>
      </c>
      <c r="BQ348" s="35">
        <v>-1.3007126189303886E-3</v>
      </c>
      <c r="BR348" s="32">
        <v>-2.1910488255505456E-5</v>
      </c>
      <c r="BS348" s="33">
        <v>-2.2303106067322886E-5</v>
      </c>
      <c r="BT348" s="33">
        <v>-3.0991131546365125E-5</v>
      </c>
      <c r="BU348" s="33">
        <v>1.2167195031054234E-4</v>
      </c>
      <c r="BV348" s="33">
        <v>-4.2015054770860871E-6</v>
      </c>
      <c r="BW348" s="33">
        <v>-2.6719937515018444E-5</v>
      </c>
      <c r="BX348" s="33">
        <v>-1.8683278476538945E-5</v>
      </c>
      <c r="BY348" s="33">
        <v>-1.7210423964630905E-5</v>
      </c>
      <c r="BZ348" s="33">
        <v>-2.7151241553280414E-5</v>
      </c>
      <c r="CA348" s="35">
        <v>-1.3402339823216369E-3</v>
      </c>
      <c r="CB348" s="52">
        <v>-1.717553197444488E-6</v>
      </c>
      <c r="CC348" s="34">
        <v>-2.1101710092619186E-6</v>
      </c>
      <c r="CD348" s="34">
        <v>-1.0798196488304157E-5</v>
      </c>
      <c r="CE348" s="34">
        <v>1.4186488536860331E-4</v>
      </c>
      <c r="CF348" s="34">
        <v>1.5991429580974881E-5</v>
      </c>
      <c r="CG348" s="34">
        <v>-6.5270024569574758E-6</v>
      </c>
      <c r="CH348" s="34">
        <v>1.5096565815220231E-6</v>
      </c>
      <c r="CI348" s="34">
        <v>2.9825110934300625E-6</v>
      </c>
      <c r="CJ348" s="34">
        <v>-6.9583064952194462E-6</v>
      </c>
      <c r="CK348" s="53">
        <v>-1.320041047263576E-3</v>
      </c>
      <c r="CL348" s="33">
        <v>0</v>
      </c>
      <c r="CM348" s="33">
        <f t="shared" si="382"/>
        <v>1.0001472409498335E-2</v>
      </c>
      <c r="CN348" s="33">
        <f t="shared" si="328"/>
        <v>4.9837109161854354E-3</v>
      </c>
      <c r="CO348" s="33">
        <f t="shared" si="329"/>
        <v>4.0076126767365494E-3</v>
      </c>
      <c r="CP348" s="33">
        <f t="shared" si="330"/>
        <v>4.1966687072121367E-3</v>
      </c>
      <c r="CQ348" s="33">
        <f t="shared" si="331"/>
        <v>3.4381519801942595E-3</v>
      </c>
      <c r="CR348" s="33">
        <f t="shared" si="332"/>
        <v>3.5367480300738663E-3</v>
      </c>
      <c r="CS348" s="33">
        <f t="shared" si="333"/>
        <v>8.47614821205811E-3</v>
      </c>
      <c r="CT348" s="33">
        <f t="shared" si="334"/>
        <v>8.8262345860126157E-3</v>
      </c>
      <c r="CU348" s="33">
        <f t="shared" si="335"/>
        <v>3.506150454157142E-3</v>
      </c>
      <c r="CV348" s="33">
        <f t="shared" si="336"/>
        <v>3.9599520799986632E-3</v>
      </c>
      <c r="CW348" s="33">
        <f t="shared" si="337"/>
        <v>7.1136832703722064E-3</v>
      </c>
      <c r="CX348" s="35">
        <f t="shared" si="338"/>
        <v>5.6765404298890765E-3</v>
      </c>
    </row>
    <row r="349" spans="1:102" x14ac:dyDescent="0.3">
      <c r="A349" s="21">
        <v>43706</v>
      </c>
      <c r="B349" s="22">
        <v>2924.58</v>
      </c>
      <c r="C349" s="23">
        <v>5230.88</v>
      </c>
      <c r="D349" s="23">
        <v>5893.65</v>
      </c>
      <c r="E349" s="23">
        <f t="shared" si="372"/>
        <v>5211.4283569855006</v>
      </c>
      <c r="F349" s="23">
        <f>VLOOKUP($A349,Data!S$7:T$800,2,0)</f>
        <v>289.14688000000001</v>
      </c>
      <c r="G349" s="23">
        <f>VLOOKUP($A349,Data!V$7:Y$800,4,0)</f>
        <v>28.523273080221756</v>
      </c>
      <c r="H349" s="23">
        <f>VLOOKUP($A349,Data!P$7:Q$800,2,0)</f>
        <v>51.844999999999999</v>
      </c>
      <c r="I349" s="23">
        <f>VLOOKUP($A349,Data!K$7:N$800,4,0)</f>
        <v>54.306432694684766</v>
      </c>
      <c r="J349" s="23">
        <f>VLOOKUP($A349,Data!AA$7:AB$800,2,0)</f>
        <v>531.26729999999998</v>
      </c>
      <c r="K349" s="23">
        <f>VLOOKUP($A349,Data!AD$7:AE$800,2,0)</f>
        <v>53.6813</v>
      </c>
      <c r="L349" s="23">
        <f>VLOOKUP($A349,Data!AL$7:AO$800,4,0)</f>
        <v>286.35144634583486</v>
      </c>
      <c r="M349" s="23">
        <f>VLOOKUP($A349,Data!AG$7:AJ$800,4,0)</f>
        <v>28.89870989821614</v>
      </c>
      <c r="N349" s="23">
        <f>VLOOKUP($A349,Data!AQ$7:AU$800,5,0)</f>
        <v>29.137911922658045</v>
      </c>
      <c r="O349" s="24">
        <f>VLOOKUP($A349,Data!AQ$7:AW$800,7,0)</f>
        <v>29.116848054643636</v>
      </c>
      <c r="P349" s="32">
        <f t="shared" si="339"/>
        <v>1.2687244194824032E-2</v>
      </c>
      <c r="Q349" s="33">
        <f t="shared" si="325"/>
        <v>1.2806065745807116E-2</v>
      </c>
      <c r="R349" s="33">
        <f t="shared" si="326"/>
        <v>1.2856514356813342E-2</v>
      </c>
      <c r="S349" s="34">
        <f t="shared" si="340"/>
        <v>1.2831123832514946E-2</v>
      </c>
      <c r="T349" s="33">
        <f t="shared" si="341"/>
        <v>1.2829435041603166E-2</v>
      </c>
      <c r="U349" s="33">
        <f t="shared" si="373"/>
        <v>1.282879875856513E-2</v>
      </c>
      <c r="V349" s="33">
        <f t="shared" si="374"/>
        <v>1.2827124895484099E-2</v>
      </c>
      <c r="W349" s="33">
        <f t="shared" si="375"/>
        <v>1.2748133309051113E-2</v>
      </c>
      <c r="X349" s="33">
        <f t="shared" si="376"/>
        <v>1.2854492294739783E-2</v>
      </c>
      <c r="Y349" s="33">
        <f t="shared" si="377"/>
        <v>1.2856628031373774E-2</v>
      </c>
      <c r="Z349" s="33">
        <f t="shared" si="378"/>
        <v>1.2833801629914099E-2</v>
      </c>
      <c r="AA349" s="33">
        <f t="shared" si="379"/>
        <v>1.2883398138918034E-2</v>
      </c>
      <c r="AB349" s="33">
        <f t="shared" si="380"/>
        <v>1.2823011128498818E-2</v>
      </c>
      <c r="AC349" s="35">
        <f t="shared" si="381"/>
        <v>1.1542849444074132E-2</v>
      </c>
      <c r="AD349" s="32">
        <f t="shared" si="342"/>
        <v>2.3369295796049627E-5</v>
      </c>
      <c r="AE349" s="33">
        <f t="shared" si="343"/>
        <v>2.2733012758013871E-5</v>
      </c>
      <c r="AF349" s="33">
        <f t="shared" si="344"/>
        <v>2.1059149676982969E-5</v>
      </c>
      <c r="AG349" s="33">
        <f t="shared" si="345"/>
        <v>-5.7932436756003014E-5</v>
      </c>
      <c r="AH349" s="33">
        <f t="shared" si="346"/>
        <v>4.8426548932667401E-5</v>
      </c>
      <c r="AI349" s="33">
        <f t="shared" si="347"/>
        <v>5.056228556665765E-5</v>
      </c>
      <c r="AJ349" s="33">
        <f t="shared" si="348"/>
        <v>2.7735884106983022E-5</v>
      </c>
      <c r="AK349" s="33">
        <f t="shared" si="349"/>
        <v>7.7332393110918218E-5</v>
      </c>
      <c r="AL349" s="33">
        <f t="shared" si="350"/>
        <v>1.6945382691702093E-5</v>
      </c>
      <c r="AM349" s="35">
        <f t="shared" si="351"/>
        <v>-1.2632163017329834E-3</v>
      </c>
      <c r="AN349" s="52">
        <f t="shared" si="352"/>
        <v>-2.7079315210176702E-5</v>
      </c>
      <c r="AO349" s="34">
        <f t="shared" si="353"/>
        <v>-2.7715598248212459E-5</v>
      </c>
      <c r="AP349" s="34">
        <f t="shared" si="354"/>
        <v>-2.938946132924336E-5</v>
      </c>
      <c r="AQ349" s="34">
        <f t="shared" si="355"/>
        <v>-1.0838104776222934E-4</v>
      </c>
      <c r="AR349" s="34">
        <f t="shared" si="356"/>
        <v>-2.0220620735589279E-6</v>
      </c>
      <c r="AS349" s="34">
        <f t="shared" si="357"/>
        <v>1.1367456043132051E-7</v>
      </c>
      <c r="AT349" s="34">
        <f t="shared" si="358"/>
        <v>-2.2712726899243307E-5</v>
      </c>
      <c r="AU349" s="34">
        <f t="shared" si="359"/>
        <v>2.6883782104691889E-5</v>
      </c>
      <c r="AV349" s="34">
        <f t="shared" si="360"/>
        <v>-3.3503228314524236E-5</v>
      </c>
      <c r="AW349" s="53">
        <f t="shared" si="361"/>
        <v>-1.3136649127392097E-3</v>
      </c>
      <c r="AX349" s="52">
        <f t="shared" si="362"/>
        <v>-1.6887909117802025E-6</v>
      </c>
      <c r="AY349" s="34">
        <f t="shared" si="363"/>
        <v>-2.3250739498159589E-6</v>
      </c>
      <c r="AZ349" s="34">
        <f t="shared" si="364"/>
        <v>-3.9989370308468608E-6</v>
      </c>
      <c r="BA349" s="34">
        <f t="shared" si="365"/>
        <v>-8.2990523463832844E-5</v>
      </c>
      <c r="BB349" s="34">
        <f t="shared" si="366"/>
        <v>2.3368462224837572E-5</v>
      </c>
      <c r="BC349" s="34">
        <f t="shared" si="367"/>
        <v>2.550419885882782E-5</v>
      </c>
      <c r="BD349" s="34">
        <f t="shared" si="368"/>
        <v>2.6777973991531923E-6</v>
      </c>
      <c r="BE349" s="34">
        <f t="shared" si="369"/>
        <v>5.2274306403088389E-5</v>
      </c>
      <c r="BF349" s="34">
        <f t="shared" si="370"/>
        <v>-8.1127040161277364E-6</v>
      </c>
      <c r="BG349" s="53">
        <f t="shared" si="371"/>
        <v>-1.2882743884408132E-3</v>
      </c>
      <c r="BH349" s="32">
        <v>2.3369295796049627E-5</v>
      </c>
      <c r="BI349" s="33">
        <v>2.2733012758013871E-5</v>
      </c>
      <c r="BJ349" s="33">
        <v>2.1059149676982969E-5</v>
      </c>
      <c r="BK349" s="33">
        <v>-5.7932436756003014E-5</v>
      </c>
      <c r="BL349" s="33">
        <v>4.8426548932667401E-5</v>
      </c>
      <c r="BM349" s="33">
        <v>5.056228556665765E-5</v>
      </c>
      <c r="BN349" s="33">
        <v>2.7735884106983022E-5</v>
      </c>
      <c r="BO349" s="33">
        <v>7.7332393110918218E-5</v>
      </c>
      <c r="BP349" s="33">
        <v>1.6945382691702093E-5</v>
      </c>
      <c r="BQ349" s="35">
        <v>-1.2632163017329834E-3</v>
      </c>
      <c r="BR349" s="32">
        <v>-2.7079315210176702E-5</v>
      </c>
      <c r="BS349" s="33">
        <v>-2.7715598248212459E-5</v>
      </c>
      <c r="BT349" s="33">
        <v>-2.938946132924336E-5</v>
      </c>
      <c r="BU349" s="33">
        <v>-1.0838104776222934E-4</v>
      </c>
      <c r="BV349" s="33">
        <v>-2.0220620735589279E-6</v>
      </c>
      <c r="BW349" s="33">
        <v>1.1367456043132051E-7</v>
      </c>
      <c r="BX349" s="33">
        <v>-2.2712726899243307E-5</v>
      </c>
      <c r="BY349" s="33">
        <v>2.6883782104691889E-5</v>
      </c>
      <c r="BZ349" s="33">
        <v>-3.3503228314524236E-5</v>
      </c>
      <c r="CA349" s="35">
        <v>-1.3136649127392097E-3</v>
      </c>
      <c r="CB349" s="52">
        <v>-1.6887909117802025E-6</v>
      </c>
      <c r="CC349" s="34">
        <v>-2.3250739498159589E-6</v>
      </c>
      <c r="CD349" s="34">
        <v>-3.9989370308468608E-6</v>
      </c>
      <c r="CE349" s="34">
        <v>-8.2990523463832844E-5</v>
      </c>
      <c r="CF349" s="34">
        <v>2.3368462224837572E-5</v>
      </c>
      <c r="CG349" s="34">
        <v>2.550419885882782E-5</v>
      </c>
      <c r="CH349" s="34">
        <v>2.6777973991531923E-6</v>
      </c>
      <c r="CI349" s="34">
        <v>5.2274306403088389E-5</v>
      </c>
      <c r="CJ349" s="34">
        <v>-8.1127040161277364E-6</v>
      </c>
      <c r="CK349" s="53">
        <v>-1.2882743884408132E-3</v>
      </c>
      <c r="CL349" s="33">
        <v>0</v>
      </c>
      <c r="CM349" s="33">
        <f t="shared" si="382"/>
        <v>9.9615867832385518E-3</v>
      </c>
      <c r="CN349" s="33">
        <f t="shared" si="328"/>
        <v>4.964300858896209E-3</v>
      </c>
      <c r="CO349" s="33">
        <f t="shared" si="329"/>
        <v>3.9899445729303373E-3</v>
      </c>
      <c r="CP349" s="33">
        <f t="shared" si="330"/>
        <v>4.1793912375407416E-3</v>
      </c>
      <c r="CQ349" s="33">
        <f t="shared" si="331"/>
        <v>3.4295988046828541E-3</v>
      </c>
      <c r="CR349" s="33">
        <f t="shared" si="332"/>
        <v>3.3751299301196802E-3</v>
      </c>
      <c r="CS349" s="33">
        <f t="shared" si="333"/>
        <v>8.4405564989222803E-3</v>
      </c>
      <c r="CT349" s="33">
        <f t="shared" si="334"/>
        <v>8.8133298596748677E-3</v>
      </c>
      <c r="CU349" s="33">
        <f t="shared" si="335"/>
        <v>3.485255162368972E-3</v>
      </c>
      <c r="CV349" s="33">
        <f t="shared" si="336"/>
        <v>3.9375698061423492E-3</v>
      </c>
      <c r="CW349" s="33">
        <f t="shared" si="337"/>
        <v>7.1012344916703274E-3</v>
      </c>
      <c r="CX349" s="35">
        <f t="shared" si="338"/>
        <v>6.9853731907421057E-3</v>
      </c>
    </row>
    <row r="350" spans="1:102" x14ac:dyDescent="0.3">
      <c r="A350" s="21">
        <v>43705</v>
      </c>
      <c r="B350" s="22">
        <v>2887.94</v>
      </c>
      <c r="C350" s="23">
        <v>5164.74</v>
      </c>
      <c r="D350" s="23">
        <v>5818.84</v>
      </c>
      <c r="E350" s="23">
        <f t="shared" si="372"/>
        <v>5145.4070025668752</v>
      </c>
      <c r="F350" s="23">
        <f>VLOOKUP($A350,Data!S$7:T$800,2,0)</f>
        <v>285.48427800000002</v>
      </c>
      <c r="G350" s="23">
        <f>VLOOKUP($A350,Data!V$7:Y$800,4,0)</f>
        <v>28.161988595884154</v>
      </c>
      <c r="H350" s="23">
        <f>VLOOKUP($A350,Data!P$7:Q$800,2,0)</f>
        <v>51.188400000000001</v>
      </c>
      <c r="I350" s="23">
        <f>VLOOKUP($A350,Data!K$7:N$800,4,0)</f>
        <v>53.622841562041728</v>
      </c>
      <c r="J350" s="23">
        <f>VLOOKUP($A350,Data!AA$7:AB$800,2,0)</f>
        <v>524.52480000000003</v>
      </c>
      <c r="K350" s="23">
        <f>VLOOKUP($A350,Data!AD$7:AE$800,2,0)</f>
        <v>52.999899999999997</v>
      </c>
      <c r="L350" s="23">
        <f>VLOOKUP($A350,Data!AL$7:AO$800,4,0)</f>
        <v>282.72303499845742</v>
      </c>
      <c r="M350" s="23">
        <f>VLOOKUP($A350,Data!AG$7:AJ$800,4,0)</f>
        <v>28.531131965747402</v>
      </c>
      <c r="N350" s="23">
        <f>VLOOKUP($A350,Data!AQ$7:AU$800,5,0)</f>
        <v>28.769006630479549</v>
      </c>
      <c r="O350" s="24">
        <f>VLOOKUP($A350,Data!AQ$7:AW$800,7,0)</f>
        <v>28.784591844671471</v>
      </c>
      <c r="P350" s="32">
        <f t="shared" si="339"/>
        <v>6.545469754213773E-3</v>
      </c>
      <c r="Q350" s="33">
        <f t="shared" si="325"/>
        <v>6.5717927429631562E-3</v>
      </c>
      <c r="R350" s="33">
        <f t="shared" si="326"/>
        <v>6.5828418488420581E-3</v>
      </c>
      <c r="S350" s="34">
        <f t="shared" si="340"/>
        <v>6.5772360346478152E-3</v>
      </c>
      <c r="T350" s="33">
        <f t="shared" si="341"/>
        <v>6.5788504303467832E-3</v>
      </c>
      <c r="U350" s="33">
        <f t="shared" si="373"/>
        <v>6.5797885693956726E-3</v>
      </c>
      <c r="V350" s="33">
        <f t="shared" si="374"/>
        <v>6.5895428615252438E-3</v>
      </c>
      <c r="W350" s="33">
        <f t="shared" si="375"/>
        <v>6.5994500458295136E-3</v>
      </c>
      <c r="X350" s="33">
        <f t="shared" si="376"/>
        <v>6.5799775857040554E-3</v>
      </c>
      <c r="Y350" s="33">
        <f t="shared" si="377"/>
        <v>6.5865067773787089E-3</v>
      </c>
      <c r="Z350" s="33">
        <f t="shared" si="378"/>
        <v>6.6005854825363919E-3</v>
      </c>
      <c r="AA350" s="33">
        <f t="shared" si="379"/>
        <v>6.629870693769746E-3</v>
      </c>
      <c r="AB350" s="33">
        <f t="shared" si="380"/>
        <v>6.5868405105347083E-3</v>
      </c>
      <c r="AC350" s="35">
        <f t="shared" si="381"/>
        <v>8.0765641910882646E-3</v>
      </c>
      <c r="AD350" s="32">
        <f t="shared" si="342"/>
        <v>7.0576873836269982E-6</v>
      </c>
      <c r="AE350" s="33">
        <f t="shared" si="343"/>
        <v>7.9958264325163952E-6</v>
      </c>
      <c r="AF350" s="33">
        <f t="shared" si="344"/>
        <v>1.7750118562087636E-5</v>
      </c>
      <c r="AG350" s="33">
        <f t="shared" si="345"/>
        <v>2.7657302866357369E-5</v>
      </c>
      <c r="AH350" s="33">
        <f t="shared" si="346"/>
        <v>8.1848427408992563E-6</v>
      </c>
      <c r="AI350" s="33">
        <f t="shared" si="347"/>
        <v>1.4714034415552746E-5</v>
      </c>
      <c r="AJ350" s="33">
        <f t="shared" si="348"/>
        <v>2.8792739573235693E-5</v>
      </c>
      <c r="AK350" s="33">
        <f t="shared" si="349"/>
        <v>5.807795080658984E-5</v>
      </c>
      <c r="AL350" s="33">
        <f t="shared" si="350"/>
        <v>1.5047767571552129E-5</v>
      </c>
      <c r="AM350" s="35">
        <f t="shared" si="351"/>
        <v>1.5047714481251084E-3</v>
      </c>
      <c r="AN350" s="52">
        <f t="shared" si="352"/>
        <v>-3.9914184952749565E-6</v>
      </c>
      <c r="AO350" s="34">
        <f t="shared" si="353"/>
        <v>-3.0532794463855595E-6</v>
      </c>
      <c r="AP350" s="34">
        <f t="shared" si="354"/>
        <v>6.7010126831856809E-6</v>
      </c>
      <c r="AQ350" s="34">
        <f t="shared" si="355"/>
        <v>1.6608196987455415E-5</v>
      </c>
      <c r="AR350" s="34">
        <f t="shared" si="356"/>
        <v>-2.8642631380026984E-6</v>
      </c>
      <c r="AS350" s="34">
        <f t="shared" si="357"/>
        <v>3.6649285366507911E-6</v>
      </c>
      <c r="AT350" s="34">
        <f t="shared" si="358"/>
        <v>1.7743633694333738E-5</v>
      </c>
      <c r="AU350" s="34">
        <f t="shared" si="359"/>
        <v>4.7028844927687885E-5</v>
      </c>
      <c r="AV350" s="34">
        <f t="shared" si="360"/>
        <v>3.9986616926501739E-6</v>
      </c>
      <c r="AW350" s="53">
        <f t="shared" si="361"/>
        <v>1.4937223422462065E-3</v>
      </c>
      <c r="AX350" s="52">
        <f t="shared" si="362"/>
        <v>1.6143956989012054E-6</v>
      </c>
      <c r="AY350" s="34">
        <f t="shared" si="363"/>
        <v>2.5525347477906024E-6</v>
      </c>
      <c r="AZ350" s="34">
        <f t="shared" si="364"/>
        <v>1.2306826877361843E-5</v>
      </c>
      <c r="BA350" s="34">
        <f t="shared" si="365"/>
        <v>2.2214011181631577E-5</v>
      </c>
      <c r="BB350" s="34">
        <f t="shared" si="366"/>
        <v>2.7415510561734635E-6</v>
      </c>
      <c r="BC350" s="34">
        <f t="shared" si="367"/>
        <v>9.270742730826953E-6</v>
      </c>
      <c r="BD350" s="34">
        <f t="shared" si="368"/>
        <v>2.33494478885099E-5</v>
      </c>
      <c r="BE350" s="34">
        <f t="shared" si="369"/>
        <v>5.2634659121864047E-5</v>
      </c>
      <c r="BF350" s="34">
        <f t="shared" si="370"/>
        <v>9.6044758868263358E-6</v>
      </c>
      <c r="BG350" s="53">
        <f t="shared" si="371"/>
        <v>1.4993281564403826E-3</v>
      </c>
      <c r="BH350" s="32">
        <v>7.0576873836269982E-6</v>
      </c>
      <c r="BI350" s="33">
        <v>7.9958264325163952E-6</v>
      </c>
      <c r="BJ350" s="33">
        <v>1.7750118562087636E-5</v>
      </c>
      <c r="BK350" s="33">
        <v>2.7657302866357369E-5</v>
      </c>
      <c r="BL350" s="33">
        <v>8.1848427408992563E-6</v>
      </c>
      <c r="BM350" s="33">
        <v>1.4714034415552746E-5</v>
      </c>
      <c r="BN350" s="33">
        <v>2.8792739573235693E-5</v>
      </c>
      <c r="BO350" s="33">
        <v>5.807795080658984E-5</v>
      </c>
      <c r="BP350" s="33">
        <v>1.5047767571552129E-5</v>
      </c>
      <c r="BQ350" s="35">
        <v>1.5047714481251084E-3</v>
      </c>
      <c r="BR350" s="32">
        <v>-3.9914184952749565E-6</v>
      </c>
      <c r="BS350" s="33">
        <v>-3.0532794463855595E-6</v>
      </c>
      <c r="BT350" s="33">
        <v>6.7010126831856809E-6</v>
      </c>
      <c r="BU350" s="33">
        <v>1.6608196987455415E-5</v>
      </c>
      <c r="BV350" s="33">
        <v>-2.8642631380026984E-6</v>
      </c>
      <c r="BW350" s="33">
        <v>3.6649285366507911E-6</v>
      </c>
      <c r="BX350" s="33">
        <v>1.7743633694333738E-5</v>
      </c>
      <c r="BY350" s="33">
        <v>4.7028844927687885E-5</v>
      </c>
      <c r="BZ350" s="33">
        <v>3.9986616926501739E-6</v>
      </c>
      <c r="CA350" s="35">
        <v>1.4937223422462065E-3</v>
      </c>
      <c r="CB350" s="52">
        <v>1.6143956989012054E-6</v>
      </c>
      <c r="CC350" s="34">
        <v>2.5525347477906024E-6</v>
      </c>
      <c r="CD350" s="34">
        <v>1.2306826877361843E-5</v>
      </c>
      <c r="CE350" s="34">
        <v>2.2214011181631577E-5</v>
      </c>
      <c r="CF350" s="34">
        <v>2.7415510561734635E-6</v>
      </c>
      <c r="CG350" s="34">
        <v>9.270742730826953E-6</v>
      </c>
      <c r="CH350" s="34">
        <v>2.33494478885099E-5</v>
      </c>
      <c r="CI350" s="34">
        <v>5.2634659121864047E-5</v>
      </c>
      <c r="CJ350" s="34">
        <v>9.6044758868263358E-6</v>
      </c>
      <c r="CK350" s="53">
        <v>1.4993281564403826E-3</v>
      </c>
      <c r="CL350" s="33">
        <v>0</v>
      </c>
      <c r="CM350" s="33">
        <f t="shared" si="382"/>
        <v>9.9112823635101321E-3</v>
      </c>
      <c r="CN350" s="33">
        <f t="shared" si="328"/>
        <v>4.9394374023965515E-3</v>
      </c>
      <c r="CO350" s="33">
        <f t="shared" si="329"/>
        <v>3.9667792331610219E-3</v>
      </c>
      <c r="CP350" s="33">
        <f t="shared" si="330"/>
        <v>4.1568523613355612E-3</v>
      </c>
      <c r="CQ350" s="33">
        <f t="shared" si="331"/>
        <v>3.4087350525260351E-3</v>
      </c>
      <c r="CR350" s="33">
        <f t="shared" si="332"/>
        <v>3.4325262010634905E-3</v>
      </c>
      <c r="CS350" s="33">
        <f t="shared" si="333"/>
        <v>8.392340988869762E-3</v>
      </c>
      <c r="CT350" s="33">
        <f t="shared" si="334"/>
        <v>8.7629694174800044E-3</v>
      </c>
      <c r="CU350" s="33">
        <f t="shared" si="335"/>
        <v>3.4577752829503261E-3</v>
      </c>
      <c r="CV350" s="33">
        <f t="shared" si="336"/>
        <v>3.8609204159463228E-3</v>
      </c>
      <c r="CW350" s="33">
        <f t="shared" si="337"/>
        <v>7.0843848391246578E-3</v>
      </c>
      <c r="CX350" s="35">
        <f t="shared" si="338"/>
        <v>8.2428981089601727E-3</v>
      </c>
    </row>
    <row r="351" spans="1:102" x14ac:dyDescent="0.3">
      <c r="A351" s="21">
        <v>43704</v>
      </c>
      <c r="B351" s="22">
        <v>2869.16</v>
      </c>
      <c r="C351" s="23">
        <v>5131.0200000000004</v>
      </c>
      <c r="D351" s="23">
        <v>5780.7860000000001</v>
      </c>
      <c r="E351" s="23">
        <f t="shared" si="372"/>
        <v>5111.7855822340125</v>
      </c>
      <c r="F351" s="23">
        <f>VLOOKUP($A351,Data!S$7:T$800,2,0)</f>
        <v>283.61839500000002</v>
      </c>
      <c r="G351" s="23">
        <f>VLOOKUP($A351,Data!V$7:Y$800,4,0)</f>
        <v>27.977899929730818</v>
      </c>
      <c r="H351" s="23">
        <f>VLOOKUP($A351,Data!P$7:Q$800,2,0)</f>
        <v>50.853299999999997</v>
      </c>
      <c r="I351" s="23">
        <f>VLOOKUP($A351,Data!K$7:N$800,4,0)</f>
        <v>53.271280408111025</v>
      </c>
      <c r="J351" s="23">
        <f>VLOOKUP($A351,Data!AA$7:AB$800,2,0)</f>
        <v>521.096</v>
      </c>
      <c r="K351" s="23">
        <f>VLOOKUP($A351,Data!AD$7:AE$800,2,0)</f>
        <v>52.653100000000002</v>
      </c>
      <c r="L351" s="23">
        <f>VLOOKUP($A351,Data!AL$7:AO$800,4,0)</f>
        <v>280.86913426831342</v>
      </c>
      <c r="M351" s="23">
        <f>VLOOKUP($A351,Data!AG$7:AJ$800,4,0)</f>
        <v>28.34322008156159</v>
      </c>
      <c r="N351" s="23">
        <f>VLOOKUP($A351,Data!AQ$7:AU$800,5,0)</f>
        <v>28.580749789941702</v>
      </c>
      <c r="O351" s="24">
        <f>VLOOKUP($A351,Data!AQ$7:AW$800,7,0)</f>
        <v>28.553973842025695</v>
      </c>
      <c r="P351" s="32">
        <f t="shared" si="339"/>
        <v>-3.2031906836484936E-3</v>
      </c>
      <c r="Q351" s="33">
        <f t="shared" si="325"/>
        <v>-3.2015541525011182E-3</v>
      </c>
      <c r="R351" s="33">
        <f t="shared" si="326"/>
        <v>-3.1988139333859467E-3</v>
      </c>
      <c r="S351" s="34">
        <f t="shared" si="340"/>
        <v>-3.1994704459253286E-3</v>
      </c>
      <c r="T351" s="33">
        <f t="shared" si="341"/>
        <v>7.8376468622440854E-3</v>
      </c>
      <c r="U351" s="33">
        <f t="shared" si="373"/>
        <v>7.8375198751412523E-3</v>
      </c>
      <c r="V351" s="33">
        <f t="shared" si="374"/>
        <v>-3.218503454696986E-3</v>
      </c>
      <c r="W351" s="33">
        <f t="shared" si="375"/>
        <v>-3.2888726475424068E-3</v>
      </c>
      <c r="X351" s="33">
        <f t="shared" si="376"/>
        <v>-3.2012196579945806E-3</v>
      </c>
      <c r="Y351" s="33">
        <f t="shared" si="377"/>
        <v>7.834422457784429E-3</v>
      </c>
      <c r="Z351" s="33">
        <f t="shared" si="378"/>
        <v>-3.2353801433048224E-3</v>
      </c>
      <c r="AA351" s="33">
        <f t="shared" si="379"/>
        <v>7.8620711393788678E-3</v>
      </c>
      <c r="AB351" s="33">
        <f t="shared" si="380"/>
        <v>-3.1896439201859472E-3</v>
      </c>
      <c r="AC351" s="35">
        <f t="shared" si="381"/>
        <v>-2.9212897824423267E-3</v>
      </c>
      <c r="AD351" s="32">
        <f t="shared" si="342"/>
        <v>4.4307259758902262E-6</v>
      </c>
      <c r="AE351" s="33">
        <f t="shared" si="343"/>
        <v>4.303738873057128E-6</v>
      </c>
      <c r="AF351" s="33">
        <f t="shared" si="344"/>
        <v>-1.6949302195867766E-5</v>
      </c>
      <c r="AG351" s="33">
        <f t="shared" si="345"/>
        <v>-8.7318495041288635E-5</v>
      </c>
      <c r="AH351" s="33">
        <f t="shared" si="346"/>
        <v>3.3449450653755264E-7</v>
      </c>
      <c r="AI351" s="33">
        <f t="shared" si="347"/>
        <v>1.2063215162338992E-6</v>
      </c>
      <c r="AJ351" s="33">
        <f t="shared" si="348"/>
        <v>-3.3825990803704187E-5</v>
      </c>
      <c r="AK351" s="33">
        <f t="shared" si="349"/>
        <v>2.8855003110672683E-5</v>
      </c>
      <c r="AL351" s="33">
        <f t="shared" si="350"/>
        <v>1.1910232315170965E-5</v>
      </c>
      <c r="AM351" s="35">
        <f t="shared" si="351"/>
        <v>2.8026437005879146E-4</v>
      </c>
      <c r="AN351" s="52">
        <f t="shared" si="352"/>
        <v>-3.5597357918026873E-5</v>
      </c>
      <c r="AO351" s="34">
        <f t="shared" si="353"/>
        <v>-3.5724345020859971E-5</v>
      </c>
      <c r="AP351" s="34">
        <f t="shared" si="354"/>
        <v>-1.9689521311039293E-5</v>
      </c>
      <c r="AQ351" s="34">
        <f t="shared" si="355"/>
        <v>-9.0058714156460162E-5</v>
      </c>
      <c r="AR351" s="34">
        <f t="shared" si="356"/>
        <v>-2.4057246086339745E-6</v>
      </c>
      <c r="AS351" s="34">
        <f t="shared" si="357"/>
        <v>-3.88217623776832E-5</v>
      </c>
      <c r="AT351" s="34">
        <f t="shared" si="358"/>
        <v>-3.6566209918875714E-5</v>
      </c>
      <c r="AU351" s="34">
        <f t="shared" si="359"/>
        <v>-1.1173080783244416E-5</v>
      </c>
      <c r="AV351" s="34">
        <f t="shared" si="360"/>
        <v>9.1700131999994383E-6</v>
      </c>
      <c r="AW351" s="53">
        <f t="shared" si="361"/>
        <v>2.7752415094361993E-4</v>
      </c>
      <c r="AX351" s="52">
        <f t="shared" si="362"/>
        <v>-1.6314980142206892E-5</v>
      </c>
      <c r="AY351" s="34">
        <f t="shared" si="363"/>
        <v>-1.644196724503999E-5</v>
      </c>
      <c r="AZ351" s="34">
        <f t="shared" si="364"/>
        <v>-1.9033008771818238E-5</v>
      </c>
      <c r="BA351" s="34">
        <f t="shared" si="365"/>
        <v>-8.9402201617239108E-5</v>
      </c>
      <c r="BB351" s="34">
        <f t="shared" si="366"/>
        <v>-1.7492120694129198E-6</v>
      </c>
      <c r="BC351" s="34">
        <f t="shared" si="367"/>
        <v>-1.9539384601863219E-5</v>
      </c>
      <c r="BD351" s="34">
        <f t="shared" si="368"/>
        <v>-3.5909697379654659E-5</v>
      </c>
      <c r="BE351" s="34">
        <f t="shared" si="369"/>
        <v>8.1092969925755654E-6</v>
      </c>
      <c r="BF351" s="34">
        <f t="shared" si="370"/>
        <v>9.826525739220493E-6</v>
      </c>
      <c r="BG351" s="53">
        <f t="shared" si="371"/>
        <v>2.7818066348284098E-4</v>
      </c>
      <c r="BH351" s="32">
        <v>4.4307259758902262E-6</v>
      </c>
      <c r="BI351" s="33">
        <v>4.303738873057128E-6</v>
      </c>
      <c r="BJ351" s="33">
        <v>-1.6949302195867766E-5</v>
      </c>
      <c r="BK351" s="33">
        <v>-8.7318495041288635E-5</v>
      </c>
      <c r="BL351" s="33">
        <v>3.3449450653755264E-7</v>
      </c>
      <c r="BM351" s="33">
        <v>1.2063215162338992E-6</v>
      </c>
      <c r="BN351" s="33">
        <v>-3.3825990803704187E-5</v>
      </c>
      <c r="BO351" s="33">
        <v>2.8855003110672683E-5</v>
      </c>
      <c r="BP351" s="33">
        <v>1.1910232315170965E-5</v>
      </c>
      <c r="BQ351" s="35">
        <v>2.8026437005879146E-4</v>
      </c>
      <c r="BR351" s="32">
        <v>-3.5597357918026873E-5</v>
      </c>
      <c r="BS351" s="33">
        <v>-3.5724345020859971E-5</v>
      </c>
      <c r="BT351" s="33">
        <v>-1.9689521311039293E-5</v>
      </c>
      <c r="BU351" s="33">
        <v>-9.0058714156460162E-5</v>
      </c>
      <c r="BV351" s="33">
        <v>-2.4057246086339745E-6</v>
      </c>
      <c r="BW351" s="33">
        <v>-3.88217623776832E-5</v>
      </c>
      <c r="BX351" s="33">
        <v>-3.6566209918875714E-5</v>
      </c>
      <c r="BY351" s="33">
        <v>-1.1173080783244416E-5</v>
      </c>
      <c r="BZ351" s="33">
        <v>9.1700131999994383E-6</v>
      </c>
      <c r="CA351" s="35">
        <v>2.7752415094361993E-4</v>
      </c>
      <c r="CB351" s="52">
        <v>-1.6314980142206892E-5</v>
      </c>
      <c r="CC351" s="34">
        <v>-1.644196724503999E-5</v>
      </c>
      <c r="CD351" s="34">
        <v>-1.9033008771818238E-5</v>
      </c>
      <c r="CE351" s="34">
        <v>-8.9402201617239108E-5</v>
      </c>
      <c r="CF351" s="34">
        <v>-1.7492120694129198E-6</v>
      </c>
      <c r="CG351" s="34">
        <v>-1.9539384601863219E-5</v>
      </c>
      <c r="CH351" s="34">
        <v>-3.5909697379654659E-5</v>
      </c>
      <c r="CI351" s="34">
        <v>8.1092969925755654E-6</v>
      </c>
      <c r="CJ351" s="34">
        <v>9.826525739220493E-6</v>
      </c>
      <c r="CK351" s="53">
        <v>2.7818066348284098E-4</v>
      </c>
      <c r="CL351" s="33">
        <v>0</v>
      </c>
      <c r="CM351" s="33">
        <f t="shared" si="382"/>
        <v>9.9001967218490528E-3</v>
      </c>
      <c r="CN351" s="33">
        <f t="shared" si="328"/>
        <v>4.9340029674744823E-3</v>
      </c>
      <c r="CO351" s="33">
        <f t="shared" si="329"/>
        <v>3.9597398604702683E-3</v>
      </c>
      <c r="CP351" s="33">
        <f t="shared" si="330"/>
        <v>4.148875781641248E-3</v>
      </c>
      <c r="CQ351" s="33">
        <f t="shared" si="331"/>
        <v>3.3910410240718392E-3</v>
      </c>
      <c r="CR351" s="33">
        <f t="shared" si="332"/>
        <v>3.4049559125226558E-3</v>
      </c>
      <c r="CS351" s="33">
        <f t="shared" si="333"/>
        <v>8.384141409188306E-3</v>
      </c>
      <c r="CT351" s="33">
        <f t="shared" si="334"/>
        <v>8.7482235680682585E-3</v>
      </c>
      <c r="CU351" s="33">
        <f t="shared" si="335"/>
        <v>3.4290724401215833E-3</v>
      </c>
      <c r="CV351" s="33">
        <f t="shared" si="336"/>
        <v>3.8030022209376568E-3</v>
      </c>
      <c r="CW351" s="33">
        <f t="shared" si="337"/>
        <v>7.0693296336143963E-3</v>
      </c>
      <c r="CX351" s="35">
        <f t="shared" si="338"/>
        <v>6.7378783716283142E-3</v>
      </c>
    </row>
    <row r="352" spans="1:102" x14ac:dyDescent="0.3">
      <c r="A352" s="21">
        <v>43703</v>
      </c>
      <c r="B352" s="22">
        <v>2878.38</v>
      </c>
      <c r="C352" s="23">
        <v>5147.5</v>
      </c>
      <c r="D352" s="23">
        <v>5799.3370000000004</v>
      </c>
      <c r="E352" s="23">
        <f t="shared" si="372"/>
        <v>5128.1930844487042</v>
      </c>
      <c r="F352" s="23" t="e">
        <f>VLOOKUP($A352,Data!S$7:T$800,2,0)</f>
        <v>#N/A</v>
      </c>
      <c r="G352" s="23" t="e">
        <f>VLOOKUP($A352,Data!V$7:Y$800,4,0)</f>
        <v>#N/A</v>
      </c>
      <c r="H352" s="23">
        <f>VLOOKUP($A352,Data!P$7:Q$800,2,0)</f>
        <v>51.017499999999998</v>
      </c>
      <c r="I352" s="23">
        <f>VLOOKUP($A352,Data!K$7:N$800,4,0)</f>
        <v>53.447060985076376</v>
      </c>
      <c r="J352" s="23">
        <f>VLOOKUP($A352,Data!AA$7:AB$800,2,0)</f>
        <v>522.76949999999999</v>
      </c>
      <c r="K352" s="23" t="e">
        <f>VLOOKUP($A352,Data!AD$7:AE$800,2,0)</f>
        <v>#N/A</v>
      </c>
      <c r="L352" s="23">
        <f>VLOOKUP($A352,Data!AL$7:AO$800,4,0)</f>
        <v>281.78080228077715</v>
      </c>
      <c r="M352" s="23" t="e">
        <f>VLOOKUP($A352,Data!AG$7:AJ$800,4,0)</f>
        <v>#N/A</v>
      </c>
      <c r="N352" s="23">
        <f>VLOOKUP($A352,Data!AQ$7:AU$800,5,0)</f>
        <v>28.672203910824194</v>
      </c>
      <c r="O352" s="24">
        <f>VLOOKUP($A352,Data!AQ$7:AW$800,7,0)</f>
        <v>28.637632665725416</v>
      </c>
      <c r="P352" s="32">
        <f t="shared" si="339"/>
        <v>1.0983067039910699E-2</v>
      </c>
      <c r="Q352" s="33">
        <f t="shared" si="325"/>
        <v>1.1070212172519245E-2</v>
      </c>
      <c r="R352" s="33">
        <f t="shared" si="326"/>
        <v>1.1107589264854889E-2</v>
      </c>
      <c r="S352" s="34">
        <f t="shared" si="340"/>
        <v>1.108891093111326E-2</v>
      </c>
      <c r="T352" s="33" t="e">
        <f t="shared" si="341"/>
        <v>#N/A</v>
      </c>
      <c r="U352" s="33" t="e">
        <f t="shared" si="373"/>
        <v>#N/A</v>
      </c>
      <c r="V352" s="33">
        <f t="shared" si="374"/>
        <v>1.1074403422997481E-2</v>
      </c>
      <c r="W352" s="33">
        <f t="shared" si="375"/>
        <v>1.1084426380934875E-2</v>
      </c>
      <c r="X352" s="33">
        <f t="shared" si="376"/>
        <v>1.1102467713622444E-2</v>
      </c>
      <c r="Y352" s="33" t="e">
        <f t="shared" si="377"/>
        <v>#N/A</v>
      </c>
      <c r="Z352" s="33">
        <f t="shared" si="378"/>
        <v>1.1064046875651323E-2</v>
      </c>
      <c r="AA352" s="33" t="e">
        <f t="shared" si="379"/>
        <v>#N/A</v>
      </c>
      <c r="AB352" s="33">
        <f t="shared" si="380"/>
        <v>1.1115428057452137E-2</v>
      </c>
      <c r="AC352" s="35">
        <f t="shared" si="381"/>
        <v>7.0406536405462905E-3</v>
      </c>
      <c r="AD352" s="32" t="e">
        <f t="shared" si="342"/>
        <v>#N/A</v>
      </c>
      <c r="AE352" s="33" t="e">
        <f t="shared" si="343"/>
        <v>#N/A</v>
      </c>
      <c r="AF352" s="33">
        <f t="shared" si="344"/>
        <v>4.1912504782359861E-6</v>
      </c>
      <c r="AG352" s="33">
        <f t="shared" si="345"/>
        <v>1.421420841563048E-5</v>
      </c>
      <c r="AH352" s="33">
        <f t="shared" si="346"/>
        <v>3.2255541103198837E-5</v>
      </c>
      <c r="AI352" s="33" t="e">
        <f t="shared" si="347"/>
        <v>#N/A</v>
      </c>
      <c r="AJ352" s="33">
        <f t="shared" si="348"/>
        <v>-6.1652968679215547E-6</v>
      </c>
      <c r="AK352" s="33" t="e">
        <f t="shared" si="349"/>
        <v>#N/A</v>
      </c>
      <c r="AL352" s="33">
        <f t="shared" si="350"/>
        <v>4.5215884932892081E-5</v>
      </c>
      <c r="AM352" s="35">
        <f t="shared" si="351"/>
        <v>-4.0295585319729543E-3</v>
      </c>
      <c r="AN352" s="52" t="e">
        <f t="shared" si="352"/>
        <v>#N/A</v>
      </c>
      <c r="AO352" s="34" t="e">
        <f t="shared" si="353"/>
        <v>#N/A</v>
      </c>
      <c r="AP352" s="34">
        <f t="shared" si="354"/>
        <v>-3.3185841857408249E-5</v>
      </c>
      <c r="AQ352" s="34">
        <f t="shared" si="355"/>
        <v>-2.3162883920013755E-5</v>
      </c>
      <c r="AR352" s="34">
        <f t="shared" si="356"/>
        <v>-5.1215512324453982E-6</v>
      </c>
      <c r="AS352" s="34" t="e">
        <f t="shared" si="357"/>
        <v>#N/A</v>
      </c>
      <c r="AT352" s="34">
        <f t="shared" si="358"/>
        <v>-4.354238920356579E-5</v>
      </c>
      <c r="AU352" s="34" t="e">
        <f t="shared" si="359"/>
        <v>#N/A</v>
      </c>
      <c r="AV352" s="34">
        <f t="shared" si="360"/>
        <v>7.8387925972478456E-6</v>
      </c>
      <c r="AW352" s="53">
        <f t="shared" si="361"/>
        <v>-4.0669356243085986E-3</v>
      </c>
      <c r="AX352" s="52" t="e">
        <f t="shared" si="362"/>
        <v>#N/A</v>
      </c>
      <c r="AY352" s="34" t="e">
        <f t="shared" si="363"/>
        <v>#N/A</v>
      </c>
      <c r="AZ352" s="34">
        <f t="shared" si="364"/>
        <v>-1.4507508115713108E-5</v>
      </c>
      <c r="BA352" s="34">
        <f t="shared" si="365"/>
        <v>-4.4845501783186137E-6</v>
      </c>
      <c r="BB352" s="34">
        <f t="shared" si="366"/>
        <v>1.3556782509249743E-5</v>
      </c>
      <c r="BC352" s="34" t="e">
        <f t="shared" si="367"/>
        <v>#N/A</v>
      </c>
      <c r="BD352" s="34">
        <f t="shared" si="368"/>
        <v>-2.4864055461870649E-5</v>
      </c>
      <c r="BE352" s="34" t="e">
        <f t="shared" si="369"/>
        <v>#N/A</v>
      </c>
      <c r="BF352" s="34">
        <f t="shared" si="370"/>
        <v>2.6517126338942987E-5</v>
      </c>
      <c r="BG352" s="53">
        <f t="shared" si="371"/>
        <v>-4.0482572905669034E-3</v>
      </c>
      <c r="BH352" s="32"/>
      <c r="BI352" s="33"/>
      <c r="BJ352" s="33">
        <v>4.1912504782359861E-6</v>
      </c>
      <c r="BK352" s="33">
        <v>1.421420841563048E-5</v>
      </c>
      <c r="BL352" s="33">
        <v>3.2255541103198837E-5</v>
      </c>
      <c r="BM352" s="33"/>
      <c r="BN352" s="33">
        <v>-6.1652968679215547E-6</v>
      </c>
      <c r="BO352" s="33"/>
      <c r="BP352" s="33">
        <v>4.5215884932892081E-5</v>
      </c>
      <c r="BQ352" s="35">
        <v>-4.0295585319729543E-3</v>
      </c>
      <c r="BR352" s="32"/>
      <c r="BS352" s="33"/>
      <c r="BT352" s="33">
        <v>-3.3185841857408249E-5</v>
      </c>
      <c r="BU352" s="33">
        <v>-2.3162883920013755E-5</v>
      </c>
      <c r="BV352" s="33">
        <v>-5.1215512324453982E-6</v>
      </c>
      <c r="BW352" s="33"/>
      <c r="BX352" s="33">
        <v>-4.354238920356579E-5</v>
      </c>
      <c r="BY352" s="33"/>
      <c r="BZ352" s="33">
        <v>7.8387925972478456E-6</v>
      </c>
      <c r="CA352" s="35">
        <v>-4.0669356243085986E-3</v>
      </c>
      <c r="CB352" s="52"/>
      <c r="CC352" s="34"/>
      <c r="CD352" s="34">
        <v>-1.4507508115713108E-5</v>
      </c>
      <c r="CE352" s="34">
        <v>-4.4845501783186137E-6</v>
      </c>
      <c r="CF352" s="34">
        <v>1.3556782509249743E-5</v>
      </c>
      <c r="CG352" s="34"/>
      <c r="CH352" s="34">
        <v>-2.4864055461870649E-5</v>
      </c>
      <c r="CI352" s="34"/>
      <c r="CJ352" s="34">
        <v>2.6517126338942987E-5</v>
      </c>
      <c r="CK352" s="53">
        <v>-4.0482572905669034E-3</v>
      </c>
      <c r="CL352" s="33">
        <v>0</v>
      </c>
      <c r="CM352" s="33">
        <f t="shared" si="382"/>
        <v>9.8974204933872656E-3</v>
      </c>
      <c r="CN352" s="33">
        <f t="shared" si="328"/>
        <v>4.9319022587286376E-3</v>
      </c>
      <c r="CO352" s="33" t="e">
        <f t="shared" si="329"/>
        <v>#N/A</v>
      </c>
      <c r="CP352" s="33" t="e">
        <f t="shared" si="330"/>
        <v>#N/A</v>
      </c>
      <c r="CQ352" s="33">
        <f t="shared" si="331"/>
        <v>3.4081027151582344E-3</v>
      </c>
      <c r="CR352" s="33">
        <f t="shared" si="332"/>
        <v>3.4928608312727594E-3</v>
      </c>
      <c r="CS352" s="33">
        <f t="shared" si="333"/>
        <v>8.3838030269967057E-3</v>
      </c>
      <c r="CT352" s="33" t="e">
        <f t="shared" si="334"/>
        <v>#N/A</v>
      </c>
      <c r="CU352" s="33">
        <f t="shared" si="335"/>
        <v>3.4631245943619327E-3</v>
      </c>
      <c r="CV352" s="33" t="e">
        <f t="shared" si="336"/>
        <v>#N/A</v>
      </c>
      <c r="CW352" s="33">
        <f t="shared" si="337"/>
        <v>7.0572968235615985E-3</v>
      </c>
      <c r="CX352" s="35">
        <f t="shared" si="338"/>
        <v>6.4548989494377373E-3</v>
      </c>
    </row>
    <row r="353" spans="1:102" x14ac:dyDescent="0.3">
      <c r="A353" s="21">
        <v>43700</v>
      </c>
      <c r="B353" s="22">
        <v>2847.11</v>
      </c>
      <c r="C353" s="23">
        <v>5091.1400000000003</v>
      </c>
      <c r="D353" s="23">
        <v>5735.6279999999997</v>
      </c>
      <c r="E353" s="23">
        <f t="shared" si="372"/>
        <v>5071.9506751648023</v>
      </c>
      <c r="F353" s="23">
        <f>VLOOKUP($A353,Data!S$7:T$800,2,0)</f>
        <v>281.412781</v>
      </c>
      <c r="G353" s="23">
        <f>VLOOKUP($A353,Data!V$7:Y$800,4,0)</f>
        <v>27.760327808788997</v>
      </c>
      <c r="H353" s="23">
        <f>VLOOKUP($A353,Data!P$7:Q$800,2,0)</f>
        <v>50.4587</v>
      </c>
      <c r="I353" s="23">
        <f>VLOOKUP($A353,Data!K$7:N$800,4,0)</f>
        <v>52.861125728525202</v>
      </c>
      <c r="J353" s="23">
        <f>VLOOKUP($A353,Data!AA$7:AB$800,2,0)</f>
        <v>517.02919999999995</v>
      </c>
      <c r="K353" s="23">
        <f>VLOOKUP($A353,Data!AD$7:AE$800,2,0)</f>
        <v>52.2438</v>
      </c>
      <c r="L353" s="23">
        <f>VLOOKUP($A353,Data!AL$7:AO$800,4,0)</f>
        <v>278.69728248326567</v>
      </c>
      <c r="M353" s="23">
        <f>VLOOKUP($A353,Data!AG$7:AJ$800,4,0)</f>
        <v>28.122121958136432</v>
      </c>
      <c r="N353" s="23">
        <f>VLOOKUP($A353,Data!AQ$7:AU$800,5,0)</f>
        <v>28.357003676532791</v>
      </c>
      <c r="O353" s="24">
        <f>VLOOKUP($A353,Data!AQ$7:AW$800,7,0)</f>
        <v>28.43741467854122</v>
      </c>
      <c r="P353" s="32">
        <f t="shared" si="339"/>
        <v>-2.5946389777450785E-2</v>
      </c>
      <c r="Q353" s="33">
        <f t="shared" si="325"/>
        <v>-2.594164994174164E-2</v>
      </c>
      <c r="R353" s="33">
        <f t="shared" si="326"/>
        <v>-2.5939275534409667E-2</v>
      </c>
      <c r="S353" s="34">
        <f t="shared" si="340"/>
        <v>-2.5940342670865833E-2</v>
      </c>
      <c r="T353" s="33">
        <f t="shared" si="341"/>
        <v>-2.5935646179516159E-2</v>
      </c>
      <c r="U353" s="33">
        <f t="shared" si="373"/>
        <v>-2.5933676485947355E-2</v>
      </c>
      <c r="V353" s="33">
        <f t="shared" si="374"/>
        <v>-2.5923909686187296E-2</v>
      </c>
      <c r="W353" s="33">
        <f t="shared" si="375"/>
        <v>-2.5913262551736427E-2</v>
      </c>
      <c r="X353" s="33">
        <f t="shared" si="376"/>
        <v>-2.5943848551677418E-2</v>
      </c>
      <c r="Y353" s="33">
        <f t="shared" si="377"/>
        <v>-2.5923757602425268E-2</v>
      </c>
      <c r="Z353" s="33">
        <f t="shared" si="378"/>
        <v>-2.5923105776060051E-2</v>
      </c>
      <c r="AA353" s="33">
        <f t="shared" si="379"/>
        <v>-2.5898449561969294E-2</v>
      </c>
      <c r="AB353" s="33">
        <f t="shared" si="380"/>
        <v>-2.592689522484104E-2</v>
      </c>
      <c r="AC353" s="35">
        <f t="shared" si="381"/>
        <v>-2.3200010814682259E-2</v>
      </c>
      <c r="AD353" s="32">
        <f t="shared" si="342"/>
        <v>6.0037622254816014E-6</v>
      </c>
      <c r="AE353" s="33">
        <f t="shared" si="343"/>
        <v>7.9734557942856554E-6</v>
      </c>
      <c r="AF353" s="33">
        <f t="shared" si="344"/>
        <v>1.7740255554343776E-5</v>
      </c>
      <c r="AG353" s="33">
        <f t="shared" si="345"/>
        <v>2.8387390005213398E-5</v>
      </c>
      <c r="AH353" s="33">
        <f t="shared" si="346"/>
        <v>-2.1986099357773625E-6</v>
      </c>
      <c r="AI353" s="33">
        <f t="shared" si="347"/>
        <v>1.789233931637213E-5</v>
      </c>
      <c r="AJ353" s="33">
        <f t="shared" si="348"/>
        <v>1.8544165681588787E-5</v>
      </c>
      <c r="AK353" s="33">
        <f t="shared" si="349"/>
        <v>4.3200379772345698E-5</v>
      </c>
      <c r="AL353" s="33">
        <f t="shared" si="350"/>
        <v>1.4754716900600151E-5</v>
      </c>
      <c r="AM353" s="35">
        <f t="shared" si="351"/>
        <v>2.741639127059381E-3</v>
      </c>
      <c r="AN353" s="52">
        <f t="shared" si="352"/>
        <v>3.629354893508463E-6</v>
      </c>
      <c r="AO353" s="34">
        <f t="shared" si="353"/>
        <v>5.599048462312517E-6</v>
      </c>
      <c r="AP353" s="34">
        <f t="shared" si="354"/>
        <v>1.5365848222370637E-5</v>
      </c>
      <c r="AQ353" s="34">
        <f t="shared" si="355"/>
        <v>2.6012982673240259E-5</v>
      </c>
      <c r="AR353" s="34">
        <f t="shared" si="356"/>
        <v>-4.573017267750501E-6</v>
      </c>
      <c r="AS353" s="34">
        <f t="shared" si="357"/>
        <v>1.5517931984398992E-5</v>
      </c>
      <c r="AT353" s="34">
        <f t="shared" si="358"/>
        <v>1.6169758349615648E-5</v>
      </c>
      <c r="AU353" s="34">
        <f t="shared" si="359"/>
        <v>4.082597244037256E-5</v>
      </c>
      <c r="AV353" s="34">
        <f t="shared" si="360"/>
        <v>1.2380309568627013E-5</v>
      </c>
      <c r="AW353" s="53">
        <f t="shared" si="361"/>
        <v>2.7392647197274078E-3</v>
      </c>
      <c r="AX353" s="52">
        <f t="shared" si="362"/>
        <v>4.6964913497093974E-6</v>
      </c>
      <c r="AY353" s="34">
        <f t="shared" si="363"/>
        <v>6.6661849185134514E-6</v>
      </c>
      <c r="AZ353" s="34">
        <f t="shared" si="364"/>
        <v>1.6432984678571572E-5</v>
      </c>
      <c r="BA353" s="34">
        <f t="shared" si="365"/>
        <v>2.7080119129441194E-5</v>
      </c>
      <c r="BB353" s="34">
        <f t="shared" si="366"/>
        <v>-3.5058808115495665E-6</v>
      </c>
      <c r="BC353" s="34">
        <f t="shared" si="367"/>
        <v>1.6585068440599926E-5</v>
      </c>
      <c r="BD353" s="34">
        <f t="shared" si="368"/>
        <v>1.7236894805816583E-5</v>
      </c>
      <c r="BE353" s="34">
        <f t="shared" si="369"/>
        <v>4.1893108896573494E-5</v>
      </c>
      <c r="BF353" s="34">
        <f t="shared" si="370"/>
        <v>1.3447446024827947E-5</v>
      </c>
      <c r="BG353" s="53">
        <f t="shared" si="371"/>
        <v>2.7403318561836087E-3</v>
      </c>
      <c r="BH353" s="32">
        <v>6.0037622254816014E-6</v>
      </c>
      <c r="BI353" s="33">
        <v>7.9734557942856554E-6</v>
      </c>
      <c r="BJ353" s="33">
        <v>1.7740255554343776E-5</v>
      </c>
      <c r="BK353" s="33">
        <v>2.8387390005213398E-5</v>
      </c>
      <c r="BL353" s="33">
        <v>-2.1986099357773625E-6</v>
      </c>
      <c r="BM353" s="33">
        <v>1.789233931637213E-5</v>
      </c>
      <c r="BN353" s="33">
        <v>1.8544165681588787E-5</v>
      </c>
      <c r="BO353" s="33">
        <v>4.3200379772345698E-5</v>
      </c>
      <c r="BP353" s="33">
        <v>1.4754716900600151E-5</v>
      </c>
      <c r="BQ353" s="35">
        <v>2.741639127059381E-3</v>
      </c>
      <c r="BR353" s="32">
        <v>3.629354893508463E-6</v>
      </c>
      <c r="BS353" s="33">
        <v>5.599048462312517E-6</v>
      </c>
      <c r="BT353" s="33">
        <v>1.5365848222370637E-5</v>
      </c>
      <c r="BU353" s="33">
        <v>2.6012982673240259E-5</v>
      </c>
      <c r="BV353" s="33">
        <v>-4.573017267750501E-6</v>
      </c>
      <c r="BW353" s="33">
        <v>1.5517931984398992E-5</v>
      </c>
      <c r="BX353" s="33">
        <v>1.6169758349615648E-5</v>
      </c>
      <c r="BY353" s="33">
        <v>4.082597244037256E-5</v>
      </c>
      <c r="BZ353" s="33">
        <v>1.2380309568627013E-5</v>
      </c>
      <c r="CA353" s="35">
        <v>2.7392647197274078E-3</v>
      </c>
      <c r="CB353" s="52">
        <v>4.6964913497093974E-6</v>
      </c>
      <c r="CC353" s="34">
        <v>6.6661849185134514E-6</v>
      </c>
      <c r="CD353" s="34">
        <v>1.6432984678571572E-5</v>
      </c>
      <c r="CE353" s="34">
        <v>2.7080119129441194E-5</v>
      </c>
      <c r="CF353" s="34">
        <v>-3.5058808115495665E-6</v>
      </c>
      <c r="CG353" s="34">
        <v>1.6585068440599926E-5</v>
      </c>
      <c r="CH353" s="34">
        <v>1.7236894805816583E-5</v>
      </c>
      <c r="CI353" s="34">
        <v>4.1893108896573494E-5</v>
      </c>
      <c r="CJ353" s="34">
        <v>1.3447446024827947E-5</v>
      </c>
      <c r="CK353" s="53">
        <v>2.7403318561836087E-3</v>
      </c>
      <c r="CL353" s="33">
        <v>0</v>
      </c>
      <c r="CM353" s="33">
        <f t="shared" si="382"/>
        <v>9.8600881367358895E-3</v>
      </c>
      <c r="CN353" s="33">
        <f t="shared" si="328"/>
        <v>4.9133173659061669E-3</v>
      </c>
      <c r="CO353" s="33">
        <f t="shared" si="329"/>
        <v>3.9553261828184638E-3</v>
      </c>
      <c r="CP353" s="33">
        <f t="shared" si="330"/>
        <v>4.1445877942762888E-3</v>
      </c>
      <c r="CQ353" s="33">
        <f t="shared" si="331"/>
        <v>3.4039432441281825E-3</v>
      </c>
      <c r="CR353" s="33">
        <f t="shared" si="332"/>
        <v>3.4787533479654353E-3</v>
      </c>
      <c r="CS353" s="33">
        <f t="shared" si="333"/>
        <v>8.3516342149871914E-3</v>
      </c>
      <c r="CT353" s="33">
        <f t="shared" si="334"/>
        <v>8.7470161527827273E-3</v>
      </c>
      <c r="CU353" s="33">
        <f t="shared" si="335"/>
        <v>3.469243542096212E-3</v>
      </c>
      <c r="CV353" s="33">
        <f t="shared" si="336"/>
        <v>3.7742634286155319E-3</v>
      </c>
      <c r="CW353" s="33">
        <f t="shared" si="337"/>
        <v>7.0122624134532074E-3</v>
      </c>
      <c r="CX353" s="35">
        <f t="shared" si="338"/>
        <v>1.0482113650697622E-2</v>
      </c>
    </row>
    <row r="354" spans="1:102" x14ac:dyDescent="0.3">
      <c r="A354" s="21">
        <v>43699</v>
      </c>
      <c r="B354" s="22">
        <v>2922.95</v>
      </c>
      <c r="C354" s="23">
        <v>5226.7299999999996</v>
      </c>
      <c r="D354" s="23">
        <v>5888.3680000000004</v>
      </c>
      <c r="E354" s="23">
        <f t="shared" si="372"/>
        <v>5207.022626388266</v>
      </c>
      <c r="F354" s="23">
        <f>VLOOKUP($A354,Data!S$7:T$800,2,0)</f>
        <v>288.90573799999999</v>
      </c>
      <c r="G354" s="23">
        <f>VLOOKUP($A354,Data!V$7:Y$800,4,0)</f>
        <v>28.49942261492064</v>
      </c>
      <c r="H354" s="23">
        <f>VLOOKUP($A354,Data!P$7:Q$800,2,0)</f>
        <v>51.801600000000001</v>
      </c>
      <c r="I354" s="23">
        <f>VLOOKUP($A354,Data!K$7:N$800,4,0)</f>
        <v>54.267370344248015</v>
      </c>
      <c r="J354" s="23">
        <f>VLOOKUP($A354,Data!AA$7:AB$800,2,0)</f>
        <v>530.80020000000002</v>
      </c>
      <c r="K354" s="23">
        <f>VLOOKUP($A354,Data!AD$7:AE$800,2,0)</f>
        <v>53.6342</v>
      </c>
      <c r="L354" s="23">
        <f>VLOOKUP($A354,Data!AL$7:AO$800,4,0)</f>
        <v>286.11425251525702</v>
      </c>
      <c r="M354" s="23">
        <f>VLOOKUP($A354,Data!AG$7:AJ$800,4,0)</f>
        <v>28.869805150695605</v>
      </c>
      <c r="N354" s="23">
        <f>VLOOKUP($A354,Data!AQ$7:AU$800,5,0)</f>
        <v>29.111781792885367</v>
      </c>
      <c r="O354" s="24">
        <f>VLOOKUP($A354,Data!AQ$7:AW$800,7,0)</f>
        <v>29.112832712312915</v>
      </c>
      <c r="P354" s="32">
        <f t="shared" si="339"/>
        <v>-5.0608152699838094E-4</v>
      </c>
      <c r="Q354" s="33">
        <f t="shared" si="325"/>
        <v>-4.8572745335406786E-4</v>
      </c>
      <c r="R354" s="33">
        <f t="shared" si="326"/>
        <v>-4.7902036770142153E-4</v>
      </c>
      <c r="S354" s="34">
        <f t="shared" si="340"/>
        <v>-4.8307954159596542E-4</v>
      </c>
      <c r="T354" s="33">
        <f t="shared" si="341"/>
        <v>-4.8688019088038992E-4</v>
      </c>
      <c r="U354" s="33">
        <f t="shared" si="373"/>
        <v>-4.8632679954974112E-4</v>
      </c>
      <c r="V354" s="33">
        <f t="shared" si="374"/>
        <v>-4.9780617974271024E-4</v>
      </c>
      <c r="W354" s="33">
        <f t="shared" si="375"/>
        <v>-3.5977693829836177E-4</v>
      </c>
      <c r="X354" s="33">
        <f t="shared" si="376"/>
        <v>-4.8149356781446162E-4</v>
      </c>
      <c r="Y354" s="33">
        <f t="shared" si="377"/>
        <v>-4.1746961231237112E-4</v>
      </c>
      <c r="Z354" s="33">
        <f t="shared" si="378"/>
        <v>-4.7315921620016965E-4</v>
      </c>
      <c r="AA354" s="33">
        <f t="shared" si="379"/>
        <v>-5.9899572066512974E-4</v>
      </c>
      <c r="AB354" s="33">
        <f t="shared" si="380"/>
        <v>-4.6951193703026473E-4</v>
      </c>
      <c r="AC354" s="35">
        <f t="shared" si="381"/>
        <v>4.4349001131704924E-5</v>
      </c>
      <c r="AD354" s="32">
        <f t="shared" si="342"/>
        <v>-1.1527375263220563E-6</v>
      </c>
      <c r="AE354" s="33">
        <f t="shared" si="343"/>
        <v>-5.9934619567325598E-7</v>
      </c>
      <c r="AF354" s="33">
        <f t="shared" si="344"/>
        <v>-1.207872638864238E-5</v>
      </c>
      <c r="AG354" s="33">
        <f t="shared" si="345"/>
        <v>1.2595051505570609E-4</v>
      </c>
      <c r="AH354" s="33">
        <f t="shared" si="346"/>
        <v>4.2338855396062414E-6</v>
      </c>
      <c r="AI354" s="33">
        <f t="shared" si="347"/>
        <v>6.8257841041696743E-5</v>
      </c>
      <c r="AJ354" s="33">
        <f t="shared" si="348"/>
        <v>1.256823715389821E-5</v>
      </c>
      <c r="AK354" s="33">
        <f t="shared" si="349"/>
        <v>-1.1326826731106188E-4</v>
      </c>
      <c r="AL354" s="33">
        <f t="shared" si="350"/>
        <v>1.6215516323803136E-5</v>
      </c>
      <c r="AM354" s="35">
        <f t="shared" si="351"/>
        <v>5.3007645448577279E-4</v>
      </c>
      <c r="AN354" s="52">
        <f t="shared" si="352"/>
        <v>-7.8598231789683837E-6</v>
      </c>
      <c r="AO354" s="34">
        <f t="shared" si="353"/>
        <v>-7.3064318483195834E-6</v>
      </c>
      <c r="AP354" s="34">
        <f t="shared" si="354"/>
        <v>-1.8785812041288708E-5</v>
      </c>
      <c r="AQ354" s="34">
        <f t="shared" si="355"/>
        <v>1.1924342940305976E-4</v>
      </c>
      <c r="AR354" s="34">
        <f t="shared" si="356"/>
        <v>-2.473200113040086E-6</v>
      </c>
      <c r="AS354" s="34">
        <f t="shared" si="357"/>
        <v>6.1550755389050416E-5</v>
      </c>
      <c r="AT354" s="34">
        <f t="shared" si="358"/>
        <v>5.8611515012518822E-6</v>
      </c>
      <c r="AU354" s="34">
        <f t="shared" si="359"/>
        <v>-1.199753529637082E-4</v>
      </c>
      <c r="AV354" s="34">
        <f t="shared" si="360"/>
        <v>9.508430671156809E-6</v>
      </c>
      <c r="AW354" s="53">
        <f t="shared" si="361"/>
        <v>5.2336936883312646E-4</v>
      </c>
      <c r="AX354" s="52">
        <f t="shared" si="362"/>
        <v>-3.8006492844022688E-6</v>
      </c>
      <c r="AY354" s="34">
        <f t="shared" si="363"/>
        <v>-3.2472579537534685E-6</v>
      </c>
      <c r="AZ354" s="34">
        <f t="shared" si="364"/>
        <v>-1.4726638146722593E-5</v>
      </c>
      <c r="BA354" s="34">
        <f t="shared" si="365"/>
        <v>1.2330260329762588E-4</v>
      </c>
      <c r="BB354" s="34">
        <f t="shared" si="366"/>
        <v>1.5859737815260289E-6</v>
      </c>
      <c r="BC354" s="34">
        <f t="shared" si="367"/>
        <v>6.560992928361653E-5</v>
      </c>
      <c r="BD354" s="34">
        <f t="shared" si="368"/>
        <v>9.9203253958179971E-6</v>
      </c>
      <c r="BE354" s="34">
        <f t="shared" si="369"/>
        <v>-1.1591617906914209E-4</v>
      </c>
      <c r="BF354" s="34">
        <f t="shared" si="370"/>
        <v>1.3567604565722924E-5</v>
      </c>
      <c r="BG354" s="53">
        <f t="shared" si="371"/>
        <v>5.2742854272769257E-4</v>
      </c>
      <c r="BH354" s="32">
        <v>-1.1527375263220563E-6</v>
      </c>
      <c r="BI354" s="33">
        <v>-5.9934619567325598E-7</v>
      </c>
      <c r="BJ354" s="33">
        <v>-1.207872638864238E-5</v>
      </c>
      <c r="BK354" s="33">
        <v>1.2595051505570609E-4</v>
      </c>
      <c r="BL354" s="33">
        <v>4.2338855396062414E-6</v>
      </c>
      <c r="BM354" s="33">
        <v>6.8257841041696743E-5</v>
      </c>
      <c r="BN354" s="33">
        <v>1.256823715389821E-5</v>
      </c>
      <c r="BO354" s="33">
        <v>-1.1326826731106188E-4</v>
      </c>
      <c r="BP354" s="33">
        <v>1.6215516323803136E-5</v>
      </c>
      <c r="BQ354" s="35">
        <v>5.3007645448577279E-4</v>
      </c>
      <c r="BR354" s="32">
        <v>-7.8598231789683837E-6</v>
      </c>
      <c r="BS354" s="33">
        <v>-7.3064318483195834E-6</v>
      </c>
      <c r="BT354" s="33">
        <v>-1.8785812041288708E-5</v>
      </c>
      <c r="BU354" s="33">
        <v>1.1924342940305976E-4</v>
      </c>
      <c r="BV354" s="33">
        <v>-2.473200113040086E-6</v>
      </c>
      <c r="BW354" s="33">
        <v>6.1550755389050416E-5</v>
      </c>
      <c r="BX354" s="33">
        <v>5.8611515012518822E-6</v>
      </c>
      <c r="BY354" s="33">
        <v>-1.199753529637082E-4</v>
      </c>
      <c r="BZ354" s="33">
        <v>9.508430671156809E-6</v>
      </c>
      <c r="CA354" s="35">
        <v>5.2336936883312646E-4</v>
      </c>
      <c r="CB354" s="52">
        <v>-3.8006492844022688E-6</v>
      </c>
      <c r="CC354" s="34">
        <v>-3.2472579537534685E-6</v>
      </c>
      <c r="CD354" s="34">
        <v>-1.4726638146722593E-5</v>
      </c>
      <c r="CE354" s="34">
        <v>1.2330260329762588E-4</v>
      </c>
      <c r="CF354" s="34">
        <v>1.5859737815260289E-6</v>
      </c>
      <c r="CG354" s="34">
        <v>6.560992928361653E-5</v>
      </c>
      <c r="CH354" s="34">
        <v>9.9203253958179971E-6</v>
      </c>
      <c r="CI354" s="34">
        <v>-1.1591617906914209E-4</v>
      </c>
      <c r="CJ354" s="34">
        <v>1.3567604565722924E-5</v>
      </c>
      <c r="CK354" s="53">
        <v>5.2742854272769257E-4</v>
      </c>
      <c r="CL354" s="33">
        <v>0</v>
      </c>
      <c r="CM354" s="33">
        <f t="shared" si="382"/>
        <v>9.8576264635186206E-3</v>
      </c>
      <c r="CN354" s="33">
        <f t="shared" si="328"/>
        <v>4.9119686867953316E-3</v>
      </c>
      <c r="CO354" s="33">
        <f t="shared" si="329"/>
        <v>3.9491381840075501E-3</v>
      </c>
      <c r="CP354" s="33">
        <f t="shared" si="330"/>
        <v>4.1363681255652818E-3</v>
      </c>
      <c r="CQ354" s="33">
        <f t="shared" si="331"/>
        <v>3.3856688582212247E-3</v>
      </c>
      <c r="CR354" s="33">
        <f t="shared" si="332"/>
        <v>3.4495093991073755E-3</v>
      </c>
      <c r="CS354" s="33">
        <f t="shared" si="333"/>
        <v>8.3539102356440242E-3</v>
      </c>
      <c r="CT354" s="33">
        <f t="shared" si="334"/>
        <v>8.7284869626520489E-3</v>
      </c>
      <c r="CU354" s="33">
        <f t="shared" si="335"/>
        <v>3.4501398142294804E-3</v>
      </c>
      <c r="CV354" s="33">
        <f t="shared" si="336"/>
        <v>3.729747095214675E-3</v>
      </c>
      <c r="CW354" s="33">
        <f t="shared" si="337"/>
        <v>6.9970087525377256E-3</v>
      </c>
      <c r="CX354" s="35">
        <f t="shared" si="338"/>
        <v>7.6459370222672352E-3</v>
      </c>
    </row>
    <row r="355" spans="1:102" x14ac:dyDescent="0.3">
      <c r="A355" s="21">
        <v>43698</v>
      </c>
      <c r="B355" s="22">
        <v>2924.43</v>
      </c>
      <c r="C355" s="23">
        <v>5229.2700000000004</v>
      </c>
      <c r="D355" s="23">
        <v>5891.19</v>
      </c>
      <c r="E355" s="23">
        <f t="shared" si="372"/>
        <v>5209.5392482202224</v>
      </c>
      <c r="F355" s="23">
        <f>VLOOKUP($A355,Data!S$7:T$800,2,0)</f>
        <v>289.046469</v>
      </c>
      <c r="G355" s="23">
        <f>VLOOKUP($A355,Data!V$7:Y$800,4,0)</f>
        <v>28.513289391695139</v>
      </c>
      <c r="H355" s="23">
        <f>VLOOKUP($A355,Data!P$7:Q$800,2,0)</f>
        <v>51.827399999999997</v>
      </c>
      <c r="I355" s="23">
        <f>VLOOKUP($A355,Data!K$7:N$800,4,0)</f>
        <v>54.28690151946639</v>
      </c>
      <c r="J355" s="23">
        <f>VLOOKUP($A355,Data!AA$7:AB$800,2,0)</f>
        <v>531.05589999999995</v>
      </c>
      <c r="K355" s="23">
        <f>VLOOKUP($A355,Data!AD$7:AE$800,2,0)</f>
        <v>53.656599999999997</v>
      </c>
      <c r="L355" s="23">
        <f>VLOOKUP($A355,Data!AL$7:AO$800,4,0)</f>
        <v>286.24969419620044</v>
      </c>
      <c r="M355" s="23">
        <f>VLOOKUP($A355,Data!AG$7:AJ$800,4,0)</f>
        <v>28.887108405012597</v>
      </c>
      <c r="N355" s="23">
        <f>VLOOKUP($A355,Data!AQ$7:AU$800,5,0)</f>
        <v>29.12545654240348</v>
      </c>
      <c r="O355" s="24">
        <f>VLOOKUP($A355,Data!AQ$7:AW$800,7,0)</f>
        <v>29.11154164451958</v>
      </c>
      <c r="P355" s="32">
        <f t="shared" si="339"/>
        <v>8.2468255582637262E-3</v>
      </c>
      <c r="Q355" s="33">
        <f t="shared" si="325"/>
        <v>8.2755695238463378E-3</v>
      </c>
      <c r="R355" s="33">
        <f t="shared" si="326"/>
        <v>8.288373154961004E-3</v>
      </c>
      <c r="S355" s="34">
        <f t="shared" si="340"/>
        <v>8.282141015456412E-3</v>
      </c>
      <c r="T355" s="33">
        <f t="shared" si="341"/>
        <v>8.2854518925838949E-3</v>
      </c>
      <c r="U355" s="33">
        <f t="shared" si="373"/>
        <v>8.2857272546323912E-3</v>
      </c>
      <c r="V355" s="33">
        <f t="shared" si="374"/>
        <v>8.2935968296398155E-3</v>
      </c>
      <c r="W355" s="33">
        <f t="shared" si="375"/>
        <v>8.1610446137105885E-3</v>
      </c>
      <c r="X355" s="33">
        <f t="shared" si="376"/>
        <v>8.2854875335109934E-3</v>
      </c>
      <c r="Y355" s="33">
        <f t="shared" si="377"/>
        <v>8.2908331047026884E-3</v>
      </c>
      <c r="Z355" s="33">
        <f t="shared" si="378"/>
        <v>8.3017310321698012E-3</v>
      </c>
      <c r="AA355" s="33">
        <f t="shared" si="379"/>
        <v>8.3231005249526646E-3</v>
      </c>
      <c r="AB355" s="33">
        <f t="shared" si="380"/>
        <v>8.2873016274196409E-3</v>
      </c>
      <c r="AC355" s="35">
        <f t="shared" si="381"/>
        <v>6.9520050432823055E-3</v>
      </c>
      <c r="AD355" s="32">
        <f t="shared" si="342"/>
        <v>9.8823687375571012E-6</v>
      </c>
      <c r="AE355" s="33">
        <f t="shared" si="343"/>
        <v>1.0157730786053421E-5</v>
      </c>
      <c r="AF355" s="33">
        <f t="shared" si="344"/>
        <v>1.8027305793477666E-5</v>
      </c>
      <c r="AG355" s="33">
        <f t="shared" si="345"/>
        <v>-1.1452491013574928E-4</v>
      </c>
      <c r="AH355" s="33">
        <f t="shared" si="346"/>
        <v>9.9180096646556137E-6</v>
      </c>
      <c r="AI355" s="33">
        <f t="shared" si="347"/>
        <v>1.52635808563506E-5</v>
      </c>
      <c r="AJ355" s="33">
        <f t="shared" si="348"/>
        <v>2.6161508323463423E-5</v>
      </c>
      <c r="AK355" s="33">
        <f t="shared" si="349"/>
        <v>4.7531001106326798E-5</v>
      </c>
      <c r="AL355" s="33">
        <f t="shared" si="350"/>
        <v>1.1732103573303121E-5</v>
      </c>
      <c r="AM355" s="35">
        <f t="shared" si="351"/>
        <v>-1.3235644805640323E-3</v>
      </c>
      <c r="AN355" s="52">
        <f t="shared" si="352"/>
        <v>-2.9212623771091017E-6</v>
      </c>
      <c r="AO355" s="34">
        <f t="shared" si="353"/>
        <v>-2.6459003286127825E-6</v>
      </c>
      <c r="AP355" s="34">
        <f t="shared" si="354"/>
        <v>5.223674678811463E-6</v>
      </c>
      <c r="AQ355" s="34">
        <f t="shared" si="355"/>
        <v>-1.2732854125041548E-4</v>
      </c>
      <c r="AR355" s="34">
        <f t="shared" si="356"/>
        <v>-2.8856214500105892E-6</v>
      </c>
      <c r="AS355" s="34">
        <f t="shared" si="357"/>
        <v>2.4599497416843974E-6</v>
      </c>
      <c r="AT355" s="34">
        <f t="shared" si="358"/>
        <v>1.335787720879722E-5</v>
      </c>
      <c r="AU355" s="34">
        <f t="shared" si="359"/>
        <v>3.4727369991660595E-5</v>
      </c>
      <c r="AV355" s="34">
        <f t="shared" si="360"/>
        <v>-1.071527541363082E-6</v>
      </c>
      <c r="AW355" s="53">
        <f t="shared" si="361"/>
        <v>-1.3363681116786985E-3</v>
      </c>
      <c r="AX355" s="52">
        <f t="shared" si="362"/>
        <v>3.3108771275713877E-6</v>
      </c>
      <c r="AY355" s="34">
        <f t="shared" si="363"/>
        <v>3.586239176067707E-6</v>
      </c>
      <c r="AZ355" s="34">
        <f t="shared" si="364"/>
        <v>1.1455814183491952E-5</v>
      </c>
      <c r="BA355" s="34">
        <f t="shared" si="365"/>
        <v>-1.2109640174573499E-4</v>
      </c>
      <c r="BB355" s="34">
        <f t="shared" si="366"/>
        <v>3.3465180546699003E-6</v>
      </c>
      <c r="BC355" s="34">
        <f t="shared" si="367"/>
        <v>8.6920892463648869E-6</v>
      </c>
      <c r="BD355" s="34">
        <f t="shared" si="368"/>
        <v>1.9590016713477709E-5</v>
      </c>
      <c r="BE355" s="34">
        <f t="shared" si="369"/>
        <v>4.0959509496341084E-5</v>
      </c>
      <c r="BF355" s="34">
        <f t="shared" si="370"/>
        <v>5.1606119633174075E-6</v>
      </c>
      <c r="BG355" s="53">
        <f t="shared" si="371"/>
        <v>-1.330135972174018E-3</v>
      </c>
      <c r="BH355" s="32">
        <v>9.8823687375571012E-6</v>
      </c>
      <c r="BI355" s="33">
        <v>1.0157730786053421E-5</v>
      </c>
      <c r="BJ355" s="33">
        <v>1.8027305793477666E-5</v>
      </c>
      <c r="BK355" s="33">
        <v>-1.1452491013574928E-4</v>
      </c>
      <c r="BL355" s="33">
        <v>9.9180096646556137E-6</v>
      </c>
      <c r="BM355" s="33">
        <v>1.52635808563506E-5</v>
      </c>
      <c r="BN355" s="33">
        <v>2.6161508323463423E-5</v>
      </c>
      <c r="BO355" s="33">
        <v>4.7531001106326798E-5</v>
      </c>
      <c r="BP355" s="33">
        <v>1.1732103573303121E-5</v>
      </c>
      <c r="BQ355" s="35">
        <v>-1.3235644805640323E-3</v>
      </c>
      <c r="BR355" s="32">
        <v>-2.9212623771091017E-6</v>
      </c>
      <c r="BS355" s="33">
        <v>-2.6459003286127825E-6</v>
      </c>
      <c r="BT355" s="33">
        <v>5.223674678811463E-6</v>
      </c>
      <c r="BU355" s="33">
        <v>-1.2732854125041548E-4</v>
      </c>
      <c r="BV355" s="33">
        <v>-2.8856214500105892E-6</v>
      </c>
      <c r="BW355" s="33">
        <v>2.4599497416843974E-6</v>
      </c>
      <c r="BX355" s="33">
        <v>1.335787720879722E-5</v>
      </c>
      <c r="BY355" s="33">
        <v>3.4727369991660595E-5</v>
      </c>
      <c r="BZ355" s="33">
        <v>-1.071527541363082E-6</v>
      </c>
      <c r="CA355" s="35">
        <v>-1.3363681116786985E-3</v>
      </c>
      <c r="CB355" s="52">
        <v>3.3108771275713877E-6</v>
      </c>
      <c r="CC355" s="34">
        <v>3.586239176067707E-6</v>
      </c>
      <c r="CD355" s="34">
        <v>1.1455814183491952E-5</v>
      </c>
      <c r="CE355" s="34">
        <v>-1.2109640174573499E-4</v>
      </c>
      <c r="CF355" s="34">
        <v>3.3465180546699003E-6</v>
      </c>
      <c r="CG355" s="34">
        <v>8.6920892463648869E-6</v>
      </c>
      <c r="CH355" s="34">
        <v>1.9590016713477709E-5</v>
      </c>
      <c r="CI355" s="34">
        <v>4.0959509496341084E-5</v>
      </c>
      <c r="CJ355" s="34">
        <v>5.1606119633174075E-6</v>
      </c>
      <c r="CK355" s="53">
        <v>-1.330135972174018E-3</v>
      </c>
      <c r="CL355" s="33">
        <v>0</v>
      </c>
      <c r="CM355" s="33">
        <f t="shared" si="382"/>
        <v>9.8508500158644985E-3</v>
      </c>
      <c r="CN355" s="33">
        <f t="shared" si="328"/>
        <v>4.9093064825211918E-3</v>
      </c>
      <c r="CO355" s="33">
        <f t="shared" si="329"/>
        <v>3.9502960375894514E-3</v>
      </c>
      <c r="CP355" s="33">
        <f t="shared" si="330"/>
        <v>4.1369702437035194E-3</v>
      </c>
      <c r="CQ355" s="33">
        <f t="shared" si="331"/>
        <v>3.397794515404895E-3</v>
      </c>
      <c r="CR355" s="33">
        <f t="shared" si="332"/>
        <v>3.3230789297991059E-3</v>
      </c>
      <c r="CS355" s="33">
        <f t="shared" si="333"/>
        <v>8.3496389239956503E-3</v>
      </c>
      <c r="CT355" s="33">
        <f t="shared" si="334"/>
        <v>8.6596045776321517E-3</v>
      </c>
      <c r="CU355" s="33">
        <f t="shared" si="335"/>
        <v>3.4375222447808884E-3</v>
      </c>
      <c r="CV355" s="33">
        <f t="shared" si="336"/>
        <v>3.8435059655932413E-3</v>
      </c>
      <c r="CW355" s="33">
        <f t="shared" si="337"/>
        <v>6.9806721058534027E-3</v>
      </c>
      <c r="CX355" s="35">
        <f t="shared" si="338"/>
        <v>7.1118313236477881E-3</v>
      </c>
    </row>
    <row r="356" spans="1:102" x14ac:dyDescent="0.3">
      <c r="A356" s="21">
        <v>43697</v>
      </c>
      <c r="B356" s="22">
        <v>2900.51</v>
      </c>
      <c r="C356" s="23">
        <v>5186.3500000000004</v>
      </c>
      <c r="D356" s="23">
        <v>5842.7629999999999</v>
      </c>
      <c r="E356" s="23">
        <f t="shared" si="372"/>
        <v>5166.7475166956901</v>
      </c>
      <c r="F356" s="23">
        <f>VLOOKUP($A356,Data!S$7:T$800,2,0)</f>
        <v>286.671268</v>
      </c>
      <c r="G356" s="23">
        <f>VLOOKUP($A356,Data!V$7:Y$800,4,0)</f>
        <v>28.278977497114163</v>
      </c>
      <c r="H356" s="23">
        <f>VLOOKUP($A356,Data!P$7:Q$800,2,0)</f>
        <v>51.4011</v>
      </c>
      <c r="I356" s="23">
        <f>VLOOKUP($A356,Data!K$7:N$800,4,0)</f>
        <v>53.847450077053004</v>
      </c>
      <c r="J356" s="23">
        <f>VLOOKUP($A356,Data!AA$7:AB$800,2,0)</f>
        <v>526.69200000000001</v>
      </c>
      <c r="K356" s="23">
        <f>VLOOKUP($A356,Data!AD$7:AE$800,2,0)</f>
        <v>53.215400000000002</v>
      </c>
      <c r="L356" s="23">
        <f>VLOOKUP($A356,Data!AL$7:AO$800,4,0)</f>
        <v>283.89289176680751</v>
      </c>
      <c r="M356" s="23">
        <f>VLOOKUP($A356,Data!AG$7:AJ$800,4,0)</f>
        <v>28.648662705410008</v>
      </c>
      <c r="N356" s="23">
        <f>VLOOKUP($A356,Data!AQ$7:AU$800,5,0)</f>
        <v>28.886068975969174</v>
      </c>
      <c r="O356" s="24">
        <f>VLOOKUP($A356,Data!AQ$7:AW$800,7,0)</f>
        <v>28.910555318143754</v>
      </c>
      <c r="P356" s="32">
        <f t="shared" si="339"/>
        <v>-7.9147640791475959E-3</v>
      </c>
      <c r="Q356" s="33">
        <f t="shared" si="325"/>
        <v>-7.8623420597039306E-3</v>
      </c>
      <c r="R356" s="33">
        <f t="shared" si="326"/>
        <v>-7.8402984309214885E-3</v>
      </c>
      <c r="S356" s="34">
        <f t="shared" si="340"/>
        <v>-7.8514682781554053E-3</v>
      </c>
      <c r="T356" s="33">
        <f t="shared" si="341"/>
        <v>-7.8550488971426136E-3</v>
      </c>
      <c r="U356" s="33">
        <f t="shared" si="373"/>
        <v>-7.8548147926770229E-3</v>
      </c>
      <c r="V356" s="33">
        <f t="shared" si="374"/>
        <v>-7.848254217037165E-3</v>
      </c>
      <c r="W356" s="33">
        <f t="shared" si="375"/>
        <v>-7.7379881230880132E-3</v>
      </c>
      <c r="X356" s="33">
        <f t="shared" si="376"/>
        <v>-7.8430005905562039E-3</v>
      </c>
      <c r="Y356" s="33">
        <f t="shared" si="377"/>
        <v>-7.8472974459460332E-3</v>
      </c>
      <c r="Z356" s="33">
        <f t="shared" si="378"/>
        <v>-7.8515967336373338E-3</v>
      </c>
      <c r="AA356" s="33">
        <f t="shared" si="379"/>
        <v>-7.9752833812155588E-3</v>
      </c>
      <c r="AB356" s="33">
        <f t="shared" si="380"/>
        <v>-7.8479584527717527E-3</v>
      </c>
      <c r="AC356" s="35">
        <f t="shared" si="381"/>
        <v>-5.6357581180235261E-3</v>
      </c>
      <c r="AD356" s="32">
        <f t="shared" si="342"/>
        <v>7.2931625613170681E-6</v>
      </c>
      <c r="AE356" s="33">
        <f t="shared" si="343"/>
        <v>7.527267026907758E-6</v>
      </c>
      <c r="AF356" s="33">
        <f t="shared" si="344"/>
        <v>1.408784266676566E-5</v>
      </c>
      <c r="AG356" s="33">
        <f t="shared" si="345"/>
        <v>1.2435393661591743E-4</v>
      </c>
      <c r="AH356" s="33">
        <f t="shared" si="346"/>
        <v>1.934146914772672E-5</v>
      </c>
      <c r="AI356" s="33">
        <f t="shared" si="347"/>
        <v>1.5044613757897451E-5</v>
      </c>
      <c r="AJ356" s="33">
        <f t="shared" si="348"/>
        <v>1.0745326066596839E-5</v>
      </c>
      <c r="AK356" s="33">
        <f t="shared" si="349"/>
        <v>-1.1294132151162817E-4</v>
      </c>
      <c r="AL356" s="33">
        <f t="shared" si="350"/>
        <v>1.4383606932177884E-5</v>
      </c>
      <c r="AM356" s="35">
        <f t="shared" si="351"/>
        <v>2.2265839416804045E-3</v>
      </c>
      <c r="AN356" s="52">
        <f t="shared" si="352"/>
        <v>-1.475046622112508E-5</v>
      </c>
      <c r="AO356" s="34">
        <f t="shared" si="353"/>
        <v>-1.451636175553439E-5</v>
      </c>
      <c r="AP356" s="34">
        <f t="shared" si="354"/>
        <v>-7.9557861156764886E-6</v>
      </c>
      <c r="AQ356" s="34">
        <f t="shared" si="355"/>
        <v>1.0231030783347528E-4</v>
      </c>
      <c r="AR356" s="34">
        <f t="shared" si="356"/>
        <v>-2.7021596347154286E-6</v>
      </c>
      <c r="AS356" s="34">
        <f t="shared" si="357"/>
        <v>-6.9990150245446969E-6</v>
      </c>
      <c r="AT356" s="34">
        <f t="shared" si="358"/>
        <v>-1.129830271584531E-5</v>
      </c>
      <c r="AU356" s="34">
        <f t="shared" si="359"/>
        <v>-1.3498495029407032E-4</v>
      </c>
      <c r="AV356" s="34">
        <f t="shared" si="360"/>
        <v>-7.6600218502642647E-6</v>
      </c>
      <c r="AW356" s="53">
        <f t="shared" si="361"/>
        <v>2.2045403128979624E-3</v>
      </c>
      <c r="AX356" s="52">
        <f t="shared" si="362"/>
        <v>-3.5806189871978589E-6</v>
      </c>
      <c r="AY356" s="34">
        <f t="shared" si="363"/>
        <v>-3.346514521607169E-6</v>
      </c>
      <c r="AZ356" s="34">
        <f t="shared" si="364"/>
        <v>3.2140611182507328E-6</v>
      </c>
      <c r="BA356" s="34">
        <f t="shared" si="365"/>
        <v>1.134801550674025E-4</v>
      </c>
      <c r="BB356" s="34">
        <f t="shared" si="366"/>
        <v>8.4676875992117928E-6</v>
      </c>
      <c r="BC356" s="34">
        <f t="shared" si="367"/>
        <v>4.1708322093825245E-6</v>
      </c>
      <c r="BD356" s="34">
        <f t="shared" si="368"/>
        <v>-1.2845548191808831E-7</v>
      </c>
      <c r="BE356" s="34">
        <f t="shared" si="369"/>
        <v>-1.2381510306014309E-4</v>
      </c>
      <c r="BF356" s="34">
        <f t="shared" si="370"/>
        <v>3.5098253836629567E-6</v>
      </c>
      <c r="BG356" s="53">
        <f t="shared" si="371"/>
        <v>2.2157101601318896E-3</v>
      </c>
      <c r="BH356" s="32">
        <v>7.2931625613170681E-6</v>
      </c>
      <c r="BI356" s="33">
        <v>7.527267026907758E-6</v>
      </c>
      <c r="BJ356" s="33">
        <v>1.408784266676566E-5</v>
      </c>
      <c r="BK356" s="33">
        <v>1.2435393661591743E-4</v>
      </c>
      <c r="BL356" s="33">
        <v>1.934146914772672E-5</v>
      </c>
      <c r="BM356" s="33">
        <v>1.5044613757897451E-5</v>
      </c>
      <c r="BN356" s="33">
        <v>1.0745326066596839E-5</v>
      </c>
      <c r="BO356" s="33">
        <v>-1.1294132151162817E-4</v>
      </c>
      <c r="BP356" s="33">
        <v>1.4383606932177884E-5</v>
      </c>
      <c r="BQ356" s="35">
        <v>2.2265839416804045E-3</v>
      </c>
      <c r="BR356" s="32">
        <v>-1.475046622112508E-5</v>
      </c>
      <c r="BS356" s="33">
        <v>-1.451636175553439E-5</v>
      </c>
      <c r="BT356" s="33">
        <v>-7.9557861156764886E-6</v>
      </c>
      <c r="BU356" s="33">
        <v>1.0231030783347528E-4</v>
      </c>
      <c r="BV356" s="33">
        <v>-2.7021596347154286E-6</v>
      </c>
      <c r="BW356" s="33">
        <v>-6.9990150245446969E-6</v>
      </c>
      <c r="BX356" s="33">
        <v>-1.129830271584531E-5</v>
      </c>
      <c r="BY356" s="33">
        <v>-1.3498495029407032E-4</v>
      </c>
      <c r="BZ356" s="33">
        <v>-7.6600218502642647E-6</v>
      </c>
      <c r="CA356" s="35">
        <v>2.2045403128979624E-3</v>
      </c>
      <c r="CB356" s="52">
        <v>-3.5806189871978589E-6</v>
      </c>
      <c r="CC356" s="34">
        <v>-3.346514521607169E-6</v>
      </c>
      <c r="CD356" s="34">
        <v>3.2140611182507328E-6</v>
      </c>
      <c r="CE356" s="34">
        <v>1.134801550674025E-4</v>
      </c>
      <c r="CF356" s="34">
        <v>8.4676875992117928E-6</v>
      </c>
      <c r="CG356" s="34">
        <v>4.1708322093825245E-6</v>
      </c>
      <c r="CH356" s="34">
        <v>-1.2845548191808831E-7</v>
      </c>
      <c r="CI356" s="34">
        <v>-1.2381510306014309E-4</v>
      </c>
      <c r="CJ356" s="34">
        <v>3.5098253836629567E-6</v>
      </c>
      <c r="CK356" s="53">
        <v>2.2157101601318896E-3</v>
      </c>
      <c r="CL356" s="33">
        <v>0</v>
      </c>
      <c r="CM356" s="33">
        <f t="shared" si="382"/>
        <v>9.8380265438213765E-3</v>
      </c>
      <c r="CN356" s="33">
        <f t="shared" si="328"/>
        <v>4.902756973403033E-3</v>
      </c>
      <c r="CO356" s="33">
        <f t="shared" si="329"/>
        <v>3.9404561584155395E-3</v>
      </c>
      <c r="CP356" s="33">
        <f t="shared" si="330"/>
        <v>4.1268543085670739E-3</v>
      </c>
      <c r="CQ356" s="33">
        <f t="shared" si="331"/>
        <v>3.3798547417800417E-3</v>
      </c>
      <c r="CR356" s="33">
        <f t="shared" si="332"/>
        <v>3.43705425751617E-3</v>
      </c>
      <c r="CS356" s="33">
        <f t="shared" si="333"/>
        <v>8.3397202833053186E-3</v>
      </c>
      <c r="CT356" s="33">
        <f t="shared" si="334"/>
        <v>8.6443354142859974E-3</v>
      </c>
      <c r="CU356" s="33">
        <f t="shared" si="335"/>
        <v>3.4114869437569251E-3</v>
      </c>
      <c r="CV356" s="33">
        <f t="shared" si="336"/>
        <v>3.7961861265773944E-3</v>
      </c>
      <c r="CW356" s="33">
        <f t="shared" si="337"/>
        <v>6.9689552057969895E-3</v>
      </c>
      <c r="CX356" s="35">
        <f t="shared" si="338"/>
        <v>8.4356058841228432E-3</v>
      </c>
    </row>
    <row r="357" spans="1:102" x14ac:dyDescent="0.3">
      <c r="A357" s="21">
        <v>43696</v>
      </c>
      <c r="B357" s="22">
        <v>2923.65</v>
      </c>
      <c r="C357" s="23">
        <v>5227.45</v>
      </c>
      <c r="D357" s="23">
        <v>5888.9340000000002</v>
      </c>
      <c r="E357" s="23">
        <f t="shared" si="372"/>
        <v>5207.63509847558</v>
      </c>
      <c r="F357" s="23">
        <f>VLOOKUP($A357,Data!S$7:T$800,2,0)</f>
        <v>288.94091300000002</v>
      </c>
      <c r="G357" s="23">
        <f>VLOOKUP($A357,Data!V$7:Y$800,4,0)</f>
        <v>28.502862200762344</v>
      </c>
      <c r="H357" s="23">
        <f>VLOOKUP($A357,Data!P$7:Q$800,2,0)</f>
        <v>51.807699999999997</v>
      </c>
      <c r="I357" s="23">
        <f>VLOOKUP($A357,Data!K$7:N$800,4,0)</f>
        <v>54.267370344248015</v>
      </c>
      <c r="J357" s="23">
        <f>VLOOKUP($A357,Data!AA$7:AB$800,2,0)</f>
        <v>530.85550000000001</v>
      </c>
      <c r="K357" s="23">
        <f>VLOOKUP($A357,Data!AD$7:AE$800,2,0)</f>
        <v>53.636299999999999</v>
      </c>
      <c r="L357" s="23">
        <f>VLOOKUP($A357,Data!AL$7:AO$800,4,0)</f>
        <v>286.13954407644258</v>
      </c>
      <c r="M357" s="23">
        <f>VLOOKUP($A357,Data!AG$7:AJ$800,4,0)</f>
        <v>28.878980760737562</v>
      </c>
      <c r="N357" s="23">
        <f>VLOOKUP($A357,Data!AQ$7:AU$800,5,0)</f>
        <v>29.114558823990631</v>
      </c>
      <c r="O357" s="24">
        <f>VLOOKUP($A357,Data!AQ$7:AW$800,7,0)</f>
        <v>29.07441166973824</v>
      </c>
      <c r="P357" s="32">
        <f t="shared" si="339"/>
        <v>1.2105875347909967E-2</v>
      </c>
      <c r="Q357" s="33">
        <f t="shared" si="325"/>
        <v>1.2145866571662944E-2</v>
      </c>
      <c r="R357" s="33">
        <f t="shared" si="326"/>
        <v>1.2162935136970976E-2</v>
      </c>
      <c r="S357" s="34">
        <f t="shared" si="340"/>
        <v>1.2154376168611824E-2</v>
      </c>
      <c r="T357" s="33">
        <f t="shared" si="341"/>
        <v>1.2147617624000739E-2</v>
      </c>
      <c r="U357" s="33">
        <f t="shared" si="373"/>
        <v>1.2147286270979274E-2</v>
      </c>
      <c r="V357" s="33">
        <f t="shared" si="374"/>
        <v>1.2110307534217046E-2</v>
      </c>
      <c r="W357" s="33">
        <f t="shared" si="375"/>
        <v>1.201966854853409E-2</v>
      </c>
      <c r="X357" s="33">
        <f t="shared" si="376"/>
        <v>1.2158165401537691E-2</v>
      </c>
      <c r="Y357" s="33">
        <f t="shared" si="377"/>
        <v>1.2152708978474092E-2</v>
      </c>
      <c r="Z357" s="33">
        <f t="shared" si="378"/>
        <v>1.2115059735966049E-2</v>
      </c>
      <c r="AA357" s="33">
        <f t="shared" si="379"/>
        <v>1.2173104540888824E-2</v>
      </c>
      <c r="AB357" s="33">
        <f t="shared" si="380"/>
        <v>1.2192625148536473E-2</v>
      </c>
      <c r="AC357" s="35">
        <f t="shared" si="381"/>
        <v>1.1863000959602799E-2</v>
      </c>
      <c r="AD357" s="32">
        <f t="shared" si="342"/>
        <v>1.7510523377950449E-6</v>
      </c>
      <c r="AE357" s="33">
        <f t="shared" si="343"/>
        <v>1.4196993163295701E-6</v>
      </c>
      <c r="AF357" s="33">
        <f t="shared" si="344"/>
        <v>-3.5559037445898056E-5</v>
      </c>
      <c r="AG357" s="33">
        <f t="shared" si="345"/>
        <v>-1.2619802312885398E-4</v>
      </c>
      <c r="AH357" s="33">
        <f t="shared" si="346"/>
        <v>1.2298829874746176E-5</v>
      </c>
      <c r="AI357" s="33">
        <f t="shared" si="347"/>
        <v>6.842406811147228E-6</v>
      </c>
      <c r="AJ357" s="33">
        <f t="shared" si="348"/>
        <v>-3.0806835696894908E-5</v>
      </c>
      <c r="AK357" s="33">
        <f t="shared" si="349"/>
        <v>2.723796922587951E-5</v>
      </c>
      <c r="AL357" s="33">
        <f t="shared" si="350"/>
        <v>4.6758576873529023E-5</v>
      </c>
      <c r="AM357" s="35">
        <f t="shared" si="351"/>
        <v>-2.8286561206014582E-4</v>
      </c>
      <c r="AN357" s="52">
        <f t="shared" si="352"/>
        <v>-1.5317512970236535E-5</v>
      </c>
      <c r="AO357" s="34">
        <f t="shared" si="353"/>
        <v>-1.564886599170201E-5</v>
      </c>
      <c r="AP357" s="34">
        <f t="shared" si="354"/>
        <v>-5.2627602753929636E-5</v>
      </c>
      <c r="AQ357" s="34">
        <f t="shared" si="355"/>
        <v>-1.4326658843688556E-4</v>
      </c>
      <c r="AR357" s="34">
        <f t="shared" si="356"/>
        <v>-4.7697354332854047E-6</v>
      </c>
      <c r="AS357" s="34">
        <f t="shared" si="357"/>
        <v>-1.0226158496884352E-5</v>
      </c>
      <c r="AT357" s="34">
        <f t="shared" si="358"/>
        <v>-4.7875401004926488E-5</v>
      </c>
      <c r="AU357" s="34">
        <f t="shared" si="359"/>
        <v>1.016940391784793E-5</v>
      </c>
      <c r="AV357" s="34">
        <f t="shared" si="360"/>
        <v>2.9690011565497443E-5</v>
      </c>
      <c r="AW357" s="53">
        <f t="shared" si="361"/>
        <v>-2.999341773681774E-4</v>
      </c>
      <c r="AX357" s="52">
        <f t="shared" si="362"/>
        <v>-6.7585446110740577E-6</v>
      </c>
      <c r="AY357" s="34">
        <f t="shared" si="363"/>
        <v>-7.0898976325395324E-6</v>
      </c>
      <c r="AZ357" s="34">
        <f t="shared" si="364"/>
        <v>-4.4068634394767159E-5</v>
      </c>
      <c r="BA357" s="34">
        <f t="shared" si="365"/>
        <v>-1.3470762007772308E-4</v>
      </c>
      <c r="BB357" s="34">
        <f t="shared" si="366"/>
        <v>3.7892329258770729E-6</v>
      </c>
      <c r="BC357" s="34">
        <f t="shared" si="367"/>
        <v>-1.6671901377218745E-6</v>
      </c>
      <c r="BD357" s="34">
        <f t="shared" si="368"/>
        <v>-3.931643264576401E-5</v>
      </c>
      <c r="BE357" s="34">
        <f t="shared" si="369"/>
        <v>1.8728372277010408E-5</v>
      </c>
      <c r="BF357" s="34">
        <f t="shared" si="370"/>
        <v>3.824897992465992E-5</v>
      </c>
      <c r="BG357" s="53">
        <f t="shared" si="371"/>
        <v>-2.9137520900901492E-4</v>
      </c>
      <c r="BH357" s="32">
        <v>1.7510523377950449E-6</v>
      </c>
      <c r="BI357" s="33">
        <v>1.4196993163295701E-6</v>
      </c>
      <c r="BJ357" s="33">
        <v>-3.5559037445898056E-5</v>
      </c>
      <c r="BK357" s="33">
        <v>-1.2619802312885398E-4</v>
      </c>
      <c r="BL357" s="33">
        <v>1.2298829874746176E-5</v>
      </c>
      <c r="BM357" s="33">
        <v>6.842406811147228E-6</v>
      </c>
      <c r="BN357" s="33">
        <v>-3.0806835696894908E-5</v>
      </c>
      <c r="BO357" s="33">
        <v>2.723796922587951E-5</v>
      </c>
      <c r="BP357" s="33">
        <v>4.6758576873529023E-5</v>
      </c>
      <c r="BQ357" s="35">
        <v>-2.8286561206014582E-4</v>
      </c>
      <c r="BR357" s="32">
        <v>-1.5317512970236535E-5</v>
      </c>
      <c r="BS357" s="33">
        <v>-1.564886599170201E-5</v>
      </c>
      <c r="BT357" s="33">
        <v>-5.2627602753929636E-5</v>
      </c>
      <c r="BU357" s="33">
        <v>-1.4326658843688556E-4</v>
      </c>
      <c r="BV357" s="33">
        <v>-4.7697354332854047E-6</v>
      </c>
      <c r="BW357" s="33">
        <v>-1.0226158496884352E-5</v>
      </c>
      <c r="BX357" s="33">
        <v>-4.7875401004926488E-5</v>
      </c>
      <c r="BY357" s="33">
        <v>1.016940391784793E-5</v>
      </c>
      <c r="BZ357" s="33">
        <v>2.9690011565497443E-5</v>
      </c>
      <c r="CA357" s="35">
        <v>-2.999341773681774E-4</v>
      </c>
      <c r="CB357" s="52">
        <v>-6.7585446110740577E-6</v>
      </c>
      <c r="CC357" s="34">
        <v>-7.0898976325395324E-6</v>
      </c>
      <c r="CD357" s="34">
        <v>-4.4068634394767159E-5</v>
      </c>
      <c r="CE357" s="34">
        <v>-1.3470762007772308E-4</v>
      </c>
      <c r="CF357" s="34">
        <v>3.7892329258770729E-6</v>
      </c>
      <c r="CG357" s="34">
        <v>-1.6671901377218745E-6</v>
      </c>
      <c r="CH357" s="34">
        <v>-3.931643264576401E-5</v>
      </c>
      <c r="CI357" s="34">
        <v>1.8728372277010408E-5</v>
      </c>
      <c r="CJ357" s="34">
        <v>3.824897992465992E-5</v>
      </c>
      <c r="CK357" s="53">
        <v>-2.9137520900901492E-4</v>
      </c>
      <c r="CL357" s="33">
        <v>0</v>
      </c>
      <c r="CM357" s="33">
        <f t="shared" si="382"/>
        <v>9.8155901411409729E-3</v>
      </c>
      <c r="CN357" s="33">
        <f t="shared" si="328"/>
        <v>4.8917434076840571E-3</v>
      </c>
      <c r="CO357" s="33">
        <f t="shared" si="329"/>
        <v>3.9330762882254788E-3</v>
      </c>
      <c r="CP357" s="33">
        <f t="shared" si="330"/>
        <v>4.1192361382889064E-3</v>
      </c>
      <c r="CQ357" s="33">
        <f t="shared" si="331"/>
        <v>3.3656074680250558E-3</v>
      </c>
      <c r="CR357" s="33">
        <f t="shared" si="332"/>
        <v>3.3112998233548741E-3</v>
      </c>
      <c r="CS357" s="33">
        <f t="shared" si="333"/>
        <v>8.3200633423150538E-3</v>
      </c>
      <c r="CT357" s="33">
        <f t="shared" si="334"/>
        <v>8.6290407278868386E-3</v>
      </c>
      <c r="CU357" s="33">
        <f t="shared" si="335"/>
        <v>3.4006196344200657E-3</v>
      </c>
      <c r="CV357" s="33">
        <f t="shared" si="336"/>
        <v>3.9104676216754619E-3</v>
      </c>
      <c r="CW357" s="33">
        <f t="shared" si="337"/>
        <v>6.9543567924104099E-3</v>
      </c>
      <c r="CX357" s="35">
        <f t="shared" si="338"/>
        <v>6.1775132941976896E-3</v>
      </c>
    </row>
    <row r="358" spans="1:102" x14ac:dyDescent="0.3">
      <c r="A358" s="21">
        <v>43693</v>
      </c>
      <c r="B358" s="22">
        <v>2888.68</v>
      </c>
      <c r="C358" s="23">
        <v>5164.72</v>
      </c>
      <c r="D358" s="23">
        <v>5818.1679999999997</v>
      </c>
      <c r="E358" s="23">
        <f t="shared" si="372"/>
        <v>5145.0996222418698</v>
      </c>
      <c r="F358" s="23">
        <f>VLOOKUP($A358,Data!S$7:T$800,2,0)</f>
        <v>285.473095</v>
      </c>
      <c r="G358" s="23">
        <f>VLOOKUP($A358,Data!V$7:Y$800,4,0)</f>
        <v>28.160785082746695</v>
      </c>
      <c r="H358" s="23">
        <f>VLOOKUP($A358,Data!P$7:Q$800,2,0)</f>
        <v>51.187800000000003</v>
      </c>
      <c r="I358" s="23">
        <f>VLOOKUP($A358,Data!K$7:N$800,4,0)</f>
        <v>53.622841562041714</v>
      </c>
      <c r="J358" s="23">
        <f>VLOOKUP($A358,Data!AA$7:AB$800,2,0)</f>
        <v>524.47879999999998</v>
      </c>
      <c r="K358" s="23">
        <f>VLOOKUP($A358,Data!AD$7:AE$800,2,0)</f>
        <v>52.9923</v>
      </c>
      <c r="L358" s="23">
        <f>VLOOKUP($A358,Data!AL$7:AO$800,4,0)</f>
        <v>282.71444172670328</v>
      </c>
      <c r="M358" s="23">
        <f>VLOOKUP($A358,Data!AG$7:AJ$800,4,0)</f>
        <v>28.531661858212253</v>
      </c>
      <c r="N358" s="23">
        <f>VLOOKUP($A358,Data!AQ$7:AU$800,5,0)</f>
        <v>28.763851959223818</v>
      </c>
      <c r="O358" s="24">
        <f>VLOOKUP($A358,Data!AQ$7:AW$800,7,0)</f>
        <v>28.733545590821535</v>
      </c>
      <c r="P358" s="32">
        <f t="shared" si="339"/>
        <v>1.4426183452732166E-2</v>
      </c>
      <c r="Q358" s="33">
        <f t="shared" si="325"/>
        <v>1.4542232978240754E-2</v>
      </c>
      <c r="R358" s="33">
        <f t="shared" si="326"/>
        <v>1.4592409993708033E-2</v>
      </c>
      <c r="S358" s="34">
        <f t="shared" si="340"/>
        <v>1.4567476012561652E-2</v>
      </c>
      <c r="T358" s="33">
        <f t="shared" si="341"/>
        <v>1.4567877455318623E-2</v>
      </c>
      <c r="U358" s="33">
        <f t="shared" si="373"/>
        <v>1.4566976494156947E-2</v>
      </c>
      <c r="V358" s="33">
        <f t="shared" si="374"/>
        <v>1.4533886967465826E-2</v>
      </c>
      <c r="W358" s="33">
        <f t="shared" si="375"/>
        <v>1.4597191426459766E-2</v>
      </c>
      <c r="X358" s="33">
        <f t="shared" si="376"/>
        <v>1.4588613630973413E-2</v>
      </c>
      <c r="Y358" s="33">
        <f t="shared" si="377"/>
        <v>1.7187203077342561E-2</v>
      </c>
      <c r="Z358" s="33">
        <f t="shared" si="378"/>
        <v>1.4541320780569134E-2</v>
      </c>
      <c r="AA358" s="33">
        <f t="shared" si="379"/>
        <v>1.4648196147110104E-2</v>
      </c>
      <c r="AB358" s="33">
        <f t="shared" si="380"/>
        <v>1.4557001883945597E-2</v>
      </c>
      <c r="AC358" s="35">
        <f t="shared" si="381"/>
        <v>1.3697922119855876E-2</v>
      </c>
      <c r="AD358" s="32">
        <f t="shared" si="342"/>
        <v>2.5644477077868544E-5</v>
      </c>
      <c r="AE358" s="33">
        <f t="shared" si="343"/>
        <v>2.4743515916192393E-5</v>
      </c>
      <c r="AF358" s="33">
        <f t="shared" si="344"/>
        <v>-8.3460107749289136E-6</v>
      </c>
      <c r="AG358" s="33">
        <f t="shared" si="345"/>
        <v>5.4958448219011302E-5</v>
      </c>
      <c r="AH358" s="33">
        <f t="shared" si="346"/>
        <v>4.6380652732658234E-5</v>
      </c>
      <c r="AI358" s="33">
        <f t="shared" si="347"/>
        <v>9.4581241174562791E-6</v>
      </c>
      <c r="AJ358" s="33">
        <f t="shared" si="348"/>
        <v>-9.1219767162087351E-7</v>
      </c>
      <c r="AK358" s="33">
        <f t="shared" si="349"/>
        <v>1.0596316886934964E-4</v>
      </c>
      <c r="AL358" s="33">
        <f t="shared" si="350"/>
        <v>1.4768905704842794E-5</v>
      </c>
      <c r="AM358" s="35">
        <f t="shared" si="351"/>
        <v>-8.4431085838487796E-4</v>
      </c>
      <c r="AN358" s="52">
        <f t="shared" si="352"/>
        <v>-2.4532538389410163E-5</v>
      </c>
      <c r="AO358" s="34">
        <f t="shared" si="353"/>
        <v>-2.5433499551086314E-5</v>
      </c>
      <c r="AP358" s="34">
        <f t="shared" si="354"/>
        <v>-5.8523026242207621E-5</v>
      </c>
      <c r="AQ358" s="34">
        <f t="shared" si="355"/>
        <v>4.781432751732595E-6</v>
      </c>
      <c r="AR358" s="34">
        <f t="shared" si="356"/>
        <v>-3.7963627346204731E-6</v>
      </c>
      <c r="AS358" s="34">
        <f t="shared" si="357"/>
        <v>-9.8638471586864895E-5</v>
      </c>
      <c r="AT358" s="34">
        <f t="shared" si="358"/>
        <v>-5.1089213138899581E-5</v>
      </c>
      <c r="AU358" s="34">
        <f t="shared" si="359"/>
        <v>5.5786153402070937E-5</v>
      </c>
      <c r="AV358" s="34">
        <f t="shared" si="360"/>
        <v>-3.5408109762435913E-5</v>
      </c>
      <c r="AW358" s="53">
        <f t="shared" si="361"/>
        <v>-8.9448787385215667E-4</v>
      </c>
      <c r="AX358" s="52">
        <f t="shared" si="362"/>
        <v>4.0144275703646315E-7</v>
      </c>
      <c r="AY358" s="34">
        <f t="shared" si="363"/>
        <v>-4.9951840463968722E-7</v>
      </c>
      <c r="AZ358" s="34">
        <f t="shared" si="364"/>
        <v>-3.3589045095760994E-5</v>
      </c>
      <c r="BA358" s="34">
        <f t="shared" si="365"/>
        <v>2.9715413898179222E-5</v>
      </c>
      <c r="BB358" s="34">
        <f t="shared" si="366"/>
        <v>2.1137618411826153E-5</v>
      </c>
      <c r="BC358" s="34">
        <f t="shared" si="367"/>
        <v>-4.4658435745859038E-5</v>
      </c>
      <c r="BD358" s="34">
        <f t="shared" si="368"/>
        <v>-2.6155231992452954E-5</v>
      </c>
      <c r="BE358" s="34">
        <f t="shared" si="369"/>
        <v>8.0720134548517564E-5</v>
      </c>
      <c r="BF358" s="34">
        <f t="shared" si="370"/>
        <v>-1.0474128615989287E-5</v>
      </c>
      <c r="BG358" s="53">
        <f t="shared" si="371"/>
        <v>-8.6955389270571004E-4</v>
      </c>
      <c r="BH358" s="32">
        <v>2.5644477077868544E-5</v>
      </c>
      <c r="BI358" s="33">
        <v>2.4743515916192393E-5</v>
      </c>
      <c r="BJ358" s="33">
        <v>-8.3460107749289136E-6</v>
      </c>
      <c r="BK358" s="33">
        <v>5.4958448219011302E-5</v>
      </c>
      <c r="BL358" s="33">
        <v>4.6380652732658234E-5</v>
      </c>
      <c r="BM358" s="33">
        <v>9.4581241174562791E-6</v>
      </c>
      <c r="BN358" s="33">
        <v>-9.1219767162087351E-7</v>
      </c>
      <c r="BO358" s="33">
        <v>1.0596316886934964E-4</v>
      </c>
      <c r="BP358" s="33">
        <v>1.4768905704842794E-5</v>
      </c>
      <c r="BQ358" s="35">
        <v>-8.4431085838487796E-4</v>
      </c>
      <c r="BR358" s="32">
        <v>-2.4532538389410163E-5</v>
      </c>
      <c r="BS358" s="33">
        <v>-2.5433499551086314E-5</v>
      </c>
      <c r="BT358" s="33">
        <v>-5.8523026242207621E-5</v>
      </c>
      <c r="BU358" s="33">
        <v>4.781432751732595E-6</v>
      </c>
      <c r="BV358" s="33">
        <v>-3.7963627346204731E-6</v>
      </c>
      <c r="BW358" s="33">
        <v>-9.8638471586864895E-5</v>
      </c>
      <c r="BX358" s="33">
        <v>-5.1089213138899581E-5</v>
      </c>
      <c r="BY358" s="33">
        <v>5.5786153402070937E-5</v>
      </c>
      <c r="BZ358" s="33">
        <v>-3.5408109762435913E-5</v>
      </c>
      <c r="CA358" s="35">
        <v>-8.9448787385215667E-4</v>
      </c>
      <c r="CB358" s="52">
        <v>4.0144275703646315E-7</v>
      </c>
      <c r="CC358" s="34">
        <v>-4.9951840463968722E-7</v>
      </c>
      <c r="CD358" s="34">
        <v>-3.3589045095760994E-5</v>
      </c>
      <c r="CE358" s="34">
        <v>2.9715413898179222E-5</v>
      </c>
      <c r="CF358" s="34">
        <v>2.1137618411826153E-5</v>
      </c>
      <c r="CG358" s="34">
        <v>-4.4658435745859038E-5</v>
      </c>
      <c r="CH358" s="34">
        <v>-2.6155231992452954E-5</v>
      </c>
      <c r="CI358" s="34">
        <v>8.0720134548517564E-5</v>
      </c>
      <c r="CJ358" s="34">
        <v>-1.0474128615989287E-5</v>
      </c>
      <c r="CK358" s="53">
        <v>-8.6955389270571004E-4</v>
      </c>
      <c r="CL358" s="33">
        <v>0</v>
      </c>
      <c r="CM358" s="33">
        <f t="shared" si="382"/>
        <v>9.7985611601827394E-3</v>
      </c>
      <c r="CN358" s="33">
        <f t="shared" si="328"/>
        <v>4.8832948706676316E-3</v>
      </c>
      <c r="CO358" s="33">
        <f t="shared" si="329"/>
        <v>3.931339447344584E-3</v>
      </c>
      <c r="CP358" s="33">
        <f t="shared" si="330"/>
        <v>4.1178276996038932E-3</v>
      </c>
      <c r="CQ358" s="33">
        <f t="shared" si="331"/>
        <v>3.400859273033241E-3</v>
      </c>
      <c r="CR358" s="33">
        <f t="shared" si="332"/>
        <v>3.4364119200420706E-3</v>
      </c>
      <c r="CS358" s="33">
        <f t="shared" si="333"/>
        <v>8.3078111495826779E-3</v>
      </c>
      <c r="CT358" s="33">
        <f t="shared" si="334"/>
        <v>8.6222221419591794E-3</v>
      </c>
      <c r="CU358" s="33">
        <f t="shared" si="335"/>
        <v>3.4311612193220764E-3</v>
      </c>
      <c r="CV358" s="33">
        <f t="shared" si="336"/>
        <v>3.883452003200949E-3</v>
      </c>
      <c r="CW358" s="33">
        <f t="shared" si="337"/>
        <v>6.9078401990958493E-3</v>
      </c>
      <c r="CX358" s="35">
        <f t="shared" si="338"/>
        <v>6.4587895320573629E-3</v>
      </c>
    </row>
    <row r="359" spans="1:102" x14ac:dyDescent="0.3">
      <c r="A359" s="21">
        <v>43692</v>
      </c>
      <c r="B359" s="22">
        <v>2847.6</v>
      </c>
      <c r="C359" s="23">
        <v>5090.6899999999996</v>
      </c>
      <c r="D359" s="23">
        <v>5734.4880000000003</v>
      </c>
      <c r="E359" s="23">
        <f t="shared" si="372"/>
        <v>5071.2246783851833</v>
      </c>
      <c r="F359" s="23">
        <f>VLOOKUP($A359,Data!S$7:T$800,2,0)</f>
        <v>281.37407200000001</v>
      </c>
      <c r="G359" s="23">
        <f>VLOOKUP($A359,Data!V$7:Y$800,4,0)</f>
        <v>27.756457419949225</v>
      </c>
      <c r="H359" s="23">
        <f>VLOOKUP($A359,Data!P$7:Q$800,2,0)</f>
        <v>50.454500000000003</v>
      </c>
      <c r="I359" s="23">
        <f>VLOOKUP($A359,Data!K$7:N$800,4,0)</f>
        <v>52.851360140916</v>
      </c>
      <c r="J359" s="23">
        <f>VLOOKUP($A359,Data!AA$7:AB$800,2,0)</f>
        <v>516.93740000000003</v>
      </c>
      <c r="K359" s="23" t="e">
        <f>VLOOKUP($A359,Data!AD$7:AE$800,2,0)</f>
        <v>#N/A</v>
      </c>
      <c r="L359" s="23">
        <f>VLOOKUP($A359,Data!AL$7:AO$800,4,0)</f>
        <v>278.66232349135674</v>
      </c>
      <c r="M359" s="23">
        <f>VLOOKUP($A359,Data!AG$7:AJ$800,4,0)</f>
        <v>28.11975812557947</v>
      </c>
      <c r="N359" s="23">
        <f>VLOOKUP($A359,Data!AQ$7:AU$800,5,0)</f>
        <v>28.351144298262003</v>
      </c>
      <c r="O359" s="24">
        <f>VLOOKUP($A359,Data!AQ$7:AW$800,7,0)</f>
        <v>28.345274231926648</v>
      </c>
      <c r="P359" s="32">
        <f t="shared" si="339"/>
        <v>2.464268112370549E-3</v>
      </c>
      <c r="Q359" s="33">
        <f t="shared" si="325"/>
        <v>2.5977351058590337E-3</v>
      </c>
      <c r="R359" s="33">
        <f t="shared" si="326"/>
        <v>2.654693183874679E-3</v>
      </c>
      <c r="S359" s="34">
        <f t="shared" si="340"/>
        <v>2.6261294231490597E-3</v>
      </c>
      <c r="T359" s="33">
        <f t="shared" si="341"/>
        <v>2.6135919781695716E-3</v>
      </c>
      <c r="U359" s="33">
        <f t="shared" si="373"/>
        <v>2.6152345439900415E-3</v>
      </c>
      <c r="V359" s="33">
        <f t="shared" si="374"/>
        <v>2.605149890508196E-3</v>
      </c>
      <c r="W359" s="33">
        <f t="shared" si="375"/>
        <v>2.5935531678400459E-3</v>
      </c>
      <c r="X359" s="33">
        <f t="shared" si="376"/>
        <v>2.6522101751458305E-3</v>
      </c>
      <c r="Y359" s="33" t="e">
        <f t="shared" si="377"/>
        <v>#N/A</v>
      </c>
      <c r="Z359" s="33">
        <f t="shared" si="378"/>
        <v>2.6037768994293664E-3</v>
      </c>
      <c r="AA359" s="33">
        <f t="shared" si="379"/>
        <v>2.5747031404397269E-3</v>
      </c>
      <c r="AB359" s="33">
        <f t="shared" si="380"/>
        <v>2.609473266454776E-3</v>
      </c>
      <c r="AC359" s="35">
        <f t="shared" si="381"/>
        <v>3.1306159803325961E-3</v>
      </c>
      <c r="AD359" s="32">
        <f t="shared" si="342"/>
        <v>1.5856872310537895E-5</v>
      </c>
      <c r="AE359" s="33">
        <f t="shared" si="343"/>
        <v>1.749943813100785E-5</v>
      </c>
      <c r="AF359" s="33">
        <f t="shared" si="344"/>
        <v>7.4147846491623426E-6</v>
      </c>
      <c r="AG359" s="33">
        <f t="shared" si="345"/>
        <v>-4.1819380189878075E-6</v>
      </c>
      <c r="AH359" s="33">
        <f t="shared" si="346"/>
        <v>5.4475069286796796E-5</v>
      </c>
      <c r="AI359" s="33" t="e">
        <f t="shared" si="347"/>
        <v>#N/A</v>
      </c>
      <c r="AJ359" s="33">
        <f t="shared" si="348"/>
        <v>6.041793570332743E-6</v>
      </c>
      <c r="AK359" s="33">
        <f t="shared" si="349"/>
        <v>-2.3031965419306744E-5</v>
      </c>
      <c r="AL359" s="33">
        <f t="shared" si="350"/>
        <v>1.1738160595742286E-5</v>
      </c>
      <c r="AM359" s="35">
        <f t="shared" si="351"/>
        <v>5.3288087447356247E-4</v>
      </c>
      <c r="AN359" s="52">
        <f t="shared" si="352"/>
        <v>-4.1101205705107446E-5</v>
      </c>
      <c r="AO359" s="34">
        <f t="shared" si="353"/>
        <v>-3.9458639884637492E-5</v>
      </c>
      <c r="AP359" s="34">
        <f t="shared" si="354"/>
        <v>-4.9543293366482999E-5</v>
      </c>
      <c r="AQ359" s="34">
        <f t="shared" si="355"/>
        <v>-6.1140016034633149E-5</v>
      </c>
      <c r="AR359" s="34">
        <f t="shared" si="356"/>
        <v>-2.4830087288485458E-6</v>
      </c>
      <c r="AS359" s="34" t="e">
        <f t="shared" si="357"/>
        <v>#N/A</v>
      </c>
      <c r="AT359" s="34">
        <f t="shared" si="358"/>
        <v>-5.0916284445312598E-5</v>
      </c>
      <c r="AU359" s="34">
        <f t="shared" si="359"/>
        <v>-7.9990043434952085E-5</v>
      </c>
      <c r="AV359" s="34">
        <f t="shared" si="360"/>
        <v>-4.5219917419903055E-5</v>
      </c>
      <c r="AW359" s="53">
        <f t="shared" si="361"/>
        <v>4.7592279645791713E-4</v>
      </c>
      <c r="AX359" s="52">
        <f t="shared" si="362"/>
        <v>-1.2537444979532353E-5</v>
      </c>
      <c r="AY359" s="34">
        <f t="shared" si="363"/>
        <v>-1.0894879159062398E-5</v>
      </c>
      <c r="AZ359" s="34">
        <f t="shared" si="364"/>
        <v>-2.0979532640907905E-5</v>
      </c>
      <c r="BA359" s="34">
        <f t="shared" si="365"/>
        <v>-3.2576255309058055E-5</v>
      </c>
      <c r="BB359" s="34">
        <f t="shared" si="366"/>
        <v>2.6080751996726548E-5</v>
      </c>
      <c r="BC359" s="34" t="e">
        <f t="shared" si="367"/>
        <v>#N/A</v>
      </c>
      <c r="BD359" s="34">
        <f t="shared" si="368"/>
        <v>-2.2352523719737505E-5</v>
      </c>
      <c r="BE359" s="34">
        <f t="shared" si="369"/>
        <v>-5.1426282709376991E-5</v>
      </c>
      <c r="BF359" s="34">
        <f t="shared" si="370"/>
        <v>-1.6656156694327962E-5</v>
      </c>
      <c r="BG359" s="53">
        <f t="shared" si="371"/>
        <v>5.0448655718349222E-4</v>
      </c>
      <c r="BH359" s="32">
        <v>1.5856872310537895E-5</v>
      </c>
      <c r="BI359" s="33">
        <v>1.749943813100785E-5</v>
      </c>
      <c r="BJ359" s="33">
        <v>7.4147846491623426E-6</v>
      </c>
      <c r="BK359" s="33">
        <v>-4.1819380189878075E-6</v>
      </c>
      <c r="BL359" s="33">
        <v>5.4475069286796796E-5</v>
      </c>
      <c r="BM359" s="33"/>
      <c r="BN359" s="33">
        <v>6.041793570332743E-6</v>
      </c>
      <c r="BO359" s="33">
        <v>-2.3031965419306744E-5</v>
      </c>
      <c r="BP359" s="33">
        <v>1.1738160595742286E-5</v>
      </c>
      <c r="BQ359" s="35">
        <v>5.3288087447356247E-4</v>
      </c>
      <c r="BR359" s="32">
        <v>-4.1101205705107446E-5</v>
      </c>
      <c r="BS359" s="33">
        <v>-3.9458639884637492E-5</v>
      </c>
      <c r="BT359" s="33">
        <v>-4.9543293366482999E-5</v>
      </c>
      <c r="BU359" s="33">
        <v>-6.1140016034633149E-5</v>
      </c>
      <c r="BV359" s="33">
        <v>-2.4830087288485458E-6</v>
      </c>
      <c r="BW359" s="33"/>
      <c r="BX359" s="33">
        <v>-5.0916284445312598E-5</v>
      </c>
      <c r="BY359" s="33">
        <v>-7.9990043434952085E-5</v>
      </c>
      <c r="BZ359" s="33">
        <v>-4.5219917419903055E-5</v>
      </c>
      <c r="CA359" s="35">
        <v>4.7592279645791713E-4</v>
      </c>
      <c r="CB359" s="52">
        <v>-1.2537444979532353E-5</v>
      </c>
      <c r="CC359" s="34">
        <v>-1.0894879159062398E-5</v>
      </c>
      <c r="CD359" s="34">
        <v>-2.0979532640907905E-5</v>
      </c>
      <c r="CE359" s="34">
        <v>-3.2576255309058055E-5</v>
      </c>
      <c r="CF359" s="34">
        <v>2.6080751996726548E-5</v>
      </c>
      <c r="CG359" s="34"/>
      <c r="CH359" s="34">
        <v>-2.2352523719737505E-5</v>
      </c>
      <c r="CI359" s="34">
        <v>-5.1426282709376991E-5</v>
      </c>
      <c r="CJ359" s="34">
        <v>-1.6656156694327962E-5</v>
      </c>
      <c r="CK359" s="53">
        <v>5.0448655718349222E-4</v>
      </c>
      <c r="CL359" s="33">
        <v>0</v>
      </c>
      <c r="CM359" s="33">
        <f t="shared" si="382"/>
        <v>9.7486212261528316E-3</v>
      </c>
      <c r="CN359" s="33">
        <f t="shared" si="328"/>
        <v>4.8582927844580404E-3</v>
      </c>
      <c r="CO359" s="33">
        <f t="shared" si="329"/>
        <v>3.9059638221208282E-3</v>
      </c>
      <c r="CP359" s="33">
        <f t="shared" si="330"/>
        <v>4.0933390201700615E-3</v>
      </c>
      <c r="CQ359" s="33">
        <f t="shared" si="331"/>
        <v>3.4091136985292536E-3</v>
      </c>
      <c r="CR359" s="33">
        <f t="shared" si="332"/>
        <v>3.3820580261505473E-3</v>
      </c>
      <c r="CS359" s="33">
        <f t="shared" si="333"/>
        <v>8.2617176158998884E-3</v>
      </c>
      <c r="CT359" s="33" t="e">
        <f t="shared" si="334"/>
        <v>#N/A</v>
      </c>
      <c r="CU359" s="33">
        <f t="shared" si="335"/>
        <v>3.4320634275912809E-3</v>
      </c>
      <c r="CV359" s="33">
        <f t="shared" si="336"/>
        <v>3.7786130332468915E-3</v>
      </c>
      <c r="CW359" s="33">
        <f t="shared" si="337"/>
        <v>6.8931826422333753E-3</v>
      </c>
      <c r="CX359" s="35">
        <f t="shared" si="338"/>
        <v>7.297070903633962E-3</v>
      </c>
    </row>
    <row r="360" spans="1:102" x14ac:dyDescent="0.3">
      <c r="A360" s="21">
        <v>43691</v>
      </c>
      <c r="B360" s="22">
        <v>2840.6</v>
      </c>
      <c r="C360" s="23">
        <v>5077.5</v>
      </c>
      <c r="D360" s="23">
        <v>5719.3050000000003</v>
      </c>
      <c r="E360" s="23">
        <f t="shared" si="372"/>
        <v>5057.9418684239372</v>
      </c>
      <c r="F360" s="23">
        <f>VLOOKUP($A360,Data!S$7:T$800,2,0)</f>
        <v>280.64059200000003</v>
      </c>
      <c r="G360" s="23">
        <f>VLOOKUP($A360,Data!V$7:Y$800,4,0)</f>
        <v>27.684057117457858</v>
      </c>
      <c r="H360" s="23">
        <f>VLOOKUP($A360,Data!P$7:Q$800,2,0)</f>
        <v>50.323399999999999</v>
      </c>
      <c r="I360" s="23">
        <f>VLOOKUP($A360,Data!K$7:N$800,4,0)</f>
        <v>52.714641914387393</v>
      </c>
      <c r="J360" s="23">
        <f>VLOOKUP($A360,Data!AA$7:AB$800,2,0)</f>
        <v>515.57000000000005</v>
      </c>
      <c r="K360" s="23">
        <f>VLOOKUP($A360,Data!AD$7:AE$800,2,0)</f>
        <v>52.096899999999998</v>
      </c>
      <c r="L360" s="23">
        <f>VLOOKUP($A360,Data!AL$7:AO$800,4,0)</f>
        <v>277.93863329851513</v>
      </c>
      <c r="M360" s="23">
        <f>VLOOKUP($A360,Data!AG$7:AJ$800,4,0)</f>
        <v>28.047544025894375</v>
      </c>
      <c r="N360" s="23">
        <f>VLOOKUP($A360,Data!AQ$7:AU$800,5,0)</f>
        <v>28.277355295572164</v>
      </c>
      <c r="O360" s="24">
        <f>VLOOKUP($A360,Data!AQ$7:AW$800,7,0)</f>
        <v>28.256813001590597</v>
      </c>
      <c r="P360" s="32">
        <f t="shared" si="339"/>
        <v>-2.9292763607534411E-2</v>
      </c>
      <c r="Q360" s="33">
        <f t="shared" si="325"/>
        <v>-2.9093725201495224E-2</v>
      </c>
      <c r="R360" s="33">
        <f t="shared" si="326"/>
        <v>-2.9006687255810792E-2</v>
      </c>
      <c r="S360" s="34">
        <f t="shared" si="340"/>
        <v>-2.9049598708569335E-2</v>
      </c>
      <c r="T360" s="33">
        <f t="shared" si="341"/>
        <v>-2.9053798142447129E-2</v>
      </c>
      <c r="U360" s="33">
        <f t="shared" si="373"/>
        <v>-2.9052835503214913E-2</v>
      </c>
      <c r="V360" s="33">
        <f t="shared" si="374"/>
        <v>-2.9010031470143915E-2</v>
      </c>
      <c r="W360" s="33">
        <f t="shared" si="375"/>
        <v>-2.8962043533009685E-2</v>
      </c>
      <c r="X360" s="33">
        <f t="shared" si="376"/>
        <v>-2.901028808018169E-2</v>
      </c>
      <c r="Y360" s="33">
        <f t="shared" si="377"/>
        <v>-2.9039232131208736E-2</v>
      </c>
      <c r="Z360" s="33">
        <f t="shared" si="378"/>
        <v>-2.9039273378533959E-2</v>
      </c>
      <c r="AA360" s="33">
        <f t="shared" si="379"/>
        <v>-2.9062410263897442E-2</v>
      </c>
      <c r="AB360" s="33">
        <f t="shared" si="380"/>
        <v>-2.9079878973997442E-2</v>
      </c>
      <c r="AC360" s="35">
        <f t="shared" si="381"/>
        <v>-2.8447894094607684E-2</v>
      </c>
      <c r="AD360" s="32">
        <f t="shared" si="342"/>
        <v>3.9927059048094904E-5</v>
      </c>
      <c r="AE360" s="33">
        <f t="shared" si="343"/>
        <v>4.088969828031086E-5</v>
      </c>
      <c r="AF360" s="33">
        <f t="shared" si="344"/>
        <v>8.3693731351308642E-5</v>
      </c>
      <c r="AG360" s="33">
        <f t="shared" si="345"/>
        <v>1.316816684855393E-4</v>
      </c>
      <c r="AH360" s="33">
        <f t="shared" si="346"/>
        <v>8.3437121313534313E-5</v>
      </c>
      <c r="AI360" s="33">
        <f t="shared" si="347"/>
        <v>5.4493070286487644E-5</v>
      </c>
      <c r="AJ360" s="33">
        <f t="shared" si="348"/>
        <v>5.4451822961265606E-5</v>
      </c>
      <c r="AK360" s="33">
        <f t="shared" si="349"/>
        <v>3.13149375977817E-5</v>
      </c>
      <c r="AL360" s="33">
        <f t="shared" si="350"/>
        <v>1.3846227497782415E-5</v>
      </c>
      <c r="AM360" s="35">
        <f t="shared" si="351"/>
        <v>6.4583110688753997E-4</v>
      </c>
      <c r="AN360" s="52">
        <f t="shared" si="352"/>
        <v>-4.711088663633678E-5</v>
      </c>
      <c r="AO360" s="34">
        <f t="shared" si="353"/>
        <v>-4.6148247404120823E-5</v>
      </c>
      <c r="AP360" s="34">
        <f t="shared" si="354"/>
        <v>-3.3442143331230412E-6</v>
      </c>
      <c r="AQ360" s="34">
        <f t="shared" si="355"/>
        <v>4.4643722801107621E-5</v>
      </c>
      <c r="AR360" s="34">
        <f t="shared" si="356"/>
        <v>-3.6008243708973708E-6</v>
      </c>
      <c r="AS360" s="34">
        <f t="shared" si="357"/>
        <v>-3.254487539794404E-5</v>
      </c>
      <c r="AT360" s="34">
        <f t="shared" si="358"/>
        <v>-3.2586122723166078E-5</v>
      </c>
      <c r="AU360" s="34">
        <f t="shared" si="359"/>
        <v>-5.5723008086649983E-5</v>
      </c>
      <c r="AV360" s="34">
        <f t="shared" si="360"/>
        <v>-7.3191718186649268E-5</v>
      </c>
      <c r="AW360" s="53">
        <f t="shared" si="361"/>
        <v>5.5879316120310829E-4</v>
      </c>
      <c r="AX360" s="52">
        <f t="shared" si="362"/>
        <v>-4.1994338776385476E-6</v>
      </c>
      <c r="AY360" s="34">
        <f t="shared" si="363"/>
        <v>-3.2367946454225915E-6</v>
      </c>
      <c r="AZ360" s="34">
        <f t="shared" si="364"/>
        <v>3.9567238425575191E-5</v>
      </c>
      <c r="BA360" s="34">
        <f t="shared" si="365"/>
        <v>8.7555175559805853E-5</v>
      </c>
      <c r="BB360" s="34">
        <f t="shared" si="366"/>
        <v>3.9310628387800861E-5</v>
      </c>
      <c r="BC360" s="34">
        <f t="shared" si="367"/>
        <v>1.0366577360754192E-5</v>
      </c>
      <c r="BD360" s="34">
        <f t="shared" si="368"/>
        <v>1.0325330035532154E-5</v>
      </c>
      <c r="BE360" s="34">
        <f t="shared" si="369"/>
        <v>-1.2811555327951751E-5</v>
      </c>
      <c r="BF360" s="34">
        <f t="shared" si="370"/>
        <v>-3.0280265427951036E-5</v>
      </c>
      <c r="BG360" s="53">
        <f t="shared" si="371"/>
        <v>6.0170461396180652E-4</v>
      </c>
      <c r="BH360" s="32">
        <v>3.9927059048094904E-5</v>
      </c>
      <c r="BI360" s="33">
        <v>4.088969828031086E-5</v>
      </c>
      <c r="BJ360" s="33">
        <v>8.3693731351308642E-5</v>
      </c>
      <c r="BK360" s="33">
        <v>1.316816684855393E-4</v>
      </c>
      <c r="BL360" s="33">
        <v>8.3437121313534313E-5</v>
      </c>
      <c r="BM360" s="33">
        <v>5.4493070286487644E-5</v>
      </c>
      <c r="BN360" s="33">
        <v>5.4451822961265606E-5</v>
      </c>
      <c r="BO360" s="33">
        <v>3.13149375977817E-5</v>
      </c>
      <c r="BP360" s="33">
        <v>1.3846227497782415E-5</v>
      </c>
      <c r="BQ360" s="35">
        <v>6.4583110688753997E-4</v>
      </c>
      <c r="BR360" s="32">
        <v>-4.711088663633678E-5</v>
      </c>
      <c r="BS360" s="33">
        <v>-4.6148247404120823E-5</v>
      </c>
      <c r="BT360" s="33">
        <v>-3.3442143331230412E-6</v>
      </c>
      <c r="BU360" s="33">
        <v>4.4643722801107621E-5</v>
      </c>
      <c r="BV360" s="33">
        <v>-3.6008243708973708E-6</v>
      </c>
      <c r="BW360" s="33">
        <v>-3.254487539794404E-5</v>
      </c>
      <c r="BX360" s="33">
        <v>-3.2586122723166078E-5</v>
      </c>
      <c r="BY360" s="33">
        <v>-5.5723008086649983E-5</v>
      </c>
      <c r="BZ360" s="33">
        <v>-7.3191718186649268E-5</v>
      </c>
      <c r="CA360" s="35">
        <v>5.5879316120310829E-4</v>
      </c>
      <c r="CB360" s="52">
        <v>-4.1994338776385476E-6</v>
      </c>
      <c r="CC360" s="34">
        <v>-3.2367946454225915E-6</v>
      </c>
      <c r="CD360" s="34">
        <v>3.9567238425575191E-5</v>
      </c>
      <c r="CE360" s="34">
        <v>8.7555175559805853E-5</v>
      </c>
      <c r="CF360" s="34">
        <v>3.9310628387800861E-5</v>
      </c>
      <c r="CG360" s="34">
        <v>1.0366577360754192E-5</v>
      </c>
      <c r="CH360" s="34">
        <v>1.0325330035532154E-5</v>
      </c>
      <c r="CI360" s="34">
        <v>-1.2811555327951751E-5</v>
      </c>
      <c r="CJ360" s="34">
        <v>-3.0280265427951036E-5</v>
      </c>
      <c r="CK360" s="53">
        <v>6.0170461396180652E-4</v>
      </c>
      <c r="CL360" s="33">
        <v>0</v>
      </c>
      <c r="CM360" s="33">
        <f t="shared" si="382"/>
        <v>9.6912601614365101E-3</v>
      </c>
      <c r="CN360" s="33">
        <f t="shared" si="328"/>
        <v>4.829835252423198E-3</v>
      </c>
      <c r="CO360" s="33">
        <f t="shared" si="329"/>
        <v>3.8900865102555748E-3</v>
      </c>
      <c r="CP360" s="33">
        <f t="shared" si="330"/>
        <v>4.075813783510629E-3</v>
      </c>
      <c r="CQ360" s="33">
        <f t="shared" si="331"/>
        <v>3.401692968151071E-3</v>
      </c>
      <c r="CR360" s="33">
        <f t="shared" si="332"/>
        <v>3.38624325311776E-3</v>
      </c>
      <c r="CS360" s="33">
        <f t="shared" si="333"/>
        <v>8.2069377766205154E-3</v>
      </c>
      <c r="CT360" s="33">
        <f t="shared" si="334"/>
        <v>8.6128436577079803E-3</v>
      </c>
      <c r="CU360" s="33">
        <f t="shared" si="335"/>
        <v>3.4260166426811622E-3</v>
      </c>
      <c r="CV360" s="33">
        <f t="shared" si="336"/>
        <v>3.8016726558678382E-3</v>
      </c>
      <c r="CW360" s="33">
        <f t="shared" si="337"/>
        <v>6.881394329639301E-3</v>
      </c>
      <c r="CX360" s="35">
        <f t="shared" si="338"/>
        <v>6.7619767339943682E-3</v>
      </c>
    </row>
    <row r="361" spans="1:102" x14ac:dyDescent="0.3">
      <c r="A361" s="21">
        <v>43690</v>
      </c>
      <c r="B361" s="22">
        <v>2926.32</v>
      </c>
      <c r="C361" s="23">
        <v>5229.6499999999996</v>
      </c>
      <c r="D361" s="23">
        <v>5890.1589999999997</v>
      </c>
      <c r="E361" s="23">
        <f t="shared" si="372"/>
        <v>5209.2690437086467</v>
      </c>
      <c r="F361" s="23">
        <f>VLOOKUP($A361,Data!S$7:T$800,2,0)</f>
        <v>289.038251</v>
      </c>
      <c r="G361" s="23">
        <f>VLOOKUP($A361,Data!V$7:Y$800,4,0)</f>
        <v>28.512423878188816</v>
      </c>
      <c r="H361" s="23">
        <f>VLOOKUP($A361,Data!P$7:Q$800,2,0)</f>
        <v>51.826900000000002</v>
      </c>
      <c r="I361" s="23">
        <f>VLOOKUP($A361,Data!K$7:N$800,4,0)</f>
        <v>54.28690151946639</v>
      </c>
      <c r="J361" s="23">
        <f>VLOOKUP($A361,Data!AA$7:AB$800,2,0)</f>
        <v>530.97370000000001</v>
      </c>
      <c r="K361" s="23">
        <f>VLOOKUP($A361,Data!AD$7:AE$800,2,0)</f>
        <v>53.655000000000001</v>
      </c>
      <c r="L361" s="23">
        <f>VLOOKUP($A361,Data!AL$7:AO$800,4,0)</f>
        <v>286.25115895843118</v>
      </c>
      <c r="M361" s="23">
        <f>VLOOKUP($A361,Data!AG$7:AJ$800,4,0)</f>
        <v>28.88707196259401</v>
      </c>
      <c r="N361" s="23">
        <f>VLOOKUP($A361,Data!AQ$7:AU$800,5,0)</f>
        <v>29.124286007885562</v>
      </c>
      <c r="O361" s="24">
        <f>VLOOKUP($A361,Data!AQ$7:AW$800,7,0)</f>
        <v>29.084197162290117</v>
      </c>
      <c r="P361" s="32">
        <f t="shared" si="339"/>
        <v>1.4762028608582556E-2</v>
      </c>
      <c r="Q361" s="33">
        <f t="shared" si="325"/>
        <v>1.4790149473263403E-2</v>
      </c>
      <c r="R361" s="33">
        <f t="shared" si="326"/>
        <v>1.4800701278993245E-2</v>
      </c>
      <c r="S361" s="34">
        <f t="shared" si="340"/>
        <v>1.4794900378431642E-2</v>
      </c>
      <c r="T361" s="33">
        <f t="shared" si="341"/>
        <v>1.4798986305737838E-2</v>
      </c>
      <c r="U361" s="33">
        <f t="shared" si="373"/>
        <v>1.4800381744799251E-2</v>
      </c>
      <c r="V361" s="33">
        <f t="shared" si="374"/>
        <v>1.4810898659695981E-2</v>
      </c>
      <c r="W361" s="33">
        <f t="shared" si="375"/>
        <v>1.4786418400876356E-2</v>
      </c>
      <c r="X361" s="33">
        <f t="shared" si="376"/>
        <v>1.4798443592854982E-2</v>
      </c>
      <c r="Y361" s="33">
        <f t="shared" si="377"/>
        <v>1.5057010051249486E-2</v>
      </c>
      <c r="Z361" s="33">
        <f t="shared" si="378"/>
        <v>1.4796618331231359E-2</v>
      </c>
      <c r="AA361" s="33">
        <f t="shared" si="379"/>
        <v>1.497828194798223E-2</v>
      </c>
      <c r="AB361" s="33">
        <f t="shared" si="380"/>
        <v>1.4806366726011433E-2</v>
      </c>
      <c r="AC361" s="35">
        <f t="shared" si="381"/>
        <v>1.3644423142416873E-2</v>
      </c>
      <c r="AD361" s="32">
        <f t="shared" si="342"/>
        <v>8.8368324744347859E-6</v>
      </c>
      <c r="AE361" s="33">
        <f t="shared" si="343"/>
        <v>1.023227153584827E-5</v>
      </c>
      <c r="AF361" s="33">
        <f t="shared" si="344"/>
        <v>2.0749186432578171E-5</v>
      </c>
      <c r="AG361" s="33">
        <f t="shared" si="345"/>
        <v>-3.7310723870476181E-6</v>
      </c>
      <c r="AH361" s="33">
        <f t="shared" si="346"/>
        <v>8.2941195915786636E-6</v>
      </c>
      <c r="AI361" s="33">
        <f t="shared" si="347"/>
        <v>2.6686057798608331E-4</v>
      </c>
      <c r="AJ361" s="33">
        <f t="shared" si="348"/>
        <v>6.4688579679561542E-6</v>
      </c>
      <c r="AK361" s="33">
        <f t="shared" si="349"/>
        <v>1.8813247471882732E-4</v>
      </c>
      <c r="AL361" s="33">
        <f t="shared" si="350"/>
        <v>1.6217252748029765E-5</v>
      </c>
      <c r="AM361" s="35">
        <f t="shared" si="351"/>
        <v>-1.1457263308465304E-3</v>
      </c>
      <c r="AN361" s="52">
        <f t="shared" si="352"/>
        <v>-1.7149732554067043E-6</v>
      </c>
      <c r="AO361" s="34">
        <f t="shared" si="353"/>
        <v>-3.1953419399322058E-7</v>
      </c>
      <c r="AP361" s="34">
        <f t="shared" si="354"/>
        <v>1.019738070273668E-5</v>
      </c>
      <c r="AQ361" s="34">
        <f t="shared" si="355"/>
        <v>-1.4282878116889108E-5</v>
      </c>
      <c r="AR361" s="34">
        <f t="shared" si="356"/>
        <v>-2.2576861382628266E-6</v>
      </c>
      <c r="AS361" s="34">
        <f t="shared" si="357"/>
        <v>2.5630877225624182E-4</v>
      </c>
      <c r="AT361" s="34">
        <f t="shared" si="358"/>
        <v>-4.082947761885336E-6</v>
      </c>
      <c r="AU361" s="34">
        <f t="shared" si="359"/>
        <v>1.7758066898898583E-4</v>
      </c>
      <c r="AV361" s="34">
        <f t="shared" si="360"/>
        <v>5.6654470181882743E-6</v>
      </c>
      <c r="AW361" s="53">
        <f t="shared" si="361"/>
        <v>-1.1562781365763719E-3</v>
      </c>
      <c r="AX361" s="52">
        <f t="shared" si="362"/>
        <v>4.0859273062743284E-6</v>
      </c>
      <c r="AY361" s="34">
        <f t="shared" si="363"/>
        <v>5.4813663676878122E-6</v>
      </c>
      <c r="AZ361" s="34">
        <f t="shared" si="364"/>
        <v>1.5998281264417713E-5</v>
      </c>
      <c r="BA361" s="34">
        <f t="shared" si="365"/>
        <v>-8.4819775552080756E-6</v>
      </c>
      <c r="BB361" s="34">
        <f t="shared" si="366"/>
        <v>3.5432144234182061E-6</v>
      </c>
      <c r="BC361" s="34">
        <f t="shared" si="367"/>
        <v>2.6210967281792286E-4</v>
      </c>
      <c r="BD361" s="34">
        <f t="shared" si="368"/>
        <v>1.7179527997956967E-6</v>
      </c>
      <c r="BE361" s="34">
        <f t="shared" si="369"/>
        <v>1.8338156955066687E-4</v>
      </c>
      <c r="BF361" s="34">
        <f t="shared" si="370"/>
        <v>1.1466347579869307E-5</v>
      </c>
      <c r="BG361" s="53">
        <f t="shared" si="371"/>
        <v>-1.1504772360146909E-3</v>
      </c>
      <c r="BH361" s="32">
        <v>8.8368324744347859E-6</v>
      </c>
      <c r="BI361" s="33">
        <v>1.023227153584827E-5</v>
      </c>
      <c r="BJ361" s="33">
        <v>2.0749186432578171E-5</v>
      </c>
      <c r="BK361" s="33">
        <v>-3.7310723870476181E-6</v>
      </c>
      <c r="BL361" s="33">
        <v>8.2941195915786636E-6</v>
      </c>
      <c r="BM361" s="33">
        <v>2.6686057798608331E-4</v>
      </c>
      <c r="BN361" s="33">
        <v>6.4688579679561542E-6</v>
      </c>
      <c r="BO361" s="33">
        <v>1.8813247471882732E-4</v>
      </c>
      <c r="BP361" s="33">
        <v>1.6217252748029765E-5</v>
      </c>
      <c r="BQ361" s="35">
        <v>-1.1457263308465304E-3</v>
      </c>
      <c r="BR361" s="32">
        <v>-1.7149732554067043E-6</v>
      </c>
      <c r="BS361" s="33">
        <v>-3.1953419399322058E-7</v>
      </c>
      <c r="BT361" s="33">
        <v>1.019738070273668E-5</v>
      </c>
      <c r="BU361" s="33">
        <v>-1.4282878116889108E-5</v>
      </c>
      <c r="BV361" s="33">
        <v>-2.2576861382628266E-6</v>
      </c>
      <c r="BW361" s="33">
        <v>2.5630877225624182E-4</v>
      </c>
      <c r="BX361" s="33">
        <v>-4.082947761885336E-6</v>
      </c>
      <c r="BY361" s="33">
        <v>1.7758066898898583E-4</v>
      </c>
      <c r="BZ361" s="33">
        <v>5.6654470181882743E-6</v>
      </c>
      <c r="CA361" s="35">
        <v>-1.1562781365763719E-3</v>
      </c>
      <c r="CB361" s="52">
        <v>4.0859273062743284E-6</v>
      </c>
      <c r="CC361" s="34">
        <v>5.4813663676878122E-6</v>
      </c>
      <c r="CD361" s="34">
        <v>1.5998281264417713E-5</v>
      </c>
      <c r="CE361" s="34">
        <v>-8.4819775552080756E-6</v>
      </c>
      <c r="CF361" s="34">
        <v>3.5432144234182061E-6</v>
      </c>
      <c r="CG361" s="34">
        <v>2.6210967281792286E-4</v>
      </c>
      <c r="CH361" s="34">
        <v>1.7179527997956967E-6</v>
      </c>
      <c r="CI361" s="34">
        <v>1.8338156955066687E-4</v>
      </c>
      <c r="CJ361" s="34">
        <v>1.1466347579869307E-5</v>
      </c>
      <c r="CK361" s="53">
        <v>-1.1504772360146909E-3</v>
      </c>
      <c r="CL361" s="33">
        <v>0</v>
      </c>
      <c r="CM361" s="33">
        <f t="shared" si="382"/>
        <v>9.6007534072635181E-3</v>
      </c>
      <c r="CN361" s="33">
        <f t="shared" si="328"/>
        <v>4.7841690509797807E-3</v>
      </c>
      <c r="CO361" s="33">
        <f t="shared" si="329"/>
        <v>3.8488047392519764E-3</v>
      </c>
      <c r="CP361" s="33">
        <f t="shared" si="330"/>
        <v>4.0335289315873712E-3</v>
      </c>
      <c r="CQ361" s="33">
        <f t="shared" si="331"/>
        <v>3.3152055332128505E-3</v>
      </c>
      <c r="CR361" s="33">
        <f t="shared" si="332"/>
        <v>3.2501748597384417E-3</v>
      </c>
      <c r="CS361" s="33">
        <f t="shared" si="333"/>
        <v>8.1203025800333783E-3</v>
      </c>
      <c r="CT361" s="33">
        <f t="shared" si="334"/>
        <v>8.5562374462109236E-3</v>
      </c>
      <c r="CU361" s="33">
        <f t="shared" si="335"/>
        <v>3.3697441547060336E-3</v>
      </c>
      <c r="CV361" s="33">
        <f t="shared" si="336"/>
        <v>3.7692977771197622E-3</v>
      </c>
      <c r="CW361" s="33">
        <f t="shared" si="337"/>
        <v>6.8670352608062313E-3</v>
      </c>
      <c r="CX361" s="35">
        <f t="shared" si="338"/>
        <v>6.0927401610364473E-3</v>
      </c>
    </row>
    <row r="362" spans="1:102" x14ac:dyDescent="0.3">
      <c r="A362" s="21">
        <v>43689</v>
      </c>
      <c r="B362" s="22">
        <v>2883.75</v>
      </c>
      <c r="C362" s="23">
        <v>5153.43</v>
      </c>
      <c r="D362" s="23">
        <v>5804.2520000000004</v>
      </c>
      <c r="E362" s="23">
        <f t="shared" si="372"/>
        <v>5133.3220552902221</v>
      </c>
      <c r="F362" s="23">
        <f>VLOOKUP($A362,Data!S$7:T$800,2,0)</f>
        <v>284.82315699999998</v>
      </c>
      <c r="G362" s="23">
        <f>VLOOKUP($A362,Data!V$7:Y$800,4,0)</f>
        <v>28.096583713504245</v>
      </c>
      <c r="H362" s="23">
        <f>VLOOKUP($A362,Data!P$7:Q$800,2,0)</f>
        <v>51.070500000000003</v>
      </c>
      <c r="I362" s="23">
        <f>VLOOKUP($A362,Data!K$7:N$800,4,0)</f>
        <v>53.495888923122301</v>
      </c>
      <c r="J362" s="23">
        <f>VLOOKUP($A362,Data!AA$7:AB$800,2,0)</f>
        <v>523.23069999999996</v>
      </c>
      <c r="K362" s="23">
        <f>VLOOKUP($A362,Data!AD$7:AE$800,2,0)</f>
        <v>52.859099999999998</v>
      </c>
      <c r="L362" s="23">
        <f>VLOOKUP($A362,Data!AL$7:AO$800,4,0)</f>
        <v>282.07736780711099</v>
      </c>
      <c r="M362" s="23">
        <f>VLOOKUP($A362,Data!AG$7:AJ$800,4,0)</f>
        <v>28.460778399270691</v>
      </c>
      <c r="N362" s="23">
        <f>VLOOKUP($A362,Data!AQ$7:AU$800,5,0)</f>
        <v>28.699352864573481</v>
      </c>
      <c r="O362" s="24">
        <f>VLOOKUP($A362,Data!AQ$7:AW$800,7,0)</f>
        <v>28.692701797860916</v>
      </c>
      <c r="P362" s="32">
        <f t="shared" si="339"/>
        <v>-1.1957583129186489E-2</v>
      </c>
      <c r="Q362" s="33">
        <f t="shared" si="325"/>
        <v>-1.183664547204677E-2</v>
      </c>
      <c r="R362" s="33">
        <f t="shared" si="326"/>
        <v>-1.1784183308458762E-2</v>
      </c>
      <c r="S362" s="34">
        <f t="shared" si="340"/>
        <v>-1.1810193281567922E-2</v>
      </c>
      <c r="T362" s="33">
        <f t="shared" si="341"/>
        <v>-1.1817387431645843E-2</v>
      </c>
      <c r="U362" s="33">
        <f t="shared" si="373"/>
        <v>-1.1816407773281301E-2</v>
      </c>
      <c r="V362" s="33">
        <f t="shared" si="374"/>
        <v>-1.1826236366063725E-2</v>
      </c>
      <c r="W362" s="33">
        <f t="shared" si="375"/>
        <v>-1.1904761904761751E-2</v>
      </c>
      <c r="X362" s="33">
        <f t="shared" si="376"/>
        <v>-1.1789647441890372E-2</v>
      </c>
      <c r="Y362" s="33">
        <f t="shared" si="377"/>
        <v>-1.2053304425837297E-2</v>
      </c>
      <c r="Z362" s="33">
        <f t="shared" si="378"/>
        <v>-1.1813222996307271E-2</v>
      </c>
      <c r="AA362" s="33">
        <f t="shared" si="379"/>
        <v>-1.1928904329272294E-2</v>
      </c>
      <c r="AB362" s="33">
        <f t="shared" si="380"/>
        <v>-1.1791772488226937E-2</v>
      </c>
      <c r="AC362" s="35">
        <f t="shared" si="381"/>
        <v>-1.2126618861651561E-2</v>
      </c>
      <c r="AD362" s="32">
        <f t="shared" si="342"/>
        <v>1.9258040400926824E-5</v>
      </c>
      <c r="AE362" s="33">
        <f t="shared" si="343"/>
        <v>2.0237698765468437E-5</v>
      </c>
      <c r="AF362" s="33">
        <f t="shared" si="344"/>
        <v>1.0409105983044675E-5</v>
      </c>
      <c r="AG362" s="33">
        <f t="shared" si="345"/>
        <v>-6.8116432714981912E-5</v>
      </c>
      <c r="AH362" s="33">
        <f t="shared" si="346"/>
        <v>4.6998030156397697E-5</v>
      </c>
      <c r="AI362" s="33">
        <f t="shared" si="347"/>
        <v>-2.1665895379052724E-4</v>
      </c>
      <c r="AJ362" s="33">
        <f t="shared" si="348"/>
        <v>2.3422475739498516E-5</v>
      </c>
      <c r="AK362" s="33">
        <f t="shared" si="349"/>
        <v>-9.2258857225524515E-5</v>
      </c>
      <c r="AL362" s="33">
        <f t="shared" si="350"/>
        <v>4.4872983819832513E-5</v>
      </c>
      <c r="AM362" s="35">
        <f t="shared" si="351"/>
        <v>-2.899733896047918E-4</v>
      </c>
      <c r="AN362" s="52">
        <f t="shared" si="352"/>
        <v>-3.3204123187080548E-5</v>
      </c>
      <c r="AO362" s="34">
        <f t="shared" si="353"/>
        <v>-3.2224464822538934E-5</v>
      </c>
      <c r="AP362" s="34">
        <f t="shared" si="354"/>
        <v>-4.2053057604962696E-5</v>
      </c>
      <c r="AQ362" s="34">
        <f t="shared" si="355"/>
        <v>-1.2057859630298928E-4</v>
      </c>
      <c r="AR362" s="34">
        <f t="shared" si="356"/>
        <v>-5.4641334316096746E-6</v>
      </c>
      <c r="AS362" s="34">
        <f t="shared" si="357"/>
        <v>-2.6912111737853461E-4</v>
      </c>
      <c r="AT362" s="34">
        <f t="shared" si="358"/>
        <v>-2.9039687848508855E-5</v>
      </c>
      <c r="AU362" s="34">
        <f t="shared" si="359"/>
        <v>-1.4472102081353189E-4</v>
      </c>
      <c r="AV362" s="34">
        <f t="shared" si="360"/>
        <v>-7.5891797681748585E-6</v>
      </c>
      <c r="AW362" s="53">
        <f t="shared" si="361"/>
        <v>-3.4243555319279917E-4</v>
      </c>
      <c r="AX362" s="52">
        <f t="shared" si="362"/>
        <v>-7.1941500778827105E-6</v>
      </c>
      <c r="AY362" s="34">
        <f t="shared" si="363"/>
        <v>-6.2144917133410971E-6</v>
      </c>
      <c r="AZ362" s="34">
        <f t="shared" si="364"/>
        <v>-1.6043084495764859E-5</v>
      </c>
      <c r="BA362" s="34">
        <f t="shared" si="365"/>
        <v>-9.4568623193791446E-5</v>
      </c>
      <c r="BB362" s="34">
        <f t="shared" si="366"/>
        <v>2.0545839677588162E-5</v>
      </c>
      <c r="BC362" s="34">
        <f t="shared" si="367"/>
        <v>-2.4311114426933678E-4</v>
      </c>
      <c r="BD362" s="34">
        <f t="shared" si="368"/>
        <v>-3.029714739311018E-6</v>
      </c>
      <c r="BE362" s="34">
        <f t="shared" si="369"/>
        <v>-1.1871104770433405E-4</v>
      </c>
      <c r="BF362" s="34">
        <f t="shared" si="370"/>
        <v>1.8420793341022978E-5</v>
      </c>
      <c r="BG362" s="53">
        <f t="shared" si="371"/>
        <v>-3.1642558008360133E-4</v>
      </c>
      <c r="BH362" s="32">
        <v>1.9258040400926824E-5</v>
      </c>
      <c r="BI362" s="33">
        <v>2.0237698765468437E-5</v>
      </c>
      <c r="BJ362" s="33">
        <v>1.0409105983044675E-5</v>
      </c>
      <c r="BK362" s="33">
        <v>-6.8116432714981912E-5</v>
      </c>
      <c r="BL362" s="33">
        <v>4.6998030156397697E-5</v>
      </c>
      <c r="BM362" s="33">
        <v>-2.1665895379052724E-4</v>
      </c>
      <c r="BN362" s="33">
        <v>2.3422475739498516E-5</v>
      </c>
      <c r="BO362" s="33">
        <v>-9.2258857225524515E-5</v>
      </c>
      <c r="BP362" s="33">
        <v>4.4872983819832513E-5</v>
      </c>
      <c r="BQ362" s="35">
        <v>-2.899733896047918E-4</v>
      </c>
      <c r="BR362" s="32">
        <v>-3.3204123187080548E-5</v>
      </c>
      <c r="BS362" s="33">
        <v>-3.2224464822538934E-5</v>
      </c>
      <c r="BT362" s="33">
        <v>-4.2053057604962696E-5</v>
      </c>
      <c r="BU362" s="33">
        <v>-1.2057859630298928E-4</v>
      </c>
      <c r="BV362" s="33">
        <v>-5.4641334316096746E-6</v>
      </c>
      <c r="BW362" s="33">
        <v>-2.6912111737853461E-4</v>
      </c>
      <c r="BX362" s="33">
        <v>-2.9039687848508855E-5</v>
      </c>
      <c r="BY362" s="33">
        <v>-1.4472102081353189E-4</v>
      </c>
      <c r="BZ362" s="33">
        <v>-7.5891797681748585E-6</v>
      </c>
      <c r="CA362" s="35">
        <v>-3.4243555319279917E-4</v>
      </c>
      <c r="CB362" s="52">
        <v>-7.1941500778827105E-6</v>
      </c>
      <c r="CC362" s="34">
        <v>-6.2144917133410971E-6</v>
      </c>
      <c r="CD362" s="34">
        <v>-1.6043084495764859E-5</v>
      </c>
      <c r="CE362" s="34">
        <v>-9.4568623193791446E-5</v>
      </c>
      <c r="CF362" s="34">
        <v>2.0545839677588162E-5</v>
      </c>
      <c r="CG362" s="34">
        <v>-2.4311114426933678E-4</v>
      </c>
      <c r="CH362" s="34">
        <v>-3.029714739311018E-6</v>
      </c>
      <c r="CI362" s="34">
        <v>-1.1871104770433405E-4</v>
      </c>
      <c r="CJ362" s="34">
        <v>1.8420793341022978E-5</v>
      </c>
      <c r="CK362" s="53">
        <v>-3.1642558008360133E-4</v>
      </c>
      <c r="CL362" s="33">
        <v>0</v>
      </c>
      <c r="CM362" s="33">
        <f t="shared" ref="CM362:CM377" si="383">(D362/D$767)/($C362/$C$767)-1</f>
        <v>9.5902556701203956E-3</v>
      </c>
      <c r="CN362" s="33">
        <f t="shared" si="328"/>
        <v>4.7794650124595162E-3</v>
      </c>
      <c r="CO362" s="33">
        <f t="shared" si="329"/>
        <v>3.8400632605581908E-3</v>
      </c>
      <c r="CP362" s="33">
        <f t="shared" si="330"/>
        <v>4.0234052226451045E-3</v>
      </c>
      <c r="CQ362" s="33">
        <f t="shared" si="331"/>
        <v>3.2946913918321385E-3</v>
      </c>
      <c r="CR362" s="33">
        <f t="shared" si="332"/>
        <v>3.2538635167373986E-3</v>
      </c>
      <c r="CS362" s="33">
        <f t="shared" si="333"/>
        <v>8.1120630420195017E-3</v>
      </c>
      <c r="CT362" s="33">
        <f t="shared" si="334"/>
        <v>8.2910859347278265E-3</v>
      </c>
      <c r="CU362" s="33">
        <f t="shared" si="335"/>
        <v>3.363348137763289E-3</v>
      </c>
      <c r="CV362" s="33">
        <f t="shared" si="336"/>
        <v>3.5832429566409196E-3</v>
      </c>
      <c r="CW362" s="33">
        <f t="shared" si="337"/>
        <v>6.8509448836366893E-3</v>
      </c>
      <c r="CX362" s="35">
        <f t="shared" si="338"/>
        <v>7.2299307945153934E-3</v>
      </c>
    </row>
    <row r="363" spans="1:102" x14ac:dyDescent="0.3">
      <c r="A363" s="21">
        <v>43686</v>
      </c>
      <c r="B363" s="22">
        <v>2918.65</v>
      </c>
      <c r="C363" s="23">
        <v>5215.16</v>
      </c>
      <c r="D363" s="23">
        <v>5873.4660000000003</v>
      </c>
      <c r="E363" s="23">
        <f t="shared" si="372"/>
        <v>5194.6721372657057</v>
      </c>
      <c r="F363" s="23">
        <f>VLOOKUP($A363,Data!S$7:T$800,2,0)</f>
        <v>288.22927399999998</v>
      </c>
      <c r="G363" s="23">
        <f>VLOOKUP($A363,Data!V$7:Y$800,4,0)</f>
        <v>28.432554369975872</v>
      </c>
      <c r="H363" s="23">
        <f>VLOOKUP($A363,Data!P$7:Q$800,2,0)</f>
        <v>51.681699999999999</v>
      </c>
      <c r="I363" s="23">
        <f>VLOOKUP($A363,Data!K$7:N$800,4,0)</f>
        <v>54.140417705328588</v>
      </c>
      <c r="J363" s="23">
        <f>VLOOKUP($A363,Data!AA$7:AB$800,2,0)</f>
        <v>529.47299999999996</v>
      </c>
      <c r="K363" s="23">
        <f>VLOOKUP($A363,Data!AD$7:AE$800,2,0)</f>
        <v>53.503999999999998</v>
      </c>
      <c r="L363" s="23">
        <f>VLOOKUP($A363,Data!AL$7:AO$800,4,0)</f>
        <v>285.44944576409455</v>
      </c>
      <c r="M363" s="23">
        <f>VLOOKUP($A363,Data!AG$7:AJ$800,4,0)</f>
        <v>28.804383129890862</v>
      </c>
      <c r="N363" s="23">
        <f>VLOOKUP($A363,Data!AQ$7:AU$800,5,0)</f>
        <v>29.041807248292283</v>
      </c>
      <c r="O363" s="24">
        <f>VLOOKUP($A363,Data!AQ$7:AW$800,7,0)</f>
        <v>29.04491845381812</v>
      </c>
      <c r="P363" s="32">
        <f t="shared" si="339"/>
        <v>-6.6165434006446588E-3</v>
      </c>
      <c r="Q363" s="33">
        <f t="shared" si="325"/>
        <v>-6.5075095440932929E-3</v>
      </c>
      <c r="R363" s="33">
        <f t="shared" si="326"/>
        <v>-6.4604549180619086E-3</v>
      </c>
      <c r="S363" s="34">
        <f t="shared" si="340"/>
        <v>-6.4838681904493215E-3</v>
      </c>
      <c r="T363" s="33">
        <f t="shared" si="341"/>
        <v>-6.4871249293315669E-3</v>
      </c>
      <c r="U363" s="33">
        <f t="shared" si="373"/>
        <v>-6.4866110325534354E-3</v>
      </c>
      <c r="V363" s="33">
        <f t="shared" si="374"/>
        <v>-6.4898989413545438E-3</v>
      </c>
      <c r="W363" s="33">
        <f t="shared" si="375"/>
        <v>-6.4516129032258229E-3</v>
      </c>
      <c r="X363" s="33">
        <f t="shared" si="376"/>
        <v>-6.4647820247084598E-3</v>
      </c>
      <c r="Y363" s="33">
        <f t="shared" si="377"/>
        <v>-6.4916737228337684E-3</v>
      </c>
      <c r="Z363" s="33">
        <f t="shared" si="378"/>
        <v>-6.485519400648454E-3</v>
      </c>
      <c r="AA363" s="33">
        <f t="shared" si="379"/>
        <v>-6.5244740644495591E-3</v>
      </c>
      <c r="AB363" s="33">
        <f t="shared" si="380"/>
        <v>-6.4947348238717506E-3</v>
      </c>
      <c r="AC363" s="35">
        <f t="shared" si="381"/>
        <v>-5.7758163155106068E-3</v>
      </c>
      <c r="AD363" s="32">
        <f t="shared" si="342"/>
        <v>2.0384614761725928E-5</v>
      </c>
      <c r="AE363" s="33">
        <f t="shared" si="343"/>
        <v>2.0898511539857445E-5</v>
      </c>
      <c r="AF363" s="33">
        <f t="shared" si="344"/>
        <v>1.7610602738749037E-5</v>
      </c>
      <c r="AG363" s="33">
        <f t="shared" si="345"/>
        <v>5.5896640867469927E-5</v>
      </c>
      <c r="AH363" s="33">
        <f t="shared" si="346"/>
        <v>4.2727519384833101E-5</v>
      </c>
      <c r="AI363" s="33">
        <f t="shared" si="347"/>
        <v>1.583582125952443E-5</v>
      </c>
      <c r="AJ363" s="33">
        <f t="shared" si="348"/>
        <v>2.199014344483885E-5</v>
      </c>
      <c r="AK363" s="33">
        <f t="shared" si="349"/>
        <v>-1.6964520356266277E-5</v>
      </c>
      <c r="AL363" s="33">
        <f t="shared" si="350"/>
        <v>1.2774720221542246E-5</v>
      </c>
      <c r="AM363" s="35">
        <f t="shared" si="351"/>
        <v>7.3169322858268604E-4</v>
      </c>
      <c r="AN363" s="52">
        <f t="shared" si="352"/>
        <v>-2.6670011269658289E-5</v>
      </c>
      <c r="AO363" s="34">
        <f t="shared" si="353"/>
        <v>-2.6156114491526772E-5</v>
      </c>
      <c r="AP363" s="34">
        <f t="shared" si="354"/>
        <v>-2.944402329263518E-5</v>
      </c>
      <c r="AQ363" s="34">
        <f t="shared" si="355"/>
        <v>8.8420148360857098E-6</v>
      </c>
      <c r="AR363" s="34">
        <f t="shared" si="356"/>
        <v>-4.3271066465511154E-6</v>
      </c>
      <c r="AS363" s="34">
        <f t="shared" si="357"/>
        <v>-3.1218804771859787E-5</v>
      </c>
      <c r="AT363" s="34">
        <f t="shared" si="358"/>
        <v>-2.5064482586545367E-5</v>
      </c>
      <c r="AU363" s="34">
        <f t="shared" si="359"/>
        <v>-6.4019146387650494E-5</v>
      </c>
      <c r="AV363" s="34">
        <f t="shared" si="360"/>
        <v>-3.4279905809841971E-5</v>
      </c>
      <c r="AW363" s="53">
        <f t="shared" si="361"/>
        <v>6.8463860255130182E-4</v>
      </c>
      <c r="AX363" s="52">
        <f t="shared" si="362"/>
        <v>-3.2567388822402066E-6</v>
      </c>
      <c r="AY363" s="34">
        <f t="shared" si="363"/>
        <v>-2.7428421041086892E-6</v>
      </c>
      <c r="AZ363" s="34">
        <f t="shared" si="364"/>
        <v>-6.0307509052170971E-6</v>
      </c>
      <c r="BA363" s="34">
        <f t="shared" si="365"/>
        <v>3.2255287223503792E-5</v>
      </c>
      <c r="BB363" s="34">
        <f t="shared" si="366"/>
        <v>1.9086165740866967E-5</v>
      </c>
      <c r="BC363" s="34">
        <f t="shared" si="367"/>
        <v>-7.8055323844417046E-6</v>
      </c>
      <c r="BD363" s="34">
        <f t="shared" si="368"/>
        <v>-1.6512101991272843E-6</v>
      </c>
      <c r="BE363" s="34">
        <f t="shared" si="369"/>
        <v>-4.0605874000232411E-5</v>
      </c>
      <c r="BF363" s="34">
        <f t="shared" si="370"/>
        <v>-1.0866633422423888E-5</v>
      </c>
      <c r="BG363" s="53">
        <f t="shared" si="371"/>
        <v>7.0805187493871991E-4</v>
      </c>
      <c r="BH363" s="32">
        <v>2.0384614761725928E-5</v>
      </c>
      <c r="BI363" s="33">
        <v>2.0898511539857445E-5</v>
      </c>
      <c r="BJ363" s="33">
        <v>1.7610602738749037E-5</v>
      </c>
      <c r="BK363" s="33">
        <v>5.5896640867469927E-5</v>
      </c>
      <c r="BL363" s="33">
        <v>4.2727519384833101E-5</v>
      </c>
      <c r="BM363" s="33">
        <v>1.583582125952443E-5</v>
      </c>
      <c r="BN363" s="33">
        <v>2.199014344483885E-5</v>
      </c>
      <c r="BO363" s="33">
        <v>-1.6964520356266277E-5</v>
      </c>
      <c r="BP363" s="33">
        <v>1.2774720221542246E-5</v>
      </c>
      <c r="BQ363" s="35">
        <v>7.3169322858268604E-4</v>
      </c>
      <c r="BR363" s="32">
        <v>-2.6670011269658289E-5</v>
      </c>
      <c r="BS363" s="33">
        <v>-2.6156114491526772E-5</v>
      </c>
      <c r="BT363" s="33">
        <v>-2.944402329263518E-5</v>
      </c>
      <c r="BU363" s="33">
        <v>8.8420148360857098E-6</v>
      </c>
      <c r="BV363" s="33">
        <v>-4.3271066465511154E-6</v>
      </c>
      <c r="BW363" s="33">
        <v>-3.1218804771859787E-5</v>
      </c>
      <c r="BX363" s="33">
        <v>-2.5064482586545367E-5</v>
      </c>
      <c r="BY363" s="33">
        <v>-6.4019146387650494E-5</v>
      </c>
      <c r="BZ363" s="33">
        <v>-3.4279905809841971E-5</v>
      </c>
      <c r="CA363" s="35">
        <v>6.8463860255130182E-4</v>
      </c>
      <c r="CB363" s="52">
        <v>-3.2567388822402066E-6</v>
      </c>
      <c r="CC363" s="34">
        <v>-2.7428421041086892E-6</v>
      </c>
      <c r="CD363" s="34">
        <v>-6.0307509052170971E-6</v>
      </c>
      <c r="CE363" s="34">
        <v>3.2255287223503792E-5</v>
      </c>
      <c r="CF363" s="34">
        <v>1.9086165740866967E-5</v>
      </c>
      <c r="CG363" s="34">
        <v>-7.8055323844417046E-6</v>
      </c>
      <c r="CH363" s="34">
        <v>-1.6512101991272843E-6</v>
      </c>
      <c r="CI363" s="34">
        <v>-4.0605874000232411E-5</v>
      </c>
      <c r="CJ363" s="34">
        <v>-1.0866633422423888E-5</v>
      </c>
      <c r="CK363" s="53">
        <v>7.0805187493871991E-4</v>
      </c>
      <c r="CL363" s="33">
        <v>0</v>
      </c>
      <c r="CM363" s="33">
        <f t="shared" si="383"/>
        <v>9.5366587854568419E-3</v>
      </c>
      <c r="CN363" s="33">
        <f t="shared" si="328"/>
        <v>4.7525687445388876E-3</v>
      </c>
      <c r="CO363" s="33">
        <f t="shared" si="329"/>
        <v>3.8205000824083069E-3</v>
      </c>
      <c r="CP363" s="33">
        <f t="shared" si="330"/>
        <v>4.0028431293375188E-3</v>
      </c>
      <c r="CQ363" s="33">
        <f t="shared" si="331"/>
        <v>3.2841230068378913E-3</v>
      </c>
      <c r="CR363" s="33">
        <f t="shared" si="332"/>
        <v>3.3230249413203072E-3</v>
      </c>
      <c r="CS363" s="33">
        <f t="shared" si="333"/>
        <v>8.0641185117709124E-3</v>
      </c>
      <c r="CT363" s="33">
        <f t="shared" si="334"/>
        <v>8.5122064595228863E-3</v>
      </c>
      <c r="CU363" s="33">
        <f t="shared" si="335"/>
        <v>3.3395659396742161E-3</v>
      </c>
      <c r="CV363" s="33">
        <f t="shared" si="336"/>
        <v>3.6769502248035213E-3</v>
      </c>
      <c r="CW363" s="33">
        <f t="shared" si="337"/>
        <v>6.8052253632957527E-3</v>
      </c>
      <c r="CX363" s="35">
        <f t="shared" si="338"/>
        <v>7.5255859692782145E-3</v>
      </c>
    </row>
    <row r="364" spans="1:102" x14ac:dyDescent="0.3">
      <c r="A364" s="21">
        <v>43685</v>
      </c>
      <c r="B364" s="22">
        <v>2938.09</v>
      </c>
      <c r="C364" s="23">
        <v>5249.32</v>
      </c>
      <c r="D364" s="23">
        <v>5911.6580000000004</v>
      </c>
      <c r="E364" s="23">
        <f t="shared" si="372"/>
        <v>5228.5735187855853</v>
      </c>
      <c r="F364" s="23">
        <f>VLOOKUP($A364,Data!S$7:T$800,2,0)</f>
        <v>290.11126200000001</v>
      </c>
      <c r="G364" s="23">
        <f>VLOOKUP($A364,Data!V$7:Y$800,4,0)</f>
        <v>28.618189433285526</v>
      </c>
      <c r="H364" s="23">
        <f>VLOOKUP($A364,Data!P$7:Q$800,2,0)</f>
        <v>52.019300000000001</v>
      </c>
      <c r="I364" s="23">
        <f>VLOOKUP($A364,Data!K$7:N$800,4,0)</f>
        <v>54.491978859259291</v>
      </c>
      <c r="J364" s="23">
        <f>VLOOKUP($A364,Data!AA$7:AB$800,2,0)</f>
        <v>532.91819999999996</v>
      </c>
      <c r="K364" s="23">
        <f>VLOOKUP($A364,Data!AD$7:AE$800,2,0)</f>
        <v>53.8536</v>
      </c>
      <c r="L364" s="23">
        <f>VLOOKUP($A364,Data!AL$7:AO$800,4,0)</f>
        <v>287.31281862333117</v>
      </c>
      <c r="M364" s="23">
        <f>VLOOKUP($A364,Data!AG$7:AJ$800,4,0)</f>
        <v>28.993550800122563</v>
      </c>
      <c r="N364" s="23">
        <f>VLOOKUP($A364,Data!AQ$7:AU$800,5,0)</f>
        <v>29.231659122756398</v>
      </c>
      <c r="O364" s="24">
        <f>VLOOKUP($A364,Data!AQ$7:AW$800,7,0)</f>
        <v>29.213651136689045</v>
      </c>
      <c r="P364" s="32">
        <f t="shared" si="339"/>
        <v>1.8762266035132091E-2</v>
      </c>
      <c r="Q364" s="33">
        <f t="shared" si="325"/>
        <v>1.894117327349587E-2</v>
      </c>
      <c r="R364" s="33">
        <f t="shared" si="326"/>
        <v>1.9018761924002314E-2</v>
      </c>
      <c r="S364" s="34">
        <f t="shared" si="340"/>
        <v>1.898028754067178E-2</v>
      </c>
      <c r="T364" s="33">
        <f t="shared" si="341"/>
        <v>1.8979725830280847E-2</v>
      </c>
      <c r="U364" s="33">
        <f t="shared" si="373"/>
        <v>1.8979286274237506E-2</v>
      </c>
      <c r="V364" s="33">
        <f t="shared" si="374"/>
        <v>1.8981279248114102E-2</v>
      </c>
      <c r="W364" s="33">
        <f t="shared" si="375"/>
        <v>1.8991964937910888E-2</v>
      </c>
      <c r="X364" s="33">
        <f t="shared" si="376"/>
        <v>1.9016660515934758E-2</v>
      </c>
      <c r="Y364" s="33">
        <f t="shared" si="377"/>
        <v>1.8991521270617318E-2</v>
      </c>
      <c r="Z364" s="33">
        <f t="shared" si="378"/>
        <v>1.8961058660839969E-2</v>
      </c>
      <c r="AA364" s="33">
        <f t="shared" si="379"/>
        <v>1.8918827053213905E-2</v>
      </c>
      <c r="AB364" s="33">
        <f t="shared" si="380"/>
        <v>1.8955019363079861E-2</v>
      </c>
      <c r="AC364" s="35">
        <f t="shared" si="381"/>
        <v>1.9545425787776294E-2</v>
      </c>
      <c r="AD364" s="32">
        <f t="shared" si="342"/>
        <v>3.8552556784976488E-5</v>
      </c>
      <c r="AE364" s="33">
        <f t="shared" si="343"/>
        <v>3.8113000741635261E-5</v>
      </c>
      <c r="AF364" s="33">
        <f t="shared" si="344"/>
        <v>4.0105974618231954E-5</v>
      </c>
      <c r="AG364" s="33">
        <f t="shared" si="345"/>
        <v>5.0791664415017479E-5</v>
      </c>
      <c r="AH364" s="33">
        <f t="shared" si="346"/>
        <v>7.5487242438887492E-5</v>
      </c>
      <c r="AI364" s="33">
        <f t="shared" si="347"/>
        <v>5.0347997121447108E-5</v>
      </c>
      <c r="AJ364" s="33">
        <f t="shared" si="348"/>
        <v>1.9885387344098504E-5</v>
      </c>
      <c r="AK364" s="33">
        <f t="shared" si="349"/>
        <v>-2.2346220281965756E-5</v>
      </c>
      <c r="AL364" s="33">
        <f t="shared" si="350"/>
        <v>1.3846089583990917E-5</v>
      </c>
      <c r="AM364" s="35">
        <f t="shared" si="351"/>
        <v>6.0425251428042337E-4</v>
      </c>
      <c r="AN364" s="52">
        <f t="shared" si="352"/>
        <v>-3.9036093721467324E-5</v>
      </c>
      <c r="AO364" s="34">
        <f t="shared" si="353"/>
        <v>-3.9475649764808551E-5</v>
      </c>
      <c r="AP364" s="34">
        <f t="shared" si="354"/>
        <v>-3.7482675888211858E-5</v>
      </c>
      <c r="AQ364" s="34">
        <f t="shared" si="355"/>
        <v>-2.6796986091426334E-5</v>
      </c>
      <c r="AR364" s="34">
        <f t="shared" si="356"/>
        <v>-2.1014080675563207E-6</v>
      </c>
      <c r="AS364" s="34">
        <f t="shared" si="357"/>
        <v>-2.7240653384996705E-5</v>
      </c>
      <c r="AT364" s="34">
        <f t="shared" si="358"/>
        <v>-5.7703263162345309E-5</v>
      </c>
      <c r="AU364" s="34">
        <f t="shared" si="359"/>
        <v>-9.9934870788409569E-5</v>
      </c>
      <c r="AV364" s="34">
        <f t="shared" si="360"/>
        <v>-6.3742560922452896E-5</v>
      </c>
      <c r="AW364" s="53">
        <f t="shared" si="361"/>
        <v>5.2666386377397956E-4</v>
      </c>
      <c r="AX364" s="52">
        <f t="shared" si="362"/>
        <v>-5.6171039086727603E-7</v>
      </c>
      <c r="AY364" s="34">
        <f t="shared" si="363"/>
        <v>-1.0012664342085031E-6</v>
      </c>
      <c r="AZ364" s="34">
        <f t="shared" si="364"/>
        <v>9.9170744238818997E-7</v>
      </c>
      <c r="BA364" s="34">
        <f t="shared" si="365"/>
        <v>1.1677397239173715E-5</v>
      </c>
      <c r="BB364" s="34">
        <f t="shared" si="366"/>
        <v>3.6372975263043728E-5</v>
      </c>
      <c r="BC364" s="34">
        <f t="shared" si="367"/>
        <v>1.1233729945603343E-5</v>
      </c>
      <c r="BD364" s="34">
        <f t="shared" si="368"/>
        <v>-1.922887983174526E-5</v>
      </c>
      <c r="BE364" s="34">
        <f t="shared" si="369"/>
        <v>-6.1460487457809521E-5</v>
      </c>
      <c r="BF364" s="34">
        <f t="shared" si="370"/>
        <v>-2.5268177591852847E-5</v>
      </c>
      <c r="BG364" s="53">
        <f t="shared" si="371"/>
        <v>5.6513824710457961E-4</v>
      </c>
      <c r="BH364" s="32">
        <v>3.8552556784976488E-5</v>
      </c>
      <c r="BI364" s="33">
        <v>3.8113000741635261E-5</v>
      </c>
      <c r="BJ364" s="33">
        <v>4.0105974618231954E-5</v>
      </c>
      <c r="BK364" s="33">
        <v>5.0791664415017479E-5</v>
      </c>
      <c r="BL364" s="33">
        <v>7.5487242438887492E-5</v>
      </c>
      <c r="BM364" s="33">
        <v>5.0347997121447108E-5</v>
      </c>
      <c r="BN364" s="33">
        <v>1.9885387344098504E-5</v>
      </c>
      <c r="BO364" s="33">
        <v>-2.2346220281965756E-5</v>
      </c>
      <c r="BP364" s="33">
        <v>1.3846089583990917E-5</v>
      </c>
      <c r="BQ364" s="35">
        <v>6.0425251428042337E-4</v>
      </c>
      <c r="BR364" s="32">
        <v>-3.9036093721467324E-5</v>
      </c>
      <c r="BS364" s="33">
        <v>-3.9475649764808551E-5</v>
      </c>
      <c r="BT364" s="33">
        <v>-3.7482675888211858E-5</v>
      </c>
      <c r="BU364" s="33">
        <v>-2.6796986091426334E-5</v>
      </c>
      <c r="BV364" s="33">
        <v>-2.1014080675563207E-6</v>
      </c>
      <c r="BW364" s="33">
        <v>-2.7240653384996705E-5</v>
      </c>
      <c r="BX364" s="33">
        <v>-5.7703263162345309E-5</v>
      </c>
      <c r="BY364" s="33">
        <v>-9.9934870788409569E-5</v>
      </c>
      <c r="BZ364" s="33">
        <v>-6.3742560922452896E-5</v>
      </c>
      <c r="CA364" s="35">
        <v>5.2666386377397956E-4</v>
      </c>
      <c r="CB364" s="52">
        <v>-5.6171039086727603E-7</v>
      </c>
      <c r="CC364" s="34">
        <v>-1.0012664342085031E-6</v>
      </c>
      <c r="CD364" s="34">
        <v>9.9170744238818997E-7</v>
      </c>
      <c r="CE364" s="34">
        <v>1.1677397239173715E-5</v>
      </c>
      <c r="CF364" s="34">
        <v>3.6372975263043728E-5</v>
      </c>
      <c r="CG364" s="34">
        <v>1.1233729945603343E-5</v>
      </c>
      <c r="CH364" s="34">
        <v>-1.922887983174526E-5</v>
      </c>
      <c r="CI364" s="34">
        <v>-6.1460487457809521E-5</v>
      </c>
      <c r="CJ364" s="34">
        <v>-2.5268177591852847E-5</v>
      </c>
      <c r="CK364" s="53">
        <v>5.6513824710457961E-4</v>
      </c>
      <c r="CL364" s="33">
        <v>0</v>
      </c>
      <c r="CM364" s="33">
        <f t="shared" si="383"/>
        <v>9.488846526569672E-3</v>
      </c>
      <c r="CN364" s="33">
        <f t="shared" si="328"/>
        <v>4.7286600126705824E-3</v>
      </c>
      <c r="CO364" s="33">
        <f t="shared" si="329"/>
        <v>3.7999039787264266E-3</v>
      </c>
      <c r="CP364" s="33">
        <f t="shared" si="330"/>
        <v>3.9817239725790099E-3</v>
      </c>
      <c r="CQ364" s="33">
        <f t="shared" si="331"/>
        <v>3.2663391533014341E-3</v>
      </c>
      <c r="CR364" s="33">
        <f t="shared" si="332"/>
        <v>3.2665783831782313E-3</v>
      </c>
      <c r="CS364" s="33">
        <f t="shared" si="333"/>
        <v>8.02076616916092E-3</v>
      </c>
      <c r="CT364" s="33">
        <f t="shared" si="334"/>
        <v>8.4961314870066751E-3</v>
      </c>
      <c r="CU364" s="33">
        <f t="shared" si="335"/>
        <v>3.317358330817255E-3</v>
      </c>
      <c r="CV364" s="33">
        <f t="shared" si="336"/>
        <v>3.6940889439855962E-3</v>
      </c>
      <c r="CW364" s="33">
        <f t="shared" si="337"/>
        <v>6.7922796291135512E-3</v>
      </c>
      <c r="CX364" s="35">
        <f t="shared" si="338"/>
        <v>6.7841036547509059E-3</v>
      </c>
    </row>
    <row r="365" spans="1:102" x14ac:dyDescent="0.3">
      <c r="A365" s="21">
        <v>43684</v>
      </c>
      <c r="B365" s="22">
        <v>2883.98</v>
      </c>
      <c r="C365" s="23">
        <v>5151.74</v>
      </c>
      <c r="D365" s="23">
        <v>5801.3239999999996</v>
      </c>
      <c r="E365" s="23">
        <f t="shared" si="372"/>
        <v>5131.1822051090376</v>
      </c>
      <c r="F365" s="23">
        <f>VLOOKUP($A365,Data!S$7:T$800,2,0)</f>
        <v>284.70758999999998</v>
      </c>
      <c r="G365" s="23">
        <f>VLOOKUP($A365,Data!V$7:Y$800,4,0)</f>
        <v>28.085153269331055</v>
      </c>
      <c r="H365" s="23">
        <f>VLOOKUP($A365,Data!P$7:Q$800,2,0)</f>
        <v>51.0503</v>
      </c>
      <c r="I365" s="23">
        <f>VLOOKUP($A365,Data!K$7:N$800,4,0)</f>
        <v>53.476357747903926</v>
      </c>
      <c r="J365" s="23">
        <f>VLOOKUP($A365,Data!AA$7:AB$800,2,0)</f>
        <v>522.97299999999996</v>
      </c>
      <c r="K365" s="23">
        <f>VLOOKUP($A365,Data!AD$7:AE$800,2,0)</f>
        <v>52.849899999999998</v>
      </c>
      <c r="L365" s="23">
        <f>VLOOKUP($A365,Data!AL$7:AO$800,4,0)</f>
        <v>281.96643648083011</v>
      </c>
      <c r="M365" s="23">
        <f>VLOOKUP($A365,Data!AG$7:AJ$800,4,0)</f>
        <v>28.455211573599033</v>
      </c>
      <c r="N365" s="23">
        <f>VLOOKUP($A365,Data!AQ$7:AU$800,5,0)</f>
        <v>28.687879805556371</v>
      </c>
      <c r="O365" s="24">
        <f>VLOOKUP($A365,Data!AQ$7:AW$800,7,0)</f>
        <v>28.653604241435751</v>
      </c>
      <c r="P365" s="32">
        <f t="shared" si="339"/>
        <v>7.6688979342565133E-4</v>
      </c>
      <c r="Q365" s="33">
        <f t="shared" si="325"/>
        <v>7.8676066352101337E-4</v>
      </c>
      <c r="R365" s="33">
        <f t="shared" si="326"/>
        <v>7.9458755799399761E-4</v>
      </c>
      <c r="S365" s="34">
        <f t="shared" si="340"/>
        <v>7.9043289330874564E-4</v>
      </c>
      <c r="T365" s="33">
        <f t="shared" si="341"/>
        <v>7.8956571080812665E-4</v>
      </c>
      <c r="U365" s="33">
        <f t="shared" si="373"/>
        <v>7.89738378928595E-4</v>
      </c>
      <c r="V365" s="33">
        <f t="shared" si="374"/>
        <v>7.920031209627254E-4</v>
      </c>
      <c r="W365" s="33">
        <f t="shared" si="375"/>
        <v>7.309941520468044E-4</v>
      </c>
      <c r="X365" s="33">
        <f t="shared" si="376"/>
        <v>7.9168048487510134E-4</v>
      </c>
      <c r="Y365" s="33">
        <f t="shared" si="377"/>
        <v>8.010210651496763E-4</v>
      </c>
      <c r="Z365" s="33">
        <f t="shared" si="378"/>
        <v>7.6040540629529474E-4</v>
      </c>
      <c r="AA365" s="33">
        <f t="shared" si="379"/>
        <v>6.8886453663141722E-4</v>
      </c>
      <c r="AB365" s="33">
        <f t="shared" si="380"/>
        <v>8.0379355330428837E-4</v>
      </c>
      <c r="AC365" s="35">
        <f t="shared" si="381"/>
        <v>-1.7929029942155283E-3</v>
      </c>
      <c r="AD365" s="32">
        <f t="shared" si="342"/>
        <v>2.8050472871132826E-6</v>
      </c>
      <c r="AE365" s="33">
        <f t="shared" si="343"/>
        <v>2.977715407581627E-6</v>
      </c>
      <c r="AF365" s="33">
        <f t="shared" si="344"/>
        <v>5.242457441712034E-6</v>
      </c>
      <c r="AG365" s="33">
        <f t="shared" si="345"/>
        <v>-5.5766511474208968E-5</v>
      </c>
      <c r="AH365" s="33">
        <f t="shared" si="346"/>
        <v>4.9198213540879721E-6</v>
      </c>
      <c r="AI365" s="33">
        <f t="shared" si="347"/>
        <v>1.4260401628662933E-5</v>
      </c>
      <c r="AJ365" s="33">
        <f t="shared" si="348"/>
        <v>-2.6355257225718631E-5</v>
      </c>
      <c r="AK365" s="33">
        <f t="shared" si="349"/>
        <v>-9.7896126889596147E-5</v>
      </c>
      <c r="AL365" s="33">
        <f t="shared" si="350"/>
        <v>1.7032889783274996E-5</v>
      </c>
      <c r="AM365" s="35">
        <f t="shared" si="351"/>
        <v>-2.5796636577365417E-3</v>
      </c>
      <c r="AN365" s="52">
        <f t="shared" si="352"/>
        <v>-5.0218471858709535E-6</v>
      </c>
      <c r="AO365" s="34">
        <f t="shared" si="353"/>
        <v>-4.849179065402609E-6</v>
      </c>
      <c r="AP365" s="34">
        <f t="shared" si="354"/>
        <v>-2.584437031272202E-6</v>
      </c>
      <c r="AQ365" s="34">
        <f t="shared" si="355"/>
        <v>-6.3593405947193204E-5</v>
      </c>
      <c r="AR365" s="34">
        <f t="shared" si="356"/>
        <v>-2.907073118896264E-6</v>
      </c>
      <c r="AS365" s="34">
        <f t="shared" si="357"/>
        <v>6.4335071556786971E-6</v>
      </c>
      <c r="AT365" s="34">
        <f t="shared" si="358"/>
        <v>-3.4182151698702867E-5</v>
      </c>
      <c r="AU365" s="34">
        <f t="shared" si="359"/>
        <v>-1.0572302136258038E-4</v>
      </c>
      <c r="AV365" s="34">
        <f t="shared" si="360"/>
        <v>9.2059953102907599E-6</v>
      </c>
      <c r="AW365" s="53">
        <f t="shared" si="361"/>
        <v>-2.587490552209526E-3</v>
      </c>
      <c r="AX365" s="52">
        <f t="shared" si="362"/>
        <v>-8.671825006967282E-7</v>
      </c>
      <c r="AY365" s="34">
        <f t="shared" si="363"/>
        <v>-6.9451438022838374E-7</v>
      </c>
      <c r="AZ365" s="34">
        <f t="shared" si="364"/>
        <v>1.5702276539020232E-6</v>
      </c>
      <c r="BA365" s="34">
        <f t="shared" si="365"/>
        <v>-5.9438741262018979E-5</v>
      </c>
      <c r="BB365" s="34">
        <f t="shared" si="366"/>
        <v>1.2475915662779613E-6</v>
      </c>
      <c r="BC365" s="34">
        <f t="shared" si="367"/>
        <v>1.0588171840852922E-5</v>
      </c>
      <c r="BD365" s="34">
        <f t="shared" si="368"/>
        <v>-3.0027487013528642E-5</v>
      </c>
      <c r="BE365" s="34">
        <f t="shared" si="369"/>
        <v>-1.0156835667740616E-4</v>
      </c>
      <c r="BF365" s="34">
        <f t="shared" si="370"/>
        <v>1.3360659995464985E-5</v>
      </c>
      <c r="BG365" s="53">
        <f t="shared" si="371"/>
        <v>-2.5833358875243517E-3</v>
      </c>
      <c r="BH365" s="32">
        <v>2.8050472871132826E-6</v>
      </c>
      <c r="BI365" s="33">
        <v>2.977715407581627E-6</v>
      </c>
      <c r="BJ365" s="33">
        <v>5.242457441712034E-6</v>
      </c>
      <c r="BK365" s="33">
        <v>-5.5766511474208968E-5</v>
      </c>
      <c r="BL365" s="33">
        <v>4.9198213540879721E-6</v>
      </c>
      <c r="BM365" s="33">
        <v>1.4260401628662933E-5</v>
      </c>
      <c r="BN365" s="33">
        <v>-2.6355257225718631E-5</v>
      </c>
      <c r="BO365" s="33">
        <v>-9.7896126889596147E-5</v>
      </c>
      <c r="BP365" s="33">
        <v>1.7032889783274996E-5</v>
      </c>
      <c r="BQ365" s="35">
        <v>-2.5796636577365417E-3</v>
      </c>
      <c r="BR365" s="32">
        <v>-5.0218471858709535E-6</v>
      </c>
      <c r="BS365" s="33">
        <v>-4.849179065402609E-6</v>
      </c>
      <c r="BT365" s="33">
        <v>-2.584437031272202E-6</v>
      </c>
      <c r="BU365" s="33">
        <v>-6.3593405947193204E-5</v>
      </c>
      <c r="BV365" s="33">
        <v>-2.907073118896264E-6</v>
      </c>
      <c r="BW365" s="33">
        <v>6.4335071556786971E-6</v>
      </c>
      <c r="BX365" s="33">
        <v>-3.4182151698702867E-5</v>
      </c>
      <c r="BY365" s="33">
        <v>-1.0572302136258038E-4</v>
      </c>
      <c r="BZ365" s="33">
        <v>9.2059953102907599E-6</v>
      </c>
      <c r="CA365" s="35">
        <v>-2.587490552209526E-3</v>
      </c>
      <c r="CB365" s="52">
        <v>-8.671825006967282E-7</v>
      </c>
      <c r="CC365" s="34">
        <v>-6.9451438022838374E-7</v>
      </c>
      <c r="CD365" s="34">
        <v>1.5702276539020232E-6</v>
      </c>
      <c r="CE365" s="34">
        <v>-5.9438741262018979E-5</v>
      </c>
      <c r="CF365" s="34">
        <v>1.2475915662779613E-6</v>
      </c>
      <c r="CG365" s="34">
        <v>1.0588171840852922E-5</v>
      </c>
      <c r="CH365" s="34">
        <v>-3.0027487013528642E-5</v>
      </c>
      <c r="CI365" s="34">
        <v>-1.0156835667740616E-4</v>
      </c>
      <c r="CJ365" s="34">
        <v>1.3360659995464985E-5</v>
      </c>
      <c r="CK365" s="53">
        <v>-2.5833358875243517E-3</v>
      </c>
      <c r="CL365" s="33">
        <v>0</v>
      </c>
      <c r="CM365" s="33">
        <f t="shared" si="383"/>
        <v>9.4119834890773468E-3</v>
      </c>
      <c r="CN365" s="33">
        <f t="shared" si="328"/>
        <v>4.6900928041313517E-3</v>
      </c>
      <c r="CO365" s="33">
        <f t="shared" si="329"/>
        <v>3.7619257424397201E-3</v>
      </c>
      <c r="CP365" s="33">
        <f t="shared" si="330"/>
        <v>3.9441719274042608E-3</v>
      </c>
      <c r="CQ365" s="33">
        <f t="shared" si="331"/>
        <v>3.2268517013209763E-3</v>
      </c>
      <c r="CR365" s="33">
        <f t="shared" si="332"/>
        <v>3.2165705508093723E-3</v>
      </c>
      <c r="CS365" s="33">
        <f t="shared" si="333"/>
        <v>7.9460934862622956E-3</v>
      </c>
      <c r="CT365" s="33">
        <f t="shared" si="334"/>
        <v>8.4463020632430386E-3</v>
      </c>
      <c r="CU365" s="33">
        <f t="shared" si="335"/>
        <v>3.297778235846982E-3</v>
      </c>
      <c r="CV365" s="33">
        <f t="shared" si="336"/>
        <v>3.7161012658819548E-3</v>
      </c>
      <c r="CW365" s="33">
        <f t="shared" si="337"/>
        <v>6.7785988131490171E-3</v>
      </c>
      <c r="CX365" s="35">
        <f t="shared" si="338"/>
        <v>6.1874143748192889E-3</v>
      </c>
    </row>
    <row r="366" spans="1:102" x14ac:dyDescent="0.3">
      <c r="A366" s="21">
        <v>43683</v>
      </c>
      <c r="B366" s="22">
        <v>2881.77</v>
      </c>
      <c r="C366" s="23">
        <v>5147.6899999999996</v>
      </c>
      <c r="D366" s="23">
        <v>5796.7179999999998</v>
      </c>
      <c r="E366" s="23">
        <f t="shared" si="372"/>
        <v>5127.1295532618833</v>
      </c>
      <c r="F366" s="23">
        <f>VLOOKUP($A366,Data!S$7:T$800,2,0)</f>
        <v>284.48297200000002</v>
      </c>
      <c r="G366" s="23">
        <f>VLOOKUP($A366,Data!V$7:Y$800,4,0)</f>
        <v>28.062990848430527</v>
      </c>
      <c r="H366" s="23">
        <f>VLOOKUP($A366,Data!P$7:Q$800,2,0)</f>
        <v>51.009900000000002</v>
      </c>
      <c r="I366" s="23">
        <f>VLOOKUP($A366,Data!K$7:N$800,4,0)</f>
        <v>53.437295397467182</v>
      </c>
      <c r="J366" s="23">
        <f>VLOOKUP($A366,Data!AA$7:AB$800,2,0)</f>
        <v>522.55930000000001</v>
      </c>
      <c r="K366" s="23">
        <f>VLOOKUP($A366,Data!AD$7:AE$800,2,0)</f>
        <v>52.807600000000001</v>
      </c>
      <c r="L366" s="23">
        <f>VLOOKUP($A366,Data!AL$7:AO$800,4,0)</f>
        <v>281.7521905918685</v>
      </c>
      <c r="M366" s="23">
        <f>VLOOKUP($A366,Data!AG$7:AJ$800,4,0)</f>
        <v>28.435623281143641</v>
      </c>
      <c r="N366" s="23">
        <f>VLOOKUP($A366,Data!AQ$7:AU$800,5,0)</f>
        <v>28.664839192606852</v>
      </c>
      <c r="O366" s="24">
        <f>VLOOKUP($A366,Data!AQ$7:AW$800,7,0)</f>
        <v>28.705069646754584</v>
      </c>
      <c r="P366" s="32">
        <f t="shared" si="339"/>
        <v>1.3017006826634425E-2</v>
      </c>
      <c r="Q366" s="33">
        <f t="shared" si="325"/>
        <v>1.3071535265789747E-2</v>
      </c>
      <c r="R366" s="33">
        <f t="shared" si="326"/>
        <v>1.3093963312574841E-2</v>
      </c>
      <c r="S366" s="34">
        <f t="shared" si="340"/>
        <v>1.3082419839683779E-2</v>
      </c>
      <c r="T366" s="33">
        <f t="shared" si="341"/>
        <v>1.308413983990464E-2</v>
      </c>
      <c r="U366" s="33">
        <f t="shared" si="373"/>
        <v>1.3084685562449794E-2</v>
      </c>
      <c r="V366" s="33">
        <f t="shared" si="374"/>
        <v>1.3096195668364841E-2</v>
      </c>
      <c r="W366" s="33">
        <f t="shared" si="375"/>
        <v>1.3145713756711697E-2</v>
      </c>
      <c r="X366" s="33">
        <f t="shared" si="376"/>
        <v>1.3091927513888768E-2</v>
      </c>
      <c r="Y366" s="33">
        <f t="shared" si="377"/>
        <v>1.308572579639522E-2</v>
      </c>
      <c r="Z366" s="33">
        <f t="shared" si="378"/>
        <v>1.3087647632801458E-2</v>
      </c>
      <c r="AA366" s="33">
        <f t="shared" si="379"/>
        <v>1.3030407019952062E-2</v>
      </c>
      <c r="AB366" s="33">
        <f t="shared" si="380"/>
        <v>1.3086702015765894E-2</v>
      </c>
      <c r="AC366" s="35">
        <f t="shared" si="381"/>
        <v>1.1893996780918847E-2</v>
      </c>
      <c r="AD366" s="32">
        <f t="shared" si="342"/>
        <v>1.2604574114893907E-5</v>
      </c>
      <c r="AE366" s="33">
        <f t="shared" si="343"/>
        <v>1.3150296660047189E-5</v>
      </c>
      <c r="AF366" s="33">
        <f t="shared" si="344"/>
        <v>2.4660402575094054E-5</v>
      </c>
      <c r="AG366" s="33">
        <f t="shared" si="345"/>
        <v>7.4178490921950058E-5</v>
      </c>
      <c r="AH366" s="33">
        <f t="shared" si="346"/>
        <v>2.0392248099021515E-5</v>
      </c>
      <c r="AI366" s="33">
        <f t="shared" si="347"/>
        <v>1.4190530605473484E-5</v>
      </c>
      <c r="AJ366" s="33">
        <f t="shared" si="348"/>
        <v>1.611236701171137E-5</v>
      </c>
      <c r="AK366" s="33">
        <f t="shared" si="349"/>
        <v>-4.1128245837684929E-5</v>
      </c>
      <c r="AL366" s="33">
        <f t="shared" si="350"/>
        <v>1.5166749976147642E-5</v>
      </c>
      <c r="AM366" s="35">
        <f t="shared" si="351"/>
        <v>-1.1775384848708992E-3</v>
      </c>
      <c r="AN366" s="52">
        <f t="shared" si="352"/>
        <v>-9.8234726702006725E-6</v>
      </c>
      <c r="AO366" s="34">
        <f t="shared" si="353"/>
        <v>-9.2777501250473904E-6</v>
      </c>
      <c r="AP366" s="34">
        <f t="shared" si="354"/>
        <v>2.2323557899994739E-6</v>
      </c>
      <c r="AQ366" s="34">
        <f t="shared" si="355"/>
        <v>5.1750444136855478E-5</v>
      </c>
      <c r="AR366" s="34">
        <f t="shared" si="356"/>
        <v>-2.0357986860730648E-6</v>
      </c>
      <c r="AS366" s="34">
        <f t="shared" si="357"/>
        <v>-8.2375161796210961E-6</v>
      </c>
      <c r="AT366" s="34">
        <f t="shared" si="358"/>
        <v>-6.3156797733832093E-6</v>
      </c>
      <c r="AU366" s="34">
        <f t="shared" si="359"/>
        <v>-6.3556292622779509E-5</v>
      </c>
      <c r="AV366" s="34">
        <f t="shared" si="360"/>
        <v>-7.2612968089469376E-6</v>
      </c>
      <c r="AW366" s="53">
        <f t="shared" si="361"/>
        <v>-1.1999665316559938E-3</v>
      </c>
      <c r="AX366" s="52">
        <f t="shared" si="362"/>
        <v>1.7200002209172283E-6</v>
      </c>
      <c r="AY366" s="34">
        <f t="shared" si="363"/>
        <v>2.2657227660705104E-6</v>
      </c>
      <c r="AZ366" s="34">
        <f t="shared" si="364"/>
        <v>1.3775828681117375E-5</v>
      </c>
      <c r="BA366" s="34">
        <f t="shared" si="365"/>
        <v>6.3293917027973379E-5</v>
      </c>
      <c r="BB366" s="34">
        <f t="shared" si="366"/>
        <v>9.507674205044836E-6</v>
      </c>
      <c r="BC366" s="34">
        <f t="shared" si="367"/>
        <v>3.3059567114968047E-6</v>
      </c>
      <c r="BD366" s="34">
        <f t="shared" si="368"/>
        <v>5.2277931177346915E-6</v>
      </c>
      <c r="BE366" s="34">
        <f t="shared" si="369"/>
        <v>-5.2012819731661608E-5</v>
      </c>
      <c r="BF366" s="34">
        <f t="shared" si="370"/>
        <v>4.2821760821709631E-6</v>
      </c>
      <c r="BG366" s="53">
        <f t="shared" si="371"/>
        <v>-1.1884230587648759E-3</v>
      </c>
      <c r="BH366" s="32">
        <v>1.2604574114893907E-5</v>
      </c>
      <c r="BI366" s="33">
        <v>1.3150296660047189E-5</v>
      </c>
      <c r="BJ366" s="33">
        <v>2.4660402575094054E-5</v>
      </c>
      <c r="BK366" s="33">
        <v>7.4178490921950058E-5</v>
      </c>
      <c r="BL366" s="33">
        <v>2.0392248099021515E-5</v>
      </c>
      <c r="BM366" s="33">
        <v>1.4190530605473484E-5</v>
      </c>
      <c r="BN366" s="33">
        <v>1.611236701171137E-5</v>
      </c>
      <c r="BO366" s="33">
        <v>-4.1128245837684929E-5</v>
      </c>
      <c r="BP366" s="33">
        <v>1.5166749976147642E-5</v>
      </c>
      <c r="BQ366" s="35">
        <v>-1.1775384848708992E-3</v>
      </c>
      <c r="BR366" s="32">
        <v>-9.8234726702006725E-6</v>
      </c>
      <c r="BS366" s="33">
        <v>-9.2777501250473904E-6</v>
      </c>
      <c r="BT366" s="33">
        <v>2.2323557899994739E-6</v>
      </c>
      <c r="BU366" s="33">
        <v>5.1750444136855478E-5</v>
      </c>
      <c r="BV366" s="33">
        <v>-2.0357986860730648E-6</v>
      </c>
      <c r="BW366" s="33">
        <v>-8.2375161796210961E-6</v>
      </c>
      <c r="BX366" s="33">
        <v>-6.3156797733832093E-6</v>
      </c>
      <c r="BY366" s="33">
        <v>-6.3556292622779509E-5</v>
      </c>
      <c r="BZ366" s="33">
        <v>-7.2612968089469376E-6</v>
      </c>
      <c r="CA366" s="35">
        <v>-1.1999665316559938E-3</v>
      </c>
      <c r="CB366" s="52">
        <v>1.7200002209172283E-6</v>
      </c>
      <c r="CC366" s="34">
        <v>2.2657227660705104E-6</v>
      </c>
      <c r="CD366" s="34">
        <v>1.3775828681117375E-5</v>
      </c>
      <c r="CE366" s="34">
        <v>6.3293917027973379E-5</v>
      </c>
      <c r="CF366" s="34">
        <v>9.507674205044836E-6</v>
      </c>
      <c r="CG366" s="34">
        <v>3.3059567114968047E-6</v>
      </c>
      <c r="CH366" s="34">
        <v>5.2277931177346915E-6</v>
      </c>
      <c r="CI366" s="34">
        <v>-5.2012819731661608E-5</v>
      </c>
      <c r="CJ366" s="34">
        <v>4.2821760821709631E-6</v>
      </c>
      <c r="CK366" s="53">
        <v>-1.1884230587648759E-3</v>
      </c>
      <c r="CL366" s="33">
        <v>0</v>
      </c>
      <c r="CM366" s="33">
        <f t="shared" si="383"/>
        <v>9.4040892007061228E-3</v>
      </c>
      <c r="CN366" s="33">
        <f t="shared" si="328"/>
        <v>4.6864062652065552E-3</v>
      </c>
      <c r="CO366" s="33">
        <f t="shared" si="329"/>
        <v>3.7591123641200763E-3</v>
      </c>
      <c r="CP366" s="33">
        <f t="shared" si="330"/>
        <v>3.9411848264034877E-3</v>
      </c>
      <c r="CQ366" s="33">
        <f t="shared" si="331"/>
        <v>3.2215964893906879E-3</v>
      </c>
      <c r="CR366" s="33">
        <f t="shared" si="332"/>
        <v>3.2724755729576227E-3</v>
      </c>
      <c r="CS366" s="33">
        <f t="shared" si="333"/>
        <v>7.9411384943179897E-3</v>
      </c>
      <c r="CT366" s="33">
        <f t="shared" si="334"/>
        <v>8.4319327240980346E-3</v>
      </c>
      <c r="CU366" s="33">
        <f t="shared" si="335"/>
        <v>3.3242003153741706E-3</v>
      </c>
      <c r="CV366" s="33">
        <f t="shared" si="336"/>
        <v>3.8142935435145908E-3</v>
      </c>
      <c r="CW366" s="33">
        <f t="shared" si="337"/>
        <v>6.7614642369011602E-3</v>
      </c>
      <c r="CX366" s="35">
        <f t="shared" si="338"/>
        <v>8.7877015432038519E-3</v>
      </c>
    </row>
    <row r="367" spans="1:102" x14ac:dyDescent="0.3">
      <c r="A367" s="21">
        <v>43682</v>
      </c>
      <c r="B367" s="22">
        <v>2844.74</v>
      </c>
      <c r="C367" s="23">
        <v>5081.2700000000004</v>
      </c>
      <c r="D367" s="23">
        <v>5721.7969999999996</v>
      </c>
      <c r="E367" s="23">
        <f t="shared" si="372"/>
        <v>5060.9204669381506</v>
      </c>
      <c r="F367" s="23">
        <f>VLOOKUP($A367,Data!S$7:T$800,2,0)</f>
        <v>280.80883</v>
      </c>
      <c r="G367" s="23">
        <f>VLOOKUP($A367,Data!V$7:Y$800,4,0)</f>
        <v>27.700538018547149</v>
      </c>
      <c r="H367" s="23">
        <f>VLOOKUP($A367,Data!P$7:Q$800,2,0)</f>
        <v>50.350499999999997</v>
      </c>
      <c r="I367" s="23">
        <f>VLOOKUP($A367,Data!K$7:N$800,4,0)</f>
        <v>52.743938677214956</v>
      </c>
      <c r="J367" s="23">
        <f>VLOOKUP($A367,Data!AA$7:AB$800,2,0)</f>
        <v>515.80640000000005</v>
      </c>
      <c r="K367" s="23">
        <f>VLOOKUP($A367,Data!AD$7:AE$800,2,0)</f>
        <v>52.125500000000002</v>
      </c>
      <c r="L367" s="23">
        <f>VLOOKUP($A367,Data!AL$7:AO$800,4,0)</f>
        <v>278.11235409909068</v>
      </c>
      <c r="M367" s="23">
        <f>VLOOKUP($A367,Data!AG$7:AJ$800,4,0)</f>
        <v>28.069861560022836</v>
      </c>
      <c r="N367" s="23">
        <f>VLOOKUP($A367,Data!AQ$7:AU$800,5,0)</f>
        <v>28.294556759625461</v>
      </c>
      <c r="O367" s="24">
        <f>VLOOKUP($A367,Data!AQ$7:AW$800,7,0)</f>
        <v>28.36766473372942</v>
      </c>
      <c r="P367" s="32">
        <f t="shared" si="339"/>
        <v>-2.9777800514998121E-2</v>
      </c>
      <c r="Q367" s="33">
        <f t="shared" si="325"/>
        <v>-2.9742048451125824E-2</v>
      </c>
      <c r="R367" s="33">
        <f t="shared" si="326"/>
        <v>-2.9727642585241965E-2</v>
      </c>
      <c r="S367" s="34">
        <f t="shared" si="340"/>
        <v>-2.9735166274705387E-2</v>
      </c>
      <c r="T367" s="33">
        <f t="shared" si="341"/>
        <v>-2.9745602839438945E-2</v>
      </c>
      <c r="U367" s="33">
        <f t="shared" si="373"/>
        <v>-2.9744702119282262E-2</v>
      </c>
      <c r="V367" s="33">
        <f t="shared" si="374"/>
        <v>-2.9765758682884114E-2</v>
      </c>
      <c r="W367" s="33">
        <f t="shared" si="375"/>
        <v>-2.9818573738099596E-2</v>
      </c>
      <c r="X367" s="33">
        <f t="shared" si="376"/>
        <v>-2.9733648449662198E-2</v>
      </c>
      <c r="Y367" s="33">
        <f t="shared" si="377"/>
        <v>-2.9734061266238454E-2</v>
      </c>
      <c r="Z367" s="33">
        <f t="shared" si="378"/>
        <v>-2.9745757139795881E-2</v>
      </c>
      <c r="AA367" s="33">
        <f t="shared" si="379"/>
        <v>-2.995576189498339E-2</v>
      </c>
      <c r="AB367" s="33">
        <f t="shared" si="380"/>
        <v>-2.9701672795884204E-2</v>
      </c>
      <c r="AC367" s="35">
        <f t="shared" si="381"/>
        <v>-2.7518700924573647E-2</v>
      </c>
      <c r="AD367" s="32">
        <f t="shared" si="342"/>
        <v>-3.5543883131206044E-6</v>
      </c>
      <c r="AE367" s="33">
        <f t="shared" si="343"/>
        <v>-2.6536681564381936E-6</v>
      </c>
      <c r="AF367" s="33">
        <f t="shared" si="344"/>
        <v>-2.3710231758289346E-5</v>
      </c>
      <c r="AG367" s="33">
        <f t="shared" si="345"/>
        <v>-7.6525286973772033E-5</v>
      </c>
      <c r="AH367" s="33">
        <f t="shared" si="346"/>
        <v>8.4000014636265163E-6</v>
      </c>
      <c r="AI367" s="33">
        <f t="shared" si="347"/>
        <v>7.9871848873702689E-6</v>
      </c>
      <c r="AJ367" s="33">
        <f t="shared" si="348"/>
        <v>-3.7086886700565813E-6</v>
      </c>
      <c r="AK367" s="33">
        <f t="shared" si="349"/>
        <v>-2.1371344385756608E-4</v>
      </c>
      <c r="AL367" s="33">
        <f t="shared" si="350"/>
        <v>4.0375655241620123E-5</v>
      </c>
      <c r="AM367" s="35">
        <f t="shared" si="351"/>
        <v>2.2233475265521774E-3</v>
      </c>
      <c r="AN367" s="52">
        <f t="shared" si="352"/>
        <v>-1.796025419698033E-5</v>
      </c>
      <c r="AO367" s="34">
        <f t="shared" si="353"/>
        <v>-1.7059534040297919E-5</v>
      </c>
      <c r="AP367" s="34">
        <f t="shared" si="354"/>
        <v>-3.8116097642149072E-5</v>
      </c>
      <c r="AQ367" s="34">
        <f t="shared" si="355"/>
        <v>-9.0931152857631758E-5</v>
      </c>
      <c r="AR367" s="34">
        <f t="shared" si="356"/>
        <v>-6.005864420233209E-6</v>
      </c>
      <c r="AS367" s="34">
        <f t="shared" si="357"/>
        <v>-6.4186809964894564E-6</v>
      </c>
      <c r="AT367" s="34">
        <f t="shared" si="358"/>
        <v>-1.8114554553916307E-5</v>
      </c>
      <c r="AU367" s="34">
        <f t="shared" si="359"/>
        <v>-2.281193097414258E-4</v>
      </c>
      <c r="AV367" s="34">
        <f t="shared" si="360"/>
        <v>2.5969789357760398E-5</v>
      </c>
      <c r="AW367" s="53">
        <f t="shared" si="361"/>
        <v>2.2089416606683177E-3</v>
      </c>
      <c r="AX367" s="52">
        <f t="shared" si="362"/>
        <v>-1.0436564733540266E-5</v>
      </c>
      <c r="AY367" s="34">
        <f t="shared" si="363"/>
        <v>-9.5358445768578548E-6</v>
      </c>
      <c r="AZ367" s="34">
        <f t="shared" si="364"/>
        <v>-3.0592408178709007E-5</v>
      </c>
      <c r="BA367" s="34">
        <f t="shared" si="365"/>
        <v>-8.3407463394191694E-5</v>
      </c>
      <c r="BB367" s="34">
        <f t="shared" si="366"/>
        <v>1.5178250432068552E-6</v>
      </c>
      <c r="BC367" s="34">
        <f t="shared" si="367"/>
        <v>1.1050084669506077E-6</v>
      </c>
      <c r="BD367" s="34">
        <f t="shared" si="368"/>
        <v>-1.0590865090476242E-5</v>
      </c>
      <c r="BE367" s="34">
        <f t="shared" si="369"/>
        <v>-2.2059562027798574E-4</v>
      </c>
      <c r="BF367" s="34">
        <f t="shared" si="370"/>
        <v>3.3493478821200462E-5</v>
      </c>
      <c r="BG367" s="53">
        <f t="shared" si="371"/>
        <v>2.2164653501317577E-3</v>
      </c>
      <c r="BH367" s="32">
        <v>-3.5543883131206044E-6</v>
      </c>
      <c r="BI367" s="33">
        <v>-2.6536681564381936E-6</v>
      </c>
      <c r="BJ367" s="33">
        <v>-2.3710231758289346E-5</v>
      </c>
      <c r="BK367" s="33">
        <v>-7.6525286973772033E-5</v>
      </c>
      <c r="BL367" s="33">
        <v>8.4000014636265163E-6</v>
      </c>
      <c r="BM367" s="33">
        <v>7.9871848873702689E-6</v>
      </c>
      <c r="BN367" s="33">
        <v>-3.7086886700565813E-6</v>
      </c>
      <c r="BO367" s="33">
        <v>-2.1371344385756608E-4</v>
      </c>
      <c r="BP367" s="33">
        <v>4.0375655241620123E-5</v>
      </c>
      <c r="BQ367" s="35">
        <v>2.2233475265521774E-3</v>
      </c>
      <c r="BR367" s="32">
        <v>-1.796025419698033E-5</v>
      </c>
      <c r="BS367" s="33">
        <v>-1.7059534040297919E-5</v>
      </c>
      <c r="BT367" s="33">
        <v>-3.8116097642149072E-5</v>
      </c>
      <c r="BU367" s="33">
        <v>-9.0931152857631758E-5</v>
      </c>
      <c r="BV367" s="33">
        <v>-6.005864420233209E-6</v>
      </c>
      <c r="BW367" s="33">
        <v>-6.4186809964894564E-6</v>
      </c>
      <c r="BX367" s="33">
        <v>-1.8114554553916307E-5</v>
      </c>
      <c r="BY367" s="33">
        <v>-2.281193097414258E-4</v>
      </c>
      <c r="BZ367" s="33">
        <v>2.5969789357760398E-5</v>
      </c>
      <c r="CA367" s="35">
        <v>2.2089416606683177E-3</v>
      </c>
      <c r="CB367" s="52">
        <v>-1.0436564733540266E-5</v>
      </c>
      <c r="CC367" s="34">
        <v>-9.5358445768578548E-6</v>
      </c>
      <c r="CD367" s="34">
        <v>-3.0592408178709007E-5</v>
      </c>
      <c r="CE367" s="34">
        <v>-8.3407463394191694E-5</v>
      </c>
      <c r="CF367" s="34">
        <v>1.5178250432068552E-6</v>
      </c>
      <c r="CG367" s="34">
        <v>1.1050084669506077E-6</v>
      </c>
      <c r="CH367" s="34">
        <v>-1.0590865090476242E-5</v>
      </c>
      <c r="CI367" s="34">
        <v>-2.2059562027798574E-4</v>
      </c>
      <c r="CJ367" s="34">
        <v>3.3493478821200462E-5</v>
      </c>
      <c r="CK367" s="53">
        <v>2.2164653501317577E-3</v>
      </c>
      <c r="CL367" s="33">
        <v>0</v>
      </c>
      <c r="CM367" s="33">
        <f t="shared" si="383"/>
        <v>9.3817428409825876E-3</v>
      </c>
      <c r="CN367" s="33">
        <f t="shared" si="328"/>
        <v>4.6756118982180794E-3</v>
      </c>
      <c r="CO367" s="33">
        <f t="shared" si="329"/>
        <v>3.7466238099834737E-3</v>
      </c>
      <c r="CP367" s="33">
        <f t="shared" si="330"/>
        <v>3.9281532165114097E-3</v>
      </c>
      <c r="CQ367" s="33">
        <f t="shared" si="331"/>
        <v>3.1971764505558387E-3</v>
      </c>
      <c r="CR367" s="33">
        <f t="shared" si="332"/>
        <v>3.1990199611822145E-3</v>
      </c>
      <c r="CS367" s="33">
        <f t="shared" si="333"/>
        <v>7.9208499250311704E-3</v>
      </c>
      <c r="CT367" s="33">
        <f t="shared" si="334"/>
        <v>8.4178073802692044E-3</v>
      </c>
      <c r="CU367" s="33">
        <f t="shared" si="335"/>
        <v>3.3082432283588759E-3</v>
      </c>
      <c r="CV367" s="33">
        <f t="shared" si="336"/>
        <v>3.8550476223202512E-3</v>
      </c>
      <c r="CW367" s="33">
        <f t="shared" si="337"/>
        <v>6.7463921809920446E-3</v>
      </c>
      <c r="CX367" s="35">
        <f t="shared" si="338"/>
        <v>9.9616252401626415E-3</v>
      </c>
    </row>
    <row r="368" spans="1:102" x14ac:dyDescent="0.3">
      <c r="A368" s="21">
        <v>43679</v>
      </c>
      <c r="B368" s="22">
        <v>2932.05</v>
      </c>
      <c r="C368" s="23">
        <v>5237.03</v>
      </c>
      <c r="D368" s="23">
        <v>5897.1040000000003</v>
      </c>
      <c r="E368" s="23">
        <f t="shared" si="372"/>
        <v>5216.0196793971609</v>
      </c>
      <c r="F368" s="23">
        <f>VLOOKUP($A368,Data!S$7:T$800,2,0)</f>
        <v>289.41773499999999</v>
      </c>
      <c r="G368" s="23">
        <f>VLOOKUP($A368,Data!V$7:Y$800,4,0)</f>
        <v>28.549741577347849</v>
      </c>
      <c r="H368" s="23">
        <f>VLOOKUP($A368,Data!P$7:Q$800,2,0)</f>
        <v>51.895200000000003</v>
      </c>
      <c r="I368" s="23">
        <f>VLOOKUP($A368,Data!K$7:N$800,4,0)</f>
        <v>54.365026220339878</v>
      </c>
      <c r="J368" s="23">
        <f>VLOOKUP($A368,Data!AA$7:AB$800,2,0)</f>
        <v>531.61320000000001</v>
      </c>
      <c r="K368" s="23">
        <f>VLOOKUP($A368,Data!AD$7:AE$800,2,0)</f>
        <v>53.722900000000003</v>
      </c>
      <c r="L368" s="23">
        <f>VLOOKUP($A368,Data!AL$7:AO$800,4,0)</f>
        <v>286.63863739389137</v>
      </c>
      <c r="M368" s="23">
        <f>VLOOKUP($A368,Data!AG$7:AJ$800,4,0)</f>
        <v>28.936681913453111</v>
      </c>
      <c r="N368" s="23">
        <f>VLOOKUP($A368,Data!AQ$7:AU$800,5,0)</f>
        <v>29.160677666172361</v>
      </c>
      <c r="O368" s="24">
        <f>VLOOKUP($A368,Data!AQ$7:AW$800,7,0)</f>
        <v>29.170396140984511</v>
      </c>
      <c r="P368" s="32">
        <f t="shared" si="339"/>
        <v>-7.2827367651240316E-3</v>
      </c>
      <c r="Q368" s="33">
        <f t="shared" si="325"/>
        <v>-7.2206888184535023E-3</v>
      </c>
      <c r="R368" s="33">
        <f t="shared" si="326"/>
        <v>-7.1936365887727005E-3</v>
      </c>
      <c r="S368" s="34">
        <f t="shared" si="340"/>
        <v>-7.2070016152254003E-3</v>
      </c>
      <c r="T368" s="33">
        <f t="shared" si="341"/>
        <v>-7.2076697241459931E-3</v>
      </c>
      <c r="U368" s="33">
        <f t="shared" si="373"/>
        <v>-7.2084418803407546E-3</v>
      </c>
      <c r="V368" s="33">
        <f t="shared" si="374"/>
        <v>-7.206548834077231E-3</v>
      </c>
      <c r="W368" s="33">
        <f t="shared" si="375"/>
        <v>-7.1339397182093034E-3</v>
      </c>
      <c r="X368" s="33">
        <f t="shared" si="376"/>
        <v>-7.1981946246606476E-3</v>
      </c>
      <c r="Y368" s="33">
        <f t="shared" si="377"/>
        <v>-7.2053192590292303E-3</v>
      </c>
      <c r="Z368" s="33">
        <f t="shared" si="378"/>
        <v>-7.224598742383348E-3</v>
      </c>
      <c r="AA368" s="33">
        <f t="shared" si="379"/>
        <v>-7.2348589191528756E-3</v>
      </c>
      <c r="AB368" s="33">
        <f t="shared" si="380"/>
        <v>-7.2052345633779602E-3</v>
      </c>
      <c r="AC368" s="35">
        <f t="shared" si="381"/>
        <v>-9.1144619224774459E-3</v>
      </c>
      <c r="AD368" s="32">
        <f t="shared" si="342"/>
        <v>1.3019094307509249E-5</v>
      </c>
      <c r="AE368" s="33">
        <f t="shared" si="343"/>
        <v>1.2246938112747685E-5</v>
      </c>
      <c r="AF368" s="33">
        <f t="shared" si="344"/>
        <v>1.4139984376271286E-5</v>
      </c>
      <c r="AG368" s="33">
        <f t="shared" si="345"/>
        <v>8.6749100244198907E-5</v>
      </c>
      <c r="AH368" s="33">
        <f t="shared" si="346"/>
        <v>2.2494193792854666E-5</v>
      </c>
      <c r="AI368" s="33">
        <f t="shared" si="347"/>
        <v>1.5369559424271984E-5</v>
      </c>
      <c r="AJ368" s="33">
        <f t="shared" si="348"/>
        <v>-3.9099239298456823E-6</v>
      </c>
      <c r="AK368" s="33">
        <f t="shared" si="349"/>
        <v>-1.41701006993733E-5</v>
      </c>
      <c r="AL368" s="33">
        <f t="shared" si="350"/>
        <v>1.54542550755421E-5</v>
      </c>
      <c r="AM368" s="35">
        <f t="shared" si="351"/>
        <v>-1.8937731040239436E-3</v>
      </c>
      <c r="AN368" s="52">
        <f t="shared" si="352"/>
        <v>-1.4033135373292538E-5</v>
      </c>
      <c r="AO368" s="34">
        <f t="shared" si="353"/>
        <v>-1.4805291568054102E-5</v>
      </c>
      <c r="AP368" s="34">
        <f t="shared" si="354"/>
        <v>-1.2912245304530501E-5</v>
      </c>
      <c r="AQ368" s="34">
        <f t="shared" si="355"/>
        <v>5.969687056339712E-5</v>
      </c>
      <c r="AR368" s="34">
        <f t="shared" si="356"/>
        <v>-4.5580358879471206E-6</v>
      </c>
      <c r="AS368" s="34">
        <f t="shared" si="357"/>
        <v>-1.1682670256529804E-5</v>
      </c>
      <c r="AT368" s="34">
        <f t="shared" si="358"/>
        <v>-3.0962153610647469E-5</v>
      </c>
      <c r="AU368" s="34">
        <f t="shared" si="359"/>
        <v>-4.1222330380175087E-5</v>
      </c>
      <c r="AV368" s="34">
        <f t="shared" si="360"/>
        <v>-1.1597974605259687E-5</v>
      </c>
      <c r="AW368" s="53">
        <f t="shared" si="361"/>
        <v>-1.9208253337047454E-3</v>
      </c>
      <c r="AX368" s="52">
        <f t="shared" si="362"/>
        <v>-6.681089206317381E-7</v>
      </c>
      <c r="AY368" s="34">
        <f t="shared" si="363"/>
        <v>-1.4402651153933022E-6</v>
      </c>
      <c r="AZ368" s="34">
        <f t="shared" si="364"/>
        <v>4.5278114813029902E-7</v>
      </c>
      <c r="BA368" s="34">
        <f t="shared" si="365"/>
        <v>7.306189701605792E-5</v>
      </c>
      <c r="BB368" s="34">
        <f t="shared" si="366"/>
        <v>8.8069905647136792E-6</v>
      </c>
      <c r="BC368" s="34">
        <f t="shared" si="367"/>
        <v>1.6823561961309963E-6</v>
      </c>
      <c r="BD368" s="34">
        <f t="shared" si="368"/>
        <v>-1.7597127157986669E-5</v>
      </c>
      <c r="BE368" s="34">
        <f t="shared" si="369"/>
        <v>-2.7857303927514288E-5</v>
      </c>
      <c r="BF368" s="34">
        <f t="shared" si="370"/>
        <v>1.7670518474011132E-6</v>
      </c>
      <c r="BG368" s="53">
        <f t="shared" si="371"/>
        <v>-1.9074603072520846E-3</v>
      </c>
      <c r="BH368" s="32">
        <v>1.3019094307509249E-5</v>
      </c>
      <c r="BI368" s="33">
        <v>1.2246938112747685E-5</v>
      </c>
      <c r="BJ368" s="33">
        <v>1.4139984376271286E-5</v>
      </c>
      <c r="BK368" s="33">
        <v>8.6749100244198907E-5</v>
      </c>
      <c r="BL368" s="33">
        <v>2.2494193792854666E-5</v>
      </c>
      <c r="BM368" s="33">
        <v>1.5369559424271984E-5</v>
      </c>
      <c r="BN368" s="33">
        <v>-3.9099239298456823E-6</v>
      </c>
      <c r="BO368" s="33">
        <v>-1.41701006993733E-5</v>
      </c>
      <c r="BP368" s="33">
        <v>1.54542550755421E-5</v>
      </c>
      <c r="BQ368" s="35">
        <v>-1.8937731040239436E-3</v>
      </c>
      <c r="BR368" s="32">
        <v>-1.4033135373292538E-5</v>
      </c>
      <c r="BS368" s="33">
        <v>-1.4805291568054102E-5</v>
      </c>
      <c r="BT368" s="33">
        <v>-1.2912245304530501E-5</v>
      </c>
      <c r="BU368" s="33">
        <v>5.969687056339712E-5</v>
      </c>
      <c r="BV368" s="33">
        <v>-4.5580358879471206E-6</v>
      </c>
      <c r="BW368" s="33">
        <v>-1.1682670256529804E-5</v>
      </c>
      <c r="BX368" s="33">
        <v>-3.0962153610647469E-5</v>
      </c>
      <c r="BY368" s="33">
        <v>-4.1222330380175087E-5</v>
      </c>
      <c r="BZ368" s="33">
        <v>-1.1597974605259687E-5</v>
      </c>
      <c r="CA368" s="35">
        <v>-1.9208253337047454E-3</v>
      </c>
      <c r="CB368" s="52">
        <v>-6.681089206317381E-7</v>
      </c>
      <c r="CC368" s="34">
        <v>-1.4402651153933022E-6</v>
      </c>
      <c r="CD368" s="34">
        <v>4.5278114813029902E-7</v>
      </c>
      <c r="CE368" s="34">
        <v>7.306189701605792E-5</v>
      </c>
      <c r="CF368" s="34">
        <v>8.8069905647136792E-6</v>
      </c>
      <c r="CG368" s="34">
        <v>1.6823561961309963E-6</v>
      </c>
      <c r="CH368" s="34">
        <v>-1.7597127157986669E-5</v>
      </c>
      <c r="CI368" s="34">
        <v>-2.7857303927514288E-5</v>
      </c>
      <c r="CJ368" s="34">
        <v>1.7670518474011132E-6</v>
      </c>
      <c r="CK368" s="53">
        <v>-1.9074603072520846E-3</v>
      </c>
      <c r="CL368" s="33">
        <v>0</v>
      </c>
      <c r="CM368" s="33">
        <f t="shared" si="383"/>
        <v>9.366756308694324E-3</v>
      </c>
      <c r="CN368" s="33">
        <f t="shared" si="328"/>
        <v>4.6684856430287969E-3</v>
      </c>
      <c r="CO368" s="33">
        <f t="shared" si="329"/>
        <v>3.7503008922821213E-3</v>
      </c>
      <c r="CP368" s="33">
        <f t="shared" si="330"/>
        <v>3.9308989806183803E-3</v>
      </c>
      <c r="CQ368" s="33">
        <f t="shared" si="331"/>
        <v>3.2216922185426267E-3</v>
      </c>
      <c r="CR368" s="33">
        <f t="shared" si="332"/>
        <v>3.2781495866485155E-3</v>
      </c>
      <c r="CS368" s="33">
        <f t="shared" si="333"/>
        <v>7.912123932831916E-3</v>
      </c>
      <c r="CT368" s="33">
        <f t="shared" si="334"/>
        <v>8.409506130941713E-3</v>
      </c>
      <c r="CU368" s="33">
        <f t="shared" si="335"/>
        <v>3.3120782622602096E-3</v>
      </c>
      <c r="CV368" s="33">
        <f t="shared" si="336"/>
        <v>4.076210030109273E-3</v>
      </c>
      <c r="CW368" s="33">
        <f t="shared" si="337"/>
        <v>6.7044998638492448E-3</v>
      </c>
      <c r="CX368" s="35">
        <f t="shared" si="338"/>
        <v>7.6525878493920452E-3</v>
      </c>
    </row>
    <row r="369" spans="1:102" x14ac:dyDescent="0.3">
      <c r="A369" s="21">
        <v>43678</v>
      </c>
      <c r="B369" s="22">
        <v>2953.56</v>
      </c>
      <c r="C369" s="23">
        <v>5275.12</v>
      </c>
      <c r="D369" s="23">
        <v>5939.8329999999996</v>
      </c>
      <c r="E369" s="23">
        <f t="shared" si="372"/>
        <v>5253.8844329919411</v>
      </c>
      <c r="F369" s="23">
        <f>VLOOKUP($A369,Data!S$7:T$800,2,0)</f>
        <v>291.51890700000001</v>
      </c>
      <c r="G369" s="23">
        <f>VLOOKUP($A369,Data!V$7:Y$800,4,0)</f>
        <v>28.757034992743968</v>
      </c>
      <c r="H369" s="23">
        <f>VLOOKUP($A369,Data!P$7:Q$800,2,0)</f>
        <v>52.271900000000002</v>
      </c>
      <c r="I369" s="23">
        <f>VLOOKUP($A369,Data!K$7:N$800,4,0)</f>
        <v>54.755649724707325</v>
      </c>
      <c r="J369" s="23">
        <f>VLOOKUP($A369,Data!AA$7:AB$800,2,0)</f>
        <v>535.46759999999995</v>
      </c>
      <c r="K369" s="23">
        <f>VLOOKUP($A369,Data!AD$7:AE$800,2,0)</f>
        <v>54.1128</v>
      </c>
      <c r="L369" s="23">
        <f>VLOOKUP($A369,Data!AL$7:AO$800,4,0)</f>
        <v>288.72455646139758</v>
      </c>
      <c r="M369" s="23">
        <f>VLOOKUP($A369,Data!AG$7:AJ$800,4,0)</f>
        <v>29.147560400790315</v>
      </c>
      <c r="N369" s="23">
        <f>VLOOKUP($A369,Data!AQ$7:AU$800,5,0)</f>
        <v>29.372312064264122</v>
      </c>
      <c r="O369" s="24">
        <f>VLOOKUP($A369,Data!AQ$7:AW$800,7,0)</f>
        <v>29.438714180428725</v>
      </c>
      <c r="P369" s="32">
        <f t="shared" si="339"/>
        <v>-8.9988524953193982E-3</v>
      </c>
      <c r="Q369" s="33">
        <f t="shared" si="325"/>
        <v>-8.9297624303682488E-3</v>
      </c>
      <c r="R369" s="33">
        <f t="shared" si="326"/>
        <v>-8.8989692593197667E-3</v>
      </c>
      <c r="S369" s="34">
        <f t="shared" si="340"/>
        <v>-8.9139517447197111E-3</v>
      </c>
      <c r="T369" s="33">
        <f t="shared" si="341"/>
        <v>-8.9100483428101729E-3</v>
      </c>
      <c r="U369" s="33">
        <f t="shared" si="373"/>
        <v>-8.908866078176314E-3</v>
      </c>
      <c r="V369" s="33">
        <f t="shared" si="374"/>
        <v>-8.9094418468841363E-3</v>
      </c>
      <c r="W369" s="33">
        <f t="shared" si="375"/>
        <v>-9.0137857900317586E-3</v>
      </c>
      <c r="X369" s="33">
        <f t="shared" si="376"/>
        <v>-8.901913481063839E-3</v>
      </c>
      <c r="Y369" s="33">
        <f t="shared" si="377"/>
        <v>-8.8776958651952675E-3</v>
      </c>
      <c r="Z369" s="33">
        <f t="shared" si="378"/>
        <v>-8.9478477401113699E-3</v>
      </c>
      <c r="AA369" s="33">
        <f t="shared" si="379"/>
        <v>-9.0342266030704055E-3</v>
      </c>
      <c r="AB369" s="33">
        <f t="shared" si="380"/>
        <v>-8.9168682745279781E-3</v>
      </c>
      <c r="AC369" s="35">
        <f t="shared" si="381"/>
        <v>-1.0237712808290889E-3</v>
      </c>
      <c r="AD369" s="32">
        <f t="shared" si="342"/>
        <v>1.971408755807591E-5</v>
      </c>
      <c r="AE369" s="33">
        <f t="shared" si="343"/>
        <v>2.0896352191934753E-5</v>
      </c>
      <c r="AF369" s="33">
        <f t="shared" si="344"/>
        <v>2.0320583484112476E-5</v>
      </c>
      <c r="AG369" s="33">
        <f t="shared" si="345"/>
        <v>-8.4023359663509822E-5</v>
      </c>
      <c r="AH369" s="33">
        <f t="shared" si="346"/>
        <v>2.7848949304409842E-5</v>
      </c>
      <c r="AI369" s="33">
        <f t="shared" si="347"/>
        <v>5.206656517298125E-5</v>
      </c>
      <c r="AJ369" s="33">
        <f t="shared" si="348"/>
        <v>-1.8085309743121059E-5</v>
      </c>
      <c r="AK369" s="33">
        <f t="shared" si="349"/>
        <v>-1.0446417270215669E-4</v>
      </c>
      <c r="AL369" s="33">
        <f t="shared" si="350"/>
        <v>1.2894155840270649E-5</v>
      </c>
      <c r="AM369" s="35">
        <f t="shared" si="351"/>
        <v>7.9059911495391599E-3</v>
      </c>
      <c r="AN369" s="52">
        <f t="shared" si="352"/>
        <v>-1.1079083490406205E-5</v>
      </c>
      <c r="AO369" s="34">
        <f t="shared" si="353"/>
        <v>-9.8968188565473625E-6</v>
      </c>
      <c r="AP369" s="34">
        <f t="shared" si="354"/>
        <v>-1.047258756436964E-5</v>
      </c>
      <c r="AQ369" s="34">
        <f t="shared" si="355"/>
        <v>-1.1481653071199194E-4</v>
      </c>
      <c r="AR369" s="34">
        <f t="shared" si="356"/>
        <v>-2.9442217440722729E-6</v>
      </c>
      <c r="AS369" s="34">
        <f t="shared" si="357"/>
        <v>2.1273394124499134E-5</v>
      </c>
      <c r="AT369" s="34">
        <f t="shared" si="358"/>
        <v>-4.8878480791603174E-5</v>
      </c>
      <c r="AU369" s="34">
        <f t="shared" si="359"/>
        <v>-1.352573437506388E-4</v>
      </c>
      <c r="AV369" s="34">
        <f t="shared" si="360"/>
        <v>-1.7899015208211466E-5</v>
      </c>
      <c r="AW369" s="53">
        <f t="shared" si="361"/>
        <v>7.8751979784906778E-3</v>
      </c>
      <c r="AX369" s="52">
        <f t="shared" si="362"/>
        <v>3.9034019095884886E-6</v>
      </c>
      <c r="AY369" s="34">
        <f t="shared" si="363"/>
        <v>5.0856665434473314E-6</v>
      </c>
      <c r="AZ369" s="34">
        <f t="shared" si="364"/>
        <v>4.5098978356250541E-6</v>
      </c>
      <c r="BA369" s="34">
        <f t="shared" si="365"/>
        <v>-9.9834045311997244E-5</v>
      </c>
      <c r="BB369" s="34">
        <f t="shared" si="366"/>
        <v>1.2038263655922421E-5</v>
      </c>
      <c r="BC369" s="34">
        <f t="shared" si="367"/>
        <v>3.6255879524493828E-5</v>
      </c>
      <c r="BD369" s="34">
        <f t="shared" si="368"/>
        <v>-3.389599539160848E-5</v>
      </c>
      <c r="BE369" s="34">
        <f t="shared" si="369"/>
        <v>-1.2027485835064411E-4</v>
      </c>
      <c r="BF369" s="34">
        <f t="shared" si="370"/>
        <v>-2.9165298082167723E-6</v>
      </c>
      <c r="BG369" s="53">
        <f t="shared" si="371"/>
        <v>7.8901804638906725E-3</v>
      </c>
      <c r="BH369" s="32">
        <v>1.971408755807591E-5</v>
      </c>
      <c r="BI369" s="33">
        <v>2.0896352191934753E-5</v>
      </c>
      <c r="BJ369" s="33">
        <v>2.0320583484112476E-5</v>
      </c>
      <c r="BK369" s="33">
        <v>-8.4023359663509822E-5</v>
      </c>
      <c r="BL369" s="33">
        <v>2.7848949304409842E-5</v>
      </c>
      <c r="BM369" s="33">
        <v>5.206656517298125E-5</v>
      </c>
      <c r="BN369" s="33">
        <v>-1.8085309743121059E-5</v>
      </c>
      <c r="BO369" s="33">
        <v>-1.0446417270215669E-4</v>
      </c>
      <c r="BP369" s="33">
        <v>1.2894155840270649E-5</v>
      </c>
      <c r="BQ369" s="35">
        <v>7.9059911495391599E-3</v>
      </c>
      <c r="BR369" s="32">
        <v>-1.1079083490406205E-5</v>
      </c>
      <c r="BS369" s="33">
        <v>-9.8968188565473625E-6</v>
      </c>
      <c r="BT369" s="33">
        <v>-1.047258756436964E-5</v>
      </c>
      <c r="BU369" s="33">
        <v>-1.1481653071199194E-4</v>
      </c>
      <c r="BV369" s="33">
        <v>-2.9442217440722729E-6</v>
      </c>
      <c r="BW369" s="33">
        <v>2.1273394124499134E-5</v>
      </c>
      <c r="BX369" s="33">
        <v>-4.8878480791603174E-5</v>
      </c>
      <c r="BY369" s="33">
        <v>-1.352573437506388E-4</v>
      </c>
      <c r="BZ369" s="33">
        <v>-1.7899015208211466E-5</v>
      </c>
      <c r="CA369" s="35">
        <v>7.8751979784906778E-3</v>
      </c>
      <c r="CB369" s="52">
        <v>3.9034019095884886E-6</v>
      </c>
      <c r="CC369" s="34">
        <v>5.0856665434473314E-6</v>
      </c>
      <c r="CD369" s="34">
        <v>4.5098978356250541E-6</v>
      </c>
      <c r="CE369" s="34">
        <v>-9.9834045311997244E-5</v>
      </c>
      <c r="CF369" s="34">
        <v>1.2038263655922421E-5</v>
      </c>
      <c r="CG369" s="34">
        <v>3.6255879524493828E-5</v>
      </c>
      <c r="CH369" s="34">
        <v>-3.389599539160848E-5</v>
      </c>
      <c r="CI369" s="34">
        <v>-1.2027485835064411E-4</v>
      </c>
      <c r="CJ369" s="34">
        <v>-2.9165298082167723E-6</v>
      </c>
      <c r="CK369" s="53">
        <v>7.8901804638906725E-3</v>
      </c>
      <c r="CL369" s="33">
        <v>0</v>
      </c>
      <c r="CM369" s="33">
        <f t="shared" si="383"/>
        <v>9.3392528373930084E-3</v>
      </c>
      <c r="CN369" s="33">
        <f t="shared" si="328"/>
        <v>4.6546347176474878E-3</v>
      </c>
      <c r="CO369" s="33">
        <f t="shared" si="329"/>
        <v>3.7371380993900249E-3</v>
      </c>
      <c r="CP369" s="33">
        <f t="shared" si="330"/>
        <v>3.9185146291516038E-3</v>
      </c>
      <c r="CQ369" s="33">
        <f t="shared" si="331"/>
        <v>3.2074037086442519E-3</v>
      </c>
      <c r="CR369" s="33">
        <f t="shared" si="332"/>
        <v>3.1904907570712293E-3</v>
      </c>
      <c r="CS369" s="33">
        <f t="shared" si="333"/>
        <v>7.8892873802403063E-3</v>
      </c>
      <c r="CT369" s="33">
        <f t="shared" si="334"/>
        <v>8.3938948367547894E-3</v>
      </c>
      <c r="CU369" s="33">
        <f t="shared" si="335"/>
        <v>3.3160296835978986E-3</v>
      </c>
      <c r="CV369" s="33">
        <f t="shared" si="336"/>
        <v>4.0905415778411669E-3</v>
      </c>
      <c r="CW369" s="33">
        <f t="shared" si="337"/>
        <v>6.6888290840787512E-3</v>
      </c>
      <c r="CX369" s="35">
        <f t="shared" si="338"/>
        <v>9.5784060147996453E-3</v>
      </c>
    </row>
    <row r="370" spans="1:102" x14ac:dyDescent="0.3">
      <c r="A370" s="21">
        <v>43677</v>
      </c>
      <c r="B370" s="22">
        <v>2980.38</v>
      </c>
      <c r="C370" s="23">
        <v>5322.65</v>
      </c>
      <c r="D370" s="23">
        <v>5993.1660000000002</v>
      </c>
      <c r="E370" s="23">
        <f t="shared" si="372"/>
        <v>5301.1385260048228</v>
      </c>
      <c r="F370" s="23">
        <f>VLOOKUP($A370,Data!S$7:T$800,2,0)</f>
        <v>294.13970599999999</v>
      </c>
      <c r="G370" s="23">
        <f>VLOOKUP($A370,Data!V$7:Y$800,4,0)</f>
        <v>29.015530467869461</v>
      </c>
      <c r="H370" s="23">
        <f>VLOOKUP($A370,Data!P$7:Q$800,2,0)</f>
        <v>52.741799999999998</v>
      </c>
      <c r="I370" s="23">
        <f>VLOOKUP($A370,Data!K$7:N$800,4,0)</f>
        <v>55.253694692775824</v>
      </c>
      <c r="J370" s="23">
        <f>VLOOKUP($A370,Data!AA$7:AB$800,2,0)</f>
        <v>540.27710000000002</v>
      </c>
      <c r="K370" s="23">
        <f>VLOOKUP($A370,Data!AD$7:AE$800,2,0)</f>
        <v>54.597499999999997</v>
      </c>
      <c r="L370" s="23">
        <f>VLOOKUP($A370,Data!AL$7:AO$800,4,0)</f>
        <v>291.33134497818423</v>
      </c>
      <c r="M370" s="23">
        <f>VLOOKUP($A370,Data!AG$7:AJ$800,4,0)</f>
        <v>29.413286697960768</v>
      </c>
      <c r="N370" s="23">
        <f>VLOOKUP($A370,Data!AQ$7:AU$800,5,0)</f>
        <v>29.636577522136854</v>
      </c>
      <c r="O370" s="24">
        <f>VLOOKUP($A370,Data!AQ$7:AW$800,7,0)</f>
        <v>29.468883577113068</v>
      </c>
      <c r="P370" s="32">
        <f t="shared" si="339"/>
        <v>-1.0885509660889747E-2</v>
      </c>
      <c r="Q370" s="33">
        <f t="shared" si="325"/>
        <v>-1.0865767721217945E-2</v>
      </c>
      <c r="R370" s="33">
        <f t="shared" si="326"/>
        <v>-1.0858306282468422E-2</v>
      </c>
      <c r="S370" s="34">
        <f t="shared" si="340"/>
        <v>-1.0862386789231621E-2</v>
      </c>
      <c r="T370" s="33">
        <f t="shared" si="341"/>
        <v>-1.0860413113515599E-2</v>
      </c>
      <c r="U370" s="33">
        <f t="shared" si="373"/>
        <v>-1.0860436553436936E-2</v>
      </c>
      <c r="V370" s="33">
        <f t="shared" si="374"/>
        <v>-1.0864367014183918E-2</v>
      </c>
      <c r="W370" s="33">
        <f t="shared" si="375"/>
        <v>-1.0839160839160922E-2</v>
      </c>
      <c r="X370" s="33">
        <f t="shared" si="376"/>
        <v>-1.0861577364595032E-2</v>
      </c>
      <c r="Y370" s="33">
        <f t="shared" si="377"/>
        <v>-1.0850345312375498E-2</v>
      </c>
      <c r="Z370" s="33">
        <f t="shared" si="378"/>
        <v>-1.0849690148578284E-2</v>
      </c>
      <c r="AA370" s="33">
        <f t="shared" si="379"/>
        <v>-1.0836528601068873E-2</v>
      </c>
      <c r="AB370" s="33">
        <f t="shared" si="380"/>
        <v>-1.0849680087141156E-2</v>
      </c>
      <c r="AC370" s="35">
        <f t="shared" si="381"/>
        <v>-1.784850966567475E-2</v>
      </c>
      <c r="AD370" s="32">
        <f t="shared" si="342"/>
        <v>5.3546077023458594E-6</v>
      </c>
      <c r="AE370" s="33">
        <f t="shared" si="343"/>
        <v>5.3311677810086167E-6</v>
      </c>
      <c r="AF370" s="33">
        <f t="shared" si="344"/>
        <v>1.400707034027171E-6</v>
      </c>
      <c r="AG370" s="33">
        <f t="shared" si="345"/>
        <v>2.6606882057023107E-5</v>
      </c>
      <c r="AH370" s="33">
        <f t="shared" si="346"/>
        <v>4.1903566229128941E-6</v>
      </c>
      <c r="AI370" s="33">
        <f t="shared" si="347"/>
        <v>1.5422408842447055E-5</v>
      </c>
      <c r="AJ370" s="33">
        <f t="shared" si="348"/>
        <v>1.6077572639661142E-5</v>
      </c>
      <c r="AK370" s="33">
        <f t="shared" si="349"/>
        <v>2.9239120149071596E-5</v>
      </c>
      <c r="AL370" s="33">
        <f t="shared" si="350"/>
        <v>1.6087634076789037E-5</v>
      </c>
      <c r="AM370" s="35">
        <f t="shared" si="351"/>
        <v>-6.9827419444568051E-3</v>
      </c>
      <c r="AN370" s="52">
        <f t="shared" si="352"/>
        <v>-2.1068310471772378E-6</v>
      </c>
      <c r="AO370" s="34">
        <f t="shared" si="353"/>
        <v>-2.1302709685144805E-6</v>
      </c>
      <c r="AP370" s="34">
        <f t="shared" si="354"/>
        <v>-6.0607317154959262E-6</v>
      </c>
      <c r="AQ370" s="34">
        <f t="shared" si="355"/>
        <v>1.914544330750001E-5</v>
      </c>
      <c r="AR370" s="34">
        <f t="shared" si="356"/>
        <v>-3.271082126610203E-6</v>
      </c>
      <c r="AS370" s="34">
        <f t="shared" si="357"/>
        <v>7.960970092923958E-6</v>
      </c>
      <c r="AT370" s="34">
        <f t="shared" si="358"/>
        <v>8.6161338901380446E-6</v>
      </c>
      <c r="AU370" s="34">
        <f t="shared" si="359"/>
        <v>2.1777681399548499E-5</v>
      </c>
      <c r="AV370" s="34">
        <f t="shared" si="360"/>
        <v>8.6261953272659397E-6</v>
      </c>
      <c r="AW370" s="53">
        <f t="shared" si="361"/>
        <v>-6.9902033832063282E-3</v>
      </c>
      <c r="AX370" s="52">
        <f t="shared" si="362"/>
        <v>1.9736757160826457E-6</v>
      </c>
      <c r="AY370" s="34">
        <f t="shared" si="363"/>
        <v>1.950235794745403E-6</v>
      </c>
      <c r="AZ370" s="34">
        <f t="shared" si="364"/>
        <v>-1.9802249522360427E-6</v>
      </c>
      <c r="BA370" s="34">
        <f t="shared" si="365"/>
        <v>2.3225950070759893E-5</v>
      </c>
      <c r="BB370" s="34">
        <f t="shared" si="366"/>
        <v>8.0942463664968045E-7</v>
      </c>
      <c r="BC370" s="34">
        <f t="shared" si="367"/>
        <v>1.2041476856183841E-5</v>
      </c>
      <c r="BD370" s="34">
        <f t="shared" si="368"/>
        <v>1.2696640653397928E-5</v>
      </c>
      <c r="BE370" s="34">
        <f t="shared" si="369"/>
        <v>2.5858188162808382E-5</v>
      </c>
      <c r="BF370" s="34">
        <f t="shared" si="370"/>
        <v>1.2706702090525823E-5</v>
      </c>
      <c r="BG370" s="53">
        <f t="shared" si="371"/>
        <v>-6.9861228764430683E-3</v>
      </c>
      <c r="BH370" s="32">
        <v>5.3546077023458594E-6</v>
      </c>
      <c r="BI370" s="33">
        <v>5.3311677810086167E-6</v>
      </c>
      <c r="BJ370" s="33">
        <v>1.400707034027171E-6</v>
      </c>
      <c r="BK370" s="33">
        <v>2.6606882057023107E-5</v>
      </c>
      <c r="BL370" s="33">
        <v>4.1903566229128941E-6</v>
      </c>
      <c r="BM370" s="33">
        <v>1.5422408842447055E-5</v>
      </c>
      <c r="BN370" s="33">
        <v>1.6077572639661142E-5</v>
      </c>
      <c r="BO370" s="33">
        <v>2.9239120149071596E-5</v>
      </c>
      <c r="BP370" s="33">
        <v>1.6087634076789037E-5</v>
      </c>
      <c r="BQ370" s="35">
        <v>-6.9827419444568051E-3</v>
      </c>
      <c r="BR370" s="32">
        <v>-2.1068310471772378E-6</v>
      </c>
      <c r="BS370" s="33">
        <v>-2.1302709685144805E-6</v>
      </c>
      <c r="BT370" s="33">
        <v>-6.0607317154959262E-6</v>
      </c>
      <c r="BU370" s="33">
        <v>1.914544330750001E-5</v>
      </c>
      <c r="BV370" s="33">
        <v>-3.271082126610203E-6</v>
      </c>
      <c r="BW370" s="33">
        <v>7.960970092923958E-6</v>
      </c>
      <c r="BX370" s="33">
        <v>8.6161338901380446E-6</v>
      </c>
      <c r="BY370" s="33">
        <v>2.1777681399548499E-5</v>
      </c>
      <c r="BZ370" s="33">
        <v>8.6261953272659397E-6</v>
      </c>
      <c r="CA370" s="35">
        <v>-6.9902033832063282E-3</v>
      </c>
      <c r="CB370" s="52">
        <v>1.9736757160826457E-6</v>
      </c>
      <c r="CC370" s="34">
        <v>1.950235794745403E-6</v>
      </c>
      <c r="CD370" s="34">
        <v>-1.9802249522360427E-6</v>
      </c>
      <c r="CE370" s="34">
        <v>2.3225950070759893E-5</v>
      </c>
      <c r="CF370" s="34">
        <v>8.0942463664968045E-7</v>
      </c>
      <c r="CG370" s="34">
        <v>1.2041476856183841E-5</v>
      </c>
      <c r="CH370" s="34">
        <v>1.2696640653397928E-5</v>
      </c>
      <c r="CI370" s="34">
        <v>2.5858188162808382E-5</v>
      </c>
      <c r="CJ370" s="34">
        <v>1.2706702090525823E-5</v>
      </c>
      <c r="CK370" s="53">
        <v>-6.9861228764430683E-3</v>
      </c>
      <c r="CL370" s="33">
        <v>0</v>
      </c>
      <c r="CM370" s="33">
        <f t="shared" si="383"/>
        <v>9.3078930110035429E-3</v>
      </c>
      <c r="CN370" s="33">
        <f t="shared" si="328"/>
        <v>4.6386075738460431E-3</v>
      </c>
      <c r="CO370" s="33">
        <f t="shared" si="329"/>
        <v>3.7171724425968389E-3</v>
      </c>
      <c r="CP370" s="33">
        <f t="shared" si="330"/>
        <v>3.8973478220478697E-3</v>
      </c>
      <c r="CQ370" s="33">
        <f t="shared" si="331"/>
        <v>3.1868346903733968E-3</v>
      </c>
      <c r="CR370" s="33">
        <f t="shared" si="332"/>
        <v>3.2755488882614259E-3</v>
      </c>
      <c r="CS370" s="33">
        <f t="shared" si="333"/>
        <v>7.8609666135565082E-3</v>
      </c>
      <c r="CT370" s="33">
        <f t="shared" si="334"/>
        <v>8.3409209442022458E-3</v>
      </c>
      <c r="CU370" s="33">
        <f t="shared" si="335"/>
        <v>3.3343387918780554E-3</v>
      </c>
      <c r="CV370" s="33">
        <f t="shared" si="336"/>
        <v>4.19638931805566E-3</v>
      </c>
      <c r="CW370" s="33">
        <f t="shared" si="337"/>
        <v>6.6757318955286138E-3</v>
      </c>
      <c r="CX370" s="35">
        <f t="shared" si="338"/>
        <v>1.5885082442066434E-3</v>
      </c>
    </row>
    <row r="371" spans="1:102" x14ac:dyDescent="0.3">
      <c r="A371" s="21">
        <v>43676</v>
      </c>
      <c r="B371" s="22">
        <v>3013.18</v>
      </c>
      <c r="C371" s="23">
        <v>5381.12</v>
      </c>
      <c r="D371" s="23">
        <v>6058.9560000000001</v>
      </c>
      <c r="E371" s="23">
        <f t="shared" si="372"/>
        <v>5359.3539010180584</v>
      </c>
      <c r="F371" s="23">
        <f>VLOOKUP($A371,Data!S$7:T$800,2,0)</f>
        <v>297.369259</v>
      </c>
      <c r="G371" s="23">
        <f>VLOOKUP($A371,Data!V$7:Y$800,4,0)</f>
        <v>29.334111727133422</v>
      </c>
      <c r="H371" s="23">
        <f>VLOOKUP($A371,Data!P$7:Q$800,2,0)</f>
        <v>53.321100000000001</v>
      </c>
      <c r="I371" s="23">
        <f>VLOOKUP($A371,Data!K$7:N$800,4,0)</f>
        <v>55.859161124545373</v>
      </c>
      <c r="J371" s="23">
        <f>VLOOKUP($A371,Data!AA$7:AB$800,2,0)</f>
        <v>546.20979999999997</v>
      </c>
      <c r="K371" s="23">
        <f>VLOOKUP($A371,Data!AD$7:AE$800,2,0)</f>
        <v>55.196399999999997</v>
      </c>
      <c r="L371" s="23">
        <f>VLOOKUP($A371,Data!AL$7:AO$800,4,0)</f>
        <v>294.526870260946</v>
      </c>
      <c r="M371" s="23">
        <f>VLOOKUP($A371,Data!AG$7:AJ$800,4,0)</f>
        <v>29.735516472684569</v>
      </c>
      <c r="N371" s="23">
        <f>VLOOKUP($A371,Data!AQ$7:AU$800,5,0)</f>
        <v>29.961651859696861</v>
      </c>
      <c r="O371" s="24">
        <f>VLOOKUP($A371,Data!AQ$7:AW$800,7,0)</f>
        <v>30.004417716743305</v>
      </c>
      <c r="P371" s="32">
        <f t="shared" si="339"/>
        <v>-2.5786419593706311E-3</v>
      </c>
      <c r="Q371" s="33">
        <f t="shared" si="325"/>
        <v>-2.5080403733327428E-3</v>
      </c>
      <c r="R371" s="33">
        <f t="shared" si="326"/>
        <v>-2.4790854943699259E-3</v>
      </c>
      <c r="S371" s="34">
        <f t="shared" si="340"/>
        <v>-2.4940189641200318E-3</v>
      </c>
      <c r="T371" s="33">
        <f t="shared" si="341"/>
        <v>-2.4969840025169665E-3</v>
      </c>
      <c r="U371" s="33">
        <f t="shared" si="373"/>
        <v>-2.4965785652407702E-3</v>
      </c>
      <c r="V371" s="33">
        <f t="shared" si="374"/>
        <v>-2.501178565816331E-3</v>
      </c>
      <c r="W371" s="33">
        <f t="shared" si="375"/>
        <v>-2.4415765608649664E-3</v>
      </c>
      <c r="X371" s="33">
        <f t="shared" si="376"/>
        <v>-2.4816977303487864E-3</v>
      </c>
      <c r="Y371" s="33">
        <f t="shared" si="377"/>
        <v>-2.4921251375729092E-3</v>
      </c>
      <c r="Z371" s="33">
        <f t="shared" si="378"/>
        <v>-2.5101588675909836E-3</v>
      </c>
      <c r="AA371" s="33">
        <f t="shared" si="379"/>
        <v>-2.3814913151734007E-3</v>
      </c>
      <c r="AB371" s="33">
        <f t="shared" si="380"/>
        <v>-2.4945442510593274E-3</v>
      </c>
      <c r="AC371" s="35">
        <f t="shared" si="381"/>
        <v>-2.2986642612422559E-3</v>
      </c>
      <c r="AD371" s="32">
        <f t="shared" si="342"/>
        <v>1.1056370815776262E-5</v>
      </c>
      <c r="AE371" s="33">
        <f t="shared" si="343"/>
        <v>1.1461808091972614E-5</v>
      </c>
      <c r="AF371" s="33">
        <f t="shared" si="344"/>
        <v>6.8618075164117442E-6</v>
      </c>
      <c r="AG371" s="33">
        <f t="shared" si="345"/>
        <v>6.6463812467776329E-5</v>
      </c>
      <c r="AH371" s="33">
        <f t="shared" si="346"/>
        <v>2.6342642983956388E-5</v>
      </c>
      <c r="AI371" s="33">
        <f t="shared" si="347"/>
        <v>1.5915235759833557E-5</v>
      </c>
      <c r="AJ371" s="33">
        <f t="shared" si="348"/>
        <v>-2.1184942582408439E-6</v>
      </c>
      <c r="AK371" s="33">
        <f t="shared" si="349"/>
        <v>1.2654905815934203E-4</v>
      </c>
      <c r="AL371" s="33">
        <f t="shared" si="350"/>
        <v>1.3496122273415345E-5</v>
      </c>
      <c r="AM371" s="35">
        <f t="shared" si="351"/>
        <v>2.093761120904869E-4</v>
      </c>
      <c r="AN371" s="52">
        <f t="shared" si="352"/>
        <v>-1.7898508147040637E-5</v>
      </c>
      <c r="AO371" s="34">
        <f t="shared" si="353"/>
        <v>-1.7493070870844285E-5</v>
      </c>
      <c r="AP371" s="34">
        <f t="shared" si="354"/>
        <v>-2.2093071446405155E-5</v>
      </c>
      <c r="AQ371" s="34">
        <f t="shared" si="355"/>
        <v>3.750893350495943E-5</v>
      </c>
      <c r="AR371" s="34">
        <f t="shared" si="356"/>
        <v>-2.612235978860511E-6</v>
      </c>
      <c r="AS371" s="34">
        <f t="shared" si="357"/>
        <v>-1.3039643202983342E-5</v>
      </c>
      <c r="AT371" s="34">
        <f t="shared" si="358"/>
        <v>-3.1073373221057743E-5</v>
      </c>
      <c r="AU371" s="34">
        <f t="shared" si="359"/>
        <v>9.7594179196525133E-5</v>
      </c>
      <c r="AV371" s="34">
        <f t="shared" si="360"/>
        <v>-1.5458756689401554E-5</v>
      </c>
      <c r="AW371" s="53">
        <f t="shared" si="361"/>
        <v>1.8042123312767E-4</v>
      </c>
      <c r="AX371" s="52">
        <f t="shared" si="362"/>
        <v>-2.9650383969181959E-6</v>
      </c>
      <c r="AY371" s="34">
        <f t="shared" si="363"/>
        <v>-2.5596011207218439E-6</v>
      </c>
      <c r="AZ371" s="34">
        <f t="shared" si="364"/>
        <v>-7.1596016962827136E-6</v>
      </c>
      <c r="BA371" s="34">
        <f t="shared" si="365"/>
        <v>5.2442403255081871E-5</v>
      </c>
      <c r="BB371" s="34">
        <f t="shared" si="366"/>
        <v>1.232123377126193E-5</v>
      </c>
      <c r="BC371" s="34">
        <f t="shared" si="367"/>
        <v>1.8938265471390991E-6</v>
      </c>
      <c r="BD371" s="34">
        <f t="shared" si="368"/>
        <v>-1.6139903470935302E-5</v>
      </c>
      <c r="BE371" s="34">
        <f t="shared" si="369"/>
        <v>1.1252764894664757E-4</v>
      </c>
      <c r="BF371" s="34">
        <f t="shared" si="370"/>
        <v>-5.2528693927911263E-7</v>
      </c>
      <c r="BG371" s="53">
        <f t="shared" si="371"/>
        <v>1.9535470287779244E-4</v>
      </c>
      <c r="BH371" s="32">
        <v>1.1056370815776262E-5</v>
      </c>
      <c r="BI371" s="33">
        <v>1.1461808091972614E-5</v>
      </c>
      <c r="BJ371" s="33">
        <v>6.8618075164117442E-6</v>
      </c>
      <c r="BK371" s="33">
        <v>6.6463812467776329E-5</v>
      </c>
      <c r="BL371" s="33">
        <v>2.6342642983956388E-5</v>
      </c>
      <c r="BM371" s="33">
        <v>1.5915235759833557E-5</v>
      </c>
      <c r="BN371" s="33">
        <v>-2.1184942582408439E-6</v>
      </c>
      <c r="BO371" s="33">
        <v>1.2654905815934203E-4</v>
      </c>
      <c r="BP371" s="33">
        <v>1.3496122273415345E-5</v>
      </c>
      <c r="BQ371" s="35">
        <v>2.093761120904869E-4</v>
      </c>
      <c r="BR371" s="32">
        <v>-1.7898508147040637E-5</v>
      </c>
      <c r="BS371" s="33">
        <v>-1.7493070870844285E-5</v>
      </c>
      <c r="BT371" s="33">
        <v>-2.2093071446405155E-5</v>
      </c>
      <c r="BU371" s="33">
        <v>3.750893350495943E-5</v>
      </c>
      <c r="BV371" s="33">
        <v>-2.612235978860511E-6</v>
      </c>
      <c r="BW371" s="33">
        <v>-1.3039643202983342E-5</v>
      </c>
      <c r="BX371" s="33">
        <v>-3.1073373221057743E-5</v>
      </c>
      <c r="BY371" s="33">
        <v>9.7594179196525133E-5</v>
      </c>
      <c r="BZ371" s="33">
        <v>-1.5458756689401554E-5</v>
      </c>
      <c r="CA371" s="35">
        <v>1.8042123312767E-4</v>
      </c>
      <c r="CB371" s="52">
        <v>-2.9650383969181959E-6</v>
      </c>
      <c r="CC371" s="34">
        <v>-2.5596011207218439E-6</v>
      </c>
      <c r="CD371" s="34">
        <v>-7.1596016962827136E-6</v>
      </c>
      <c r="CE371" s="34">
        <v>5.2442403255081871E-5</v>
      </c>
      <c r="CF371" s="34">
        <v>1.232123377126193E-5</v>
      </c>
      <c r="CG371" s="34">
        <v>1.8938265471390991E-6</v>
      </c>
      <c r="CH371" s="34">
        <v>-1.6139903470935302E-5</v>
      </c>
      <c r="CI371" s="34">
        <v>1.1252764894664757E-4</v>
      </c>
      <c r="CJ371" s="34">
        <v>-5.2528693927911263E-7</v>
      </c>
      <c r="CK371" s="53">
        <v>1.9535470287779244E-4</v>
      </c>
      <c r="CL371" s="33">
        <v>0</v>
      </c>
      <c r="CM371" s="33">
        <f t="shared" si="383"/>
        <v>9.3002794516205967E-3</v>
      </c>
      <c r="CN371" s="33">
        <f t="shared" si="328"/>
        <v>4.6351736585266146E-3</v>
      </c>
      <c r="CO371" s="33">
        <f t="shared" si="329"/>
        <v>3.7117389206007267E-3</v>
      </c>
      <c r="CP371" s="33">
        <f t="shared" si="330"/>
        <v>3.8919371142025483E-3</v>
      </c>
      <c r="CQ371" s="33">
        <f t="shared" si="331"/>
        <v>3.1854140855451796E-3</v>
      </c>
      <c r="CR371" s="33">
        <f t="shared" si="332"/>
        <v>3.2485623425519972E-3</v>
      </c>
      <c r="CS371" s="33">
        <f t="shared" si="333"/>
        <v>7.8566969413047527E-3</v>
      </c>
      <c r="CT371" s="33">
        <f t="shared" si="334"/>
        <v>8.3251993131410185E-3</v>
      </c>
      <c r="CU371" s="33">
        <f t="shared" si="335"/>
        <v>3.3180306731290798E-3</v>
      </c>
      <c r="CV371" s="33">
        <f t="shared" si="336"/>
        <v>4.1667058332430784E-3</v>
      </c>
      <c r="CW371" s="33">
        <f t="shared" si="337"/>
        <v>6.65935922649874E-3</v>
      </c>
      <c r="CX371" s="35">
        <f t="shared" si="338"/>
        <v>8.70944035746124E-3</v>
      </c>
    </row>
    <row r="372" spans="1:102" x14ac:dyDescent="0.3">
      <c r="A372" s="21">
        <v>43675</v>
      </c>
      <c r="B372" s="22">
        <v>3020.97</v>
      </c>
      <c r="C372" s="23">
        <v>5394.65</v>
      </c>
      <c r="D372" s="23">
        <v>6074.0140000000001</v>
      </c>
      <c r="E372" s="23">
        <f t="shared" si="372"/>
        <v>5372.7536505119806</v>
      </c>
      <c r="F372" s="23">
        <f>VLOOKUP($A372,Data!S$7:T$800,2,0)</f>
        <v>298.11364400000002</v>
      </c>
      <c r="G372" s="23">
        <f>VLOOKUP($A372,Data!V$7:Y$800,4,0)</f>
        <v>29.407529936028386</v>
      </c>
      <c r="H372" s="23">
        <f>VLOOKUP($A372,Data!P$7:Q$800,2,0)</f>
        <v>53.454799999999999</v>
      </c>
      <c r="I372" s="23">
        <f>VLOOKUP($A372,Data!K$7:N$800,4,0)</f>
        <v>55.995879351073981</v>
      </c>
      <c r="J372" s="23">
        <f>VLOOKUP($A372,Data!AA$7:AB$800,2,0)</f>
        <v>547.56870000000004</v>
      </c>
      <c r="K372" s="23">
        <f>VLOOKUP($A372,Data!AD$7:AE$800,2,0)</f>
        <v>55.334299999999999</v>
      </c>
      <c r="L372" s="23">
        <f>VLOOKUP($A372,Data!AL$7:AO$800,4,0)</f>
        <v>295.26803994974205</v>
      </c>
      <c r="M372" s="23">
        <f>VLOOKUP($A372,Data!AG$7:AJ$800,4,0)</f>
        <v>29.806500394509808</v>
      </c>
      <c r="N372" s="23">
        <f>VLOOKUP($A372,Data!AQ$7:AU$800,5,0)</f>
        <v>30.036579436251049</v>
      </c>
      <c r="O372" s="24">
        <f>VLOOKUP($A372,Data!AQ$7:AW$800,7,0)</f>
        <v>30.073546703760037</v>
      </c>
      <c r="P372" s="32">
        <f t="shared" si="339"/>
        <v>-1.6160694810732901E-3</v>
      </c>
      <c r="Q372" s="33">
        <f t="shared" si="325"/>
        <v>-1.6138076792816536E-3</v>
      </c>
      <c r="R372" s="33">
        <f t="shared" si="326"/>
        <v>-1.6123085763671829E-3</v>
      </c>
      <c r="S372" s="34">
        <f t="shared" si="340"/>
        <v>-1.6128727120730991E-3</v>
      </c>
      <c r="T372" s="33">
        <f t="shared" si="341"/>
        <v>-1.6168746179645588E-3</v>
      </c>
      <c r="U372" s="33">
        <f t="shared" si="373"/>
        <v>-1.6168225693851124E-3</v>
      </c>
      <c r="V372" s="33">
        <f t="shared" si="374"/>
        <v>-1.6137105630804616E-3</v>
      </c>
      <c r="W372" s="33">
        <f t="shared" si="375"/>
        <v>-1.5671251958906396E-3</v>
      </c>
      <c r="X372" s="33">
        <f t="shared" si="376"/>
        <v>-1.6174503031965992E-3</v>
      </c>
      <c r="Y372" s="33">
        <f t="shared" si="377"/>
        <v>-1.607624216486192E-3</v>
      </c>
      <c r="Z372" s="33">
        <f t="shared" si="378"/>
        <v>-1.6024085326189486E-3</v>
      </c>
      <c r="AA372" s="33">
        <f t="shared" si="379"/>
        <v>-1.6695718955066496E-3</v>
      </c>
      <c r="AB372" s="33">
        <f t="shared" si="380"/>
        <v>-1.5710093841523332E-3</v>
      </c>
      <c r="AC372" s="35">
        <f t="shared" si="381"/>
        <v>-1.804545544376035E-4</v>
      </c>
      <c r="AD372" s="32">
        <f t="shared" si="342"/>
        <v>-3.0669386829051959E-6</v>
      </c>
      <c r="AE372" s="33">
        <f t="shared" si="343"/>
        <v>-3.0148901034587894E-6</v>
      </c>
      <c r="AF372" s="33">
        <f t="shared" si="344"/>
        <v>9.7116201192015694E-8</v>
      </c>
      <c r="AG372" s="33">
        <f t="shared" si="345"/>
        <v>4.6682483391013996E-5</v>
      </c>
      <c r="AH372" s="33">
        <f t="shared" si="346"/>
        <v>-3.6426239149456308E-6</v>
      </c>
      <c r="AI372" s="33">
        <f t="shared" si="347"/>
        <v>6.1834627954615584E-6</v>
      </c>
      <c r="AJ372" s="33">
        <f t="shared" si="348"/>
        <v>1.1399146662705029E-5</v>
      </c>
      <c r="AK372" s="33">
        <f t="shared" si="349"/>
        <v>-5.5764216224996055E-5</v>
      </c>
      <c r="AL372" s="33">
        <f t="shared" si="350"/>
        <v>4.2798295129320429E-5</v>
      </c>
      <c r="AM372" s="35">
        <f t="shared" si="351"/>
        <v>1.4333531248440501E-3</v>
      </c>
      <c r="AN372" s="52">
        <f t="shared" si="352"/>
        <v>-4.5660415973758361E-6</v>
      </c>
      <c r="AO372" s="34">
        <f t="shared" si="353"/>
        <v>-4.5139930179294296E-6</v>
      </c>
      <c r="AP372" s="34">
        <f t="shared" si="354"/>
        <v>-1.4019867132786246E-6</v>
      </c>
      <c r="AQ372" s="34">
        <f t="shared" si="355"/>
        <v>4.5183380476543356E-5</v>
      </c>
      <c r="AR372" s="34">
        <f t="shared" si="356"/>
        <v>-5.141726829416271E-6</v>
      </c>
      <c r="AS372" s="34">
        <f t="shared" si="357"/>
        <v>4.6843598809909182E-6</v>
      </c>
      <c r="AT372" s="34">
        <f t="shared" si="358"/>
        <v>9.9000437482343884E-6</v>
      </c>
      <c r="AU372" s="34">
        <f t="shared" si="359"/>
        <v>-5.7263319139466695E-5</v>
      </c>
      <c r="AV372" s="34">
        <f t="shared" si="360"/>
        <v>4.1299192214849789E-5</v>
      </c>
      <c r="AW372" s="53">
        <f t="shared" si="361"/>
        <v>1.4318540219295794E-3</v>
      </c>
      <c r="AX372" s="52">
        <f t="shared" si="362"/>
        <v>-4.0019058914486649E-6</v>
      </c>
      <c r="AY372" s="34">
        <f t="shared" si="363"/>
        <v>-3.9498573120022584E-6</v>
      </c>
      <c r="AZ372" s="34">
        <f t="shared" si="364"/>
        <v>-8.3785100735145335E-7</v>
      </c>
      <c r="BA372" s="34">
        <f t="shared" si="365"/>
        <v>4.5747516182470527E-5</v>
      </c>
      <c r="BB372" s="34">
        <f t="shared" si="366"/>
        <v>-4.5775911234890998E-6</v>
      </c>
      <c r="BC372" s="34">
        <f t="shared" si="367"/>
        <v>5.2484955869180894E-6</v>
      </c>
      <c r="BD372" s="34">
        <f t="shared" si="368"/>
        <v>1.046417945416156E-5</v>
      </c>
      <c r="BE372" s="34">
        <f t="shared" si="369"/>
        <v>-5.6699183433539524E-5</v>
      </c>
      <c r="BF372" s="34">
        <f t="shared" si="370"/>
        <v>4.186332792077696E-5</v>
      </c>
      <c r="BG372" s="53">
        <f t="shared" si="371"/>
        <v>1.4324181576355066E-3</v>
      </c>
      <c r="BH372" s="32">
        <v>-3.0669386829051959E-6</v>
      </c>
      <c r="BI372" s="33">
        <v>-3.0148901034587894E-6</v>
      </c>
      <c r="BJ372" s="33">
        <v>9.7116201192015694E-8</v>
      </c>
      <c r="BK372" s="33">
        <v>4.6682483391013996E-5</v>
      </c>
      <c r="BL372" s="33">
        <v>-3.6426239149456308E-6</v>
      </c>
      <c r="BM372" s="33">
        <v>6.1834627954615584E-6</v>
      </c>
      <c r="BN372" s="33">
        <v>1.1399146662705029E-5</v>
      </c>
      <c r="BO372" s="33">
        <v>-5.5764216224996055E-5</v>
      </c>
      <c r="BP372" s="33">
        <v>4.2798295129320429E-5</v>
      </c>
      <c r="BQ372" s="35">
        <v>1.4333531248440501E-3</v>
      </c>
      <c r="BR372" s="32">
        <v>-4.5660415973758361E-6</v>
      </c>
      <c r="BS372" s="33">
        <v>-4.5139930179294296E-6</v>
      </c>
      <c r="BT372" s="33">
        <v>-1.4019867132786246E-6</v>
      </c>
      <c r="BU372" s="33">
        <v>4.5183380476543356E-5</v>
      </c>
      <c r="BV372" s="33">
        <v>-5.141726829416271E-6</v>
      </c>
      <c r="BW372" s="33">
        <v>4.6843598809909182E-6</v>
      </c>
      <c r="BX372" s="33">
        <v>9.9000437482343884E-6</v>
      </c>
      <c r="BY372" s="33">
        <v>-5.7263319139466695E-5</v>
      </c>
      <c r="BZ372" s="33">
        <v>4.1299192214849789E-5</v>
      </c>
      <c r="CA372" s="35">
        <v>1.4318540219295794E-3</v>
      </c>
      <c r="CB372" s="52">
        <v>-4.0019058914486649E-6</v>
      </c>
      <c r="CC372" s="34">
        <v>-3.9498573120022584E-6</v>
      </c>
      <c r="CD372" s="34">
        <v>-8.3785100735145335E-7</v>
      </c>
      <c r="CE372" s="34">
        <v>4.5747516182470527E-5</v>
      </c>
      <c r="CF372" s="34">
        <v>-4.5775911234890998E-6</v>
      </c>
      <c r="CG372" s="34">
        <v>5.2484955869180894E-6</v>
      </c>
      <c r="CH372" s="34">
        <v>1.046417945416156E-5</v>
      </c>
      <c r="CI372" s="34">
        <v>-5.6699183433539524E-5</v>
      </c>
      <c r="CJ372" s="34">
        <v>4.186332792077696E-5</v>
      </c>
      <c r="CK372" s="53">
        <v>1.4324181576355066E-3</v>
      </c>
      <c r="CL372" s="33">
        <v>0</v>
      </c>
      <c r="CM372" s="33">
        <f t="shared" si="383"/>
        <v>9.2709826549282059E-3</v>
      </c>
      <c r="CN372" s="33">
        <f t="shared" si="328"/>
        <v>4.6210520380580711E-3</v>
      </c>
      <c r="CO372" s="33">
        <f t="shared" si="329"/>
        <v>3.7006137320052535E-3</v>
      </c>
      <c r="CP372" s="33">
        <f t="shared" si="330"/>
        <v>3.8804018989029299E-3</v>
      </c>
      <c r="CQ372" s="33">
        <f t="shared" si="331"/>
        <v>3.1785131598831562E-3</v>
      </c>
      <c r="CR372" s="33">
        <f t="shared" si="332"/>
        <v>3.1817194161234408E-3</v>
      </c>
      <c r="CS372" s="33">
        <f t="shared" si="333"/>
        <v>7.830081280132184E-3</v>
      </c>
      <c r="CT372" s="33">
        <f t="shared" si="334"/>
        <v>8.3091114869953131E-3</v>
      </c>
      <c r="CU372" s="33">
        <f t="shared" si="335"/>
        <v>3.3201615454441225E-3</v>
      </c>
      <c r="CV372" s="33">
        <f t="shared" si="336"/>
        <v>4.0393261287248183E-3</v>
      </c>
      <c r="CW372" s="33">
        <f t="shared" si="337"/>
        <v>6.6457392530725468E-3</v>
      </c>
      <c r="CX372" s="35">
        <f t="shared" si="338"/>
        <v>8.4977541009778612E-3</v>
      </c>
    </row>
    <row r="373" spans="1:102" x14ac:dyDescent="0.3">
      <c r="A373" s="21">
        <v>43672</v>
      </c>
      <c r="B373" s="22">
        <v>3025.86</v>
      </c>
      <c r="C373" s="23">
        <v>5403.37</v>
      </c>
      <c r="D373" s="23">
        <v>6083.8230000000003</v>
      </c>
      <c r="E373" s="23">
        <f t="shared" si="372"/>
        <v>5381.4332173000075</v>
      </c>
      <c r="F373" s="23">
        <f>VLOOKUP($A373,Data!S$7:T$800,2,0)</f>
        <v>298.59643699999998</v>
      </c>
      <c r="G373" s="23">
        <f>VLOOKUP($A373,Data!V$7:Y$800,4,0)</f>
        <v>29.455153693304428</v>
      </c>
      <c r="H373" s="23">
        <f>VLOOKUP($A373,Data!P$7:Q$800,2,0)</f>
        <v>53.541200000000003</v>
      </c>
      <c r="I373" s="23">
        <f>VLOOKUP($A373,Data!K$7:N$800,4,0)</f>
        <v>56.083769639556657</v>
      </c>
      <c r="J373" s="23">
        <f>VLOOKUP($A373,Data!AA$7:AB$800,2,0)</f>
        <v>548.45579999999995</v>
      </c>
      <c r="K373" s="23">
        <f>VLOOKUP($A373,Data!AD$7:AE$800,2,0)</f>
        <v>55.423400000000001</v>
      </c>
      <c r="L373" s="23">
        <f>VLOOKUP($A373,Data!AL$7:AO$800,4,0)</f>
        <v>295.74193935682069</v>
      </c>
      <c r="M373" s="23">
        <f>VLOOKUP($A373,Data!AG$7:AJ$800,4,0)</f>
        <v>29.856347713554833</v>
      </c>
      <c r="N373" s="23">
        <f>VLOOKUP($A373,Data!AQ$7:AU$800,5,0)</f>
        <v>30.083841433454356</v>
      </c>
      <c r="O373" s="24">
        <f>VLOOKUP($A373,Data!AQ$7:AW$800,7,0)</f>
        <v>30.078974591717927</v>
      </c>
      <c r="P373" s="32">
        <f t="shared" si="339"/>
        <v>7.3876291336931743E-3</v>
      </c>
      <c r="Q373" s="33">
        <f t="shared" si="325"/>
        <v>7.3960139455973017E-3</v>
      </c>
      <c r="R373" s="33">
        <f t="shared" si="326"/>
        <v>7.4004024751244124E-3</v>
      </c>
      <c r="S373" s="34">
        <f t="shared" si="340"/>
        <v>7.3984864739097267E-3</v>
      </c>
      <c r="T373" s="33">
        <f t="shared" si="341"/>
        <v>7.392388207479117E-3</v>
      </c>
      <c r="U373" s="33">
        <f t="shared" si="373"/>
        <v>7.3925490768240731E-3</v>
      </c>
      <c r="V373" s="33">
        <f t="shared" si="374"/>
        <v>7.3849407417303503E-3</v>
      </c>
      <c r="W373" s="33">
        <f t="shared" si="375"/>
        <v>7.3671285739345116E-3</v>
      </c>
      <c r="X373" s="33">
        <f t="shared" si="376"/>
        <v>7.3961880435855498E-3</v>
      </c>
      <c r="Y373" s="33">
        <f t="shared" si="377"/>
        <v>7.4087807502571934E-3</v>
      </c>
      <c r="Z373" s="33">
        <f t="shared" si="378"/>
        <v>7.3796393004212923E-3</v>
      </c>
      <c r="AA373" s="33">
        <f t="shared" si="379"/>
        <v>7.4743413296940453E-3</v>
      </c>
      <c r="AB373" s="33">
        <f t="shared" si="380"/>
        <v>7.4136706802774288E-3</v>
      </c>
      <c r="AC373" s="35">
        <f t="shared" si="381"/>
        <v>8.2084414525827043E-3</v>
      </c>
      <c r="AD373" s="32">
        <f t="shared" si="342"/>
        <v>-3.6257381181847848E-6</v>
      </c>
      <c r="AE373" s="33">
        <f t="shared" si="343"/>
        <v>-3.4648687732286021E-6</v>
      </c>
      <c r="AF373" s="33">
        <f t="shared" si="344"/>
        <v>-1.1073203866951431E-5</v>
      </c>
      <c r="AG373" s="33">
        <f t="shared" si="345"/>
        <v>-2.8885371662790149E-5</v>
      </c>
      <c r="AH373" s="33">
        <f t="shared" si="346"/>
        <v>1.7409798824807865E-7</v>
      </c>
      <c r="AI373" s="33">
        <f t="shared" si="347"/>
        <v>1.2766804659891662E-5</v>
      </c>
      <c r="AJ373" s="33">
        <f t="shared" si="348"/>
        <v>-1.6374645176009395E-5</v>
      </c>
      <c r="AK373" s="33">
        <f t="shared" si="349"/>
        <v>7.8327384096743558E-5</v>
      </c>
      <c r="AL373" s="33">
        <f t="shared" si="350"/>
        <v>1.7656734680127073E-5</v>
      </c>
      <c r="AM373" s="35">
        <f t="shared" si="351"/>
        <v>8.1242750698540256E-4</v>
      </c>
      <c r="AN373" s="52">
        <f t="shared" si="352"/>
        <v>-8.0142676452954476E-6</v>
      </c>
      <c r="AO373" s="34">
        <f t="shared" si="353"/>
        <v>-7.8533983003392649E-6</v>
      </c>
      <c r="AP373" s="34">
        <f t="shared" si="354"/>
        <v>-1.5461733394062094E-5</v>
      </c>
      <c r="AQ373" s="34">
        <f t="shared" si="355"/>
        <v>-3.3273901189900812E-5</v>
      </c>
      <c r="AR373" s="34">
        <f t="shared" si="356"/>
        <v>-4.2144315388625841E-6</v>
      </c>
      <c r="AS373" s="34">
        <f t="shared" si="357"/>
        <v>8.378275132780999E-6</v>
      </c>
      <c r="AT373" s="34">
        <f t="shared" si="358"/>
        <v>-2.0763174703120058E-5</v>
      </c>
      <c r="AU373" s="34">
        <f t="shared" si="359"/>
        <v>7.3938854569632895E-5</v>
      </c>
      <c r="AV373" s="34">
        <f t="shared" si="360"/>
        <v>1.326820515301641E-5</v>
      </c>
      <c r="AW373" s="53">
        <f t="shared" si="361"/>
        <v>8.080389774582919E-4</v>
      </c>
      <c r="AX373" s="52">
        <f t="shared" si="362"/>
        <v>-6.0982664307207557E-6</v>
      </c>
      <c r="AY373" s="34">
        <f t="shared" si="363"/>
        <v>-5.937397085764573E-6</v>
      </c>
      <c r="AZ373" s="34">
        <f t="shared" si="364"/>
        <v>-1.3545732179487402E-5</v>
      </c>
      <c r="BA373" s="34">
        <f t="shared" si="365"/>
        <v>-3.135789997532612E-5</v>
      </c>
      <c r="BB373" s="34">
        <f t="shared" si="366"/>
        <v>-2.2984303242878923E-6</v>
      </c>
      <c r="BC373" s="34">
        <f t="shared" si="367"/>
        <v>1.0294276347355691E-5</v>
      </c>
      <c r="BD373" s="34">
        <f t="shared" si="368"/>
        <v>-1.8847173488545366E-5</v>
      </c>
      <c r="BE373" s="34">
        <f t="shared" si="369"/>
        <v>7.5854855784207587E-5</v>
      </c>
      <c r="BF373" s="34">
        <f t="shared" si="370"/>
        <v>1.5184206367591102E-5</v>
      </c>
      <c r="BG373" s="53">
        <f t="shared" si="371"/>
        <v>8.0995497867286659E-4</v>
      </c>
      <c r="BH373" s="32">
        <v>-3.6257381181847848E-6</v>
      </c>
      <c r="BI373" s="33">
        <v>-3.4648687732286021E-6</v>
      </c>
      <c r="BJ373" s="33">
        <v>-1.1073203866951431E-5</v>
      </c>
      <c r="BK373" s="33">
        <v>-2.8885371662790149E-5</v>
      </c>
      <c r="BL373" s="33">
        <v>1.7409798824807865E-7</v>
      </c>
      <c r="BM373" s="33">
        <v>1.2766804659891662E-5</v>
      </c>
      <c r="BN373" s="33">
        <v>-1.6374645176009395E-5</v>
      </c>
      <c r="BO373" s="33">
        <v>7.8327384096743558E-5</v>
      </c>
      <c r="BP373" s="33">
        <v>1.7656734680127073E-5</v>
      </c>
      <c r="BQ373" s="35">
        <v>8.1242750698540256E-4</v>
      </c>
      <c r="BR373" s="32">
        <v>-8.0142676452954476E-6</v>
      </c>
      <c r="BS373" s="33">
        <v>-7.8533983003392649E-6</v>
      </c>
      <c r="BT373" s="33">
        <v>-1.5461733394062094E-5</v>
      </c>
      <c r="BU373" s="33">
        <v>-3.3273901189900812E-5</v>
      </c>
      <c r="BV373" s="33">
        <v>-4.2144315388625841E-6</v>
      </c>
      <c r="BW373" s="33">
        <v>8.378275132780999E-6</v>
      </c>
      <c r="BX373" s="33">
        <v>-2.0763174703120058E-5</v>
      </c>
      <c r="BY373" s="33">
        <v>7.3938854569632895E-5</v>
      </c>
      <c r="BZ373" s="33">
        <v>1.326820515301641E-5</v>
      </c>
      <c r="CA373" s="35">
        <v>8.080389774582919E-4</v>
      </c>
      <c r="CB373" s="52">
        <v>-6.0982664307207557E-6</v>
      </c>
      <c r="CC373" s="34">
        <v>-5.937397085764573E-6</v>
      </c>
      <c r="CD373" s="34">
        <v>-1.3545732179487402E-5</v>
      </c>
      <c r="CE373" s="34">
        <v>-3.135789997532612E-5</v>
      </c>
      <c r="CF373" s="34">
        <v>-2.2984303242878923E-6</v>
      </c>
      <c r="CG373" s="34">
        <v>1.0294276347355691E-5</v>
      </c>
      <c r="CH373" s="34">
        <v>-1.8847173488545366E-5</v>
      </c>
      <c r="CI373" s="34">
        <v>7.5854855784207587E-5</v>
      </c>
      <c r="CJ373" s="34">
        <v>1.5184206367591102E-5</v>
      </c>
      <c r="CK373" s="53">
        <v>8.0995497867286659E-4</v>
      </c>
      <c r="CL373" s="33">
        <v>0</v>
      </c>
      <c r="CM373" s="33">
        <f t="shared" si="383"/>
        <v>9.2694672104927101E-3</v>
      </c>
      <c r="CN373" s="33">
        <f t="shared" si="328"/>
        <v>4.6201112329182781E-3</v>
      </c>
      <c r="CO373" s="33">
        <f t="shared" si="329"/>
        <v>3.7036970055102092E-3</v>
      </c>
      <c r="CP373" s="33">
        <f t="shared" si="330"/>
        <v>3.8834333893735806E-3</v>
      </c>
      <c r="CQ373" s="33">
        <f t="shared" si="331"/>
        <v>3.1784155775269607E-3</v>
      </c>
      <c r="CR373" s="33">
        <f t="shared" si="332"/>
        <v>3.134814896914806E-3</v>
      </c>
      <c r="CS373" s="33">
        <f t="shared" si="333"/>
        <v>7.8337583736043381E-3</v>
      </c>
      <c r="CT373" s="33">
        <f t="shared" si="334"/>
        <v>8.3028666056956801E-3</v>
      </c>
      <c r="CU373" s="33">
        <f t="shared" si="335"/>
        <v>3.3087061956225128E-3</v>
      </c>
      <c r="CV373" s="33">
        <f t="shared" si="336"/>
        <v>4.0954092295744093E-3</v>
      </c>
      <c r="CW373" s="33">
        <f t="shared" si="337"/>
        <v>6.6025887417751061E-3</v>
      </c>
      <c r="CX373" s="35">
        <f t="shared" si="338"/>
        <v>7.0519597935714273E-3</v>
      </c>
    </row>
    <row r="374" spans="1:102" x14ac:dyDescent="0.3">
      <c r="A374" s="21">
        <v>43671</v>
      </c>
      <c r="B374" s="22">
        <v>3003.67</v>
      </c>
      <c r="C374" s="23">
        <v>5363.7</v>
      </c>
      <c r="D374" s="23">
        <v>6039.1310000000003</v>
      </c>
      <c r="E374" s="23">
        <f t="shared" si="372"/>
        <v>5341.91115983911</v>
      </c>
      <c r="F374" s="23">
        <f>VLOOKUP($A374,Data!S$7:T$800,2,0)</f>
        <v>296.40529400000003</v>
      </c>
      <c r="G374" s="23">
        <f>VLOOKUP($A374,Data!V$7:Y$800,4,0)</f>
        <v>29.239002929192964</v>
      </c>
      <c r="H374" s="23">
        <f>VLOOKUP($A374,Data!P$7:Q$800,2,0)</f>
        <v>53.148699999999998</v>
      </c>
      <c r="I374" s="23">
        <f>VLOOKUP($A374,Data!K$7:N$800,4,0)</f>
        <v>55.673614959970827</v>
      </c>
      <c r="J374" s="23">
        <f>VLOOKUP($A374,Data!AA$7:AB$800,2,0)</f>
        <v>544.42909999999995</v>
      </c>
      <c r="K374" s="23">
        <f>VLOOKUP($A374,Data!AD$7:AE$800,2,0)</f>
        <v>55.015799999999999</v>
      </c>
      <c r="L374" s="23">
        <f>VLOOKUP($A374,Data!AL$7:AO$800,4,0)</f>
        <v>293.57545836661922</v>
      </c>
      <c r="M374" s="23">
        <f>VLOOKUP($A374,Data!AG$7:AJ$800,4,0)</f>
        <v>29.634846753664764</v>
      </c>
      <c r="N374" s="23">
        <f>VLOOKUP($A374,Data!AQ$7:AU$800,5,0)</f>
        <v>29.862451055622074</v>
      </c>
      <c r="O374" s="24">
        <f>VLOOKUP($A374,Data!AQ$7:AW$800,7,0)</f>
        <v>29.834083265937995</v>
      </c>
      <c r="P374" s="32">
        <f t="shared" si="339"/>
        <v>-5.2623561048629197E-3</v>
      </c>
      <c r="Q374" s="33">
        <f t="shared" si="325"/>
        <v>-5.2577405624948392E-3</v>
      </c>
      <c r="R374" s="33">
        <f t="shared" si="326"/>
        <v>-5.2569194830676125E-3</v>
      </c>
      <c r="S374" s="34">
        <f t="shared" si="340"/>
        <v>-5.2577349763369089E-3</v>
      </c>
      <c r="T374" s="33">
        <f t="shared" si="341"/>
        <v>-5.258020234965799E-3</v>
      </c>
      <c r="U374" s="33">
        <f t="shared" si="373"/>
        <v>-5.257652874535057E-3</v>
      </c>
      <c r="V374" s="33">
        <f t="shared" si="374"/>
        <v>-5.2573854193181946E-3</v>
      </c>
      <c r="W374" s="33">
        <f t="shared" si="375"/>
        <v>-5.2346885360321505E-3</v>
      </c>
      <c r="X374" s="33">
        <f t="shared" si="376"/>
        <v>-5.2593824752297236E-3</v>
      </c>
      <c r="Y374" s="33">
        <f t="shared" si="377"/>
        <v>-5.2057999736003779E-3</v>
      </c>
      <c r="Z374" s="33">
        <f t="shared" si="378"/>
        <v>-5.253687805607532E-3</v>
      </c>
      <c r="AA374" s="33">
        <f t="shared" si="379"/>
        <v>-5.406286299468821E-3</v>
      </c>
      <c r="AB374" s="33">
        <f t="shared" si="380"/>
        <v>-5.2460346252406476E-3</v>
      </c>
      <c r="AC374" s="35">
        <f t="shared" si="381"/>
        <v>-6.1820808680339567E-3</v>
      </c>
      <c r="AD374" s="32">
        <f t="shared" si="342"/>
        <v>-2.7967247095972425E-7</v>
      </c>
      <c r="AE374" s="33">
        <f t="shared" si="343"/>
        <v>8.7687959782201119E-8</v>
      </c>
      <c r="AF374" s="33">
        <f t="shared" si="344"/>
        <v>3.5514317664464556E-7</v>
      </c>
      <c r="AG374" s="33">
        <f t="shared" si="345"/>
        <v>2.3052026462688779E-5</v>
      </c>
      <c r="AH374" s="33">
        <f t="shared" si="346"/>
        <v>-1.6419127348843432E-6</v>
      </c>
      <c r="AI374" s="33">
        <f t="shared" si="347"/>
        <v>5.1940588894461293E-5</v>
      </c>
      <c r="AJ374" s="33">
        <f t="shared" si="348"/>
        <v>4.0527568873072184E-6</v>
      </c>
      <c r="AK374" s="33">
        <f t="shared" si="349"/>
        <v>-1.4854573697398177E-4</v>
      </c>
      <c r="AL374" s="33">
        <f t="shared" si="350"/>
        <v>1.1705937254191667E-5</v>
      </c>
      <c r="AM374" s="35">
        <f t="shared" si="351"/>
        <v>-9.243403055391175E-4</v>
      </c>
      <c r="AN374" s="52">
        <f t="shared" si="352"/>
        <v>-1.1007518981864806E-6</v>
      </c>
      <c r="AO374" s="34">
        <f t="shared" si="353"/>
        <v>-7.3339146744455519E-7</v>
      </c>
      <c r="AP374" s="34">
        <f t="shared" si="354"/>
        <v>-4.6593625058211074E-7</v>
      </c>
      <c r="AQ374" s="34">
        <f t="shared" si="355"/>
        <v>2.2230947035462023E-5</v>
      </c>
      <c r="AR374" s="34">
        <f t="shared" si="356"/>
        <v>-2.4629921621110995E-6</v>
      </c>
      <c r="AS374" s="34">
        <f t="shared" si="357"/>
        <v>5.1119509467234536E-5</v>
      </c>
      <c r="AT374" s="34">
        <f t="shared" si="358"/>
        <v>3.2316774600804621E-6</v>
      </c>
      <c r="AU374" s="34">
        <f t="shared" si="359"/>
        <v>-1.4936681640120852E-4</v>
      </c>
      <c r="AV374" s="34">
        <f t="shared" si="360"/>
        <v>1.0884857826964911E-5</v>
      </c>
      <c r="AW374" s="53">
        <f t="shared" si="361"/>
        <v>-9.2516138496634426E-4</v>
      </c>
      <c r="AX374" s="52">
        <f t="shared" si="362"/>
        <v>-2.852586289403547E-7</v>
      </c>
      <c r="AY374" s="34">
        <f t="shared" si="363"/>
        <v>8.2101801801570673E-8</v>
      </c>
      <c r="AZ374" s="34">
        <f t="shared" si="364"/>
        <v>3.4955701866401512E-7</v>
      </c>
      <c r="BA374" s="34">
        <f t="shared" si="365"/>
        <v>2.3046440304708149E-5</v>
      </c>
      <c r="BB374" s="34">
        <f t="shared" si="366"/>
        <v>-1.6474988928649736E-6</v>
      </c>
      <c r="BC374" s="34">
        <f t="shared" si="367"/>
        <v>5.1935002736480662E-5</v>
      </c>
      <c r="BD374" s="34">
        <f t="shared" si="368"/>
        <v>4.0471707293265879E-6</v>
      </c>
      <c r="BE374" s="34">
        <f t="shared" si="369"/>
        <v>-1.485513231319624E-4</v>
      </c>
      <c r="BF374" s="34">
        <f t="shared" si="370"/>
        <v>1.1700351096211037E-5</v>
      </c>
      <c r="BG374" s="53">
        <f t="shared" si="371"/>
        <v>-9.2434589169709813E-4</v>
      </c>
      <c r="BH374" s="32">
        <v>-2.7967247095972425E-7</v>
      </c>
      <c r="BI374" s="33">
        <v>8.7687959782201119E-8</v>
      </c>
      <c r="BJ374" s="33">
        <v>3.5514317664464556E-7</v>
      </c>
      <c r="BK374" s="33">
        <v>2.3052026462688779E-5</v>
      </c>
      <c r="BL374" s="33">
        <v>-1.6419127348843432E-6</v>
      </c>
      <c r="BM374" s="33">
        <v>5.1940588894461293E-5</v>
      </c>
      <c r="BN374" s="33">
        <v>4.0527568873072184E-6</v>
      </c>
      <c r="BO374" s="33">
        <v>-1.4854573697398177E-4</v>
      </c>
      <c r="BP374" s="33">
        <v>1.1705937254191667E-5</v>
      </c>
      <c r="BQ374" s="35">
        <v>-9.243403055391175E-4</v>
      </c>
      <c r="BR374" s="32">
        <v>-1.1007518981864806E-6</v>
      </c>
      <c r="BS374" s="33">
        <v>-7.3339146744455519E-7</v>
      </c>
      <c r="BT374" s="33">
        <v>-4.6593625058211074E-7</v>
      </c>
      <c r="BU374" s="33">
        <v>2.2230947035462023E-5</v>
      </c>
      <c r="BV374" s="33">
        <v>-2.4629921621110995E-6</v>
      </c>
      <c r="BW374" s="33">
        <v>5.1119509467234536E-5</v>
      </c>
      <c r="BX374" s="33">
        <v>3.2316774600804621E-6</v>
      </c>
      <c r="BY374" s="33">
        <v>-1.4936681640120852E-4</v>
      </c>
      <c r="BZ374" s="33">
        <v>1.0884857826964911E-5</v>
      </c>
      <c r="CA374" s="35">
        <v>-9.2516138496634426E-4</v>
      </c>
      <c r="CB374" s="52">
        <v>-2.852586289403547E-7</v>
      </c>
      <c r="CC374" s="34">
        <v>8.2101801801570673E-8</v>
      </c>
      <c r="CD374" s="34">
        <v>3.4955701866401512E-7</v>
      </c>
      <c r="CE374" s="34">
        <v>2.3046440304708149E-5</v>
      </c>
      <c r="CF374" s="34">
        <v>-1.6474988928649736E-6</v>
      </c>
      <c r="CG374" s="34">
        <v>5.1935002736480662E-5</v>
      </c>
      <c r="CH374" s="34">
        <v>4.0471707293265879E-6</v>
      </c>
      <c r="CI374" s="34">
        <v>-1.485513231319624E-4</v>
      </c>
      <c r="CJ374" s="34">
        <v>1.1700351096211037E-5</v>
      </c>
      <c r="CK374" s="53">
        <v>-9.2434589169709813E-4</v>
      </c>
      <c r="CL374" s="33">
        <v>0</v>
      </c>
      <c r="CM374" s="33">
        <f t="shared" si="383"/>
        <v>9.265070538775344E-3</v>
      </c>
      <c r="CN374" s="33">
        <f t="shared" si="328"/>
        <v>4.6176455237658676E-3</v>
      </c>
      <c r="CO374" s="33">
        <f t="shared" si="329"/>
        <v>3.7073094675419416E-3</v>
      </c>
      <c r="CP374" s="33">
        <f t="shared" si="330"/>
        <v>3.8868861887451089E-3</v>
      </c>
      <c r="CQ374" s="33">
        <f t="shared" si="331"/>
        <v>3.1894425431500117E-3</v>
      </c>
      <c r="CR374" s="33">
        <f t="shared" si="332"/>
        <v>3.1635789106834178E-3</v>
      </c>
      <c r="CS374" s="33">
        <f t="shared" si="333"/>
        <v>7.8335841999954692E-3</v>
      </c>
      <c r="CT374" s="33">
        <f t="shared" si="334"/>
        <v>8.290088470362722E-3</v>
      </c>
      <c r="CU374" s="33">
        <f t="shared" si="335"/>
        <v>3.3250146690373406E-3</v>
      </c>
      <c r="CV374" s="33">
        <f t="shared" si="336"/>
        <v>4.0173445448850043E-3</v>
      </c>
      <c r="CW374" s="33">
        <f t="shared" si="337"/>
        <v>6.5849462227633992E-3</v>
      </c>
      <c r="CX374" s="35">
        <f t="shared" si="338"/>
        <v>6.2404641945847938E-3</v>
      </c>
    </row>
    <row r="375" spans="1:102" x14ac:dyDescent="0.3">
      <c r="A375" s="21">
        <v>43670</v>
      </c>
      <c r="B375" s="22">
        <v>3019.56</v>
      </c>
      <c r="C375" s="23">
        <v>5392.05</v>
      </c>
      <c r="D375" s="23">
        <v>6071.0460000000003</v>
      </c>
      <c r="E375" s="23">
        <f t="shared" si="372"/>
        <v>5370.1459641026067</v>
      </c>
      <c r="F375" s="23">
        <f>VLOOKUP($A375,Data!S$7:T$800,2,0)</f>
        <v>297.972037</v>
      </c>
      <c r="G375" s="23">
        <f>VLOOKUP($A375,Data!V$7:Y$800,4,0)</f>
        <v>29.393543980193201</v>
      </c>
      <c r="H375" s="23">
        <f>VLOOKUP($A375,Data!P$7:Q$800,2,0)</f>
        <v>53.429600000000001</v>
      </c>
      <c r="I375" s="23">
        <f>VLOOKUP($A375,Data!K$7:N$800,4,0)</f>
        <v>55.966582588246418</v>
      </c>
      <c r="J375" s="23">
        <f>VLOOKUP($A375,Data!AA$7:AB$800,2,0)</f>
        <v>547.30759999999998</v>
      </c>
      <c r="K375" s="23">
        <f>VLOOKUP($A375,Data!AD$7:AE$800,2,0)</f>
        <v>55.303699999999999</v>
      </c>
      <c r="L375" s="23">
        <f>VLOOKUP($A375,Data!AL$7:AO$800,4,0)</f>
        <v>295.1259580133522</v>
      </c>
      <c r="M375" s="23">
        <f>VLOOKUP($A375,Data!AG$7:AJ$800,4,0)</f>
        <v>29.795932093119699</v>
      </c>
      <c r="N375" s="23">
        <f>VLOOKUP($A375,Data!AQ$7:AU$800,5,0)</f>
        <v>30.019936682908142</v>
      </c>
      <c r="O375" s="24">
        <f>VLOOKUP($A375,Data!AQ$7:AW$800,7,0)</f>
        <v>30.019667276673864</v>
      </c>
      <c r="P375" s="32">
        <f t="shared" si="339"/>
        <v>4.68811866363672E-3</v>
      </c>
      <c r="Q375" s="33">
        <f t="shared" si="325"/>
        <v>4.7142125122281442E-3</v>
      </c>
      <c r="R375" s="33">
        <f t="shared" si="326"/>
        <v>4.7276953713863978E-3</v>
      </c>
      <c r="S375" s="34">
        <f t="shared" si="340"/>
        <v>4.7217588652239458E-3</v>
      </c>
      <c r="T375" s="33">
        <f t="shared" si="341"/>
        <v>4.7205052524383895E-3</v>
      </c>
      <c r="U375" s="33">
        <f t="shared" si="373"/>
        <v>4.7209991165322318E-3</v>
      </c>
      <c r="V375" s="33">
        <f t="shared" si="374"/>
        <v>4.7237224136114087E-3</v>
      </c>
      <c r="W375" s="33">
        <f t="shared" si="375"/>
        <v>4.7335203366059009E-3</v>
      </c>
      <c r="X375" s="33">
        <f t="shared" si="376"/>
        <v>4.7248766278134013E-3</v>
      </c>
      <c r="Y375" s="33">
        <f t="shared" si="377"/>
        <v>4.7289956652387666E-3</v>
      </c>
      <c r="Z375" s="33">
        <f t="shared" si="378"/>
        <v>4.6999454808982488E-3</v>
      </c>
      <c r="AA375" s="33">
        <f t="shared" si="379"/>
        <v>4.4945521485593165E-3</v>
      </c>
      <c r="AB375" s="33">
        <f t="shared" si="380"/>
        <v>4.7308688007352551E-3</v>
      </c>
      <c r="AC375" s="35">
        <f t="shared" si="381"/>
        <v>4.5326576092765691E-3</v>
      </c>
      <c r="AD375" s="32">
        <f t="shared" si="342"/>
        <v>6.2927402102452845E-6</v>
      </c>
      <c r="AE375" s="33">
        <f t="shared" si="343"/>
        <v>6.7866043040876178E-6</v>
      </c>
      <c r="AF375" s="33">
        <f t="shared" si="344"/>
        <v>9.509901383264463E-6</v>
      </c>
      <c r="AG375" s="33">
        <f t="shared" si="345"/>
        <v>1.9307824377756688E-5</v>
      </c>
      <c r="AH375" s="33">
        <f t="shared" si="346"/>
        <v>1.066411558525715E-5</v>
      </c>
      <c r="AI375" s="33">
        <f t="shared" si="347"/>
        <v>1.4783153010622385E-5</v>
      </c>
      <c r="AJ375" s="33">
        <f t="shared" si="348"/>
        <v>-1.4267031329895374E-5</v>
      </c>
      <c r="AK375" s="33">
        <f t="shared" si="349"/>
        <v>-2.1966036366882769E-4</v>
      </c>
      <c r="AL375" s="33">
        <f t="shared" si="350"/>
        <v>1.6656288507110872E-5</v>
      </c>
      <c r="AM375" s="35">
        <f t="shared" si="351"/>
        <v>-1.8155490295157506E-4</v>
      </c>
      <c r="AN375" s="52">
        <f t="shared" si="352"/>
        <v>-7.1901189480083616E-6</v>
      </c>
      <c r="AO375" s="34">
        <f t="shared" si="353"/>
        <v>-6.6962548541660283E-6</v>
      </c>
      <c r="AP375" s="34">
        <f t="shared" si="354"/>
        <v>-3.9729577749891831E-6</v>
      </c>
      <c r="AQ375" s="34">
        <f t="shared" si="355"/>
        <v>5.8249652195030421E-6</v>
      </c>
      <c r="AR375" s="34">
        <f t="shared" si="356"/>
        <v>-2.818743572996496E-6</v>
      </c>
      <c r="AS375" s="34">
        <f t="shared" si="357"/>
        <v>1.3002938523687391E-6</v>
      </c>
      <c r="AT375" s="34">
        <f t="shared" si="358"/>
        <v>-2.774989048814902E-5</v>
      </c>
      <c r="AU375" s="34">
        <f t="shared" si="359"/>
        <v>-2.3314322282708133E-4</v>
      </c>
      <c r="AV375" s="34">
        <f t="shared" si="360"/>
        <v>3.1734293488572263E-6</v>
      </c>
      <c r="AW375" s="53">
        <f t="shared" si="361"/>
        <v>-1.9503776210982871E-4</v>
      </c>
      <c r="AX375" s="52">
        <f t="shared" si="362"/>
        <v>-1.2536127855788948E-6</v>
      </c>
      <c r="AY375" s="34">
        <f t="shared" si="363"/>
        <v>-7.5974869173656145E-7</v>
      </c>
      <c r="AZ375" s="34">
        <f t="shared" si="364"/>
        <v>1.9635483874402837E-6</v>
      </c>
      <c r="BA375" s="34">
        <f t="shared" si="365"/>
        <v>1.1761471381932509E-5</v>
      </c>
      <c r="BB375" s="34">
        <f t="shared" si="366"/>
        <v>3.1177625894329708E-6</v>
      </c>
      <c r="BC375" s="34">
        <f t="shared" si="367"/>
        <v>7.2368000147982059E-6</v>
      </c>
      <c r="BD375" s="34">
        <f t="shared" si="368"/>
        <v>-2.1813384325719554E-5</v>
      </c>
      <c r="BE375" s="34">
        <f t="shared" si="369"/>
        <v>-2.2720671666465186E-4</v>
      </c>
      <c r="BF375" s="34">
        <f t="shared" si="370"/>
        <v>9.1099355112866931E-6</v>
      </c>
      <c r="BG375" s="53">
        <f t="shared" si="371"/>
        <v>-1.8910125594739924E-4</v>
      </c>
      <c r="BH375" s="32">
        <v>6.2927402102452845E-6</v>
      </c>
      <c r="BI375" s="33">
        <v>6.7866043040876178E-6</v>
      </c>
      <c r="BJ375" s="33">
        <v>9.509901383264463E-6</v>
      </c>
      <c r="BK375" s="33">
        <v>1.9307824377756688E-5</v>
      </c>
      <c r="BL375" s="33">
        <v>1.066411558525715E-5</v>
      </c>
      <c r="BM375" s="33">
        <v>1.4783153010622385E-5</v>
      </c>
      <c r="BN375" s="33">
        <v>-1.4267031329895374E-5</v>
      </c>
      <c r="BO375" s="33">
        <v>-2.1966036366882769E-4</v>
      </c>
      <c r="BP375" s="33">
        <v>1.6656288507110872E-5</v>
      </c>
      <c r="BQ375" s="35">
        <v>-1.8155490295157506E-4</v>
      </c>
      <c r="BR375" s="32">
        <v>-7.1901189480083616E-6</v>
      </c>
      <c r="BS375" s="33">
        <v>-6.6962548541660283E-6</v>
      </c>
      <c r="BT375" s="33">
        <v>-3.9729577749891831E-6</v>
      </c>
      <c r="BU375" s="33">
        <v>5.8249652195030421E-6</v>
      </c>
      <c r="BV375" s="33">
        <v>-2.818743572996496E-6</v>
      </c>
      <c r="BW375" s="33">
        <v>1.3002938523687391E-6</v>
      </c>
      <c r="BX375" s="33">
        <v>-2.774989048814902E-5</v>
      </c>
      <c r="BY375" s="33">
        <v>-2.3314322282708133E-4</v>
      </c>
      <c r="BZ375" s="33">
        <v>3.1734293488572263E-6</v>
      </c>
      <c r="CA375" s="35">
        <v>-1.9503776210982871E-4</v>
      </c>
      <c r="CB375" s="52">
        <v>-1.2536127855788948E-6</v>
      </c>
      <c r="CC375" s="34">
        <v>-7.5974869173656145E-7</v>
      </c>
      <c r="CD375" s="34">
        <v>1.9635483874402837E-6</v>
      </c>
      <c r="CE375" s="34">
        <v>1.1761471381932509E-5</v>
      </c>
      <c r="CF375" s="34">
        <v>3.1177625894329708E-6</v>
      </c>
      <c r="CG375" s="34">
        <v>7.2368000147982059E-6</v>
      </c>
      <c r="CH375" s="34">
        <v>-2.1813384325719554E-5</v>
      </c>
      <c r="CI375" s="34">
        <v>-2.2720671666465186E-4</v>
      </c>
      <c r="CJ375" s="34">
        <v>9.1099355112866931E-6</v>
      </c>
      <c r="CK375" s="53">
        <v>-1.8910125594739924E-4</v>
      </c>
      <c r="CL375" s="33">
        <v>0</v>
      </c>
      <c r="CM375" s="33">
        <f t="shared" si="383"/>
        <v>9.2642374726277232E-3</v>
      </c>
      <c r="CN375" s="33">
        <f t="shared" si="328"/>
        <v>4.6176398821509146E-3</v>
      </c>
      <c r="CO375" s="33">
        <f t="shared" si="329"/>
        <v>3.7075916606224002E-3</v>
      </c>
      <c r="CP375" s="33">
        <f t="shared" si="330"/>
        <v>3.8867976946814764E-3</v>
      </c>
      <c r="CQ375" s="33">
        <f t="shared" si="331"/>
        <v>3.1890843842852235E-3</v>
      </c>
      <c r="CR375" s="33">
        <f t="shared" si="332"/>
        <v>3.1403322683838386E-3</v>
      </c>
      <c r="CS375" s="33">
        <f t="shared" si="333"/>
        <v>7.8352477239005403E-3</v>
      </c>
      <c r="CT375" s="33">
        <f t="shared" si="334"/>
        <v>8.2374432287941612E-3</v>
      </c>
      <c r="CU375" s="33">
        <f t="shared" si="335"/>
        <v>3.3209269611327308E-3</v>
      </c>
      <c r="CV375" s="33">
        <f t="shared" si="336"/>
        <v>4.1672977311213444E-3</v>
      </c>
      <c r="CW375" s="33">
        <f t="shared" si="337"/>
        <v>6.5731010624205943E-3</v>
      </c>
      <c r="CX375" s="35">
        <f t="shared" si="338"/>
        <v>7.176358587525522E-3</v>
      </c>
    </row>
    <row r="376" spans="1:102" x14ac:dyDescent="0.3">
      <c r="A376" s="21">
        <v>43669</v>
      </c>
      <c r="B376" s="22">
        <v>3005.47</v>
      </c>
      <c r="C376" s="23">
        <v>5366.75</v>
      </c>
      <c r="D376" s="23">
        <v>6042.4790000000003</v>
      </c>
      <c r="E376" s="23">
        <f t="shared" si="372"/>
        <v>5344.9085945624201</v>
      </c>
      <c r="F376" s="23">
        <f>VLOOKUP($A376,Data!S$7:T$800,2,0)</f>
        <v>296.572067</v>
      </c>
      <c r="G376" s="23">
        <f>VLOOKUP($A376,Data!V$7:Y$800,4,0)</f>
        <v>29.255429125139642</v>
      </c>
      <c r="H376" s="23">
        <f>VLOOKUP($A376,Data!P$7:Q$800,2,0)</f>
        <v>53.178400000000003</v>
      </c>
      <c r="I376" s="23">
        <f>VLOOKUP($A376,Data!K$7:N$800,4,0)</f>
        <v>55.702911722798383</v>
      </c>
      <c r="J376" s="23">
        <f>VLOOKUP($A376,Data!AA$7:AB$800,2,0)</f>
        <v>544.73379999999997</v>
      </c>
      <c r="K376" s="23">
        <f>VLOOKUP($A376,Data!AD$7:AE$800,2,0)</f>
        <v>55.043399999999998</v>
      </c>
      <c r="L376" s="23">
        <f>VLOOKUP($A376,Data!AL$7:AO$800,4,0)</f>
        <v>293.74537078539458</v>
      </c>
      <c r="M376" s="23">
        <f>VLOOKUP($A376,Data!AG$7:AJ$800,4,0)</f>
        <v>29.662611936906796</v>
      </c>
      <c r="N376" s="23">
        <f>VLOOKUP($A376,Data!AQ$7:AU$800,5,0)</f>
        <v>29.878585017239967</v>
      </c>
      <c r="O376" s="24">
        <f>VLOOKUP($A376,Data!AQ$7:AW$800,7,0)</f>
        <v>29.884212374059345</v>
      </c>
      <c r="P376" s="32">
        <f t="shared" si="339"/>
        <v>6.8475023701604076E-3</v>
      </c>
      <c r="Q376" s="33">
        <f t="shared" si="325"/>
        <v>6.8609315257646131E-3</v>
      </c>
      <c r="R376" s="33">
        <f t="shared" si="326"/>
        <v>6.8657065597383937E-3</v>
      </c>
      <c r="S376" s="34">
        <f t="shared" si="340"/>
        <v>6.8629759313016958E-3</v>
      </c>
      <c r="T376" s="33">
        <f t="shared" si="341"/>
        <v>6.8599046077759684E-3</v>
      </c>
      <c r="U376" s="33">
        <f t="shared" si="373"/>
        <v>6.8606145199088253E-3</v>
      </c>
      <c r="V376" s="33">
        <f t="shared" si="374"/>
        <v>6.857744404179078E-3</v>
      </c>
      <c r="W376" s="33">
        <f t="shared" si="375"/>
        <v>6.7066713731027683E-3</v>
      </c>
      <c r="X376" s="33">
        <f t="shared" si="376"/>
        <v>6.8633246127782765E-3</v>
      </c>
      <c r="Y376" s="33">
        <f t="shared" si="377"/>
        <v>6.8742728782678064E-3</v>
      </c>
      <c r="Z376" s="33">
        <f t="shared" si="378"/>
        <v>6.8582789702875679E-3</v>
      </c>
      <c r="AA376" s="33">
        <f t="shared" si="379"/>
        <v>6.9599408859748468E-3</v>
      </c>
      <c r="AB376" s="33">
        <f t="shared" si="380"/>
        <v>6.8736758007139631E-3</v>
      </c>
      <c r="AC376" s="35">
        <f t="shared" si="381"/>
        <v>8.2582173535357128E-3</v>
      </c>
      <c r="AD376" s="32">
        <f t="shared" si="342"/>
        <v>-1.0269179886446267E-6</v>
      </c>
      <c r="AE376" s="33">
        <f t="shared" si="343"/>
        <v>-3.1700585578775531E-7</v>
      </c>
      <c r="AF376" s="33">
        <f t="shared" si="344"/>
        <v>-3.1871215855350243E-6</v>
      </c>
      <c r="AG376" s="33">
        <f t="shared" si="345"/>
        <v>-1.5426015266184478E-4</v>
      </c>
      <c r="AH376" s="33">
        <f t="shared" si="346"/>
        <v>2.3930870136634752E-6</v>
      </c>
      <c r="AI376" s="33">
        <f t="shared" si="347"/>
        <v>1.3341352503193349E-5</v>
      </c>
      <c r="AJ376" s="33">
        <f t="shared" si="348"/>
        <v>-2.6525554770451265E-6</v>
      </c>
      <c r="AK376" s="33">
        <f t="shared" si="349"/>
        <v>9.9009360210233766E-5</v>
      </c>
      <c r="AL376" s="33">
        <f t="shared" si="350"/>
        <v>1.2744274949350043E-5</v>
      </c>
      <c r="AM376" s="35">
        <f t="shared" si="351"/>
        <v>1.3972858277710998E-3</v>
      </c>
      <c r="AN376" s="52">
        <f t="shared" si="352"/>
        <v>-5.801951962425278E-6</v>
      </c>
      <c r="AO376" s="34">
        <f t="shared" si="353"/>
        <v>-5.0920398295684066E-6</v>
      </c>
      <c r="AP376" s="34">
        <f t="shared" si="354"/>
        <v>-7.9621555593156756E-6</v>
      </c>
      <c r="AQ376" s="34">
        <f t="shared" si="355"/>
        <v>-1.5903518663562544E-4</v>
      </c>
      <c r="AR376" s="34">
        <f t="shared" si="356"/>
        <v>-2.3819469601171761E-6</v>
      </c>
      <c r="AS376" s="34">
        <f t="shared" si="357"/>
        <v>8.5663185294126976E-6</v>
      </c>
      <c r="AT376" s="34">
        <f t="shared" si="358"/>
        <v>-7.4275894508257778E-6</v>
      </c>
      <c r="AU376" s="34">
        <f t="shared" si="359"/>
        <v>9.4234326236453114E-5</v>
      </c>
      <c r="AV376" s="34">
        <f t="shared" si="360"/>
        <v>7.9692409755693916E-6</v>
      </c>
      <c r="AW376" s="53">
        <f t="shared" si="361"/>
        <v>1.3925107937973191E-3</v>
      </c>
      <c r="AX376" s="52">
        <f t="shared" si="362"/>
        <v>-3.0713235257273652E-6</v>
      </c>
      <c r="AY376" s="34">
        <f t="shared" si="363"/>
        <v>-2.3614113928704938E-6</v>
      </c>
      <c r="AZ376" s="34">
        <f t="shared" si="364"/>
        <v>-5.2315271226177629E-6</v>
      </c>
      <c r="BA376" s="34">
        <f t="shared" si="365"/>
        <v>-1.5630455819892752E-4</v>
      </c>
      <c r="BB376" s="34">
        <f t="shared" si="366"/>
        <v>3.4868147658073667E-7</v>
      </c>
      <c r="BC376" s="34">
        <f t="shared" si="367"/>
        <v>1.129694696611061E-5</v>
      </c>
      <c r="BD376" s="34">
        <f t="shared" si="368"/>
        <v>-4.696961014127865E-6</v>
      </c>
      <c r="BE376" s="34">
        <f t="shared" si="369"/>
        <v>9.6964954673151027E-5</v>
      </c>
      <c r="BF376" s="34">
        <f t="shared" si="370"/>
        <v>1.0699869412267304E-5</v>
      </c>
      <c r="BG376" s="53">
        <f t="shared" si="371"/>
        <v>1.395241422234017E-3</v>
      </c>
      <c r="BH376" s="32">
        <v>-1.0269179886446267E-6</v>
      </c>
      <c r="BI376" s="33">
        <v>-3.1700585578775531E-7</v>
      </c>
      <c r="BJ376" s="33">
        <v>-3.1871215855350243E-6</v>
      </c>
      <c r="BK376" s="33">
        <v>-1.5426015266184478E-4</v>
      </c>
      <c r="BL376" s="33">
        <v>2.3930870136634752E-6</v>
      </c>
      <c r="BM376" s="33">
        <v>1.3341352503193349E-5</v>
      </c>
      <c r="BN376" s="33">
        <v>-2.6525554770451265E-6</v>
      </c>
      <c r="BO376" s="33">
        <v>9.9009360210233766E-5</v>
      </c>
      <c r="BP376" s="33">
        <v>1.2744274949350043E-5</v>
      </c>
      <c r="BQ376" s="35">
        <v>1.3972858277710998E-3</v>
      </c>
      <c r="BR376" s="32">
        <v>-5.801951962425278E-6</v>
      </c>
      <c r="BS376" s="33">
        <v>-5.0920398295684066E-6</v>
      </c>
      <c r="BT376" s="33">
        <v>-7.9621555593156756E-6</v>
      </c>
      <c r="BU376" s="33">
        <v>-1.5903518663562544E-4</v>
      </c>
      <c r="BV376" s="33">
        <v>-2.3819469601171761E-6</v>
      </c>
      <c r="BW376" s="33">
        <v>8.5663185294126976E-6</v>
      </c>
      <c r="BX376" s="33">
        <v>-7.4275894508257778E-6</v>
      </c>
      <c r="BY376" s="33">
        <v>9.4234326236453114E-5</v>
      </c>
      <c r="BZ376" s="33">
        <v>7.9692409755693916E-6</v>
      </c>
      <c r="CA376" s="35">
        <v>1.3925107937973191E-3</v>
      </c>
      <c r="CB376" s="52">
        <v>-3.0713235257273652E-6</v>
      </c>
      <c r="CC376" s="34">
        <v>-2.3614113928704938E-6</v>
      </c>
      <c r="CD376" s="34">
        <v>-5.2315271226177629E-6</v>
      </c>
      <c r="CE376" s="34">
        <v>-1.5630455819892752E-4</v>
      </c>
      <c r="CF376" s="34">
        <v>3.4868147658073667E-7</v>
      </c>
      <c r="CG376" s="34">
        <v>1.129694696611061E-5</v>
      </c>
      <c r="CH376" s="34">
        <v>-4.696961014127865E-6</v>
      </c>
      <c r="CI376" s="34">
        <v>9.6964954673151027E-5</v>
      </c>
      <c r="CJ376" s="34">
        <v>1.0699869412267304E-5</v>
      </c>
      <c r="CK376" s="53">
        <v>1.395241422234017E-3</v>
      </c>
      <c r="CL376" s="33">
        <v>0</v>
      </c>
      <c r="CM376" s="33">
        <f t="shared" si="383"/>
        <v>9.2506937357224039E-3</v>
      </c>
      <c r="CN376" s="33">
        <f t="shared" si="328"/>
        <v>4.6100943111810899E-3</v>
      </c>
      <c r="CO376" s="33">
        <f t="shared" si="329"/>
        <v>3.7013052644669919E-3</v>
      </c>
      <c r="CP376" s="33">
        <f t="shared" si="330"/>
        <v>3.8800167251702433E-3</v>
      </c>
      <c r="CQ376" s="33">
        <f t="shared" si="331"/>
        <v>3.1795890085433154E-3</v>
      </c>
      <c r="CR376" s="33">
        <f t="shared" si="332"/>
        <v>3.1210550600795361E-3</v>
      </c>
      <c r="CS376" s="33">
        <f t="shared" si="333"/>
        <v>7.8245505949423588E-3</v>
      </c>
      <c r="CT376" s="33">
        <f t="shared" si="334"/>
        <v>8.2226084539853694E-3</v>
      </c>
      <c r="CU376" s="33">
        <f t="shared" si="335"/>
        <v>3.3351744099985314E-3</v>
      </c>
      <c r="CV376" s="33">
        <f t="shared" si="336"/>
        <v>4.3868865316103456E-3</v>
      </c>
      <c r="CW376" s="33">
        <f t="shared" si="337"/>
        <v>6.5564142336433928E-3</v>
      </c>
      <c r="CX376" s="35">
        <f t="shared" si="338"/>
        <v>7.3583913015971003E-3</v>
      </c>
    </row>
    <row r="377" spans="1:102" x14ac:dyDescent="0.3">
      <c r="A377" s="21">
        <v>43668</v>
      </c>
      <c r="B377" s="22">
        <v>2985.03</v>
      </c>
      <c r="C377" s="23">
        <v>5330.18</v>
      </c>
      <c r="D377" s="23">
        <v>6001.2759999999998</v>
      </c>
      <c r="E377" s="23">
        <f t="shared" si="372"/>
        <v>5308.4766471014855</v>
      </c>
      <c r="F377" s="23">
        <f>VLOOKUP($A377,Data!S$7:T$800,2,0)</f>
        <v>294.55147199999999</v>
      </c>
      <c r="G377" s="23">
        <f>VLOOKUP($A377,Data!V$7:Y$800,4,0)</f>
        <v>29.05608651609559</v>
      </c>
      <c r="H377" s="23">
        <f>VLOOKUP($A377,Data!P$7:Q$800,2,0)</f>
        <v>52.816200000000002</v>
      </c>
      <c r="I377" s="23">
        <f>VLOOKUP($A377,Data!K$7:N$800,4,0)</f>
        <v>55.331819393649305</v>
      </c>
      <c r="J377" s="23">
        <f>VLOOKUP($A377,Data!AA$7:AB$800,2,0)</f>
        <v>541.02059999999994</v>
      </c>
      <c r="K377" s="23">
        <f>VLOOKUP($A377,Data!AD$7:AE$800,2,0)</f>
        <v>54.6676</v>
      </c>
      <c r="L377" s="23">
        <f>VLOOKUP($A377,Data!AL$7:AO$800,4,0)</f>
        <v>291.74450557809143</v>
      </c>
      <c r="M377" s="23">
        <f>VLOOKUP($A377,Data!AG$7:AJ$800,4,0)</f>
        <v>29.457588859799245</v>
      </c>
      <c r="N377" s="23">
        <f>VLOOKUP($A377,Data!AQ$7:AU$800,5,0)</f>
        <v>29.674611359244338</v>
      </c>
      <c r="O377" s="24">
        <f>VLOOKUP($A377,Data!AQ$7:AW$800,7,0)</f>
        <v>29.639443408156961</v>
      </c>
      <c r="P377" s="32">
        <f t="shared" si="339"/>
        <v>2.8287212634507952E-3</v>
      </c>
      <c r="Q377" s="33">
        <f t="shared" si="325"/>
        <v>2.8466336158643468E-3</v>
      </c>
      <c r="R377" s="33">
        <f t="shared" si="326"/>
        <v>2.8531790872032836E-3</v>
      </c>
      <c r="S377" s="34">
        <f t="shared" si="340"/>
        <v>2.8495104136404105E-3</v>
      </c>
      <c r="T377" s="33">
        <f t="shared" si="341"/>
        <v>2.8483133030237084E-3</v>
      </c>
      <c r="U377" s="33">
        <f t="shared" si="373"/>
        <v>2.8472264601531183E-3</v>
      </c>
      <c r="V377" s="33">
        <f t="shared" si="374"/>
        <v>2.8500306648868712E-3</v>
      </c>
      <c r="W377" s="33">
        <f t="shared" si="375"/>
        <v>3.0093821915382346E-3</v>
      </c>
      <c r="X377" s="33">
        <f t="shared" si="376"/>
        <v>2.8480913524604468E-3</v>
      </c>
      <c r="Y377" s="33">
        <f t="shared" si="377"/>
        <v>2.8525776845875761E-3</v>
      </c>
      <c r="Z377" s="33">
        <f t="shared" si="378"/>
        <v>2.8457762477374082E-3</v>
      </c>
      <c r="AA377" s="33">
        <f t="shared" si="379"/>
        <v>2.8027095653235801E-3</v>
      </c>
      <c r="AB377" s="33">
        <f t="shared" si="380"/>
        <v>2.8898114864295277E-3</v>
      </c>
      <c r="AC377" s="35">
        <f t="shared" si="381"/>
        <v>1.9423336821295933E-3</v>
      </c>
      <c r="AD377" s="32">
        <f t="shared" si="342"/>
        <v>1.6796871593616203E-6</v>
      </c>
      <c r="AE377" s="33">
        <f t="shared" si="343"/>
        <v>5.9284428877148798E-7</v>
      </c>
      <c r="AF377" s="33">
        <f t="shared" si="344"/>
        <v>3.3970490225243566E-6</v>
      </c>
      <c r="AG377" s="33">
        <f t="shared" si="345"/>
        <v>1.6274857567388779E-4</v>
      </c>
      <c r="AH377" s="33">
        <f t="shared" si="346"/>
        <v>1.4577365960999344E-6</v>
      </c>
      <c r="AI377" s="33">
        <f t="shared" si="347"/>
        <v>5.9440687232292788E-6</v>
      </c>
      <c r="AJ377" s="33">
        <f t="shared" si="348"/>
        <v>-8.5736812693859576E-7</v>
      </c>
      <c r="AK377" s="33">
        <f t="shared" si="349"/>
        <v>-4.3924050540766757E-5</v>
      </c>
      <c r="AL377" s="33">
        <f t="shared" si="350"/>
        <v>4.3177870565180854E-5</v>
      </c>
      <c r="AM377" s="35">
        <f t="shared" si="351"/>
        <v>-9.0429993373475348E-4</v>
      </c>
      <c r="AN377" s="52">
        <f t="shared" si="352"/>
        <v>-4.8657841795751722E-6</v>
      </c>
      <c r="AO377" s="34">
        <f t="shared" si="353"/>
        <v>-5.9526270501653045E-6</v>
      </c>
      <c r="AP377" s="34">
        <f t="shared" si="354"/>
        <v>-3.1484223164124359E-6</v>
      </c>
      <c r="AQ377" s="34">
        <f t="shared" si="355"/>
        <v>1.5620310433495099E-4</v>
      </c>
      <c r="AR377" s="34">
        <f t="shared" si="356"/>
        <v>-5.087734742836858E-6</v>
      </c>
      <c r="AS377" s="34">
        <f t="shared" si="357"/>
        <v>-6.0140261570751363E-7</v>
      </c>
      <c r="AT377" s="34">
        <f t="shared" si="358"/>
        <v>-7.4028394658753882E-6</v>
      </c>
      <c r="AU377" s="34">
        <f t="shared" si="359"/>
        <v>-5.0469521879703549E-5</v>
      </c>
      <c r="AV377" s="34">
        <f t="shared" si="360"/>
        <v>3.6632399226244061E-5</v>
      </c>
      <c r="AW377" s="53">
        <f t="shared" si="361"/>
        <v>-9.1084540507369027E-4</v>
      </c>
      <c r="AX377" s="52">
        <f t="shared" si="362"/>
        <v>-1.1971106166352996E-6</v>
      </c>
      <c r="AY377" s="34">
        <f t="shared" si="363"/>
        <v>-2.2839534872254319E-6</v>
      </c>
      <c r="AZ377" s="34">
        <f t="shared" si="364"/>
        <v>5.2025124652743671E-7</v>
      </c>
      <c r="BA377" s="34">
        <f t="shared" si="365"/>
        <v>1.5987177789789087E-4</v>
      </c>
      <c r="BB377" s="34">
        <f t="shared" si="366"/>
        <v>-1.4190611798969854E-6</v>
      </c>
      <c r="BC377" s="34">
        <f t="shared" si="367"/>
        <v>3.0672709472323589E-6</v>
      </c>
      <c r="BD377" s="34">
        <f t="shared" si="368"/>
        <v>-3.7341659029355156E-6</v>
      </c>
      <c r="BE377" s="34">
        <f t="shared" si="369"/>
        <v>-4.6800848316763677E-5</v>
      </c>
      <c r="BF377" s="34">
        <f t="shared" si="370"/>
        <v>4.0301072789183934E-5</v>
      </c>
      <c r="BG377" s="53">
        <f t="shared" si="371"/>
        <v>-9.071767315107504E-4</v>
      </c>
      <c r="BH377" s="32">
        <v>1.6796871593616203E-6</v>
      </c>
      <c r="BI377" s="33">
        <v>5.9284428877148798E-7</v>
      </c>
      <c r="BJ377" s="33">
        <v>3.3970490225243566E-6</v>
      </c>
      <c r="BK377" s="33">
        <v>1.6274857567388779E-4</v>
      </c>
      <c r="BL377" s="33">
        <v>1.4577365960999344E-6</v>
      </c>
      <c r="BM377" s="33">
        <v>5.9440687232292788E-6</v>
      </c>
      <c r="BN377" s="33">
        <v>-8.5736812693859576E-7</v>
      </c>
      <c r="BO377" s="33">
        <v>-4.3924050540766757E-5</v>
      </c>
      <c r="BP377" s="33">
        <v>4.3177870565180854E-5</v>
      </c>
      <c r="BQ377" s="35">
        <v>-9.0429993373475348E-4</v>
      </c>
      <c r="BR377" s="32">
        <v>-4.8657841795751722E-6</v>
      </c>
      <c r="BS377" s="33">
        <v>-5.9526270501653045E-6</v>
      </c>
      <c r="BT377" s="33">
        <v>-3.1484223164124359E-6</v>
      </c>
      <c r="BU377" s="33">
        <v>1.5620310433495099E-4</v>
      </c>
      <c r="BV377" s="33">
        <v>-5.087734742836858E-6</v>
      </c>
      <c r="BW377" s="33">
        <v>-6.0140261570751363E-7</v>
      </c>
      <c r="BX377" s="33">
        <v>-7.4028394658753882E-6</v>
      </c>
      <c r="BY377" s="33">
        <v>-5.0469521879703549E-5</v>
      </c>
      <c r="BZ377" s="33">
        <v>3.6632399226244061E-5</v>
      </c>
      <c r="CA377" s="35">
        <v>-9.1084540507369027E-4</v>
      </c>
      <c r="CB377" s="52">
        <v>-1.1971106166352996E-6</v>
      </c>
      <c r="CC377" s="34">
        <v>-2.2839534872254319E-6</v>
      </c>
      <c r="CD377" s="34">
        <v>5.2025124652743671E-7</v>
      </c>
      <c r="CE377" s="34">
        <v>1.5987177789789087E-4</v>
      </c>
      <c r="CF377" s="34">
        <v>-1.4190611798969854E-6</v>
      </c>
      <c r="CG377" s="34">
        <v>3.0672709472323589E-6</v>
      </c>
      <c r="CH377" s="34">
        <v>-3.7341659029355156E-6</v>
      </c>
      <c r="CI377" s="34">
        <v>-4.6800848316763677E-5</v>
      </c>
      <c r="CJ377" s="34">
        <v>4.0301072789183934E-5</v>
      </c>
      <c r="CK377" s="53">
        <v>-9.071767315107504E-4</v>
      </c>
      <c r="CL377" s="33">
        <v>0</v>
      </c>
      <c r="CM377" s="33">
        <f t="shared" si="383"/>
        <v>9.2459073910102774E-3</v>
      </c>
      <c r="CN377" s="33">
        <f t="shared" si="328"/>
        <v>4.608054480053525E-3</v>
      </c>
      <c r="CO377" s="33">
        <f t="shared" si="329"/>
        <v>3.7023289609325882E-3</v>
      </c>
      <c r="CP377" s="33">
        <f t="shared" si="330"/>
        <v>3.8803327925971409E-3</v>
      </c>
      <c r="CQ377" s="33">
        <f t="shared" si="331"/>
        <v>3.1827644872444161E-3</v>
      </c>
      <c r="CR377" s="33">
        <f t="shared" si="332"/>
        <v>3.2747657798870566E-3</v>
      </c>
      <c r="CS377" s="33">
        <f t="shared" si="333"/>
        <v>7.8221552233115332E-3</v>
      </c>
      <c r="CT377" s="33">
        <f t="shared" si="334"/>
        <v>8.2092492356764524E-3</v>
      </c>
      <c r="CU377" s="33">
        <f t="shared" si="335"/>
        <v>3.3378176839009566E-3</v>
      </c>
      <c r="CV377" s="33">
        <f t="shared" si="336"/>
        <v>4.2881301670307792E-3</v>
      </c>
      <c r="CW377" s="33">
        <f t="shared" si="337"/>
        <v>6.5436739743605088E-3</v>
      </c>
      <c r="CX377" s="35">
        <f t="shared" si="338"/>
        <v>5.9623524898861913E-3</v>
      </c>
    </row>
    <row r="378" spans="1:102" x14ac:dyDescent="0.3">
      <c r="A378" s="21">
        <v>43665</v>
      </c>
      <c r="B378" s="22">
        <v>2976.61</v>
      </c>
      <c r="C378" s="23">
        <v>5315.05</v>
      </c>
      <c r="D378" s="23">
        <v>5984.2020000000002</v>
      </c>
      <c r="E378" s="23">
        <f t="shared" si="372"/>
        <v>5293.3930684295037</v>
      </c>
      <c r="F378" s="23">
        <f>VLOOKUP($A378,Data!S$7:T$800,2,0)</f>
        <v>293.71487999999999</v>
      </c>
      <c r="G378" s="23">
        <f>VLOOKUP($A378,Data!V$7:Y$800,4,0)</f>
        <v>28.973592137914835</v>
      </c>
      <c r="H378" s="23">
        <f>VLOOKUP($A378,Data!P$7:Q$800,2,0)</f>
        <v>52.6661</v>
      </c>
      <c r="I378" s="23">
        <f>VLOOKUP($A378,Data!K$7:N$800,4,0)</f>
        <v>55.165804404293141</v>
      </c>
      <c r="J378" s="23">
        <f>VLOOKUP($A378,Data!AA$7:AB$800,2,0)</f>
        <v>539.48410000000001</v>
      </c>
      <c r="K378" s="23">
        <f>VLOOKUP($A378,Data!AD$7:AE$800,2,0)</f>
        <v>54.512099999999997</v>
      </c>
      <c r="L378" s="23">
        <f>VLOOKUP($A378,Data!AL$7:AO$800,4,0)</f>
        <v>290.91662196523077</v>
      </c>
      <c r="M378" s="23">
        <f>VLOOKUP($A378,Data!AG$7:AJ$800,4,0)</f>
        <v>29.375258541700568</v>
      </c>
      <c r="N378" s="23">
        <f>VLOOKUP($A378,Data!AQ$7:AU$800,5,0)</f>
        <v>29.589104425402649</v>
      </c>
      <c r="O378" s="24">
        <f>VLOOKUP($A378,Data!AQ$7:AW$800,7,0)</f>
        <v>29.581985321682396</v>
      </c>
      <c r="P378" s="32">
        <f t="shared" si="339"/>
        <v>-6.1767347442999165E-3</v>
      </c>
      <c r="Q378" s="33">
        <f t="shared" si="325"/>
        <v>-6.1500316009527323E-3</v>
      </c>
      <c r="R378" s="33">
        <f t="shared" si="326"/>
        <v>-6.136534360290824E-3</v>
      </c>
      <c r="S378" s="34">
        <f t="shared" si="340"/>
        <v>-6.1425644178921875E-3</v>
      </c>
      <c r="T378" s="33">
        <f t="shared" si="341"/>
        <v>-6.1466159341893034E-3</v>
      </c>
      <c r="U378" s="33">
        <f t="shared" si="373"/>
        <v>-6.1368125381335847E-3</v>
      </c>
      <c r="V378" s="33">
        <f t="shared" si="374"/>
        <v>-6.146233945629298E-3</v>
      </c>
      <c r="W378" s="33">
        <f t="shared" si="375"/>
        <v>-6.1576354679803158E-3</v>
      </c>
      <c r="X378" s="33">
        <f t="shared" si="376"/>
        <v>-6.140922133129445E-3</v>
      </c>
      <c r="Y378" s="33">
        <f t="shared" si="377"/>
        <v>-6.1350699926707719E-3</v>
      </c>
      <c r="Z378" s="33">
        <f t="shared" si="378"/>
        <v>-6.1300532071937308E-3</v>
      </c>
      <c r="AA378" s="33">
        <f t="shared" si="379"/>
        <v>-6.2070594805436752E-3</v>
      </c>
      <c r="AB378" s="33">
        <f t="shared" si="380"/>
        <v>-6.1349661690121016E-3</v>
      </c>
      <c r="AC378" s="35">
        <f t="shared" si="381"/>
        <v>-1.1581162359788899E-2</v>
      </c>
      <c r="AD378" s="32">
        <f t="shared" si="342"/>
        <v>3.4156667634288596E-6</v>
      </c>
      <c r="AE378" s="33">
        <f t="shared" si="343"/>
        <v>1.3219062819147531E-5</v>
      </c>
      <c r="AF378" s="33">
        <f t="shared" si="344"/>
        <v>3.7976553234342347E-6</v>
      </c>
      <c r="AG378" s="33">
        <f t="shared" si="345"/>
        <v>-7.6038670275835329E-6</v>
      </c>
      <c r="AH378" s="33">
        <f t="shared" si="346"/>
        <v>9.1094678232872539E-6</v>
      </c>
      <c r="AI378" s="33">
        <f t="shared" si="347"/>
        <v>1.4961608281960359E-5</v>
      </c>
      <c r="AJ378" s="33">
        <f t="shared" si="348"/>
        <v>1.9978393759001456E-5</v>
      </c>
      <c r="AK378" s="33">
        <f t="shared" si="349"/>
        <v>-5.7027879590942909E-5</v>
      </c>
      <c r="AL378" s="33">
        <f t="shared" si="350"/>
        <v>1.5065431940630702E-5</v>
      </c>
      <c r="AM378" s="35">
        <f t="shared" si="351"/>
        <v>-5.4311307588361668E-3</v>
      </c>
      <c r="AN378" s="52">
        <f t="shared" si="352"/>
        <v>-1.0081573898479412E-5</v>
      </c>
      <c r="AO378" s="34">
        <f t="shared" si="353"/>
        <v>-2.7817784276074065E-7</v>
      </c>
      <c r="AP378" s="34">
        <f t="shared" si="354"/>
        <v>-9.6995853384740371E-6</v>
      </c>
      <c r="AQ378" s="34">
        <f t="shared" si="355"/>
        <v>-2.1101107689491805E-5</v>
      </c>
      <c r="AR378" s="34">
        <f t="shared" si="356"/>
        <v>-4.387772838621018E-6</v>
      </c>
      <c r="AS378" s="34">
        <f t="shared" si="357"/>
        <v>1.4643676200520872E-6</v>
      </c>
      <c r="AT378" s="34">
        <f t="shared" si="358"/>
        <v>6.4811530970931841E-6</v>
      </c>
      <c r="AU378" s="34">
        <f t="shared" si="359"/>
        <v>-7.0525120252851181E-5</v>
      </c>
      <c r="AV378" s="34">
        <f t="shared" si="360"/>
        <v>1.5681912787224306E-6</v>
      </c>
      <c r="AW378" s="53">
        <f t="shared" si="361"/>
        <v>-5.4446279994980751E-3</v>
      </c>
      <c r="AX378" s="52">
        <f t="shared" si="362"/>
        <v>-4.0515162971210827E-6</v>
      </c>
      <c r="AY378" s="34">
        <f t="shared" si="363"/>
        <v>5.7518797585975889E-6</v>
      </c>
      <c r="AZ378" s="34">
        <f t="shared" si="364"/>
        <v>-3.6695277371157076E-6</v>
      </c>
      <c r="BA378" s="34">
        <f t="shared" si="365"/>
        <v>-1.5071050088133475E-5</v>
      </c>
      <c r="BB378" s="34">
        <f t="shared" si="366"/>
        <v>1.6422847627373116E-6</v>
      </c>
      <c r="BC378" s="34">
        <f t="shared" si="367"/>
        <v>7.4944252214104168E-6</v>
      </c>
      <c r="BD378" s="34">
        <f t="shared" si="368"/>
        <v>1.2511210698451514E-5</v>
      </c>
      <c r="BE378" s="34">
        <f t="shared" si="369"/>
        <v>-6.4495062651492852E-5</v>
      </c>
      <c r="BF378" s="34">
        <f t="shared" si="370"/>
        <v>7.5982488800807602E-6</v>
      </c>
      <c r="BG378" s="53">
        <f t="shared" si="371"/>
        <v>-5.4385979418967167E-3</v>
      </c>
      <c r="BH378" s="32">
        <v>3.4156667634288596E-6</v>
      </c>
      <c r="BI378" s="33">
        <v>1.3219062819147531E-5</v>
      </c>
      <c r="BJ378" s="33">
        <v>3.7976553234342347E-6</v>
      </c>
      <c r="BK378" s="33">
        <v>-7.6038670275835329E-6</v>
      </c>
      <c r="BL378" s="33">
        <v>9.1094678232872539E-6</v>
      </c>
      <c r="BM378" s="33">
        <v>1.4961608281960359E-5</v>
      </c>
      <c r="BN378" s="33">
        <v>1.9978393759001456E-5</v>
      </c>
      <c r="BO378" s="33">
        <v>-5.7027879590942909E-5</v>
      </c>
      <c r="BP378" s="33">
        <v>1.5065431940630702E-5</v>
      </c>
      <c r="BQ378" s="35">
        <v>-5.4311307588361668E-3</v>
      </c>
      <c r="BR378" s="32">
        <v>-1.0081573898479412E-5</v>
      </c>
      <c r="BS378" s="33">
        <v>-2.7817784276074065E-7</v>
      </c>
      <c r="BT378" s="33">
        <v>-9.6995853384740371E-6</v>
      </c>
      <c r="BU378" s="33">
        <v>-2.1101107689491805E-5</v>
      </c>
      <c r="BV378" s="33">
        <v>-4.387772838621018E-6</v>
      </c>
      <c r="BW378" s="33">
        <v>1.4643676200520872E-6</v>
      </c>
      <c r="BX378" s="33">
        <v>6.4811530970931841E-6</v>
      </c>
      <c r="BY378" s="33">
        <v>-7.0525120252851181E-5</v>
      </c>
      <c r="BZ378" s="33">
        <v>1.5681912787224306E-6</v>
      </c>
      <c r="CA378" s="35">
        <v>-5.4446279994980751E-3</v>
      </c>
      <c r="CB378" s="52">
        <v>-4.0515162971210827E-6</v>
      </c>
      <c r="CC378" s="34">
        <v>5.7518797585975889E-6</v>
      </c>
      <c r="CD378" s="34">
        <v>-3.6695277371157076E-6</v>
      </c>
      <c r="CE378" s="34">
        <v>-1.5071050088133475E-5</v>
      </c>
      <c r="CF378" s="34">
        <v>1.6422847627373116E-6</v>
      </c>
      <c r="CG378" s="34">
        <v>7.4944252214104168E-6</v>
      </c>
      <c r="CH378" s="34">
        <v>1.2511210698451514E-5</v>
      </c>
      <c r="CI378" s="34">
        <v>-6.4495062651492852E-5</v>
      </c>
      <c r="CJ378" s="34">
        <v>7.5982488800807602E-6</v>
      </c>
      <c r="CK378" s="53">
        <v>-5.4385979418967167E-3</v>
      </c>
      <c r="CL378" s="33">
        <v>0</v>
      </c>
      <c r="CM378" s="33">
        <f t="shared" ref="CM378:CM393" si="384">(D378/D$767)/($C378/$C$767)-1</f>
        <v>9.2393201952984949E-3</v>
      </c>
      <c r="CN378" s="33">
        <f t="shared" si="328"/>
        <v>4.6051726376765689E-3</v>
      </c>
      <c r="CO378" s="33">
        <f t="shared" si="329"/>
        <v>3.7006478433680989E-3</v>
      </c>
      <c r="CP378" s="33">
        <f t="shared" si="330"/>
        <v>3.8797393375762379E-3</v>
      </c>
      <c r="CQ378" s="33">
        <f t="shared" si="331"/>
        <v>3.1793663111208126E-3</v>
      </c>
      <c r="CR378" s="33">
        <f t="shared" si="332"/>
        <v>3.111974142999907E-3</v>
      </c>
      <c r="CS378" s="33">
        <f t="shared" si="333"/>
        <v>7.8206902564328384E-3</v>
      </c>
      <c r="CT378" s="33">
        <f t="shared" si="334"/>
        <v>8.2032734170982557E-3</v>
      </c>
      <c r="CU378" s="33">
        <f t="shared" si="335"/>
        <v>3.3386754726913992E-3</v>
      </c>
      <c r="CV378" s="33">
        <f t="shared" si="336"/>
        <v>4.3321192809075981E-3</v>
      </c>
      <c r="CW378" s="33">
        <f t="shared" si="337"/>
        <v>6.5003387923938671E-3</v>
      </c>
      <c r="CX378" s="35">
        <f t="shared" si="338"/>
        <v>6.8702806790794657E-3</v>
      </c>
    </row>
    <row r="379" spans="1:102" x14ac:dyDescent="0.3">
      <c r="A379" s="21">
        <v>43664</v>
      </c>
      <c r="B379" s="22">
        <v>2995.11</v>
      </c>
      <c r="C379" s="23">
        <v>5347.94</v>
      </c>
      <c r="D379" s="23">
        <v>6021.1509999999998</v>
      </c>
      <c r="E379" s="23">
        <f t="shared" si="372"/>
        <v>5326.1090362815812</v>
      </c>
      <c r="F379" s="23">
        <f>VLOOKUP($A379,Data!S$7:T$800,2,0)</f>
        <v>295.53139800000002</v>
      </c>
      <c r="G379" s="23">
        <f>VLOOKUP($A379,Data!V$7:Y$800,4,0)</f>
        <v>29.152495538050626</v>
      </c>
      <c r="H379" s="23">
        <f>VLOOKUP($A379,Data!P$7:Q$800,2,0)</f>
        <v>52.991799999999998</v>
      </c>
      <c r="I379" s="23">
        <f>VLOOKUP($A379,Data!K$7:N$800,4,0)</f>
        <v>55.507599970614663</v>
      </c>
      <c r="J379" s="23">
        <f>VLOOKUP($A379,Data!AA$7:AB$800,2,0)</f>
        <v>542.8175</v>
      </c>
      <c r="K379" s="23">
        <f>VLOOKUP($A379,Data!AD$7:AE$800,2,0)</f>
        <v>54.848599999999998</v>
      </c>
      <c r="L379" s="23">
        <f>VLOOKUP($A379,Data!AL$7:AO$800,4,0)</f>
        <v>292.71095569798797</v>
      </c>
      <c r="M379" s="23">
        <f>VLOOKUP($A379,Data!AG$7:AJ$800,4,0)</f>
        <v>29.558731345330443</v>
      </c>
      <c r="N379" s="23">
        <f>VLOOKUP($A379,Data!AQ$7:AU$800,5,0)</f>
        <v>29.771753123608164</v>
      </c>
      <c r="O379" s="24">
        <f>VLOOKUP($A379,Data!AQ$7:AW$800,7,0)</f>
        <v>29.928593218951146</v>
      </c>
      <c r="P379" s="32">
        <f t="shared" si="339"/>
        <v>3.5819355184592006E-3</v>
      </c>
      <c r="Q379" s="33">
        <f t="shared" si="325"/>
        <v>3.6539569519955517E-3</v>
      </c>
      <c r="R379" s="33">
        <f t="shared" si="326"/>
        <v>3.6844179276445121E-3</v>
      </c>
      <c r="S379" s="34">
        <f t="shared" si="340"/>
        <v>3.6690455662667155E-3</v>
      </c>
      <c r="T379" s="33">
        <f t="shared" si="341"/>
        <v>3.6688127705220008E-3</v>
      </c>
      <c r="U379" s="33">
        <f t="shared" si="373"/>
        <v>3.6682581622360377E-3</v>
      </c>
      <c r="V379" s="33">
        <f t="shared" si="374"/>
        <v>3.670593583090298E-3</v>
      </c>
      <c r="W379" s="33">
        <f t="shared" si="375"/>
        <v>3.5310734463276372E-3</v>
      </c>
      <c r="X379" s="33">
        <f t="shared" si="376"/>
        <v>3.6819591950243424E-3</v>
      </c>
      <c r="Y379" s="33">
        <f t="shared" si="377"/>
        <v>3.705662435196766E-3</v>
      </c>
      <c r="Z379" s="33">
        <f t="shared" si="378"/>
        <v>3.6865686684521837E-3</v>
      </c>
      <c r="AA379" s="33">
        <f t="shared" si="379"/>
        <v>3.660858056542704E-3</v>
      </c>
      <c r="AB379" s="33">
        <f t="shared" si="380"/>
        <v>3.6691087612596984E-3</v>
      </c>
      <c r="AC379" s="35">
        <f t="shared" si="381"/>
        <v>8.7767923953958604E-3</v>
      </c>
      <c r="AD379" s="32">
        <f t="shared" si="342"/>
        <v>1.4855818526449127E-5</v>
      </c>
      <c r="AE379" s="33">
        <f t="shared" si="343"/>
        <v>1.4301210240486029E-5</v>
      </c>
      <c r="AF379" s="33">
        <f t="shared" si="344"/>
        <v>1.6636631094746335E-5</v>
      </c>
      <c r="AG379" s="33">
        <f t="shared" si="345"/>
        <v>-1.2288350566791451E-4</v>
      </c>
      <c r="AH379" s="33">
        <f t="shared" si="346"/>
        <v>2.800224302879073E-5</v>
      </c>
      <c r="AI379" s="33">
        <f t="shared" si="347"/>
        <v>5.1705483201214264E-5</v>
      </c>
      <c r="AJ379" s="33">
        <f t="shared" si="348"/>
        <v>3.2611716456631967E-5</v>
      </c>
      <c r="AK379" s="33">
        <f t="shared" si="349"/>
        <v>6.9011045471523147E-6</v>
      </c>
      <c r="AL379" s="33">
        <f t="shared" si="350"/>
        <v>1.5151809264146721E-5</v>
      </c>
      <c r="AM379" s="35">
        <f t="shared" si="351"/>
        <v>5.1228354434003087E-3</v>
      </c>
      <c r="AN379" s="52">
        <f t="shared" si="352"/>
        <v>-1.5605157122511315E-5</v>
      </c>
      <c r="AO379" s="34">
        <f t="shared" si="353"/>
        <v>-1.6159765408474414E-5</v>
      </c>
      <c r="AP379" s="34">
        <f t="shared" si="354"/>
        <v>-1.3824344554214107E-5</v>
      </c>
      <c r="AQ379" s="34">
        <f t="shared" si="355"/>
        <v>-1.5334448131687495E-4</v>
      </c>
      <c r="AR379" s="34">
        <f t="shared" si="356"/>
        <v>-2.4587326201697124E-6</v>
      </c>
      <c r="AS379" s="34">
        <f t="shared" si="357"/>
        <v>2.1244507552253822E-5</v>
      </c>
      <c r="AT379" s="34">
        <f t="shared" si="358"/>
        <v>2.1507408076715251E-6</v>
      </c>
      <c r="AU379" s="34">
        <f t="shared" si="359"/>
        <v>-2.3559871101808127E-5</v>
      </c>
      <c r="AV379" s="34">
        <f t="shared" si="360"/>
        <v>-1.5309166384813722E-5</v>
      </c>
      <c r="AW379" s="53">
        <f t="shared" si="361"/>
        <v>5.0923744677513483E-3</v>
      </c>
      <c r="AX379" s="52">
        <f t="shared" si="362"/>
        <v>-2.3279574468126896E-7</v>
      </c>
      <c r="AY379" s="34">
        <f t="shared" si="363"/>
        <v>-7.8740403064436748E-7</v>
      </c>
      <c r="AZ379" s="34">
        <f t="shared" si="364"/>
        <v>1.5480168236159386E-6</v>
      </c>
      <c r="BA379" s="34">
        <f t="shared" si="365"/>
        <v>-1.379721199390449E-4</v>
      </c>
      <c r="BB379" s="34">
        <f t="shared" si="366"/>
        <v>1.2913628757660334E-5</v>
      </c>
      <c r="BC379" s="34">
        <f t="shared" si="367"/>
        <v>3.6616868930083868E-5</v>
      </c>
      <c r="BD379" s="34">
        <f t="shared" si="368"/>
        <v>1.7523102185501571E-5</v>
      </c>
      <c r="BE379" s="34">
        <f t="shared" si="369"/>
        <v>-8.1875097239780814E-6</v>
      </c>
      <c r="BF379" s="34">
        <f t="shared" si="370"/>
        <v>6.3194993016324474E-8</v>
      </c>
      <c r="BG379" s="53">
        <f t="shared" si="371"/>
        <v>5.1077468291291783E-3</v>
      </c>
      <c r="BH379" s="32">
        <v>1.4855818526449127E-5</v>
      </c>
      <c r="BI379" s="33">
        <v>1.4301210240486029E-5</v>
      </c>
      <c r="BJ379" s="33">
        <v>1.6636631094746335E-5</v>
      </c>
      <c r="BK379" s="33">
        <v>-1.2288350566791451E-4</v>
      </c>
      <c r="BL379" s="33">
        <v>2.800224302879073E-5</v>
      </c>
      <c r="BM379" s="33">
        <v>5.1705483201214264E-5</v>
      </c>
      <c r="BN379" s="33">
        <v>3.2611716456631967E-5</v>
      </c>
      <c r="BO379" s="33">
        <v>6.9011045471523147E-6</v>
      </c>
      <c r="BP379" s="33">
        <v>1.5151809264146721E-5</v>
      </c>
      <c r="BQ379" s="35">
        <v>5.1228354434003087E-3</v>
      </c>
      <c r="BR379" s="32">
        <v>-1.5605157122511315E-5</v>
      </c>
      <c r="BS379" s="33">
        <v>-1.6159765408474414E-5</v>
      </c>
      <c r="BT379" s="33">
        <v>-1.3824344554214107E-5</v>
      </c>
      <c r="BU379" s="33">
        <v>-1.5334448131687495E-4</v>
      </c>
      <c r="BV379" s="33">
        <v>-2.4587326201697124E-6</v>
      </c>
      <c r="BW379" s="33">
        <v>2.1244507552253822E-5</v>
      </c>
      <c r="BX379" s="33">
        <v>2.1507408076715251E-6</v>
      </c>
      <c r="BY379" s="33">
        <v>-2.3559871101808127E-5</v>
      </c>
      <c r="BZ379" s="33">
        <v>-1.5309166384813722E-5</v>
      </c>
      <c r="CA379" s="35">
        <v>5.0923744677513483E-3</v>
      </c>
      <c r="CB379" s="52">
        <v>-2.3279574468126896E-7</v>
      </c>
      <c r="CC379" s="34">
        <v>-7.8740403064436748E-7</v>
      </c>
      <c r="CD379" s="34">
        <v>1.5480168236159386E-6</v>
      </c>
      <c r="CE379" s="34">
        <v>-1.379721199390449E-4</v>
      </c>
      <c r="CF379" s="34">
        <v>1.2913628757660334E-5</v>
      </c>
      <c r="CG379" s="34">
        <v>3.6616868930083868E-5</v>
      </c>
      <c r="CH379" s="34">
        <v>1.7523102185501571E-5</v>
      </c>
      <c r="CI379" s="34">
        <v>-8.1875097239780814E-6</v>
      </c>
      <c r="CJ379" s="34">
        <v>6.3194993016324474E-8</v>
      </c>
      <c r="CK379" s="53">
        <v>5.1077468291291783E-3</v>
      </c>
      <c r="CL379" s="33">
        <v>0</v>
      </c>
      <c r="CM379" s="33">
        <f t="shared" si="384"/>
        <v>9.225614141639138E-3</v>
      </c>
      <c r="CN379" s="33">
        <f t="shared" si="328"/>
        <v>4.5976247032755158E-3</v>
      </c>
      <c r="CO379" s="33">
        <f t="shared" si="329"/>
        <v>3.6971983336131498E-3</v>
      </c>
      <c r="CP379" s="33">
        <f t="shared" si="330"/>
        <v>3.8663870477391171E-3</v>
      </c>
      <c r="CQ379" s="33">
        <f t="shared" si="331"/>
        <v>3.1755330213643074E-3</v>
      </c>
      <c r="CR379" s="33">
        <f t="shared" si="332"/>
        <v>3.1196489316154263E-3</v>
      </c>
      <c r="CS379" s="33">
        <f t="shared" si="333"/>
        <v>7.8114528199046962E-3</v>
      </c>
      <c r="CT379" s="33">
        <f t="shared" si="334"/>
        <v>8.1880959598903402E-3</v>
      </c>
      <c r="CU379" s="33">
        <f t="shared" si="335"/>
        <v>3.3185067421679371E-3</v>
      </c>
      <c r="CV379" s="33">
        <f t="shared" si="336"/>
        <v>4.3897519414268782E-3</v>
      </c>
      <c r="CW379" s="33">
        <f t="shared" si="337"/>
        <v>6.4850818290878021E-3</v>
      </c>
      <c r="CX379" s="35">
        <f t="shared" si="338"/>
        <v>1.2402797809782706E-2</v>
      </c>
    </row>
    <row r="380" spans="1:102" x14ac:dyDescent="0.3">
      <c r="A380" s="21">
        <v>43663</v>
      </c>
      <c r="B380" s="22">
        <v>2984.42</v>
      </c>
      <c r="C380" s="23">
        <v>5328.47</v>
      </c>
      <c r="D380" s="23">
        <v>5999.0479999999998</v>
      </c>
      <c r="E380" s="23">
        <f t="shared" si="372"/>
        <v>5306.6387369519889</v>
      </c>
      <c r="F380" s="23">
        <f>VLOOKUP($A380,Data!S$7:T$800,2,0)</f>
        <v>294.45111200000002</v>
      </c>
      <c r="G380" s="23">
        <f>VLOOKUP($A380,Data!V$7:Y$800,4,0)</f>
        <v>29.045947504039056</v>
      </c>
      <c r="H380" s="23">
        <f>VLOOKUP($A380,Data!P$7:Q$800,2,0)</f>
        <v>52.798000000000002</v>
      </c>
      <c r="I380" s="23">
        <f>VLOOKUP($A380,Data!K$7:N$800,4,0)</f>
        <v>55.312288218430936</v>
      </c>
      <c r="J380" s="23">
        <f>VLOOKUP($A380,Data!AA$7:AB$800,2,0)</f>
        <v>540.82619999999997</v>
      </c>
      <c r="K380" s="23">
        <f>VLOOKUP($A380,Data!AD$7:AE$800,2,0)</f>
        <v>54.646099999999997</v>
      </c>
      <c r="L380" s="23">
        <f>VLOOKUP($A380,Data!AL$7:AO$800,4,0)</f>
        <v>291.63582022056448</v>
      </c>
      <c r="M380" s="23">
        <f>VLOOKUP($A380,Data!AG$7:AJ$800,4,0)</f>
        <v>29.450915723232487</v>
      </c>
      <c r="N380" s="23">
        <f>VLOOKUP($A380,Data!AQ$7:AU$800,5,0)</f>
        <v>29.662916656220311</v>
      </c>
      <c r="O380" s="24">
        <f>VLOOKUP($A380,Data!AQ$7:AW$800,7,0)</f>
        <v>29.668201573000168</v>
      </c>
      <c r="P380" s="32">
        <f t="shared" si="339"/>
        <v>-6.5312046444121474E-3</v>
      </c>
      <c r="Q380" s="33">
        <f t="shared" si="325"/>
        <v>-6.5200692093132506E-3</v>
      </c>
      <c r="R380" s="33">
        <f t="shared" si="326"/>
        <v>-6.5163000240461288E-3</v>
      </c>
      <c r="S380" s="34">
        <f t="shared" si="340"/>
        <v>-6.518535717101032E-3</v>
      </c>
      <c r="T380" s="33">
        <f t="shared" si="341"/>
        <v>-6.511490409536691E-3</v>
      </c>
      <c r="U380" s="33">
        <f t="shared" si="373"/>
        <v>-6.5137452702123122E-3</v>
      </c>
      <c r="V380" s="33">
        <f t="shared" si="374"/>
        <v>-6.527437251739987E-3</v>
      </c>
      <c r="W380" s="33">
        <f t="shared" si="375"/>
        <v>-6.4900894579897894E-3</v>
      </c>
      <c r="X380" s="33">
        <f t="shared" si="376"/>
        <v>-6.5194005898872032E-3</v>
      </c>
      <c r="Y380" s="33">
        <f t="shared" si="377"/>
        <v>-6.5049932822945911E-3</v>
      </c>
      <c r="Z380" s="33">
        <f t="shared" si="378"/>
        <v>-6.529953458696558E-3</v>
      </c>
      <c r="AA380" s="33">
        <f t="shared" si="379"/>
        <v>-6.5507301612840463E-3</v>
      </c>
      <c r="AB380" s="33">
        <f t="shared" si="380"/>
        <v>-6.5057181023373545E-3</v>
      </c>
      <c r="AC380" s="35">
        <f t="shared" si="381"/>
        <v>-5.2651556501058794E-3</v>
      </c>
      <c r="AD380" s="32">
        <f t="shared" si="342"/>
        <v>8.5787997765596202E-6</v>
      </c>
      <c r="AE380" s="33">
        <f t="shared" si="343"/>
        <v>6.3239391009384249E-6</v>
      </c>
      <c r="AF380" s="33">
        <f t="shared" si="344"/>
        <v>-7.3680424267363875E-6</v>
      </c>
      <c r="AG380" s="33">
        <f t="shared" si="345"/>
        <v>2.9979751323461201E-5</v>
      </c>
      <c r="AH380" s="33">
        <f t="shared" si="346"/>
        <v>6.686194260474565E-7</v>
      </c>
      <c r="AI380" s="33">
        <f t="shared" si="347"/>
        <v>1.5075927018659563E-5</v>
      </c>
      <c r="AJ380" s="33">
        <f t="shared" si="348"/>
        <v>-9.8842493833073419E-6</v>
      </c>
      <c r="AK380" s="33">
        <f t="shared" si="349"/>
        <v>-3.0660951970795658E-5</v>
      </c>
      <c r="AL380" s="33">
        <f t="shared" si="350"/>
        <v>1.4351106975896144E-5</v>
      </c>
      <c r="AM380" s="35">
        <f t="shared" si="351"/>
        <v>1.2549135592073712E-3</v>
      </c>
      <c r="AN380" s="52">
        <f t="shared" si="352"/>
        <v>4.8096145094378429E-6</v>
      </c>
      <c r="AO380" s="34">
        <f t="shared" si="353"/>
        <v>2.5547538338166476E-6</v>
      </c>
      <c r="AP380" s="34">
        <f t="shared" si="354"/>
        <v>-1.1137227693858165E-5</v>
      </c>
      <c r="AQ380" s="34">
        <f t="shared" si="355"/>
        <v>2.6210566056339424E-5</v>
      </c>
      <c r="AR380" s="34">
        <f t="shared" si="356"/>
        <v>-3.1005658410743209E-6</v>
      </c>
      <c r="AS380" s="34">
        <f t="shared" si="357"/>
        <v>1.1306741751537785E-5</v>
      </c>
      <c r="AT380" s="34">
        <f t="shared" si="358"/>
        <v>-1.3653434650429119E-5</v>
      </c>
      <c r="AU380" s="34">
        <f t="shared" si="359"/>
        <v>-3.4430137237917435E-5</v>
      </c>
      <c r="AV380" s="34">
        <f t="shared" si="360"/>
        <v>1.0581921708774367E-5</v>
      </c>
      <c r="AW380" s="53">
        <f t="shared" si="361"/>
        <v>1.2511443739402495E-3</v>
      </c>
      <c r="AX380" s="52">
        <f t="shared" si="362"/>
        <v>7.0453075643461816E-6</v>
      </c>
      <c r="AY380" s="34">
        <f t="shared" si="363"/>
        <v>4.7904468887249863E-6</v>
      </c>
      <c r="AZ380" s="34">
        <f t="shared" si="364"/>
        <v>-8.9015346389498262E-6</v>
      </c>
      <c r="BA380" s="34">
        <f t="shared" si="365"/>
        <v>2.8446259111247763E-5</v>
      </c>
      <c r="BB380" s="34">
        <f t="shared" si="366"/>
        <v>-8.6487278616598218E-7</v>
      </c>
      <c r="BC380" s="34">
        <f t="shared" si="367"/>
        <v>1.3542434806446124E-5</v>
      </c>
      <c r="BD380" s="34">
        <f t="shared" si="368"/>
        <v>-1.1417741595520781E-5</v>
      </c>
      <c r="BE380" s="34">
        <f t="shared" si="369"/>
        <v>-3.2194444183009097E-5</v>
      </c>
      <c r="BF380" s="34">
        <f t="shared" si="370"/>
        <v>1.2817614763682705E-5</v>
      </c>
      <c r="BG380" s="53">
        <f t="shared" si="371"/>
        <v>1.2533800669951578E-3</v>
      </c>
      <c r="BH380" s="32">
        <v>8.5787997765596202E-6</v>
      </c>
      <c r="BI380" s="33">
        <v>6.3239391009384249E-6</v>
      </c>
      <c r="BJ380" s="33">
        <v>-7.3680424267363875E-6</v>
      </c>
      <c r="BK380" s="33">
        <v>2.9979751323461201E-5</v>
      </c>
      <c r="BL380" s="33">
        <v>6.686194260474565E-7</v>
      </c>
      <c r="BM380" s="33">
        <v>1.5075927018659563E-5</v>
      </c>
      <c r="BN380" s="33">
        <v>-9.8842493833073419E-6</v>
      </c>
      <c r="BO380" s="33">
        <v>-3.0660951970795658E-5</v>
      </c>
      <c r="BP380" s="33">
        <v>1.4351106975896144E-5</v>
      </c>
      <c r="BQ380" s="35">
        <v>1.2549135592073712E-3</v>
      </c>
      <c r="BR380" s="32">
        <v>4.8096145094378429E-6</v>
      </c>
      <c r="BS380" s="33">
        <v>2.5547538338166476E-6</v>
      </c>
      <c r="BT380" s="33">
        <v>-1.1137227693858165E-5</v>
      </c>
      <c r="BU380" s="33">
        <v>2.6210566056339424E-5</v>
      </c>
      <c r="BV380" s="33">
        <v>-3.1005658410743209E-6</v>
      </c>
      <c r="BW380" s="33">
        <v>1.1306741751537785E-5</v>
      </c>
      <c r="BX380" s="33">
        <v>-1.3653434650429119E-5</v>
      </c>
      <c r="BY380" s="33">
        <v>-3.4430137237917435E-5</v>
      </c>
      <c r="BZ380" s="33">
        <v>1.0581921708774367E-5</v>
      </c>
      <c r="CA380" s="35">
        <v>1.2511443739402495E-3</v>
      </c>
      <c r="CB380" s="52">
        <v>7.0453075643461816E-6</v>
      </c>
      <c r="CC380" s="34">
        <v>4.7904468887249863E-6</v>
      </c>
      <c r="CD380" s="34">
        <v>-8.9015346389498262E-6</v>
      </c>
      <c r="CE380" s="34">
        <v>2.8446259111247763E-5</v>
      </c>
      <c r="CF380" s="34">
        <v>-8.6487278616598218E-7</v>
      </c>
      <c r="CG380" s="34">
        <v>1.3542434806446124E-5</v>
      </c>
      <c r="CH380" s="34">
        <v>-1.1417741595520781E-5</v>
      </c>
      <c r="CI380" s="34">
        <v>-3.2194444183009097E-5</v>
      </c>
      <c r="CJ380" s="34">
        <v>1.2817614763682705E-5</v>
      </c>
      <c r="CK380" s="53">
        <v>1.2533800669951578E-3</v>
      </c>
      <c r="CL380" s="33">
        <v>0</v>
      </c>
      <c r="CM380" s="33">
        <f t="shared" si="384"/>
        <v>9.1949849953580909E-3</v>
      </c>
      <c r="CN380" s="33">
        <f t="shared" si="328"/>
        <v>4.5825221292510321E-3</v>
      </c>
      <c r="CO380" s="33">
        <f t="shared" si="329"/>
        <v>3.6823420949374519E-3</v>
      </c>
      <c r="CP380" s="33">
        <f t="shared" si="330"/>
        <v>3.8520830143717877E-3</v>
      </c>
      <c r="CQ380" s="33">
        <f t="shared" si="331"/>
        <v>3.1589045962885365E-3</v>
      </c>
      <c r="CR380" s="33">
        <f t="shared" si="332"/>
        <v>3.2424820578900171E-3</v>
      </c>
      <c r="CS380" s="33">
        <f t="shared" si="333"/>
        <v>7.7833353659937377E-3</v>
      </c>
      <c r="CT380" s="33">
        <f t="shared" si="334"/>
        <v>8.1361595659750208E-3</v>
      </c>
      <c r="CU380" s="33">
        <f t="shared" si="335"/>
        <v>3.2859069847546163E-3</v>
      </c>
      <c r="CV380" s="33">
        <f t="shared" si="336"/>
        <v>4.3828458250545488E-3</v>
      </c>
      <c r="CW380" s="33">
        <f t="shared" si="337"/>
        <v>6.4698875087148E-3</v>
      </c>
      <c r="CX380" s="35">
        <f t="shared" si="338"/>
        <v>7.2615485515574729E-3</v>
      </c>
    </row>
    <row r="381" spans="1:102" x14ac:dyDescent="0.3">
      <c r="A381" s="21">
        <v>43662</v>
      </c>
      <c r="B381" s="22">
        <v>3004.04</v>
      </c>
      <c r="C381" s="23">
        <v>5363.44</v>
      </c>
      <c r="D381" s="23">
        <v>6038.3959999999997</v>
      </c>
      <c r="E381" s="23">
        <f t="shared" si="372"/>
        <v>5341.4572165997615</v>
      </c>
      <c r="F381" s="23">
        <f>VLOOKUP($A381,Data!S$7:T$800,2,0)</f>
        <v>296.38099399999999</v>
      </c>
      <c r="G381" s="23">
        <f>VLOOKUP($A381,Data!V$7:Y$800,4,0)</f>
        <v>29.236385874245524</v>
      </c>
      <c r="H381" s="23">
        <f>VLOOKUP($A381,Data!P$7:Q$800,2,0)</f>
        <v>53.1449</v>
      </c>
      <c r="I381" s="23">
        <f>VLOOKUP($A381,Data!K$7:N$800,4,0)</f>
        <v>55.673614959970827</v>
      </c>
      <c r="J381" s="23">
        <f>VLOOKUP($A381,Data!AA$7:AB$800,2,0)</f>
        <v>544.37519999999995</v>
      </c>
      <c r="K381" s="23">
        <f>VLOOKUP($A381,Data!AD$7:AE$800,2,0)</f>
        <v>55.003900000000002</v>
      </c>
      <c r="L381" s="23">
        <f>VLOOKUP($A381,Data!AL$7:AO$800,4,0)</f>
        <v>293.55270572663386</v>
      </c>
      <c r="M381" s="23">
        <f>VLOOKUP($A381,Data!AG$7:AJ$800,4,0)</f>
        <v>29.645112858167153</v>
      </c>
      <c r="N381" s="23">
        <f>VLOOKUP($A381,Data!AQ$7:AU$800,5,0)</f>
        <v>29.857158915460989</v>
      </c>
      <c r="O381" s="24">
        <f>VLOOKUP($A381,Data!AQ$7:AW$800,7,0)</f>
        <v>29.82523608327979</v>
      </c>
      <c r="P381" s="32">
        <f t="shared" si="339"/>
        <v>-3.4037753375577573E-3</v>
      </c>
      <c r="Q381" s="33">
        <f t="shared" si="325"/>
        <v>-3.3818687240322332E-3</v>
      </c>
      <c r="R381" s="33">
        <f t="shared" si="326"/>
        <v>-3.3721048645225515E-3</v>
      </c>
      <c r="S381" s="34">
        <f t="shared" si="340"/>
        <v>-3.3768554354778324E-3</v>
      </c>
      <c r="T381" s="33">
        <f t="shared" si="341"/>
        <v>-3.3786621121334459E-3</v>
      </c>
      <c r="U381" s="33">
        <f t="shared" si="373"/>
        <v>-3.3781720521414149E-3</v>
      </c>
      <c r="V381" s="33">
        <f t="shared" si="374"/>
        <v>-3.3792716750647989E-3</v>
      </c>
      <c r="W381" s="33">
        <f t="shared" si="375"/>
        <v>-3.3216783216782897E-3</v>
      </c>
      <c r="X381" s="33">
        <f t="shared" si="376"/>
        <v>-3.374656845200219E-3</v>
      </c>
      <c r="Y381" s="33">
        <f t="shared" si="377"/>
        <v>-3.3665702114705764E-3</v>
      </c>
      <c r="Z381" s="33">
        <f t="shared" si="378"/>
        <v>-3.3733135918512236E-3</v>
      </c>
      <c r="AA381" s="33">
        <f t="shared" si="379"/>
        <v>-3.3201881834290514E-3</v>
      </c>
      <c r="AB381" s="33">
        <f t="shared" si="380"/>
        <v>-3.3673432663474667E-3</v>
      </c>
      <c r="AC381" s="35">
        <f t="shared" si="381"/>
        <v>-4.3622026750451681E-3</v>
      </c>
      <c r="AD381" s="32">
        <f t="shared" si="342"/>
        <v>3.2066118987872372E-6</v>
      </c>
      <c r="AE381" s="33">
        <f t="shared" si="343"/>
        <v>3.6966718908182372E-6</v>
      </c>
      <c r="AF381" s="33">
        <f t="shared" si="344"/>
        <v>2.59704896743429E-6</v>
      </c>
      <c r="AG381" s="33">
        <f t="shared" si="345"/>
        <v>6.0190402353943462E-5</v>
      </c>
      <c r="AH381" s="33">
        <f t="shared" si="346"/>
        <v>7.2118788320141292E-6</v>
      </c>
      <c r="AI381" s="33">
        <f t="shared" si="347"/>
        <v>1.5298512561656707E-5</v>
      </c>
      <c r="AJ381" s="33">
        <f t="shared" si="348"/>
        <v>8.5551321810095615E-6</v>
      </c>
      <c r="AK381" s="33">
        <f t="shared" si="349"/>
        <v>6.1680540603181733E-5</v>
      </c>
      <c r="AL381" s="33">
        <f t="shared" si="350"/>
        <v>1.452545768476643E-5</v>
      </c>
      <c r="AM381" s="35">
        <f t="shared" si="351"/>
        <v>-9.8033395101293497E-4</v>
      </c>
      <c r="AN381" s="52">
        <f t="shared" si="352"/>
        <v>-6.5572476108943789E-6</v>
      </c>
      <c r="AO381" s="34">
        <f t="shared" si="353"/>
        <v>-6.0671876188633789E-6</v>
      </c>
      <c r="AP381" s="34">
        <f t="shared" si="354"/>
        <v>-7.1668105422473261E-6</v>
      </c>
      <c r="AQ381" s="34">
        <f t="shared" si="355"/>
        <v>5.0426542844261846E-5</v>
      </c>
      <c r="AR381" s="34">
        <f t="shared" si="356"/>
        <v>-2.5519806776674869E-6</v>
      </c>
      <c r="AS381" s="34">
        <f t="shared" si="357"/>
        <v>5.5346530519750914E-6</v>
      </c>
      <c r="AT381" s="34">
        <f t="shared" si="358"/>
        <v>-1.2087273286720546E-6</v>
      </c>
      <c r="AU381" s="34">
        <f t="shared" si="359"/>
        <v>5.1916681093500117E-5</v>
      </c>
      <c r="AV381" s="34">
        <f t="shared" si="360"/>
        <v>4.7615981750848135E-6</v>
      </c>
      <c r="AW381" s="53">
        <f t="shared" si="361"/>
        <v>-9.9009781052261658E-4</v>
      </c>
      <c r="AX381" s="52">
        <f t="shared" si="362"/>
        <v>-1.8066766555024927E-6</v>
      </c>
      <c r="AY381" s="34">
        <f t="shared" si="363"/>
        <v>-1.3166166634714926E-6</v>
      </c>
      <c r="AZ381" s="34">
        <f t="shared" si="364"/>
        <v>-2.4162395868554398E-6</v>
      </c>
      <c r="BA381" s="34">
        <f t="shared" si="365"/>
        <v>5.5177113799653732E-5</v>
      </c>
      <c r="BB381" s="34">
        <f t="shared" si="366"/>
        <v>2.1985902777243993E-6</v>
      </c>
      <c r="BC381" s="34">
        <f t="shared" si="367"/>
        <v>1.0285224007366978E-5</v>
      </c>
      <c r="BD381" s="34">
        <f t="shared" si="368"/>
        <v>3.5418436267198317E-6</v>
      </c>
      <c r="BE381" s="34">
        <f t="shared" si="369"/>
        <v>5.6667252048892003E-5</v>
      </c>
      <c r="BF381" s="34">
        <f t="shared" si="370"/>
        <v>9.5121691304766998E-6</v>
      </c>
      <c r="BG381" s="53">
        <f t="shared" si="371"/>
        <v>-9.853472395672247E-4</v>
      </c>
      <c r="BH381" s="32">
        <v>3.2066118987872372E-6</v>
      </c>
      <c r="BI381" s="33">
        <v>3.6966718908182372E-6</v>
      </c>
      <c r="BJ381" s="33">
        <v>2.59704896743429E-6</v>
      </c>
      <c r="BK381" s="33">
        <v>6.0190402353943462E-5</v>
      </c>
      <c r="BL381" s="33">
        <v>7.2118788320141292E-6</v>
      </c>
      <c r="BM381" s="33">
        <v>1.5298512561656707E-5</v>
      </c>
      <c r="BN381" s="33">
        <v>8.5551321810095615E-6</v>
      </c>
      <c r="BO381" s="33">
        <v>6.1680540603181733E-5</v>
      </c>
      <c r="BP381" s="33">
        <v>1.452545768476643E-5</v>
      </c>
      <c r="BQ381" s="35">
        <v>-9.8033395101293497E-4</v>
      </c>
      <c r="BR381" s="32">
        <v>-6.5572476108943789E-6</v>
      </c>
      <c r="BS381" s="33">
        <v>-6.0671876188633789E-6</v>
      </c>
      <c r="BT381" s="33">
        <v>-7.1668105422473261E-6</v>
      </c>
      <c r="BU381" s="33">
        <v>5.0426542844261846E-5</v>
      </c>
      <c r="BV381" s="33">
        <v>-2.5519806776674869E-6</v>
      </c>
      <c r="BW381" s="33">
        <v>5.5346530519750914E-6</v>
      </c>
      <c r="BX381" s="33">
        <v>-1.2087273286720546E-6</v>
      </c>
      <c r="BY381" s="33">
        <v>5.1916681093500117E-5</v>
      </c>
      <c r="BZ381" s="33">
        <v>4.7615981750848135E-6</v>
      </c>
      <c r="CA381" s="35">
        <v>-9.9009781052261658E-4</v>
      </c>
      <c r="CB381" s="52">
        <v>-1.8066766555024927E-6</v>
      </c>
      <c r="CC381" s="34">
        <v>-1.3166166634714926E-6</v>
      </c>
      <c r="CD381" s="34">
        <v>-2.4162395868554398E-6</v>
      </c>
      <c r="CE381" s="34">
        <v>5.5177113799653732E-5</v>
      </c>
      <c r="CF381" s="34">
        <v>2.1985902777243993E-6</v>
      </c>
      <c r="CG381" s="34">
        <v>1.0285224007366978E-5</v>
      </c>
      <c r="CH381" s="34">
        <v>3.5418436267198317E-6</v>
      </c>
      <c r="CI381" s="34">
        <v>5.6667252048892003E-5</v>
      </c>
      <c r="CJ381" s="34">
        <v>9.5121691304766998E-6</v>
      </c>
      <c r="CK381" s="53">
        <v>-9.853472395672247E-4</v>
      </c>
      <c r="CL381" s="33">
        <v>0</v>
      </c>
      <c r="CM381" s="33">
        <f t="shared" si="384"/>
        <v>9.191156202928763E-3</v>
      </c>
      <c r="CN381" s="33">
        <f t="shared" si="328"/>
        <v>4.5809715019573538E-3</v>
      </c>
      <c r="CO381" s="33">
        <f t="shared" si="329"/>
        <v>3.6736752711452603E-3</v>
      </c>
      <c r="CP381" s="33">
        <f t="shared" si="330"/>
        <v>3.8456930926096256E-3</v>
      </c>
      <c r="CQ381" s="33">
        <f t="shared" si="331"/>
        <v>3.1663444770126947E-3</v>
      </c>
      <c r="CR381" s="33">
        <f t="shared" si="332"/>
        <v>3.2122086204435796E-3</v>
      </c>
      <c r="CS381" s="33">
        <f t="shared" si="333"/>
        <v>7.7826571207257889E-3</v>
      </c>
      <c r="CT381" s="33">
        <f t="shared" si="334"/>
        <v>8.1208614647629851E-3</v>
      </c>
      <c r="CU381" s="33">
        <f t="shared" si="335"/>
        <v>3.2958888942664633E-3</v>
      </c>
      <c r="CV381" s="33">
        <f t="shared" si="336"/>
        <v>4.4138442213803586E-3</v>
      </c>
      <c r="CW381" s="33">
        <f t="shared" si="337"/>
        <v>6.4553489680438947E-3</v>
      </c>
      <c r="CX381" s="35">
        <f t="shared" si="338"/>
        <v>5.9908318554193762E-3</v>
      </c>
    </row>
    <row r="382" spans="1:102" x14ac:dyDescent="0.3">
      <c r="A382" s="21">
        <v>43661</v>
      </c>
      <c r="B382" s="22">
        <v>3014.3</v>
      </c>
      <c r="C382" s="23">
        <v>5381.64</v>
      </c>
      <c r="D382" s="23">
        <v>6058.8270000000002</v>
      </c>
      <c r="E382" s="23">
        <f t="shared" si="372"/>
        <v>5359.5556612662549</v>
      </c>
      <c r="F382" s="23">
        <f>VLOOKUP($A382,Data!S$7:T$800,2,0)</f>
        <v>297.38576</v>
      </c>
      <c r="G382" s="23">
        <f>VLOOKUP($A382,Data!V$7:Y$800,4,0)</f>
        <v>29.33548619384154</v>
      </c>
      <c r="H382" s="23">
        <f>VLOOKUP($A382,Data!P$7:Q$800,2,0)</f>
        <v>53.325099999999999</v>
      </c>
      <c r="I382" s="23">
        <f>VLOOKUP($A382,Data!K$7:N$800,4,0)</f>
        <v>55.859161124545366</v>
      </c>
      <c r="J382" s="23">
        <f>VLOOKUP($A382,Data!AA$7:AB$800,2,0)</f>
        <v>546.21849999999995</v>
      </c>
      <c r="K382" s="23">
        <f>VLOOKUP($A382,Data!AD$7:AE$800,2,0)</f>
        <v>55.189700000000002</v>
      </c>
      <c r="L382" s="23">
        <f>VLOOKUP($A382,Data!AL$7:AO$800,4,0)</f>
        <v>294.54630277320825</v>
      </c>
      <c r="M382" s="23">
        <f>VLOOKUP($A382,Data!AG$7:AJ$800,4,0)</f>
        <v>29.743868097554124</v>
      </c>
      <c r="N382" s="23">
        <f>VLOOKUP($A382,Data!AQ$7:AU$800,5,0)</f>
        <v>29.9580379126993</v>
      </c>
      <c r="O382" s="24">
        <f>VLOOKUP($A382,Data!AQ$7:AW$800,7,0)</f>
        <v>29.955909833287972</v>
      </c>
      <c r="P382" s="32">
        <f t="shared" si="339"/>
        <v>1.7585947169163063E-4</v>
      </c>
      <c r="Q382" s="33">
        <f t="shared" si="325"/>
        <v>1.7469845930828676E-4</v>
      </c>
      <c r="R382" s="33">
        <f t="shared" si="326"/>
        <v>1.7432154500407471E-4</v>
      </c>
      <c r="S382" s="34">
        <f t="shared" si="340"/>
        <v>1.7432154500407471E-4</v>
      </c>
      <c r="T382" s="33">
        <f t="shared" si="341"/>
        <v>1.7019178182886563E-4</v>
      </c>
      <c r="U382" s="33">
        <f t="shared" si="373"/>
        <v>1.703595385604828E-4</v>
      </c>
      <c r="V382" s="33">
        <f t="shared" si="374"/>
        <v>1.7068047115298413E-4</v>
      </c>
      <c r="W382" s="33">
        <f t="shared" si="375"/>
        <v>1.7485574401132631E-4</v>
      </c>
      <c r="X382" s="33">
        <f t="shared" si="376"/>
        <v>1.6900855516532864E-4</v>
      </c>
      <c r="Y382" s="33">
        <f t="shared" si="377"/>
        <v>1.8122606683257381E-4</v>
      </c>
      <c r="Z382" s="33">
        <f t="shared" si="378"/>
        <v>1.6811376029379765E-4</v>
      </c>
      <c r="AA382" s="33">
        <f t="shared" si="379"/>
        <v>2.1265029314165851E-4</v>
      </c>
      <c r="AB382" s="33">
        <f t="shared" si="380"/>
        <v>2.1987692847069695E-4</v>
      </c>
      <c r="AC382" s="35">
        <f t="shared" si="381"/>
        <v>-1.5193753852541514E-3</v>
      </c>
      <c r="AD382" s="32">
        <f t="shared" si="342"/>
        <v>-4.5066774794211284E-6</v>
      </c>
      <c r="AE382" s="33">
        <f t="shared" si="343"/>
        <v>-4.3389207478039538E-6</v>
      </c>
      <c r="AF382" s="33">
        <f t="shared" si="344"/>
        <v>-4.017988155302632E-6</v>
      </c>
      <c r="AG382" s="33">
        <f t="shared" si="345"/>
        <v>1.5728470303955078E-7</v>
      </c>
      <c r="AH382" s="33">
        <f t="shared" si="346"/>
        <v>-5.6899041429581132E-6</v>
      </c>
      <c r="AI382" s="33">
        <f t="shared" si="347"/>
        <v>6.527607524287049E-6</v>
      </c>
      <c r="AJ382" s="33">
        <f t="shared" si="348"/>
        <v>-6.5846990144891038E-6</v>
      </c>
      <c r="AK382" s="33">
        <f t="shared" si="349"/>
        <v>3.7951833833371751E-5</v>
      </c>
      <c r="AL382" s="33">
        <f t="shared" si="350"/>
        <v>4.5178469162410195E-5</v>
      </c>
      <c r="AM382" s="35">
        <f t="shared" si="351"/>
        <v>-1.6940738445624381E-3</v>
      </c>
      <c r="AN382" s="52">
        <f t="shared" si="352"/>
        <v>-4.129763175209078E-6</v>
      </c>
      <c r="AO382" s="34">
        <f t="shared" si="353"/>
        <v>-3.9620064435919033E-6</v>
      </c>
      <c r="AP382" s="34">
        <f t="shared" si="354"/>
        <v>-3.6410738510905816E-6</v>
      </c>
      <c r="AQ382" s="34">
        <f t="shared" si="355"/>
        <v>5.3419900725160119E-7</v>
      </c>
      <c r="AR382" s="34">
        <f t="shared" si="356"/>
        <v>-5.3129898387460628E-6</v>
      </c>
      <c r="AS382" s="34">
        <f t="shared" si="357"/>
        <v>6.9045218284990995E-6</v>
      </c>
      <c r="AT382" s="34">
        <f t="shared" si="358"/>
        <v>-6.2077847102770534E-6</v>
      </c>
      <c r="AU382" s="34">
        <f t="shared" si="359"/>
        <v>3.8328748137583801E-5</v>
      </c>
      <c r="AV382" s="34">
        <f t="shared" si="360"/>
        <v>4.5555383466622246E-5</v>
      </c>
      <c r="AW382" s="53">
        <f t="shared" si="361"/>
        <v>-1.6936969302582261E-3</v>
      </c>
      <c r="AX382" s="52">
        <f t="shared" si="362"/>
        <v>-4.129763175209078E-6</v>
      </c>
      <c r="AY382" s="34">
        <f t="shared" si="363"/>
        <v>-3.9620064435919033E-6</v>
      </c>
      <c r="AZ382" s="34">
        <f t="shared" si="364"/>
        <v>-3.6410738510905816E-6</v>
      </c>
      <c r="BA382" s="34">
        <f t="shared" si="365"/>
        <v>5.3419900725160119E-7</v>
      </c>
      <c r="BB382" s="34">
        <f t="shared" si="366"/>
        <v>-5.3129898387460628E-6</v>
      </c>
      <c r="BC382" s="34">
        <f t="shared" si="367"/>
        <v>6.9045218284990995E-6</v>
      </c>
      <c r="BD382" s="34">
        <f t="shared" si="368"/>
        <v>-6.2077847102770534E-6</v>
      </c>
      <c r="BE382" s="34">
        <f t="shared" si="369"/>
        <v>3.8328748137583801E-5</v>
      </c>
      <c r="BF382" s="34">
        <f t="shared" si="370"/>
        <v>4.5555383466622246E-5</v>
      </c>
      <c r="BG382" s="53">
        <f t="shared" si="371"/>
        <v>-1.6936969302582261E-3</v>
      </c>
      <c r="BH382" s="32">
        <v>-4.5066774794211284E-6</v>
      </c>
      <c r="BI382" s="33">
        <v>-4.3389207478039538E-6</v>
      </c>
      <c r="BJ382" s="33">
        <v>-4.017988155302632E-6</v>
      </c>
      <c r="BK382" s="33">
        <v>1.5728470303955078E-7</v>
      </c>
      <c r="BL382" s="33">
        <v>-5.6899041429581132E-6</v>
      </c>
      <c r="BM382" s="33">
        <v>6.527607524287049E-6</v>
      </c>
      <c r="BN382" s="33">
        <v>-6.5846990144891038E-6</v>
      </c>
      <c r="BO382" s="33">
        <v>3.7951833833371751E-5</v>
      </c>
      <c r="BP382" s="33">
        <v>4.5178469162410195E-5</v>
      </c>
      <c r="BQ382" s="35">
        <v>-1.6940738445624381E-3</v>
      </c>
      <c r="BR382" s="32">
        <v>-4.129763175209078E-6</v>
      </c>
      <c r="BS382" s="33">
        <v>-3.9620064435919033E-6</v>
      </c>
      <c r="BT382" s="33">
        <v>-3.6410738510905816E-6</v>
      </c>
      <c r="BU382" s="33">
        <v>5.3419900725160119E-7</v>
      </c>
      <c r="BV382" s="33">
        <v>-5.3129898387460628E-6</v>
      </c>
      <c r="BW382" s="33">
        <v>6.9045218284990995E-6</v>
      </c>
      <c r="BX382" s="33">
        <v>-6.2077847102770534E-6</v>
      </c>
      <c r="BY382" s="33">
        <v>3.8328748137583801E-5</v>
      </c>
      <c r="BZ382" s="33">
        <v>4.5555383466622246E-5</v>
      </c>
      <c r="CA382" s="35">
        <v>-1.6936969302582261E-3</v>
      </c>
      <c r="CB382" s="52">
        <v>-4.129763175209078E-6</v>
      </c>
      <c r="CC382" s="34">
        <v>-3.9620064435919033E-6</v>
      </c>
      <c r="CD382" s="34">
        <v>-3.6410738510905816E-6</v>
      </c>
      <c r="CE382" s="34">
        <v>5.3419900725160119E-7</v>
      </c>
      <c r="CF382" s="34">
        <v>-5.3129898387460628E-6</v>
      </c>
      <c r="CG382" s="34">
        <v>6.9045218284990995E-6</v>
      </c>
      <c r="CH382" s="34">
        <v>-6.2077847102770534E-6</v>
      </c>
      <c r="CI382" s="34">
        <v>3.8328748137583801E-5</v>
      </c>
      <c r="CJ382" s="34">
        <v>4.5555383466622246E-5</v>
      </c>
      <c r="CK382" s="53">
        <v>-1.6936969302582261E-3</v>
      </c>
      <c r="CL382" s="33">
        <v>0</v>
      </c>
      <c r="CM382" s="33">
        <f t="shared" si="384"/>
        <v>9.1812692624608783E-3</v>
      </c>
      <c r="CN382" s="33">
        <f t="shared" si="328"/>
        <v>4.5759181833446849E-3</v>
      </c>
      <c r="CO382" s="33">
        <f t="shared" si="329"/>
        <v>3.6704459684731017E-3</v>
      </c>
      <c r="CP382" s="33">
        <f t="shared" si="330"/>
        <v>3.8419696259421876E-3</v>
      </c>
      <c r="CQ382" s="33">
        <f t="shared" si="331"/>
        <v>3.1637303711198328E-3</v>
      </c>
      <c r="CR382" s="33">
        <f t="shared" si="332"/>
        <v>3.1516236301114553E-3</v>
      </c>
      <c r="CS382" s="33">
        <f t="shared" si="333"/>
        <v>7.775364504235549E-3</v>
      </c>
      <c r="CT382" s="33">
        <f t="shared" si="334"/>
        <v>8.1053866179419121E-3</v>
      </c>
      <c r="CU382" s="33">
        <f t="shared" si="335"/>
        <v>3.2872765130578241E-3</v>
      </c>
      <c r="CV382" s="33">
        <f t="shared" si="336"/>
        <v>4.3516850523408479E-3</v>
      </c>
      <c r="CW382" s="33">
        <f t="shared" si="337"/>
        <v>6.4406803491858788E-3</v>
      </c>
      <c r="CX382" s="35">
        <f t="shared" si="338"/>
        <v>6.9813597055325971E-3</v>
      </c>
    </row>
    <row r="383" spans="1:102" x14ac:dyDescent="0.3">
      <c r="A383" s="21">
        <v>43658</v>
      </c>
      <c r="B383" s="22">
        <v>3013.77</v>
      </c>
      <c r="C383" s="23">
        <v>5380.7</v>
      </c>
      <c r="D383" s="23">
        <v>6057.7709999999997</v>
      </c>
      <c r="E383" s="23">
        <f t="shared" si="372"/>
        <v>5358.6215380806443</v>
      </c>
      <c r="F383" s="23">
        <f>VLOOKUP($A383,Data!S$7:T$800,2,0)</f>
        <v>297.33515599999998</v>
      </c>
      <c r="G383" s="23">
        <f>VLOOKUP($A383,Data!V$7:Y$800,4,0)</f>
        <v>29.330489465190499</v>
      </c>
      <c r="H383" s="23">
        <f>VLOOKUP($A383,Data!P$7:Q$800,2,0)</f>
        <v>53.316000000000003</v>
      </c>
      <c r="I383" s="23">
        <f>VLOOKUP($A383,Data!K$7:N$800,4,0)</f>
        <v>55.849395536936179</v>
      </c>
      <c r="J383" s="23">
        <f>VLOOKUP($A383,Data!AA$7:AB$800,2,0)</f>
        <v>546.12620000000004</v>
      </c>
      <c r="K383" s="23">
        <f>VLOOKUP($A383,Data!AD$7:AE$800,2,0)</f>
        <v>55.179699999999997</v>
      </c>
      <c r="L383" s="23">
        <f>VLOOKUP($A383,Data!AL$7:AO$800,4,0)</f>
        <v>294.49679380980643</v>
      </c>
      <c r="M383" s="23">
        <f>VLOOKUP($A383,Data!AG$7:AJ$800,4,0)</f>
        <v>29.737544400020145</v>
      </c>
      <c r="N383" s="23">
        <f>VLOOKUP($A383,Data!AQ$7:AU$800,5,0)</f>
        <v>29.951452279368873</v>
      </c>
      <c r="O383" s="24">
        <f>VLOOKUP($A383,Data!AQ$7:AW$800,7,0)</f>
        <v>30.001493363825833</v>
      </c>
      <c r="P383" s="32">
        <f t="shared" si="339"/>
        <v>4.6201386041582193E-3</v>
      </c>
      <c r="Q383" s="33">
        <f t="shared" si="325"/>
        <v>4.6885590569851754E-3</v>
      </c>
      <c r="R383" s="33">
        <f t="shared" si="326"/>
        <v>4.7177744245376907E-3</v>
      </c>
      <c r="S383" s="34">
        <f t="shared" si="340"/>
        <v>4.7031290514807696E-3</v>
      </c>
      <c r="T383" s="33">
        <f t="shared" si="341"/>
        <v>4.6995796256850131E-3</v>
      </c>
      <c r="U383" s="33">
        <f t="shared" si="373"/>
        <v>4.7001979937741911E-3</v>
      </c>
      <c r="V383" s="33">
        <f t="shared" si="374"/>
        <v>4.6940748376107511E-3</v>
      </c>
      <c r="W383" s="33">
        <f t="shared" si="375"/>
        <v>4.7434996486295233E-3</v>
      </c>
      <c r="X383" s="33">
        <f t="shared" si="376"/>
        <v>4.7137043659992717E-3</v>
      </c>
      <c r="Y383" s="33">
        <f t="shared" si="377"/>
        <v>4.7012554282019892E-3</v>
      </c>
      <c r="Z383" s="33">
        <f t="shared" si="378"/>
        <v>4.7220836868899774E-3</v>
      </c>
      <c r="AA383" s="33">
        <f t="shared" si="379"/>
        <v>4.7852357149651414E-3</v>
      </c>
      <c r="AB383" s="33">
        <f t="shared" si="380"/>
        <v>4.7007043086335631E-3</v>
      </c>
      <c r="AC383" s="35">
        <f t="shared" si="381"/>
        <v>6.3435262340985066E-3</v>
      </c>
      <c r="AD383" s="32">
        <f t="shared" si="342"/>
        <v>1.1020568699837696E-5</v>
      </c>
      <c r="AE383" s="33">
        <f t="shared" si="343"/>
        <v>1.163893678901573E-5</v>
      </c>
      <c r="AF383" s="33">
        <f t="shared" si="344"/>
        <v>5.5157806255756725E-6</v>
      </c>
      <c r="AG383" s="33">
        <f t="shared" si="345"/>
        <v>5.4940591644347947E-5</v>
      </c>
      <c r="AH383" s="33">
        <f t="shared" si="346"/>
        <v>2.5145309014096284E-5</v>
      </c>
      <c r="AI383" s="33">
        <f t="shared" si="347"/>
        <v>1.2696371216813773E-5</v>
      </c>
      <c r="AJ383" s="33">
        <f t="shared" si="348"/>
        <v>3.3524629904801984E-5</v>
      </c>
      <c r="AK383" s="33">
        <f t="shared" si="349"/>
        <v>9.6676657979966052E-5</v>
      </c>
      <c r="AL383" s="33">
        <f t="shared" si="350"/>
        <v>1.2145251648387756E-5</v>
      </c>
      <c r="AM383" s="35">
        <f t="shared" si="351"/>
        <v>1.6549671771133312E-3</v>
      </c>
      <c r="AN383" s="52">
        <f t="shared" si="352"/>
        <v>-1.8194798852677607E-5</v>
      </c>
      <c r="AO383" s="34">
        <f t="shared" si="353"/>
        <v>-1.7576430763499573E-5</v>
      </c>
      <c r="AP383" s="34">
        <f t="shared" si="354"/>
        <v>-2.3699586926939631E-5</v>
      </c>
      <c r="AQ383" s="34">
        <f t="shared" si="355"/>
        <v>2.5725224091832644E-5</v>
      </c>
      <c r="AR383" s="34">
        <f t="shared" si="356"/>
        <v>-4.0700585384190191E-6</v>
      </c>
      <c r="AS383" s="34">
        <f t="shared" si="357"/>
        <v>-1.651899633570153E-5</v>
      </c>
      <c r="AT383" s="34">
        <f t="shared" si="358"/>
        <v>4.3092623522866802E-6</v>
      </c>
      <c r="AU383" s="34">
        <f t="shared" si="359"/>
        <v>6.7461290427450749E-5</v>
      </c>
      <c r="AV383" s="34">
        <f t="shared" si="360"/>
        <v>-1.7070115904127547E-5</v>
      </c>
      <c r="AW383" s="53">
        <f t="shared" si="361"/>
        <v>1.6257518095608159E-3</v>
      </c>
      <c r="AX383" s="52">
        <f t="shared" si="362"/>
        <v>-3.5494257957235931E-6</v>
      </c>
      <c r="AY383" s="34">
        <f t="shared" si="363"/>
        <v>-2.931057706545559E-6</v>
      </c>
      <c r="AZ383" s="34">
        <f t="shared" si="364"/>
        <v>-9.0542138699856167E-6</v>
      </c>
      <c r="BA383" s="34">
        <f t="shared" si="365"/>
        <v>4.0370597148786658E-5</v>
      </c>
      <c r="BB383" s="34">
        <f t="shared" si="366"/>
        <v>1.0575314518534995E-5</v>
      </c>
      <c r="BC383" s="34">
        <f t="shared" si="367"/>
        <v>-1.873623278747516E-6</v>
      </c>
      <c r="BD383" s="34">
        <f t="shared" si="368"/>
        <v>1.8954635409240694E-5</v>
      </c>
      <c r="BE383" s="34">
        <f t="shared" si="369"/>
        <v>8.2106663484404763E-5</v>
      </c>
      <c r="BF383" s="34">
        <f t="shared" si="370"/>
        <v>-2.4247428471735333E-6</v>
      </c>
      <c r="BG383" s="53">
        <f t="shared" si="371"/>
        <v>1.6403971826177699E-3</v>
      </c>
      <c r="BH383" s="32">
        <v>1.1020568699837696E-5</v>
      </c>
      <c r="BI383" s="33">
        <v>1.163893678901573E-5</v>
      </c>
      <c r="BJ383" s="33">
        <v>5.5157806255756725E-6</v>
      </c>
      <c r="BK383" s="33">
        <v>5.4940591644347947E-5</v>
      </c>
      <c r="BL383" s="33">
        <v>2.5145309014096284E-5</v>
      </c>
      <c r="BM383" s="33">
        <v>1.2696371216813773E-5</v>
      </c>
      <c r="BN383" s="33">
        <v>3.3524629904801984E-5</v>
      </c>
      <c r="BO383" s="33">
        <v>9.6676657979966052E-5</v>
      </c>
      <c r="BP383" s="33">
        <v>1.2145251648387756E-5</v>
      </c>
      <c r="BQ383" s="35">
        <v>1.6549671771133312E-3</v>
      </c>
      <c r="BR383" s="32">
        <v>-1.8194798852677607E-5</v>
      </c>
      <c r="BS383" s="33">
        <v>-1.7576430763499573E-5</v>
      </c>
      <c r="BT383" s="33">
        <v>-2.3699586926939631E-5</v>
      </c>
      <c r="BU383" s="33">
        <v>2.5725224091832644E-5</v>
      </c>
      <c r="BV383" s="33">
        <v>-4.0700585384190191E-6</v>
      </c>
      <c r="BW383" s="33">
        <v>-1.651899633570153E-5</v>
      </c>
      <c r="BX383" s="33">
        <v>4.3092623522866802E-6</v>
      </c>
      <c r="BY383" s="33">
        <v>6.7461290427450749E-5</v>
      </c>
      <c r="BZ383" s="33">
        <v>-1.7070115904127547E-5</v>
      </c>
      <c r="CA383" s="35">
        <v>1.6257518095608159E-3</v>
      </c>
      <c r="CB383" s="52">
        <v>-3.5494257957235931E-6</v>
      </c>
      <c r="CC383" s="34">
        <v>-2.931057706545559E-6</v>
      </c>
      <c r="CD383" s="34">
        <v>-9.0542138699856167E-6</v>
      </c>
      <c r="CE383" s="34">
        <v>4.0370597148786658E-5</v>
      </c>
      <c r="CF383" s="34">
        <v>1.0575314518534995E-5</v>
      </c>
      <c r="CG383" s="34">
        <v>-1.873623278747516E-6</v>
      </c>
      <c r="CH383" s="34">
        <v>1.8954635409240694E-5</v>
      </c>
      <c r="CI383" s="34">
        <v>8.2106663484404763E-5</v>
      </c>
      <c r="CJ383" s="34">
        <v>-2.4247428471735333E-6</v>
      </c>
      <c r="CK383" s="53">
        <v>1.6403971826177699E-3</v>
      </c>
      <c r="CL383" s="33">
        <v>0</v>
      </c>
      <c r="CM383" s="33">
        <f t="shared" si="384"/>
        <v>9.1816495710212997E-3</v>
      </c>
      <c r="CN383" s="33">
        <f t="shared" si="328"/>
        <v>4.5762967563842682E-3</v>
      </c>
      <c r="CO383" s="33">
        <f t="shared" si="329"/>
        <v>3.6749684177850295E-3</v>
      </c>
      <c r="CP383" s="33">
        <f t="shared" si="330"/>
        <v>3.8463244748019321E-3</v>
      </c>
      <c r="CQ383" s="33">
        <f t="shared" si="331"/>
        <v>3.1677603832622747E-3</v>
      </c>
      <c r="CR383" s="33">
        <f t="shared" si="332"/>
        <v>3.1514658772902049E-3</v>
      </c>
      <c r="CS383" s="33">
        <f t="shared" si="333"/>
        <v>7.7810976805015031E-3</v>
      </c>
      <c r="CT383" s="33">
        <f t="shared" si="334"/>
        <v>8.0988072939800482E-3</v>
      </c>
      <c r="CU383" s="33">
        <f t="shared" si="335"/>
        <v>3.2938817473679993E-3</v>
      </c>
      <c r="CV383" s="33">
        <f t="shared" si="336"/>
        <v>4.3135761679451434E-3</v>
      </c>
      <c r="CW383" s="33">
        <f t="shared" si="337"/>
        <v>6.3952208954300982E-3</v>
      </c>
      <c r="CX383" s="35">
        <f t="shared" si="338"/>
        <v>8.6898563366990533E-3</v>
      </c>
    </row>
    <row r="384" spans="1:102" x14ac:dyDescent="0.3">
      <c r="A384" s="21">
        <v>43657</v>
      </c>
      <c r="B384" s="22">
        <v>2999.91</v>
      </c>
      <c r="C384" s="23">
        <v>5355.59</v>
      </c>
      <c r="D384" s="23">
        <v>6029.326</v>
      </c>
      <c r="E384" s="23">
        <f t="shared" si="372"/>
        <v>5333.5372242142885</v>
      </c>
      <c r="F384" s="23">
        <f>VLOOKUP($A384,Data!S$7:T$800,2,0)</f>
        <v>295.94434200000001</v>
      </c>
      <c r="G384" s="23">
        <f>VLOOKUP($A384,Data!V$7:Y$800,4,0)</f>
        <v>29.19327529123494</v>
      </c>
      <c r="H384" s="23">
        <f>VLOOKUP($A384,Data!P$7:Q$800,2,0)</f>
        <v>53.066899999999997</v>
      </c>
      <c r="I384" s="23">
        <f>VLOOKUP($A384,Data!K$7:N$800,4,0)</f>
        <v>55.585724671488151</v>
      </c>
      <c r="J384" s="23">
        <f>VLOOKUP($A384,Data!AA$7:AB$800,2,0)</f>
        <v>543.56399999999996</v>
      </c>
      <c r="K384" s="23">
        <f>VLOOKUP($A384,Data!AD$7:AE$800,2,0)</f>
        <v>54.921500000000002</v>
      </c>
      <c r="L384" s="23">
        <f>VLOOKUP($A384,Data!AL$7:AO$800,4,0)</f>
        <v>293.11269115249485</v>
      </c>
      <c r="M384" s="23">
        <f>VLOOKUP($A384,Data!AG$7:AJ$800,4,0)</f>
        <v>29.59592094211067</v>
      </c>
      <c r="N384" s="23">
        <f>VLOOKUP($A384,Data!AQ$7:AU$800,5,0)</f>
        <v>29.811318087986631</v>
      </c>
      <c r="O384" s="24">
        <f>VLOOKUP($A384,Data!AQ$7:AW$800,7,0)</f>
        <v>29.812377763382962</v>
      </c>
      <c r="P384" s="32">
        <f t="shared" si="339"/>
        <v>2.285278994477169E-3</v>
      </c>
      <c r="Q384" s="33">
        <f t="shared" si="325"/>
        <v>2.2869462530201723E-3</v>
      </c>
      <c r="R384" s="33">
        <f t="shared" si="326"/>
        <v>2.2883987525683658E-3</v>
      </c>
      <c r="S384" s="34">
        <f t="shared" si="340"/>
        <v>2.2879307888546861E-3</v>
      </c>
      <c r="T384" s="33">
        <f t="shared" si="341"/>
        <v>2.2857394791693242E-3</v>
      </c>
      <c r="U384" s="33">
        <f t="shared" si="373"/>
        <v>2.2866845766815747E-3</v>
      </c>
      <c r="V384" s="33">
        <f t="shared" si="374"/>
        <v>2.2834586182147731E-3</v>
      </c>
      <c r="W384" s="33">
        <f t="shared" si="375"/>
        <v>2.289135411164045E-3</v>
      </c>
      <c r="X384" s="33">
        <f t="shared" si="376"/>
        <v>2.2859016274947574E-3</v>
      </c>
      <c r="Y384" s="33">
        <f t="shared" si="377"/>
        <v>2.3397021168647392E-3</v>
      </c>
      <c r="Z384" s="33">
        <f t="shared" si="378"/>
        <v>2.3137450279024918E-3</v>
      </c>
      <c r="AA384" s="33">
        <f t="shared" si="379"/>
        <v>2.3250271429704483E-3</v>
      </c>
      <c r="AB384" s="33">
        <f t="shared" si="380"/>
        <v>2.3027489081000052E-3</v>
      </c>
      <c r="AC384" s="35">
        <f t="shared" si="381"/>
        <v>2.0622775529570703E-3</v>
      </c>
      <c r="AD384" s="32">
        <f t="shared" si="342"/>
        <v>-1.2067738508481085E-6</v>
      </c>
      <c r="AE384" s="33">
        <f t="shared" si="343"/>
        <v>-2.6167633859763839E-7</v>
      </c>
      <c r="AF384" s="33">
        <f t="shared" si="344"/>
        <v>-3.4876348053991535E-6</v>
      </c>
      <c r="AG384" s="33">
        <f t="shared" si="345"/>
        <v>2.1891581438726604E-6</v>
      </c>
      <c r="AH384" s="33">
        <f t="shared" si="346"/>
        <v>-1.044625525414844E-6</v>
      </c>
      <c r="AI384" s="33">
        <f t="shared" si="347"/>
        <v>5.2755863844566875E-5</v>
      </c>
      <c r="AJ384" s="33">
        <f t="shared" si="348"/>
        <v>2.679877488231952E-5</v>
      </c>
      <c r="AK384" s="33">
        <f t="shared" si="349"/>
        <v>3.8080889950276031E-5</v>
      </c>
      <c r="AL384" s="33">
        <f t="shared" si="350"/>
        <v>1.5802655079832917E-5</v>
      </c>
      <c r="AM384" s="35">
        <f t="shared" si="351"/>
        <v>-2.2466870006310202E-4</v>
      </c>
      <c r="AN384" s="52">
        <f t="shared" si="352"/>
        <v>-2.6592733990415951E-6</v>
      </c>
      <c r="AO384" s="34">
        <f t="shared" si="353"/>
        <v>-1.714175886791125E-6</v>
      </c>
      <c r="AP384" s="34">
        <f t="shared" si="354"/>
        <v>-4.9401343535926401E-6</v>
      </c>
      <c r="AQ384" s="34">
        <f t="shared" si="355"/>
        <v>7.366585956791738E-7</v>
      </c>
      <c r="AR384" s="34">
        <f t="shared" si="356"/>
        <v>-2.4971250736083306E-6</v>
      </c>
      <c r="AS384" s="34">
        <f t="shared" si="357"/>
        <v>5.1303364296373388E-5</v>
      </c>
      <c r="AT384" s="34">
        <f t="shared" si="358"/>
        <v>2.5346275334126034E-5</v>
      </c>
      <c r="AU384" s="34">
        <f t="shared" si="359"/>
        <v>3.6628390402082545E-5</v>
      </c>
      <c r="AV384" s="34">
        <f t="shared" si="360"/>
        <v>1.435015553163943E-5</v>
      </c>
      <c r="AW384" s="53">
        <f t="shared" si="361"/>
        <v>-2.2612119961129551E-4</v>
      </c>
      <c r="AX384" s="52">
        <f t="shared" si="362"/>
        <v>-2.191309685262155E-6</v>
      </c>
      <c r="AY384" s="34">
        <f t="shared" si="363"/>
        <v>-1.2462121730116849E-6</v>
      </c>
      <c r="AZ384" s="34">
        <f t="shared" si="364"/>
        <v>-4.4721706398132E-6</v>
      </c>
      <c r="BA384" s="34">
        <f t="shared" si="365"/>
        <v>1.2046223094586139E-6</v>
      </c>
      <c r="BB384" s="34">
        <f t="shared" si="366"/>
        <v>-2.0291613598288905E-6</v>
      </c>
      <c r="BC384" s="34">
        <f t="shared" si="367"/>
        <v>5.1771328010152828E-5</v>
      </c>
      <c r="BD384" s="34">
        <f t="shared" si="368"/>
        <v>2.5814239047905474E-5</v>
      </c>
      <c r="BE384" s="34">
        <f t="shared" si="369"/>
        <v>3.7096354115861985E-5</v>
      </c>
      <c r="BF384" s="34">
        <f t="shared" si="370"/>
        <v>1.481811924541887E-5</v>
      </c>
      <c r="BG384" s="53">
        <f t="shared" si="371"/>
        <v>-2.2565323589751607E-4</v>
      </c>
      <c r="BH384" s="32">
        <v>-1.2067738508481085E-6</v>
      </c>
      <c r="BI384" s="33">
        <v>-2.6167633859763839E-7</v>
      </c>
      <c r="BJ384" s="33">
        <v>-3.4876348053991535E-6</v>
      </c>
      <c r="BK384" s="33">
        <v>2.1891581438726604E-6</v>
      </c>
      <c r="BL384" s="33">
        <v>-1.044625525414844E-6</v>
      </c>
      <c r="BM384" s="33">
        <v>5.2755863844566875E-5</v>
      </c>
      <c r="BN384" s="33">
        <v>2.679877488231952E-5</v>
      </c>
      <c r="BO384" s="33">
        <v>3.8080889950276031E-5</v>
      </c>
      <c r="BP384" s="33">
        <v>1.5802655079832917E-5</v>
      </c>
      <c r="BQ384" s="35">
        <v>-2.2466870006310202E-4</v>
      </c>
      <c r="BR384" s="32">
        <v>-2.6592733990415951E-6</v>
      </c>
      <c r="BS384" s="33">
        <v>-1.714175886791125E-6</v>
      </c>
      <c r="BT384" s="33">
        <v>-4.9401343535926401E-6</v>
      </c>
      <c r="BU384" s="33">
        <v>7.366585956791738E-7</v>
      </c>
      <c r="BV384" s="33">
        <v>-2.4971250736083306E-6</v>
      </c>
      <c r="BW384" s="33">
        <v>5.1303364296373388E-5</v>
      </c>
      <c r="BX384" s="33">
        <v>2.5346275334126034E-5</v>
      </c>
      <c r="BY384" s="33">
        <v>3.6628390402082545E-5</v>
      </c>
      <c r="BZ384" s="33">
        <v>1.435015553163943E-5</v>
      </c>
      <c r="CA384" s="35">
        <v>-2.2612119961129551E-4</v>
      </c>
      <c r="CB384" s="52">
        <v>-2.191309685262155E-6</v>
      </c>
      <c r="CC384" s="34">
        <v>-1.2462121730116849E-6</v>
      </c>
      <c r="CD384" s="34">
        <v>-4.4721706398132E-6</v>
      </c>
      <c r="CE384" s="34">
        <v>1.2046223094586139E-6</v>
      </c>
      <c r="CF384" s="34">
        <v>-2.0291613598288905E-6</v>
      </c>
      <c r="CG384" s="34">
        <v>5.1771328010152828E-5</v>
      </c>
      <c r="CH384" s="34">
        <v>2.5814239047905474E-5</v>
      </c>
      <c r="CI384" s="34">
        <v>3.7096354115861985E-5</v>
      </c>
      <c r="CJ384" s="34">
        <v>1.481811924541887E-5</v>
      </c>
      <c r="CK384" s="53">
        <v>-2.2565323589751607E-4</v>
      </c>
      <c r="CL384" s="33">
        <v>0</v>
      </c>
      <c r="CM384" s="33">
        <f t="shared" si="384"/>
        <v>9.1523044020893618E-3</v>
      </c>
      <c r="CN384" s="33">
        <f t="shared" si="328"/>
        <v>4.5617286011845337E-3</v>
      </c>
      <c r="CO384" s="33">
        <f t="shared" si="329"/>
        <v>3.6639590880649386E-3</v>
      </c>
      <c r="CP384" s="33">
        <f t="shared" si="330"/>
        <v>3.8346954296999414E-3</v>
      </c>
      <c r="CQ384" s="33">
        <f t="shared" si="331"/>
        <v>3.1622529821184742E-3</v>
      </c>
      <c r="CR384" s="33">
        <f t="shared" si="332"/>
        <v>3.0966123399809309E-3</v>
      </c>
      <c r="CS384" s="33">
        <f t="shared" si="333"/>
        <v>7.7558756027995557E-3</v>
      </c>
      <c r="CT384" s="33">
        <f t="shared" si="334"/>
        <v>8.0860679880305764E-3</v>
      </c>
      <c r="CU384" s="33">
        <f t="shared" si="335"/>
        <v>3.2604047723743257E-3</v>
      </c>
      <c r="CV384" s="33">
        <f t="shared" si="336"/>
        <v>4.2169448912736662E-3</v>
      </c>
      <c r="CW384" s="33">
        <f t="shared" si="337"/>
        <v>6.3830551597408025E-3</v>
      </c>
      <c r="CX384" s="35">
        <f t="shared" si="338"/>
        <v>7.0310305375493876E-3</v>
      </c>
    </row>
    <row r="385" spans="1:102" x14ac:dyDescent="0.3">
      <c r="A385" s="21">
        <v>43656</v>
      </c>
      <c r="B385" s="22">
        <v>2993.07</v>
      </c>
      <c r="C385" s="23">
        <v>5343.37</v>
      </c>
      <c r="D385" s="23">
        <v>6015.56</v>
      </c>
      <c r="E385" s="23">
        <f t="shared" si="372"/>
        <v>5321.3623155339283</v>
      </c>
      <c r="F385" s="23">
        <f>VLOOKUP($A385,Data!S$7:T$800,2,0)</f>
        <v>295.26943299999999</v>
      </c>
      <c r="G385" s="23">
        <f>VLOOKUP($A385,Data!V$7:Y$800,4,0)</f>
        <v>29.126671780105308</v>
      </c>
      <c r="H385" s="23">
        <f>VLOOKUP($A385,Data!P$7:Q$800,2,0)</f>
        <v>52.945999999999998</v>
      </c>
      <c r="I385" s="23">
        <f>VLOOKUP($A385,Data!K$7:N$800,4,0)</f>
        <v>55.458772032568724</v>
      </c>
      <c r="J385" s="23">
        <f>VLOOKUP($A385,Data!AA$7:AB$800,2,0)</f>
        <v>542.32429999999999</v>
      </c>
      <c r="K385" s="23">
        <f>VLOOKUP($A385,Data!AD$7:AE$800,2,0)</f>
        <v>54.793300000000002</v>
      </c>
      <c r="L385" s="23">
        <f>VLOOKUP($A385,Data!AL$7:AO$800,4,0)</f>
        <v>292.43606865267037</v>
      </c>
      <c r="M385" s="23">
        <f>VLOOKUP($A385,Data!AG$7:AJ$800,4,0)</f>
        <v>29.527269239670638</v>
      </c>
      <c r="N385" s="23">
        <f>VLOOKUP($A385,Data!AQ$7:AU$800,5,0)</f>
        <v>29.742827823691815</v>
      </c>
      <c r="O385" s="24">
        <f>VLOOKUP($A385,Data!AQ$7:AW$800,7,0)</f>
        <v>29.751022896685615</v>
      </c>
      <c r="P385" s="32">
        <f t="shared" si="339"/>
        <v>4.5106271584056667E-3</v>
      </c>
      <c r="Q385" s="33">
        <f t="shared" si="325"/>
        <v>4.5193661607758617E-3</v>
      </c>
      <c r="R385" s="33">
        <f t="shared" si="326"/>
        <v>4.5218478609183599E-3</v>
      </c>
      <c r="S385" s="34">
        <f t="shared" si="340"/>
        <v>4.5201647555414559E-3</v>
      </c>
      <c r="T385" s="33">
        <f t="shared" si="341"/>
        <v>4.5204869534933856E-3</v>
      </c>
      <c r="U385" s="33">
        <f t="shared" si="373"/>
        <v>4.5190075048953116E-3</v>
      </c>
      <c r="V385" s="33">
        <f t="shared" si="374"/>
        <v>4.5192552145982834E-3</v>
      </c>
      <c r="W385" s="33">
        <f t="shared" si="375"/>
        <v>4.42164839051995E-3</v>
      </c>
      <c r="X385" s="33">
        <f t="shared" si="376"/>
        <v>4.519114736577956E-3</v>
      </c>
      <c r="Y385" s="33">
        <f t="shared" si="377"/>
        <v>4.5319463719679653E-3</v>
      </c>
      <c r="Z385" s="33">
        <f t="shared" si="378"/>
        <v>4.5094905925935347E-3</v>
      </c>
      <c r="AA385" s="33">
        <f t="shared" si="379"/>
        <v>4.4923922595592192E-3</v>
      </c>
      <c r="AB385" s="33">
        <f t="shared" si="380"/>
        <v>4.5295166168111134E-3</v>
      </c>
      <c r="AC385" s="35">
        <f t="shared" si="381"/>
        <v>4.6538920431880015E-3</v>
      </c>
      <c r="AD385" s="32">
        <f t="shared" si="342"/>
        <v>1.1207927175238552E-6</v>
      </c>
      <c r="AE385" s="33">
        <f t="shared" si="343"/>
        <v>-3.5865588055017383E-7</v>
      </c>
      <c r="AF385" s="33">
        <f t="shared" si="344"/>
        <v>-1.1094617757834158E-7</v>
      </c>
      <c r="AG385" s="33">
        <f t="shared" si="345"/>
        <v>-9.7717770255911773E-5</v>
      </c>
      <c r="AH385" s="33">
        <f t="shared" si="346"/>
        <v>-2.5142419790569193E-7</v>
      </c>
      <c r="AI385" s="33">
        <f t="shared" si="347"/>
        <v>1.2580211192103619E-5</v>
      </c>
      <c r="AJ385" s="33">
        <f t="shared" si="348"/>
        <v>-9.8755681823270436E-6</v>
      </c>
      <c r="AK385" s="33">
        <f t="shared" si="349"/>
        <v>-2.697390121664256E-5</v>
      </c>
      <c r="AL385" s="33">
        <f t="shared" si="350"/>
        <v>1.0150456035251665E-5</v>
      </c>
      <c r="AM385" s="35">
        <f t="shared" si="351"/>
        <v>1.3452588241213981E-4</v>
      </c>
      <c r="AN385" s="52">
        <f t="shared" si="352"/>
        <v>-1.3609074249743003E-6</v>
      </c>
      <c r="AO385" s="34">
        <f t="shared" si="353"/>
        <v>-2.8403560230483293E-6</v>
      </c>
      <c r="AP385" s="34">
        <f t="shared" si="354"/>
        <v>-2.5926463200764971E-6</v>
      </c>
      <c r="AQ385" s="34">
        <f t="shared" si="355"/>
        <v>-1.0019947039840993E-4</v>
      </c>
      <c r="AR385" s="34">
        <f t="shared" si="356"/>
        <v>-2.7331243404038474E-6</v>
      </c>
      <c r="AS385" s="34">
        <f t="shared" si="357"/>
        <v>1.0098511049605463E-5</v>
      </c>
      <c r="AT385" s="34">
        <f t="shared" si="358"/>
        <v>-1.2357268324825199E-5</v>
      </c>
      <c r="AU385" s="34">
        <f t="shared" si="359"/>
        <v>-2.9455601359140715E-5</v>
      </c>
      <c r="AV385" s="34">
        <f t="shared" si="360"/>
        <v>7.6687558927535093E-6</v>
      </c>
      <c r="AW385" s="53">
        <f t="shared" si="361"/>
        <v>1.3204418226964165E-4</v>
      </c>
      <c r="AX385" s="52">
        <f t="shared" si="362"/>
        <v>3.2219795187415912E-7</v>
      </c>
      <c r="AY385" s="34">
        <f t="shared" si="363"/>
        <v>-1.1572506461998699E-6</v>
      </c>
      <c r="AZ385" s="34">
        <f t="shared" si="364"/>
        <v>-9.0954094322803769E-7</v>
      </c>
      <c r="BA385" s="34">
        <f t="shared" si="365"/>
        <v>-9.8516365021561469E-5</v>
      </c>
      <c r="BB385" s="34">
        <f t="shared" si="366"/>
        <v>-1.050018963555388E-6</v>
      </c>
      <c r="BC385" s="34">
        <f t="shared" si="367"/>
        <v>1.1781616426453922E-5</v>
      </c>
      <c r="BD385" s="34">
        <f t="shared" si="368"/>
        <v>-1.067416294797674E-5</v>
      </c>
      <c r="BE385" s="34">
        <f t="shared" si="369"/>
        <v>-2.7772495982292256E-5</v>
      </c>
      <c r="BF385" s="34">
        <f t="shared" si="370"/>
        <v>9.3518612696019687E-6</v>
      </c>
      <c r="BG385" s="53">
        <f t="shared" si="371"/>
        <v>1.3372728764649011E-4</v>
      </c>
      <c r="BH385" s="32">
        <v>1.1207927175238552E-6</v>
      </c>
      <c r="BI385" s="33">
        <v>-3.5865588055017383E-7</v>
      </c>
      <c r="BJ385" s="33">
        <v>-1.1094617757834158E-7</v>
      </c>
      <c r="BK385" s="33">
        <v>-9.7717770255911773E-5</v>
      </c>
      <c r="BL385" s="33">
        <v>-2.5142419790569193E-7</v>
      </c>
      <c r="BM385" s="33">
        <v>1.2580211192103619E-5</v>
      </c>
      <c r="BN385" s="33">
        <v>-9.8755681823270436E-6</v>
      </c>
      <c r="BO385" s="33">
        <v>-2.697390121664256E-5</v>
      </c>
      <c r="BP385" s="33">
        <v>1.0150456035251665E-5</v>
      </c>
      <c r="BQ385" s="35">
        <v>1.3452588241213981E-4</v>
      </c>
      <c r="BR385" s="32">
        <v>-1.3609074249743003E-6</v>
      </c>
      <c r="BS385" s="33">
        <v>-2.8403560230483293E-6</v>
      </c>
      <c r="BT385" s="33">
        <v>-2.5926463200764971E-6</v>
      </c>
      <c r="BU385" s="33">
        <v>-1.0019947039840993E-4</v>
      </c>
      <c r="BV385" s="33">
        <v>-2.7331243404038474E-6</v>
      </c>
      <c r="BW385" s="33">
        <v>1.0098511049605463E-5</v>
      </c>
      <c r="BX385" s="33">
        <v>-1.2357268324825199E-5</v>
      </c>
      <c r="BY385" s="33">
        <v>-2.9455601359140715E-5</v>
      </c>
      <c r="BZ385" s="33">
        <v>7.6687558927535093E-6</v>
      </c>
      <c r="CA385" s="35">
        <v>1.3204418226964165E-4</v>
      </c>
      <c r="CB385" s="52">
        <v>3.2219795187415912E-7</v>
      </c>
      <c r="CC385" s="34">
        <v>-1.1572506461998699E-6</v>
      </c>
      <c r="CD385" s="34">
        <v>-9.0954094322803769E-7</v>
      </c>
      <c r="CE385" s="34">
        <v>-9.8516365021561469E-5</v>
      </c>
      <c r="CF385" s="34">
        <v>-1.050018963555388E-6</v>
      </c>
      <c r="CG385" s="34">
        <v>1.1781616426453922E-5</v>
      </c>
      <c r="CH385" s="34">
        <v>-1.067416294797674E-5</v>
      </c>
      <c r="CI385" s="34">
        <v>-2.7772495982292256E-5</v>
      </c>
      <c r="CJ385" s="34">
        <v>9.3518612696019687E-6</v>
      </c>
      <c r="CK385" s="53">
        <v>1.3372728764649011E-4</v>
      </c>
      <c r="CL385" s="33">
        <v>0</v>
      </c>
      <c r="CM385" s="33">
        <f t="shared" si="384"/>
        <v>9.1508419554842124E-3</v>
      </c>
      <c r="CN385" s="33">
        <f t="shared" si="328"/>
        <v>4.560741831824755E-3</v>
      </c>
      <c r="CO385" s="33">
        <f t="shared" si="329"/>
        <v>3.6651675213223989E-3</v>
      </c>
      <c r="CP385" s="33">
        <f t="shared" si="330"/>
        <v>3.8349575101923605E-3</v>
      </c>
      <c r="CQ385" s="33">
        <f t="shared" si="331"/>
        <v>3.1657436748548928E-3</v>
      </c>
      <c r="CR385" s="33">
        <f t="shared" si="332"/>
        <v>3.094421418179838E-3</v>
      </c>
      <c r="CS385" s="33">
        <f t="shared" si="333"/>
        <v>7.7569259293672754E-3</v>
      </c>
      <c r="CT385" s="33">
        <f t="shared" si="334"/>
        <v>8.0330096773262305E-3</v>
      </c>
      <c r="CU385" s="33">
        <f t="shared" si="335"/>
        <v>3.233580686733406E-3</v>
      </c>
      <c r="CV385" s="33">
        <f t="shared" si="336"/>
        <v>4.1787921225318048E-3</v>
      </c>
      <c r="CW385" s="33">
        <f t="shared" si="337"/>
        <v>6.36718817312798E-3</v>
      </c>
      <c r="CX385" s="35">
        <f t="shared" si="338"/>
        <v>7.2568132634560634E-3</v>
      </c>
    </row>
    <row r="386" spans="1:102" x14ac:dyDescent="0.3">
      <c r="A386" s="21">
        <v>43655</v>
      </c>
      <c r="B386" s="22">
        <v>2979.63</v>
      </c>
      <c r="C386" s="23">
        <v>5319.33</v>
      </c>
      <c r="D386" s="23">
        <v>5988.4809999999998</v>
      </c>
      <c r="E386" s="23">
        <f t="shared" si="372"/>
        <v>5297.4171173845243</v>
      </c>
      <c r="F386" s="23">
        <f>VLOOKUP($A386,Data!S$7:T$800,2,0)</f>
        <v>293.94067799999999</v>
      </c>
      <c r="G386" s="23">
        <f>VLOOKUP($A386,Data!V$7:Y$800,4,0)</f>
        <v>28.995640264142406</v>
      </c>
      <c r="H386" s="23">
        <f>VLOOKUP($A386,Data!P$7:Q$800,2,0)</f>
        <v>52.707799999999999</v>
      </c>
      <c r="I386" s="23">
        <f>VLOOKUP($A386,Data!K$7:N$800,4,0)</f>
        <v>55.214632342339065</v>
      </c>
      <c r="J386" s="23">
        <f>VLOOKUP($A386,Data!AA$7:AB$800,2,0)</f>
        <v>539.8845</v>
      </c>
      <c r="K386" s="23">
        <f>VLOOKUP($A386,Data!AD$7:AE$800,2,0)</f>
        <v>54.546100000000003</v>
      </c>
      <c r="L386" s="23">
        <f>VLOOKUP($A386,Data!AL$7:AO$800,4,0)</f>
        <v>291.12325109059208</v>
      </c>
      <c r="M386" s="23">
        <f>VLOOKUP($A386,Data!AG$7:AJ$800,4,0)</f>
        <v>29.395214406005014</v>
      </c>
      <c r="N386" s="23">
        <f>VLOOKUP($A386,Data!AQ$7:AU$800,5,0)</f>
        <v>29.608714658643073</v>
      </c>
      <c r="O386" s="24">
        <f>VLOOKUP($A386,Data!AQ$7:AW$800,7,0)</f>
        <v>29.613206231830016</v>
      </c>
      <c r="P386" s="32">
        <f t="shared" si="339"/>
        <v>1.2365799156572876E-3</v>
      </c>
      <c r="Q386" s="33">
        <f t="shared" si="325"/>
        <v>1.4421076610557915E-3</v>
      </c>
      <c r="R386" s="33">
        <f t="shared" si="326"/>
        <v>1.528931542432943E-3</v>
      </c>
      <c r="S386" s="34">
        <f t="shared" si="340"/>
        <v>1.4850787984165947E-3</v>
      </c>
      <c r="T386" s="33">
        <f t="shared" si="341"/>
        <v>1.4992607648247613E-3</v>
      </c>
      <c r="U386" s="33">
        <f t="shared" si="373"/>
        <v>1.4990114055712933E-3</v>
      </c>
      <c r="V386" s="33">
        <f t="shared" si="374"/>
        <v>1.4972733663949356E-3</v>
      </c>
      <c r="W386" s="33">
        <f t="shared" si="375"/>
        <v>1.5943312666075737E-3</v>
      </c>
      <c r="X386" s="33">
        <f t="shared" si="376"/>
        <v>1.5263558883891193E-3</v>
      </c>
      <c r="Y386" s="33">
        <f t="shared" si="377"/>
        <v>1.4559327884142714E-3</v>
      </c>
      <c r="Z386" s="33">
        <f t="shared" si="378"/>
        <v>1.4794092037795359E-3</v>
      </c>
      <c r="AA386" s="33">
        <f t="shared" si="379"/>
        <v>1.4144530598367844E-3</v>
      </c>
      <c r="AB386" s="33">
        <f t="shared" si="380"/>
        <v>1.4556954985049941E-3</v>
      </c>
      <c r="AC386" s="35">
        <f t="shared" si="381"/>
        <v>1.5718930101320527E-3</v>
      </c>
      <c r="AD386" s="32">
        <f t="shared" si="342"/>
        <v>5.7153103768969871E-5</v>
      </c>
      <c r="AE386" s="33">
        <f t="shared" si="343"/>
        <v>5.6903744515501842E-5</v>
      </c>
      <c r="AF386" s="33">
        <f t="shared" si="344"/>
        <v>5.5165705339144111E-5</v>
      </c>
      <c r="AG386" s="33">
        <f t="shared" si="345"/>
        <v>1.5222360555178227E-4</v>
      </c>
      <c r="AH386" s="33">
        <f t="shared" si="346"/>
        <v>8.4248227333327819E-5</v>
      </c>
      <c r="AI386" s="33">
        <f t="shared" si="347"/>
        <v>1.3825127358479961E-5</v>
      </c>
      <c r="AJ386" s="33">
        <f t="shared" si="348"/>
        <v>3.7301542723744419E-5</v>
      </c>
      <c r="AK386" s="33">
        <f t="shared" si="349"/>
        <v>-2.7654601219007091E-5</v>
      </c>
      <c r="AL386" s="33">
        <f t="shared" si="350"/>
        <v>1.3587837449202667E-5</v>
      </c>
      <c r="AM386" s="35">
        <f t="shared" si="351"/>
        <v>1.2978534907626127E-4</v>
      </c>
      <c r="AN386" s="52">
        <f t="shared" si="352"/>
        <v>-2.9670777608181709E-5</v>
      </c>
      <c r="AO386" s="34">
        <f t="shared" si="353"/>
        <v>-2.9920136861649738E-5</v>
      </c>
      <c r="AP386" s="34">
        <f t="shared" si="354"/>
        <v>-3.1658176038007468E-5</v>
      </c>
      <c r="AQ386" s="34">
        <f t="shared" si="355"/>
        <v>6.5399724174630691E-5</v>
      </c>
      <c r="AR386" s="34">
        <f t="shared" si="356"/>
        <v>-2.5756540438237607E-6</v>
      </c>
      <c r="AS386" s="34">
        <f t="shared" si="357"/>
        <v>-7.2998754018671619E-5</v>
      </c>
      <c r="AT386" s="34">
        <f t="shared" si="358"/>
        <v>-4.9522338653407161E-5</v>
      </c>
      <c r="AU386" s="34">
        <f t="shared" si="359"/>
        <v>-1.1447848259615867E-4</v>
      </c>
      <c r="AV386" s="34">
        <f t="shared" si="360"/>
        <v>-7.3236043927948913E-5</v>
      </c>
      <c r="AW386" s="53">
        <f t="shared" si="361"/>
        <v>4.296146769910969E-5</v>
      </c>
      <c r="AX386" s="52">
        <f t="shared" si="362"/>
        <v>1.4181966408122193E-5</v>
      </c>
      <c r="AY386" s="34">
        <f t="shared" si="363"/>
        <v>1.3932607154654164E-5</v>
      </c>
      <c r="AZ386" s="34">
        <f t="shared" si="364"/>
        <v>1.2194567978296433E-5</v>
      </c>
      <c r="BA386" s="34">
        <f t="shared" si="365"/>
        <v>1.0925246819093459E-4</v>
      </c>
      <c r="BB386" s="34">
        <f t="shared" si="366"/>
        <v>4.1277089972480141E-5</v>
      </c>
      <c r="BC386" s="34">
        <f t="shared" si="367"/>
        <v>-2.9146010002367717E-5</v>
      </c>
      <c r="BD386" s="34">
        <f t="shared" si="368"/>
        <v>-5.6695946371032591E-6</v>
      </c>
      <c r="BE386" s="34">
        <f t="shared" si="369"/>
        <v>-7.0625738579854769E-5</v>
      </c>
      <c r="BF386" s="34">
        <f t="shared" si="370"/>
        <v>-2.9383299911645011E-5</v>
      </c>
      <c r="BG386" s="53">
        <f t="shared" si="371"/>
        <v>8.6814211715413592E-5</v>
      </c>
      <c r="BH386" s="32">
        <v>5.7153103768969871E-5</v>
      </c>
      <c r="BI386" s="33">
        <v>5.6903744515501842E-5</v>
      </c>
      <c r="BJ386" s="33">
        <v>5.5165705339144111E-5</v>
      </c>
      <c r="BK386" s="33">
        <v>1.5222360555178227E-4</v>
      </c>
      <c r="BL386" s="33">
        <v>8.4248227333327819E-5</v>
      </c>
      <c r="BM386" s="33">
        <v>1.3825127358479961E-5</v>
      </c>
      <c r="BN386" s="33">
        <v>3.7301542723744419E-5</v>
      </c>
      <c r="BO386" s="33">
        <v>-2.7654601219007091E-5</v>
      </c>
      <c r="BP386" s="33">
        <v>1.3587837449202667E-5</v>
      </c>
      <c r="BQ386" s="35">
        <v>1.2978534907626127E-4</v>
      </c>
      <c r="BR386" s="32">
        <v>-2.9670777608181709E-5</v>
      </c>
      <c r="BS386" s="33">
        <v>-2.9920136861649738E-5</v>
      </c>
      <c r="BT386" s="33">
        <v>-3.1658176038007468E-5</v>
      </c>
      <c r="BU386" s="33">
        <v>6.5399724174630691E-5</v>
      </c>
      <c r="BV386" s="33">
        <v>-2.5756540438237607E-6</v>
      </c>
      <c r="BW386" s="33">
        <v>-7.2998754018671619E-5</v>
      </c>
      <c r="BX386" s="33">
        <v>-4.9522338653407161E-5</v>
      </c>
      <c r="BY386" s="33">
        <v>-1.1447848259615867E-4</v>
      </c>
      <c r="BZ386" s="33">
        <v>-7.3236043927948913E-5</v>
      </c>
      <c r="CA386" s="35">
        <v>4.296146769910969E-5</v>
      </c>
      <c r="CB386" s="52">
        <v>1.4181966408122193E-5</v>
      </c>
      <c r="CC386" s="34">
        <v>1.3932607154654164E-5</v>
      </c>
      <c r="CD386" s="34">
        <v>1.2194567978296433E-5</v>
      </c>
      <c r="CE386" s="34">
        <v>1.0925246819093459E-4</v>
      </c>
      <c r="CF386" s="34">
        <v>4.1277089972480141E-5</v>
      </c>
      <c r="CG386" s="34">
        <v>-2.9146010002367717E-5</v>
      </c>
      <c r="CH386" s="34">
        <v>-5.6695946371032591E-6</v>
      </c>
      <c r="CI386" s="34">
        <v>-7.0625738579854769E-5</v>
      </c>
      <c r="CJ386" s="34">
        <v>-2.9383299911645011E-5</v>
      </c>
      <c r="CK386" s="53">
        <v>8.6814211715413592E-5</v>
      </c>
      <c r="CL386" s="33">
        <v>0</v>
      </c>
      <c r="CM386" s="33">
        <f t="shared" si="384"/>
        <v>9.1483488192787288E-3</v>
      </c>
      <c r="CN386" s="33">
        <f t="shared" si="328"/>
        <v>4.5599432048002431E-3</v>
      </c>
      <c r="CO386" s="33">
        <f t="shared" si="329"/>
        <v>3.6640476829266078E-3</v>
      </c>
      <c r="CP386" s="33">
        <f t="shared" si="330"/>
        <v>3.8353159218382782E-3</v>
      </c>
      <c r="CQ386" s="33">
        <f t="shared" si="331"/>
        <v>3.165854471541163E-3</v>
      </c>
      <c r="CR386" s="33">
        <f t="shared" si="332"/>
        <v>3.192010065710571E-3</v>
      </c>
      <c r="CS386" s="33">
        <f t="shared" si="333"/>
        <v>7.7571781639671489E-3</v>
      </c>
      <c r="CT386" s="33">
        <f t="shared" si="334"/>
        <v>8.0203856207234914E-3</v>
      </c>
      <c r="CU386" s="33">
        <f t="shared" si="335"/>
        <v>3.2434437111463765E-3</v>
      </c>
      <c r="CV386" s="33">
        <f t="shared" si="336"/>
        <v>4.2057576025604781E-3</v>
      </c>
      <c r="CW386" s="33">
        <f t="shared" si="337"/>
        <v>6.3570191479975779E-3</v>
      </c>
      <c r="CX386" s="35">
        <f t="shared" si="338"/>
        <v>7.1219388428291897E-3</v>
      </c>
    </row>
    <row r="387" spans="1:102" x14ac:dyDescent="0.3">
      <c r="A387" s="21">
        <v>43654</v>
      </c>
      <c r="B387" s="22">
        <v>2975.95</v>
      </c>
      <c r="C387" s="23">
        <v>5311.67</v>
      </c>
      <c r="D387" s="23">
        <v>5979.3389999999999</v>
      </c>
      <c r="E387" s="23">
        <f t="shared" si="372"/>
        <v>5289.5617014487862</v>
      </c>
      <c r="F387" s="23">
        <f>VLOOKUP($A387,Data!S$7:T$800,2,0)</f>
        <v>293.50064400000002</v>
      </c>
      <c r="G387" s="23">
        <f>VLOOKUP($A387,Data!V$7:Y$800,4,0)</f>
        <v>28.95224052537802</v>
      </c>
      <c r="H387" s="23">
        <f>VLOOKUP($A387,Data!P$7:Q$800,2,0)</f>
        <v>52.628999999999998</v>
      </c>
      <c r="I387" s="23">
        <f>VLOOKUP($A387,Data!K$7:N$800,4,0)</f>
        <v>55.12674205385639</v>
      </c>
      <c r="J387" s="23">
        <f>VLOOKUP($A387,Data!AA$7:AB$800,2,0)</f>
        <v>539.06169999999997</v>
      </c>
      <c r="K387" s="23">
        <f>VLOOKUP($A387,Data!AD$7:AE$800,2,0)</f>
        <v>54.466799999999999</v>
      </c>
      <c r="L387" s="23">
        <f>VLOOKUP($A387,Data!AL$7:AO$800,4,0)</f>
        <v>290.69319689962265</v>
      </c>
      <c r="M387" s="23">
        <f>VLOOKUP($A387,Data!AG$7:AJ$800,4,0)</f>
        <v>29.353694982319755</v>
      </c>
      <c r="N387" s="23">
        <f>VLOOKUP($A387,Data!AQ$7:AU$800,5,0)</f>
        <v>29.56567603712557</v>
      </c>
      <c r="O387" s="24">
        <f>VLOOKUP($A387,Data!AQ$7:AW$800,7,0)</f>
        <v>29.566730494832733</v>
      </c>
      <c r="P387" s="32">
        <f t="shared" si="339"/>
        <v>-4.8354573453138761E-3</v>
      </c>
      <c r="Q387" s="33">
        <f t="shared" si="325"/>
        <v>-4.8262928038400599E-3</v>
      </c>
      <c r="R387" s="33">
        <f t="shared" si="326"/>
        <v>-4.8214905094745575E-3</v>
      </c>
      <c r="S387" s="34">
        <f t="shared" si="340"/>
        <v>-4.8235855348504556E-3</v>
      </c>
      <c r="T387" s="33">
        <f t="shared" si="341"/>
        <v>-4.8277581363644906E-3</v>
      </c>
      <c r="U387" s="33">
        <f t="shared" si="373"/>
        <v>-4.8282606633518466E-3</v>
      </c>
      <c r="V387" s="33">
        <f t="shared" si="374"/>
        <v>-4.825637903192348E-3</v>
      </c>
      <c r="W387" s="33">
        <f t="shared" si="375"/>
        <v>-4.9356601445443848E-3</v>
      </c>
      <c r="X387" s="33">
        <f t="shared" si="376"/>
        <v>-4.8268680021629207E-3</v>
      </c>
      <c r="Y387" s="33">
        <f t="shared" si="377"/>
        <v>-4.8181544111601804E-3</v>
      </c>
      <c r="Z387" s="33">
        <f t="shared" si="378"/>
        <v>-4.8406335078814422E-3</v>
      </c>
      <c r="AA387" s="33">
        <f t="shared" si="379"/>
        <v>-4.8915787841395941E-3</v>
      </c>
      <c r="AB387" s="33">
        <f t="shared" si="380"/>
        <v>-4.7825051518448625E-3</v>
      </c>
      <c r="AC387" s="35">
        <f t="shared" si="381"/>
        <v>-5.06616978363994E-3</v>
      </c>
      <c r="AD387" s="32">
        <f t="shared" si="342"/>
        <v>-1.4653325244307069E-6</v>
      </c>
      <c r="AE387" s="33">
        <f t="shared" si="343"/>
        <v>-1.9678595117866848E-6</v>
      </c>
      <c r="AF387" s="33">
        <f t="shared" si="344"/>
        <v>6.5490064771189793E-7</v>
      </c>
      <c r="AG387" s="33">
        <f t="shared" si="345"/>
        <v>-1.0936734070432497E-4</v>
      </c>
      <c r="AH387" s="33">
        <f t="shared" si="346"/>
        <v>-5.7519832286079264E-7</v>
      </c>
      <c r="AI387" s="33">
        <f t="shared" si="347"/>
        <v>8.1383926798794803E-6</v>
      </c>
      <c r="AJ387" s="33">
        <f t="shared" si="348"/>
        <v>-1.4340704041382324E-5</v>
      </c>
      <c r="AK387" s="33">
        <f t="shared" si="349"/>
        <v>-6.5285980299534252E-5</v>
      </c>
      <c r="AL387" s="33">
        <f t="shared" si="350"/>
        <v>4.3787651995197407E-5</v>
      </c>
      <c r="AM387" s="35">
        <f t="shared" si="351"/>
        <v>-2.398769797998801E-4</v>
      </c>
      <c r="AN387" s="52">
        <f t="shared" si="352"/>
        <v>-6.2676268899330978E-6</v>
      </c>
      <c r="AO387" s="34">
        <f t="shared" si="353"/>
        <v>-6.7701538772890757E-6</v>
      </c>
      <c r="AP387" s="34">
        <f t="shared" si="354"/>
        <v>-4.1473937177904929E-6</v>
      </c>
      <c r="AQ387" s="34">
        <f t="shared" si="355"/>
        <v>-1.1416963506982736E-4</v>
      </c>
      <c r="AR387" s="34">
        <f t="shared" si="356"/>
        <v>-5.3774926883631835E-6</v>
      </c>
      <c r="AS387" s="34">
        <f t="shared" si="357"/>
        <v>3.3360983143770895E-6</v>
      </c>
      <c r="AT387" s="34">
        <f t="shared" si="358"/>
        <v>-1.9142998406884715E-5</v>
      </c>
      <c r="AU387" s="34">
        <f t="shared" si="359"/>
        <v>-7.0088274665036643E-5</v>
      </c>
      <c r="AV387" s="34">
        <f t="shared" si="360"/>
        <v>3.8985357629695017E-5</v>
      </c>
      <c r="AW387" s="53">
        <f t="shared" si="361"/>
        <v>-2.4467927416538249E-4</v>
      </c>
      <c r="AX387" s="52">
        <f t="shared" si="362"/>
        <v>-4.1726015140852724E-6</v>
      </c>
      <c r="AY387" s="34">
        <f t="shared" si="363"/>
        <v>-4.6751285014412503E-6</v>
      </c>
      <c r="AZ387" s="34">
        <f t="shared" si="364"/>
        <v>-2.0523683419426675E-6</v>
      </c>
      <c r="BA387" s="34">
        <f t="shared" si="365"/>
        <v>-1.1207460969397953E-4</v>
      </c>
      <c r="BB387" s="34">
        <f t="shared" si="366"/>
        <v>-3.2824673125153581E-6</v>
      </c>
      <c r="BC387" s="34">
        <f t="shared" si="367"/>
        <v>5.4311236902249149E-6</v>
      </c>
      <c r="BD387" s="34">
        <f t="shared" si="368"/>
        <v>-1.7047973031036889E-5</v>
      </c>
      <c r="BE387" s="34">
        <f t="shared" si="369"/>
        <v>-6.7993249289188817E-5</v>
      </c>
      <c r="BF387" s="34">
        <f t="shared" si="370"/>
        <v>4.1080383005542842E-5</v>
      </c>
      <c r="BG387" s="53">
        <f t="shared" si="371"/>
        <v>-2.4258424878953466E-4</v>
      </c>
      <c r="BH387" s="32">
        <v>-1.4653325244307069E-6</v>
      </c>
      <c r="BI387" s="33">
        <v>-1.9678595117866848E-6</v>
      </c>
      <c r="BJ387" s="33">
        <v>6.5490064771189793E-7</v>
      </c>
      <c r="BK387" s="33">
        <v>-1.0936734070432497E-4</v>
      </c>
      <c r="BL387" s="33">
        <v>-5.7519832286079264E-7</v>
      </c>
      <c r="BM387" s="33">
        <v>8.1383926798794803E-6</v>
      </c>
      <c r="BN387" s="33">
        <v>-1.4340704041382324E-5</v>
      </c>
      <c r="BO387" s="33">
        <v>-6.5285980299534252E-5</v>
      </c>
      <c r="BP387" s="33">
        <v>4.3787651995197407E-5</v>
      </c>
      <c r="BQ387" s="35">
        <v>-2.398769797998801E-4</v>
      </c>
      <c r="BR387" s="32">
        <v>-6.2676268899330978E-6</v>
      </c>
      <c r="BS387" s="33">
        <v>-6.7701538772890757E-6</v>
      </c>
      <c r="BT387" s="33">
        <v>-4.1473937177904929E-6</v>
      </c>
      <c r="BU387" s="33">
        <v>-1.1416963506982736E-4</v>
      </c>
      <c r="BV387" s="33">
        <v>-5.3774926883631835E-6</v>
      </c>
      <c r="BW387" s="33">
        <v>3.3360983143770895E-6</v>
      </c>
      <c r="BX387" s="33">
        <v>-1.9142998406884715E-5</v>
      </c>
      <c r="BY387" s="33">
        <v>-7.0088274665036643E-5</v>
      </c>
      <c r="BZ387" s="33">
        <v>3.8985357629695017E-5</v>
      </c>
      <c r="CA387" s="35">
        <v>-2.4467927416538249E-4</v>
      </c>
      <c r="CB387" s="52">
        <v>-4.1726015140852724E-6</v>
      </c>
      <c r="CC387" s="34">
        <v>-4.6751285014412503E-6</v>
      </c>
      <c r="CD387" s="34">
        <v>-2.0523683419426675E-6</v>
      </c>
      <c r="CE387" s="34">
        <v>-1.1207460969397953E-4</v>
      </c>
      <c r="CF387" s="34">
        <v>-3.2824673125153581E-6</v>
      </c>
      <c r="CG387" s="34">
        <v>5.4311236902249149E-6</v>
      </c>
      <c r="CH387" s="34">
        <v>-1.7047973031036889E-5</v>
      </c>
      <c r="CI387" s="34">
        <v>-6.7993249289188817E-5</v>
      </c>
      <c r="CJ387" s="34">
        <v>4.1080383005542842E-5</v>
      </c>
      <c r="CK387" s="53">
        <v>-2.4258424878953466E-4</v>
      </c>
      <c r="CL387" s="33">
        <v>0</v>
      </c>
      <c r="CM387" s="33">
        <f t="shared" si="384"/>
        <v>9.060864400435964E-3</v>
      </c>
      <c r="CN387" s="33">
        <f t="shared" si="328"/>
        <v>4.5168401329516161E-3</v>
      </c>
      <c r="CO387" s="33">
        <f t="shared" si="329"/>
        <v>3.6067710400835562E-3</v>
      </c>
      <c r="CP387" s="33">
        <f t="shared" si="330"/>
        <v>3.778279431834175E-3</v>
      </c>
      <c r="CQ387" s="33">
        <f t="shared" si="331"/>
        <v>3.1105968553639674E-3</v>
      </c>
      <c r="CR387" s="33">
        <f t="shared" si="332"/>
        <v>3.0395436428625189E-3</v>
      </c>
      <c r="CS387" s="33">
        <f t="shared" si="333"/>
        <v>7.6724058009196572E-3</v>
      </c>
      <c r="CT387" s="33">
        <f t="shared" si="334"/>
        <v>8.0064698709085835E-3</v>
      </c>
      <c r="CU387" s="33">
        <f t="shared" si="335"/>
        <v>3.2060764644170625E-3</v>
      </c>
      <c r="CV387" s="33">
        <f t="shared" si="336"/>
        <v>4.2334892871627172E-3</v>
      </c>
      <c r="CW387" s="33">
        <f t="shared" si="337"/>
        <v>6.3433648089650241E-3</v>
      </c>
      <c r="CX387" s="35">
        <f t="shared" si="338"/>
        <v>6.9914343095975884E-3</v>
      </c>
    </row>
    <row r="388" spans="1:102" x14ac:dyDescent="0.3">
      <c r="A388" s="21">
        <v>43651</v>
      </c>
      <c r="B388" s="22">
        <v>2990.41</v>
      </c>
      <c r="C388" s="23">
        <v>5337.43</v>
      </c>
      <c r="D388" s="23">
        <v>6008.308</v>
      </c>
      <c r="E388" s="23">
        <f t="shared" si="372"/>
        <v>5315.2000233964782</v>
      </c>
      <c r="F388" s="23">
        <f>VLOOKUP($A388,Data!S$7:T$800,2,0)</f>
        <v>294.92446799999999</v>
      </c>
      <c r="G388" s="23">
        <f>VLOOKUP($A388,Data!V$7:Y$800,4,0)</f>
        <v>29.092707701563874</v>
      </c>
      <c r="H388" s="23">
        <f>VLOOKUP($A388,Data!P$7:Q$800,2,0)</f>
        <v>52.8842</v>
      </c>
      <c r="I388" s="23">
        <f>VLOOKUP($A388,Data!K$7:N$800,4,0)</f>
        <v>55.400178506913605</v>
      </c>
      <c r="J388" s="23">
        <f>VLOOKUP($A388,Data!AA$7:AB$800,2,0)</f>
        <v>541.67629999999997</v>
      </c>
      <c r="K388" s="23">
        <f>VLOOKUP($A388,Data!AD$7:AE$800,2,0)</f>
        <v>54.730499999999999</v>
      </c>
      <c r="L388" s="23">
        <f>VLOOKUP($A388,Data!AL$7:AO$800,4,0)</f>
        <v>292.10718070644305</v>
      </c>
      <c r="M388" s="23">
        <f>VLOOKUP($A388,Data!AG$7:AJ$800,4,0)</f>
        <v>29.497986708276795</v>
      </c>
      <c r="N388" s="23">
        <f>VLOOKUP($A388,Data!AQ$7:AU$800,5,0)</f>
        <v>29.707753521391361</v>
      </c>
      <c r="O388" s="24">
        <f>VLOOKUP($A388,Data!AQ$7:AW$800,7,0)</f>
        <v>29.717283297526528</v>
      </c>
      <c r="P388" s="32">
        <f t="shared" si="339"/>
        <v>-1.8058494836139527E-3</v>
      </c>
      <c r="Q388" s="33">
        <f t="shared" si="325"/>
        <v>-1.7337797145902112E-3</v>
      </c>
      <c r="R388" s="33">
        <f t="shared" si="326"/>
        <v>-1.7004118273163948E-3</v>
      </c>
      <c r="S388" s="34">
        <f t="shared" si="340"/>
        <v>-1.7162274757610285E-3</v>
      </c>
      <c r="T388" s="33">
        <f t="shared" si="341"/>
        <v>-1.7172998224127545E-3</v>
      </c>
      <c r="U388" s="33">
        <f t="shared" si="373"/>
        <v>-1.7162476189996889E-3</v>
      </c>
      <c r="V388" s="33">
        <f t="shared" si="374"/>
        <v>-1.7234381931269249E-3</v>
      </c>
      <c r="W388" s="33">
        <f t="shared" si="375"/>
        <v>-1.7596339961287732E-3</v>
      </c>
      <c r="X388" s="33">
        <f t="shared" si="376"/>
        <v>-1.7069585930769016E-3</v>
      </c>
      <c r="Y388" s="33">
        <f t="shared" si="377"/>
        <v>-1.6708590148862834E-3</v>
      </c>
      <c r="Z388" s="33">
        <f t="shared" si="378"/>
        <v>-1.7163431711866295E-3</v>
      </c>
      <c r="AA388" s="33">
        <f t="shared" si="379"/>
        <v>-1.7612802142245032E-3</v>
      </c>
      <c r="AB388" s="33">
        <f t="shared" si="380"/>
        <v>-1.7065281321900772E-3</v>
      </c>
      <c r="AC388" s="35">
        <f t="shared" si="381"/>
        <v>-1.2446428300406653E-3</v>
      </c>
      <c r="AD388" s="32">
        <f t="shared" si="342"/>
        <v>1.6479892177456712E-5</v>
      </c>
      <c r="AE388" s="33">
        <f t="shared" si="343"/>
        <v>1.7532095590522268E-5</v>
      </c>
      <c r="AF388" s="33">
        <f t="shared" si="344"/>
        <v>1.0341521463286263E-5</v>
      </c>
      <c r="AG388" s="33">
        <f t="shared" si="345"/>
        <v>-2.5854281538562063E-5</v>
      </c>
      <c r="AH388" s="33">
        <f t="shared" si="346"/>
        <v>2.682112151330962E-5</v>
      </c>
      <c r="AI388" s="33">
        <f t="shared" si="347"/>
        <v>6.2920699703927774E-5</v>
      </c>
      <c r="AJ388" s="33">
        <f t="shared" si="348"/>
        <v>1.7436543403581695E-5</v>
      </c>
      <c r="AK388" s="33">
        <f t="shared" si="349"/>
        <v>-2.7500499634292019E-5</v>
      </c>
      <c r="AL388" s="33">
        <f t="shared" si="350"/>
        <v>2.7251582400134033E-5</v>
      </c>
      <c r="AM388" s="35">
        <f t="shared" si="351"/>
        <v>4.8913688454954585E-4</v>
      </c>
      <c r="AN388" s="52">
        <f t="shared" si="352"/>
        <v>-1.6887995096359631E-5</v>
      </c>
      <c r="AO388" s="34">
        <f t="shared" si="353"/>
        <v>-1.5835791683294076E-5</v>
      </c>
      <c r="AP388" s="34">
        <f t="shared" si="354"/>
        <v>-2.3026365810530081E-5</v>
      </c>
      <c r="AQ388" s="34">
        <f t="shared" si="355"/>
        <v>-5.9222168812378406E-5</v>
      </c>
      <c r="AR388" s="34">
        <f t="shared" si="356"/>
        <v>-6.5467657605067231E-6</v>
      </c>
      <c r="AS388" s="34">
        <f t="shared" si="357"/>
        <v>2.955281243011143E-5</v>
      </c>
      <c r="AT388" s="34">
        <f t="shared" si="358"/>
        <v>-1.5931343870234649E-5</v>
      </c>
      <c r="AU388" s="34">
        <f t="shared" si="359"/>
        <v>-6.0868386908108363E-5</v>
      </c>
      <c r="AV388" s="34">
        <f t="shared" si="360"/>
        <v>-6.11630487368231E-6</v>
      </c>
      <c r="AW388" s="53">
        <f t="shared" si="361"/>
        <v>4.557689972757295E-4</v>
      </c>
      <c r="AX388" s="52">
        <f t="shared" si="362"/>
        <v>-1.0723466515871749E-6</v>
      </c>
      <c r="AY388" s="34">
        <f t="shared" si="363"/>
        <v>-2.0143238521619367E-8</v>
      </c>
      <c r="AZ388" s="34">
        <f t="shared" si="364"/>
        <v>-7.210717365757624E-6</v>
      </c>
      <c r="BA388" s="34">
        <f t="shared" si="365"/>
        <v>-4.340652036760595E-5</v>
      </c>
      <c r="BB388" s="34">
        <f t="shared" si="366"/>
        <v>9.2688826842657335E-6</v>
      </c>
      <c r="BC388" s="34">
        <f t="shared" si="367"/>
        <v>4.5368460874883887E-5</v>
      </c>
      <c r="BD388" s="34">
        <f t="shared" si="368"/>
        <v>-1.1569542546219225E-7</v>
      </c>
      <c r="BE388" s="34">
        <f t="shared" si="369"/>
        <v>-4.5052738463335906E-5</v>
      </c>
      <c r="BF388" s="34">
        <f t="shared" si="370"/>
        <v>9.6993435710901466E-6</v>
      </c>
      <c r="BG388" s="53">
        <f t="shared" si="371"/>
        <v>4.7158464572050196E-4</v>
      </c>
      <c r="BH388" s="32">
        <v>1.6479892177456712E-5</v>
      </c>
      <c r="BI388" s="33">
        <v>1.7532095590522268E-5</v>
      </c>
      <c r="BJ388" s="33">
        <v>1.0341521463286263E-5</v>
      </c>
      <c r="BK388" s="33">
        <v>-2.5854281538562063E-5</v>
      </c>
      <c r="BL388" s="33">
        <v>2.682112151330962E-5</v>
      </c>
      <c r="BM388" s="33">
        <v>6.2920699703927774E-5</v>
      </c>
      <c r="BN388" s="33">
        <v>1.7436543403581695E-5</v>
      </c>
      <c r="BO388" s="33">
        <v>-2.7500499634292019E-5</v>
      </c>
      <c r="BP388" s="33">
        <v>2.7251582400134033E-5</v>
      </c>
      <c r="BQ388" s="35">
        <v>4.8913688454954585E-4</v>
      </c>
      <c r="BR388" s="32">
        <v>-1.6887995096359631E-5</v>
      </c>
      <c r="BS388" s="33">
        <v>-1.5835791683294076E-5</v>
      </c>
      <c r="BT388" s="33">
        <v>-2.3026365810530081E-5</v>
      </c>
      <c r="BU388" s="33">
        <v>-5.9222168812378406E-5</v>
      </c>
      <c r="BV388" s="33">
        <v>-6.5467657605067231E-6</v>
      </c>
      <c r="BW388" s="33">
        <v>2.955281243011143E-5</v>
      </c>
      <c r="BX388" s="33">
        <v>-1.5931343870234649E-5</v>
      </c>
      <c r="BY388" s="33">
        <v>-6.0868386908108363E-5</v>
      </c>
      <c r="BZ388" s="33">
        <v>-6.11630487368231E-6</v>
      </c>
      <c r="CA388" s="35">
        <v>4.557689972757295E-4</v>
      </c>
      <c r="CB388" s="52">
        <v>-1.0723466515871749E-6</v>
      </c>
      <c r="CC388" s="34">
        <v>-2.0143238521619367E-8</v>
      </c>
      <c r="CD388" s="34">
        <v>-7.210717365757624E-6</v>
      </c>
      <c r="CE388" s="34">
        <v>-4.340652036760595E-5</v>
      </c>
      <c r="CF388" s="34">
        <v>9.2688826842657335E-6</v>
      </c>
      <c r="CG388" s="34">
        <v>4.5368460874883887E-5</v>
      </c>
      <c r="CH388" s="34">
        <v>-1.1569542546219225E-7</v>
      </c>
      <c r="CI388" s="34">
        <v>-4.5052738463335906E-5</v>
      </c>
      <c r="CJ388" s="34">
        <v>9.6993435710901466E-6</v>
      </c>
      <c r="CK388" s="53">
        <v>4.7158464572050196E-4</v>
      </c>
      <c r="CL388" s="33">
        <v>0</v>
      </c>
      <c r="CM388" s="33">
        <f t="shared" si="384"/>
        <v>9.0559951159234764E-3</v>
      </c>
      <c r="CN388" s="33">
        <f t="shared" si="328"/>
        <v>4.5141074543519899E-3</v>
      </c>
      <c r="CO388" s="33">
        <f t="shared" si="329"/>
        <v>3.6082487919555373E-3</v>
      </c>
      <c r="CP388" s="33">
        <f t="shared" si="330"/>
        <v>3.7802643099782429E-3</v>
      </c>
      <c r="CQ388" s="33">
        <f t="shared" si="331"/>
        <v>3.1099367320683857E-3</v>
      </c>
      <c r="CR388" s="33">
        <f t="shared" si="332"/>
        <v>3.1497875367652028E-3</v>
      </c>
      <c r="CS388" s="33">
        <f t="shared" si="333"/>
        <v>7.6729882236752367E-3</v>
      </c>
      <c r="CT388" s="33">
        <f t="shared" si="334"/>
        <v>7.998226601086289E-3</v>
      </c>
      <c r="CU388" s="33">
        <f t="shared" si="335"/>
        <v>3.2205331252490588E-3</v>
      </c>
      <c r="CV388" s="33">
        <f t="shared" si="336"/>
        <v>4.2993739349055371E-3</v>
      </c>
      <c r="CW388" s="33">
        <f t="shared" si="337"/>
        <v>6.2990876401312068E-3</v>
      </c>
      <c r="CX388" s="35">
        <f t="shared" si="338"/>
        <v>7.2342183587579267E-3</v>
      </c>
    </row>
    <row r="389" spans="1:102" x14ac:dyDescent="0.3">
      <c r="A389" s="21">
        <v>43649</v>
      </c>
      <c r="B389" s="22">
        <v>2995.82</v>
      </c>
      <c r="C389" s="23">
        <v>5346.7</v>
      </c>
      <c r="D389" s="23">
        <v>6018.5420000000004</v>
      </c>
      <c r="E389" s="23">
        <f t="shared" si="372"/>
        <v>5324.33779821601</v>
      </c>
      <c r="F389" s="23">
        <f>VLOOKUP($A389,Data!S$7:T$800,2,0)</f>
        <v>295.43181299999998</v>
      </c>
      <c r="G389" s="23">
        <f>VLOOKUP($A389,Data!V$7:Y$800,4,0)</f>
        <v>29.142723831951628</v>
      </c>
      <c r="H389" s="23">
        <f>VLOOKUP($A389,Data!P$7:Q$800,2,0)</f>
        <v>52.975499999999997</v>
      </c>
      <c r="I389" s="23">
        <f>VLOOKUP($A389,Data!K$7:N$800,4,0)</f>
        <v>55.497834383005468</v>
      </c>
      <c r="J389" s="23">
        <f>VLOOKUP($A389,Data!AA$7:AB$800,2,0)</f>
        <v>542.60249999999996</v>
      </c>
      <c r="K389" s="23">
        <f>VLOOKUP($A389,Data!AD$7:AE$800,2,0)</f>
        <v>54.822099999999999</v>
      </c>
      <c r="L389" s="23">
        <f>VLOOKUP($A389,Data!AL$7:AO$800,4,0)</f>
        <v>292.60939884998425</v>
      </c>
      <c r="M389" s="23">
        <f>VLOOKUP($A389,Data!AG$7:AJ$800,4,0)</f>
        <v>29.55003259601785</v>
      </c>
      <c r="N389" s="23">
        <f>VLOOKUP($A389,Data!AQ$7:AU$800,5,0)</f>
        <v>29.758537302470856</v>
      </c>
      <c r="O389" s="24">
        <f>VLOOKUP($A389,Data!AQ$7:AW$800,7,0)</f>
        <v>29.75431679458767</v>
      </c>
      <c r="P389" s="32">
        <f t="shared" si="339"/>
        <v>7.672358989710748E-3</v>
      </c>
      <c r="Q389" s="33">
        <f t="shared" si="325"/>
        <v>7.8415109988501097E-3</v>
      </c>
      <c r="R389" s="33">
        <f t="shared" si="326"/>
        <v>7.9135355722250722E-3</v>
      </c>
      <c r="S389" s="34">
        <f t="shared" si="340"/>
        <v>7.8773590848479243E-3</v>
      </c>
      <c r="T389" s="33">
        <f t="shared" si="341"/>
        <v>7.8740431208466077E-3</v>
      </c>
      <c r="U389" s="33">
        <f t="shared" si="373"/>
        <v>7.8748465257814093E-3</v>
      </c>
      <c r="V389" s="33">
        <f t="shared" si="374"/>
        <v>7.866900041855418E-3</v>
      </c>
      <c r="W389" s="33">
        <f t="shared" si="375"/>
        <v>7.9815537424618999E-3</v>
      </c>
      <c r="X389" s="33">
        <f t="shared" si="376"/>
        <v>7.9105568020738648E-3</v>
      </c>
      <c r="Y389" s="33">
        <f t="shared" si="377"/>
        <v>7.8555303080440897E-3</v>
      </c>
      <c r="Z389" s="33">
        <f t="shared" si="378"/>
        <v>7.8689122300958925E-3</v>
      </c>
      <c r="AA389" s="33">
        <f t="shared" si="379"/>
        <v>7.8555132268640637E-3</v>
      </c>
      <c r="AB389" s="33">
        <f t="shared" si="380"/>
        <v>7.8581848238676866E-3</v>
      </c>
      <c r="AC389" s="35">
        <f t="shared" si="381"/>
        <v>8.197251878301115E-3</v>
      </c>
      <c r="AD389" s="32">
        <f t="shared" si="342"/>
        <v>3.253212199649802E-5</v>
      </c>
      <c r="AE389" s="33">
        <f t="shared" si="343"/>
        <v>3.3335526931299597E-5</v>
      </c>
      <c r="AF389" s="33">
        <f t="shared" si="344"/>
        <v>2.5389043005308309E-5</v>
      </c>
      <c r="AG389" s="33">
        <f t="shared" si="345"/>
        <v>1.4004274361179014E-4</v>
      </c>
      <c r="AH389" s="33">
        <f t="shared" si="346"/>
        <v>6.9045803223755087E-5</v>
      </c>
      <c r="AI389" s="33">
        <f t="shared" si="347"/>
        <v>1.4019309193979979E-5</v>
      </c>
      <c r="AJ389" s="33">
        <f t="shared" si="348"/>
        <v>2.7401231245782753E-5</v>
      </c>
      <c r="AK389" s="33">
        <f t="shared" si="349"/>
        <v>1.400222801395401E-5</v>
      </c>
      <c r="AL389" s="33">
        <f t="shared" si="350"/>
        <v>1.667382501757686E-5</v>
      </c>
      <c r="AM389" s="35">
        <f t="shared" si="351"/>
        <v>3.557408794510053E-4</v>
      </c>
      <c r="AN389" s="52">
        <f t="shared" si="352"/>
        <v>-3.9492451378464466E-5</v>
      </c>
      <c r="AO389" s="34">
        <f t="shared" si="353"/>
        <v>-3.8689046443662889E-5</v>
      </c>
      <c r="AP389" s="34">
        <f t="shared" si="354"/>
        <v>-4.6635530369654177E-5</v>
      </c>
      <c r="AQ389" s="34">
        <f t="shared" si="355"/>
        <v>6.8018170236827658E-5</v>
      </c>
      <c r="AR389" s="34">
        <f t="shared" si="356"/>
        <v>-2.9787701512073994E-6</v>
      </c>
      <c r="AS389" s="34">
        <f t="shared" si="357"/>
        <v>-5.8005264180982508E-5</v>
      </c>
      <c r="AT389" s="34">
        <f t="shared" si="358"/>
        <v>-4.4623342129179733E-5</v>
      </c>
      <c r="AU389" s="34">
        <f t="shared" si="359"/>
        <v>-5.8022345361008476E-5</v>
      </c>
      <c r="AV389" s="34">
        <f t="shared" si="360"/>
        <v>-5.5350748357385626E-5</v>
      </c>
      <c r="AW389" s="53">
        <f t="shared" si="361"/>
        <v>2.8371630607604281E-4</v>
      </c>
      <c r="AX389" s="52">
        <f t="shared" si="362"/>
        <v>-3.3159640013824543E-6</v>
      </c>
      <c r="AY389" s="34">
        <f t="shared" si="363"/>
        <v>-2.5125590665808772E-6</v>
      </c>
      <c r="AZ389" s="34">
        <f t="shared" si="364"/>
        <v>-1.0459042992572165E-5</v>
      </c>
      <c r="BA389" s="34">
        <f t="shared" si="365"/>
        <v>1.0419465761390967E-4</v>
      </c>
      <c r="BB389" s="34">
        <f t="shared" si="366"/>
        <v>3.3197717225874612E-5</v>
      </c>
      <c r="BC389" s="34">
        <f t="shared" si="367"/>
        <v>-2.1828776803900496E-5</v>
      </c>
      <c r="BD389" s="34">
        <f t="shared" si="368"/>
        <v>-8.4468547520977211E-6</v>
      </c>
      <c r="BE389" s="34">
        <f t="shared" si="369"/>
        <v>-2.1845857983926464E-5</v>
      </c>
      <c r="BF389" s="34">
        <f t="shared" si="370"/>
        <v>-1.9174260980303615E-5</v>
      </c>
      <c r="BG389" s="53">
        <f t="shared" si="371"/>
        <v>3.1989279345312482E-4</v>
      </c>
      <c r="BH389" s="32">
        <v>3.253212199649802E-5</v>
      </c>
      <c r="BI389" s="33">
        <v>3.3335526931299597E-5</v>
      </c>
      <c r="BJ389" s="33">
        <v>2.5389043005308309E-5</v>
      </c>
      <c r="BK389" s="33">
        <v>1.4004274361179014E-4</v>
      </c>
      <c r="BL389" s="33">
        <v>6.9045803223755087E-5</v>
      </c>
      <c r="BM389" s="33">
        <v>1.4019309193979979E-5</v>
      </c>
      <c r="BN389" s="33">
        <v>2.7401231245782753E-5</v>
      </c>
      <c r="BO389" s="33">
        <v>1.400222801395401E-5</v>
      </c>
      <c r="BP389" s="33">
        <v>1.667382501757686E-5</v>
      </c>
      <c r="BQ389" s="35">
        <v>3.557408794510053E-4</v>
      </c>
      <c r="BR389" s="32">
        <v>-3.9492451378464466E-5</v>
      </c>
      <c r="BS389" s="33">
        <v>-3.8689046443662889E-5</v>
      </c>
      <c r="BT389" s="33">
        <v>-4.6635530369654177E-5</v>
      </c>
      <c r="BU389" s="33">
        <v>6.8018170236827658E-5</v>
      </c>
      <c r="BV389" s="33">
        <v>-2.9787701512073994E-6</v>
      </c>
      <c r="BW389" s="33">
        <v>-5.8005264180982508E-5</v>
      </c>
      <c r="BX389" s="33">
        <v>-4.4623342129179733E-5</v>
      </c>
      <c r="BY389" s="33">
        <v>-5.8022345361008476E-5</v>
      </c>
      <c r="BZ389" s="33">
        <v>-5.5350748357385626E-5</v>
      </c>
      <c r="CA389" s="35">
        <v>2.8371630607604281E-4</v>
      </c>
      <c r="CB389" s="52">
        <v>-3.3159640013824543E-6</v>
      </c>
      <c r="CC389" s="34">
        <v>-2.5125590665808772E-6</v>
      </c>
      <c r="CD389" s="34">
        <v>-1.0459042992572165E-5</v>
      </c>
      <c r="CE389" s="34">
        <v>1.0419465761390967E-4</v>
      </c>
      <c r="CF389" s="34">
        <v>3.3197717225874612E-5</v>
      </c>
      <c r="CG389" s="34">
        <v>-2.1828776803900496E-5</v>
      </c>
      <c r="CH389" s="34">
        <v>-8.4468547520977211E-6</v>
      </c>
      <c r="CI389" s="34">
        <v>-2.1845857983926464E-5</v>
      </c>
      <c r="CJ389" s="34">
        <v>-1.9174260980303615E-5</v>
      </c>
      <c r="CK389" s="53">
        <v>3.1989279345312482E-4</v>
      </c>
      <c r="CL389" s="33">
        <v>0</v>
      </c>
      <c r="CM389" s="33">
        <f t="shared" si="384"/>
        <v>9.0222676987261607E-3</v>
      </c>
      <c r="CN389" s="33">
        <f t="shared" si="328"/>
        <v>4.4964456711931167E-3</v>
      </c>
      <c r="CO389" s="33">
        <f t="shared" si="329"/>
        <v>3.5916809843337116E-3</v>
      </c>
      <c r="CP389" s="33">
        <f t="shared" si="330"/>
        <v>3.7626356833437846E-3</v>
      </c>
      <c r="CQ389" s="33">
        <f t="shared" si="331"/>
        <v>3.099545139860771E-3</v>
      </c>
      <c r="CR389" s="33">
        <f t="shared" si="332"/>
        <v>3.1757689716134241E-3</v>
      </c>
      <c r="CS389" s="33">
        <f t="shared" si="333"/>
        <v>7.645915091296418E-3</v>
      </c>
      <c r="CT389" s="33">
        <f t="shared" si="334"/>
        <v>7.9346964975215428E-3</v>
      </c>
      <c r="CU389" s="33">
        <f t="shared" si="335"/>
        <v>3.2030103517870501E-3</v>
      </c>
      <c r="CV389" s="33">
        <f t="shared" si="336"/>
        <v>4.3270413996292501E-3</v>
      </c>
      <c r="CW389" s="33">
        <f t="shared" si="337"/>
        <v>6.2716175190906664E-3</v>
      </c>
      <c r="CX389" s="35">
        <f t="shared" si="338"/>
        <v>6.7409289820923313E-3</v>
      </c>
    </row>
    <row r="390" spans="1:102" x14ac:dyDescent="0.3">
      <c r="A390" s="21">
        <v>43648</v>
      </c>
      <c r="B390" s="22">
        <v>2973.01</v>
      </c>
      <c r="C390" s="23">
        <v>5305.1</v>
      </c>
      <c r="D390" s="23">
        <v>5971.2879999999996</v>
      </c>
      <c r="E390" s="23">
        <f t="shared" si="372"/>
        <v>5282.7238852259816</v>
      </c>
      <c r="F390" s="23">
        <f>VLOOKUP($A390,Data!S$7:T$800,2,0)</f>
        <v>293.12374399999999</v>
      </c>
      <c r="G390" s="23">
        <f>VLOOKUP($A390,Data!V$7:Y$800,4,0)</f>
        <v>28.91502246772874</v>
      </c>
      <c r="H390" s="23">
        <f>VLOOKUP($A390,Data!P$7:Q$800,2,0)</f>
        <v>52.561999999999998</v>
      </c>
      <c r="I390" s="23">
        <f>VLOOKUP($A390,Data!K$7:N$800,4,0)</f>
        <v>55.058382940592089</v>
      </c>
      <c r="J390" s="23">
        <f>VLOOKUP($A390,Data!AA$7:AB$800,2,0)</f>
        <v>538.34389999999996</v>
      </c>
      <c r="K390" s="23">
        <f>VLOOKUP($A390,Data!AD$7:AE$800,2,0)</f>
        <v>54.394799999999996</v>
      </c>
      <c r="L390" s="23">
        <f>VLOOKUP($A390,Data!AL$7:AO$800,4,0)</f>
        <v>290.32485802397849</v>
      </c>
      <c r="M390" s="23">
        <f>VLOOKUP($A390,Data!AG$7:AJ$800,4,0)</f>
        <v>29.31971121674686</v>
      </c>
      <c r="N390" s="23">
        <f>VLOOKUP($A390,Data!AQ$7:AU$800,5,0)</f>
        <v>29.526512509963325</v>
      </c>
      <c r="O390" s="24">
        <f>VLOOKUP($A390,Data!AQ$7:AW$800,7,0)</f>
        <v>29.512396249002368</v>
      </c>
      <c r="P390" s="32">
        <f t="shared" si="339"/>
        <v>2.9281490252435205E-3</v>
      </c>
      <c r="Q390" s="33">
        <f t="shared" si="325"/>
        <v>2.9549274312927754E-3</v>
      </c>
      <c r="R390" s="33">
        <f t="shared" si="326"/>
        <v>2.9664270200331355E-3</v>
      </c>
      <c r="S390" s="34">
        <f t="shared" si="340"/>
        <v>2.9606853208146932E-3</v>
      </c>
      <c r="T390" s="33">
        <f t="shared" si="341"/>
        <v>2.9596512350904547E-3</v>
      </c>
      <c r="U390" s="33">
        <f t="shared" si="373"/>
        <v>2.9585471000204144E-3</v>
      </c>
      <c r="V390" s="33">
        <f t="shared" si="374"/>
        <v>2.9595339544983279E-3</v>
      </c>
      <c r="W390" s="33">
        <f t="shared" si="375"/>
        <v>2.8459622909997595E-3</v>
      </c>
      <c r="X390" s="33">
        <f t="shared" si="376"/>
        <v>2.9641199889185454E-3</v>
      </c>
      <c r="Y390" s="33">
        <f t="shared" si="377"/>
        <v>2.9686284199150759E-3</v>
      </c>
      <c r="Z390" s="33">
        <f t="shared" si="378"/>
        <v>2.9497211528470846E-3</v>
      </c>
      <c r="AA390" s="33">
        <f t="shared" si="379"/>
        <v>2.8476046757146545E-3</v>
      </c>
      <c r="AB390" s="33">
        <f t="shared" si="380"/>
        <v>2.9684566537768742E-3</v>
      </c>
      <c r="AC390" s="35">
        <f t="shared" si="381"/>
        <v>5.7127010735302797E-3</v>
      </c>
      <c r="AD390" s="32">
        <f t="shared" si="342"/>
        <v>4.7238037976793379E-6</v>
      </c>
      <c r="AE390" s="33">
        <f t="shared" si="343"/>
        <v>3.6196687276390804E-6</v>
      </c>
      <c r="AF390" s="33">
        <f t="shared" si="344"/>
        <v>4.6065232055525485E-6</v>
      </c>
      <c r="AG390" s="33">
        <f t="shared" si="345"/>
        <v>-1.0896514029301585E-4</v>
      </c>
      <c r="AH390" s="33">
        <f t="shared" si="346"/>
        <v>9.1925576257700925E-6</v>
      </c>
      <c r="AI390" s="33">
        <f t="shared" si="347"/>
        <v>1.3700988622300514E-5</v>
      </c>
      <c r="AJ390" s="33">
        <f t="shared" si="348"/>
        <v>-5.2062784456907707E-6</v>
      </c>
      <c r="AK390" s="33">
        <f t="shared" si="349"/>
        <v>-1.0732275557812088E-4</v>
      </c>
      <c r="AL390" s="33">
        <f t="shared" si="350"/>
        <v>1.3529222484098824E-5</v>
      </c>
      <c r="AM390" s="35">
        <f t="shared" si="351"/>
        <v>2.7577736422375043E-3</v>
      </c>
      <c r="AN390" s="52">
        <f t="shared" si="352"/>
        <v>-6.7757849426808292E-6</v>
      </c>
      <c r="AO390" s="34">
        <f t="shared" si="353"/>
        <v>-7.8799200127210867E-6</v>
      </c>
      <c r="AP390" s="34">
        <f t="shared" si="354"/>
        <v>-6.8930655348076186E-6</v>
      </c>
      <c r="AQ390" s="34">
        <f t="shared" si="355"/>
        <v>-1.2046472903337602E-4</v>
      </c>
      <c r="AR390" s="34">
        <f t="shared" si="356"/>
        <v>-2.3070311145900746E-6</v>
      </c>
      <c r="AS390" s="34">
        <f t="shared" si="357"/>
        <v>2.2013998819403469E-6</v>
      </c>
      <c r="AT390" s="34">
        <f t="shared" si="358"/>
        <v>-1.6705867186050938E-5</v>
      </c>
      <c r="AU390" s="34">
        <f t="shared" si="359"/>
        <v>-1.1882234431848104E-4</v>
      </c>
      <c r="AV390" s="34">
        <f t="shared" si="360"/>
        <v>2.0296337437386569E-6</v>
      </c>
      <c r="AW390" s="53">
        <f t="shared" si="361"/>
        <v>2.7462740534971442E-3</v>
      </c>
      <c r="AX390" s="52">
        <f t="shared" si="362"/>
        <v>-1.0340857241608603E-6</v>
      </c>
      <c r="AY390" s="34">
        <f t="shared" si="363"/>
        <v>-2.1382207942011178E-6</v>
      </c>
      <c r="AZ390" s="34">
        <f t="shared" si="364"/>
        <v>-1.1513663162876497E-6</v>
      </c>
      <c r="BA390" s="34">
        <f t="shared" si="365"/>
        <v>-1.1472302981485605E-4</v>
      </c>
      <c r="BB390" s="34">
        <f t="shared" si="366"/>
        <v>3.4346681039298943E-6</v>
      </c>
      <c r="BC390" s="34">
        <f t="shared" si="367"/>
        <v>7.9430991004603158E-6</v>
      </c>
      <c r="BD390" s="34">
        <f t="shared" si="368"/>
        <v>-1.0964167967530969E-5</v>
      </c>
      <c r="BE390" s="34">
        <f t="shared" si="369"/>
        <v>-1.1308064509996107E-4</v>
      </c>
      <c r="BF390" s="34">
        <f t="shared" si="370"/>
        <v>7.7713329622586258E-6</v>
      </c>
      <c r="BG390" s="53">
        <f t="shared" si="371"/>
        <v>2.7520157527156641E-3</v>
      </c>
      <c r="BH390" s="32">
        <v>4.7238037976793379E-6</v>
      </c>
      <c r="BI390" s="33">
        <v>3.6196687276390804E-6</v>
      </c>
      <c r="BJ390" s="33">
        <v>4.6065232055525485E-6</v>
      </c>
      <c r="BK390" s="33">
        <v>-1.0896514029301585E-4</v>
      </c>
      <c r="BL390" s="33">
        <v>9.1925576257700925E-6</v>
      </c>
      <c r="BM390" s="33">
        <v>1.3700988622300514E-5</v>
      </c>
      <c r="BN390" s="33">
        <v>-5.2062784456907707E-6</v>
      </c>
      <c r="BO390" s="33">
        <v>-1.0732275557812088E-4</v>
      </c>
      <c r="BP390" s="33">
        <v>1.3529222484098824E-5</v>
      </c>
      <c r="BQ390" s="35">
        <v>2.7577736422375043E-3</v>
      </c>
      <c r="BR390" s="32">
        <v>-6.7757849426808292E-6</v>
      </c>
      <c r="BS390" s="33">
        <v>-7.8799200127210867E-6</v>
      </c>
      <c r="BT390" s="33">
        <v>-6.8930655348076186E-6</v>
      </c>
      <c r="BU390" s="33">
        <v>-1.2046472903337602E-4</v>
      </c>
      <c r="BV390" s="33">
        <v>-2.3070311145900746E-6</v>
      </c>
      <c r="BW390" s="33">
        <v>2.2013998819403469E-6</v>
      </c>
      <c r="BX390" s="33">
        <v>-1.6705867186050938E-5</v>
      </c>
      <c r="BY390" s="33">
        <v>-1.1882234431848104E-4</v>
      </c>
      <c r="BZ390" s="33">
        <v>2.0296337437386569E-6</v>
      </c>
      <c r="CA390" s="35">
        <v>2.7462740534971442E-3</v>
      </c>
      <c r="CB390" s="52">
        <v>-1.0340857241608603E-6</v>
      </c>
      <c r="CC390" s="34">
        <v>-2.1382207942011178E-6</v>
      </c>
      <c r="CD390" s="34">
        <v>-1.1513663162876497E-6</v>
      </c>
      <c r="CE390" s="34">
        <v>-1.1472302981485605E-4</v>
      </c>
      <c r="CF390" s="34">
        <v>3.4346681039298943E-6</v>
      </c>
      <c r="CG390" s="34">
        <v>7.9430991004603158E-6</v>
      </c>
      <c r="CH390" s="34">
        <v>-1.0964167967530969E-5</v>
      </c>
      <c r="CI390" s="34">
        <v>-1.1308064509996107E-4</v>
      </c>
      <c r="CJ390" s="34">
        <v>7.7713329622586258E-6</v>
      </c>
      <c r="CK390" s="53">
        <v>2.7520157527156641E-3</v>
      </c>
      <c r="CL390" s="33">
        <v>0</v>
      </c>
      <c r="CM390" s="33">
        <f t="shared" si="384"/>
        <v>8.9501638963740415E-3</v>
      </c>
      <c r="CN390" s="33">
        <f t="shared" si="328"/>
        <v>4.4607178372018108E-3</v>
      </c>
      <c r="CO390" s="33">
        <f t="shared" si="329"/>
        <v>3.5592870882679151E-3</v>
      </c>
      <c r="CP390" s="33">
        <f t="shared" si="330"/>
        <v>3.7294361680568766E-3</v>
      </c>
      <c r="CQ390" s="33">
        <f t="shared" si="331"/>
        <v>3.0742761906681348E-3</v>
      </c>
      <c r="CR390" s="33">
        <f t="shared" si="332"/>
        <v>3.0363939141138108E-3</v>
      </c>
      <c r="CS390" s="33">
        <f t="shared" si="333"/>
        <v>7.5768874170618616E-3</v>
      </c>
      <c r="CT390" s="33">
        <f t="shared" si="334"/>
        <v>7.9206760871231019E-3</v>
      </c>
      <c r="CU390" s="33">
        <f t="shared" si="335"/>
        <v>3.1757359738004975E-3</v>
      </c>
      <c r="CV390" s="33">
        <f t="shared" si="336"/>
        <v>4.3130881929942522E-3</v>
      </c>
      <c r="CW390" s="33">
        <f t="shared" si="337"/>
        <v>6.2549699419580662E-3</v>
      </c>
      <c r="CX390" s="35">
        <f t="shared" si="338"/>
        <v>6.385701963978363E-3</v>
      </c>
    </row>
    <row r="391" spans="1:102" x14ac:dyDescent="0.3">
      <c r="A391" s="21">
        <v>43647</v>
      </c>
      <c r="B391" s="22">
        <v>2964.33</v>
      </c>
      <c r="C391" s="23">
        <v>5289.47</v>
      </c>
      <c r="D391" s="23">
        <v>5953.6270000000004</v>
      </c>
      <c r="E391" s="23">
        <f t="shared" si="372"/>
        <v>5267.1295720192757</v>
      </c>
      <c r="F391" s="23">
        <f>VLOOKUP($A391,Data!S$7:T$800,2,0)</f>
        <v>292.25876</v>
      </c>
      <c r="G391" s="23">
        <f>VLOOKUP($A391,Data!V$7:Y$800,4,0)</f>
        <v>28.829728358499327</v>
      </c>
      <c r="H391" s="23">
        <f>VLOOKUP($A391,Data!P$7:Q$800,2,0)</f>
        <v>52.4069</v>
      </c>
      <c r="I391" s="23">
        <f>VLOOKUP($A391,Data!K$7:N$800,4,0)</f>
        <v>54.902133538845106</v>
      </c>
      <c r="J391" s="23">
        <f>VLOOKUP($A391,Data!AA$7:AB$800,2,0)</f>
        <v>536.75289999999995</v>
      </c>
      <c r="K391" s="23">
        <f>VLOOKUP($A391,Data!AD$7:AE$800,2,0)</f>
        <v>54.233800000000002</v>
      </c>
      <c r="L391" s="23">
        <f>VLOOKUP($A391,Data!AL$7:AO$800,4,0)</f>
        <v>289.47099929422455</v>
      </c>
      <c r="M391" s="23">
        <f>VLOOKUP($A391,Data!AG$7:AJ$800,4,0)</f>
        <v>29.236457344112431</v>
      </c>
      <c r="N391" s="23">
        <f>VLOOKUP($A391,Data!AQ$7:AU$800,5,0)</f>
        <v>29.439123747194607</v>
      </c>
      <c r="O391" s="24">
        <f>VLOOKUP($A391,Data!AQ$7:AW$800,7,0)</f>
        <v>29.344758416096251</v>
      </c>
      <c r="P391" s="32">
        <f t="shared" si="339"/>
        <v>7.6722778200803976E-3</v>
      </c>
      <c r="Q391" s="33">
        <f t="shared" si="325"/>
        <v>7.6793239299242089E-3</v>
      </c>
      <c r="R391" s="33">
        <f t="shared" si="326"/>
        <v>7.6801070232122015E-3</v>
      </c>
      <c r="S391" s="34">
        <f t="shared" si="340"/>
        <v>7.6789326427424308E-3</v>
      </c>
      <c r="T391" s="33">
        <f t="shared" si="341"/>
        <v>7.6785701768611325E-3</v>
      </c>
      <c r="U391" s="33">
        <f t="shared" si="373"/>
        <v>7.6789794867899719E-3</v>
      </c>
      <c r="V391" s="33">
        <f t="shared" si="374"/>
        <v>7.6893495106429288E-3</v>
      </c>
      <c r="W391" s="33">
        <f t="shared" si="375"/>
        <v>7.7074744577880772E-3</v>
      </c>
      <c r="X391" s="33">
        <f t="shared" si="376"/>
        <v>7.6749970478613427E-3</v>
      </c>
      <c r="Y391" s="33">
        <f t="shared" si="377"/>
        <v>7.6848469533743469E-3</v>
      </c>
      <c r="Z391" s="33">
        <f t="shared" si="378"/>
        <v>7.6790816919680704E-3</v>
      </c>
      <c r="AA391" s="33">
        <f t="shared" si="379"/>
        <v>7.7946184937258689E-3</v>
      </c>
      <c r="AB391" s="33">
        <f t="shared" si="380"/>
        <v>7.7219816443059308E-3</v>
      </c>
      <c r="AC391" s="35">
        <f t="shared" si="381"/>
        <v>5.9935363510117412E-3</v>
      </c>
      <c r="AD391" s="32">
        <f t="shared" si="342"/>
        <v>-7.537530630763456E-7</v>
      </c>
      <c r="AE391" s="33">
        <f t="shared" si="343"/>
        <v>-3.4444313423698247E-7</v>
      </c>
      <c r="AF391" s="33">
        <f t="shared" si="344"/>
        <v>1.0025580718719951E-5</v>
      </c>
      <c r="AG391" s="33">
        <f t="shared" si="345"/>
        <v>2.8150527863868291E-5</v>
      </c>
      <c r="AH391" s="33">
        <f t="shared" si="346"/>
        <v>-4.3268820628661331E-6</v>
      </c>
      <c r="AI391" s="33">
        <f t="shared" si="347"/>
        <v>5.5230234501379982E-6</v>
      </c>
      <c r="AJ391" s="33">
        <f t="shared" si="348"/>
        <v>-2.4223795613842469E-7</v>
      </c>
      <c r="AK391" s="33">
        <f t="shared" si="349"/>
        <v>1.1529456380166003E-4</v>
      </c>
      <c r="AL391" s="33">
        <f t="shared" si="350"/>
        <v>4.2657714381721945E-5</v>
      </c>
      <c r="AM391" s="35">
        <f t="shared" si="351"/>
        <v>-1.6857875789124677E-3</v>
      </c>
      <c r="AN391" s="52">
        <f t="shared" si="352"/>
        <v>-1.5368463510689878E-6</v>
      </c>
      <c r="AO391" s="34">
        <f t="shared" si="353"/>
        <v>-1.1275364222296247E-6</v>
      </c>
      <c r="AP391" s="34">
        <f t="shared" si="354"/>
        <v>9.2424874307273086E-6</v>
      </c>
      <c r="AQ391" s="34">
        <f t="shared" si="355"/>
        <v>2.7367434575875649E-5</v>
      </c>
      <c r="AR391" s="34">
        <f t="shared" si="356"/>
        <v>-5.1099753508587753E-6</v>
      </c>
      <c r="AS391" s="34">
        <f t="shared" si="357"/>
        <v>4.739930162145356E-6</v>
      </c>
      <c r="AT391" s="34">
        <f t="shared" si="358"/>
        <v>-1.0253312441310669E-6</v>
      </c>
      <c r="AU391" s="34">
        <f t="shared" si="359"/>
        <v>1.1451147051366739E-4</v>
      </c>
      <c r="AV391" s="34">
        <f t="shared" si="360"/>
        <v>4.1874621093729303E-5</v>
      </c>
      <c r="AW391" s="53">
        <f t="shared" si="361"/>
        <v>-1.6865706722004603E-3</v>
      </c>
      <c r="AX391" s="52">
        <f t="shared" si="362"/>
        <v>-3.6246588130950386E-7</v>
      </c>
      <c r="AY391" s="34">
        <f t="shared" si="363"/>
        <v>4.6844047529859267E-8</v>
      </c>
      <c r="AZ391" s="34">
        <f t="shared" si="364"/>
        <v>1.0416867900486793E-5</v>
      </c>
      <c r="BA391" s="34">
        <f t="shared" si="365"/>
        <v>2.8541815045635133E-5</v>
      </c>
      <c r="BB391" s="34">
        <f t="shared" si="366"/>
        <v>-3.9355948810992913E-6</v>
      </c>
      <c r="BC391" s="34">
        <f t="shared" si="367"/>
        <v>5.91431063190484E-6</v>
      </c>
      <c r="BD391" s="34">
        <f t="shared" si="368"/>
        <v>1.4904922562841705E-7</v>
      </c>
      <c r="BE391" s="34">
        <f t="shared" si="369"/>
        <v>1.1568585098342687E-4</v>
      </c>
      <c r="BF391" s="34">
        <f t="shared" si="370"/>
        <v>4.3049001563488787E-5</v>
      </c>
      <c r="BG391" s="53">
        <f t="shared" si="371"/>
        <v>-1.6853962917307008E-3</v>
      </c>
      <c r="BH391" s="32">
        <v>-7.537530630763456E-7</v>
      </c>
      <c r="BI391" s="33">
        <v>-3.4444313423698247E-7</v>
      </c>
      <c r="BJ391" s="33">
        <v>1.0025580718719951E-5</v>
      </c>
      <c r="BK391" s="33">
        <v>2.8150527863868291E-5</v>
      </c>
      <c r="BL391" s="33">
        <v>-4.3268820628661331E-6</v>
      </c>
      <c r="BM391" s="33">
        <v>5.5230234501379982E-6</v>
      </c>
      <c r="BN391" s="33">
        <v>-2.4223795613842469E-7</v>
      </c>
      <c r="BO391" s="33">
        <v>1.1529456380166003E-4</v>
      </c>
      <c r="BP391" s="33">
        <v>4.2657714381721945E-5</v>
      </c>
      <c r="BQ391" s="35">
        <v>-1.6857875789124677E-3</v>
      </c>
      <c r="BR391" s="32">
        <v>-1.5368463510689878E-6</v>
      </c>
      <c r="BS391" s="33">
        <v>-1.1275364222296247E-6</v>
      </c>
      <c r="BT391" s="33">
        <v>9.2424874307273086E-6</v>
      </c>
      <c r="BU391" s="33">
        <v>2.7367434575875649E-5</v>
      </c>
      <c r="BV391" s="33">
        <v>-5.1099753508587753E-6</v>
      </c>
      <c r="BW391" s="33">
        <v>4.739930162145356E-6</v>
      </c>
      <c r="BX391" s="33">
        <v>-1.0253312441310669E-6</v>
      </c>
      <c r="BY391" s="33">
        <v>1.1451147051366739E-4</v>
      </c>
      <c r="BZ391" s="33">
        <v>4.1874621093729303E-5</v>
      </c>
      <c r="CA391" s="35">
        <v>-1.6865706722004603E-3</v>
      </c>
      <c r="CB391" s="52">
        <v>-3.6246588130950386E-7</v>
      </c>
      <c r="CC391" s="34">
        <v>4.6844047529859267E-8</v>
      </c>
      <c r="CD391" s="34">
        <v>1.0416867900486793E-5</v>
      </c>
      <c r="CE391" s="34">
        <v>2.8541815045635133E-5</v>
      </c>
      <c r="CF391" s="34">
        <v>-3.9355948810992913E-6</v>
      </c>
      <c r="CG391" s="34">
        <v>5.91431063190484E-6</v>
      </c>
      <c r="CH391" s="34">
        <v>1.4904922562841705E-7</v>
      </c>
      <c r="CI391" s="34">
        <v>1.1568585098342687E-4</v>
      </c>
      <c r="CJ391" s="34">
        <v>4.3049001563488787E-5</v>
      </c>
      <c r="CK391" s="53">
        <v>-1.6853962917307008E-3</v>
      </c>
      <c r="CL391" s="33">
        <v>0</v>
      </c>
      <c r="CM391" s="33">
        <f t="shared" si="384"/>
        <v>8.9385957006378192E-3</v>
      </c>
      <c r="CN391" s="33">
        <f t="shared" si="328"/>
        <v>4.4549513361544779E-3</v>
      </c>
      <c r="CO391" s="33">
        <f t="shared" si="329"/>
        <v>3.554560460266698E-3</v>
      </c>
      <c r="CP391" s="33">
        <f t="shared" si="330"/>
        <v>3.7258137171971573E-3</v>
      </c>
      <c r="CQ391" s="33">
        <f t="shared" si="331"/>
        <v>3.0696691404592524E-3</v>
      </c>
      <c r="CR391" s="33">
        <f t="shared" si="332"/>
        <v>3.1453797459279897E-3</v>
      </c>
      <c r="CS391" s="33">
        <f t="shared" si="333"/>
        <v>7.5676525816219531E-3</v>
      </c>
      <c r="CT391" s="33">
        <f t="shared" si="334"/>
        <v>7.9069074513706816E-3</v>
      </c>
      <c r="CU391" s="33">
        <f t="shared" si="335"/>
        <v>3.180943425481475E-3</v>
      </c>
      <c r="CV391" s="33">
        <f t="shared" si="336"/>
        <v>4.4205677817026334E-3</v>
      </c>
      <c r="CW391" s="33">
        <f t="shared" si="337"/>
        <v>6.241396387103082E-3</v>
      </c>
      <c r="CX391" s="35">
        <f t="shared" si="338"/>
        <v>3.6260828800804834E-3</v>
      </c>
    </row>
    <row r="392" spans="1:102" x14ac:dyDescent="0.3">
      <c r="A392" s="21">
        <v>43644</v>
      </c>
      <c r="B392" s="22">
        <v>2941.76</v>
      </c>
      <c r="C392" s="23">
        <v>5249.16</v>
      </c>
      <c r="D392" s="23">
        <v>5908.2510000000002</v>
      </c>
      <c r="E392" s="23">
        <f t="shared" si="372"/>
        <v>5226.9918536509267</v>
      </c>
      <c r="F392" s="23">
        <f>VLOOKUP($A392,Data!S$7:T$800,2,0)</f>
        <v>290.03173099999998</v>
      </c>
      <c r="G392" s="23">
        <f>VLOOKUP($A392,Data!V$7:Y$800,4,0)</f>
        <v>28.610032505771116</v>
      </c>
      <c r="H392" s="23">
        <f>VLOOKUP($A392,Data!P$7:Q$800,2,0)</f>
        <v>52.006999999999998</v>
      </c>
      <c r="I392" s="23">
        <f>VLOOKUP($A392,Data!K$7:N$800,4,0)</f>
        <v>54.482213271650096</v>
      </c>
      <c r="J392" s="23">
        <f>VLOOKUP($A392,Data!AA$7:AB$800,2,0)</f>
        <v>532.66470000000004</v>
      </c>
      <c r="K392" s="23">
        <f>VLOOKUP($A392,Data!AD$7:AE$800,2,0)</f>
        <v>53.8202</v>
      </c>
      <c r="L392" s="23">
        <f>VLOOKUP($A392,Data!AL$7:AO$800,4,0)</f>
        <v>287.26506737460625</v>
      </c>
      <c r="M392" s="23">
        <f>VLOOKUP($A392,Data!AG$7:AJ$800,4,0)</f>
        <v>29.010332867037874</v>
      </c>
      <c r="N392" s="23">
        <f>VLOOKUP($A392,Data!AQ$7:AU$800,5,0)</f>
        <v>29.213537348027888</v>
      </c>
      <c r="O392" s="24">
        <f>VLOOKUP($A392,Data!AQ$7:AW$800,7,0)</f>
        <v>29.169927395892593</v>
      </c>
      <c r="P392" s="32">
        <f t="shared" si="339"/>
        <v>5.7574224252288086E-3</v>
      </c>
      <c r="Q392" s="33">
        <f t="shared" si="325"/>
        <v>5.7904478687242911E-3</v>
      </c>
      <c r="R392" s="33">
        <f t="shared" si="326"/>
        <v>5.8047517659141068E-3</v>
      </c>
      <c r="S392" s="34">
        <f t="shared" si="340"/>
        <v>5.7976523648113117E-3</v>
      </c>
      <c r="T392" s="33">
        <f t="shared" si="341"/>
        <v>5.7933531705638419E-3</v>
      </c>
      <c r="U392" s="33">
        <f t="shared" si="373"/>
        <v>5.7937699372692109E-3</v>
      </c>
      <c r="V392" s="33">
        <f t="shared" si="374"/>
        <v>5.784415920971453E-3</v>
      </c>
      <c r="W392" s="33">
        <f t="shared" si="375"/>
        <v>5.7688840814855702E-3</v>
      </c>
      <c r="X392" s="33">
        <f t="shared" si="376"/>
        <v>5.8006841861679703E-3</v>
      </c>
      <c r="Y392" s="33">
        <f t="shared" si="377"/>
        <v>5.8026862419335856E-3</v>
      </c>
      <c r="Z392" s="33">
        <f t="shared" si="378"/>
        <v>5.7821847714374375E-3</v>
      </c>
      <c r="AA392" s="33">
        <f t="shared" si="379"/>
        <v>5.8308121062276008E-3</v>
      </c>
      <c r="AB392" s="33">
        <f t="shared" si="380"/>
        <v>5.806840343788533E-3</v>
      </c>
      <c r="AC392" s="35">
        <f t="shared" si="381"/>
        <v>4.3142066417691805E-3</v>
      </c>
      <c r="AD392" s="32">
        <f t="shared" si="342"/>
        <v>2.9053018395508445E-6</v>
      </c>
      <c r="AE392" s="33">
        <f t="shared" si="343"/>
        <v>3.3220685449197873E-6</v>
      </c>
      <c r="AF392" s="33">
        <f t="shared" si="344"/>
        <v>-6.0319477528381071E-6</v>
      </c>
      <c r="AG392" s="33">
        <f t="shared" si="345"/>
        <v>-2.1563787238720877E-5</v>
      </c>
      <c r="AH392" s="33">
        <f t="shared" si="346"/>
        <v>1.0236317443679255E-5</v>
      </c>
      <c r="AI392" s="33">
        <f t="shared" si="347"/>
        <v>1.2238373209294551E-5</v>
      </c>
      <c r="AJ392" s="33">
        <f t="shared" si="348"/>
        <v>-8.2630972868535935E-6</v>
      </c>
      <c r="AK392" s="33">
        <f t="shared" si="349"/>
        <v>4.0364237503309752E-5</v>
      </c>
      <c r="AL392" s="33">
        <f t="shared" si="350"/>
        <v>1.6392475064241907E-5</v>
      </c>
      <c r="AM392" s="35">
        <f t="shared" si="351"/>
        <v>-1.4762412269551106E-3</v>
      </c>
      <c r="AN392" s="52">
        <f t="shared" si="352"/>
        <v>-1.1398595350264884E-5</v>
      </c>
      <c r="AO392" s="34">
        <f t="shared" si="353"/>
        <v>-1.0981828644895941E-5</v>
      </c>
      <c r="AP392" s="34">
        <f t="shared" si="354"/>
        <v>-2.0335844942653836E-5</v>
      </c>
      <c r="AQ392" s="34">
        <f t="shared" si="355"/>
        <v>-3.5867684428536606E-5</v>
      </c>
      <c r="AR392" s="34">
        <f t="shared" si="356"/>
        <v>-4.0675797461364738E-6</v>
      </c>
      <c r="AS392" s="34">
        <f t="shared" si="357"/>
        <v>-2.0655239805211778E-6</v>
      </c>
      <c r="AT392" s="34">
        <f t="shared" si="358"/>
        <v>-2.2566994476669322E-5</v>
      </c>
      <c r="AU392" s="34">
        <f t="shared" si="359"/>
        <v>2.6060340313494024E-5</v>
      </c>
      <c r="AV392" s="34">
        <f t="shared" si="360"/>
        <v>2.0885778744261785E-6</v>
      </c>
      <c r="AW392" s="53">
        <f t="shared" si="361"/>
        <v>-1.4905451241449263E-3</v>
      </c>
      <c r="AX392" s="52">
        <f t="shared" si="362"/>
        <v>-4.2991942474923661E-6</v>
      </c>
      <c r="AY392" s="34">
        <f t="shared" si="363"/>
        <v>-3.8824275421234233E-6</v>
      </c>
      <c r="AZ392" s="34">
        <f t="shared" si="364"/>
        <v>-1.3236443839881318E-5</v>
      </c>
      <c r="BA392" s="34">
        <f t="shared" si="365"/>
        <v>-2.8768283325764088E-5</v>
      </c>
      <c r="BB392" s="34">
        <f t="shared" si="366"/>
        <v>3.0318213566360441E-6</v>
      </c>
      <c r="BC392" s="34">
        <f t="shared" si="367"/>
        <v>5.0338771222513401E-6</v>
      </c>
      <c r="BD392" s="34">
        <f t="shared" si="368"/>
        <v>-1.5467593373896804E-5</v>
      </c>
      <c r="BE392" s="34">
        <f t="shared" si="369"/>
        <v>3.3159741416266542E-5</v>
      </c>
      <c r="BF392" s="34">
        <f t="shared" si="370"/>
        <v>9.1879789771986964E-6</v>
      </c>
      <c r="BG392" s="53">
        <f t="shared" si="371"/>
        <v>-1.4834457230421538E-3</v>
      </c>
      <c r="BH392" s="32">
        <v>2.9053018395508445E-6</v>
      </c>
      <c r="BI392" s="33">
        <v>3.3220685449197873E-6</v>
      </c>
      <c r="BJ392" s="33">
        <v>-6.0319477528381071E-6</v>
      </c>
      <c r="BK392" s="33">
        <v>-2.1563787238720877E-5</v>
      </c>
      <c r="BL392" s="33">
        <v>1.0236317443679255E-5</v>
      </c>
      <c r="BM392" s="33">
        <v>1.2238373209294551E-5</v>
      </c>
      <c r="BN392" s="33">
        <v>-8.2630972868535935E-6</v>
      </c>
      <c r="BO392" s="33">
        <v>4.0364237503309752E-5</v>
      </c>
      <c r="BP392" s="33">
        <v>1.6392475064241907E-5</v>
      </c>
      <c r="BQ392" s="35">
        <v>-1.4762412269551106E-3</v>
      </c>
      <c r="BR392" s="32">
        <v>-1.1398595350264884E-5</v>
      </c>
      <c r="BS392" s="33">
        <v>-1.0981828644895941E-5</v>
      </c>
      <c r="BT392" s="33">
        <v>-2.0335844942653836E-5</v>
      </c>
      <c r="BU392" s="33">
        <v>-3.5867684428536606E-5</v>
      </c>
      <c r="BV392" s="33">
        <v>-4.0675797461364738E-6</v>
      </c>
      <c r="BW392" s="33">
        <v>-2.0655239805211778E-6</v>
      </c>
      <c r="BX392" s="33">
        <v>-2.2566994476669322E-5</v>
      </c>
      <c r="BY392" s="33">
        <v>2.6060340313494024E-5</v>
      </c>
      <c r="BZ392" s="33">
        <v>2.0885778744261785E-6</v>
      </c>
      <c r="CA392" s="35">
        <v>-1.4905451241449263E-3</v>
      </c>
      <c r="CB392" s="52">
        <v>-4.2991942474923661E-6</v>
      </c>
      <c r="CC392" s="34">
        <v>-3.8824275421234233E-6</v>
      </c>
      <c r="CD392" s="34">
        <v>-1.3236443839881318E-5</v>
      </c>
      <c r="CE392" s="34">
        <v>-2.8768283325764088E-5</v>
      </c>
      <c r="CF392" s="34">
        <v>3.0318213566360441E-6</v>
      </c>
      <c r="CG392" s="34">
        <v>5.0338771222513401E-6</v>
      </c>
      <c r="CH392" s="34">
        <v>-1.5467593373896804E-5</v>
      </c>
      <c r="CI392" s="34">
        <v>3.3159741416266542E-5</v>
      </c>
      <c r="CJ392" s="34">
        <v>9.1879789771986964E-6</v>
      </c>
      <c r="CK392" s="53">
        <v>-1.4834457230421538E-3</v>
      </c>
      <c r="CL392" s="33">
        <v>0</v>
      </c>
      <c r="CM392" s="33">
        <f t="shared" si="384"/>
        <v>8.9378116293470367E-3</v>
      </c>
      <c r="CN392" s="33">
        <f t="shared" si="328"/>
        <v>4.4553413714465417E-3</v>
      </c>
      <c r="CO392" s="33">
        <f t="shared" si="329"/>
        <v>3.5553111285315797E-3</v>
      </c>
      <c r="CP392" s="33">
        <f t="shared" si="330"/>
        <v>3.7261568090669606E-3</v>
      </c>
      <c r="CQ392" s="33">
        <f t="shared" si="331"/>
        <v>3.0596895213046427E-3</v>
      </c>
      <c r="CR392" s="33">
        <f t="shared" si="332"/>
        <v>3.1173566611739645E-3</v>
      </c>
      <c r="CS392" s="33">
        <f t="shared" si="333"/>
        <v>7.5719790027555245E-3</v>
      </c>
      <c r="CT392" s="33">
        <f t="shared" si="334"/>
        <v>7.9013832108283388E-3</v>
      </c>
      <c r="CU392" s="33">
        <f t="shared" si="335"/>
        <v>3.1811845821214657E-3</v>
      </c>
      <c r="CV392" s="33">
        <f t="shared" si="336"/>
        <v>4.3056592188757126E-3</v>
      </c>
      <c r="CW392" s="33">
        <f t="shared" si="337"/>
        <v>6.1988013471336867E-3</v>
      </c>
      <c r="CX392" s="35">
        <f t="shared" si="338"/>
        <v>5.3079032131697623E-3</v>
      </c>
    </row>
    <row r="393" spans="1:102" x14ac:dyDescent="0.3">
      <c r="A393" s="21">
        <v>43643</v>
      </c>
      <c r="B393" s="22">
        <v>2924.92</v>
      </c>
      <c r="C393" s="23">
        <v>5218.9399999999996</v>
      </c>
      <c r="D393" s="23">
        <v>5874.1530000000002</v>
      </c>
      <c r="E393" s="23">
        <f t="shared" si="372"/>
        <v>5196.8622529206823</v>
      </c>
      <c r="F393" s="23">
        <f>VLOOKUP($A393,Data!S$7:T$800,2,0)</f>
        <v>288.361153</v>
      </c>
      <c r="G393" s="23">
        <f>VLOOKUP($A393,Data!V$7:Y$800,4,0)</f>
        <v>28.445227402388372</v>
      </c>
      <c r="H393" s="23">
        <f>VLOOKUP($A393,Data!P$7:Q$800,2,0)</f>
        <v>51.707900000000002</v>
      </c>
      <c r="I393" s="23">
        <f>VLOOKUP($A393,Data!K$7:N$800,4,0)</f>
        <v>54.169714468156137</v>
      </c>
      <c r="J393" s="23">
        <f>VLOOKUP($A393,Data!AA$7:AB$800,2,0)</f>
        <v>529.59270000000004</v>
      </c>
      <c r="K393" s="23">
        <f>VLOOKUP($A393,Data!AD$7:AE$800,2,0)</f>
        <v>53.509700000000002</v>
      </c>
      <c r="L393" s="23">
        <f>VLOOKUP($A393,Data!AL$7:AO$800,4,0)</f>
        <v>285.61359678476191</v>
      </c>
      <c r="M393" s="23">
        <f>VLOOKUP($A393,Data!AG$7:AJ$800,4,0)</f>
        <v>28.842159653361303</v>
      </c>
      <c r="N393" s="23">
        <f>VLOOKUP($A393,Data!AQ$7:AU$800,5,0)</f>
        <v>29.04487837649085</v>
      </c>
      <c r="O393" s="24">
        <f>VLOOKUP($A393,Data!AQ$7:AW$800,7,0)</f>
        <v>29.044622890908954</v>
      </c>
      <c r="P393" s="32">
        <f t="shared" si="339"/>
        <v>3.8232124594168582E-3</v>
      </c>
      <c r="Q393" s="33">
        <f t="shared" si="325"/>
        <v>3.9280410578392821E-3</v>
      </c>
      <c r="R393" s="33">
        <f t="shared" si="326"/>
        <v>3.9749467431997587E-3</v>
      </c>
      <c r="S393" s="34">
        <f t="shared" si="340"/>
        <v>3.9521866006323233E-3</v>
      </c>
      <c r="T393" s="33">
        <f t="shared" si="341"/>
        <v>3.9518591619795984E-3</v>
      </c>
      <c r="U393" s="33">
        <f t="shared" si="373"/>
        <v>3.9513632539385224E-3</v>
      </c>
      <c r="V393" s="33">
        <f t="shared" si="374"/>
        <v>3.9491694900446461E-3</v>
      </c>
      <c r="W393" s="33">
        <f t="shared" si="375"/>
        <v>4.0286641427798031E-3</v>
      </c>
      <c r="X393" s="33">
        <f t="shared" si="376"/>
        <v>3.9725329347719551E-3</v>
      </c>
      <c r="Y393" s="33">
        <f t="shared" si="377"/>
        <v>3.9795412926659779E-3</v>
      </c>
      <c r="Z393" s="33">
        <f t="shared" si="378"/>
        <v>3.9418376432451829E-3</v>
      </c>
      <c r="AA393" s="33">
        <f t="shared" si="379"/>
        <v>3.9542463069366374E-3</v>
      </c>
      <c r="AB393" s="33">
        <f t="shared" si="380"/>
        <v>3.9409230230331715E-3</v>
      </c>
      <c r="AC393" s="35">
        <f t="shared" si="381"/>
        <v>4.0733057901194414E-3</v>
      </c>
      <c r="AD393" s="32">
        <f t="shared" si="342"/>
        <v>2.3818104140316265E-5</v>
      </c>
      <c r="AE393" s="33">
        <f t="shared" si="343"/>
        <v>2.3322196099240244E-5</v>
      </c>
      <c r="AF393" s="33">
        <f t="shared" si="344"/>
        <v>2.1128432205363978E-5</v>
      </c>
      <c r="AG393" s="33">
        <f t="shared" si="345"/>
        <v>1.0062308494052097E-4</v>
      </c>
      <c r="AH393" s="33">
        <f t="shared" si="346"/>
        <v>4.449187693267298E-5</v>
      </c>
      <c r="AI393" s="33">
        <f t="shared" si="347"/>
        <v>5.1500234826695745E-5</v>
      </c>
      <c r="AJ393" s="33">
        <f t="shared" si="348"/>
        <v>1.3796585405900785E-5</v>
      </c>
      <c r="AK393" s="33">
        <f t="shared" si="349"/>
        <v>2.6205249097355221E-5</v>
      </c>
      <c r="AL393" s="33">
        <f t="shared" si="350"/>
        <v>1.28819651938894E-5</v>
      </c>
      <c r="AM393" s="35">
        <f t="shared" si="351"/>
        <v>1.4526473228015924E-4</v>
      </c>
      <c r="AN393" s="52">
        <f t="shared" si="352"/>
        <v>-2.3087581220160303E-5</v>
      </c>
      <c r="AO393" s="34">
        <f t="shared" si="353"/>
        <v>-2.3583489261236323E-5</v>
      </c>
      <c r="AP393" s="34">
        <f t="shared" si="354"/>
        <v>-2.5777253155112589E-5</v>
      </c>
      <c r="AQ393" s="34">
        <f t="shared" si="355"/>
        <v>5.37173995800444E-5</v>
      </c>
      <c r="AR393" s="34">
        <f t="shared" si="356"/>
        <v>-2.4138084278035876E-6</v>
      </c>
      <c r="AS393" s="34">
        <f t="shared" si="357"/>
        <v>4.5945494662191777E-6</v>
      </c>
      <c r="AT393" s="34">
        <f t="shared" si="358"/>
        <v>-3.3109099954575782E-5</v>
      </c>
      <c r="AU393" s="34">
        <f t="shared" si="359"/>
        <v>-2.0700436263121347E-5</v>
      </c>
      <c r="AV393" s="34">
        <f t="shared" si="360"/>
        <v>-3.4023720166587168E-5</v>
      </c>
      <c r="AW393" s="53">
        <f t="shared" si="361"/>
        <v>9.8359046919682669E-5</v>
      </c>
      <c r="AX393" s="52">
        <f t="shared" si="362"/>
        <v>-3.2743865263640259E-7</v>
      </c>
      <c r="AY393" s="34">
        <f t="shared" si="363"/>
        <v>-8.2334669371242342E-7</v>
      </c>
      <c r="AZ393" s="34">
        <f t="shared" si="364"/>
        <v>-3.0171105875886894E-6</v>
      </c>
      <c r="BA393" s="34">
        <f t="shared" si="365"/>
        <v>7.64775421475683E-5</v>
      </c>
      <c r="BB393" s="34">
        <f t="shared" si="366"/>
        <v>2.0346334139720312E-5</v>
      </c>
      <c r="BC393" s="34">
        <f t="shared" si="367"/>
        <v>2.7354692033743078E-5</v>
      </c>
      <c r="BD393" s="34">
        <f t="shared" si="368"/>
        <v>-1.0348957387051883E-5</v>
      </c>
      <c r="BE393" s="34">
        <f t="shared" si="369"/>
        <v>2.0597063044025532E-6</v>
      </c>
      <c r="BF393" s="34">
        <f t="shared" si="370"/>
        <v>-1.1263577599063268E-5</v>
      </c>
      <c r="BG393" s="53">
        <f t="shared" si="371"/>
        <v>1.2111918948720657E-4</v>
      </c>
      <c r="BH393" s="32">
        <v>2.3818104140316265E-5</v>
      </c>
      <c r="BI393" s="33">
        <v>2.3322196099240244E-5</v>
      </c>
      <c r="BJ393" s="33">
        <v>2.1128432205363978E-5</v>
      </c>
      <c r="BK393" s="33">
        <v>1.0062308494052097E-4</v>
      </c>
      <c r="BL393" s="33">
        <v>4.449187693267298E-5</v>
      </c>
      <c r="BM393" s="33">
        <v>5.1500234826695745E-5</v>
      </c>
      <c r="BN393" s="33">
        <v>1.3796585405900785E-5</v>
      </c>
      <c r="BO393" s="33">
        <v>2.6205249097355221E-5</v>
      </c>
      <c r="BP393" s="33">
        <v>1.28819651938894E-5</v>
      </c>
      <c r="BQ393" s="35">
        <v>1.4526473228015924E-4</v>
      </c>
      <c r="BR393" s="32">
        <v>-2.3087581220160303E-5</v>
      </c>
      <c r="BS393" s="33">
        <v>-2.3583489261236323E-5</v>
      </c>
      <c r="BT393" s="33">
        <v>-2.5777253155112589E-5</v>
      </c>
      <c r="BU393" s="33">
        <v>5.37173995800444E-5</v>
      </c>
      <c r="BV393" s="33">
        <v>-2.4138084278035876E-6</v>
      </c>
      <c r="BW393" s="33">
        <v>4.5945494662191777E-6</v>
      </c>
      <c r="BX393" s="33">
        <v>-3.3109099954575782E-5</v>
      </c>
      <c r="BY393" s="33">
        <v>-2.0700436263121347E-5</v>
      </c>
      <c r="BZ393" s="33">
        <v>-3.4023720166587168E-5</v>
      </c>
      <c r="CA393" s="35">
        <v>9.8359046919682669E-5</v>
      </c>
      <c r="CB393" s="52">
        <v>-3.2743865263640259E-7</v>
      </c>
      <c r="CC393" s="34">
        <v>-8.2334669371242342E-7</v>
      </c>
      <c r="CD393" s="34">
        <v>-3.0171105875886894E-6</v>
      </c>
      <c r="CE393" s="34">
        <v>7.64775421475683E-5</v>
      </c>
      <c r="CF393" s="34">
        <v>2.0346334139720312E-5</v>
      </c>
      <c r="CG393" s="34">
        <v>2.7354692033743078E-5</v>
      </c>
      <c r="CH393" s="34">
        <v>-1.0348957387051883E-5</v>
      </c>
      <c r="CI393" s="34">
        <v>2.0597063044025532E-6</v>
      </c>
      <c r="CJ393" s="34">
        <v>-1.1263577599063268E-5</v>
      </c>
      <c r="CK393" s="53">
        <v>1.2111918948720657E-4</v>
      </c>
      <c r="CL393" s="33">
        <v>0</v>
      </c>
      <c r="CM393" s="33">
        <f t="shared" si="384"/>
        <v>8.9234631758294825E-3</v>
      </c>
      <c r="CN393" s="33">
        <f t="shared" si="328"/>
        <v>4.4481464902899059E-3</v>
      </c>
      <c r="CO393" s="33">
        <f t="shared" si="329"/>
        <v>3.5524122914274425E-3</v>
      </c>
      <c r="CP393" s="33">
        <f t="shared" si="330"/>
        <v>3.7228415697079242E-3</v>
      </c>
      <c r="CQ393" s="33">
        <f t="shared" si="331"/>
        <v>3.0657051281728354E-3</v>
      </c>
      <c r="CR393" s="33">
        <f t="shared" si="332"/>
        <v>3.1388635993949698E-3</v>
      </c>
      <c r="CS393" s="33">
        <f t="shared" si="333"/>
        <v>7.561724658344593E-3</v>
      </c>
      <c r="CT393" s="33">
        <f t="shared" si="334"/>
        <v>7.8891193011625393E-3</v>
      </c>
      <c r="CU393" s="33">
        <f t="shared" si="335"/>
        <v>3.1894263106486687E-3</v>
      </c>
      <c r="CV393" s="33">
        <f t="shared" si="336"/>
        <v>4.2653561861323297E-3</v>
      </c>
      <c r="CW393" s="33">
        <f t="shared" si="337"/>
        <v>6.1824024839531866E-3</v>
      </c>
      <c r="CX393" s="35">
        <f t="shared" si="338"/>
        <v>6.7856050744925511E-3</v>
      </c>
    </row>
    <row r="394" spans="1:102" x14ac:dyDescent="0.3">
      <c r="A394" s="21">
        <v>43642</v>
      </c>
      <c r="B394" s="22">
        <v>2913.78</v>
      </c>
      <c r="C394" s="23">
        <v>5198.5200000000004</v>
      </c>
      <c r="D394" s="23">
        <v>5850.8959999999997</v>
      </c>
      <c r="E394" s="23">
        <f t="shared" si="372"/>
        <v>5176.404137847624</v>
      </c>
      <c r="F394" s="23">
        <f>VLOOKUP($A394,Data!S$7:T$800,2,0)</f>
        <v>287.22607599999998</v>
      </c>
      <c r="G394" s="23">
        <f>VLOOKUP($A394,Data!V$7:Y$800,4,0)</f>
        <v>28.333272351156179</v>
      </c>
      <c r="H394" s="23">
        <f>VLOOKUP($A394,Data!P$7:Q$800,2,0)</f>
        <v>51.5045</v>
      </c>
      <c r="I394" s="23">
        <f>VLOOKUP($A394,Data!K$7:N$800,4,0)</f>
        <v>53.952358535904139</v>
      </c>
      <c r="J394" s="23">
        <f>VLOOKUP($A394,Data!AA$7:AB$800,2,0)</f>
        <v>527.49720000000002</v>
      </c>
      <c r="K394" s="23">
        <f>VLOOKUP($A394,Data!AD$7:AE$800,2,0)</f>
        <v>53.297600000000003</v>
      </c>
      <c r="L394" s="23">
        <f>VLOOKUP($A394,Data!AL$7:AO$800,4,0)</f>
        <v>284.49217482084441</v>
      </c>
      <c r="M394" s="23">
        <f>VLOOKUP($A394,Data!AG$7:AJ$800,4,0)</f>
        <v>28.728559851664254</v>
      </c>
      <c r="N394" s="23">
        <f>VLOOKUP($A394,Data!AQ$7:AU$800,5,0)</f>
        <v>28.930864068208205</v>
      </c>
      <c r="O394" s="24">
        <f>VLOOKUP($A394,Data!AQ$7:AW$800,7,0)</f>
        <v>28.926795208496586</v>
      </c>
      <c r="P394" s="32">
        <f t="shared" si="339"/>
        <v>-1.2339839170762978E-3</v>
      </c>
      <c r="Q394" s="33">
        <f t="shared" ref="Q394:Q457" si="385">C394/C395-1</f>
        <v>-1.2353624914743788E-3</v>
      </c>
      <c r="R394" s="33">
        <f t="shared" ref="R394:R457" si="386">D394/D395-1</f>
        <v>-1.2355470188971651E-3</v>
      </c>
      <c r="S394" s="34">
        <f t="shared" si="340"/>
        <v>-1.2355470188971651E-3</v>
      </c>
      <c r="T394" s="33">
        <f t="shared" si="341"/>
        <v>-1.2352298074452817E-3</v>
      </c>
      <c r="U394" s="33">
        <f t="shared" si="373"/>
        <v>-1.235889884105168E-3</v>
      </c>
      <c r="V394" s="33">
        <f t="shared" si="374"/>
        <v>-1.2391309406535322E-3</v>
      </c>
      <c r="W394" s="33">
        <f t="shared" si="375"/>
        <v>-1.2603528988116564E-3</v>
      </c>
      <c r="X394" s="33">
        <f t="shared" si="376"/>
        <v>-1.2384708699949565E-3</v>
      </c>
      <c r="Y394" s="33">
        <f t="shared" si="377"/>
        <v>-1.2199532632343191E-3</v>
      </c>
      <c r="Z394" s="33">
        <f t="shared" si="378"/>
        <v>-1.2067680488959676E-3</v>
      </c>
      <c r="AA394" s="33">
        <f t="shared" si="379"/>
        <v>-1.1847529147079872E-3</v>
      </c>
      <c r="AB394" s="33">
        <f t="shared" si="380"/>
        <v>-1.2184468281464245E-3</v>
      </c>
      <c r="AC394" s="35">
        <f t="shared" si="381"/>
        <v>-1.5550140059106266E-4</v>
      </c>
      <c r="AD394" s="32">
        <f t="shared" si="342"/>
        <v>1.3268402909716315E-7</v>
      </c>
      <c r="AE394" s="33">
        <f t="shared" si="343"/>
        <v>-5.2739263078915855E-7</v>
      </c>
      <c r="AF394" s="33">
        <f t="shared" si="344"/>
        <v>-3.7684491791534214E-6</v>
      </c>
      <c r="AG394" s="33">
        <f t="shared" si="345"/>
        <v>-2.4990407337277531E-5</v>
      </c>
      <c r="AH394" s="33">
        <f t="shared" si="346"/>
        <v>-3.1083785205776593E-6</v>
      </c>
      <c r="AI394" s="33">
        <f t="shared" si="347"/>
        <v>1.5409228240059747E-5</v>
      </c>
      <c r="AJ394" s="33">
        <f t="shared" si="348"/>
        <v>2.8594442578411261E-5</v>
      </c>
      <c r="AK394" s="33">
        <f t="shared" si="349"/>
        <v>5.0609576766391662E-5</v>
      </c>
      <c r="AL394" s="33">
        <f t="shared" si="350"/>
        <v>1.6915663327954356E-5</v>
      </c>
      <c r="AM394" s="35">
        <f t="shared" si="351"/>
        <v>1.0798610908833162E-3</v>
      </c>
      <c r="AN394" s="52">
        <f t="shared" si="352"/>
        <v>3.1721145188345901E-7</v>
      </c>
      <c r="AO394" s="34">
        <f t="shared" si="353"/>
        <v>-3.4286520800286269E-7</v>
      </c>
      <c r="AP394" s="34">
        <f t="shared" si="354"/>
        <v>-3.5839217563671255E-6</v>
      </c>
      <c r="AQ394" s="34">
        <f t="shared" si="355"/>
        <v>-2.4805879914491236E-5</v>
      </c>
      <c r="AR394" s="34">
        <f t="shared" si="356"/>
        <v>-2.9238510977913634E-6</v>
      </c>
      <c r="AS394" s="34">
        <f t="shared" si="357"/>
        <v>1.5593755662846043E-5</v>
      </c>
      <c r="AT394" s="34">
        <f t="shared" si="358"/>
        <v>2.8778970001197557E-5</v>
      </c>
      <c r="AU394" s="34">
        <f t="shared" si="359"/>
        <v>5.0794104189177958E-5</v>
      </c>
      <c r="AV394" s="34">
        <f t="shared" si="360"/>
        <v>1.7100190750740651E-5</v>
      </c>
      <c r="AW394" s="53">
        <f t="shared" si="361"/>
        <v>1.0800456183061025E-3</v>
      </c>
      <c r="AX394" s="52">
        <f t="shared" si="362"/>
        <v>3.1721145188345901E-7</v>
      </c>
      <c r="AY394" s="34">
        <f t="shared" si="363"/>
        <v>-3.4286520800286269E-7</v>
      </c>
      <c r="AZ394" s="34">
        <f t="shared" si="364"/>
        <v>-3.5839217563671255E-6</v>
      </c>
      <c r="BA394" s="34">
        <f t="shared" si="365"/>
        <v>-2.4805879914491236E-5</v>
      </c>
      <c r="BB394" s="34">
        <f t="shared" si="366"/>
        <v>-2.9238510977913634E-6</v>
      </c>
      <c r="BC394" s="34">
        <f t="shared" si="367"/>
        <v>1.5593755662846043E-5</v>
      </c>
      <c r="BD394" s="34">
        <f t="shared" si="368"/>
        <v>2.8778970001197557E-5</v>
      </c>
      <c r="BE394" s="34">
        <f t="shared" si="369"/>
        <v>5.0794104189177958E-5</v>
      </c>
      <c r="BF394" s="34">
        <f t="shared" si="370"/>
        <v>1.7100190750740651E-5</v>
      </c>
      <c r="BG394" s="53">
        <f t="shared" si="371"/>
        <v>1.0800456183061025E-3</v>
      </c>
      <c r="BH394" s="32">
        <v>1.3268402909716315E-7</v>
      </c>
      <c r="BI394" s="33">
        <v>-5.2739263078915855E-7</v>
      </c>
      <c r="BJ394" s="33">
        <v>-3.7684491791534214E-6</v>
      </c>
      <c r="BK394" s="33">
        <v>-2.4990407337277531E-5</v>
      </c>
      <c r="BL394" s="33">
        <v>-3.1083785205776593E-6</v>
      </c>
      <c r="BM394" s="33">
        <v>1.5409228240059747E-5</v>
      </c>
      <c r="BN394" s="33">
        <v>2.8594442578411261E-5</v>
      </c>
      <c r="BO394" s="33">
        <v>5.0609576766391662E-5</v>
      </c>
      <c r="BP394" s="33">
        <v>1.6915663327954356E-5</v>
      </c>
      <c r="BQ394" s="35">
        <v>1.0798610908833162E-3</v>
      </c>
      <c r="BR394" s="32">
        <v>3.1721145188345901E-7</v>
      </c>
      <c r="BS394" s="33">
        <v>-3.4286520800286269E-7</v>
      </c>
      <c r="BT394" s="33">
        <v>-3.5839217563671255E-6</v>
      </c>
      <c r="BU394" s="33">
        <v>-2.4805879914491236E-5</v>
      </c>
      <c r="BV394" s="33">
        <v>-2.9238510977913634E-6</v>
      </c>
      <c r="BW394" s="33">
        <v>1.5593755662846043E-5</v>
      </c>
      <c r="BX394" s="33">
        <v>2.8778970001197557E-5</v>
      </c>
      <c r="BY394" s="33">
        <v>5.0794104189177958E-5</v>
      </c>
      <c r="BZ394" s="33">
        <v>1.7100190750740651E-5</v>
      </c>
      <c r="CA394" s="35">
        <v>1.0800456183061025E-3</v>
      </c>
      <c r="CB394" s="52">
        <v>3.1721145188345901E-7</v>
      </c>
      <c r="CC394" s="34">
        <v>-3.4286520800286269E-7</v>
      </c>
      <c r="CD394" s="34">
        <v>-3.5839217563671255E-6</v>
      </c>
      <c r="CE394" s="34">
        <v>-2.4805879914491236E-5</v>
      </c>
      <c r="CF394" s="34">
        <v>-2.9238510977913634E-6</v>
      </c>
      <c r="CG394" s="34">
        <v>1.5593755662846043E-5</v>
      </c>
      <c r="CH394" s="34">
        <v>2.8778970001197557E-5</v>
      </c>
      <c r="CI394" s="34">
        <v>5.0794104189177958E-5</v>
      </c>
      <c r="CJ394" s="34">
        <v>1.7100190750740651E-5</v>
      </c>
      <c r="CK394" s="53">
        <v>1.0800456183061025E-3</v>
      </c>
      <c r="CL394" s="33">
        <v>0</v>
      </c>
      <c r="CM394" s="33">
        <f t="shared" ref="CM394:CM409" si="387">(D394/D$767)/($C394/$C$767)-1</f>
        <v>8.8763262959004052E-3</v>
      </c>
      <c r="CN394" s="33">
        <f t="shared" ref="CN394:CN457" si="388">(E394/E$767)/($C394/$C$767)-1</f>
        <v>4.4239890194184284E-3</v>
      </c>
      <c r="CO394" s="33">
        <f t="shared" ref="CO394:CO457" si="389">(F394/F$767)/($C394/$C$767)-1</f>
        <v>3.5286036639041729E-3</v>
      </c>
      <c r="CP394" s="33">
        <f t="shared" ref="CP394:CP457" si="390">(G394/G$767)/($C394/$C$767)-1</f>
        <v>3.6995246822597583E-3</v>
      </c>
      <c r="CQ394" s="33">
        <f t="shared" ref="CQ394:CQ422" si="391">(H394/H$424)/($C394/$C$424)*(1+CQ$424)-1</f>
        <v>3.0445952887583339E-3</v>
      </c>
      <c r="CR394" s="33">
        <f t="shared" ref="CR394:CR457" si="392">(I394/I$767)/($C394/$C$767)-1</f>
        <v>3.0383296896729917E-3</v>
      </c>
      <c r="CS394" s="33">
        <f t="shared" ref="CS394:CS457" si="393">(J394/J$767)/($C394/$C$767)-1</f>
        <v>7.517073723398715E-3</v>
      </c>
      <c r="CT394" s="33">
        <f t="shared" ref="CT394:CT457" si="394">(K394/K$767)/($C394/$C$767)-1</f>
        <v>7.837418520231676E-3</v>
      </c>
      <c r="CU394" s="33">
        <f t="shared" ref="CU394:CU457" si="395">(L394/L$767)/($C394/$C$767)-1</f>
        <v>3.175640065191665E-3</v>
      </c>
      <c r="CV394" s="33">
        <f t="shared" ref="CV394:CV457" si="396">(M394/M$767)/($C394/$C$767)-1</f>
        <v>4.2391428164341161E-3</v>
      </c>
      <c r="CW394" s="33">
        <f t="shared" ref="CW394:CW457" si="397">(N394/N$767)/($C394/$C$767)-1</f>
        <v>6.1694917574450781E-3</v>
      </c>
      <c r="CX394" s="35">
        <f t="shared" ref="CX394:CX457" si="398">(O394/O$767)/($C394/$C$767)-1</f>
        <v>6.639947939160562E-3</v>
      </c>
    </row>
    <row r="395" spans="1:102" x14ac:dyDescent="0.3">
      <c r="A395" s="21">
        <v>43641</v>
      </c>
      <c r="B395" s="22">
        <v>2917.38</v>
      </c>
      <c r="C395" s="23">
        <v>5204.95</v>
      </c>
      <c r="D395" s="23">
        <v>5858.134</v>
      </c>
      <c r="E395" s="23">
        <f t="shared" si="372"/>
        <v>5182.8077405009171</v>
      </c>
      <c r="F395" s="23">
        <f>VLOOKUP($A395,Data!S$7:T$800,2,0)</f>
        <v>287.58130499999999</v>
      </c>
      <c r="G395" s="23">
        <f>VLOOKUP($A395,Data!V$7:Y$800,4,0)</f>
        <v>28.368332486304936</v>
      </c>
      <c r="H395" s="23">
        <f>VLOOKUP($A395,Data!P$7:Q$800,2,0)</f>
        <v>51.568399999999997</v>
      </c>
      <c r="I395" s="23">
        <f>VLOOKUP($A395,Data!K$7:N$800,4,0)</f>
        <v>54.020443358285846</v>
      </c>
      <c r="J395" s="23">
        <f>VLOOKUP($A395,Data!AA$7:AB$800,2,0)</f>
        <v>528.15129999999999</v>
      </c>
      <c r="K395" s="23">
        <f>VLOOKUP($A395,Data!AD$7:AE$800,2,0)</f>
        <v>53.362699999999997</v>
      </c>
      <c r="L395" s="23">
        <f>VLOOKUP($A395,Data!AL$7:AO$800,4,0)</f>
        <v>284.83590569101068</v>
      </c>
      <c r="M395" s="23">
        <f>VLOOKUP($A395,Data!AG$7:AJ$800,4,0)</f>
        <v>28.762636469055654</v>
      </c>
      <c r="N395" s="23">
        <f>VLOOKUP($A395,Data!AQ$7:AU$800,5,0)</f>
        <v>28.966157791292595</v>
      </c>
      <c r="O395" s="24">
        <f>VLOOKUP($A395,Data!AQ$7:AW$800,7,0)</f>
        <v>28.931294065244643</v>
      </c>
      <c r="P395" s="32">
        <f t="shared" ref="P395:P458" si="399">B395/B396-1</f>
        <v>-9.4963247152289876E-3</v>
      </c>
      <c r="Q395" s="33">
        <f t="shared" si="385"/>
        <v>-9.4941044827245857E-3</v>
      </c>
      <c r="R395" s="33">
        <f t="shared" si="386"/>
        <v>-9.4948014883952103E-3</v>
      </c>
      <c r="S395" s="34">
        <f t="shared" ref="S395:S458" si="400">R395-IF(R395&gt;P395+0.000001,(R395-P395)*$C$1,0)</f>
        <v>-9.4950299724202766E-3</v>
      </c>
      <c r="T395" s="33">
        <f t="shared" ref="T395:T458" si="401">F395/IFERROR(F396,IFERROR(F397,F398))-1</f>
        <v>-9.497388335312551E-3</v>
      </c>
      <c r="U395" s="33">
        <f t="shared" si="373"/>
        <v>-9.4970905827164165E-3</v>
      </c>
      <c r="V395" s="33">
        <f t="shared" si="374"/>
        <v>-9.5038338019945989E-3</v>
      </c>
      <c r="W395" s="33">
        <f t="shared" si="375"/>
        <v>-9.4524701266274214E-3</v>
      </c>
      <c r="X395" s="33">
        <f t="shared" si="376"/>
        <v>-9.4976591082481798E-3</v>
      </c>
      <c r="Y395" s="33">
        <f t="shared" si="377"/>
        <v>-9.4796318776984023E-3</v>
      </c>
      <c r="Z395" s="33">
        <f t="shared" si="378"/>
        <v>-9.4558850446917475E-3</v>
      </c>
      <c r="AA395" s="33">
        <f t="shared" si="379"/>
        <v>-9.4757259750106737E-3</v>
      </c>
      <c r="AB395" s="33">
        <f t="shared" si="380"/>
        <v>-9.4798739349940542E-3</v>
      </c>
      <c r="AC395" s="35">
        <f t="shared" si="381"/>
        <v>-1.1288410162143103E-2</v>
      </c>
      <c r="AD395" s="32">
        <f t="shared" ref="AD395:AD458" si="402">1+T395-$C395/IF(ISNUMBER(F396),$C396,IF(ISNUMBER(F397),$C397,$C398))</f>
        <v>-3.2838525879652636E-6</v>
      </c>
      <c r="AE395" s="33">
        <f t="shared" ref="AE395:AE458" si="403">1+U395-$C395/IF(ISNUMBER(G396),$C396,IF(ISNUMBER(G397),$C397,$C398))</f>
        <v>-2.9860999918307485E-6</v>
      </c>
      <c r="AF395" s="33">
        <f t="shared" ref="AF395:AF458" si="404">1+V395-$C395/IF(ISNUMBER(H396),$C396,IF(ISNUMBER(H397),$C397,$C398))</f>
        <v>-9.7293192700131925E-6</v>
      </c>
      <c r="AG395" s="33">
        <f t="shared" ref="AG395:AG458" si="405">1+W395-$C395/IF(ISNUMBER(I396),$C396,IF(ISNUMBER(I397),$C397,$C398))</f>
        <v>4.1634356097164371E-5</v>
      </c>
      <c r="AH395" s="33">
        <f t="shared" ref="AH395:AH458" si="406">1+X395-$C395/IF(ISNUMBER(J396),$C396,IF(ISNUMBER(J397),$C397,$C398))</f>
        <v>-3.5546255235940905E-6</v>
      </c>
      <c r="AI395" s="33">
        <f t="shared" ref="AI395:AI458" si="407">1+Y395-$C395/IF(ISNUMBER(K396),$C396,IF(ISNUMBER(K397),$C397,$C398))</f>
        <v>1.4472605026183416E-5</v>
      </c>
      <c r="AJ395" s="33">
        <f t="shared" ref="AJ395:AJ458" si="408">1+Z395-$C395/IF(ISNUMBER(L396),$C396,IF(ISNUMBER(L397),$C397,$C398))</f>
        <v>3.8219438032838227E-5</v>
      </c>
      <c r="AK395" s="33">
        <f t="shared" ref="AK395:AK458" si="409">1+AA395-$C395/IF(ISNUMBER(M396),$C396,IF(ISNUMBER(M397),$C397,$C398))</f>
        <v>1.8378507713912029E-5</v>
      </c>
      <c r="AL395" s="33">
        <f t="shared" ref="AL395:AL458" si="410">1+AB395-$C395/IF(ISNUMBER(N396),$C396,IF(ISNUMBER(N397),$C397,$C398))</f>
        <v>1.4230547730531562E-5</v>
      </c>
      <c r="AM395" s="35">
        <f t="shared" ref="AM395:AM458" si="411">1+AC395-$C395/IF(ISNUMBER(O396),$C396,IF(ISNUMBER(O397),$C397,$C398))</f>
        <v>-1.7943056794185175E-3</v>
      </c>
      <c r="AN395" s="52">
        <f t="shared" ref="AN395:AN458" si="412">1+T395-$D395/IF(ISNUMBER(F396),$D396,IF(ISNUMBER(F397),$D397,$D398))</f>
        <v>-2.5868469173406794E-6</v>
      </c>
      <c r="AO395" s="34">
        <f t="shared" ref="AO395:AO458" si="413">1+U395-$D395/IF(ISNUMBER(G396),$D396,IF(ISNUMBER(G397),$D397,$D398))</f>
        <v>-2.2890943212061643E-6</v>
      </c>
      <c r="AP395" s="34">
        <f t="shared" ref="AP395:AP458" si="414">1+V395-$D395/IF(ISNUMBER(H396),$D396,IF(ISNUMBER(H397),$D397,$D398))</f>
        <v>-9.0323135993886083E-6</v>
      </c>
      <c r="AQ395" s="34">
        <f t="shared" ref="AQ395:AQ458" si="415">1+W395-$D395/IF(ISNUMBER(I396),$D396,IF(ISNUMBER(I397),$D397,$D398))</f>
        <v>4.2331361767788955E-5</v>
      </c>
      <c r="AR395" s="34">
        <f t="shared" ref="AR395:AR458" si="416">1+X395-$D395/IF(ISNUMBER(J396),$D396,IF(ISNUMBER(J397),$D397,$D398))</f>
        <v>-2.8576198529695063E-6</v>
      </c>
      <c r="AS395" s="34">
        <f t="shared" ref="AS395:AS458" si="417">1+Y395-$D395/IF(ISNUMBER(K396),$D396,IF(ISNUMBER(K397),$D397,$D398))</f>
        <v>1.5169610696808E-5</v>
      </c>
      <c r="AT395" s="34">
        <f t="shared" ref="AT395:AT458" si="418">1+Z395-$D395/IF(ISNUMBER(L396),$D396,IF(ISNUMBER(L397),$D397,$D398))</f>
        <v>3.8916443703462811E-5</v>
      </c>
      <c r="AU395" s="34">
        <f t="shared" ref="AU395:AU458" si="419">1+AA395-$D395/IF(ISNUMBER(M396),$D396,IF(ISNUMBER(M397),$D397,$D398))</f>
        <v>1.9075513384536613E-5</v>
      </c>
      <c r="AV395" s="34">
        <f t="shared" ref="AV395:AV458" si="420">1+AB395-$D395/IF(ISNUMBER(N396),$D396,IF(ISNUMBER(N397),$D397,$D398))</f>
        <v>1.4927553401156146E-5</v>
      </c>
      <c r="AW395" s="53">
        <f t="shared" ref="AW395:AW458" si="421">1+AC395-$D395/IF(ISNUMBER(O396),$D396,IF(ISNUMBER(O397),$D397,$D398))</f>
        <v>-1.7936086737478929E-3</v>
      </c>
      <c r="AX395" s="52">
        <f t="shared" ref="AX395:AX458" si="422">1+T395-$E395/IF(ISNUMBER(F396),$E396,IF(ISNUMBER(F397),$E397,$E398))</f>
        <v>-2.3583628921963751E-6</v>
      </c>
      <c r="AY395" s="34">
        <f t="shared" ref="AY395:AY458" si="423">1+U395-$E395/IF(ISNUMBER(G396),$E396,IF(ISNUMBER(G397),$E397,$E398))</f>
        <v>-2.06061029606186E-6</v>
      </c>
      <c r="AZ395" s="34">
        <f t="shared" ref="AZ395:AZ458" si="424">1+V395-$E395/IF(ISNUMBER(H396),$E396,IF(ISNUMBER(H397),$E397,$E398))</f>
        <v>-8.803829574244304E-6</v>
      </c>
      <c r="BA395" s="34">
        <f t="shared" ref="BA395:BA458" si="425">1+W395-$E395/IF(ISNUMBER(I396),$E396,IF(ISNUMBER(I397),$E397,$E398))</f>
        <v>4.255984579293326E-5</v>
      </c>
      <c r="BB395" s="34">
        <f t="shared" ref="BB395:BB458" si="426">1+X395-$E395/IF(ISNUMBER(J396),$E396,IF(ISNUMBER(J397),$E397,$E398))</f>
        <v>-2.6291358278252019E-6</v>
      </c>
      <c r="BC395" s="34">
        <f t="shared" ref="BC395:BC458" si="427">1+Y395-$E395/IF(ISNUMBER(K396),$E396,IF(ISNUMBER(K397),$E397,$E398))</f>
        <v>1.5398094721952305E-5</v>
      </c>
      <c r="BD395" s="34">
        <f t="shared" ref="BD395:BD458" si="428">1+Z395-$E395/IF(ISNUMBER(L396),$E396,IF(ISNUMBER(L397),$E397,$E398))</f>
        <v>3.9144927728607115E-5</v>
      </c>
      <c r="BE395" s="34">
        <f t="shared" ref="BE395:BE458" si="429">1+AA395-$E395/IF(ISNUMBER(M396),$E396,IF(ISNUMBER(M397),$E397,$E398))</f>
        <v>1.9303997409680917E-5</v>
      </c>
      <c r="BF395" s="34">
        <f t="shared" ref="BF395:BF458" si="430">1+AB395-$E395/IF(ISNUMBER(N396),$E396,IF(ISNUMBER(N397),$E397,$E398))</f>
        <v>1.515603742630045E-5</v>
      </c>
      <c r="BG395" s="53">
        <f t="shared" ref="BG395:BG458" si="431">1+AC395-$E395/IF(ISNUMBER(O396),$E396,IF(ISNUMBER(O397),$E397,$E398))</f>
        <v>-1.7933801897227486E-3</v>
      </c>
      <c r="BH395" s="32">
        <v>-3.2838525879652636E-6</v>
      </c>
      <c r="BI395" s="33">
        <v>-2.9860999918307485E-6</v>
      </c>
      <c r="BJ395" s="33">
        <v>-9.7293192700131925E-6</v>
      </c>
      <c r="BK395" s="33">
        <v>4.1634356097164371E-5</v>
      </c>
      <c r="BL395" s="33">
        <v>-3.5546255235940905E-6</v>
      </c>
      <c r="BM395" s="33">
        <v>1.4472605026183416E-5</v>
      </c>
      <c r="BN395" s="33">
        <v>3.8219438032838227E-5</v>
      </c>
      <c r="BO395" s="33">
        <v>1.8378507713912029E-5</v>
      </c>
      <c r="BP395" s="33">
        <v>1.4230547730531562E-5</v>
      </c>
      <c r="BQ395" s="35">
        <v>-1.7943056794185175E-3</v>
      </c>
      <c r="BR395" s="32">
        <v>-2.5868469173406794E-6</v>
      </c>
      <c r="BS395" s="33">
        <v>-2.2890943212061643E-6</v>
      </c>
      <c r="BT395" s="33">
        <v>-9.0323135993886083E-6</v>
      </c>
      <c r="BU395" s="33">
        <v>4.2331361767788955E-5</v>
      </c>
      <c r="BV395" s="33">
        <v>-2.8576198529695063E-6</v>
      </c>
      <c r="BW395" s="33">
        <v>1.5169610696808E-5</v>
      </c>
      <c r="BX395" s="33">
        <v>3.8916443703462811E-5</v>
      </c>
      <c r="BY395" s="33">
        <v>1.9075513384536613E-5</v>
      </c>
      <c r="BZ395" s="33">
        <v>1.4927553401156146E-5</v>
      </c>
      <c r="CA395" s="35">
        <v>-1.7936086737478929E-3</v>
      </c>
      <c r="CB395" s="52">
        <v>-2.3583628921963751E-6</v>
      </c>
      <c r="CC395" s="34">
        <v>-2.06061029606186E-6</v>
      </c>
      <c r="CD395" s="34">
        <v>-8.803829574244304E-6</v>
      </c>
      <c r="CE395" s="34">
        <v>4.255984579293326E-5</v>
      </c>
      <c r="CF395" s="34">
        <v>-2.6291358278252019E-6</v>
      </c>
      <c r="CG395" s="34">
        <v>1.5398094721952305E-5</v>
      </c>
      <c r="CH395" s="34">
        <v>3.9144927728607115E-5</v>
      </c>
      <c r="CI395" s="34">
        <v>1.9303997409680917E-5</v>
      </c>
      <c r="CJ395" s="34">
        <v>1.515603742630045E-5</v>
      </c>
      <c r="CK395" s="53">
        <v>-1.7933801897227486E-3</v>
      </c>
      <c r="CL395" s="33">
        <v>0</v>
      </c>
      <c r="CM395" s="33">
        <f t="shared" si="387"/>
        <v>8.8765126915495429E-3</v>
      </c>
      <c r="CN395" s="33">
        <f t="shared" si="388"/>
        <v>4.424174592472685E-3</v>
      </c>
      <c r="CO395" s="33">
        <f t="shared" si="389"/>
        <v>3.5284703470086498E-3</v>
      </c>
      <c r="CP395" s="33">
        <f t="shared" si="390"/>
        <v>3.7000546810128654E-3</v>
      </c>
      <c r="CQ395" s="33">
        <f t="shared" si="391"/>
        <v>3.0483799009699553E-3</v>
      </c>
      <c r="CR395" s="33">
        <f t="shared" si="392"/>
        <v>3.0634276584047271E-3</v>
      </c>
      <c r="CS395" s="33">
        <f t="shared" si="393"/>
        <v>7.5202093512136692E-3</v>
      </c>
      <c r="CT395" s="33">
        <f t="shared" si="394"/>
        <v>7.821869554409222E-3</v>
      </c>
      <c r="CU395" s="33">
        <f t="shared" si="395"/>
        <v>3.1469201586902251E-3</v>
      </c>
      <c r="CV395" s="33">
        <f t="shared" si="396"/>
        <v>4.1882584129986355E-3</v>
      </c>
      <c r="CW395" s="33">
        <f t="shared" si="397"/>
        <v>6.1524509697781227E-3</v>
      </c>
      <c r="CX395" s="35">
        <f t="shared" si="398"/>
        <v>5.5527475656713676E-3</v>
      </c>
    </row>
    <row r="396" spans="1:102" x14ac:dyDescent="0.3">
      <c r="A396" s="21">
        <v>43640</v>
      </c>
      <c r="B396" s="22">
        <v>2945.35</v>
      </c>
      <c r="C396" s="23">
        <v>5254.84</v>
      </c>
      <c r="D396" s="23">
        <v>5914.2889999999998</v>
      </c>
      <c r="E396" s="23">
        <f t="shared" ref="E396:E459" si="432">E395/(1+S395)</f>
        <v>5232.4903936187284</v>
      </c>
      <c r="F396" s="23">
        <f>VLOOKUP($A396,Data!S$7:T$800,2,0)</f>
        <v>290.33876500000002</v>
      </c>
      <c r="G396" s="23">
        <f>VLOOKUP($A396,Data!V$7:Y$800,4,0)</f>
        <v>28.640332316635121</v>
      </c>
      <c r="H396" s="23">
        <f>VLOOKUP($A396,Data!P$7:Q$800,2,0)</f>
        <v>52.063200000000002</v>
      </c>
      <c r="I396" s="23">
        <f>VLOOKUP($A396,Data!K$7:N$800,4,0)</f>
        <v>54.53594272774734</v>
      </c>
      <c r="J396" s="23">
        <f>VLOOKUP($A396,Data!AA$7:AB$800,2,0)</f>
        <v>533.21559999999999</v>
      </c>
      <c r="K396" s="23">
        <f>VLOOKUP($A396,Data!AD$7:AE$800,2,0)</f>
        <v>53.873399999999997</v>
      </c>
      <c r="L396" s="23">
        <f>VLOOKUP($A396,Data!AL$7:AO$800,4,0)</f>
        <v>287.55499264549366</v>
      </c>
      <c r="M396" s="23">
        <f>VLOOKUP($A396,Data!AG$7:AJ$800,4,0)</f>
        <v>29.037790615851197</v>
      </c>
      <c r="N396" s="23">
        <f>VLOOKUP($A396,Data!AQ$7:AU$800,5,0)</f>
        <v>29.243381360018525</v>
      </c>
      <c r="O396" s="24">
        <f>VLOOKUP($A396,Data!AQ$7:AW$800,7,0)</f>
        <v>29.261611133727289</v>
      </c>
      <c r="P396" s="32">
        <f t="shared" si="399"/>
        <v>-1.731933325650914E-3</v>
      </c>
      <c r="Q396" s="33">
        <f t="shared" si="385"/>
        <v>-1.7306395387493012E-3</v>
      </c>
      <c r="R396" s="33">
        <f t="shared" si="386"/>
        <v>-1.7305979095093571E-3</v>
      </c>
      <c r="S396" s="34">
        <f t="shared" si="400"/>
        <v>-1.7307982219305906E-3</v>
      </c>
      <c r="T396" s="33">
        <f t="shared" si="401"/>
        <v>-1.7240705045051818E-3</v>
      </c>
      <c r="U396" s="33">
        <f t="shared" si="373"/>
        <v>-1.7284208889071229E-3</v>
      </c>
      <c r="V396" s="33">
        <f t="shared" si="374"/>
        <v>-1.7161144101839332E-3</v>
      </c>
      <c r="W396" s="33">
        <f t="shared" si="375"/>
        <v>-1.7803097739007567E-3</v>
      </c>
      <c r="X396" s="33">
        <f t="shared" si="376"/>
        <v>-1.7360522811405987E-3</v>
      </c>
      <c r="Y396" s="33">
        <f t="shared" si="377"/>
        <v>-1.7232944943521566E-3</v>
      </c>
      <c r="Z396" s="33">
        <f t="shared" si="378"/>
        <v>-1.7030101472005343E-3</v>
      </c>
      <c r="AA396" s="33">
        <f t="shared" si="379"/>
        <v>-1.719813795202918E-3</v>
      </c>
      <c r="AB396" s="33">
        <f t="shared" si="380"/>
        <v>-1.6888917657159608E-3</v>
      </c>
      <c r="AC396" s="35">
        <f t="shared" si="381"/>
        <v>-5.6166326092556007E-3</v>
      </c>
      <c r="AD396" s="32">
        <f t="shared" si="402"/>
        <v>6.569034244119365E-6</v>
      </c>
      <c r="AE396" s="33">
        <f t="shared" si="403"/>
        <v>2.218649842178344E-6</v>
      </c>
      <c r="AF396" s="33">
        <f t="shared" si="404"/>
        <v>1.4525128565368028E-5</v>
      </c>
      <c r="AG396" s="33">
        <f t="shared" si="405"/>
        <v>-4.9670235151455522E-5</v>
      </c>
      <c r="AH396" s="33">
        <f t="shared" si="406"/>
        <v>-5.4127423912975203E-6</v>
      </c>
      <c r="AI396" s="33">
        <f t="shared" si="407"/>
        <v>7.3450443971445623E-6</v>
      </c>
      <c r="AJ396" s="33">
        <f t="shared" si="408"/>
        <v>2.7629391548766868E-5</v>
      </c>
      <c r="AK396" s="33">
        <f t="shared" si="409"/>
        <v>1.0825743546383215E-5</v>
      </c>
      <c r="AL396" s="33">
        <f t="shared" si="410"/>
        <v>4.174777303334043E-5</v>
      </c>
      <c r="AM396" s="35">
        <f t="shared" si="411"/>
        <v>-3.8859930705062995E-3</v>
      </c>
      <c r="AN396" s="52">
        <f t="shared" si="412"/>
        <v>6.5274050041752574E-6</v>
      </c>
      <c r="AO396" s="34">
        <f t="shared" si="413"/>
        <v>2.1770206022342364E-6</v>
      </c>
      <c r="AP396" s="34">
        <f t="shared" si="414"/>
        <v>1.4483499325423921E-5</v>
      </c>
      <c r="AQ396" s="34">
        <f t="shared" si="415"/>
        <v>-4.9711864391399629E-5</v>
      </c>
      <c r="AR396" s="34">
        <f t="shared" si="416"/>
        <v>-5.4543716312416279E-6</v>
      </c>
      <c r="AS396" s="34">
        <f t="shared" si="417"/>
        <v>7.3034151572004546E-6</v>
      </c>
      <c r="AT396" s="34">
        <f t="shared" si="418"/>
        <v>2.7587762308822761E-5</v>
      </c>
      <c r="AU396" s="34">
        <f t="shared" si="419"/>
        <v>1.0784114306439108E-5</v>
      </c>
      <c r="AV396" s="34">
        <f t="shared" si="420"/>
        <v>4.1706143793396322E-5</v>
      </c>
      <c r="AW396" s="53">
        <f t="shared" si="421"/>
        <v>-3.8860346997462436E-3</v>
      </c>
      <c r="AX396" s="52">
        <f t="shared" si="422"/>
        <v>6.7277174253810301E-6</v>
      </c>
      <c r="AY396" s="34">
        <f t="shared" si="423"/>
        <v>2.3773330234400092E-6</v>
      </c>
      <c r="AZ396" s="34">
        <f t="shared" si="424"/>
        <v>1.4683811746629694E-5</v>
      </c>
      <c r="BA396" s="34">
        <f t="shared" si="425"/>
        <v>-4.9511551970193857E-5</v>
      </c>
      <c r="BB396" s="34">
        <f t="shared" si="426"/>
        <v>-5.2540592100358552E-6</v>
      </c>
      <c r="BC396" s="34">
        <f t="shared" si="427"/>
        <v>7.5037275784062274E-6</v>
      </c>
      <c r="BD396" s="34">
        <f t="shared" si="428"/>
        <v>2.7788074730028534E-5</v>
      </c>
      <c r="BE396" s="34">
        <f t="shared" si="429"/>
        <v>1.098442672764488E-5</v>
      </c>
      <c r="BF396" s="34">
        <f t="shared" si="430"/>
        <v>4.1906456214602095E-5</v>
      </c>
      <c r="BG396" s="53">
        <f t="shared" si="431"/>
        <v>-3.8858343873250378E-3</v>
      </c>
      <c r="BH396" s="32">
        <v>6.569034244119365E-6</v>
      </c>
      <c r="BI396" s="33">
        <v>2.218649842178344E-6</v>
      </c>
      <c r="BJ396" s="33">
        <v>1.4525128565368028E-5</v>
      </c>
      <c r="BK396" s="33">
        <v>-4.9670235151455522E-5</v>
      </c>
      <c r="BL396" s="33">
        <v>-5.4127423912975203E-6</v>
      </c>
      <c r="BM396" s="33">
        <v>7.3450443971445623E-6</v>
      </c>
      <c r="BN396" s="33">
        <v>2.7629391548766868E-5</v>
      </c>
      <c r="BO396" s="33">
        <v>1.0825743546383215E-5</v>
      </c>
      <c r="BP396" s="33">
        <v>4.174777303334043E-5</v>
      </c>
      <c r="BQ396" s="35">
        <v>-3.8859930705062995E-3</v>
      </c>
      <c r="BR396" s="32">
        <v>6.5274050041752574E-6</v>
      </c>
      <c r="BS396" s="33">
        <v>2.1770206022342364E-6</v>
      </c>
      <c r="BT396" s="33">
        <v>1.4483499325423921E-5</v>
      </c>
      <c r="BU396" s="33">
        <v>-4.9711864391399629E-5</v>
      </c>
      <c r="BV396" s="33">
        <v>-5.4543716312416279E-6</v>
      </c>
      <c r="BW396" s="33">
        <v>7.3034151572004546E-6</v>
      </c>
      <c r="BX396" s="33">
        <v>2.7587762308822761E-5</v>
      </c>
      <c r="BY396" s="33">
        <v>1.0784114306439108E-5</v>
      </c>
      <c r="BZ396" s="33">
        <v>4.1706143793396322E-5</v>
      </c>
      <c r="CA396" s="35">
        <v>-3.8860346997462436E-3</v>
      </c>
      <c r="CB396" s="52">
        <v>6.7277174253810301E-6</v>
      </c>
      <c r="CC396" s="34">
        <v>2.3773330234400092E-6</v>
      </c>
      <c r="CD396" s="34">
        <v>1.4683811746629694E-5</v>
      </c>
      <c r="CE396" s="34">
        <v>-4.9511551970193857E-5</v>
      </c>
      <c r="CF396" s="34">
        <v>-5.2540592100358552E-6</v>
      </c>
      <c r="CG396" s="34">
        <v>7.5037275784062274E-6</v>
      </c>
      <c r="CH396" s="34">
        <v>2.7788074730028534E-5</v>
      </c>
      <c r="CI396" s="34">
        <v>1.098442672764488E-5</v>
      </c>
      <c r="CJ396" s="34">
        <v>4.1906456214602095E-5</v>
      </c>
      <c r="CK396" s="53">
        <v>-3.8858343873250378E-3</v>
      </c>
      <c r="CL396" s="33">
        <v>0</v>
      </c>
      <c r="CM396" s="33">
        <f t="shared" si="387"/>
        <v>8.8772226248758912E-3</v>
      </c>
      <c r="CN396" s="33">
        <f t="shared" si="388"/>
        <v>4.4251130877372979E-3</v>
      </c>
      <c r="CO396" s="33">
        <f t="shared" si="389"/>
        <v>3.5317973847426298E-3</v>
      </c>
      <c r="CP396" s="33">
        <f t="shared" si="390"/>
        <v>3.7030805668498701E-3</v>
      </c>
      <c r="CQ396" s="33">
        <f t="shared" si="391"/>
        <v>3.0582325165222635E-3</v>
      </c>
      <c r="CR396" s="33">
        <f t="shared" si="392"/>
        <v>3.0212672383584938E-3</v>
      </c>
      <c r="CS396" s="33">
        <f t="shared" si="393"/>
        <v>7.5238250489297887E-3</v>
      </c>
      <c r="CT396" s="33">
        <f t="shared" si="394"/>
        <v>7.8071441551907927E-3</v>
      </c>
      <c r="CU396" s="33">
        <f t="shared" si="395"/>
        <v>3.108214450409541E-3</v>
      </c>
      <c r="CV396" s="33">
        <f t="shared" si="396"/>
        <v>4.1696263792996291E-3</v>
      </c>
      <c r="CW396" s="33">
        <f t="shared" si="397"/>
        <v>6.1379958364591314E-3</v>
      </c>
      <c r="CX396" s="35">
        <f t="shared" si="398"/>
        <v>7.3776164399284028E-3</v>
      </c>
    </row>
    <row r="397" spans="1:102" x14ac:dyDescent="0.3">
      <c r="A397" s="21">
        <v>43637</v>
      </c>
      <c r="B397" s="22">
        <v>2950.46</v>
      </c>
      <c r="C397" s="23">
        <v>5263.95</v>
      </c>
      <c r="D397" s="23">
        <v>5924.5420000000004</v>
      </c>
      <c r="E397" s="23">
        <f t="shared" si="432"/>
        <v>5241.5624806403584</v>
      </c>
      <c r="F397" s="23">
        <f>VLOOKUP($A397,Data!S$7:T$800,2,0)</f>
        <v>290.840194</v>
      </c>
      <c r="G397" s="23">
        <f>VLOOKUP($A397,Data!V$7:Y$800,4,0)</f>
        <v>28.689920574657446</v>
      </c>
      <c r="H397" s="23">
        <f>VLOOKUP($A397,Data!P$7:Q$800,2,0)</f>
        <v>52.152700000000003</v>
      </c>
      <c r="I397" s="23">
        <f>VLOOKUP($A397,Data!K$7:N$800,4,0)</f>
        <v>54.633206759721212</v>
      </c>
      <c r="J397" s="23">
        <f>VLOOKUP($A397,Data!AA$7:AB$800,2,0)</f>
        <v>534.14290000000005</v>
      </c>
      <c r="K397" s="23">
        <f>VLOOKUP($A397,Data!AD$7:AE$800,2,0)</f>
        <v>53.9664</v>
      </c>
      <c r="L397" s="23">
        <f>VLOOKUP($A397,Data!AL$7:AO$800,4,0)</f>
        <v>288.04553711806153</v>
      </c>
      <c r="M397" s="23">
        <f>VLOOKUP($A397,Data!AG$7:AJ$800,4,0)</f>
        <v>29.087816243499095</v>
      </c>
      <c r="N397" s="23">
        <f>VLOOKUP($A397,Data!AQ$7:AU$800,5,0)</f>
        <v>29.292853819628817</v>
      </c>
      <c r="O397" s="24">
        <f>VLOOKUP($A397,Data!AQ$7:AW$800,7,0)</f>
        <v>29.426891170263204</v>
      </c>
      <c r="P397" s="32">
        <f t="shared" si="399"/>
        <v>-1.2592326804730103E-3</v>
      </c>
      <c r="Q397" s="33">
        <f t="shared" si="385"/>
        <v>-1.2181307953711418E-3</v>
      </c>
      <c r="R397" s="33">
        <f t="shared" si="386"/>
        <v>-1.2000013486949124E-3</v>
      </c>
      <c r="S397" s="34">
        <f t="shared" si="400"/>
        <v>-1.208886048461627E-3</v>
      </c>
      <c r="T397" s="33">
        <f t="shared" si="401"/>
        <v>-1.2184824183629761E-3</v>
      </c>
      <c r="U397" s="33">
        <f t="shared" si="373"/>
        <v>-1.2138197245773474E-3</v>
      </c>
      <c r="V397" s="33">
        <f t="shared" si="374"/>
        <v>-1.2256615220801459E-3</v>
      </c>
      <c r="W397" s="33">
        <f t="shared" si="375"/>
        <v>-1.2446657183499132E-3</v>
      </c>
      <c r="X397" s="33">
        <f t="shared" si="376"/>
        <v>-1.2042179791612595E-3</v>
      </c>
      <c r="Y397" s="33">
        <f t="shared" si="377"/>
        <v>-1.2048527247994212E-3</v>
      </c>
      <c r="Z397" s="33">
        <f t="shared" si="378"/>
        <v>-1.2099087142412035E-3</v>
      </c>
      <c r="AA397" s="33">
        <f t="shared" si="379"/>
        <v>-1.2163966033522655E-3</v>
      </c>
      <c r="AB397" s="33">
        <f t="shared" si="380"/>
        <v>-1.2025528093315696E-3</v>
      </c>
      <c r="AC397" s="35">
        <f t="shared" si="381"/>
        <v>3.1811337114979743E-3</v>
      </c>
      <c r="AD397" s="32">
        <f t="shared" si="402"/>
        <v>-3.5162299183433277E-7</v>
      </c>
      <c r="AE397" s="33">
        <f t="shared" si="403"/>
        <v>4.311070793794336E-6</v>
      </c>
      <c r="AF397" s="33">
        <f t="shared" si="404"/>
        <v>-7.5307267090041208E-6</v>
      </c>
      <c r="AG397" s="33">
        <f t="shared" si="405"/>
        <v>-2.6534922978771469E-5</v>
      </c>
      <c r="AH397" s="33">
        <f t="shared" si="406"/>
        <v>1.3912816209882273E-5</v>
      </c>
      <c r="AI397" s="33">
        <f t="shared" si="407"/>
        <v>1.327807057172059E-5</v>
      </c>
      <c r="AJ397" s="33">
        <f t="shared" si="408"/>
        <v>8.2220811299382746E-6</v>
      </c>
      <c r="AK397" s="33">
        <f t="shared" si="409"/>
        <v>1.7341920188762572E-6</v>
      </c>
      <c r="AL397" s="33">
        <f t="shared" si="410"/>
        <v>1.5577986039572167E-5</v>
      </c>
      <c r="AM397" s="35">
        <f t="shared" si="411"/>
        <v>4.3992645068691161E-3</v>
      </c>
      <c r="AN397" s="52">
        <f t="shared" si="412"/>
        <v>-1.8481069668063732E-5</v>
      </c>
      <c r="AO397" s="34">
        <f t="shared" si="413"/>
        <v>-1.3818375882435063E-5</v>
      </c>
      <c r="AP397" s="34">
        <f t="shared" si="414"/>
        <v>-2.566017338523352E-5</v>
      </c>
      <c r="AQ397" s="34">
        <f t="shared" si="415"/>
        <v>-4.4664369655000868E-5</v>
      </c>
      <c r="AR397" s="34">
        <f t="shared" si="416"/>
        <v>-4.2166304663471266E-6</v>
      </c>
      <c r="AS397" s="34">
        <f t="shared" si="417"/>
        <v>-4.8513761045088089E-6</v>
      </c>
      <c r="AT397" s="34">
        <f t="shared" si="418"/>
        <v>-9.9073655462911248E-6</v>
      </c>
      <c r="AU397" s="34">
        <f t="shared" si="419"/>
        <v>-1.6395254657353142E-5</v>
      </c>
      <c r="AV397" s="34">
        <f t="shared" si="420"/>
        <v>-2.5514606366572323E-6</v>
      </c>
      <c r="AW397" s="53">
        <f t="shared" si="421"/>
        <v>4.3811350601928867E-3</v>
      </c>
      <c r="AX397" s="52">
        <f t="shared" si="422"/>
        <v>-9.5963699013879022E-6</v>
      </c>
      <c r="AY397" s="34">
        <f t="shared" si="423"/>
        <v>-4.9336761157592335E-6</v>
      </c>
      <c r="AZ397" s="34">
        <f t="shared" si="424"/>
        <v>-1.677547361855769E-5</v>
      </c>
      <c r="BA397" s="34">
        <f t="shared" si="425"/>
        <v>-3.5779669888325039E-5</v>
      </c>
      <c r="BB397" s="34">
        <f t="shared" si="426"/>
        <v>4.6680693003287033E-6</v>
      </c>
      <c r="BC397" s="34">
        <f t="shared" si="427"/>
        <v>4.033323662167021E-6</v>
      </c>
      <c r="BD397" s="34">
        <f t="shared" si="428"/>
        <v>-1.0226657796152949E-6</v>
      </c>
      <c r="BE397" s="34">
        <f t="shared" si="429"/>
        <v>-7.5105548906773123E-6</v>
      </c>
      <c r="BF397" s="34">
        <f t="shared" si="430"/>
        <v>6.3332391300185975E-6</v>
      </c>
      <c r="BG397" s="53">
        <f t="shared" si="431"/>
        <v>4.3900197599595625E-3</v>
      </c>
      <c r="BH397" s="32">
        <v>-3.5162299183433277E-7</v>
      </c>
      <c r="BI397" s="33">
        <v>4.311070793794336E-6</v>
      </c>
      <c r="BJ397" s="33">
        <v>-7.5307267090041208E-6</v>
      </c>
      <c r="BK397" s="33">
        <v>-2.6534922978771469E-5</v>
      </c>
      <c r="BL397" s="33">
        <v>1.3912816209882273E-5</v>
      </c>
      <c r="BM397" s="33">
        <v>1.327807057172059E-5</v>
      </c>
      <c r="BN397" s="33">
        <v>8.2220811299382746E-6</v>
      </c>
      <c r="BO397" s="33">
        <v>1.7341920188762572E-6</v>
      </c>
      <c r="BP397" s="33">
        <v>1.5577986039572167E-5</v>
      </c>
      <c r="BQ397" s="35">
        <v>4.3992645068691161E-3</v>
      </c>
      <c r="BR397" s="32">
        <v>-1.8481069668063732E-5</v>
      </c>
      <c r="BS397" s="33">
        <v>-1.3818375882435063E-5</v>
      </c>
      <c r="BT397" s="33">
        <v>-2.566017338523352E-5</v>
      </c>
      <c r="BU397" s="33">
        <v>-4.4664369655000868E-5</v>
      </c>
      <c r="BV397" s="33">
        <v>-4.2166304663471266E-6</v>
      </c>
      <c r="BW397" s="33">
        <v>-4.8513761045088089E-6</v>
      </c>
      <c r="BX397" s="33">
        <v>-9.9073655462911248E-6</v>
      </c>
      <c r="BY397" s="33">
        <v>-1.6395254657353142E-5</v>
      </c>
      <c r="BZ397" s="33">
        <v>-2.5514606366572323E-6</v>
      </c>
      <c r="CA397" s="35">
        <v>4.3811350601928867E-3</v>
      </c>
      <c r="CB397" s="52">
        <v>-9.5963699013879022E-6</v>
      </c>
      <c r="CC397" s="34">
        <v>-4.9336761157592335E-6</v>
      </c>
      <c r="CD397" s="34">
        <v>-1.677547361855769E-5</v>
      </c>
      <c r="CE397" s="34">
        <v>-3.5779669888325039E-5</v>
      </c>
      <c r="CF397" s="34">
        <v>4.6680693003287033E-6</v>
      </c>
      <c r="CG397" s="34">
        <v>4.033323662167021E-6</v>
      </c>
      <c r="CH397" s="34">
        <v>-1.0226657796152949E-6</v>
      </c>
      <c r="CI397" s="34">
        <v>-7.5105548906773123E-6</v>
      </c>
      <c r="CJ397" s="34">
        <v>6.3332391300185975E-6</v>
      </c>
      <c r="CK397" s="53">
        <v>4.3900197599595625E-3</v>
      </c>
      <c r="CL397" s="33">
        <v>0</v>
      </c>
      <c r="CM397" s="33">
        <f t="shared" si="387"/>
        <v>8.8771805532750214E-3</v>
      </c>
      <c r="CN397" s="33">
        <f t="shared" si="388"/>
        <v>4.425272749451592E-3</v>
      </c>
      <c r="CO397" s="33">
        <f t="shared" si="389"/>
        <v>3.5251937648941301E-3</v>
      </c>
      <c r="CP397" s="33">
        <f t="shared" si="390"/>
        <v>3.7008498455433081E-3</v>
      </c>
      <c r="CQ397" s="33">
        <f t="shared" si="391"/>
        <v>3.0436379207401387E-3</v>
      </c>
      <c r="CR397" s="33">
        <f t="shared" si="392"/>
        <v>3.0711763943220838E-3</v>
      </c>
      <c r="CS397" s="33">
        <f t="shared" si="393"/>
        <v>7.5292879998161144E-3</v>
      </c>
      <c r="CT397" s="33">
        <f t="shared" si="394"/>
        <v>7.7997289884570442E-3</v>
      </c>
      <c r="CU397" s="33">
        <f t="shared" si="395"/>
        <v>3.0804519008829079E-3</v>
      </c>
      <c r="CV397" s="33">
        <f t="shared" si="396"/>
        <v>4.1587367683442178E-3</v>
      </c>
      <c r="CW397" s="33">
        <f t="shared" si="397"/>
        <v>6.0959207555106865E-3</v>
      </c>
      <c r="CX397" s="35">
        <f t="shared" si="398"/>
        <v>1.1314390289173915E-2</v>
      </c>
    </row>
    <row r="398" spans="1:102" x14ac:dyDescent="0.3">
      <c r="A398" s="21">
        <v>43636</v>
      </c>
      <c r="B398" s="22">
        <v>2954.18</v>
      </c>
      <c r="C398" s="23">
        <v>5270.37</v>
      </c>
      <c r="D398" s="23">
        <v>5931.66</v>
      </c>
      <c r="E398" s="23">
        <f t="shared" si="432"/>
        <v>5247.9066017148007</v>
      </c>
      <c r="F398" s="23">
        <f>VLOOKUP($A398,Data!S$7:T$800,2,0)</f>
        <v>291.19501000000002</v>
      </c>
      <c r="G398" s="23">
        <f>VLOOKUP($A398,Data!V$7:Y$800,4,0)</f>
        <v>28.724787288051971</v>
      </c>
      <c r="H398" s="23">
        <f>VLOOKUP($A398,Data!P$7:Q$800,2,0)</f>
        <v>52.216700000000003</v>
      </c>
      <c r="I398" s="23">
        <f>VLOOKUP($A398,Data!K$7:N$800,4,0)</f>
        <v>54.701291582102918</v>
      </c>
      <c r="J398" s="23">
        <f>VLOOKUP($A398,Data!AA$7:AB$800,2,0)</f>
        <v>534.78689999999995</v>
      </c>
      <c r="K398" s="23">
        <f>VLOOKUP($A398,Data!AD$7:AE$800,2,0)</f>
        <v>54.031500000000001</v>
      </c>
      <c r="L398" s="23">
        <f>VLOOKUP($A398,Data!AL$7:AO$800,4,0)</f>
        <v>288.39446809815246</v>
      </c>
      <c r="M398" s="23">
        <f>VLOOKUP($A398,Data!AG$7:AJ$800,4,0)</f>
        <v>29.123241655727728</v>
      </c>
      <c r="N398" s="23">
        <f>VLOOKUP($A398,Data!AQ$7:AU$800,5,0)</f>
        <v>29.328122435656237</v>
      </c>
      <c r="O398" s="24">
        <f>VLOOKUP($A398,Data!AQ$7:AW$800,7,0)</f>
        <v>29.333577139147039</v>
      </c>
      <c r="P398" s="32">
        <f t="shared" si="399"/>
        <v>9.4721950752785222E-3</v>
      </c>
      <c r="Q398" s="33">
        <f t="shared" si="385"/>
        <v>9.5391882495590163E-3</v>
      </c>
      <c r="R398" s="33">
        <f t="shared" si="386"/>
        <v>9.5674422729028485E-3</v>
      </c>
      <c r="S398" s="34">
        <f t="shared" si="400"/>
        <v>9.5531551932591992E-3</v>
      </c>
      <c r="T398" s="33">
        <f t="shared" si="401"/>
        <v>9.5515685073812584E-3</v>
      </c>
      <c r="U398" s="33">
        <f t="shared" si="373"/>
        <v>9.5527925006464454E-3</v>
      </c>
      <c r="V398" s="33">
        <f t="shared" si="374"/>
        <v>9.5567877747360086E-3</v>
      </c>
      <c r="W398" s="33">
        <f t="shared" si="375"/>
        <v>9.5135523245377662E-3</v>
      </c>
      <c r="X398" s="33">
        <f t="shared" si="376"/>
        <v>9.5652420146490336E-3</v>
      </c>
      <c r="Y398" s="33">
        <f t="shared" si="377"/>
        <v>9.5892433055608794E-3</v>
      </c>
      <c r="Z398" s="33">
        <f t="shared" si="378"/>
        <v>9.5405945647089041E-3</v>
      </c>
      <c r="AA398" s="33">
        <f t="shared" si="379"/>
        <v>9.5086576381833154E-3</v>
      </c>
      <c r="AB398" s="33">
        <f t="shared" si="380"/>
        <v>9.5547434551579435E-3</v>
      </c>
      <c r="AC398" s="35">
        <f t="shared" si="381"/>
        <v>8.4836469883697863E-3</v>
      </c>
      <c r="AD398" s="32">
        <f t="shared" si="402"/>
        <v>1.2380257822242058E-5</v>
      </c>
      <c r="AE398" s="33">
        <f t="shared" si="403"/>
        <v>1.360425108742902E-5</v>
      </c>
      <c r="AF398" s="33">
        <f t="shared" si="404"/>
        <v>1.7599525176992259E-5</v>
      </c>
      <c r="AG398" s="33">
        <f t="shared" si="405"/>
        <v>-2.5635925021250117E-5</v>
      </c>
      <c r="AH398" s="33">
        <f t="shared" si="406"/>
        <v>2.6053765090017222E-5</v>
      </c>
      <c r="AI398" s="33">
        <f t="shared" si="407"/>
        <v>5.0055056001863107E-5</v>
      </c>
      <c r="AJ398" s="33">
        <f t="shared" si="408"/>
        <v>1.4063151498877602E-6</v>
      </c>
      <c r="AK398" s="33">
        <f t="shared" si="409"/>
        <v>-3.05306113757009E-5</v>
      </c>
      <c r="AL398" s="33">
        <f t="shared" si="410"/>
        <v>1.5555205598927202E-5</v>
      </c>
      <c r="AM398" s="35">
        <f t="shared" si="411"/>
        <v>-1.0555412611892301E-3</v>
      </c>
      <c r="AN398" s="52">
        <f t="shared" si="412"/>
        <v>-1.5873765521590144E-5</v>
      </c>
      <c r="AO398" s="34">
        <f t="shared" si="413"/>
        <v>-1.4649772256403182E-5</v>
      </c>
      <c r="AP398" s="34">
        <f t="shared" si="414"/>
        <v>-1.0654498166839943E-5</v>
      </c>
      <c r="AQ398" s="34">
        <f t="shared" si="415"/>
        <v>-5.3889948365082319E-5</v>
      </c>
      <c r="AR398" s="34">
        <f t="shared" si="416"/>
        <v>-2.2002582538149795E-6</v>
      </c>
      <c r="AS398" s="34">
        <f t="shared" si="417"/>
        <v>2.1801032658030906E-5</v>
      </c>
      <c r="AT398" s="34">
        <f t="shared" si="418"/>
        <v>-2.6847708193944442E-5</v>
      </c>
      <c r="AU398" s="34">
        <f t="shared" si="419"/>
        <v>-5.8784634719533102E-5</v>
      </c>
      <c r="AV398" s="34">
        <f t="shared" si="420"/>
        <v>-1.2698817744905E-5</v>
      </c>
      <c r="AW398" s="53">
        <f t="shared" si="421"/>
        <v>-1.0837952845330623E-3</v>
      </c>
      <c r="AX398" s="52">
        <f t="shared" si="422"/>
        <v>-1.5866858780189119E-6</v>
      </c>
      <c r="AY398" s="34">
        <f t="shared" si="423"/>
        <v>-3.6269261283194965E-7</v>
      </c>
      <c r="AZ398" s="34">
        <f t="shared" si="424"/>
        <v>3.6325814767312892E-6</v>
      </c>
      <c r="BA398" s="34">
        <f t="shared" si="425"/>
        <v>-3.9602868721511086E-5</v>
      </c>
      <c r="BB398" s="34">
        <f t="shared" si="426"/>
        <v>1.2086821389756253E-5</v>
      </c>
      <c r="BC398" s="34">
        <f t="shared" si="427"/>
        <v>3.6088112301602138E-5</v>
      </c>
      <c r="BD398" s="34">
        <f t="shared" si="428"/>
        <v>-1.256062855037321E-5</v>
      </c>
      <c r="BE398" s="34">
        <f t="shared" si="429"/>
        <v>-4.449755507596187E-5</v>
      </c>
      <c r="BF398" s="34">
        <f t="shared" si="430"/>
        <v>1.5882618986662322E-6</v>
      </c>
      <c r="BG398" s="53">
        <f t="shared" si="431"/>
        <v>-1.0695082048894911E-3</v>
      </c>
      <c r="BH398" s="32">
        <v>1.2380257822242058E-5</v>
      </c>
      <c r="BI398" s="33">
        <v>1.360425108742902E-5</v>
      </c>
      <c r="BJ398" s="33">
        <v>1.7599525176992259E-5</v>
      </c>
      <c r="BK398" s="33">
        <v>-2.5635925021250117E-5</v>
      </c>
      <c r="BL398" s="33">
        <v>2.6053765090017222E-5</v>
      </c>
      <c r="BM398" s="33">
        <v>5.0055056001863107E-5</v>
      </c>
      <c r="BN398" s="33">
        <v>1.4063151498877602E-6</v>
      </c>
      <c r="BO398" s="33">
        <v>-3.05306113757009E-5</v>
      </c>
      <c r="BP398" s="33">
        <v>1.5555205598927202E-5</v>
      </c>
      <c r="BQ398" s="35">
        <v>-1.0555412611892301E-3</v>
      </c>
      <c r="BR398" s="32">
        <v>-1.5873765521590144E-5</v>
      </c>
      <c r="BS398" s="33">
        <v>-1.4649772256403182E-5</v>
      </c>
      <c r="BT398" s="33">
        <v>-1.0654498166839943E-5</v>
      </c>
      <c r="BU398" s="33">
        <v>-5.3889948365082319E-5</v>
      </c>
      <c r="BV398" s="33">
        <v>-2.2002582538149795E-6</v>
      </c>
      <c r="BW398" s="33">
        <v>2.1801032658030906E-5</v>
      </c>
      <c r="BX398" s="33">
        <v>-2.6847708193944442E-5</v>
      </c>
      <c r="BY398" s="33">
        <v>-5.8784634719533102E-5</v>
      </c>
      <c r="BZ398" s="33">
        <v>-1.2698817744905E-5</v>
      </c>
      <c r="CA398" s="35">
        <v>-1.0837952845330623E-3</v>
      </c>
      <c r="CB398" s="52">
        <v>-1.5866858780189119E-6</v>
      </c>
      <c r="CC398" s="34">
        <v>-3.6269261283194965E-7</v>
      </c>
      <c r="CD398" s="34">
        <v>3.6325814767312892E-6</v>
      </c>
      <c r="CE398" s="34">
        <v>-3.9602868721511086E-5</v>
      </c>
      <c r="CF398" s="34">
        <v>1.2086821389756253E-5</v>
      </c>
      <c r="CG398" s="34">
        <v>3.6088112301602138E-5</v>
      </c>
      <c r="CH398" s="34">
        <v>-1.256062855037321E-5</v>
      </c>
      <c r="CI398" s="34">
        <v>-4.449755507596187E-5</v>
      </c>
      <c r="CJ398" s="34">
        <v>1.5882618986662322E-6</v>
      </c>
      <c r="CK398" s="53">
        <v>-1.0695082048894911E-3</v>
      </c>
      <c r="CL398" s="33">
        <v>0</v>
      </c>
      <c r="CM398" s="33">
        <f t="shared" si="387"/>
        <v>8.8588681933707836E-3</v>
      </c>
      <c r="CN398" s="33">
        <f t="shared" si="388"/>
        <v>4.4159758531272519E-3</v>
      </c>
      <c r="CO398" s="33">
        <f t="shared" si="389"/>
        <v>3.5255470579065307E-3</v>
      </c>
      <c r="CP398" s="33">
        <f t="shared" si="390"/>
        <v>3.6965175615120138E-3</v>
      </c>
      <c r="CQ398" s="33">
        <f t="shared" si="391"/>
        <v>3.0512008378311695E-3</v>
      </c>
      <c r="CR398" s="33">
        <f t="shared" si="392"/>
        <v>3.0978259805565234E-3</v>
      </c>
      <c r="CS398" s="33">
        <f t="shared" si="393"/>
        <v>7.5152535294444878E-3</v>
      </c>
      <c r="CT398" s="33">
        <f t="shared" si="394"/>
        <v>7.7863312101837945E-3</v>
      </c>
      <c r="CU398" s="33">
        <f t="shared" si="395"/>
        <v>3.0721945013281182E-3</v>
      </c>
      <c r="CV398" s="33">
        <f t="shared" si="396"/>
        <v>4.156993243459306E-3</v>
      </c>
      <c r="CW398" s="33">
        <f t="shared" si="397"/>
        <v>6.080228937062504E-3</v>
      </c>
      <c r="CX398" s="35">
        <f t="shared" si="398"/>
        <v>6.8794588964504744E-3</v>
      </c>
    </row>
    <row r="399" spans="1:102" x14ac:dyDescent="0.3">
      <c r="A399" s="21">
        <v>43635</v>
      </c>
      <c r="B399" s="22">
        <v>2926.46</v>
      </c>
      <c r="C399" s="23">
        <v>5220.57</v>
      </c>
      <c r="D399" s="23">
        <v>5875.4470000000001</v>
      </c>
      <c r="E399" s="23">
        <f t="shared" si="432"/>
        <v>5198.2469419455101</v>
      </c>
      <c r="F399" s="23">
        <f>VLOOKUP($A399,Data!S$7:T$800,2,0)</f>
        <v>288.439956</v>
      </c>
      <c r="G399" s="23">
        <f>VLOOKUP($A399,Data!V$7:Y$800,4,0)</f>
        <v>28.452981856353567</v>
      </c>
      <c r="H399" s="23">
        <f>VLOOKUP($A399,Data!P$7:Q$800,2,0)</f>
        <v>51.7224</v>
      </c>
      <c r="I399" s="23">
        <f>VLOOKUP($A399,Data!K$7:N$800,4,0)</f>
        <v>54.185792212641424</v>
      </c>
      <c r="J399" s="23">
        <f>VLOOKUP($A399,Data!AA$7:AB$800,2,0)</f>
        <v>529.72</v>
      </c>
      <c r="K399" s="23">
        <f>VLOOKUP($A399,Data!AD$7:AE$800,2,0)</f>
        <v>53.518300000000004</v>
      </c>
      <c r="L399" s="23">
        <f>VLOOKUP($A399,Data!AL$7:AO$800,4,0)</f>
        <v>285.66901583833948</v>
      </c>
      <c r="M399" s="23">
        <f>VLOOKUP($A399,Data!AG$7:AJ$800,4,0)</f>
        <v>28.848927084848984</v>
      </c>
      <c r="N399" s="23">
        <f>VLOOKUP($A399,Data!AQ$7:AU$800,5,0)</f>
        <v>29.050551865352041</v>
      </c>
      <c r="O399" s="24">
        <f>VLOOKUP($A399,Data!AQ$7:AW$800,7,0)</f>
        <v>29.086814869775797</v>
      </c>
      <c r="P399" s="32">
        <f t="shared" si="399"/>
        <v>2.9851769342814638E-3</v>
      </c>
      <c r="Q399" s="33">
        <f t="shared" si="385"/>
        <v>2.9855735701811437E-3</v>
      </c>
      <c r="R399" s="33">
        <f t="shared" si="386"/>
        <v>2.9870522942416766E-3</v>
      </c>
      <c r="S399" s="34">
        <f t="shared" si="400"/>
        <v>2.9867709902476449E-3</v>
      </c>
      <c r="T399" s="33">
        <f t="shared" si="401"/>
        <v>2.980780470009714E-3</v>
      </c>
      <c r="U399" s="33">
        <f t="shared" si="373"/>
        <v>2.9836971046401928E-3</v>
      </c>
      <c r="V399" s="33">
        <f t="shared" si="374"/>
        <v>2.9785451668449259E-3</v>
      </c>
      <c r="W399" s="33">
        <f t="shared" si="375"/>
        <v>3.0608570399710544E-3</v>
      </c>
      <c r="X399" s="33">
        <f t="shared" si="376"/>
        <v>2.9842245645552712E-3</v>
      </c>
      <c r="Y399" s="33">
        <f t="shared" si="377"/>
        <v>3.0004760280519793E-3</v>
      </c>
      <c r="Z399" s="33">
        <f t="shared" si="378"/>
        <v>2.9623497326685122E-3</v>
      </c>
      <c r="AA399" s="33">
        <f t="shared" si="379"/>
        <v>2.9704767544171951E-3</v>
      </c>
      <c r="AB399" s="33">
        <f t="shared" si="380"/>
        <v>3.0003721218452295E-3</v>
      </c>
      <c r="AC399" s="35">
        <f t="shared" si="381"/>
        <v>3.4181143964826521E-3</v>
      </c>
      <c r="AD399" s="32">
        <f t="shared" si="402"/>
        <v>-4.7931001714296428E-6</v>
      </c>
      <c r="AE399" s="33">
        <f t="shared" si="403"/>
        <v>-1.876465540950889E-6</v>
      </c>
      <c r="AF399" s="33">
        <f t="shared" si="404"/>
        <v>-7.0284033362177922E-6</v>
      </c>
      <c r="AG399" s="33">
        <f t="shared" si="405"/>
        <v>7.528346978991074E-5</v>
      </c>
      <c r="AH399" s="33">
        <f t="shared" si="406"/>
        <v>-1.3490056258724792E-6</v>
      </c>
      <c r="AI399" s="33">
        <f t="shared" si="407"/>
        <v>1.4902457870835661E-5</v>
      </c>
      <c r="AJ399" s="33">
        <f t="shared" si="408"/>
        <v>-2.3223837512631462E-5</v>
      </c>
      <c r="AK399" s="33">
        <f t="shared" si="409"/>
        <v>-1.5096815763948612E-5</v>
      </c>
      <c r="AL399" s="33">
        <f t="shared" si="410"/>
        <v>1.4798551664085835E-5</v>
      </c>
      <c r="AM399" s="35">
        <f t="shared" si="411"/>
        <v>4.3254082630150847E-4</v>
      </c>
      <c r="AN399" s="52">
        <f t="shared" si="412"/>
        <v>-6.2718242319625972E-6</v>
      </c>
      <c r="AO399" s="34">
        <f t="shared" si="413"/>
        <v>-3.3551896014838434E-6</v>
      </c>
      <c r="AP399" s="34">
        <f t="shared" si="414"/>
        <v>-8.5071273967507466E-6</v>
      </c>
      <c r="AQ399" s="34">
        <f t="shared" si="415"/>
        <v>7.3804745729377785E-5</v>
      </c>
      <c r="AR399" s="34">
        <f t="shared" si="416"/>
        <v>-2.8277296864054335E-6</v>
      </c>
      <c r="AS399" s="34">
        <f t="shared" si="417"/>
        <v>1.3423733810302707E-5</v>
      </c>
      <c r="AT399" s="34">
        <f t="shared" si="418"/>
        <v>-2.4702561573164417E-5</v>
      </c>
      <c r="AU399" s="34">
        <f t="shared" si="419"/>
        <v>-1.6575539824481567E-5</v>
      </c>
      <c r="AV399" s="34">
        <f t="shared" si="420"/>
        <v>1.3319827603552881E-5</v>
      </c>
      <c r="AW399" s="53">
        <f t="shared" si="421"/>
        <v>4.3106210224097552E-4</v>
      </c>
      <c r="AX399" s="52">
        <f t="shared" si="422"/>
        <v>-5.990520237864061E-6</v>
      </c>
      <c r="AY399" s="34">
        <f t="shared" si="423"/>
        <v>-3.0738856073853071E-6</v>
      </c>
      <c r="AZ399" s="34">
        <f t="shared" si="424"/>
        <v>-8.2258234026522103E-6</v>
      </c>
      <c r="BA399" s="34">
        <f t="shared" si="425"/>
        <v>7.4086049723476322E-5</v>
      </c>
      <c r="BB399" s="34">
        <f t="shared" si="426"/>
        <v>-2.5464256923068973E-6</v>
      </c>
      <c r="BC399" s="34">
        <f t="shared" si="427"/>
        <v>1.3705037804401243E-5</v>
      </c>
      <c r="BD399" s="34">
        <f t="shared" si="428"/>
        <v>-2.442125757906588E-5</v>
      </c>
      <c r="BE399" s="34">
        <f t="shared" si="429"/>
        <v>-1.629423583038303E-5</v>
      </c>
      <c r="BF399" s="34">
        <f t="shared" si="430"/>
        <v>1.3601131597651417E-5</v>
      </c>
      <c r="BG399" s="53">
        <f t="shared" si="431"/>
        <v>4.3134340623507406E-4</v>
      </c>
      <c r="BH399" s="32">
        <v>-4.7931001714296428E-6</v>
      </c>
      <c r="BI399" s="33">
        <v>-1.876465540950889E-6</v>
      </c>
      <c r="BJ399" s="33">
        <v>-7.0284033362177922E-6</v>
      </c>
      <c r="BK399" s="33">
        <v>7.528346978991074E-5</v>
      </c>
      <c r="BL399" s="33">
        <v>-1.3490056258724792E-6</v>
      </c>
      <c r="BM399" s="33">
        <v>1.4902457870835661E-5</v>
      </c>
      <c r="BN399" s="33">
        <v>-2.3223837512631462E-5</v>
      </c>
      <c r="BO399" s="33">
        <v>-1.5096815763948612E-5</v>
      </c>
      <c r="BP399" s="33">
        <v>1.4798551664085835E-5</v>
      </c>
      <c r="BQ399" s="35">
        <v>4.3254082630150847E-4</v>
      </c>
      <c r="BR399" s="32">
        <v>-6.2718242319625972E-6</v>
      </c>
      <c r="BS399" s="33">
        <v>-3.3551896014838434E-6</v>
      </c>
      <c r="BT399" s="33">
        <v>-8.5071273967507466E-6</v>
      </c>
      <c r="BU399" s="33">
        <v>7.3804745729377785E-5</v>
      </c>
      <c r="BV399" s="33">
        <v>-2.8277296864054335E-6</v>
      </c>
      <c r="BW399" s="33">
        <v>1.3423733810302707E-5</v>
      </c>
      <c r="BX399" s="33">
        <v>-2.4702561573164417E-5</v>
      </c>
      <c r="BY399" s="33">
        <v>-1.6575539824481567E-5</v>
      </c>
      <c r="BZ399" s="33">
        <v>1.3319827603552881E-5</v>
      </c>
      <c r="CA399" s="35">
        <v>4.3106210224097552E-4</v>
      </c>
      <c r="CB399" s="52">
        <v>-5.990520237864061E-6</v>
      </c>
      <c r="CC399" s="34">
        <v>-3.0738856073853071E-6</v>
      </c>
      <c r="CD399" s="34">
        <v>-8.2258234026522103E-6</v>
      </c>
      <c r="CE399" s="34">
        <v>7.4086049723476322E-5</v>
      </c>
      <c r="CF399" s="34">
        <v>-2.5464256923068973E-6</v>
      </c>
      <c r="CG399" s="34">
        <v>1.3705037804401243E-5</v>
      </c>
      <c r="CH399" s="34">
        <v>-2.442125757906588E-5</v>
      </c>
      <c r="CI399" s="34">
        <v>-1.629423583038303E-5</v>
      </c>
      <c r="CJ399" s="34">
        <v>1.3601131597651417E-5</v>
      </c>
      <c r="CK399" s="53">
        <v>4.3134340623507406E-4</v>
      </c>
      <c r="CL399" s="33">
        <v>0</v>
      </c>
      <c r="CM399" s="33">
        <f t="shared" si="387"/>
        <v>8.8306340003698747E-3</v>
      </c>
      <c r="CN399" s="33">
        <f t="shared" si="388"/>
        <v>4.4020799811623768E-3</v>
      </c>
      <c r="CO399" s="33">
        <f t="shared" si="389"/>
        <v>3.5132406979430097E-3</v>
      </c>
      <c r="CP399" s="33">
        <f t="shared" si="390"/>
        <v>3.6829922267875848E-3</v>
      </c>
      <c r="CQ399" s="33">
        <f t="shared" si="391"/>
        <v>3.0337147240466766E-3</v>
      </c>
      <c r="CR399" s="33">
        <f t="shared" si="392"/>
        <v>3.123298982475653E-3</v>
      </c>
      <c r="CS399" s="33">
        <f t="shared" si="393"/>
        <v>7.489252668234414E-3</v>
      </c>
      <c r="CT399" s="33">
        <f t="shared" si="394"/>
        <v>7.7363655418873911E-3</v>
      </c>
      <c r="CU399" s="33">
        <f t="shared" si="395"/>
        <v>3.0707971968202408E-3</v>
      </c>
      <c r="CV399" s="33">
        <f t="shared" si="396"/>
        <v>4.1873620042311988E-3</v>
      </c>
      <c r="CW399" s="33">
        <f t="shared" si="397"/>
        <v>6.0647272667355701E-3</v>
      </c>
      <c r="CX399" s="35">
        <f t="shared" si="398"/>
        <v>7.93332111532008E-3</v>
      </c>
    </row>
    <row r="400" spans="1:102" x14ac:dyDescent="0.3">
      <c r="A400" s="21">
        <v>43634</v>
      </c>
      <c r="B400" s="22">
        <v>2917.75</v>
      </c>
      <c r="C400" s="23">
        <v>5205.03</v>
      </c>
      <c r="D400" s="23">
        <v>5857.9489999999996</v>
      </c>
      <c r="E400" s="23">
        <f t="shared" si="432"/>
        <v>5182.7672032137443</v>
      </c>
      <c r="F400" s="23">
        <f>VLOOKUP($A400,Data!S$7:T$800,2,0)</f>
        <v>287.58273500000001</v>
      </c>
      <c r="G400" s="23">
        <f>VLOOKUP($A400,Data!V$7:Y$800,4,0)</f>
        <v>28.36833932444776</v>
      </c>
      <c r="H400" s="23">
        <f>VLOOKUP($A400,Data!P$7:Q$800,2,0)</f>
        <v>51.568800000000003</v>
      </c>
      <c r="I400" s="23">
        <f>VLOOKUP($A400,Data!K$7:N$800,4,0)</f>
        <v>54.020443358285853</v>
      </c>
      <c r="J400" s="23">
        <f>VLOOKUP($A400,Data!AA$7:AB$800,2,0)</f>
        <v>528.14390000000003</v>
      </c>
      <c r="K400" s="23">
        <f>VLOOKUP($A400,Data!AD$7:AE$800,2,0)</f>
        <v>53.358199999999997</v>
      </c>
      <c r="L400" s="23">
        <f>VLOOKUP($A400,Data!AL$7:AO$800,4,0)</f>
        <v>284.82526379428123</v>
      </c>
      <c r="M400" s="23">
        <f>VLOOKUP($A400,Data!AG$7:AJ$800,4,0)</f>
        <v>28.763485818848086</v>
      </c>
      <c r="N400" s="23">
        <f>VLOOKUP($A400,Data!AQ$7:AU$800,5,0)</f>
        <v>28.963650136934305</v>
      </c>
      <c r="O400" s="24">
        <f>VLOOKUP($A400,Data!AQ$7:AW$800,7,0)</f>
        <v>28.987731487457143</v>
      </c>
      <c r="P400" s="32">
        <f t="shared" si="399"/>
        <v>9.7173725719545967E-3</v>
      </c>
      <c r="Q400" s="33">
        <f t="shared" si="385"/>
        <v>9.7384394829702625E-3</v>
      </c>
      <c r="R400" s="33">
        <f t="shared" si="386"/>
        <v>9.747474747474838E-3</v>
      </c>
      <c r="S400" s="34">
        <f t="shared" si="400"/>
        <v>9.7429594211468021E-3</v>
      </c>
      <c r="T400" s="33">
        <f t="shared" si="401"/>
        <v>9.7463755267166441E-3</v>
      </c>
      <c r="U400" s="33">
        <f t="shared" si="373"/>
        <v>9.7439183743295299E-3</v>
      </c>
      <c r="V400" s="33">
        <f t="shared" si="374"/>
        <v>9.741283264769196E-3</v>
      </c>
      <c r="W400" s="33">
        <f t="shared" si="375"/>
        <v>9.818181818181948E-3</v>
      </c>
      <c r="X400" s="33">
        <f t="shared" si="376"/>
        <v>9.7452101313324491E-3</v>
      </c>
      <c r="Y400" s="33">
        <f t="shared" si="377"/>
        <v>9.7515465653852385E-3</v>
      </c>
      <c r="Z400" s="33">
        <f t="shared" si="378"/>
        <v>9.751759303383789E-3</v>
      </c>
      <c r="AA400" s="33">
        <f t="shared" si="379"/>
        <v>9.7739878120066681E-3</v>
      </c>
      <c r="AB400" s="33">
        <f t="shared" si="380"/>
        <v>9.7507505528335869E-3</v>
      </c>
      <c r="AC400" s="35">
        <f t="shared" si="381"/>
        <v>1.1031593077569957E-2</v>
      </c>
      <c r="AD400" s="32">
        <f t="shared" si="402"/>
        <v>7.9360437463815714E-6</v>
      </c>
      <c r="AE400" s="33">
        <f t="shared" si="403"/>
        <v>5.4788913592673794E-6</v>
      </c>
      <c r="AF400" s="33">
        <f t="shared" si="404"/>
        <v>2.8437817989335201E-6</v>
      </c>
      <c r="AG400" s="33">
        <f t="shared" si="405"/>
        <v>7.97423352116855E-5</v>
      </c>
      <c r="AH400" s="33">
        <f t="shared" si="406"/>
        <v>6.7706483621865488E-6</v>
      </c>
      <c r="AI400" s="33">
        <f t="shared" si="407"/>
        <v>1.3107082414975935E-5</v>
      </c>
      <c r="AJ400" s="33">
        <f t="shared" si="408"/>
        <v>1.3319820413526529E-5</v>
      </c>
      <c r="AK400" s="33">
        <f t="shared" si="409"/>
        <v>3.554832903640559E-5</v>
      </c>
      <c r="AL400" s="33">
        <f t="shared" si="410"/>
        <v>1.231106986332442E-5</v>
      </c>
      <c r="AM400" s="35">
        <f t="shared" si="411"/>
        <v>1.2931535945996941E-3</v>
      </c>
      <c r="AN400" s="52">
        <f t="shared" si="412"/>
        <v>-1.0992207581939084E-6</v>
      </c>
      <c r="AO400" s="34">
        <f t="shared" si="413"/>
        <v>-3.5563731453081004E-6</v>
      </c>
      <c r="AP400" s="34">
        <f t="shared" si="414"/>
        <v>-6.1914827056419597E-6</v>
      </c>
      <c r="AQ400" s="34">
        <f t="shared" si="415"/>
        <v>7.070707070711002E-5</v>
      </c>
      <c r="AR400" s="34">
        <f t="shared" si="416"/>
        <v>-2.2646161423889311E-6</v>
      </c>
      <c r="AS400" s="34">
        <f t="shared" si="417"/>
        <v>4.0718179104004548E-6</v>
      </c>
      <c r="AT400" s="34">
        <f t="shared" si="418"/>
        <v>4.2845559089510488E-6</v>
      </c>
      <c r="AU400" s="34">
        <f t="shared" si="419"/>
        <v>2.6513064531830111E-5</v>
      </c>
      <c r="AV400" s="34">
        <f t="shared" si="420"/>
        <v>3.27580535874894E-6</v>
      </c>
      <c r="AW400" s="53">
        <f t="shared" si="421"/>
        <v>1.2841183300951187E-3</v>
      </c>
      <c r="AX400" s="52">
        <f t="shared" si="422"/>
        <v>3.4161055697534692E-6</v>
      </c>
      <c r="AY400" s="34">
        <f t="shared" si="423"/>
        <v>9.589531826392772E-7</v>
      </c>
      <c r="AZ400" s="34">
        <f t="shared" si="424"/>
        <v>-1.676156377694582E-6</v>
      </c>
      <c r="BA400" s="34">
        <f t="shared" si="425"/>
        <v>7.5222397035057398E-5</v>
      </c>
      <c r="BB400" s="34">
        <f t="shared" si="426"/>
        <v>2.2507101855584466E-6</v>
      </c>
      <c r="BC400" s="34">
        <f t="shared" si="427"/>
        <v>8.5871442383478325E-6</v>
      </c>
      <c r="BD400" s="34">
        <f t="shared" si="428"/>
        <v>8.7998822368984264E-6</v>
      </c>
      <c r="BE400" s="34">
        <f t="shared" si="429"/>
        <v>3.1028390859777488E-5</v>
      </c>
      <c r="BF400" s="34">
        <f t="shared" si="430"/>
        <v>7.7911316866963176E-6</v>
      </c>
      <c r="BG400" s="53">
        <f t="shared" si="431"/>
        <v>1.288633656423066E-3</v>
      </c>
      <c r="BH400" s="32">
        <v>7.9360437463815714E-6</v>
      </c>
      <c r="BI400" s="33">
        <v>5.4788913592673794E-6</v>
      </c>
      <c r="BJ400" s="33">
        <v>2.8437817989335201E-6</v>
      </c>
      <c r="BK400" s="33">
        <v>7.97423352116855E-5</v>
      </c>
      <c r="BL400" s="33">
        <v>6.7706483621865488E-6</v>
      </c>
      <c r="BM400" s="33">
        <v>1.3107082414975935E-5</v>
      </c>
      <c r="BN400" s="33">
        <v>1.3319820413526529E-5</v>
      </c>
      <c r="BO400" s="33">
        <v>3.554832903640559E-5</v>
      </c>
      <c r="BP400" s="33">
        <v>1.231106986332442E-5</v>
      </c>
      <c r="BQ400" s="35">
        <v>1.2931535945996941E-3</v>
      </c>
      <c r="BR400" s="32">
        <v>-1.0992207581939084E-6</v>
      </c>
      <c r="BS400" s="33">
        <v>-3.5563731453081004E-6</v>
      </c>
      <c r="BT400" s="33">
        <v>-6.1914827056419597E-6</v>
      </c>
      <c r="BU400" s="33">
        <v>7.070707070711002E-5</v>
      </c>
      <c r="BV400" s="33">
        <v>-2.2646161423889311E-6</v>
      </c>
      <c r="BW400" s="33">
        <v>4.0718179104004548E-6</v>
      </c>
      <c r="BX400" s="33">
        <v>4.2845559089510488E-6</v>
      </c>
      <c r="BY400" s="33">
        <v>2.6513064531830111E-5</v>
      </c>
      <c r="BZ400" s="33">
        <v>3.27580535874894E-6</v>
      </c>
      <c r="CA400" s="35">
        <v>1.2841183300951187E-3</v>
      </c>
      <c r="CB400" s="52">
        <v>3.4161055697534692E-6</v>
      </c>
      <c r="CC400" s="34">
        <v>9.589531826392772E-7</v>
      </c>
      <c r="CD400" s="34">
        <v>-1.676156377694582E-6</v>
      </c>
      <c r="CE400" s="34">
        <v>7.5222397035057398E-5</v>
      </c>
      <c r="CF400" s="34">
        <v>2.2507101855584466E-6</v>
      </c>
      <c r="CG400" s="34">
        <v>8.5871442383478325E-6</v>
      </c>
      <c r="CH400" s="34">
        <v>8.7998822368984264E-6</v>
      </c>
      <c r="CI400" s="34">
        <v>3.1028390859777488E-5</v>
      </c>
      <c r="CJ400" s="34">
        <v>7.7911316866963176E-6</v>
      </c>
      <c r="CK400" s="53">
        <v>1.288633656423066E-3</v>
      </c>
      <c r="CL400" s="33">
        <v>0</v>
      </c>
      <c r="CM400" s="33">
        <f t="shared" si="387"/>
        <v>8.8291466609988767E-3</v>
      </c>
      <c r="CN400" s="33">
        <f t="shared" si="388"/>
        <v>4.4008808714230963E-3</v>
      </c>
      <c r="CO400" s="33">
        <f t="shared" si="389"/>
        <v>3.5180363426650096E-3</v>
      </c>
      <c r="CP400" s="33">
        <f t="shared" si="390"/>
        <v>3.6848700006280044E-3</v>
      </c>
      <c r="CQ400" s="33">
        <f t="shared" si="391"/>
        <v>3.0407435139852002E-3</v>
      </c>
      <c r="CR400" s="33">
        <f t="shared" si="392"/>
        <v>3.048010826184111E-3</v>
      </c>
      <c r="CS400" s="33">
        <f t="shared" si="393"/>
        <v>7.4906077330865184E-3</v>
      </c>
      <c r="CT400" s="33">
        <f t="shared" si="394"/>
        <v>7.7213927187518294E-3</v>
      </c>
      <c r="CU400" s="33">
        <f t="shared" si="395"/>
        <v>3.0940235454601783E-3</v>
      </c>
      <c r="CV400" s="33">
        <f t="shared" si="396"/>
        <v>4.2024771366779845E-3</v>
      </c>
      <c r="CW400" s="33">
        <f t="shared" si="397"/>
        <v>6.0498835027074094E-3</v>
      </c>
      <c r="CX400" s="35">
        <f t="shared" si="398"/>
        <v>7.4988339306489848E-3</v>
      </c>
    </row>
    <row r="401" spans="1:102" x14ac:dyDescent="0.3">
      <c r="A401" s="21">
        <v>43633</v>
      </c>
      <c r="B401" s="22">
        <v>2889.67</v>
      </c>
      <c r="C401" s="23">
        <v>5154.83</v>
      </c>
      <c r="D401" s="23">
        <v>5801.4</v>
      </c>
      <c r="E401" s="23">
        <f t="shared" si="432"/>
        <v>5132.7589411317686</v>
      </c>
      <c r="F401" s="23">
        <f>VLOOKUP($A401,Data!S$7:T$800,2,0)</f>
        <v>284.80689999999998</v>
      </c>
      <c r="G401" s="23">
        <f>VLOOKUP($A401,Data!V$7:Y$800,4,0)</f>
        <v>28.094587952676456</v>
      </c>
      <c r="H401" s="23">
        <f>VLOOKUP($A401,Data!P$7:Q$800,2,0)</f>
        <v>51.071300000000001</v>
      </c>
      <c r="I401" s="23">
        <f>VLOOKUP($A401,Data!K$7:N$800,4,0)</f>
        <v>53.495217585626968</v>
      </c>
      <c r="J401" s="23">
        <f>VLOOKUP($A401,Data!AA$7:AB$800,2,0)</f>
        <v>523.04669999999999</v>
      </c>
      <c r="K401" s="23">
        <f>VLOOKUP($A401,Data!AD$7:AE$800,2,0)</f>
        <v>52.8429</v>
      </c>
      <c r="L401" s="23">
        <f>VLOOKUP($A401,Data!AL$7:AO$800,4,0)</f>
        <v>282.07454076710786</v>
      </c>
      <c r="M401" s="23">
        <f>VLOOKUP($A401,Data!AG$7:AJ$800,4,0)</f>
        <v>28.485073061916793</v>
      </c>
      <c r="N401" s="23">
        <f>VLOOKUP($A401,Data!AQ$7:AU$800,5,0)</f>
        <v>28.683959998125129</v>
      </c>
      <c r="O401" s="24">
        <f>VLOOKUP($A401,Data!AQ$7:AW$800,7,0)</f>
        <v>28.671439830301232</v>
      </c>
      <c r="P401" s="32">
        <f t="shared" si="399"/>
        <v>9.3176953078999425E-4</v>
      </c>
      <c r="Q401" s="33">
        <f t="shared" si="385"/>
        <v>9.3592051277568977E-4</v>
      </c>
      <c r="R401" s="33">
        <f t="shared" si="386"/>
        <v>9.3789402418642531E-4</v>
      </c>
      <c r="S401" s="34">
        <f t="shared" si="400"/>
        <v>9.3697535017696061E-4</v>
      </c>
      <c r="T401" s="33">
        <f t="shared" si="401"/>
        <v>9.2886971155325959E-4</v>
      </c>
      <c r="U401" s="33">
        <f t="shared" si="373"/>
        <v>9.3147848787245024E-4</v>
      </c>
      <c r="V401" s="33">
        <f t="shared" si="374"/>
        <v>9.3093811123434733E-4</v>
      </c>
      <c r="W401" s="33">
        <f t="shared" si="375"/>
        <v>9.0991810737039991E-4</v>
      </c>
      <c r="X401" s="33">
        <f t="shared" si="376"/>
        <v>9.327171098092446E-4</v>
      </c>
      <c r="Y401" s="33">
        <f t="shared" si="377"/>
        <v>9.414091208717057E-4</v>
      </c>
      <c r="Z401" s="33">
        <f t="shared" si="378"/>
        <v>9.0635847719355844E-4</v>
      </c>
      <c r="AA401" s="33">
        <f t="shared" si="379"/>
        <v>8.918156952693046E-4</v>
      </c>
      <c r="AB401" s="33">
        <f t="shared" si="380"/>
        <v>9.7945595266102359E-4</v>
      </c>
      <c r="AC401" s="35">
        <f t="shared" si="381"/>
        <v>2.1584943783472532E-3</v>
      </c>
      <c r="AD401" s="32">
        <f t="shared" si="402"/>
        <v>-7.0508012224301808E-6</v>
      </c>
      <c r="AE401" s="33">
        <f t="shared" si="403"/>
        <v>-4.4420249032395276E-6</v>
      </c>
      <c r="AF401" s="33">
        <f t="shared" si="404"/>
        <v>-4.9824015413424405E-6</v>
      </c>
      <c r="AG401" s="33">
        <f t="shared" si="405"/>
        <v>-2.6002405405289863E-5</v>
      </c>
      <c r="AH401" s="33">
        <f t="shared" si="406"/>
        <v>-3.203402966445168E-6</v>
      </c>
      <c r="AI401" s="33">
        <f t="shared" si="407"/>
        <v>5.4886080960159234E-6</v>
      </c>
      <c r="AJ401" s="33">
        <f t="shared" si="408"/>
        <v>-2.956203558213133E-5</v>
      </c>
      <c r="AK401" s="33">
        <f t="shared" si="409"/>
        <v>-4.4104817506385174E-5</v>
      </c>
      <c r="AL401" s="33">
        <f t="shared" si="410"/>
        <v>4.3535439885333815E-5</v>
      </c>
      <c r="AM401" s="35">
        <f t="shared" si="411"/>
        <v>1.2225738655715634E-3</v>
      </c>
      <c r="AN401" s="52">
        <f t="shared" si="412"/>
        <v>-9.0243126331657209E-6</v>
      </c>
      <c r="AO401" s="34">
        <f t="shared" si="413"/>
        <v>-6.4155363139750676E-6</v>
      </c>
      <c r="AP401" s="34">
        <f t="shared" si="414"/>
        <v>-6.9559129520779805E-6</v>
      </c>
      <c r="AQ401" s="34">
        <f t="shared" si="415"/>
        <v>-2.7975916816025403E-5</v>
      </c>
      <c r="AR401" s="34">
        <f t="shared" si="416"/>
        <v>-5.176914377180708E-6</v>
      </c>
      <c r="AS401" s="34">
        <f t="shared" si="417"/>
        <v>3.5150966852803833E-6</v>
      </c>
      <c r="AT401" s="34">
        <f t="shared" si="418"/>
        <v>-3.153554699286687E-5</v>
      </c>
      <c r="AU401" s="34">
        <f t="shared" si="419"/>
        <v>-4.6078328917120714E-5</v>
      </c>
      <c r="AV401" s="34">
        <f t="shared" si="420"/>
        <v>4.1561928474598275E-5</v>
      </c>
      <c r="AW401" s="53">
        <f t="shared" si="421"/>
        <v>1.2206003541608279E-3</v>
      </c>
      <c r="AX401" s="52">
        <f t="shared" si="422"/>
        <v>-8.105638623634448E-6</v>
      </c>
      <c r="AY401" s="34">
        <f t="shared" si="423"/>
        <v>-5.4968623044437948E-6</v>
      </c>
      <c r="AZ401" s="34">
        <f t="shared" si="424"/>
        <v>-6.0372389425467077E-6</v>
      </c>
      <c r="BA401" s="34">
        <f t="shared" si="425"/>
        <v>-2.7057242806494131E-5</v>
      </c>
      <c r="BB401" s="34">
        <f t="shared" si="426"/>
        <v>-4.2582403676494351E-6</v>
      </c>
      <c r="BC401" s="34">
        <f t="shared" si="427"/>
        <v>4.4337706948116562E-6</v>
      </c>
      <c r="BD401" s="34">
        <f t="shared" si="428"/>
        <v>-3.0616872983335597E-5</v>
      </c>
      <c r="BE401" s="34">
        <f t="shared" si="429"/>
        <v>-4.5159654907589442E-5</v>
      </c>
      <c r="BF401" s="34">
        <f t="shared" si="430"/>
        <v>4.2480602484129548E-5</v>
      </c>
      <c r="BG401" s="53">
        <f t="shared" si="431"/>
        <v>1.2215190281703592E-3</v>
      </c>
      <c r="BH401" s="32">
        <v>-7.0508012224301808E-6</v>
      </c>
      <c r="BI401" s="33">
        <v>-4.4420249032395276E-6</v>
      </c>
      <c r="BJ401" s="33">
        <v>-4.9824015413424405E-6</v>
      </c>
      <c r="BK401" s="33">
        <v>-2.6002405405289863E-5</v>
      </c>
      <c r="BL401" s="33">
        <v>-3.203402966445168E-6</v>
      </c>
      <c r="BM401" s="33">
        <v>5.4886080960159234E-6</v>
      </c>
      <c r="BN401" s="33">
        <v>-2.956203558213133E-5</v>
      </c>
      <c r="BO401" s="33">
        <v>-4.4104817506385174E-5</v>
      </c>
      <c r="BP401" s="33">
        <v>4.3535439885333815E-5</v>
      </c>
      <c r="BQ401" s="35">
        <v>1.2225738655715634E-3</v>
      </c>
      <c r="BR401" s="32">
        <v>-9.0243126331657209E-6</v>
      </c>
      <c r="BS401" s="33">
        <v>-6.4155363139750676E-6</v>
      </c>
      <c r="BT401" s="33">
        <v>-6.9559129520779805E-6</v>
      </c>
      <c r="BU401" s="33">
        <v>-2.7975916816025403E-5</v>
      </c>
      <c r="BV401" s="33">
        <v>-5.176914377180708E-6</v>
      </c>
      <c r="BW401" s="33">
        <v>3.5150966852803833E-6</v>
      </c>
      <c r="BX401" s="33">
        <v>-3.153554699286687E-5</v>
      </c>
      <c r="BY401" s="33">
        <v>-4.6078328917120714E-5</v>
      </c>
      <c r="BZ401" s="33">
        <v>4.1561928474598275E-5</v>
      </c>
      <c r="CA401" s="35">
        <v>1.2206003541608279E-3</v>
      </c>
      <c r="CB401" s="52">
        <v>-8.105638623634448E-6</v>
      </c>
      <c r="CC401" s="34">
        <v>-5.4968623044437948E-6</v>
      </c>
      <c r="CD401" s="34">
        <v>-6.0372389425467077E-6</v>
      </c>
      <c r="CE401" s="34">
        <v>-2.7057242806494131E-5</v>
      </c>
      <c r="CF401" s="34">
        <v>-4.2582403676494351E-6</v>
      </c>
      <c r="CG401" s="34">
        <v>4.4337706948116562E-6</v>
      </c>
      <c r="CH401" s="34">
        <v>-3.0616872983335597E-5</v>
      </c>
      <c r="CI401" s="34">
        <v>-4.5159654907589442E-5</v>
      </c>
      <c r="CJ401" s="34">
        <v>4.2480602484129548E-5</v>
      </c>
      <c r="CK401" s="53">
        <v>1.2215190281703592E-3</v>
      </c>
      <c r="CL401" s="33">
        <v>0</v>
      </c>
      <c r="CM401" s="33">
        <f t="shared" si="387"/>
        <v>8.8201196137343008E-3</v>
      </c>
      <c r="CN401" s="33">
        <f t="shared" si="388"/>
        <v>4.3963848461292532E-3</v>
      </c>
      <c r="CO401" s="33">
        <f t="shared" si="389"/>
        <v>3.5101492501934395E-3</v>
      </c>
      <c r="CP401" s="33">
        <f t="shared" si="390"/>
        <v>3.6794239857904643E-3</v>
      </c>
      <c r="CQ401" s="33">
        <f t="shared" si="391"/>
        <v>3.0379186032309935E-3</v>
      </c>
      <c r="CR401" s="33">
        <f t="shared" si="392"/>
        <v>2.9688031112187208E-3</v>
      </c>
      <c r="CS401" s="33">
        <f t="shared" si="393"/>
        <v>7.4838522025182375E-3</v>
      </c>
      <c r="CT401" s="33">
        <f t="shared" si="394"/>
        <v>7.7083119887539908E-3</v>
      </c>
      <c r="CU401" s="33">
        <f t="shared" si="395"/>
        <v>3.08079154845875E-3</v>
      </c>
      <c r="CV401" s="33">
        <f t="shared" si="396"/>
        <v>4.1671249484587225E-3</v>
      </c>
      <c r="CW401" s="33">
        <f t="shared" si="397"/>
        <v>6.0376175545069355E-3</v>
      </c>
      <c r="CX401" s="35">
        <f t="shared" si="398"/>
        <v>6.2101988893974447E-3</v>
      </c>
    </row>
    <row r="402" spans="1:102" x14ac:dyDescent="0.3">
      <c r="A402" s="21">
        <v>43630</v>
      </c>
      <c r="B402" s="22">
        <v>2886.98</v>
      </c>
      <c r="C402" s="23">
        <v>5150.01</v>
      </c>
      <c r="D402" s="23">
        <v>5795.9639999999999</v>
      </c>
      <c r="E402" s="23">
        <f t="shared" si="432"/>
        <v>5127.9541744734506</v>
      </c>
      <c r="F402" s="23">
        <f>VLOOKUP($A402,Data!S$7:T$800,2,0)</f>
        <v>284.542597</v>
      </c>
      <c r="G402" s="23">
        <f>VLOOKUP($A402,Data!V$7:Y$800,4,0)</f>
        <v>28.068442802018296</v>
      </c>
      <c r="H402" s="23">
        <f>VLOOKUP($A402,Data!P$7:Q$800,2,0)</f>
        <v>51.023800000000001</v>
      </c>
      <c r="I402" s="23">
        <f>VLOOKUP($A402,Data!K$7:N$800,4,0)</f>
        <v>53.446585569640035</v>
      </c>
      <c r="J402" s="23">
        <f>VLOOKUP($A402,Data!AA$7:AB$800,2,0)</f>
        <v>522.55930000000001</v>
      </c>
      <c r="K402" s="23">
        <f>VLOOKUP($A402,Data!AD$7:AE$800,2,0)</f>
        <v>52.793199999999999</v>
      </c>
      <c r="L402" s="23">
        <f>VLOOKUP($A402,Data!AL$7:AO$800,4,0)</f>
        <v>281.81911162625028</v>
      </c>
      <c r="M402" s="23">
        <f>VLOOKUP($A402,Data!AG$7:AJ$800,4,0)</f>
        <v>28.459692261675297</v>
      </c>
      <c r="N402" s="23">
        <f>VLOOKUP($A402,Data!AQ$7:AU$800,5,0)</f>
        <v>28.655892813330293</v>
      </c>
      <c r="O402" s="24">
        <f>VLOOKUP($A402,Data!AQ$7:AW$800,7,0)</f>
        <v>28.609685983938622</v>
      </c>
      <c r="P402" s="32">
        <f t="shared" si="399"/>
        <v>-1.6115422390061696E-3</v>
      </c>
      <c r="Q402" s="33">
        <f t="shared" si="385"/>
        <v>-1.5161414781021954E-3</v>
      </c>
      <c r="R402" s="33">
        <f t="shared" si="386"/>
        <v>-1.4762600195399322E-3</v>
      </c>
      <c r="S402" s="34">
        <f t="shared" si="400"/>
        <v>-1.4965523524598679E-3</v>
      </c>
      <c r="T402" s="33">
        <f t="shared" si="401"/>
        <v>-1.4963696965567541E-3</v>
      </c>
      <c r="U402" s="33">
        <f t="shared" si="373"/>
        <v>-1.4964964232717648E-3</v>
      </c>
      <c r="V402" s="33">
        <f t="shared" si="374"/>
        <v>-1.4990097924869605E-3</v>
      </c>
      <c r="W402" s="33">
        <f t="shared" si="375"/>
        <v>-1.6351744186046124E-3</v>
      </c>
      <c r="X402" s="33">
        <f t="shared" si="376"/>
        <v>-1.4805073852439676E-3</v>
      </c>
      <c r="Y402" s="33">
        <f t="shared" si="377"/>
        <v>-1.5017230096495693E-3</v>
      </c>
      <c r="Z402" s="33">
        <f t="shared" si="378"/>
        <v>-1.5028174383298065E-3</v>
      </c>
      <c r="AA402" s="33">
        <f t="shared" si="379"/>
        <v>-1.5576635369264347E-3</v>
      </c>
      <c r="AB402" s="33">
        <f t="shared" si="380"/>
        <v>-1.5015423736354228E-3</v>
      </c>
      <c r="AC402" s="35">
        <f t="shared" si="381"/>
        <v>-3.5535744545053261E-3</v>
      </c>
      <c r="AD402" s="32">
        <f t="shared" si="402"/>
        <v>1.9771781545441236E-5</v>
      </c>
      <c r="AE402" s="33">
        <f t="shared" si="403"/>
        <v>1.9645054830430553E-5</v>
      </c>
      <c r="AF402" s="33">
        <f t="shared" si="404"/>
        <v>1.7131685615234815E-5</v>
      </c>
      <c r="AG402" s="33">
        <f t="shared" si="405"/>
        <v>-1.1903294050241708E-4</v>
      </c>
      <c r="AH402" s="33">
        <f t="shared" si="406"/>
        <v>3.5634092858227717E-5</v>
      </c>
      <c r="AI402" s="33">
        <f t="shared" si="407"/>
        <v>1.4418468452626065E-5</v>
      </c>
      <c r="AJ402" s="33">
        <f t="shared" si="408"/>
        <v>1.3324039772388829E-5</v>
      </c>
      <c r="AK402" s="33">
        <f t="shared" si="409"/>
        <v>-4.1522058824239316E-5</v>
      </c>
      <c r="AL402" s="33">
        <f t="shared" si="410"/>
        <v>1.4599104466772594E-5</v>
      </c>
      <c r="AM402" s="35">
        <f t="shared" si="411"/>
        <v>-2.0374329764031307E-3</v>
      </c>
      <c r="AN402" s="52">
        <f t="shared" si="412"/>
        <v>-2.010967701682187E-5</v>
      </c>
      <c r="AO402" s="34">
        <f t="shared" si="413"/>
        <v>-2.0236403731832553E-5</v>
      </c>
      <c r="AP402" s="34">
        <f t="shared" si="414"/>
        <v>-2.2749772947028291E-5</v>
      </c>
      <c r="AQ402" s="34">
        <f t="shared" si="415"/>
        <v>-1.5891439906468019E-4</v>
      </c>
      <c r="AR402" s="34">
        <f t="shared" si="416"/>
        <v>-4.2473657040353885E-6</v>
      </c>
      <c r="AS402" s="34">
        <f t="shared" si="417"/>
        <v>-2.546299010963704E-5</v>
      </c>
      <c r="AT402" s="34">
        <f t="shared" si="418"/>
        <v>-2.6557418789874276E-5</v>
      </c>
      <c r="AU402" s="34">
        <f t="shared" si="419"/>
        <v>-8.1403517386502422E-5</v>
      </c>
      <c r="AV402" s="34">
        <f t="shared" si="420"/>
        <v>-2.5282354095490511E-5</v>
      </c>
      <c r="AW402" s="53">
        <f t="shared" si="421"/>
        <v>-2.0773144349653938E-3</v>
      </c>
      <c r="AX402" s="52">
        <f t="shared" si="422"/>
        <v>1.8265590306931756E-7</v>
      </c>
      <c r="AY402" s="34">
        <f t="shared" si="423"/>
        <v>5.5929188058634338E-8</v>
      </c>
      <c r="AZ402" s="34">
        <f t="shared" si="424"/>
        <v>-2.4574400271371033E-6</v>
      </c>
      <c r="BA402" s="34">
        <f t="shared" si="425"/>
        <v>-1.38622066144789E-4</v>
      </c>
      <c r="BB402" s="34">
        <f t="shared" si="426"/>
        <v>1.6044967215855799E-5</v>
      </c>
      <c r="BC402" s="34">
        <f t="shared" si="427"/>
        <v>-5.1706571897458531E-6</v>
      </c>
      <c r="BD402" s="34">
        <f t="shared" si="428"/>
        <v>-6.2650858699830891E-6</v>
      </c>
      <c r="BE402" s="34">
        <f t="shared" si="429"/>
        <v>-6.1111184466611235E-5</v>
      </c>
      <c r="BF402" s="34">
        <f t="shared" si="430"/>
        <v>-4.990021175599324E-6</v>
      </c>
      <c r="BG402" s="53">
        <f t="shared" si="431"/>
        <v>-2.0570221020455026E-3</v>
      </c>
      <c r="BH402" s="32">
        <v>1.9771781545441236E-5</v>
      </c>
      <c r="BI402" s="33">
        <v>1.9645054830430553E-5</v>
      </c>
      <c r="BJ402" s="33">
        <v>1.7131685615234815E-5</v>
      </c>
      <c r="BK402" s="33">
        <v>-1.1903294050241708E-4</v>
      </c>
      <c r="BL402" s="33">
        <v>3.5634092858227717E-5</v>
      </c>
      <c r="BM402" s="33">
        <v>1.4418468452626065E-5</v>
      </c>
      <c r="BN402" s="33">
        <v>1.3324039772388829E-5</v>
      </c>
      <c r="BO402" s="33">
        <v>-4.1522058824239316E-5</v>
      </c>
      <c r="BP402" s="33">
        <v>1.4599104466772594E-5</v>
      </c>
      <c r="BQ402" s="35">
        <v>-2.0374329764031307E-3</v>
      </c>
      <c r="BR402" s="32">
        <v>-2.010967701682187E-5</v>
      </c>
      <c r="BS402" s="33">
        <v>-2.0236403731832553E-5</v>
      </c>
      <c r="BT402" s="33">
        <v>-2.2749772947028291E-5</v>
      </c>
      <c r="BU402" s="33">
        <v>-1.5891439906468019E-4</v>
      </c>
      <c r="BV402" s="33">
        <v>-4.2473657040353885E-6</v>
      </c>
      <c r="BW402" s="33">
        <v>-2.546299010963704E-5</v>
      </c>
      <c r="BX402" s="33">
        <v>-2.6557418789874276E-5</v>
      </c>
      <c r="BY402" s="33">
        <v>-8.1403517386502422E-5</v>
      </c>
      <c r="BZ402" s="33">
        <v>-2.5282354095490511E-5</v>
      </c>
      <c r="CA402" s="35">
        <v>-2.0773144349653938E-3</v>
      </c>
      <c r="CB402" s="52">
        <v>1.8265590306931756E-7</v>
      </c>
      <c r="CC402" s="34">
        <v>5.5929188058634338E-8</v>
      </c>
      <c r="CD402" s="34">
        <v>-2.4574400271371033E-6</v>
      </c>
      <c r="CE402" s="34">
        <v>-1.38622066144789E-4</v>
      </c>
      <c r="CF402" s="34">
        <v>1.6044967215855799E-5</v>
      </c>
      <c r="CG402" s="34">
        <v>-5.1706571897458531E-6</v>
      </c>
      <c r="CH402" s="34">
        <v>-6.2650858699830891E-6</v>
      </c>
      <c r="CI402" s="34">
        <v>-6.1111184466611235E-5</v>
      </c>
      <c r="CJ402" s="34">
        <v>-4.990021175599324E-6</v>
      </c>
      <c r="CK402" s="53">
        <v>-2.0570221020455026E-3</v>
      </c>
      <c r="CL402" s="33">
        <v>0</v>
      </c>
      <c r="CM402" s="33">
        <f t="shared" si="387"/>
        <v>8.8181305612371474E-3</v>
      </c>
      <c r="CN402" s="33">
        <f t="shared" si="388"/>
        <v>4.3953263630289729E-3</v>
      </c>
      <c r="CO402" s="33">
        <f t="shared" si="389"/>
        <v>3.5172182346148162E-3</v>
      </c>
      <c r="CP402" s="33">
        <f t="shared" si="390"/>
        <v>3.6838782057764252E-3</v>
      </c>
      <c r="CQ402" s="33">
        <f t="shared" si="391"/>
        <v>3.0429114928314238E-3</v>
      </c>
      <c r="CR402" s="33">
        <f t="shared" si="392"/>
        <v>2.9948590039172718E-3</v>
      </c>
      <c r="CS402" s="33">
        <f t="shared" si="393"/>
        <v>7.487076571854212E-3</v>
      </c>
      <c r="CT402" s="33">
        <f t="shared" si="394"/>
        <v>7.7027862747118814E-3</v>
      </c>
      <c r="CU402" s="33">
        <f t="shared" si="395"/>
        <v>3.1104178065000099E-3</v>
      </c>
      <c r="CV402" s="33">
        <f t="shared" si="396"/>
        <v>4.2113740941676081E-3</v>
      </c>
      <c r="CW402" s="33">
        <f t="shared" si="397"/>
        <v>5.9938621208051046E-3</v>
      </c>
      <c r="CX402" s="35">
        <f t="shared" si="398"/>
        <v>4.9826821848695246E-3</v>
      </c>
    </row>
    <row r="403" spans="1:102" x14ac:dyDescent="0.3">
      <c r="A403" s="21">
        <v>43629</v>
      </c>
      <c r="B403" s="22">
        <v>2891.64</v>
      </c>
      <c r="C403" s="23">
        <v>5157.83</v>
      </c>
      <c r="D403" s="23">
        <v>5804.5330000000004</v>
      </c>
      <c r="E403" s="23">
        <f t="shared" si="432"/>
        <v>5135.6399284898189</v>
      </c>
      <c r="F403" s="23">
        <f>VLOOKUP($A403,Data!S$7:T$800,2,0)</f>
        <v>284.96901600000001</v>
      </c>
      <c r="G403" s="23">
        <f>VLOOKUP($A403,Data!V$7:Y$800,4,0)</f>
        <v>28.110510079809075</v>
      </c>
      <c r="H403" s="23">
        <f>VLOOKUP($A403,Data!P$7:Q$800,2,0)</f>
        <v>51.1004</v>
      </c>
      <c r="I403" s="23">
        <f>VLOOKUP($A403,Data!K$7:N$800,4,0)</f>
        <v>53.534123198416516</v>
      </c>
      <c r="J403" s="23">
        <f>VLOOKUP($A403,Data!AA$7:AB$800,2,0)</f>
        <v>523.33410000000003</v>
      </c>
      <c r="K403" s="23">
        <f>VLOOKUP($A403,Data!AD$7:AE$800,2,0)</f>
        <v>52.872599999999998</v>
      </c>
      <c r="L403" s="23">
        <f>VLOOKUP($A403,Data!AL$7:AO$800,4,0)</f>
        <v>282.24327173686771</v>
      </c>
      <c r="M403" s="23">
        <f>VLOOKUP($A403,Data!AG$7:AJ$800,4,0)</f>
        <v>28.504092046509339</v>
      </c>
      <c r="N403" s="23">
        <f>VLOOKUP($A403,Data!AQ$7:AU$800,5,0)</f>
        <v>28.698985556223313</v>
      </c>
      <c r="O403" s="24">
        <f>VLOOKUP($A403,Data!AQ$7:AW$800,7,0)</f>
        <v>28.711715201624145</v>
      </c>
      <c r="P403" s="32">
        <f t="shared" si="399"/>
        <v>4.097449858325275E-3</v>
      </c>
      <c r="Q403" s="33">
        <f t="shared" si="385"/>
        <v>4.3070967792184778E-3</v>
      </c>
      <c r="R403" s="33">
        <f t="shared" si="386"/>
        <v>4.3966871103648941E-3</v>
      </c>
      <c r="S403" s="34">
        <f t="shared" si="400"/>
        <v>4.3518015225589516E-3</v>
      </c>
      <c r="T403" s="33">
        <f t="shared" si="401"/>
        <v>4.3512132561904782E-3</v>
      </c>
      <c r="U403" s="33">
        <f t="shared" si="373"/>
        <v>4.3321861317555665E-3</v>
      </c>
      <c r="V403" s="33">
        <f t="shared" si="374"/>
        <v>4.3475526344753934E-3</v>
      </c>
      <c r="W403" s="33">
        <f t="shared" si="375"/>
        <v>4.3795620437956373E-3</v>
      </c>
      <c r="X403" s="33">
        <f t="shared" si="376"/>
        <v>4.3942503951199807E-3</v>
      </c>
      <c r="Y403" s="33">
        <f t="shared" si="377"/>
        <v>4.3576378335663524E-3</v>
      </c>
      <c r="Z403" s="33">
        <f t="shared" si="378"/>
        <v>4.359322444250413E-3</v>
      </c>
      <c r="AA403" s="33">
        <f t="shared" si="379"/>
        <v>4.3377216445688038E-3</v>
      </c>
      <c r="AB403" s="33">
        <f t="shared" si="380"/>
        <v>4.3212162780870145E-3</v>
      </c>
      <c r="AC403" s="35">
        <f t="shared" si="381"/>
        <v>7.3115523261142457E-3</v>
      </c>
      <c r="AD403" s="32">
        <f t="shared" si="402"/>
        <v>4.4116476972000385E-5</v>
      </c>
      <c r="AE403" s="33">
        <f t="shared" si="403"/>
        <v>2.5089352537088772E-5</v>
      </c>
      <c r="AF403" s="33">
        <f t="shared" si="404"/>
        <v>4.045585525691564E-5</v>
      </c>
      <c r="AG403" s="33">
        <f t="shared" si="405"/>
        <v>7.2465264577159516E-5</v>
      </c>
      <c r="AH403" s="33">
        <f t="shared" si="406"/>
        <v>8.7153615901502945E-5</v>
      </c>
      <c r="AI403" s="33">
        <f t="shared" si="407"/>
        <v>5.0541054347874592E-5</v>
      </c>
      <c r="AJ403" s="33">
        <f t="shared" si="408"/>
        <v>5.2225665031935264E-5</v>
      </c>
      <c r="AK403" s="33">
        <f t="shared" si="409"/>
        <v>3.0624865350326047E-5</v>
      </c>
      <c r="AL403" s="33">
        <f t="shared" si="410"/>
        <v>1.4119498868536695E-5</v>
      </c>
      <c r="AM403" s="35">
        <f t="shared" si="411"/>
        <v>3.0044555468957679E-3</v>
      </c>
      <c r="AN403" s="52">
        <f t="shared" si="412"/>
        <v>-4.5473854174415962E-5</v>
      </c>
      <c r="AO403" s="34">
        <f t="shared" si="413"/>
        <v>-6.4500978609327575E-5</v>
      </c>
      <c r="AP403" s="34">
        <f t="shared" si="414"/>
        <v>-4.9134475889500706E-5</v>
      </c>
      <c r="AQ403" s="34">
        <f t="shared" si="415"/>
        <v>-1.712506656925683E-5</v>
      </c>
      <c r="AR403" s="34">
        <f t="shared" si="416"/>
        <v>-2.4367152449134011E-6</v>
      </c>
      <c r="AS403" s="34">
        <f t="shared" si="417"/>
        <v>-3.9049276798541754E-5</v>
      </c>
      <c r="AT403" s="34">
        <f t="shared" si="418"/>
        <v>-3.7364666114481082E-5</v>
      </c>
      <c r="AU403" s="34">
        <f t="shared" si="419"/>
        <v>-5.8965465796090299E-5</v>
      </c>
      <c r="AV403" s="34">
        <f t="shared" si="420"/>
        <v>-7.5470832277879651E-5</v>
      </c>
      <c r="AW403" s="53">
        <f t="shared" si="421"/>
        <v>2.9148652157493515E-3</v>
      </c>
      <c r="AX403" s="52">
        <f t="shared" si="422"/>
        <v>-5.8826636850639602E-7</v>
      </c>
      <c r="AY403" s="34">
        <f t="shared" si="423"/>
        <v>-1.9615390803418009E-5</v>
      </c>
      <c r="AZ403" s="34">
        <f t="shared" si="424"/>
        <v>-4.2488880835911402E-6</v>
      </c>
      <c r="BA403" s="34">
        <f t="shared" si="425"/>
        <v>2.7760521236652735E-5</v>
      </c>
      <c r="BB403" s="34">
        <f t="shared" si="426"/>
        <v>4.2448872560996165E-5</v>
      </c>
      <c r="BC403" s="34">
        <f t="shared" si="427"/>
        <v>5.8363110073678115E-6</v>
      </c>
      <c r="BD403" s="34">
        <f t="shared" si="428"/>
        <v>7.5209216914284838E-6</v>
      </c>
      <c r="BE403" s="34">
        <f t="shared" si="429"/>
        <v>-1.4079877990180734E-5</v>
      </c>
      <c r="BF403" s="34">
        <f t="shared" si="430"/>
        <v>-3.0585244471970086E-5</v>
      </c>
      <c r="BG403" s="53">
        <f t="shared" si="431"/>
        <v>2.9597508035552611E-3</v>
      </c>
      <c r="BH403" s="32">
        <v>4.4116476972000385E-5</v>
      </c>
      <c r="BI403" s="33">
        <v>2.5089352537088772E-5</v>
      </c>
      <c r="BJ403" s="33">
        <v>4.045585525691564E-5</v>
      </c>
      <c r="BK403" s="33">
        <v>7.2465264577159516E-5</v>
      </c>
      <c r="BL403" s="33">
        <v>8.7153615901502945E-5</v>
      </c>
      <c r="BM403" s="33">
        <v>5.0541054347874592E-5</v>
      </c>
      <c r="BN403" s="33">
        <v>5.2225665031935264E-5</v>
      </c>
      <c r="BO403" s="33">
        <v>3.0624865350326047E-5</v>
      </c>
      <c r="BP403" s="33">
        <v>1.4119498868536695E-5</v>
      </c>
      <c r="BQ403" s="35">
        <v>3.0044555468957679E-3</v>
      </c>
      <c r="BR403" s="32">
        <v>-4.5473854174415962E-5</v>
      </c>
      <c r="BS403" s="33">
        <v>-6.4500978609327575E-5</v>
      </c>
      <c r="BT403" s="33">
        <v>-4.9134475889500706E-5</v>
      </c>
      <c r="BU403" s="33">
        <v>-1.712506656925683E-5</v>
      </c>
      <c r="BV403" s="33">
        <v>-2.4367152449134011E-6</v>
      </c>
      <c r="BW403" s="33">
        <v>-3.9049276798541754E-5</v>
      </c>
      <c r="BX403" s="33">
        <v>-3.7364666114481082E-5</v>
      </c>
      <c r="BY403" s="33">
        <v>-5.8965465796090299E-5</v>
      </c>
      <c r="BZ403" s="33">
        <v>-7.5470832277879651E-5</v>
      </c>
      <c r="CA403" s="35">
        <v>2.9148652157493515E-3</v>
      </c>
      <c r="CB403" s="52">
        <v>-5.8826636850639602E-7</v>
      </c>
      <c r="CC403" s="34">
        <v>-1.9615390803418009E-5</v>
      </c>
      <c r="CD403" s="34">
        <v>-4.2488880835911402E-6</v>
      </c>
      <c r="CE403" s="34">
        <v>2.7760521236652735E-5</v>
      </c>
      <c r="CF403" s="34">
        <v>4.2448872560996165E-5</v>
      </c>
      <c r="CG403" s="34">
        <v>5.8363110073678115E-6</v>
      </c>
      <c r="CH403" s="34">
        <v>7.5209216914284838E-6</v>
      </c>
      <c r="CI403" s="34">
        <v>-1.4079877990180734E-5</v>
      </c>
      <c r="CJ403" s="34">
        <v>-3.0585244471970086E-5</v>
      </c>
      <c r="CK403" s="53">
        <v>2.9597508035552611E-3</v>
      </c>
      <c r="CL403" s="33">
        <v>0</v>
      </c>
      <c r="CM403" s="33">
        <f t="shared" si="387"/>
        <v>8.7778379403811169E-3</v>
      </c>
      <c r="CN403" s="33">
        <f t="shared" si="388"/>
        <v>4.3756216476484866E-3</v>
      </c>
      <c r="CO403" s="33">
        <f t="shared" si="389"/>
        <v>3.4973471769503828E-3</v>
      </c>
      <c r="CP403" s="33">
        <f t="shared" si="390"/>
        <v>3.6641312296774586E-3</v>
      </c>
      <c r="CQ403" s="33">
        <f t="shared" si="391"/>
        <v>3.0257018796344681E-3</v>
      </c>
      <c r="CR403" s="33">
        <f t="shared" si="392"/>
        <v>3.1144439735766305E-3</v>
      </c>
      <c r="CS403" s="33">
        <f t="shared" si="393"/>
        <v>7.4511224534765663E-3</v>
      </c>
      <c r="CT403" s="33">
        <f t="shared" si="394"/>
        <v>7.68823489173176E-3</v>
      </c>
      <c r="CU403" s="33">
        <f t="shared" si="395"/>
        <v>3.0970322072851886E-3</v>
      </c>
      <c r="CV403" s="33">
        <f t="shared" si="396"/>
        <v>4.2531360690203357E-3</v>
      </c>
      <c r="CW403" s="33">
        <f t="shared" si="397"/>
        <v>5.979153425589967E-3</v>
      </c>
      <c r="CX403" s="35">
        <f t="shared" si="398"/>
        <v>7.0375692364004205E-3</v>
      </c>
    </row>
    <row r="404" spans="1:102" x14ac:dyDescent="0.3">
      <c r="A404" s="21">
        <v>43628</v>
      </c>
      <c r="B404" s="22">
        <v>2879.84</v>
      </c>
      <c r="C404" s="23">
        <v>5135.71</v>
      </c>
      <c r="D404" s="23">
        <v>5779.1239999999998</v>
      </c>
      <c r="E404" s="23">
        <f t="shared" si="432"/>
        <v>5113.3874810642892</v>
      </c>
      <c r="F404" s="23">
        <f>VLOOKUP($A404,Data!S$7:T$800,2,0)</f>
        <v>283.73442699999998</v>
      </c>
      <c r="G404" s="23">
        <f>VLOOKUP($A404,Data!V$7:Y$800,4,0)</f>
        <v>27.989255415659191</v>
      </c>
      <c r="H404" s="23">
        <f>VLOOKUP($A404,Data!P$7:Q$800,2,0)</f>
        <v>50.879199999999997</v>
      </c>
      <c r="I404" s="23">
        <f>VLOOKUP($A404,Data!K$7:N$800,4,0)</f>
        <v>53.300689521679232</v>
      </c>
      <c r="J404" s="23">
        <f>VLOOKUP($A404,Data!AA$7:AB$800,2,0)</f>
        <v>521.04449999999997</v>
      </c>
      <c r="K404" s="23">
        <f>VLOOKUP($A404,Data!AD$7:AE$800,2,0)</f>
        <v>52.6432</v>
      </c>
      <c r="L404" s="23">
        <f>VLOOKUP($A404,Data!AL$7:AO$800,4,0)</f>
        <v>281.01822269144554</v>
      </c>
      <c r="M404" s="23">
        <f>VLOOKUP($A404,Data!AG$7:AJ$800,4,0)</f>
        <v>28.380983241209798</v>
      </c>
      <c r="N404" s="23">
        <f>VLOOKUP($A404,Data!AQ$7:AU$800,5,0)</f>
        <v>28.575504620502649</v>
      </c>
      <c r="O404" s="24">
        <f>VLOOKUP($A404,Data!AQ$7:AW$800,7,0)</f>
        <v>28.503311746323355</v>
      </c>
      <c r="P404" s="32">
        <f t="shared" si="399"/>
        <v>-2.0376197274856178E-3</v>
      </c>
      <c r="Q404" s="33">
        <f t="shared" si="385"/>
        <v>-2.0267618059361947E-3</v>
      </c>
      <c r="R404" s="33">
        <f t="shared" si="386"/>
        <v>-2.0207825273976798E-3</v>
      </c>
      <c r="S404" s="34">
        <f t="shared" si="400"/>
        <v>-2.0233081074108707E-3</v>
      </c>
      <c r="T404" s="33">
        <f t="shared" si="401"/>
        <v>-2.0256982972911564E-3</v>
      </c>
      <c r="U404" s="33">
        <f t="shared" si="373"/>
        <v>-2.0253418711861926E-3</v>
      </c>
      <c r="V404" s="33">
        <f t="shared" si="374"/>
        <v>-2.0281429350406111E-3</v>
      </c>
      <c r="W404" s="33">
        <f t="shared" si="375"/>
        <v>-2.0032780914223114E-3</v>
      </c>
      <c r="X404" s="33">
        <f t="shared" si="376"/>
        <v>-2.0237459756357046E-3</v>
      </c>
      <c r="Y404" s="33">
        <f t="shared" si="377"/>
        <v>-2.0114010991614251E-3</v>
      </c>
      <c r="Z404" s="33">
        <f t="shared" si="378"/>
        <v>-2.0343997882070752E-3</v>
      </c>
      <c r="AA404" s="33">
        <f t="shared" si="379"/>
        <v>-2.069331204238245E-3</v>
      </c>
      <c r="AB404" s="33">
        <f t="shared" si="380"/>
        <v>-2.0124916056588615E-3</v>
      </c>
      <c r="AC404" s="35">
        <f t="shared" si="381"/>
        <v>-5.6674657182831378E-3</v>
      </c>
      <c r="AD404" s="32">
        <f t="shared" si="402"/>
        <v>1.0635086450383469E-6</v>
      </c>
      <c r="AE404" s="33">
        <f t="shared" si="403"/>
        <v>1.4199347500021275E-6</v>
      </c>
      <c r="AF404" s="33">
        <f t="shared" si="404"/>
        <v>-1.3811291044163454E-6</v>
      </c>
      <c r="AG404" s="33">
        <f t="shared" si="405"/>
        <v>2.3483714513883314E-5</v>
      </c>
      <c r="AH404" s="33">
        <f t="shared" si="406"/>
        <v>3.0158303004901299E-6</v>
      </c>
      <c r="AI404" s="33">
        <f t="shared" si="407"/>
        <v>1.5360706774769639E-5</v>
      </c>
      <c r="AJ404" s="33">
        <f t="shared" si="408"/>
        <v>-7.6379822708805278E-6</v>
      </c>
      <c r="AK404" s="33">
        <f t="shared" si="409"/>
        <v>-4.256939830205031E-5</v>
      </c>
      <c r="AL404" s="33">
        <f t="shared" si="410"/>
        <v>1.4270200277333167E-5</v>
      </c>
      <c r="AM404" s="35">
        <f t="shared" si="411"/>
        <v>-3.6407039123469431E-3</v>
      </c>
      <c r="AN404" s="52">
        <f t="shared" si="412"/>
        <v>-4.9157698934765293E-6</v>
      </c>
      <c r="AO404" s="34">
        <f t="shared" si="413"/>
        <v>-4.5593437885127486E-6</v>
      </c>
      <c r="AP404" s="34">
        <f t="shared" si="414"/>
        <v>-7.3604076429312215E-6</v>
      </c>
      <c r="AQ404" s="34">
        <f t="shared" si="415"/>
        <v>1.7504435975368438E-5</v>
      </c>
      <c r="AR404" s="34">
        <f t="shared" si="416"/>
        <v>-2.9634482380247462E-6</v>
      </c>
      <c r="AS404" s="34">
        <f t="shared" si="417"/>
        <v>9.381428236254763E-6</v>
      </c>
      <c r="AT404" s="34">
        <f t="shared" si="418"/>
        <v>-1.3617260809395404E-5</v>
      </c>
      <c r="AU404" s="34">
        <f t="shared" si="419"/>
        <v>-4.8548676840565186E-5</v>
      </c>
      <c r="AV404" s="34">
        <f t="shared" si="420"/>
        <v>8.290921738818291E-6</v>
      </c>
      <c r="AW404" s="53">
        <f t="shared" si="421"/>
        <v>-3.646683190885458E-3</v>
      </c>
      <c r="AX404" s="52">
        <f t="shared" si="422"/>
        <v>-2.3901898801304E-6</v>
      </c>
      <c r="AY404" s="34">
        <f t="shared" si="423"/>
        <v>-2.0337637751666193E-6</v>
      </c>
      <c r="AZ404" s="34">
        <f t="shared" si="424"/>
        <v>-4.8348276295850923E-6</v>
      </c>
      <c r="BA404" s="34">
        <f t="shared" si="425"/>
        <v>2.0030015988714567E-5</v>
      </c>
      <c r="BB404" s="34">
        <f t="shared" si="426"/>
        <v>-4.3786822467861697E-7</v>
      </c>
      <c r="BC404" s="34">
        <f t="shared" si="427"/>
        <v>1.1907008249600892E-5</v>
      </c>
      <c r="BD404" s="34">
        <f t="shared" si="428"/>
        <v>-1.1091680796049275E-5</v>
      </c>
      <c r="BE404" s="34">
        <f t="shared" si="429"/>
        <v>-4.6023096827219057E-5</v>
      </c>
      <c r="BF404" s="34">
        <f t="shared" si="430"/>
        <v>1.081650175216442E-5</v>
      </c>
      <c r="BG404" s="53">
        <f t="shared" si="431"/>
        <v>-3.6441576108721119E-3</v>
      </c>
      <c r="BH404" s="32">
        <v>1.0635086450383469E-6</v>
      </c>
      <c r="BI404" s="33">
        <v>1.4199347500021275E-6</v>
      </c>
      <c r="BJ404" s="33">
        <v>-1.3811291044163454E-6</v>
      </c>
      <c r="BK404" s="33">
        <v>2.3483714513883314E-5</v>
      </c>
      <c r="BL404" s="33">
        <v>3.0158303004901299E-6</v>
      </c>
      <c r="BM404" s="33">
        <v>1.5360706774769639E-5</v>
      </c>
      <c r="BN404" s="33">
        <v>-7.6379822708805278E-6</v>
      </c>
      <c r="BO404" s="33">
        <v>-4.256939830205031E-5</v>
      </c>
      <c r="BP404" s="33">
        <v>1.4270200277333167E-5</v>
      </c>
      <c r="BQ404" s="35">
        <v>-3.6407039123469431E-3</v>
      </c>
      <c r="BR404" s="32">
        <v>-4.9157698934765293E-6</v>
      </c>
      <c r="BS404" s="33">
        <v>-4.5593437885127486E-6</v>
      </c>
      <c r="BT404" s="33">
        <v>-7.3604076429312215E-6</v>
      </c>
      <c r="BU404" s="33">
        <v>1.7504435975368438E-5</v>
      </c>
      <c r="BV404" s="33">
        <v>-2.9634482380247462E-6</v>
      </c>
      <c r="BW404" s="33">
        <v>9.381428236254763E-6</v>
      </c>
      <c r="BX404" s="33">
        <v>-1.3617260809395404E-5</v>
      </c>
      <c r="BY404" s="33">
        <v>-4.8548676840565186E-5</v>
      </c>
      <c r="BZ404" s="33">
        <v>8.290921738818291E-6</v>
      </c>
      <c r="CA404" s="35">
        <v>-3.646683190885458E-3</v>
      </c>
      <c r="CB404" s="52">
        <v>-2.3901898801304E-6</v>
      </c>
      <c r="CC404" s="34">
        <v>-2.0337637751666193E-6</v>
      </c>
      <c r="CD404" s="34">
        <v>-4.8348276295850923E-6</v>
      </c>
      <c r="CE404" s="34">
        <v>2.0030015988714567E-5</v>
      </c>
      <c r="CF404" s="34">
        <v>-4.3786822467861697E-7</v>
      </c>
      <c r="CG404" s="34">
        <v>1.1907008249600892E-5</v>
      </c>
      <c r="CH404" s="34">
        <v>-1.1091680796049275E-5</v>
      </c>
      <c r="CI404" s="34">
        <v>-4.6023096827219057E-5</v>
      </c>
      <c r="CJ404" s="34">
        <v>1.081650175216442E-5</v>
      </c>
      <c r="CK404" s="53">
        <v>-3.6441576108721119E-3</v>
      </c>
      <c r="CL404" s="33">
        <v>0</v>
      </c>
      <c r="CM404" s="33">
        <f t="shared" si="387"/>
        <v>8.6878568186647964E-3</v>
      </c>
      <c r="CN404" s="33">
        <f t="shared" si="388"/>
        <v>4.3309158440492102E-3</v>
      </c>
      <c r="CO404" s="33">
        <f t="shared" si="389"/>
        <v>3.4532682063430631E-3</v>
      </c>
      <c r="CP404" s="33">
        <f t="shared" si="390"/>
        <v>3.6390585659062946E-3</v>
      </c>
      <c r="CQ404" s="33">
        <f t="shared" si="391"/>
        <v>2.9852992694945346E-3</v>
      </c>
      <c r="CR404" s="33">
        <f t="shared" si="392"/>
        <v>3.0420699863602518E-3</v>
      </c>
      <c r="CS404" s="33">
        <f t="shared" si="393"/>
        <v>7.3637035857050392E-3</v>
      </c>
      <c r="CT404" s="33">
        <f t="shared" si="394"/>
        <v>7.6375262358436835E-3</v>
      </c>
      <c r="CU404" s="33">
        <f t="shared" si="395"/>
        <v>3.0448721800639955E-3</v>
      </c>
      <c r="CV404" s="33">
        <f t="shared" si="396"/>
        <v>4.2225137829037251E-3</v>
      </c>
      <c r="CW404" s="33">
        <f t="shared" si="397"/>
        <v>5.9650106182009832E-3</v>
      </c>
      <c r="CX404" s="35">
        <f t="shared" si="398"/>
        <v>4.033930884553838E-3</v>
      </c>
    </row>
    <row r="405" spans="1:102" x14ac:dyDescent="0.3">
      <c r="A405" s="21">
        <v>43627</v>
      </c>
      <c r="B405" s="22">
        <v>2885.72</v>
      </c>
      <c r="C405" s="23">
        <v>5146.1400000000003</v>
      </c>
      <c r="D405" s="23">
        <v>5790.826</v>
      </c>
      <c r="E405" s="23">
        <f t="shared" si="432"/>
        <v>5123.7544149123642</v>
      </c>
      <c r="F405" s="23">
        <f>VLOOKUP($A405,Data!S$7:T$800,2,0)</f>
        <v>284.31035400000002</v>
      </c>
      <c r="G405" s="23">
        <f>VLOOKUP($A405,Data!V$7:Y$800,4,0)</f>
        <v>28.046058271798792</v>
      </c>
      <c r="H405" s="23">
        <f>VLOOKUP($A405,Data!P$7:Q$800,2,0)</f>
        <v>50.982599999999998</v>
      </c>
      <c r="I405" s="23">
        <f>VLOOKUP($A405,Data!K$7:N$800,4,0)</f>
        <v>53.407679956850487</v>
      </c>
      <c r="J405" s="23">
        <f>VLOOKUP($A405,Data!AA$7:AB$800,2,0)</f>
        <v>522.10109999999997</v>
      </c>
      <c r="K405" s="23">
        <f>VLOOKUP($A405,Data!AD$7:AE$800,2,0)</f>
        <v>52.749299999999998</v>
      </c>
      <c r="L405" s="23">
        <f>VLOOKUP($A405,Data!AL$7:AO$800,4,0)</f>
        <v>281.59109154845271</v>
      </c>
      <c r="M405" s="23">
        <f>VLOOKUP($A405,Data!AG$7:AJ$800,4,0)</f>
        <v>28.439834678553506</v>
      </c>
      <c r="N405" s="23">
        <f>VLOOKUP($A405,Data!AQ$7:AU$800,5,0)</f>
        <v>28.633128551356005</v>
      </c>
      <c r="O405" s="24">
        <f>VLOOKUP($A405,Data!AQ$7:AW$800,7,0)</f>
        <v>28.665774037971609</v>
      </c>
      <c r="P405" s="32">
        <f t="shared" si="399"/>
        <v>-3.4987685027698667E-4</v>
      </c>
      <c r="Q405" s="33">
        <f t="shared" si="385"/>
        <v>-3.146999860133004E-4</v>
      </c>
      <c r="R405" s="33">
        <f t="shared" si="386"/>
        <v>-2.9883175944578344E-4</v>
      </c>
      <c r="S405" s="34">
        <f t="shared" si="400"/>
        <v>-3.0648852307046395E-4</v>
      </c>
      <c r="T405" s="33">
        <f t="shared" si="401"/>
        <v>-3.1029336884802472E-4</v>
      </c>
      <c r="U405" s="33">
        <f t="shared" si="373"/>
        <v>-3.1113665307691551E-4</v>
      </c>
      <c r="V405" s="33">
        <f t="shared" si="374"/>
        <v>-3.1373410250490341E-4</v>
      </c>
      <c r="W405" s="33">
        <f t="shared" si="375"/>
        <v>-3.6409976333517946E-4</v>
      </c>
      <c r="X405" s="33">
        <f t="shared" si="376"/>
        <v>-3.0119190040811539E-4</v>
      </c>
      <c r="Y405" s="33">
        <f t="shared" si="377"/>
        <v>4.3487449758097263E-3</v>
      </c>
      <c r="Z405" s="33">
        <f t="shared" si="378"/>
        <v>-3.1400110210932919E-4</v>
      </c>
      <c r="AA405" s="33">
        <f t="shared" si="379"/>
        <v>-1.0030677585159964E-4</v>
      </c>
      <c r="AB405" s="33">
        <f t="shared" si="380"/>
        <v>-3.0016681383704391E-4</v>
      </c>
      <c r="AC405" s="35">
        <f t="shared" si="381"/>
        <v>9.8116483491983431E-4</v>
      </c>
      <c r="AD405" s="32">
        <f t="shared" si="402"/>
        <v>4.4066171652756836E-6</v>
      </c>
      <c r="AE405" s="33">
        <f t="shared" si="403"/>
        <v>3.5633329363848887E-6</v>
      </c>
      <c r="AF405" s="33">
        <f t="shared" si="404"/>
        <v>9.6588350839699189E-7</v>
      </c>
      <c r="AG405" s="33">
        <f t="shared" si="405"/>
        <v>-4.9399777321879057E-5</v>
      </c>
      <c r="AH405" s="33">
        <f t="shared" si="406"/>
        <v>1.3508085605185016E-5</v>
      </c>
      <c r="AI405" s="33">
        <f t="shared" si="407"/>
        <v>4.6067452119658014E-7</v>
      </c>
      <c r="AJ405" s="33">
        <f t="shared" si="408"/>
        <v>6.9888390397121469E-7</v>
      </c>
      <c r="AK405" s="33">
        <f t="shared" si="409"/>
        <v>2.1439321016170076E-4</v>
      </c>
      <c r="AL405" s="33">
        <f t="shared" si="410"/>
        <v>1.4533172176256492E-5</v>
      </c>
      <c r="AM405" s="35">
        <f t="shared" si="411"/>
        <v>1.2958648209331347E-3</v>
      </c>
      <c r="AN405" s="52">
        <f t="shared" si="412"/>
        <v>-1.146160940224128E-5</v>
      </c>
      <c r="AO405" s="34">
        <f t="shared" si="413"/>
        <v>-1.2304893631132074E-5</v>
      </c>
      <c r="AP405" s="34">
        <f t="shared" si="414"/>
        <v>-1.4902343059119971E-5</v>
      </c>
      <c r="AQ405" s="34">
        <f t="shared" si="415"/>
        <v>-6.526800388939602E-5</v>
      </c>
      <c r="AR405" s="34">
        <f t="shared" si="416"/>
        <v>-2.3601409623319469E-6</v>
      </c>
      <c r="AS405" s="34">
        <f t="shared" si="417"/>
        <v>-1.588901845384072E-5</v>
      </c>
      <c r="AT405" s="34">
        <f t="shared" si="418"/>
        <v>-1.5169342663545748E-5</v>
      </c>
      <c r="AU405" s="34">
        <f t="shared" si="419"/>
        <v>1.985249835941838E-4</v>
      </c>
      <c r="AV405" s="34">
        <f t="shared" si="420"/>
        <v>-1.3350543912604707E-6</v>
      </c>
      <c r="AW405" s="53">
        <f t="shared" si="421"/>
        <v>1.2799965943656177E-3</v>
      </c>
      <c r="AX405" s="52">
        <f t="shared" si="422"/>
        <v>-3.8048457774442213E-6</v>
      </c>
      <c r="AY405" s="34">
        <f t="shared" si="423"/>
        <v>-4.6481300063350162E-6</v>
      </c>
      <c r="AZ405" s="34">
        <f t="shared" si="424"/>
        <v>-7.245579434322913E-6</v>
      </c>
      <c r="BA405" s="34">
        <f t="shared" si="425"/>
        <v>-5.7611240264598962E-5</v>
      </c>
      <c r="BB405" s="34">
        <f t="shared" si="426"/>
        <v>5.2966226624651114E-6</v>
      </c>
      <c r="BC405" s="34">
        <f t="shared" si="427"/>
        <v>-7.4800917317929816E-6</v>
      </c>
      <c r="BD405" s="34">
        <f t="shared" si="428"/>
        <v>-7.5125790387486902E-6</v>
      </c>
      <c r="BE405" s="34">
        <f t="shared" si="429"/>
        <v>2.0618174721898086E-4</v>
      </c>
      <c r="BF405" s="34">
        <f t="shared" si="430"/>
        <v>6.3217092335365876E-6</v>
      </c>
      <c r="BG405" s="53">
        <f t="shared" si="431"/>
        <v>1.2876533579904148E-3</v>
      </c>
      <c r="BH405" s="32">
        <v>4.4066171652756836E-6</v>
      </c>
      <c r="BI405" s="33">
        <v>3.5633329363848887E-6</v>
      </c>
      <c r="BJ405" s="33">
        <v>9.6588350839699189E-7</v>
      </c>
      <c r="BK405" s="33">
        <v>-4.9399777321879057E-5</v>
      </c>
      <c r="BL405" s="33">
        <v>1.3508085605185016E-5</v>
      </c>
      <c r="BM405" s="33">
        <v>4.6067452119658014E-7</v>
      </c>
      <c r="BN405" s="33">
        <v>6.9888390397121469E-7</v>
      </c>
      <c r="BO405" s="33">
        <v>2.1439321016170076E-4</v>
      </c>
      <c r="BP405" s="33">
        <v>1.4533172176256492E-5</v>
      </c>
      <c r="BQ405" s="35">
        <v>1.2958648209331347E-3</v>
      </c>
      <c r="BR405" s="32">
        <v>-1.146160940224128E-5</v>
      </c>
      <c r="BS405" s="33">
        <v>-1.2304893631132074E-5</v>
      </c>
      <c r="BT405" s="33">
        <v>-1.4902343059119971E-5</v>
      </c>
      <c r="BU405" s="33">
        <v>-6.526800388939602E-5</v>
      </c>
      <c r="BV405" s="33">
        <v>-2.3601409623319469E-6</v>
      </c>
      <c r="BW405" s="33">
        <v>-1.588901845384072E-5</v>
      </c>
      <c r="BX405" s="33">
        <v>-1.5169342663545748E-5</v>
      </c>
      <c r="BY405" s="33">
        <v>1.985249835941838E-4</v>
      </c>
      <c r="BZ405" s="33">
        <v>-1.3350543912604707E-6</v>
      </c>
      <c r="CA405" s="35">
        <v>1.2799965943656177E-3</v>
      </c>
      <c r="CB405" s="52">
        <v>-3.8048457774442213E-6</v>
      </c>
      <c r="CC405" s="34">
        <v>-4.6481300063350162E-6</v>
      </c>
      <c r="CD405" s="34">
        <v>-7.245579434322913E-6</v>
      </c>
      <c r="CE405" s="34">
        <v>-5.7611240264598962E-5</v>
      </c>
      <c r="CF405" s="34">
        <v>5.2966226624651114E-6</v>
      </c>
      <c r="CG405" s="34">
        <v>-7.4800917317929816E-6</v>
      </c>
      <c r="CH405" s="34">
        <v>-7.5125790387486902E-6</v>
      </c>
      <c r="CI405" s="34">
        <v>2.0618174721898086E-4</v>
      </c>
      <c r="CJ405" s="34">
        <v>6.3217092335365876E-6</v>
      </c>
      <c r="CK405" s="53">
        <v>1.2876533579904148E-3</v>
      </c>
      <c r="CL405" s="33">
        <v>0</v>
      </c>
      <c r="CM405" s="33">
        <f t="shared" si="387"/>
        <v>8.6818133805364184E-3</v>
      </c>
      <c r="CN405" s="33">
        <f t="shared" si="388"/>
        <v>4.327440155457607E-3</v>
      </c>
      <c r="CO405" s="33">
        <f t="shared" si="389"/>
        <v>3.4521988589422126E-3</v>
      </c>
      <c r="CP405" s="33">
        <f t="shared" si="390"/>
        <v>3.6376305717542579E-3</v>
      </c>
      <c r="CQ405" s="33">
        <f t="shared" si="391"/>
        <v>2.9866873368815661E-3</v>
      </c>
      <c r="CR405" s="33">
        <f t="shared" si="392"/>
        <v>3.0184675505007252E-3</v>
      </c>
      <c r="CS405" s="33">
        <f t="shared" si="393"/>
        <v>7.3606593870394477E-3</v>
      </c>
      <c r="CT405" s="33">
        <f t="shared" si="394"/>
        <v>7.6220170160061773E-3</v>
      </c>
      <c r="CU405" s="33">
        <f t="shared" si="395"/>
        <v>3.0525490368102925E-3</v>
      </c>
      <c r="CV405" s="33">
        <f t="shared" si="396"/>
        <v>4.2653515766604144E-3</v>
      </c>
      <c r="CW405" s="33">
        <f t="shared" si="397"/>
        <v>5.9506263478039667E-3</v>
      </c>
      <c r="CX405" s="35">
        <f t="shared" si="398"/>
        <v>7.7101560248094003E-3</v>
      </c>
    </row>
    <row r="406" spans="1:102" x14ac:dyDescent="0.3">
      <c r="A406" s="21">
        <v>43626</v>
      </c>
      <c r="B406" s="22">
        <v>2886.73</v>
      </c>
      <c r="C406" s="23">
        <v>5147.76</v>
      </c>
      <c r="D406" s="23">
        <v>5792.5569999999998</v>
      </c>
      <c r="E406" s="23">
        <f t="shared" si="432"/>
        <v>5125.3252682840966</v>
      </c>
      <c r="F406" s="23">
        <f>VLOOKUP($A406,Data!S$7:T$800,2,0)</f>
        <v>284.39860099999999</v>
      </c>
      <c r="G406" s="23">
        <f>VLOOKUP($A406,Data!V$7:Y$800,4,0)</f>
        <v>28.054787144373677</v>
      </c>
      <c r="H406" s="23">
        <f>VLOOKUP($A406,Data!P$7:Q$800,2,0)</f>
        <v>50.998600000000003</v>
      </c>
      <c r="I406" s="23">
        <f>VLOOKUP($A406,Data!K$7:N$800,4,0)</f>
        <v>53.427132763245261</v>
      </c>
      <c r="J406" s="23">
        <f>VLOOKUP($A406,Data!AA$7:AB$800,2,0)</f>
        <v>522.25840000000005</v>
      </c>
      <c r="K406" s="23" t="e">
        <f>VLOOKUP($A406,Data!AD$7:AE$800,2,0)</f>
        <v>#N/A</v>
      </c>
      <c r="L406" s="23">
        <f>VLOOKUP($A406,Data!AL$7:AO$800,4,0)</f>
        <v>281.67953923421391</v>
      </c>
      <c r="M406" s="23">
        <f>VLOOKUP($A406,Data!AG$7:AJ$800,4,0)</f>
        <v>28.442687672850525</v>
      </c>
      <c r="N406" s="23">
        <f>VLOOKUP($A406,Data!AQ$7:AU$800,5,0)</f>
        <v>28.641725846946276</v>
      </c>
      <c r="O406" s="24">
        <f>VLOOKUP($A406,Data!AQ$7:AW$800,7,0)</f>
        <v>28.637675757564452</v>
      </c>
      <c r="P406" s="32">
        <f t="shared" si="399"/>
        <v>4.6600819951694294E-3</v>
      </c>
      <c r="Q406" s="33">
        <f t="shared" si="385"/>
        <v>4.6644521903409508E-3</v>
      </c>
      <c r="R406" s="33">
        <f t="shared" si="386"/>
        <v>4.6648597619596277E-3</v>
      </c>
      <c r="S406" s="34">
        <f t="shared" si="400"/>
        <v>4.6641430969410983E-3</v>
      </c>
      <c r="T406" s="33">
        <f t="shared" si="401"/>
        <v>4.6611667814908664E-3</v>
      </c>
      <c r="U406" s="33">
        <f t="shared" si="373"/>
        <v>4.6613154092653986E-3</v>
      </c>
      <c r="V406" s="33">
        <f t="shared" si="374"/>
        <v>4.6609668649777447E-3</v>
      </c>
      <c r="W406" s="33">
        <f t="shared" si="375"/>
        <v>4.7558075727089921E-3</v>
      </c>
      <c r="X406" s="33">
        <f t="shared" si="376"/>
        <v>4.6597379443251707E-3</v>
      </c>
      <c r="Y406" s="33" t="e">
        <f t="shared" si="377"/>
        <v>#N/A</v>
      </c>
      <c r="Z406" s="33">
        <f t="shared" si="378"/>
        <v>4.6696103354044727E-3</v>
      </c>
      <c r="AA406" s="33">
        <f t="shared" si="379"/>
        <v>4.7491338657059678E-3</v>
      </c>
      <c r="AB406" s="33">
        <f t="shared" si="380"/>
        <v>4.7101764473773677E-3</v>
      </c>
      <c r="AC406" s="35">
        <f t="shared" si="381"/>
        <v>4.8960536260145293E-3</v>
      </c>
      <c r="AD406" s="32">
        <f t="shared" si="402"/>
        <v>-3.2854088500844369E-6</v>
      </c>
      <c r="AE406" s="33">
        <f t="shared" si="403"/>
        <v>-3.136781075552264E-6</v>
      </c>
      <c r="AF406" s="33">
        <f t="shared" si="404"/>
        <v>-3.4853253632061154E-6</v>
      </c>
      <c r="AG406" s="33">
        <f t="shared" si="405"/>
        <v>9.1355382368041305E-5</v>
      </c>
      <c r="AH406" s="33">
        <f t="shared" si="406"/>
        <v>-4.714246015780077E-6</v>
      </c>
      <c r="AI406" s="33" t="e">
        <f t="shared" si="407"/>
        <v>#N/A</v>
      </c>
      <c r="AJ406" s="33">
        <f t="shared" si="408"/>
        <v>5.1581450635218573E-6</v>
      </c>
      <c r="AK406" s="33">
        <f t="shared" si="409"/>
        <v>8.4681675365017028E-5</v>
      </c>
      <c r="AL406" s="33">
        <f t="shared" si="410"/>
        <v>4.5724257036416915E-5</v>
      </c>
      <c r="AM406" s="35">
        <f t="shared" si="411"/>
        <v>2.3160143567357849E-4</v>
      </c>
      <c r="AN406" s="52">
        <f t="shared" si="412"/>
        <v>-3.6929804687613199E-6</v>
      </c>
      <c r="AO406" s="34">
        <f t="shared" si="413"/>
        <v>-3.544352694229147E-6</v>
      </c>
      <c r="AP406" s="34">
        <f t="shared" si="414"/>
        <v>-3.8928969818829984E-6</v>
      </c>
      <c r="AQ406" s="34">
        <f t="shared" si="415"/>
        <v>9.0947810749364422E-5</v>
      </c>
      <c r="AR406" s="34">
        <f t="shared" si="416"/>
        <v>-5.1218176344569599E-6</v>
      </c>
      <c r="AS406" s="34" t="e">
        <f t="shared" si="417"/>
        <v>#N/A</v>
      </c>
      <c r="AT406" s="34">
        <f t="shared" si="418"/>
        <v>4.7505734448449743E-6</v>
      </c>
      <c r="AU406" s="34">
        <f t="shared" si="419"/>
        <v>8.4274103746340145E-5</v>
      </c>
      <c r="AV406" s="34">
        <f t="shared" si="420"/>
        <v>4.5316685417740032E-5</v>
      </c>
      <c r="AW406" s="53">
        <f t="shared" si="421"/>
        <v>2.3119386405490161E-4</v>
      </c>
      <c r="AX406" s="52">
        <f t="shared" si="422"/>
        <v>-2.9763154503203992E-6</v>
      </c>
      <c r="AY406" s="34">
        <f t="shared" si="423"/>
        <v>-2.8276876757882263E-6</v>
      </c>
      <c r="AZ406" s="34">
        <f t="shared" si="424"/>
        <v>-3.1762319634420777E-6</v>
      </c>
      <c r="BA406" s="34">
        <f t="shared" si="425"/>
        <v>9.1664475767805342E-5</v>
      </c>
      <c r="BB406" s="34">
        <f t="shared" si="426"/>
        <v>-4.4051526160160392E-6</v>
      </c>
      <c r="BC406" s="34" t="e">
        <f t="shared" si="427"/>
        <v>#N/A</v>
      </c>
      <c r="BD406" s="34">
        <f t="shared" si="428"/>
        <v>5.467238463285895E-6</v>
      </c>
      <c r="BE406" s="34">
        <f t="shared" si="429"/>
        <v>8.4990768764781066E-5</v>
      </c>
      <c r="BF406" s="34">
        <f t="shared" si="430"/>
        <v>4.6033350436180953E-5</v>
      </c>
      <c r="BG406" s="53">
        <f t="shared" si="431"/>
        <v>2.3191052907334253E-4</v>
      </c>
      <c r="BH406" s="32">
        <v>-3.2854088500844369E-6</v>
      </c>
      <c r="BI406" s="33">
        <v>-3.136781075552264E-6</v>
      </c>
      <c r="BJ406" s="33">
        <v>-3.4853253632061154E-6</v>
      </c>
      <c r="BK406" s="33">
        <v>9.1355382368041305E-5</v>
      </c>
      <c r="BL406" s="33">
        <v>-4.714246015780077E-6</v>
      </c>
      <c r="BM406" s="33"/>
      <c r="BN406" s="33">
        <v>5.1581450635218573E-6</v>
      </c>
      <c r="BO406" s="33">
        <v>8.4681675365017028E-5</v>
      </c>
      <c r="BP406" s="33">
        <v>4.5724257036416915E-5</v>
      </c>
      <c r="BQ406" s="35">
        <v>2.3160143567357849E-4</v>
      </c>
      <c r="BR406" s="32">
        <v>-3.6929804687613199E-6</v>
      </c>
      <c r="BS406" s="33">
        <v>-3.544352694229147E-6</v>
      </c>
      <c r="BT406" s="33">
        <v>-3.8928969818829984E-6</v>
      </c>
      <c r="BU406" s="33">
        <v>9.0947810749364422E-5</v>
      </c>
      <c r="BV406" s="33">
        <v>-5.1218176344569599E-6</v>
      </c>
      <c r="BW406" s="33"/>
      <c r="BX406" s="33">
        <v>4.7505734448449743E-6</v>
      </c>
      <c r="BY406" s="33">
        <v>8.4274103746340145E-5</v>
      </c>
      <c r="BZ406" s="33">
        <v>4.5316685417740032E-5</v>
      </c>
      <c r="CA406" s="35">
        <v>2.3119386405490161E-4</v>
      </c>
      <c r="CB406" s="52">
        <v>-2.9763154503203992E-6</v>
      </c>
      <c r="CC406" s="34">
        <v>-2.8276876757882263E-6</v>
      </c>
      <c r="CD406" s="34">
        <v>-3.1762319634420777E-6</v>
      </c>
      <c r="CE406" s="34">
        <v>9.1664475767805342E-5</v>
      </c>
      <c r="CF406" s="34">
        <v>-4.4051526160160392E-6</v>
      </c>
      <c r="CG406" s="34"/>
      <c r="CH406" s="34">
        <v>5.467238463285895E-6</v>
      </c>
      <c r="CI406" s="34">
        <v>8.4990768764781066E-5</v>
      </c>
      <c r="CJ406" s="34">
        <v>4.6033350436180953E-5</v>
      </c>
      <c r="CK406" s="53">
        <v>2.3191052907334253E-4</v>
      </c>
      <c r="CL406" s="33">
        <v>0</v>
      </c>
      <c r="CM406" s="33">
        <f t="shared" si="387"/>
        <v>8.6658026044585945E-3</v>
      </c>
      <c r="CN406" s="33">
        <f t="shared" si="388"/>
        <v>4.319190629515246E-3</v>
      </c>
      <c r="CO406" s="33">
        <f t="shared" si="389"/>
        <v>3.4477756567681261E-3</v>
      </c>
      <c r="CP406" s="33">
        <f t="shared" si="390"/>
        <v>3.6340531636662732E-3</v>
      </c>
      <c r="CQ406" s="33">
        <f t="shared" si="391"/>
        <v>2.9857182645500746E-3</v>
      </c>
      <c r="CR406" s="33">
        <f t="shared" si="392"/>
        <v>3.0680344867572984E-3</v>
      </c>
      <c r="CS406" s="33">
        <f t="shared" si="393"/>
        <v>7.3470477733093009E-3</v>
      </c>
      <c r="CT406" s="33" t="e">
        <f t="shared" si="394"/>
        <v>#N/A</v>
      </c>
      <c r="CU406" s="33">
        <f t="shared" si="395"/>
        <v>3.0518477993397575E-3</v>
      </c>
      <c r="CV406" s="33">
        <f t="shared" si="396"/>
        <v>4.0500223050965456E-3</v>
      </c>
      <c r="CW406" s="33">
        <f t="shared" si="397"/>
        <v>5.9360023044980892E-3</v>
      </c>
      <c r="CX406" s="35">
        <f t="shared" si="398"/>
        <v>6.405579888149493E-3</v>
      </c>
    </row>
    <row r="407" spans="1:102" x14ac:dyDescent="0.3">
      <c r="A407" s="21">
        <v>43623</v>
      </c>
      <c r="B407" s="22">
        <v>2873.34</v>
      </c>
      <c r="C407" s="23">
        <v>5123.8599999999997</v>
      </c>
      <c r="D407" s="23">
        <v>5765.6610000000001</v>
      </c>
      <c r="E407" s="23">
        <f t="shared" si="432"/>
        <v>5101.5309976973549</v>
      </c>
      <c r="F407" s="23">
        <f>VLOOKUP($A407,Data!S$7:T$800,2,0)</f>
        <v>283.07912199999998</v>
      </c>
      <c r="G407" s="23">
        <f>VLOOKUP($A407,Data!V$7:Y$800,4,0)</f>
        <v>27.924621675061807</v>
      </c>
      <c r="H407" s="23">
        <f>VLOOKUP($A407,Data!P$7:Q$800,2,0)</f>
        <v>50.762</v>
      </c>
      <c r="I407" s="23">
        <f>VLOOKUP($A407,Data!K$7:N$800,4,0)</f>
        <v>53.174246280113209</v>
      </c>
      <c r="J407" s="23">
        <f>VLOOKUP($A407,Data!AA$7:AB$800,2,0)</f>
        <v>519.83609999999999</v>
      </c>
      <c r="K407" s="23">
        <f>VLOOKUP($A407,Data!AD$7:AE$800,2,0)</f>
        <v>52.520899999999997</v>
      </c>
      <c r="L407" s="23">
        <f>VLOOKUP($A407,Data!AL$7:AO$800,4,0)</f>
        <v>280.37031909442993</v>
      </c>
      <c r="M407" s="23">
        <f>VLOOKUP($A407,Data!AG$7:AJ$800,4,0)</f>
        <v>28.308248013530662</v>
      </c>
      <c r="N407" s="23">
        <f>VLOOKUP($A407,Data!AQ$7:AU$800,5,0)</f>
        <v>28.507450723971456</v>
      </c>
      <c r="O407" s="24">
        <f>VLOOKUP($A407,Data!AQ$7:AW$800,7,0)</f>
        <v>28.4981473001409</v>
      </c>
      <c r="P407" s="32">
        <f t="shared" si="399"/>
        <v>1.0497663083042452E-2</v>
      </c>
      <c r="Q407" s="33">
        <f t="shared" si="385"/>
        <v>1.0565470614106731E-2</v>
      </c>
      <c r="R407" s="33">
        <f t="shared" si="386"/>
        <v>1.0593982353003017E-2</v>
      </c>
      <c r="S407" s="34">
        <f t="shared" si="400"/>
        <v>1.0579534462508932E-2</v>
      </c>
      <c r="T407" s="33">
        <f t="shared" si="401"/>
        <v>1.0578124021610735E-2</v>
      </c>
      <c r="U407" s="33">
        <f t="shared" si="373"/>
        <v>1.0578102775532505E-2</v>
      </c>
      <c r="V407" s="33">
        <f t="shared" si="374"/>
        <v>1.0571161235093829E-2</v>
      </c>
      <c r="W407" s="33">
        <f t="shared" si="375"/>
        <v>1.0536044362291941E-2</v>
      </c>
      <c r="X407" s="33">
        <f t="shared" si="376"/>
        <v>1.059004600995328E-2</v>
      </c>
      <c r="Y407" s="33">
        <f t="shared" si="377"/>
        <v>1.0578956381527282E-2</v>
      </c>
      <c r="Z407" s="33">
        <f t="shared" si="378"/>
        <v>1.0576937225031502E-2</v>
      </c>
      <c r="AA407" s="33">
        <f t="shared" si="379"/>
        <v>1.0545963302851513E-2</v>
      </c>
      <c r="AB407" s="33">
        <f t="shared" si="380"/>
        <v>1.0581009224841287E-2</v>
      </c>
      <c r="AC407" s="35">
        <f t="shared" si="381"/>
        <v>1.0717035642398676E-2</v>
      </c>
      <c r="AD407" s="32">
        <f t="shared" si="402"/>
        <v>1.2653407504004122E-5</v>
      </c>
      <c r="AE407" s="33">
        <f t="shared" si="403"/>
        <v>1.2632161425774058E-5</v>
      </c>
      <c r="AF407" s="33">
        <f t="shared" si="404"/>
        <v>5.6906209870977165E-6</v>
      </c>
      <c r="AG407" s="33">
        <f t="shared" si="405"/>
        <v>-2.9426251814790305E-5</v>
      </c>
      <c r="AH407" s="33">
        <f t="shared" si="406"/>
        <v>2.4575395846548886E-5</v>
      </c>
      <c r="AI407" s="33">
        <f t="shared" si="407"/>
        <v>1.3485767420551298E-5</v>
      </c>
      <c r="AJ407" s="33">
        <f t="shared" si="408"/>
        <v>1.1466610924770748E-5</v>
      </c>
      <c r="AK407" s="33">
        <f t="shared" si="409"/>
        <v>-1.9507311255217985E-5</v>
      </c>
      <c r="AL407" s="33">
        <f t="shared" si="410"/>
        <v>1.5538610734555647E-5</v>
      </c>
      <c r="AM407" s="35">
        <f t="shared" si="411"/>
        <v>1.5156502829194451E-4</v>
      </c>
      <c r="AN407" s="52">
        <f t="shared" si="412"/>
        <v>-1.585833139228221E-5</v>
      </c>
      <c r="AO407" s="34">
        <f t="shared" si="413"/>
        <v>-1.5879577470512274E-5</v>
      </c>
      <c r="AP407" s="34">
        <f t="shared" si="414"/>
        <v>-2.2821117909188615E-5</v>
      </c>
      <c r="AQ407" s="34">
        <f t="shared" si="415"/>
        <v>-5.7937990711076637E-5</v>
      </c>
      <c r="AR407" s="34">
        <f t="shared" si="416"/>
        <v>-3.9363430497374452E-6</v>
      </c>
      <c r="AS407" s="34">
        <f t="shared" si="417"/>
        <v>-1.5025971475735034E-5</v>
      </c>
      <c r="AT407" s="34">
        <f t="shared" si="418"/>
        <v>-1.7045127971515583E-5</v>
      </c>
      <c r="AU407" s="34">
        <f t="shared" si="419"/>
        <v>-4.8019050151504317E-5</v>
      </c>
      <c r="AV407" s="34">
        <f t="shared" si="420"/>
        <v>-1.2973128161730685E-5</v>
      </c>
      <c r="AW407" s="53">
        <f t="shared" si="421"/>
        <v>1.2305328939565818E-4</v>
      </c>
      <c r="AX407" s="52">
        <f t="shared" si="422"/>
        <v>-1.4104408982973382E-6</v>
      </c>
      <c r="AY407" s="34">
        <f t="shared" si="423"/>
        <v>-1.4316869765274021E-6</v>
      </c>
      <c r="AZ407" s="34">
        <f t="shared" si="424"/>
        <v>-8.3732274152037434E-6</v>
      </c>
      <c r="BA407" s="34">
        <f t="shared" si="425"/>
        <v>-4.3490100217091765E-5</v>
      </c>
      <c r="BB407" s="34">
        <f t="shared" si="426"/>
        <v>1.0511547444247427E-5</v>
      </c>
      <c r="BC407" s="34">
        <f t="shared" si="427"/>
        <v>-5.7808098175016198E-7</v>
      </c>
      <c r="BD407" s="34">
        <f t="shared" si="428"/>
        <v>-2.5972374775307117E-6</v>
      </c>
      <c r="BE407" s="34">
        <f t="shared" si="429"/>
        <v>-3.3571159657519445E-5</v>
      </c>
      <c r="BF407" s="34">
        <f t="shared" si="430"/>
        <v>1.474762332254187E-6</v>
      </c>
      <c r="BG407" s="53">
        <f t="shared" si="431"/>
        <v>1.3750117988964305E-4</v>
      </c>
      <c r="BH407" s="32">
        <v>1.2653407504004122E-5</v>
      </c>
      <c r="BI407" s="33">
        <v>1.2632161425774058E-5</v>
      </c>
      <c r="BJ407" s="33">
        <v>5.6906209870977165E-6</v>
      </c>
      <c r="BK407" s="33">
        <v>-2.9426251814790305E-5</v>
      </c>
      <c r="BL407" s="33">
        <v>2.4575395846548886E-5</v>
      </c>
      <c r="BM407" s="33">
        <v>1.3485767420551298E-5</v>
      </c>
      <c r="BN407" s="33">
        <v>1.1466610924770748E-5</v>
      </c>
      <c r="BO407" s="33">
        <v>-1.9507311255217985E-5</v>
      </c>
      <c r="BP407" s="33">
        <v>1.5538610734555647E-5</v>
      </c>
      <c r="BQ407" s="35">
        <v>1.5156502829194451E-4</v>
      </c>
      <c r="BR407" s="32">
        <v>-1.585833139228221E-5</v>
      </c>
      <c r="BS407" s="33">
        <v>-1.5879577470512274E-5</v>
      </c>
      <c r="BT407" s="33">
        <v>-2.2821117909188615E-5</v>
      </c>
      <c r="BU407" s="33">
        <v>-5.7937990711076637E-5</v>
      </c>
      <c r="BV407" s="33">
        <v>-3.9363430497374452E-6</v>
      </c>
      <c r="BW407" s="33">
        <v>-1.5025971475735034E-5</v>
      </c>
      <c r="BX407" s="33">
        <v>-1.7045127971515583E-5</v>
      </c>
      <c r="BY407" s="33">
        <v>-4.8019050151504317E-5</v>
      </c>
      <c r="BZ407" s="33">
        <v>-1.2973128161730685E-5</v>
      </c>
      <c r="CA407" s="35">
        <v>1.2305328939565818E-4</v>
      </c>
      <c r="CB407" s="52">
        <v>-1.4104408982973382E-6</v>
      </c>
      <c r="CC407" s="34">
        <v>-1.4316869765274021E-6</v>
      </c>
      <c r="CD407" s="34">
        <v>-8.3732274152037434E-6</v>
      </c>
      <c r="CE407" s="34">
        <v>-4.3490100217091765E-5</v>
      </c>
      <c r="CF407" s="34">
        <v>1.0511547444247427E-5</v>
      </c>
      <c r="CG407" s="34">
        <v>-5.7808098175016198E-7</v>
      </c>
      <c r="CH407" s="34">
        <v>-2.5972374775307117E-6</v>
      </c>
      <c r="CI407" s="34">
        <v>-3.3571159657519445E-5</v>
      </c>
      <c r="CJ407" s="34">
        <v>1.474762332254187E-6</v>
      </c>
      <c r="CK407" s="53">
        <v>1.3750117988964305E-4</v>
      </c>
      <c r="CL407" s="33">
        <v>0</v>
      </c>
      <c r="CM407" s="33">
        <f t="shared" si="387"/>
        <v>8.6653934097409291E-3</v>
      </c>
      <c r="CN407" s="33">
        <f t="shared" si="388"/>
        <v>4.3194996167874589E-3</v>
      </c>
      <c r="CO407" s="33">
        <f t="shared" si="389"/>
        <v>3.4510570976278299E-3</v>
      </c>
      <c r="CP407" s="33">
        <f t="shared" si="390"/>
        <v>3.6371867373958811E-3</v>
      </c>
      <c r="CQ407" s="33">
        <f t="shared" si="391"/>
        <v>2.989197778215047E-3</v>
      </c>
      <c r="CR407" s="33">
        <f t="shared" si="392"/>
        <v>2.976832561731424E-3</v>
      </c>
      <c r="CS407" s="33">
        <f t="shared" si="393"/>
        <v>7.3517746292059982E-3</v>
      </c>
      <c r="CT407" s="33">
        <f t="shared" si="394"/>
        <v>7.6215548401012967E-3</v>
      </c>
      <c r="CU407" s="33">
        <f t="shared" si="395"/>
        <v>3.0466979601448951E-3</v>
      </c>
      <c r="CV407" s="33">
        <f t="shared" si="396"/>
        <v>3.9653995518409424E-3</v>
      </c>
      <c r="CW407" s="33">
        <f t="shared" si="397"/>
        <v>5.8902222602528198E-3</v>
      </c>
      <c r="CX407" s="35">
        <f t="shared" si="398"/>
        <v>6.1736305473885089E-3</v>
      </c>
    </row>
    <row r="408" spans="1:102" x14ac:dyDescent="0.3">
      <c r="A408" s="21">
        <v>43622</v>
      </c>
      <c r="B408" s="22">
        <v>2843.49</v>
      </c>
      <c r="C408" s="23">
        <v>5070.29</v>
      </c>
      <c r="D408" s="23">
        <v>5705.22</v>
      </c>
      <c r="E408" s="23">
        <f t="shared" si="432"/>
        <v>5048.1241938178337</v>
      </c>
      <c r="F408" s="23">
        <f>VLOOKUP($A408,Data!S$7:T$800,2,0)</f>
        <v>280.11601999999999</v>
      </c>
      <c r="G408" s="23">
        <f>VLOOKUP($A408,Data!V$7:Y$800,4,0)</f>
        <v>27.632324110692082</v>
      </c>
      <c r="H408" s="23">
        <f>VLOOKUP($A408,Data!P$7:Q$800,2,0)</f>
        <v>50.231000000000002</v>
      </c>
      <c r="I408" s="23">
        <f>VLOOKUP($A408,Data!K$7:N$800,4,0)</f>
        <v>52.619841297862166</v>
      </c>
      <c r="J408" s="23">
        <f>VLOOKUP($A408,Data!AA$7:AB$800,2,0)</f>
        <v>514.38869999999997</v>
      </c>
      <c r="K408" s="23">
        <f>VLOOKUP($A408,Data!AD$7:AE$800,2,0)</f>
        <v>51.9711</v>
      </c>
      <c r="L408" s="23">
        <f>VLOOKUP($A408,Data!AL$7:AO$800,4,0)</f>
        <v>277.43589702759874</v>
      </c>
      <c r="M408" s="23">
        <f>VLOOKUP($A408,Data!AG$7:AJ$800,4,0)</f>
        <v>28.012825780836785</v>
      </c>
      <c r="N408" s="23">
        <f>VLOOKUP($A408,Data!AQ$7:AU$800,5,0)</f>
        <v>28.208971338020579</v>
      </c>
      <c r="O408" s="24">
        <f>VLOOKUP($A408,Data!AQ$7:AW$800,7,0)</f>
        <v>28.19597008378101</v>
      </c>
      <c r="P408" s="32">
        <f t="shared" si="399"/>
        <v>6.1355554376094634E-3</v>
      </c>
      <c r="Q408" s="33">
        <f t="shared" si="385"/>
        <v>6.3273929672258422E-3</v>
      </c>
      <c r="R408" s="33">
        <f t="shared" si="386"/>
        <v>6.4086620131982297E-3</v>
      </c>
      <c r="S408" s="34">
        <f t="shared" si="400"/>
        <v>6.3676960268599144E-3</v>
      </c>
      <c r="T408" s="33">
        <f t="shared" si="401"/>
        <v>6.366349177619357E-3</v>
      </c>
      <c r="U408" s="33">
        <f t="shared" si="373"/>
        <v>6.368131301787372E-3</v>
      </c>
      <c r="V408" s="33">
        <f t="shared" si="374"/>
        <v>6.3630207519422832E-3</v>
      </c>
      <c r="W408" s="33">
        <f t="shared" si="375"/>
        <v>6.3244047619048782E-3</v>
      </c>
      <c r="X408" s="33">
        <f t="shared" si="376"/>
        <v>6.4063948122756731E-3</v>
      </c>
      <c r="Y408" s="33">
        <f t="shared" si="377"/>
        <v>6.3980542479089575E-3</v>
      </c>
      <c r="Z408" s="33">
        <f t="shared" si="378"/>
        <v>6.359159788476898E-3</v>
      </c>
      <c r="AA408" s="33">
        <f t="shared" si="379"/>
        <v>6.3775464073174692E-3</v>
      </c>
      <c r="AB408" s="33">
        <f t="shared" si="380"/>
        <v>6.3397354548757612E-3</v>
      </c>
      <c r="AC408" s="35">
        <f t="shared" si="381"/>
        <v>9.0386883259101491E-3</v>
      </c>
      <c r="AD408" s="32">
        <f t="shared" si="402"/>
        <v>3.8956210393514823E-5</v>
      </c>
      <c r="AE408" s="33">
        <f t="shared" si="403"/>
        <v>4.0738334561529754E-5</v>
      </c>
      <c r="AF408" s="33">
        <f t="shared" si="404"/>
        <v>3.5627784716441013E-5</v>
      </c>
      <c r="AG408" s="33">
        <f t="shared" si="405"/>
        <v>-2.9882053209639992E-6</v>
      </c>
      <c r="AH408" s="33">
        <f t="shared" si="406"/>
        <v>7.9001845049830877E-5</v>
      </c>
      <c r="AI408" s="33">
        <f t="shared" si="407"/>
        <v>7.066128068311528E-5</v>
      </c>
      <c r="AJ408" s="33">
        <f t="shared" si="408"/>
        <v>3.1766821251055788E-5</v>
      </c>
      <c r="AK408" s="33">
        <f t="shared" si="409"/>
        <v>5.0153440091627033E-5</v>
      </c>
      <c r="AL408" s="33">
        <f t="shared" si="410"/>
        <v>1.2342487649918965E-5</v>
      </c>
      <c r="AM408" s="35">
        <f t="shared" si="411"/>
        <v>2.7112953586843069E-3</v>
      </c>
      <c r="AN408" s="52">
        <f t="shared" si="412"/>
        <v>-4.2312835578872665E-5</v>
      </c>
      <c r="AO408" s="34">
        <f t="shared" si="413"/>
        <v>-4.0530711410857734E-5</v>
      </c>
      <c r="AP408" s="34">
        <f t="shared" si="414"/>
        <v>-4.5641261255946475E-5</v>
      </c>
      <c r="AQ408" s="34">
        <f t="shared" si="415"/>
        <v>-8.4257251293351487E-5</v>
      </c>
      <c r="AR408" s="34">
        <f t="shared" si="416"/>
        <v>-2.2672009225566114E-6</v>
      </c>
      <c r="AS408" s="34">
        <f t="shared" si="417"/>
        <v>-1.0607765289272209E-5</v>
      </c>
      <c r="AT408" s="34">
        <f t="shared" si="418"/>
        <v>-4.95022247213317E-5</v>
      </c>
      <c r="AU408" s="34">
        <f t="shared" si="419"/>
        <v>-3.1115605880760455E-5</v>
      </c>
      <c r="AV408" s="34">
        <f t="shared" si="420"/>
        <v>-6.8926558322468523E-5</v>
      </c>
      <c r="AW408" s="53">
        <f t="shared" si="421"/>
        <v>2.6300263127119194E-3</v>
      </c>
      <c r="AX408" s="52">
        <f t="shared" si="422"/>
        <v>-1.3468492405799282E-6</v>
      </c>
      <c r="AY408" s="34">
        <f t="shared" si="423"/>
        <v>4.3527492743500318E-7</v>
      </c>
      <c r="AZ408" s="34">
        <f t="shared" si="424"/>
        <v>-4.6752749176537378E-6</v>
      </c>
      <c r="BA408" s="34">
        <f t="shared" si="425"/>
        <v>-4.329126495505875E-5</v>
      </c>
      <c r="BB408" s="34">
        <f t="shared" si="426"/>
        <v>3.8698785415736126E-5</v>
      </c>
      <c r="BC408" s="34">
        <f t="shared" si="427"/>
        <v>3.0358221049020528E-5</v>
      </c>
      <c r="BD408" s="34">
        <f t="shared" si="428"/>
        <v>-8.5362383830389632E-6</v>
      </c>
      <c r="BE408" s="34">
        <f t="shared" si="429"/>
        <v>9.8503804575322818E-6</v>
      </c>
      <c r="BF408" s="34">
        <f t="shared" si="430"/>
        <v>-2.7960571984175786E-5</v>
      </c>
      <c r="BG408" s="53">
        <f t="shared" si="431"/>
        <v>2.6709922990502122E-3</v>
      </c>
      <c r="BH408" s="32">
        <v>3.8956210393514823E-5</v>
      </c>
      <c r="BI408" s="33">
        <v>4.0738334561529754E-5</v>
      </c>
      <c r="BJ408" s="33">
        <v>3.5627784716441013E-5</v>
      </c>
      <c r="BK408" s="33">
        <v>-2.9882053209639992E-6</v>
      </c>
      <c r="BL408" s="33">
        <v>7.9001845049830877E-5</v>
      </c>
      <c r="BM408" s="33">
        <v>7.066128068311528E-5</v>
      </c>
      <c r="BN408" s="33">
        <v>3.1766821251055788E-5</v>
      </c>
      <c r="BO408" s="33">
        <v>5.0153440091627033E-5</v>
      </c>
      <c r="BP408" s="33">
        <v>1.2342487649918965E-5</v>
      </c>
      <c r="BQ408" s="35">
        <v>2.7112953586843069E-3</v>
      </c>
      <c r="BR408" s="32">
        <v>-4.2312835578872665E-5</v>
      </c>
      <c r="BS408" s="33">
        <v>-4.0530711410857734E-5</v>
      </c>
      <c r="BT408" s="33">
        <v>-4.5641261255946475E-5</v>
      </c>
      <c r="BU408" s="33">
        <v>-8.4257251293351487E-5</v>
      </c>
      <c r="BV408" s="33">
        <v>-2.2672009225566114E-6</v>
      </c>
      <c r="BW408" s="33">
        <v>-1.0607765289272209E-5</v>
      </c>
      <c r="BX408" s="33">
        <v>-4.95022247213317E-5</v>
      </c>
      <c r="BY408" s="33">
        <v>-3.1115605880760455E-5</v>
      </c>
      <c r="BZ408" s="33">
        <v>-6.8926558322468523E-5</v>
      </c>
      <c r="CA408" s="35">
        <v>2.6300263127119194E-3</v>
      </c>
      <c r="CB408" s="52">
        <v>-1.3468492405799282E-6</v>
      </c>
      <c r="CC408" s="34">
        <v>4.3527492743500318E-7</v>
      </c>
      <c r="CD408" s="34">
        <v>-4.6752749176537378E-6</v>
      </c>
      <c r="CE408" s="34">
        <v>-4.329126495505875E-5</v>
      </c>
      <c r="CF408" s="34">
        <v>3.8698785415736126E-5</v>
      </c>
      <c r="CG408" s="34">
        <v>3.0358221049020528E-5</v>
      </c>
      <c r="CH408" s="34">
        <v>-8.5362383830389632E-6</v>
      </c>
      <c r="CI408" s="34">
        <v>9.8503804575322818E-6</v>
      </c>
      <c r="CJ408" s="34">
        <v>-2.7960571984175786E-5</v>
      </c>
      <c r="CK408" s="53">
        <v>2.6709922990502122E-3</v>
      </c>
      <c r="CL408" s="33">
        <v>0</v>
      </c>
      <c r="CM408" s="33">
        <f t="shared" si="387"/>
        <v>8.6369360818399077E-3</v>
      </c>
      <c r="CN408" s="33">
        <f t="shared" si="388"/>
        <v>4.3055228868931206E-3</v>
      </c>
      <c r="CO408" s="33">
        <f t="shared" si="389"/>
        <v>3.4384929278383769E-3</v>
      </c>
      <c r="CP408" s="33">
        <f t="shared" si="390"/>
        <v>3.624641336975154E-3</v>
      </c>
      <c r="CQ408" s="33">
        <f t="shared" si="391"/>
        <v>2.9835498519754644E-3</v>
      </c>
      <c r="CR408" s="33">
        <f t="shared" si="392"/>
        <v>3.006038693471158E-3</v>
      </c>
      <c r="CS408" s="33">
        <f t="shared" si="393"/>
        <v>7.3272779812172395E-3</v>
      </c>
      <c r="CT408" s="33">
        <f t="shared" si="394"/>
        <v>7.6081085380081959E-3</v>
      </c>
      <c r="CU408" s="33">
        <f t="shared" si="395"/>
        <v>3.0353167918231172E-3</v>
      </c>
      <c r="CV408" s="33">
        <f t="shared" si="396"/>
        <v>3.984779833638763E-3</v>
      </c>
      <c r="CW408" s="33">
        <f t="shared" si="397"/>
        <v>5.8747557746741119E-3</v>
      </c>
      <c r="CX408" s="35">
        <f t="shared" si="398"/>
        <v>6.0227468386919725E-3</v>
      </c>
    </row>
    <row r="409" spans="1:102" x14ac:dyDescent="0.3">
      <c r="A409" s="21">
        <v>43621</v>
      </c>
      <c r="B409" s="22">
        <v>2826.15</v>
      </c>
      <c r="C409" s="23">
        <v>5038.41</v>
      </c>
      <c r="D409" s="23">
        <v>5668.89</v>
      </c>
      <c r="E409" s="23">
        <f t="shared" si="432"/>
        <v>5016.1826673767746</v>
      </c>
      <c r="F409" s="23">
        <f>VLOOKUP($A409,Data!S$7:T$800,2,0)</f>
        <v>278.34398499999998</v>
      </c>
      <c r="G409" s="23">
        <f>VLOOKUP($A409,Data!V$7:Y$800,4,0)</f>
        <v>27.457471328059935</v>
      </c>
      <c r="H409" s="23">
        <f>VLOOKUP($A409,Data!P$7:Q$800,2,0)</f>
        <v>49.913400000000003</v>
      </c>
      <c r="I409" s="23">
        <f>VLOOKUP($A409,Data!K$7:N$800,4,0)</f>
        <v>52.28914358915101</v>
      </c>
      <c r="J409" s="23">
        <f>VLOOKUP($A409,Data!AA$7:AB$800,2,0)</f>
        <v>511.11430000000001</v>
      </c>
      <c r="K409" s="23">
        <f>VLOOKUP($A409,Data!AD$7:AE$800,2,0)</f>
        <v>51.640700000000002</v>
      </c>
      <c r="L409" s="23">
        <f>VLOOKUP($A409,Data!AL$7:AO$800,4,0)</f>
        <v>275.6827861396045</v>
      </c>
      <c r="M409" s="23">
        <f>VLOOKUP($A409,Data!AG$7:AJ$800,4,0)</f>
        <v>27.835304832505649</v>
      </c>
      <c r="N409" s="23">
        <f>VLOOKUP($A409,Data!AQ$7:AU$800,5,0)</f>
        <v>28.031260561593385</v>
      </c>
      <c r="O409" s="24">
        <f>VLOOKUP($A409,Data!AQ$7:AW$800,7,0)</f>
        <v>27.94339841474341</v>
      </c>
      <c r="P409" s="32">
        <f t="shared" si="399"/>
        <v>8.1618966421357353E-3</v>
      </c>
      <c r="Q409" s="33">
        <f t="shared" si="385"/>
        <v>8.2466181061393584E-3</v>
      </c>
      <c r="R409" s="33">
        <f t="shared" si="386"/>
        <v>8.2848508886916861E-3</v>
      </c>
      <c r="S409" s="34">
        <f t="shared" si="400"/>
        <v>8.2664077517082928E-3</v>
      </c>
      <c r="T409" s="33">
        <f t="shared" si="401"/>
        <v>8.2622090731185871E-3</v>
      </c>
      <c r="U409" s="33">
        <f t="shared" si="373"/>
        <v>8.2631687083793981E-3</v>
      </c>
      <c r="V409" s="33">
        <f t="shared" si="374"/>
        <v>8.2598551646819729E-3</v>
      </c>
      <c r="W409" s="33">
        <f t="shared" si="375"/>
        <v>8.2520630157538744E-3</v>
      </c>
      <c r="X409" s="33">
        <f t="shared" si="376"/>
        <v>8.2822416894006157E-3</v>
      </c>
      <c r="Y409" s="33">
        <f t="shared" si="377"/>
        <v>8.2608322139265944E-3</v>
      </c>
      <c r="Z409" s="33">
        <f t="shared" si="378"/>
        <v>8.2221629787613271E-3</v>
      </c>
      <c r="AA409" s="33">
        <f t="shared" si="379"/>
        <v>8.2560453499935793E-3</v>
      </c>
      <c r="AB409" s="33">
        <f t="shared" si="380"/>
        <v>8.2624279822769431E-3</v>
      </c>
      <c r="AC409" s="35">
        <f t="shared" si="381"/>
        <v>3.2622307046017429E-3</v>
      </c>
      <c r="AD409" s="32">
        <f t="shared" si="402"/>
        <v>1.5590966979228682E-5</v>
      </c>
      <c r="AE409" s="33">
        <f t="shared" si="403"/>
        <v>1.655060224003968E-5</v>
      </c>
      <c r="AF409" s="33">
        <f t="shared" si="404"/>
        <v>1.3237058542614477E-5</v>
      </c>
      <c r="AG409" s="33">
        <f t="shared" si="405"/>
        <v>5.4449096145159359E-6</v>
      </c>
      <c r="AH409" s="33">
        <f t="shared" si="406"/>
        <v>3.5623583261257252E-5</v>
      </c>
      <c r="AI409" s="33">
        <f t="shared" si="407"/>
        <v>1.4214107787235974E-5</v>
      </c>
      <c r="AJ409" s="33">
        <f t="shared" si="408"/>
        <v>-2.4455127378031349E-5</v>
      </c>
      <c r="AK409" s="33">
        <f t="shared" si="409"/>
        <v>9.4272438542208903E-6</v>
      </c>
      <c r="AL409" s="33">
        <f t="shared" si="410"/>
        <v>1.5809876137584666E-5</v>
      </c>
      <c r="AM409" s="35">
        <f t="shared" si="411"/>
        <v>-4.9843874015376155E-3</v>
      </c>
      <c r="AN409" s="52">
        <f t="shared" si="412"/>
        <v>-2.2641815573098967E-5</v>
      </c>
      <c r="AO409" s="34">
        <f t="shared" si="413"/>
        <v>-2.1682180312287969E-5</v>
      </c>
      <c r="AP409" s="34">
        <f t="shared" si="414"/>
        <v>-2.4995724009713172E-5</v>
      </c>
      <c r="AQ409" s="34">
        <f t="shared" si="415"/>
        <v>-3.2787872937811713E-5</v>
      </c>
      <c r="AR409" s="34">
        <f t="shared" si="416"/>
        <v>-2.6091992910703965E-6</v>
      </c>
      <c r="AS409" s="34">
        <f t="shared" si="417"/>
        <v>-2.4018674765091674E-5</v>
      </c>
      <c r="AT409" s="34">
        <f t="shared" si="418"/>
        <v>-6.2687909930358998E-5</v>
      </c>
      <c r="AU409" s="34">
        <f t="shared" si="419"/>
        <v>-2.8805538698106758E-5</v>
      </c>
      <c r="AV409" s="34">
        <f t="shared" si="420"/>
        <v>-2.2422906414742982E-5</v>
      </c>
      <c r="AW409" s="53">
        <f t="shared" si="421"/>
        <v>-5.0226201840899432E-3</v>
      </c>
      <c r="AX409" s="52">
        <f t="shared" si="422"/>
        <v>-4.1986785896952483E-6</v>
      </c>
      <c r="AY409" s="34">
        <f t="shared" si="423"/>
        <v>-3.2390433288842502E-6</v>
      </c>
      <c r="AZ409" s="34">
        <f t="shared" si="424"/>
        <v>-6.5525870263094532E-6</v>
      </c>
      <c r="BA409" s="34">
        <f t="shared" si="425"/>
        <v>-1.4344735954407994E-5</v>
      </c>
      <c r="BB409" s="34">
        <f t="shared" si="426"/>
        <v>1.5833937692333322E-5</v>
      </c>
      <c r="BC409" s="34">
        <f t="shared" si="427"/>
        <v>-5.5755377816879559E-6</v>
      </c>
      <c r="BD409" s="34">
        <f t="shared" si="428"/>
        <v>-4.424477294695528E-5</v>
      </c>
      <c r="BE409" s="34">
        <f t="shared" si="429"/>
        <v>-1.036240171470304E-5</v>
      </c>
      <c r="BF409" s="34">
        <f t="shared" si="430"/>
        <v>-3.979769431339264E-6</v>
      </c>
      <c r="BG409" s="53">
        <f t="shared" si="431"/>
        <v>-5.0041770471065394E-3</v>
      </c>
      <c r="BH409" s="32">
        <v>1.5590966979228682E-5</v>
      </c>
      <c r="BI409" s="33">
        <v>1.655060224003968E-5</v>
      </c>
      <c r="BJ409" s="33">
        <v>1.3237058542614477E-5</v>
      </c>
      <c r="BK409" s="33">
        <v>5.4449096145159359E-6</v>
      </c>
      <c r="BL409" s="33">
        <v>3.5623583261257252E-5</v>
      </c>
      <c r="BM409" s="33">
        <v>1.4214107787235974E-5</v>
      </c>
      <c r="BN409" s="33">
        <v>-2.4455127378031349E-5</v>
      </c>
      <c r="BO409" s="33">
        <v>9.4272438542208903E-6</v>
      </c>
      <c r="BP409" s="33">
        <v>1.5809876137584666E-5</v>
      </c>
      <c r="BQ409" s="35">
        <v>-4.9843874015376155E-3</v>
      </c>
      <c r="BR409" s="32">
        <v>-2.2641815573098967E-5</v>
      </c>
      <c r="BS409" s="33">
        <v>-2.1682180312287969E-5</v>
      </c>
      <c r="BT409" s="33">
        <v>-2.4995724009713172E-5</v>
      </c>
      <c r="BU409" s="33">
        <v>-3.2787872937811713E-5</v>
      </c>
      <c r="BV409" s="33">
        <v>-2.6091992910703965E-6</v>
      </c>
      <c r="BW409" s="33">
        <v>-2.4018674765091674E-5</v>
      </c>
      <c r="BX409" s="33">
        <v>-6.2687909930358998E-5</v>
      </c>
      <c r="BY409" s="33">
        <v>-2.8805538698106758E-5</v>
      </c>
      <c r="BZ409" s="33">
        <v>-2.2422906414742982E-5</v>
      </c>
      <c r="CA409" s="35">
        <v>-5.0226201840899432E-3</v>
      </c>
      <c r="CB409" s="52">
        <v>-4.1986785896952483E-6</v>
      </c>
      <c r="CC409" s="34">
        <v>-3.2390433288842502E-6</v>
      </c>
      <c r="CD409" s="34">
        <v>-6.5525870263094532E-6</v>
      </c>
      <c r="CE409" s="34">
        <v>-1.4344735954407994E-5</v>
      </c>
      <c r="CF409" s="34">
        <v>1.5833937692333322E-5</v>
      </c>
      <c r="CG409" s="34">
        <v>-5.5755377816879559E-6</v>
      </c>
      <c r="CH409" s="34">
        <v>-4.424477294695528E-5</v>
      </c>
      <c r="CI409" s="34">
        <v>-1.036240171470304E-5</v>
      </c>
      <c r="CJ409" s="34">
        <v>-3.979769431339264E-6</v>
      </c>
      <c r="CK409" s="53">
        <v>-5.0041770471065394E-3</v>
      </c>
      <c r="CL409" s="33">
        <v>0</v>
      </c>
      <c r="CM409" s="33">
        <f t="shared" si="387"/>
        <v>8.5554870993120868E-3</v>
      </c>
      <c r="CN409" s="33">
        <f t="shared" si="388"/>
        <v>4.2653024132635053E-3</v>
      </c>
      <c r="CO409" s="33">
        <f t="shared" si="389"/>
        <v>3.3996500540882657E-3</v>
      </c>
      <c r="CP409" s="33">
        <f t="shared" si="390"/>
        <v>3.5840140603935478E-3</v>
      </c>
      <c r="CQ409" s="33">
        <f t="shared" si="391"/>
        <v>2.9480417090372857E-3</v>
      </c>
      <c r="CR409" s="33">
        <f t="shared" si="392"/>
        <v>3.0090170451511078E-3</v>
      </c>
      <c r="CS409" s="33">
        <f t="shared" si="393"/>
        <v>7.2482038478056676E-3</v>
      </c>
      <c r="CT409" s="33">
        <f t="shared" si="394"/>
        <v>7.537362296920147E-3</v>
      </c>
      <c r="CU409" s="33">
        <f t="shared" si="395"/>
        <v>3.0036548912906191E-3</v>
      </c>
      <c r="CV409" s="33">
        <f t="shared" si="396"/>
        <v>3.9347456385316892E-3</v>
      </c>
      <c r="CW409" s="33">
        <f t="shared" si="397"/>
        <v>5.8624189898754953E-3</v>
      </c>
      <c r="CX409" s="35">
        <f t="shared" si="398"/>
        <v>3.3195553399001376E-3</v>
      </c>
    </row>
    <row r="410" spans="1:102" x14ac:dyDescent="0.3">
      <c r="A410" s="21">
        <v>43620</v>
      </c>
      <c r="B410" s="22">
        <v>2803.27</v>
      </c>
      <c r="C410" s="23">
        <v>4997.2</v>
      </c>
      <c r="D410" s="23">
        <v>5622.31</v>
      </c>
      <c r="E410" s="23">
        <f t="shared" si="432"/>
        <v>4975.0568191219954</v>
      </c>
      <c r="F410" s="23">
        <f>VLOOKUP($A410,Data!S$7:T$800,2,0)</f>
        <v>276.06309399999998</v>
      </c>
      <c r="G410" s="23">
        <f>VLOOKUP($A410,Data!V$7:Y$800,4,0)</f>
        <v>27.232445040349852</v>
      </c>
      <c r="H410" s="23">
        <f>VLOOKUP($A410,Data!P$7:Q$800,2,0)</f>
        <v>49.5045</v>
      </c>
      <c r="I410" s="23">
        <f>VLOOKUP($A410,Data!K$7:N$800,4,0)</f>
        <v>51.861181848465996</v>
      </c>
      <c r="J410" s="23">
        <f>VLOOKUP($A410,Data!AA$7:AB$800,2,0)</f>
        <v>506.91590000000002</v>
      </c>
      <c r="K410" s="23">
        <f>VLOOKUP($A410,Data!AD$7:AE$800,2,0)</f>
        <v>51.217599999999997</v>
      </c>
      <c r="L410" s="23">
        <f>VLOOKUP($A410,Data!AL$7:AO$800,4,0)</f>
        <v>273.43456260186565</v>
      </c>
      <c r="M410" s="23">
        <f>VLOOKUP($A410,Data!AG$7:AJ$800,4,0)</f>
        <v>27.607377075376963</v>
      </c>
      <c r="N410" s="23">
        <f>VLOOKUP($A410,Data!AQ$7:AU$800,5,0)</f>
        <v>27.801552238427867</v>
      </c>
      <c r="O410" s="24">
        <f>VLOOKUP($A410,Data!AQ$7:AW$800,7,0)</f>
        <v>27.852537013297574</v>
      </c>
      <c r="P410" s="32">
        <f t="shared" si="399"/>
        <v>2.1432345278653342E-2</v>
      </c>
      <c r="Q410" s="33">
        <f t="shared" si="385"/>
        <v>2.1471088435374153E-2</v>
      </c>
      <c r="R410" s="33">
        <f t="shared" si="386"/>
        <v>2.1485625499177763E-2</v>
      </c>
      <c r="S410" s="34">
        <f t="shared" si="400"/>
        <v>2.14776334660991E-2</v>
      </c>
      <c r="T410" s="33">
        <f t="shared" si="401"/>
        <v>2.1476307924404026E-2</v>
      </c>
      <c r="U410" s="33">
        <f t="shared" ref="U410:U473" si="433">G410/IFERROR(G411,IFERROR(G412,G413))-1</f>
        <v>2.147285876283167E-2</v>
      </c>
      <c r="V410" s="33">
        <f t="shared" ref="V410:V473" si="434">H410/IFERROR(H411,IFERROR(H412,H413))-1</f>
        <v>2.1463221381511799E-2</v>
      </c>
      <c r="W410" s="33">
        <f t="shared" ref="W410:W473" si="435">I410/IFERROR(I411,IFERROR(I412,I413))-1</f>
        <v>2.14559386973181E-2</v>
      </c>
      <c r="X410" s="33">
        <f t="shared" ref="X410:X473" si="436">J410/IFERROR(J411,IFERROR(J412,J413))-1</f>
        <v>2.1483528817667574E-2</v>
      </c>
      <c r="Y410" s="33">
        <f t="shared" ref="Y410:Y473" si="437">K410/IFERROR(K411,IFERROR(K412,K413))-1</f>
        <v>2.1483673843846418E-2</v>
      </c>
      <c r="Z410" s="33">
        <f t="shared" ref="Z410:Z473" si="438">L410/IFERROR(L411,IFERROR(L412,L413))-1</f>
        <v>2.146520210360281E-2</v>
      </c>
      <c r="AA410" s="33">
        <f t="shared" ref="AA410:AA473" si="439">M410/IFERROR(M411,IFERROR(M412,M413))-1</f>
        <v>2.1533544590397469E-2</v>
      </c>
      <c r="AB410" s="33">
        <f t="shared" ref="AB410:AB473" si="440">N410/IFERROR(N411,IFERROR(N412,N413))-1</f>
        <v>2.1484948222010081E-2</v>
      </c>
      <c r="AC410" s="35">
        <f t="shared" ref="AC410:AC473" si="441">O410/IFERROR(O411,IFERROR(O412,O413))-1</f>
        <v>1.9453881845373999E-2</v>
      </c>
      <c r="AD410" s="32">
        <f t="shared" si="402"/>
        <v>5.2194890298729035E-6</v>
      </c>
      <c r="AE410" s="33">
        <f t="shared" si="403"/>
        <v>1.7703274575175953E-6</v>
      </c>
      <c r="AF410" s="33">
        <f t="shared" si="404"/>
        <v>-7.8670538623537567E-6</v>
      </c>
      <c r="AG410" s="33">
        <f t="shared" si="405"/>
        <v>-1.5149738056052797E-5</v>
      </c>
      <c r="AH410" s="33">
        <f t="shared" si="406"/>
        <v>1.2440382293421592E-5</v>
      </c>
      <c r="AI410" s="33">
        <f t="shared" si="407"/>
        <v>1.2585408472265414E-5</v>
      </c>
      <c r="AJ410" s="33">
        <f t="shared" si="408"/>
        <v>-5.8863317713431229E-6</v>
      </c>
      <c r="AK410" s="33">
        <f t="shared" si="409"/>
        <v>6.2456155023316029E-5</v>
      </c>
      <c r="AL410" s="33">
        <f t="shared" si="410"/>
        <v>1.3859786635928018E-5</v>
      </c>
      <c r="AM410" s="35">
        <f t="shared" si="411"/>
        <v>-2.0172065900001535E-3</v>
      </c>
      <c r="AN410" s="52">
        <f t="shared" si="412"/>
        <v>-9.3175747737372916E-6</v>
      </c>
      <c r="AO410" s="34">
        <f t="shared" si="413"/>
        <v>-1.27667363460926E-5</v>
      </c>
      <c r="AP410" s="34">
        <f t="shared" si="414"/>
        <v>-2.2404117665963952E-5</v>
      </c>
      <c r="AQ410" s="34">
        <f t="shared" si="415"/>
        <v>-2.9686801859662992E-5</v>
      </c>
      <c r="AR410" s="34">
        <f t="shared" si="416"/>
        <v>-2.0966815101886027E-6</v>
      </c>
      <c r="AS410" s="34">
        <f t="shared" si="417"/>
        <v>-1.9516553313447815E-6</v>
      </c>
      <c r="AT410" s="34">
        <f t="shared" si="418"/>
        <v>-2.0423395574953318E-5</v>
      </c>
      <c r="AU410" s="34">
        <f t="shared" si="419"/>
        <v>4.7919091219705834E-5</v>
      </c>
      <c r="AV410" s="34">
        <f t="shared" si="420"/>
        <v>-6.7727716768217761E-7</v>
      </c>
      <c r="AW410" s="53">
        <f t="shared" si="421"/>
        <v>-2.0317436538037636E-3</v>
      </c>
      <c r="AX410" s="52">
        <f t="shared" si="422"/>
        <v>-1.3255416950741505E-6</v>
      </c>
      <c r="AY410" s="34">
        <f t="shared" si="423"/>
        <v>-4.7747032674294587E-6</v>
      </c>
      <c r="AZ410" s="34">
        <f t="shared" si="424"/>
        <v>-1.4412084587300811E-5</v>
      </c>
      <c r="BA410" s="34">
        <f t="shared" si="425"/>
        <v>-2.1694768780999851E-5</v>
      </c>
      <c r="BB410" s="34">
        <f t="shared" si="426"/>
        <v>5.8953515684745383E-6</v>
      </c>
      <c r="BC410" s="34">
        <f t="shared" si="427"/>
        <v>6.0403777473183595E-6</v>
      </c>
      <c r="BD410" s="34">
        <f t="shared" si="428"/>
        <v>-1.2431362496290177E-5</v>
      </c>
      <c r="BE410" s="34">
        <f t="shared" si="429"/>
        <v>5.5911124298368975E-5</v>
      </c>
      <c r="BF410" s="34">
        <f t="shared" si="430"/>
        <v>7.3147559109809634E-6</v>
      </c>
      <c r="BG410" s="53">
        <f t="shared" si="431"/>
        <v>-2.0237516207251005E-3</v>
      </c>
      <c r="BH410" s="32">
        <v>5.2194890298729035E-6</v>
      </c>
      <c r="BI410" s="33">
        <v>1.7703274575175953E-6</v>
      </c>
      <c r="BJ410" s="33">
        <v>-7.8670538623537567E-6</v>
      </c>
      <c r="BK410" s="33">
        <v>-1.5149738056052797E-5</v>
      </c>
      <c r="BL410" s="33">
        <v>1.2440382293421592E-5</v>
      </c>
      <c r="BM410" s="33">
        <v>1.2585408472265414E-5</v>
      </c>
      <c r="BN410" s="33">
        <v>-5.8863317713431229E-6</v>
      </c>
      <c r="BO410" s="33">
        <v>6.2456155023316029E-5</v>
      </c>
      <c r="BP410" s="33">
        <v>1.3859786635928018E-5</v>
      </c>
      <c r="BQ410" s="35">
        <v>-2.0172065900001535E-3</v>
      </c>
      <c r="BR410" s="32">
        <v>-9.3175747737372916E-6</v>
      </c>
      <c r="BS410" s="33">
        <v>-1.27667363460926E-5</v>
      </c>
      <c r="BT410" s="33">
        <v>-2.2404117665963952E-5</v>
      </c>
      <c r="BU410" s="33">
        <v>-2.9686801859662992E-5</v>
      </c>
      <c r="BV410" s="33">
        <v>-2.0966815101886027E-6</v>
      </c>
      <c r="BW410" s="33">
        <v>-1.9516553313447815E-6</v>
      </c>
      <c r="BX410" s="33">
        <v>-2.0423395574953318E-5</v>
      </c>
      <c r="BY410" s="33">
        <v>4.7919091219705834E-5</v>
      </c>
      <c r="BZ410" s="33">
        <v>-6.7727716768217761E-7</v>
      </c>
      <c r="CA410" s="35">
        <v>-2.0317436538037636E-3</v>
      </c>
      <c r="CB410" s="52">
        <v>-1.3255416950741505E-6</v>
      </c>
      <c r="CC410" s="34">
        <v>-4.7747032674294587E-6</v>
      </c>
      <c r="CD410" s="34">
        <v>-1.4412084587300811E-5</v>
      </c>
      <c r="CE410" s="34">
        <v>-2.1694768780999851E-5</v>
      </c>
      <c r="CF410" s="34">
        <v>5.8953515684745383E-6</v>
      </c>
      <c r="CG410" s="34">
        <v>6.0403777473183595E-6</v>
      </c>
      <c r="CH410" s="34">
        <v>-1.2431362496290177E-5</v>
      </c>
      <c r="CI410" s="34">
        <v>5.5911124298368975E-5</v>
      </c>
      <c r="CJ410" s="34">
        <v>7.3147559109809634E-6</v>
      </c>
      <c r="CK410" s="53">
        <v>-2.0237516207251005E-3</v>
      </c>
      <c r="CL410" s="33">
        <v>0</v>
      </c>
      <c r="CM410" s="33">
        <f t="shared" ref="CM410:CM425" si="442">(D410/D$767)/($C410/$C$767)-1</f>
        <v>8.5172440546050776E-3</v>
      </c>
      <c r="CN410" s="33">
        <f t="shared" si="388"/>
        <v>4.2455912989793898E-3</v>
      </c>
      <c r="CO410" s="33">
        <f t="shared" si="389"/>
        <v>3.3841342778644368E-3</v>
      </c>
      <c r="CP410" s="33">
        <f t="shared" si="390"/>
        <v>3.5675402663024602E-3</v>
      </c>
      <c r="CQ410" s="33">
        <f t="shared" si="391"/>
        <v>2.9348743872648075E-3</v>
      </c>
      <c r="CR410" s="33">
        <f t="shared" si="392"/>
        <v>3.0036004497970836E-3</v>
      </c>
      <c r="CS410" s="33">
        <f t="shared" si="393"/>
        <v>7.2126167980979261E-3</v>
      </c>
      <c r="CT410" s="33">
        <f t="shared" si="394"/>
        <v>7.5231583883583752E-3</v>
      </c>
      <c r="CU410" s="33">
        <f t="shared" si="395"/>
        <v>3.0279834401381045E-3</v>
      </c>
      <c r="CV410" s="33">
        <f t="shared" si="396"/>
        <v>3.9253587990433214E-3</v>
      </c>
      <c r="CW410" s="33">
        <f t="shared" si="397"/>
        <v>5.8466467466438132E-3</v>
      </c>
      <c r="CX410" s="35">
        <f t="shared" si="398"/>
        <v>8.3042275405471599E-3</v>
      </c>
    </row>
    <row r="411" spans="1:102" x14ac:dyDescent="0.3">
      <c r="A411" s="21">
        <v>43619</v>
      </c>
      <c r="B411" s="22">
        <v>2744.45</v>
      </c>
      <c r="C411" s="23">
        <v>4892.16</v>
      </c>
      <c r="D411" s="23">
        <v>5504.0519999999997</v>
      </c>
      <c r="E411" s="23">
        <f t="shared" si="432"/>
        <v>4870.4510565155788</v>
      </c>
      <c r="F411" s="23">
        <f>VLOOKUP($A411,Data!S$7:T$800,2,0)</f>
        <v>270.25893000000002</v>
      </c>
      <c r="G411" s="23">
        <f>VLOOKUP($A411,Data!V$7:Y$800,4,0)</f>
        <v>26.659979075051229</v>
      </c>
      <c r="H411" s="23">
        <f>VLOOKUP($A411,Data!P$7:Q$800,2,0)</f>
        <v>48.464300000000001</v>
      </c>
      <c r="I411" s="23">
        <f>VLOOKUP($A411,Data!K$7:N$800,4,0)</f>
        <v>50.771824690358685</v>
      </c>
      <c r="J411" s="23">
        <f>VLOOKUP($A411,Data!AA$7:AB$800,2,0)</f>
        <v>496.25459999999998</v>
      </c>
      <c r="K411" s="23">
        <f>VLOOKUP($A411,Data!AD$7:AE$800,2,0)</f>
        <v>50.1404</v>
      </c>
      <c r="L411" s="23">
        <f>VLOOKUP($A411,Data!AL$7:AO$800,4,0)</f>
        <v>267.68857327567815</v>
      </c>
      <c r="M411" s="23">
        <f>VLOOKUP($A411,Data!AG$7:AJ$800,4,0)</f>
        <v>27.025423904651753</v>
      </c>
      <c r="N411" s="23">
        <f>VLOOKUP($A411,Data!AQ$7:AU$800,5,0)</f>
        <v>27.216800684943099</v>
      </c>
      <c r="O411" s="24">
        <f>VLOOKUP($A411,Data!AQ$7:AW$800,7,0)</f>
        <v>27.321036791659512</v>
      </c>
      <c r="P411" s="32">
        <f t="shared" si="399"/>
        <v>-2.7652013400870645E-3</v>
      </c>
      <c r="Q411" s="33">
        <f t="shared" si="385"/>
        <v>-2.7620874450385857E-3</v>
      </c>
      <c r="R411" s="33">
        <f t="shared" si="386"/>
        <v>-2.757971428851036E-3</v>
      </c>
      <c r="S411" s="34">
        <f t="shared" si="400"/>
        <v>-2.7590559155364403E-3</v>
      </c>
      <c r="T411" s="33">
        <f t="shared" si="401"/>
        <v>-2.7582444980494003E-3</v>
      </c>
      <c r="U411" s="33">
        <f t="shared" si="433"/>
        <v>-2.7518942951170189E-3</v>
      </c>
      <c r="V411" s="33">
        <f t="shared" si="434"/>
        <v>-2.7388296493228159E-3</v>
      </c>
      <c r="W411" s="33">
        <f t="shared" si="435"/>
        <v>-2.6748184944592746E-3</v>
      </c>
      <c r="X411" s="33">
        <f t="shared" si="436"/>
        <v>-2.7632996985510472E-3</v>
      </c>
      <c r="Y411" s="33">
        <f t="shared" si="437"/>
        <v>-2.7546346479337958E-3</v>
      </c>
      <c r="Z411" s="33">
        <f t="shared" si="438"/>
        <v>-2.7331189710610992E-3</v>
      </c>
      <c r="AA411" s="33">
        <f t="shared" si="439"/>
        <v>-2.7762897927205987E-3</v>
      </c>
      <c r="AB411" s="33">
        <f t="shared" si="440"/>
        <v>-2.7185162793156303E-3</v>
      </c>
      <c r="AC411" s="35">
        <f t="shared" si="441"/>
        <v>-1.3814037529444878E-3</v>
      </c>
      <c r="AD411" s="32">
        <f t="shared" si="402"/>
        <v>3.842946989185414E-6</v>
      </c>
      <c r="AE411" s="33">
        <f t="shared" si="403"/>
        <v>1.0193149921566835E-5</v>
      </c>
      <c r="AF411" s="33">
        <f t="shared" si="404"/>
        <v>2.3257795715769802E-5</v>
      </c>
      <c r="AG411" s="33">
        <f t="shared" si="405"/>
        <v>8.7268950579311166E-5</v>
      </c>
      <c r="AH411" s="33">
        <f t="shared" si="406"/>
        <v>-1.2122535124614586E-6</v>
      </c>
      <c r="AI411" s="33">
        <f t="shared" si="407"/>
        <v>7.4527971047899655E-6</v>
      </c>
      <c r="AJ411" s="33">
        <f t="shared" si="408"/>
        <v>2.8968473977486475E-5</v>
      </c>
      <c r="AK411" s="33">
        <f t="shared" si="409"/>
        <v>-1.4202347682013006E-5</v>
      </c>
      <c r="AL411" s="33">
        <f t="shared" si="410"/>
        <v>4.3571165722955385E-5</v>
      </c>
      <c r="AM411" s="35">
        <f t="shared" si="411"/>
        <v>1.3806836920940979E-3</v>
      </c>
      <c r="AN411" s="52">
        <f t="shared" si="412"/>
        <v>-2.7306919836433963E-7</v>
      </c>
      <c r="AO411" s="34">
        <f t="shared" si="413"/>
        <v>6.0771337340170817E-6</v>
      </c>
      <c r="AP411" s="34">
        <f t="shared" si="414"/>
        <v>1.9141779528220049E-5</v>
      </c>
      <c r="AQ411" s="34">
        <f t="shared" si="415"/>
        <v>8.3152934391761413E-5</v>
      </c>
      <c r="AR411" s="34">
        <f t="shared" si="416"/>
        <v>-5.3282697000112123E-6</v>
      </c>
      <c r="AS411" s="34">
        <f t="shared" si="417"/>
        <v>3.3367809172402119E-6</v>
      </c>
      <c r="AT411" s="34">
        <f t="shared" si="418"/>
        <v>2.4852457789936722E-5</v>
      </c>
      <c r="AU411" s="34">
        <f t="shared" si="419"/>
        <v>-1.8318363869562759E-5</v>
      </c>
      <c r="AV411" s="34">
        <f t="shared" si="420"/>
        <v>3.9455149535405631E-5</v>
      </c>
      <c r="AW411" s="53">
        <f t="shared" si="421"/>
        <v>1.3765676759065482E-3</v>
      </c>
      <c r="AX411" s="52">
        <f t="shared" si="422"/>
        <v>8.1141748708990491E-7</v>
      </c>
      <c r="AY411" s="34">
        <f t="shared" si="423"/>
        <v>7.1616204194713262E-6</v>
      </c>
      <c r="AZ411" s="34">
        <f t="shared" si="424"/>
        <v>2.0226266213674293E-5</v>
      </c>
      <c r="BA411" s="34">
        <f t="shared" si="425"/>
        <v>8.4237421077215657E-5</v>
      </c>
      <c r="BB411" s="34">
        <f t="shared" si="426"/>
        <v>-4.2437830145569677E-6</v>
      </c>
      <c r="BC411" s="34">
        <f t="shared" si="427"/>
        <v>4.4212676026944564E-6</v>
      </c>
      <c r="BD411" s="34">
        <f t="shared" si="428"/>
        <v>2.5936944475390966E-5</v>
      </c>
      <c r="BE411" s="34">
        <f t="shared" si="429"/>
        <v>-1.7233877184108515E-5</v>
      </c>
      <c r="BF411" s="34">
        <f t="shared" si="430"/>
        <v>4.0539636220859876E-5</v>
      </c>
      <c r="BG411" s="53">
        <f t="shared" si="431"/>
        <v>1.3776521625920024E-3</v>
      </c>
      <c r="BH411" s="32">
        <v>3.842946989185414E-6</v>
      </c>
      <c r="BI411" s="33">
        <v>1.0193149921566835E-5</v>
      </c>
      <c r="BJ411" s="33">
        <v>2.3257795715769802E-5</v>
      </c>
      <c r="BK411" s="33">
        <v>8.7268950579311166E-5</v>
      </c>
      <c r="BL411" s="33">
        <v>-1.2122535124614586E-6</v>
      </c>
      <c r="BM411" s="33">
        <v>7.4527971047899655E-6</v>
      </c>
      <c r="BN411" s="33">
        <v>2.8968473977486475E-5</v>
      </c>
      <c r="BO411" s="33">
        <v>-1.4202347682013006E-5</v>
      </c>
      <c r="BP411" s="33">
        <v>4.3571165722955385E-5</v>
      </c>
      <c r="BQ411" s="35">
        <v>1.3806836920940979E-3</v>
      </c>
      <c r="BR411" s="32">
        <v>-2.7306919836433963E-7</v>
      </c>
      <c r="BS411" s="33">
        <v>6.0771337340170817E-6</v>
      </c>
      <c r="BT411" s="33">
        <v>1.9141779528220049E-5</v>
      </c>
      <c r="BU411" s="33">
        <v>8.3152934391761413E-5</v>
      </c>
      <c r="BV411" s="33">
        <v>-5.3282697000112123E-6</v>
      </c>
      <c r="BW411" s="33">
        <v>3.3367809172402119E-6</v>
      </c>
      <c r="BX411" s="33">
        <v>2.4852457789936722E-5</v>
      </c>
      <c r="BY411" s="33">
        <v>-1.8318363869562759E-5</v>
      </c>
      <c r="BZ411" s="33">
        <v>3.9455149535405631E-5</v>
      </c>
      <c r="CA411" s="35">
        <v>1.3765676759065482E-3</v>
      </c>
      <c r="CB411" s="52">
        <v>8.1141748708990491E-7</v>
      </c>
      <c r="CC411" s="34">
        <v>7.1616204194713262E-6</v>
      </c>
      <c r="CD411" s="34">
        <v>2.0226266213674293E-5</v>
      </c>
      <c r="CE411" s="34">
        <v>8.4237421077215657E-5</v>
      </c>
      <c r="CF411" s="34">
        <v>-4.2437830145569677E-6</v>
      </c>
      <c r="CG411" s="34">
        <v>4.4212676026944564E-6</v>
      </c>
      <c r="CH411" s="34">
        <v>2.5936944475390966E-5</v>
      </c>
      <c r="CI411" s="34">
        <v>-1.7233877184108515E-5</v>
      </c>
      <c r="CJ411" s="34">
        <v>4.0539636220859876E-5</v>
      </c>
      <c r="CK411" s="53">
        <v>1.3776521625920024E-3</v>
      </c>
      <c r="CL411" s="33">
        <v>0</v>
      </c>
      <c r="CM411" s="33">
        <f t="shared" si="442"/>
        <v>8.5028915476701439E-3</v>
      </c>
      <c r="CN411" s="33">
        <f t="shared" si="388"/>
        <v>4.2391566810935366E-3</v>
      </c>
      <c r="CO411" s="33">
        <f t="shared" si="389"/>
        <v>3.3790072353272471E-3</v>
      </c>
      <c r="CP411" s="33">
        <f t="shared" si="390"/>
        <v>3.5658009707775218E-3</v>
      </c>
      <c r="CQ411" s="33">
        <f t="shared" si="391"/>
        <v>2.9425987404396725E-3</v>
      </c>
      <c r="CR411" s="33">
        <f t="shared" si="392"/>
        <v>3.0184765117400314E-3</v>
      </c>
      <c r="CS411" s="33">
        <f t="shared" si="393"/>
        <v>7.2003502175312928E-3</v>
      </c>
      <c r="CT411" s="33">
        <f t="shared" si="394"/>
        <v>7.5107449834079798E-3</v>
      </c>
      <c r="CU411" s="33">
        <f t="shared" si="395"/>
        <v>3.0337635249364503E-3</v>
      </c>
      <c r="CV411" s="33">
        <f t="shared" si="396"/>
        <v>3.8639792015029428E-3</v>
      </c>
      <c r="CW411" s="33">
        <f t="shared" si="397"/>
        <v>5.8329991447516605E-3</v>
      </c>
      <c r="CX411" s="35">
        <f t="shared" si="398"/>
        <v>1.0299372165273324E-2</v>
      </c>
    </row>
    <row r="412" spans="1:102" x14ac:dyDescent="0.3">
      <c r="A412" s="21">
        <v>43616</v>
      </c>
      <c r="B412" s="22">
        <v>2752.06</v>
      </c>
      <c r="C412" s="23">
        <v>4905.71</v>
      </c>
      <c r="D412" s="23">
        <v>5519.2740000000003</v>
      </c>
      <c r="E412" s="23">
        <f t="shared" si="432"/>
        <v>4883.9260816622318</v>
      </c>
      <c r="F412" s="23">
        <f>VLOOKUP($A412,Data!S$7:T$800,2,0)</f>
        <v>271.00643200000002</v>
      </c>
      <c r="G412" s="23">
        <f>VLOOKUP($A412,Data!V$7:Y$800,4,0)</f>
        <v>26.733546970447446</v>
      </c>
      <c r="H412" s="23">
        <f>VLOOKUP($A412,Data!P$7:Q$800,2,0)</f>
        <v>48.5974</v>
      </c>
      <c r="I412" s="23">
        <f>VLOOKUP($A412,Data!K$7:N$800,4,0)</f>
        <v>50.907994335122098</v>
      </c>
      <c r="J412" s="23">
        <f>VLOOKUP($A412,Data!AA$7:AB$800,2,0)</f>
        <v>497.62970000000001</v>
      </c>
      <c r="K412" s="23">
        <f>VLOOKUP($A412,Data!AD$7:AE$800,2,0)</f>
        <v>50.2789</v>
      </c>
      <c r="L412" s="23">
        <f>VLOOKUP($A412,Data!AL$7:AO$800,4,0)</f>
        <v>268.42220309120074</v>
      </c>
      <c r="M412" s="23">
        <f>VLOOKUP($A412,Data!AG$7:AJ$800,4,0)</f>
        <v>27.100663199267839</v>
      </c>
      <c r="N412" s="23">
        <f>VLOOKUP($A412,Data!AQ$7:AU$800,5,0)</f>
        <v>27.290991690131388</v>
      </c>
      <c r="O412" s="24">
        <f>VLOOKUP($A412,Data!AQ$7:AW$800,7,0)</f>
        <v>27.358830382626245</v>
      </c>
      <c r="P412" s="32">
        <f t="shared" si="399"/>
        <v>-1.3195355808466647E-2</v>
      </c>
      <c r="Q412" s="33">
        <f t="shared" si="385"/>
        <v>-1.3058733115788312E-2</v>
      </c>
      <c r="R412" s="33">
        <f t="shared" si="386"/>
        <v>-1.3000775754679839E-2</v>
      </c>
      <c r="S412" s="34">
        <f t="shared" si="400"/>
        <v>-1.302996276274786E-2</v>
      </c>
      <c r="T412" s="33">
        <f t="shared" si="401"/>
        <v>-1.3031707443028284E-2</v>
      </c>
      <c r="U412" s="33">
        <f t="shared" si="433"/>
        <v>-1.3036085999756808E-2</v>
      </c>
      <c r="V412" s="33">
        <f t="shared" si="434"/>
        <v>-1.303232593609549E-2</v>
      </c>
      <c r="W412" s="33">
        <f t="shared" si="435"/>
        <v>-1.3011502922873786E-2</v>
      </c>
      <c r="X412" s="33">
        <f t="shared" si="436"/>
        <v>-1.3005103069953949E-2</v>
      </c>
      <c r="Y412" s="33">
        <f t="shared" si="437"/>
        <v>-1.0882886994635244E-2</v>
      </c>
      <c r="Z412" s="33">
        <f t="shared" si="438"/>
        <v>-1.3053010769403794E-2</v>
      </c>
      <c r="AA412" s="33">
        <f t="shared" si="439"/>
        <v>-1.31017647967272E-2</v>
      </c>
      <c r="AB412" s="33">
        <f t="shared" si="440"/>
        <v>-1.3045024222373747E-2</v>
      </c>
      <c r="AC412" s="35">
        <f t="shared" si="441"/>
        <v>-1.0893944756502405E-2</v>
      </c>
      <c r="AD412" s="32">
        <f t="shared" si="402"/>
        <v>2.7025672760028208E-5</v>
      </c>
      <c r="AE412" s="33">
        <f t="shared" si="403"/>
        <v>2.2647116031504488E-5</v>
      </c>
      <c r="AF412" s="33">
        <f t="shared" si="404"/>
        <v>2.6407179692822247E-5</v>
      </c>
      <c r="AG412" s="33">
        <f t="shared" si="405"/>
        <v>4.7230192914526903E-5</v>
      </c>
      <c r="AH412" s="33">
        <f t="shared" si="406"/>
        <v>5.3630045834363038E-5</v>
      </c>
      <c r="AI412" s="33">
        <f t="shared" si="407"/>
        <v>1.0829208230145326E-5</v>
      </c>
      <c r="AJ412" s="33">
        <f t="shared" si="408"/>
        <v>5.7223463845179623E-6</v>
      </c>
      <c r="AK412" s="33">
        <f t="shared" si="409"/>
        <v>-4.303168093888754E-5</v>
      </c>
      <c r="AL412" s="33">
        <f t="shared" si="410"/>
        <v>1.3708893414565715E-5</v>
      </c>
      <c r="AM412" s="35">
        <f t="shared" si="411"/>
        <v>2.1647883592859074E-3</v>
      </c>
      <c r="AN412" s="52">
        <f t="shared" si="412"/>
        <v>-3.0931688348445618E-5</v>
      </c>
      <c r="AO412" s="34">
        <f t="shared" si="413"/>
        <v>-3.5310245076969338E-5</v>
      </c>
      <c r="AP412" s="34">
        <f t="shared" si="414"/>
        <v>-3.1550181415651579E-5</v>
      </c>
      <c r="AQ412" s="34">
        <f t="shared" si="415"/>
        <v>-1.0727168193946923E-5</v>
      </c>
      <c r="AR412" s="34">
        <f t="shared" si="416"/>
        <v>-4.3273152741107879E-6</v>
      </c>
      <c r="AS412" s="34">
        <f t="shared" si="417"/>
        <v>-8.7666055720636571E-5</v>
      </c>
      <c r="AT412" s="34">
        <f t="shared" si="418"/>
        <v>-5.2235014723955864E-5</v>
      </c>
      <c r="AU412" s="34">
        <f t="shared" si="419"/>
        <v>-1.0098904204736137E-4</v>
      </c>
      <c r="AV412" s="34">
        <f t="shared" si="420"/>
        <v>-4.4248467693908111E-5</v>
      </c>
      <c r="AW412" s="53">
        <f t="shared" si="421"/>
        <v>2.1068309981774336E-3</v>
      </c>
      <c r="AX412" s="52">
        <f t="shared" si="422"/>
        <v>-1.7446802804688133E-6</v>
      </c>
      <c r="AY412" s="34">
        <f t="shared" si="423"/>
        <v>-6.1232370089925325E-6</v>
      </c>
      <c r="AZ412" s="34">
        <f t="shared" si="424"/>
        <v>-2.363173347674774E-6</v>
      </c>
      <c r="BA412" s="34">
        <f t="shared" si="425"/>
        <v>1.8459839874029882E-5</v>
      </c>
      <c r="BB412" s="34">
        <f t="shared" si="426"/>
        <v>2.4859692793866017E-5</v>
      </c>
      <c r="BC412" s="34">
        <f t="shared" si="427"/>
        <v>-3.8254971772122559E-5</v>
      </c>
      <c r="BD412" s="34">
        <f t="shared" si="428"/>
        <v>-2.3048006655979059E-5</v>
      </c>
      <c r="BE412" s="34">
        <f t="shared" si="429"/>
        <v>-7.1802033979384561E-5</v>
      </c>
      <c r="BF412" s="34">
        <f t="shared" si="430"/>
        <v>-1.5061459625931306E-5</v>
      </c>
      <c r="BG412" s="53">
        <f t="shared" si="431"/>
        <v>2.1360180062454104E-3</v>
      </c>
      <c r="BH412" s="32">
        <v>2.7025672760028208E-5</v>
      </c>
      <c r="BI412" s="33">
        <v>2.2647116031504488E-5</v>
      </c>
      <c r="BJ412" s="33">
        <v>2.6407179692822247E-5</v>
      </c>
      <c r="BK412" s="33">
        <v>4.7230192914526903E-5</v>
      </c>
      <c r="BL412" s="33">
        <v>5.3630045834363038E-5</v>
      </c>
      <c r="BM412" s="33">
        <v>1.0829208230145326E-5</v>
      </c>
      <c r="BN412" s="33">
        <v>5.7223463845179623E-6</v>
      </c>
      <c r="BO412" s="33">
        <v>-4.303168093888754E-5</v>
      </c>
      <c r="BP412" s="33">
        <v>1.3708893414565715E-5</v>
      </c>
      <c r="BQ412" s="35">
        <v>2.1647883592859074E-3</v>
      </c>
      <c r="BR412" s="32">
        <v>-3.0931688348445618E-5</v>
      </c>
      <c r="BS412" s="33">
        <v>-3.5310245076969338E-5</v>
      </c>
      <c r="BT412" s="33">
        <v>-3.1550181415651579E-5</v>
      </c>
      <c r="BU412" s="33">
        <v>-1.0727168193946923E-5</v>
      </c>
      <c r="BV412" s="33">
        <v>-4.3273152741107879E-6</v>
      </c>
      <c r="BW412" s="33">
        <v>-8.7666055720636571E-5</v>
      </c>
      <c r="BX412" s="33">
        <v>-5.2235014723955864E-5</v>
      </c>
      <c r="BY412" s="33">
        <v>-1.0098904204736137E-4</v>
      </c>
      <c r="BZ412" s="33">
        <v>-4.4248467693908111E-5</v>
      </c>
      <c r="CA412" s="35">
        <v>2.1068309981774336E-3</v>
      </c>
      <c r="CB412" s="52">
        <v>-1.7446802804688133E-6</v>
      </c>
      <c r="CC412" s="34">
        <v>-6.1232370089925325E-6</v>
      </c>
      <c r="CD412" s="34">
        <v>-2.363173347674774E-6</v>
      </c>
      <c r="CE412" s="34">
        <v>1.8459839874029882E-5</v>
      </c>
      <c r="CF412" s="34">
        <v>2.4859692793866017E-5</v>
      </c>
      <c r="CG412" s="34">
        <v>-3.8254971772122559E-5</v>
      </c>
      <c r="CH412" s="34">
        <v>-2.3048006655979059E-5</v>
      </c>
      <c r="CI412" s="34">
        <v>-7.1802033979384561E-5</v>
      </c>
      <c r="CJ412" s="34">
        <v>-1.5061459625931306E-5</v>
      </c>
      <c r="CK412" s="53">
        <v>2.1360180062454104E-3</v>
      </c>
      <c r="CL412" s="33">
        <v>0</v>
      </c>
      <c r="CM412" s="33">
        <f t="shared" si="442"/>
        <v>8.4987290534030979E-3</v>
      </c>
      <c r="CN412" s="33">
        <f t="shared" si="388"/>
        <v>4.2361038776073112E-3</v>
      </c>
      <c r="CO412" s="33">
        <f t="shared" si="389"/>
        <v>3.3751406379713966E-3</v>
      </c>
      <c r="CP412" s="33">
        <f t="shared" si="390"/>
        <v>3.5555432459375425E-3</v>
      </c>
      <c r="CQ412" s="33">
        <f t="shared" si="391"/>
        <v>2.9192084443270261E-3</v>
      </c>
      <c r="CR412" s="33">
        <f t="shared" si="392"/>
        <v>2.930709380738028E-3</v>
      </c>
      <c r="CS412" s="33">
        <f t="shared" si="393"/>
        <v>7.2015745829823175E-3</v>
      </c>
      <c r="CT412" s="33">
        <f t="shared" si="394"/>
        <v>7.503215469184088E-3</v>
      </c>
      <c r="CU412" s="33">
        <f t="shared" si="395"/>
        <v>3.0046275353332597E-3</v>
      </c>
      <c r="CV412" s="33">
        <f t="shared" si="396"/>
        <v>3.8782761191475945E-3</v>
      </c>
      <c r="CW412" s="33">
        <f t="shared" si="397"/>
        <v>5.7890543638541292E-3</v>
      </c>
      <c r="CX412" s="35">
        <f t="shared" si="398"/>
        <v>8.902538707010299E-3</v>
      </c>
    </row>
    <row r="413" spans="1:102" x14ac:dyDescent="0.3">
      <c r="A413" s="21">
        <v>43615</v>
      </c>
      <c r="B413" s="22">
        <v>2788.86</v>
      </c>
      <c r="C413" s="23">
        <v>4970.62</v>
      </c>
      <c r="D413" s="23">
        <v>5591.9740000000002</v>
      </c>
      <c r="E413" s="23">
        <f t="shared" si="432"/>
        <v>4948.4035962565013</v>
      </c>
      <c r="F413" s="23">
        <f>VLOOKUP($A413,Data!S$7:T$800,2,0)</f>
        <v>274.58474000000001</v>
      </c>
      <c r="G413" s="23">
        <f>VLOOKUP($A413,Data!V$7:Y$800,4,0)</f>
        <v>27.086650880774613</v>
      </c>
      <c r="H413" s="23">
        <f>VLOOKUP($A413,Data!P$7:Q$800,2,0)</f>
        <v>49.239100000000001</v>
      </c>
      <c r="I413" s="23">
        <f>VLOOKUP($A413,Data!K$7:N$800,4,0)</f>
        <v>51.579116155741779</v>
      </c>
      <c r="J413" s="23">
        <f>VLOOKUP($A413,Data!AA$7:AB$800,2,0)</f>
        <v>504.18669999999997</v>
      </c>
      <c r="K413" s="23" t="e">
        <f>VLOOKUP($A413,Data!AD$7:AE$800,2,0)</f>
        <v>#N/A</v>
      </c>
      <c r="L413" s="23">
        <f>VLOOKUP($A413,Data!AL$7:AO$800,4,0)</f>
        <v>271.9722599290335</v>
      </c>
      <c r="M413" s="23">
        <f>VLOOKUP($A413,Data!AG$7:AJ$800,4,0)</f>
        <v>27.460443470836562</v>
      </c>
      <c r="N413" s="23">
        <f>VLOOKUP($A413,Data!AQ$7:AU$800,5,0)</f>
        <v>27.651708902555249</v>
      </c>
      <c r="O413" s="24">
        <f>VLOOKUP($A413,Data!AQ$7:AW$800,7,0)</f>
        <v>27.660158622617129</v>
      </c>
      <c r="P413" s="32">
        <f t="shared" si="399"/>
        <v>2.0984398243635294E-3</v>
      </c>
      <c r="Q413" s="33">
        <f t="shared" si="385"/>
        <v>2.1936633775156977E-3</v>
      </c>
      <c r="R413" s="33">
        <f t="shared" si="386"/>
        <v>2.2346064328992998E-3</v>
      </c>
      <c r="S413" s="34">
        <f t="shared" si="400"/>
        <v>2.2141814416189341E-3</v>
      </c>
      <c r="T413" s="33">
        <f t="shared" si="401"/>
        <v>2.2210028301796747E-3</v>
      </c>
      <c r="U413" s="33">
        <f t="shared" si="433"/>
        <v>2.218869385632205E-3</v>
      </c>
      <c r="V413" s="33">
        <f t="shared" si="434"/>
        <v>2.2226790610198055E-3</v>
      </c>
      <c r="W413" s="33">
        <f t="shared" si="435"/>
        <v>2.2680022680023892E-3</v>
      </c>
      <c r="X413" s="33">
        <f t="shared" si="436"/>
        <v>2.2321224464967315E-3</v>
      </c>
      <c r="Y413" s="33" t="e">
        <f t="shared" si="437"/>
        <v>#N/A</v>
      </c>
      <c r="Z413" s="33">
        <f t="shared" si="438"/>
        <v>2.1969355363811172E-3</v>
      </c>
      <c r="AA413" s="33">
        <f t="shared" si="439"/>
        <v>2.2156234053758439E-3</v>
      </c>
      <c r="AB413" s="33">
        <f t="shared" si="440"/>
        <v>2.2107426299946553E-3</v>
      </c>
      <c r="AC413" s="35">
        <f t="shared" si="441"/>
        <v>3.1381889001849128E-3</v>
      </c>
      <c r="AD413" s="32">
        <f t="shared" si="402"/>
        <v>2.7339452663976971E-5</v>
      </c>
      <c r="AE413" s="33">
        <f t="shared" si="403"/>
        <v>2.5206008116507306E-5</v>
      </c>
      <c r="AF413" s="33">
        <f t="shared" si="404"/>
        <v>2.901568350410777E-5</v>
      </c>
      <c r="AG413" s="33">
        <f t="shared" si="405"/>
        <v>7.4338890486691511E-5</v>
      </c>
      <c r="AH413" s="33">
        <f t="shared" si="406"/>
        <v>3.8459068981033795E-5</v>
      </c>
      <c r="AI413" s="33" t="e">
        <f t="shared" si="407"/>
        <v>#N/A</v>
      </c>
      <c r="AJ413" s="33">
        <f t="shared" si="408"/>
        <v>3.2721588654194278E-6</v>
      </c>
      <c r="AK413" s="33">
        <f t="shared" si="409"/>
        <v>2.196002786014617E-5</v>
      </c>
      <c r="AL413" s="33">
        <f t="shared" si="410"/>
        <v>1.7079252478957585E-5</v>
      </c>
      <c r="AM413" s="35">
        <f t="shared" si="411"/>
        <v>9.4452552266921508E-4</v>
      </c>
      <c r="AN413" s="52">
        <f t="shared" si="412"/>
        <v>-1.360360271962513E-5</v>
      </c>
      <c r="AO413" s="34">
        <f t="shared" si="413"/>
        <v>-1.5737047267094795E-5</v>
      </c>
      <c r="AP413" s="34">
        <f t="shared" si="414"/>
        <v>-1.1927371879494331E-5</v>
      </c>
      <c r="AQ413" s="34">
        <f t="shared" si="415"/>
        <v>3.3395835103089411E-5</v>
      </c>
      <c r="AR413" s="34">
        <f t="shared" si="416"/>
        <v>-2.4839864025683056E-6</v>
      </c>
      <c r="AS413" s="34" t="e">
        <f t="shared" si="417"/>
        <v>#N/A</v>
      </c>
      <c r="AT413" s="34">
        <f t="shared" si="418"/>
        <v>-3.7670896518182673E-5</v>
      </c>
      <c r="AU413" s="34">
        <f t="shared" si="419"/>
        <v>-1.8983027523455931E-5</v>
      </c>
      <c r="AV413" s="34">
        <f t="shared" si="420"/>
        <v>-2.3863802904644515E-5</v>
      </c>
      <c r="AW413" s="53">
        <f t="shared" si="421"/>
        <v>9.0358246728561298E-4</v>
      </c>
      <c r="AX413" s="52">
        <f t="shared" si="422"/>
        <v>6.8213885606738245E-6</v>
      </c>
      <c r="AY413" s="34">
        <f t="shared" si="423"/>
        <v>4.6879440132041594E-6</v>
      </c>
      <c r="AZ413" s="34">
        <f t="shared" si="424"/>
        <v>8.4976194008046235E-6</v>
      </c>
      <c r="BA413" s="34">
        <f t="shared" si="425"/>
        <v>5.3820826383388365E-5</v>
      </c>
      <c r="BB413" s="34">
        <f t="shared" si="426"/>
        <v>1.7941004877730649E-5</v>
      </c>
      <c r="BC413" s="34" t="e">
        <f t="shared" si="427"/>
        <v>#N/A</v>
      </c>
      <c r="BD413" s="34">
        <f t="shared" si="428"/>
        <v>-1.7245905237883719E-5</v>
      </c>
      <c r="BE413" s="34">
        <f t="shared" si="429"/>
        <v>1.4419637568430232E-6</v>
      </c>
      <c r="BF413" s="34">
        <f t="shared" si="430"/>
        <v>-3.4388116243455613E-6</v>
      </c>
      <c r="BG413" s="53">
        <f t="shared" si="431"/>
        <v>9.2400745856591193E-4</v>
      </c>
      <c r="BH413" s="32">
        <v>2.7339452663976971E-5</v>
      </c>
      <c r="BI413" s="33">
        <v>2.5206008116507306E-5</v>
      </c>
      <c r="BJ413" s="33">
        <v>2.901568350410777E-5</v>
      </c>
      <c r="BK413" s="33">
        <v>7.4338890486691511E-5</v>
      </c>
      <c r="BL413" s="33">
        <v>3.8459068981033795E-5</v>
      </c>
      <c r="BM413" s="33"/>
      <c r="BN413" s="33">
        <v>3.2721588654194278E-6</v>
      </c>
      <c r="BO413" s="33">
        <v>2.196002786014617E-5</v>
      </c>
      <c r="BP413" s="33">
        <v>1.7079252478957585E-5</v>
      </c>
      <c r="BQ413" s="35">
        <v>9.4452552266921508E-4</v>
      </c>
      <c r="BR413" s="32">
        <v>-1.360360271962513E-5</v>
      </c>
      <c r="BS413" s="33">
        <v>-1.5737047267094795E-5</v>
      </c>
      <c r="BT413" s="33">
        <v>-1.1927371879494331E-5</v>
      </c>
      <c r="BU413" s="33">
        <v>3.3395835103089411E-5</v>
      </c>
      <c r="BV413" s="33">
        <v>-2.4839864025683056E-6</v>
      </c>
      <c r="BW413" s="33"/>
      <c r="BX413" s="33">
        <v>-3.7670896518182673E-5</v>
      </c>
      <c r="BY413" s="33">
        <v>-1.8983027523455931E-5</v>
      </c>
      <c r="BZ413" s="33">
        <v>-2.3863802904644515E-5</v>
      </c>
      <c r="CA413" s="35">
        <v>9.0358246728561298E-4</v>
      </c>
      <c r="CB413" s="52">
        <v>6.8213885606738245E-6</v>
      </c>
      <c r="CC413" s="34">
        <v>4.6879440132041594E-6</v>
      </c>
      <c r="CD413" s="34">
        <v>8.4976194008046235E-6</v>
      </c>
      <c r="CE413" s="34">
        <v>5.3820826383388365E-5</v>
      </c>
      <c r="CF413" s="34">
        <v>1.7941004877730649E-5</v>
      </c>
      <c r="CG413" s="34"/>
      <c r="CH413" s="34">
        <v>-1.7245905237883719E-5</v>
      </c>
      <c r="CI413" s="34">
        <v>1.4419637568430232E-6</v>
      </c>
      <c r="CJ413" s="34">
        <v>-3.4388116243455613E-6</v>
      </c>
      <c r="CK413" s="53">
        <v>9.2400745856591193E-4</v>
      </c>
      <c r="CL413" s="33">
        <v>0</v>
      </c>
      <c r="CM413" s="33">
        <f t="shared" si="442"/>
        <v>8.4395092246722925E-3</v>
      </c>
      <c r="CN413" s="33">
        <f t="shared" si="388"/>
        <v>4.2068302156372805E-3</v>
      </c>
      <c r="CO413" s="33">
        <f t="shared" si="389"/>
        <v>3.3476657044695379E-3</v>
      </c>
      <c r="CP413" s="33">
        <f t="shared" si="390"/>
        <v>3.5325154143122095E-3</v>
      </c>
      <c r="CQ413" s="33">
        <f t="shared" si="391"/>
        <v>2.8923744674391738E-3</v>
      </c>
      <c r="CR413" s="33">
        <f t="shared" si="392"/>
        <v>2.8827163078459783E-3</v>
      </c>
      <c r="CS413" s="33">
        <f t="shared" si="393"/>
        <v>7.1468465729618291E-3</v>
      </c>
      <c r="CT413" s="33" t="e">
        <f t="shared" si="394"/>
        <v>#N/A</v>
      </c>
      <c r="CU413" s="33">
        <f t="shared" si="395"/>
        <v>2.9988120863104761E-3</v>
      </c>
      <c r="CV413" s="33">
        <f t="shared" si="396"/>
        <v>3.9220481800739115E-3</v>
      </c>
      <c r="CW413" s="33">
        <f t="shared" si="397"/>
        <v>5.7750838633934265E-3</v>
      </c>
      <c r="CX413" s="35">
        <f t="shared" si="398"/>
        <v>6.6944231466325999E-3</v>
      </c>
    </row>
    <row r="414" spans="1:102" x14ac:dyDescent="0.3">
      <c r="A414" s="21">
        <v>43614</v>
      </c>
      <c r="B414" s="22">
        <v>2783.02</v>
      </c>
      <c r="C414" s="23">
        <v>4959.74</v>
      </c>
      <c r="D414" s="23">
        <v>5579.5060000000003</v>
      </c>
      <c r="E414" s="23">
        <f t="shared" si="432"/>
        <v>4937.4711392913532</v>
      </c>
      <c r="F414" s="23">
        <f>VLOOKUP($A414,Data!S$7:T$800,2,0)</f>
        <v>273.97623800000002</v>
      </c>
      <c r="G414" s="23">
        <f>VLOOKUP($A414,Data!V$7:Y$800,4,0)</f>
        <v>27.02668220303908</v>
      </c>
      <c r="H414" s="23">
        <f>VLOOKUP($A414,Data!P$7:Q$800,2,0)</f>
        <v>49.129899999999999</v>
      </c>
      <c r="I414" s="23">
        <f>VLOOKUP($A414,Data!K$7:N$800,4,0)</f>
        <v>51.462399317373134</v>
      </c>
      <c r="J414" s="23">
        <f>VLOOKUP($A414,Data!AA$7:AB$800,2,0)</f>
        <v>503.06380000000001</v>
      </c>
      <c r="K414" s="23">
        <f>VLOOKUP($A414,Data!AD$7:AE$800,2,0)</f>
        <v>50.832099999999997</v>
      </c>
      <c r="L414" s="23">
        <f>VLOOKUP($A414,Data!AL$7:AO$800,4,0)</f>
        <v>271.37606420984764</v>
      </c>
      <c r="M414" s="23">
        <f>VLOOKUP($A414,Data!AG$7:AJ$800,4,0)</f>
        <v>27.399735974510318</v>
      </c>
      <c r="N414" s="23">
        <f>VLOOKUP($A414,Data!AQ$7:AU$800,5,0)</f>
        <v>27.590712937272873</v>
      </c>
      <c r="O414" s="24">
        <f>VLOOKUP($A414,Data!AQ$7:AW$800,7,0)</f>
        <v>27.573627371262795</v>
      </c>
      <c r="P414" s="32">
        <f t="shared" si="399"/>
        <v>-6.9119572935958384E-3</v>
      </c>
      <c r="Q414" s="33">
        <f t="shared" si="385"/>
        <v>-6.8900613718050341E-3</v>
      </c>
      <c r="R414" s="33">
        <f t="shared" si="386"/>
        <v>-6.8835471422323824E-3</v>
      </c>
      <c r="S414" s="34">
        <f t="shared" si="400"/>
        <v>-6.8878086649369012E-3</v>
      </c>
      <c r="T414" s="33">
        <f t="shared" si="401"/>
        <v>-6.8994719878987532E-3</v>
      </c>
      <c r="U414" s="33">
        <f t="shared" si="433"/>
        <v>-6.9046130601431166E-3</v>
      </c>
      <c r="V414" s="33">
        <f t="shared" si="434"/>
        <v>-6.9029782864443723E-3</v>
      </c>
      <c r="W414" s="33">
        <f t="shared" si="435"/>
        <v>-6.9444444444445308E-3</v>
      </c>
      <c r="X414" s="33">
        <f t="shared" si="436"/>
        <v>-6.8865558179393993E-3</v>
      </c>
      <c r="Y414" s="33">
        <f t="shared" si="437"/>
        <v>-6.8383282436633719E-3</v>
      </c>
      <c r="Z414" s="33">
        <f t="shared" si="438"/>
        <v>-6.8851131880312E-3</v>
      </c>
      <c r="AA414" s="33">
        <f t="shared" si="439"/>
        <v>-6.9167069091189415E-3</v>
      </c>
      <c r="AB414" s="33">
        <f t="shared" si="440"/>
        <v>-6.876425439984124E-3</v>
      </c>
      <c r="AC414" s="35">
        <f t="shared" si="441"/>
        <v>-6.7536386246284108E-3</v>
      </c>
      <c r="AD414" s="32">
        <f t="shared" si="402"/>
        <v>-9.4106160937190708E-6</v>
      </c>
      <c r="AE414" s="33">
        <f t="shared" si="403"/>
        <v>-1.4551688338082513E-5</v>
      </c>
      <c r="AF414" s="33">
        <f t="shared" si="404"/>
        <v>-1.2916914639338195E-5</v>
      </c>
      <c r="AG414" s="33">
        <f t="shared" si="405"/>
        <v>-5.438307263949671E-5</v>
      </c>
      <c r="AH414" s="33">
        <f t="shared" si="406"/>
        <v>3.5055538656347807E-6</v>
      </c>
      <c r="AI414" s="33">
        <f t="shared" si="407"/>
        <v>5.1733128141662199E-5</v>
      </c>
      <c r="AJ414" s="33">
        <f t="shared" si="408"/>
        <v>4.9481837738341028E-6</v>
      </c>
      <c r="AK414" s="33">
        <f t="shared" si="409"/>
        <v>-2.6645537313907397E-5</v>
      </c>
      <c r="AL414" s="33">
        <f t="shared" si="410"/>
        <v>1.3635931820910052E-5</v>
      </c>
      <c r="AM414" s="35">
        <f t="shared" si="411"/>
        <v>1.3642274717662328E-4</v>
      </c>
      <c r="AN414" s="52">
        <f t="shared" si="412"/>
        <v>-1.5924845666370757E-5</v>
      </c>
      <c r="AO414" s="34">
        <f t="shared" si="413"/>
        <v>-2.10659179107342E-5</v>
      </c>
      <c r="AP414" s="34">
        <f t="shared" si="414"/>
        <v>-1.9431144211989881E-5</v>
      </c>
      <c r="AQ414" s="34">
        <f t="shared" si="415"/>
        <v>-6.0897302212148396E-5</v>
      </c>
      <c r="AR414" s="34">
        <f t="shared" si="416"/>
        <v>-3.0086757070169057E-6</v>
      </c>
      <c r="AS414" s="34">
        <f t="shared" si="417"/>
        <v>4.5218898569010513E-5</v>
      </c>
      <c r="AT414" s="34">
        <f t="shared" si="418"/>
        <v>-1.5660457988175835E-6</v>
      </c>
      <c r="AU414" s="34">
        <f t="shared" si="419"/>
        <v>-3.3159766886559083E-5</v>
      </c>
      <c r="AV414" s="34">
        <f t="shared" si="420"/>
        <v>7.1217022482583658E-6</v>
      </c>
      <c r="AW414" s="53">
        <f t="shared" si="421"/>
        <v>1.299085176039716E-4</v>
      </c>
      <c r="AX414" s="52">
        <f t="shared" si="422"/>
        <v>-1.1663322961874556E-5</v>
      </c>
      <c r="AY414" s="34">
        <f t="shared" si="423"/>
        <v>-1.6804395206237999E-5</v>
      </c>
      <c r="AZ414" s="34">
        <f t="shared" si="424"/>
        <v>-1.516962150749368E-5</v>
      </c>
      <c r="BA414" s="34">
        <f t="shared" si="425"/>
        <v>-5.6635779507652195E-5</v>
      </c>
      <c r="BB414" s="34">
        <f t="shared" si="426"/>
        <v>1.2528469974792955E-6</v>
      </c>
      <c r="BC414" s="34">
        <f t="shared" si="427"/>
        <v>4.9480421273506714E-5</v>
      </c>
      <c r="BD414" s="34">
        <f t="shared" si="428"/>
        <v>2.6954769056786176E-6</v>
      </c>
      <c r="BE414" s="34">
        <f t="shared" si="429"/>
        <v>-2.8898244182062882E-5</v>
      </c>
      <c r="BF414" s="34">
        <f t="shared" si="430"/>
        <v>1.1383224952754567E-5</v>
      </c>
      <c r="BG414" s="53">
        <f t="shared" si="431"/>
        <v>1.341700403084678E-4</v>
      </c>
      <c r="BH414" s="32">
        <v>-9.4106160937190708E-6</v>
      </c>
      <c r="BI414" s="33">
        <v>-1.4551688338082513E-5</v>
      </c>
      <c r="BJ414" s="33">
        <v>-1.2916914639338195E-5</v>
      </c>
      <c r="BK414" s="33">
        <v>-5.438307263949671E-5</v>
      </c>
      <c r="BL414" s="33">
        <v>3.5055538656347807E-6</v>
      </c>
      <c r="BM414" s="33">
        <v>5.1733128141662199E-5</v>
      </c>
      <c r="BN414" s="33">
        <v>4.9481837738341028E-6</v>
      </c>
      <c r="BO414" s="33">
        <v>-2.6645537313907397E-5</v>
      </c>
      <c r="BP414" s="33">
        <v>1.3635931820910052E-5</v>
      </c>
      <c r="BQ414" s="35">
        <v>1.3642274717662328E-4</v>
      </c>
      <c r="BR414" s="32">
        <v>-1.5924845666370757E-5</v>
      </c>
      <c r="BS414" s="33">
        <v>-2.10659179107342E-5</v>
      </c>
      <c r="BT414" s="33">
        <v>-1.9431144211989881E-5</v>
      </c>
      <c r="BU414" s="33">
        <v>-6.0897302212148396E-5</v>
      </c>
      <c r="BV414" s="33">
        <v>-3.0086757070169057E-6</v>
      </c>
      <c r="BW414" s="33">
        <v>4.5218898569010513E-5</v>
      </c>
      <c r="BX414" s="33">
        <v>-1.5660457988175835E-6</v>
      </c>
      <c r="BY414" s="33">
        <v>-3.3159766886559083E-5</v>
      </c>
      <c r="BZ414" s="33">
        <v>7.1217022482583658E-6</v>
      </c>
      <c r="CA414" s="35">
        <v>1.299085176039716E-4</v>
      </c>
      <c r="CB414" s="52">
        <v>-1.1663322961874556E-5</v>
      </c>
      <c r="CC414" s="34">
        <v>-1.6804395206237999E-5</v>
      </c>
      <c r="CD414" s="34">
        <v>-1.516962150749368E-5</v>
      </c>
      <c r="CE414" s="34">
        <v>-5.6635779507652195E-5</v>
      </c>
      <c r="CF414" s="34">
        <v>1.2528469974792955E-6</v>
      </c>
      <c r="CG414" s="34">
        <v>4.9480421273506714E-5</v>
      </c>
      <c r="CH414" s="34">
        <v>2.6954769056786176E-6</v>
      </c>
      <c r="CI414" s="34">
        <v>-2.8898244182062882E-5</v>
      </c>
      <c r="CJ414" s="34">
        <v>1.1383224952754567E-5</v>
      </c>
      <c r="CK414" s="53">
        <v>1.341700403084678E-4</v>
      </c>
      <c r="CL414" s="33">
        <v>0</v>
      </c>
      <c r="CM414" s="33">
        <f t="shared" si="442"/>
        <v>8.3983126880411429E-3</v>
      </c>
      <c r="CN414" s="33">
        <f t="shared" si="388"/>
        <v>4.1862713565663512E-3</v>
      </c>
      <c r="CO414" s="33">
        <f t="shared" si="389"/>
        <v>3.3202955177198401E-3</v>
      </c>
      <c r="CP414" s="33">
        <f t="shared" si="390"/>
        <v>3.5072763677315155E-3</v>
      </c>
      <c r="CQ414" s="33">
        <f t="shared" si="391"/>
        <v>2.8633393953596542E-3</v>
      </c>
      <c r="CR414" s="33">
        <f t="shared" si="392"/>
        <v>2.8083318236065136E-3</v>
      </c>
      <c r="CS414" s="33">
        <f t="shared" si="393"/>
        <v>7.1081989092331987E-3</v>
      </c>
      <c r="CT414" s="33">
        <f t="shared" si="394"/>
        <v>7.4921849633222681E-3</v>
      </c>
      <c r="CU414" s="33">
        <f t="shared" si="395"/>
        <v>2.9955373093295545E-3</v>
      </c>
      <c r="CV414" s="33">
        <f t="shared" si="396"/>
        <v>3.9000507619211255E-3</v>
      </c>
      <c r="CW414" s="33">
        <f t="shared" si="397"/>
        <v>5.7579438689154827E-3</v>
      </c>
      <c r="CX414" s="35">
        <f t="shared" si="398"/>
        <v>5.7465491780090971E-3</v>
      </c>
    </row>
    <row r="415" spans="1:102" x14ac:dyDescent="0.3">
      <c r="A415" s="21">
        <v>43613</v>
      </c>
      <c r="B415" s="22">
        <v>2802.39</v>
      </c>
      <c r="C415" s="23">
        <v>4994.1499999999996</v>
      </c>
      <c r="D415" s="23">
        <v>5618.1790000000001</v>
      </c>
      <c r="E415" s="23">
        <f t="shared" si="432"/>
        <v>4971.7153634513334</v>
      </c>
      <c r="F415" s="23">
        <f>VLOOKUP($A415,Data!S$7:T$800,2,0)</f>
        <v>275.879662</v>
      </c>
      <c r="G415" s="23">
        <f>VLOOKUP($A415,Data!V$7:Y$800,4,0)</f>
        <v>27.214588405570602</v>
      </c>
      <c r="H415" s="23">
        <f>VLOOKUP($A415,Data!P$7:Q$800,2,0)</f>
        <v>49.471400000000003</v>
      </c>
      <c r="I415" s="23">
        <f>VLOOKUP($A415,Data!K$7:N$800,4,0)</f>
        <v>51.822276235676448</v>
      </c>
      <c r="J415" s="23">
        <f>VLOOKUP($A415,Data!AA$7:AB$800,2,0)</f>
        <v>506.55220000000003</v>
      </c>
      <c r="K415" s="23">
        <f>VLOOKUP($A415,Data!AD$7:AE$800,2,0)</f>
        <v>51.182099999999998</v>
      </c>
      <c r="L415" s="23">
        <f>VLOOKUP($A415,Data!AL$7:AO$800,4,0)</f>
        <v>273.2574728398252</v>
      </c>
      <c r="M415" s="23">
        <f>VLOOKUP($A415,Data!AG$7:AJ$800,4,0)</f>
        <v>27.590571873615094</v>
      </c>
      <c r="N415" s="23">
        <f>VLOOKUP($A415,Data!AQ$7:AU$800,5,0)</f>
        <v>27.781752084071112</v>
      </c>
      <c r="O415" s="24">
        <f>VLOOKUP($A415,Data!AQ$7:AW$800,7,0)</f>
        <v>27.761115915975715</v>
      </c>
      <c r="P415" s="32">
        <f t="shared" si="399"/>
        <v>-8.3756183520520278E-3</v>
      </c>
      <c r="Q415" s="33">
        <f t="shared" si="385"/>
        <v>-8.3731772405248872E-3</v>
      </c>
      <c r="R415" s="33">
        <f t="shared" si="386"/>
        <v>-8.3696372386462548E-3</v>
      </c>
      <c r="S415" s="34">
        <f t="shared" si="400"/>
        <v>-8.3705344056571214E-3</v>
      </c>
      <c r="T415" s="33">
        <f t="shared" si="401"/>
        <v>-8.3845701847754528E-3</v>
      </c>
      <c r="U415" s="33">
        <f t="shared" si="433"/>
        <v>-8.3806196402768096E-3</v>
      </c>
      <c r="V415" s="33">
        <f t="shared" si="434"/>
        <v>-8.3844961986140332E-3</v>
      </c>
      <c r="W415" s="33">
        <f t="shared" si="435"/>
        <v>-8.3752093802343941E-3</v>
      </c>
      <c r="X415" s="33">
        <f t="shared" si="436"/>
        <v>-8.3775145512700044E-3</v>
      </c>
      <c r="Y415" s="33">
        <f t="shared" si="437"/>
        <v>-8.35251447304175E-3</v>
      </c>
      <c r="Z415" s="33">
        <f t="shared" si="438"/>
        <v>-8.3741010239242186E-3</v>
      </c>
      <c r="AA415" s="33">
        <f t="shared" si="439"/>
        <v>-8.4253072684530306E-3</v>
      </c>
      <c r="AB415" s="33">
        <f t="shared" si="440"/>
        <v>-8.317370091941334E-3</v>
      </c>
      <c r="AC415" s="35">
        <f t="shared" si="441"/>
        <v>-9.4164826213544162E-3</v>
      </c>
      <c r="AD415" s="32">
        <f t="shared" si="402"/>
        <v>-1.1392944250565584E-5</v>
      </c>
      <c r="AE415" s="33">
        <f t="shared" si="403"/>
        <v>-7.4423997519224017E-6</v>
      </c>
      <c r="AF415" s="33">
        <f t="shared" si="404"/>
        <v>-1.1318958089145958E-5</v>
      </c>
      <c r="AG415" s="33">
        <f t="shared" si="405"/>
        <v>-2.032139709506886E-6</v>
      </c>
      <c r="AH415" s="33">
        <f t="shared" si="406"/>
        <v>-4.3373107451172288E-6</v>
      </c>
      <c r="AI415" s="33">
        <f t="shared" si="407"/>
        <v>2.0662767483137223E-5</v>
      </c>
      <c r="AJ415" s="33">
        <f t="shared" si="408"/>
        <v>-9.2378339933141262E-7</v>
      </c>
      <c r="AK415" s="33">
        <f t="shared" si="409"/>
        <v>-5.2130027928143363E-5</v>
      </c>
      <c r="AL415" s="33">
        <f t="shared" si="410"/>
        <v>5.5807148583553179E-5</v>
      </c>
      <c r="AM415" s="35">
        <f t="shared" si="411"/>
        <v>-1.0433053808295289E-3</v>
      </c>
      <c r="AN415" s="52">
        <f t="shared" si="412"/>
        <v>-1.4932946129198044E-5</v>
      </c>
      <c r="AO415" s="34">
        <f t="shared" si="413"/>
        <v>-1.0982401630554861E-5</v>
      </c>
      <c r="AP415" s="34">
        <f t="shared" si="414"/>
        <v>-1.4858959967778418E-5</v>
      </c>
      <c r="AQ415" s="34">
        <f t="shared" si="415"/>
        <v>-5.5721415881393455E-6</v>
      </c>
      <c r="AR415" s="34">
        <f t="shared" si="416"/>
        <v>-7.8773126237496882E-6</v>
      </c>
      <c r="AS415" s="34">
        <f t="shared" si="417"/>
        <v>1.7122765604504764E-5</v>
      </c>
      <c r="AT415" s="34">
        <f t="shared" si="418"/>
        <v>-4.463785277963872E-6</v>
      </c>
      <c r="AU415" s="34">
        <f t="shared" si="419"/>
        <v>-5.5670029806775823E-5</v>
      </c>
      <c r="AV415" s="34">
        <f t="shared" si="420"/>
        <v>5.2267146704920719E-5</v>
      </c>
      <c r="AW415" s="53">
        <f t="shared" si="421"/>
        <v>-1.0468453827081614E-3</v>
      </c>
      <c r="AX415" s="52">
        <f t="shared" si="422"/>
        <v>-1.4035779118293235E-5</v>
      </c>
      <c r="AY415" s="34">
        <f t="shared" si="423"/>
        <v>-1.0085234619650052E-5</v>
      </c>
      <c r="AZ415" s="34">
        <f t="shared" si="424"/>
        <v>-1.3961792956873609E-5</v>
      </c>
      <c r="BA415" s="34">
        <f t="shared" si="425"/>
        <v>-4.6749745772345364E-6</v>
      </c>
      <c r="BB415" s="34">
        <f t="shared" si="426"/>
        <v>-6.9801456128448791E-6</v>
      </c>
      <c r="BC415" s="34">
        <f t="shared" si="427"/>
        <v>1.8019932615409573E-5</v>
      </c>
      <c r="BD415" s="34">
        <f t="shared" si="428"/>
        <v>-3.5666182670590629E-6</v>
      </c>
      <c r="BE415" s="34">
        <f t="shared" si="429"/>
        <v>-5.4772862795871013E-5</v>
      </c>
      <c r="BF415" s="34">
        <f t="shared" si="430"/>
        <v>5.3164313715825529E-5</v>
      </c>
      <c r="BG415" s="53">
        <f t="shared" si="431"/>
        <v>-1.0459482156972566E-3</v>
      </c>
      <c r="BH415" s="32">
        <v>-1.1392944250565584E-5</v>
      </c>
      <c r="BI415" s="33">
        <v>-7.4423997519224017E-6</v>
      </c>
      <c r="BJ415" s="33">
        <v>-1.1318958089145958E-5</v>
      </c>
      <c r="BK415" s="33">
        <v>-2.032139709506886E-6</v>
      </c>
      <c r="BL415" s="33">
        <v>-4.3373107451172288E-6</v>
      </c>
      <c r="BM415" s="33">
        <v>2.0662767483137223E-5</v>
      </c>
      <c r="BN415" s="33">
        <v>-9.2378339933141262E-7</v>
      </c>
      <c r="BO415" s="33">
        <v>-5.2130027928143363E-5</v>
      </c>
      <c r="BP415" s="33">
        <v>5.5807148583553179E-5</v>
      </c>
      <c r="BQ415" s="35">
        <v>-1.0433053808295289E-3</v>
      </c>
      <c r="BR415" s="32">
        <v>-1.4932946129198044E-5</v>
      </c>
      <c r="BS415" s="33">
        <v>-1.0982401630554861E-5</v>
      </c>
      <c r="BT415" s="33">
        <v>-1.4858959967778418E-5</v>
      </c>
      <c r="BU415" s="33">
        <v>-5.5721415881393455E-6</v>
      </c>
      <c r="BV415" s="33">
        <v>-7.8773126237496882E-6</v>
      </c>
      <c r="BW415" s="33">
        <v>1.7122765604504764E-5</v>
      </c>
      <c r="BX415" s="33">
        <v>-4.463785277963872E-6</v>
      </c>
      <c r="BY415" s="33">
        <v>-5.5670029806775823E-5</v>
      </c>
      <c r="BZ415" s="33">
        <v>5.2267146704920719E-5</v>
      </c>
      <c r="CA415" s="35">
        <v>-1.0468453827081614E-3</v>
      </c>
      <c r="CB415" s="52">
        <v>-1.4035779118293235E-5</v>
      </c>
      <c r="CC415" s="34">
        <v>-1.0085234619650052E-5</v>
      </c>
      <c r="CD415" s="34">
        <v>-1.3961792956873609E-5</v>
      </c>
      <c r="CE415" s="34">
        <v>-4.6749745772345364E-6</v>
      </c>
      <c r="CF415" s="34">
        <v>-6.9801456128448791E-6</v>
      </c>
      <c r="CG415" s="34">
        <v>1.8019932615409573E-5</v>
      </c>
      <c r="CH415" s="34">
        <v>-3.5666182670590629E-6</v>
      </c>
      <c r="CI415" s="34">
        <v>-5.4772862795871013E-5</v>
      </c>
      <c r="CJ415" s="34">
        <v>5.3164313715825529E-5</v>
      </c>
      <c r="CK415" s="53">
        <v>-1.0459482156972566E-3</v>
      </c>
      <c r="CL415" s="33">
        <v>0</v>
      </c>
      <c r="CM415" s="33">
        <f t="shared" si="442"/>
        <v>8.3916982189216061E-3</v>
      </c>
      <c r="CN415" s="33">
        <f t="shared" si="388"/>
        <v>4.1839935300227449E-3</v>
      </c>
      <c r="CO415" s="33">
        <f t="shared" si="389"/>
        <v>3.3298029762840464E-3</v>
      </c>
      <c r="CP415" s="33">
        <f t="shared" si="390"/>
        <v>3.5219806200346149E-3</v>
      </c>
      <c r="CQ415" s="33">
        <f t="shared" si="391"/>
        <v>2.8763833375595738E-3</v>
      </c>
      <c r="CR415" s="33">
        <f t="shared" si="392"/>
        <v>2.8632489911788461E-3</v>
      </c>
      <c r="CS415" s="33">
        <f t="shared" si="393"/>
        <v>7.1046439558082319E-3</v>
      </c>
      <c r="CT415" s="33">
        <f t="shared" si="394"/>
        <v>7.4397053683192826E-3</v>
      </c>
      <c r="CU415" s="33">
        <f t="shared" si="395"/>
        <v>2.9905398953256057E-3</v>
      </c>
      <c r="CV415" s="33">
        <f t="shared" si="396"/>
        <v>3.9269865249613733E-3</v>
      </c>
      <c r="CW415" s="33">
        <f t="shared" si="397"/>
        <v>5.7441344628130775E-3</v>
      </c>
      <c r="CX415" s="35">
        <f t="shared" si="398"/>
        <v>5.6084095255140021E-3</v>
      </c>
    </row>
    <row r="416" spans="1:102" x14ac:dyDescent="0.3">
      <c r="A416" s="21">
        <v>43609</v>
      </c>
      <c r="B416" s="22">
        <v>2826.06</v>
      </c>
      <c r="C416" s="23">
        <v>5036.32</v>
      </c>
      <c r="D416" s="23">
        <v>5665.598</v>
      </c>
      <c r="E416" s="23">
        <f t="shared" si="432"/>
        <v>5013.6825658679745</v>
      </c>
      <c r="F416" s="23">
        <f>VLOOKUP($A416,Data!S$7:T$800,2,0)</f>
        <v>278.21235300000001</v>
      </c>
      <c r="G416" s="23">
        <f>VLOOKUP($A416,Data!V$7:Y$800,4,0)</f>
        <v>27.444591084633849</v>
      </c>
      <c r="H416" s="23">
        <f>VLOOKUP($A416,Data!P$7:Q$800,2,0)</f>
        <v>49.889699999999998</v>
      </c>
      <c r="I416" s="23">
        <f>VLOOKUP($A416,Data!K$7:N$800,4,0)</f>
        <v>52.259964379558845</v>
      </c>
      <c r="J416" s="23">
        <f>VLOOKUP($A416,Data!AA$7:AB$800,2,0)</f>
        <v>510.83170000000001</v>
      </c>
      <c r="K416" s="23">
        <f>VLOOKUP($A416,Data!AD$7:AE$800,2,0)</f>
        <v>51.613199999999999</v>
      </c>
      <c r="L416" s="23">
        <f>VLOOKUP($A416,Data!AL$7:AO$800,4,0)</f>
        <v>275.56508268086077</v>
      </c>
      <c r="M416" s="23">
        <f>VLOOKUP($A416,Data!AG$7:AJ$800,4,0)</f>
        <v>27.825006099752084</v>
      </c>
      <c r="N416" s="23">
        <f>VLOOKUP($A416,Data!AQ$7:AU$800,5,0)</f>
        <v>28.014761221185076</v>
      </c>
      <c r="O416" s="24">
        <f>VLOOKUP($A416,Data!AQ$7:AW$800,7,0)</f>
        <v>28.025012963509838</v>
      </c>
      <c r="P416" s="32">
        <f t="shared" si="399"/>
        <v>1.353534780883292E-3</v>
      </c>
      <c r="Q416" s="33">
        <f t="shared" si="385"/>
        <v>1.4575491301433985E-3</v>
      </c>
      <c r="R416" s="33">
        <f t="shared" si="386"/>
        <v>1.5027142012944417E-3</v>
      </c>
      <c r="S416" s="34">
        <f t="shared" si="400"/>
        <v>1.4803372882327692E-3</v>
      </c>
      <c r="T416" s="33">
        <f t="shared" si="401"/>
        <v>1.4909024800928705E-3</v>
      </c>
      <c r="U416" s="33">
        <f t="shared" si="433"/>
        <v>1.4934526448129315E-3</v>
      </c>
      <c r="V416" s="33">
        <f t="shared" si="434"/>
        <v>1.5015587705686784E-3</v>
      </c>
      <c r="W416" s="33">
        <f t="shared" si="435"/>
        <v>1.4911463187323726E-3</v>
      </c>
      <c r="X416" s="33">
        <f t="shared" si="436"/>
        <v>1.4984294232487372E-3</v>
      </c>
      <c r="Y416" s="33">
        <f t="shared" si="437"/>
        <v>1.4727197583108698E-3</v>
      </c>
      <c r="Z416" s="33">
        <f t="shared" si="438"/>
        <v>1.4938495715735023E-3</v>
      </c>
      <c r="AA416" s="33">
        <f t="shared" si="439"/>
        <v>1.5018612145432098E-3</v>
      </c>
      <c r="AB416" s="33">
        <f t="shared" si="440"/>
        <v>1.4730035964574117E-3</v>
      </c>
      <c r="AC416" s="35">
        <f t="shared" si="441"/>
        <v>-1.1525797603767485E-3</v>
      </c>
      <c r="AD416" s="32">
        <f t="shared" si="402"/>
        <v>3.3353349949472033E-5</v>
      </c>
      <c r="AE416" s="33">
        <f t="shared" si="403"/>
        <v>3.590351466953301E-5</v>
      </c>
      <c r="AF416" s="33">
        <f t="shared" si="404"/>
        <v>4.4009640425279883E-5</v>
      </c>
      <c r="AG416" s="33">
        <f t="shared" si="405"/>
        <v>3.3597188588974092E-5</v>
      </c>
      <c r="AH416" s="33">
        <f t="shared" si="406"/>
        <v>4.0880293105338694E-5</v>
      </c>
      <c r="AI416" s="33">
        <f t="shared" si="407"/>
        <v>1.5170628167471278E-5</v>
      </c>
      <c r="AJ416" s="33">
        <f t="shared" si="408"/>
        <v>3.6300441430103803E-5</v>
      </c>
      <c r="AK416" s="33">
        <f t="shared" si="409"/>
        <v>4.4312084399811269E-5</v>
      </c>
      <c r="AL416" s="33">
        <f t="shared" si="410"/>
        <v>1.545446631401326E-5</v>
      </c>
      <c r="AM416" s="35">
        <f t="shared" si="411"/>
        <v>-2.610128890520147E-3</v>
      </c>
      <c r="AN416" s="52">
        <f t="shared" si="412"/>
        <v>-1.1811721201571146E-5</v>
      </c>
      <c r="AO416" s="34">
        <f t="shared" si="413"/>
        <v>-9.2615564815101692E-6</v>
      </c>
      <c r="AP416" s="34">
        <f t="shared" si="414"/>
        <v>-1.1554307257632956E-6</v>
      </c>
      <c r="AQ416" s="34">
        <f t="shared" si="415"/>
        <v>-1.1567882562069087E-5</v>
      </c>
      <c r="AR416" s="34">
        <f t="shared" si="416"/>
        <v>-4.2847780457044848E-6</v>
      </c>
      <c r="AS416" s="34">
        <f t="shared" si="417"/>
        <v>-2.9994442983571901E-5</v>
      </c>
      <c r="AT416" s="34">
        <f t="shared" si="418"/>
        <v>-8.8646297209393765E-6</v>
      </c>
      <c r="AU416" s="34">
        <f t="shared" si="419"/>
        <v>-8.5298675123191003E-7</v>
      </c>
      <c r="AV416" s="34">
        <f t="shared" si="420"/>
        <v>-2.9710604837029919E-5</v>
      </c>
      <c r="AW416" s="53">
        <f t="shared" si="421"/>
        <v>-2.6552939616711901E-3</v>
      </c>
      <c r="AX416" s="52">
        <f t="shared" si="422"/>
        <v>1.0565191860045786E-5</v>
      </c>
      <c r="AY416" s="34">
        <f t="shared" si="423"/>
        <v>1.3115356580106763E-5</v>
      </c>
      <c r="AZ416" s="34">
        <f t="shared" si="424"/>
        <v>2.1221482335853636E-5</v>
      </c>
      <c r="BA416" s="34">
        <f t="shared" si="425"/>
        <v>1.0809030499547845E-5</v>
      </c>
      <c r="BB416" s="34">
        <f t="shared" si="426"/>
        <v>1.8092135015912447E-5</v>
      </c>
      <c r="BC416" s="34">
        <f t="shared" si="427"/>
        <v>-7.6175299219549686E-6</v>
      </c>
      <c r="BD416" s="34">
        <f t="shared" si="428"/>
        <v>1.3512283340677556E-5</v>
      </c>
      <c r="BE416" s="34">
        <f t="shared" si="429"/>
        <v>2.1523926310385022E-5</v>
      </c>
      <c r="BF416" s="34">
        <f t="shared" si="430"/>
        <v>-7.3336917754129871E-6</v>
      </c>
      <c r="BG416" s="53">
        <f t="shared" si="431"/>
        <v>-2.6329170486095732E-3</v>
      </c>
      <c r="BH416" s="32">
        <v>3.3353349949472033E-5</v>
      </c>
      <c r="BI416" s="33">
        <v>3.590351466953301E-5</v>
      </c>
      <c r="BJ416" s="33">
        <v>4.4009640425279883E-5</v>
      </c>
      <c r="BK416" s="33">
        <v>3.3597188588974092E-5</v>
      </c>
      <c r="BL416" s="33">
        <v>4.0880293105338694E-5</v>
      </c>
      <c r="BM416" s="33">
        <v>1.5170628167471278E-5</v>
      </c>
      <c r="BN416" s="33">
        <v>3.6300441430103803E-5</v>
      </c>
      <c r="BO416" s="33">
        <v>4.4312084399811269E-5</v>
      </c>
      <c r="BP416" s="33">
        <v>1.545446631401326E-5</v>
      </c>
      <c r="BQ416" s="35">
        <v>-2.610128890520147E-3</v>
      </c>
      <c r="BR416" s="32">
        <v>-1.1811721201571146E-5</v>
      </c>
      <c r="BS416" s="33">
        <v>-9.2615564815101692E-6</v>
      </c>
      <c r="BT416" s="33">
        <v>-1.1554307257632956E-6</v>
      </c>
      <c r="BU416" s="33">
        <v>-1.1567882562069087E-5</v>
      </c>
      <c r="BV416" s="33">
        <v>-4.2847780457044848E-6</v>
      </c>
      <c r="BW416" s="33">
        <v>-2.9994442983571901E-5</v>
      </c>
      <c r="BX416" s="33">
        <v>-8.8646297209393765E-6</v>
      </c>
      <c r="BY416" s="33">
        <v>-8.5298675123191003E-7</v>
      </c>
      <c r="BZ416" s="33">
        <v>-2.9710604837029919E-5</v>
      </c>
      <c r="CA416" s="35">
        <v>-2.6552939616711901E-3</v>
      </c>
      <c r="CB416" s="52">
        <v>1.0565191860045786E-5</v>
      </c>
      <c r="CC416" s="34">
        <v>1.3115356580106763E-5</v>
      </c>
      <c r="CD416" s="34">
        <v>2.1221482335853636E-5</v>
      </c>
      <c r="CE416" s="34">
        <v>1.0809030499547845E-5</v>
      </c>
      <c r="CF416" s="34">
        <v>1.8092135015912447E-5</v>
      </c>
      <c r="CG416" s="34">
        <v>-7.6175299219549686E-6</v>
      </c>
      <c r="CH416" s="34">
        <v>1.3512283340677556E-5</v>
      </c>
      <c r="CI416" s="34">
        <v>2.1523926310385022E-5</v>
      </c>
      <c r="CJ416" s="34">
        <v>-7.3336917754129871E-6</v>
      </c>
      <c r="CK416" s="53">
        <v>-2.6329170486095732E-3</v>
      </c>
      <c r="CL416" s="33">
        <v>0</v>
      </c>
      <c r="CM416" s="33">
        <f t="shared" si="442"/>
        <v>8.3880983810789012E-3</v>
      </c>
      <c r="CN416" s="33">
        <f t="shared" si="388"/>
        <v>4.1813172355358308E-3</v>
      </c>
      <c r="CO416" s="33">
        <f t="shared" si="389"/>
        <v>3.3413305102116819E-3</v>
      </c>
      <c r="CP416" s="33">
        <f t="shared" si="390"/>
        <v>3.5295123523582106E-3</v>
      </c>
      <c r="CQ416" s="33">
        <f t="shared" si="391"/>
        <v>2.8878308348083692E-3</v>
      </c>
      <c r="CR416" s="33">
        <f t="shared" si="392"/>
        <v>2.8653041618955655E-3</v>
      </c>
      <c r="CS416" s="33">
        <f t="shared" si="393"/>
        <v>7.1090489847966953E-3</v>
      </c>
      <c r="CT416" s="33">
        <f t="shared" si="394"/>
        <v>7.4187135413958938E-3</v>
      </c>
      <c r="CU416" s="33">
        <f t="shared" si="395"/>
        <v>2.9914742658494475E-3</v>
      </c>
      <c r="CV416" s="33">
        <f t="shared" si="396"/>
        <v>3.9797659496776383E-3</v>
      </c>
      <c r="CW416" s="33">
        <f t="shared" si="397"/>
        <v>5.6875360001031883E-3</v>
      </c>
      <c r="CX416" s="35">
        <f t="shared" si="398"/>
        <v>6.6675394688850975E-3</v>
      </c>
    </row>
    <row r="417" spans="1:102" x14ac:dyDescent="0.3">
      <c r="A417" s="21">
        <v>43608</v>
      </c>
      <c r="B417" s="22">
        <v>2822.24</v>
      </c>
      <c r="C417" s="23">
        <v>5028.99</v>
      </c>
      <c r="D417" s="23">
        <v>5657.0969999999998</v>
      </c>
      <c r="E417" s="23">
        <f t="shared" si="432"/>
        <v>5006.2715953503566</v>
      </c>
      <c r="F417" s="23">
        <f>VLOOKUP($A417,Data!S$7:T$800,2,0)</f>
        <v>277.79818299999999</v>
      </c>
      <c r="G417" s="23">
        <f>VLOOKUP($A417,Data!V$7:Y$800,4,0)</f>
        <v>27.403665008649114</v>
      </c>
      <c r="H417" s="23">
        <f>VLOOKUP($A417,Data!P$7:Q$800,2,0)</f>
        <v>49.814900000000002</v>
      </c>
      <c r="I417" s="23">
        <f>VLOOKUP($A417,Data!K$7:N$800,4,0)</f>
        <v>52.182153153979755</v>
      </c>
      <c r="J417" s="23">
        <f>VLOOKUP($A417,Data!AA$7:AB$800,2,0)</f>
        <v>510.06740000000002</v>
      </c>
      <c r="K417" s="23">
        <f>VLOOKUP($A417,Data!AD$7:AE$800,2,0)</f>
        <v>51.537300000000002</v>
      </c>
      <c r="L417" s="23">
        <f>VLOOKUP($A417,Data!AL$7:AO$800,4,0)</f>
        <v>275.1540439302189</v>
      </c>
      <c r="M417" s="23">
        <f>VLOOKUP($A417,Data!AG$7:AJ$800,4,0)</f>
        <v>27.783279469903423</v>
      </c>
      <c r="N417" s="23">
        <f>VLOOKUP($A417,Data!AQ$7:AU$800,5,0)</f>
        <v>27.973556072484605</v>
      </c>
      <c r="O417" s="24">
        <f>VLOOKUP($A417,Data!AQ$7:AW$800,7,0)</f>
        <v>28.057351298746553</v>
      </c>
      <c r="P417" s="32">
        <f t="shared" si="399"/>
        <v>-1.1914139769699683E-2</v>
      </c>
      <c r="Q417" s="33">
        <f t="shared" si="385"/>
        <v>-1.1840644495750841E-2</v>
      </c>
      <c r="R417" s="33">
        <f t="shared" si="386"/>
        <v>-1.1810211422174199E-2</v>
      </c>
      <c r="S417" s="34">
        <f t="shared" si="400"/>
        <v>-1.1825800674303022E-2</v>
      </c>
      <c r="T417" s="33">
        <f t="shared" si="401"/>
        <v>-1.1833696143561556E-2</v>
      </c>
      <c r="U417" s="33">
        <f t="shared" si="433"/>
        <v>-1.1833255426805911E-2</v>
      </c>
      <c r="V417" s="33">
        <f t="shared" si="434"/>
        <v>-1.1836561426338377E-2</v>
      </c>
      <c r="W417" s="33">
        <f t="shared" si="435"/>
        <v>-1.1788543009762398E-2</v>
      </c>
      <c r="X417" s="33">
        <f t="shared" si="436"/>
        <v>-1.1813085314402394E-2</v>
      </c>
      <c r="Y417" s="33">
        <f t="shared" si="437"/>
        <v>-1.1769646277834944E-2</v>
      </c>
      <c r="Z417" s="33">
        <f t="shared" si="438"/>
        <v>-1.1855192406030723E-2</v>
      </c>
      <c r="AA417" s="33">
        <f t="shared" si="439"/>
        <v>-1.1900617148857373E-2</v>
      </c>
      <c r="AB417" s="33">
        <f t="shared" si="440"/>
        <v>-1.1828561432921325E-2</v>
      </c>
      <c r="AC417" s="35">
        <f t="shared" si="441"/>
        <v>-8.7440603843454978E-3</v>
      </c>
      <c r="AD417" s="32">
        <f t="shared" si="402"/>
        <v>6.9483521892843569E-6</v>
      </c>
      <c r="AE417" s="33">
        <f t="shared" si="403"/>
        <v>7.3890689449296332E-6</v>
      </c>
      <c r="AF417" s="33">
        <f t="shared" si="404"/>
        <v>4.0830694124638356E-6</v>
      </c>
      <c r="AG417" s="33">
        <f t="shared" si="405"/>
        <v>5.2101485988442775E-5</v>
      </c>
      <c r="AH417" s="33">
        <f t="shared" si="406"/>
        <v>2.7559181348446593E-5</v>
      </c>
      <c r="AI417" s="33">
        <f t="shared" si="407"/>
        <v>7.0998217915896333E-5</v>
      </c>
      <c r="AJ417" s="33">
        <f t="shared" si="408"/>
        <v>-1.4547910279882892E-5</v>
      </c>
      <c r="AK417" s="33">
        <f t="shared" si="409"/>
        <v>-5.9972653106532547E-5</v>
      </c>
      <c r="AL417" s="33">
        <f t="shared" si="410"/>
        <v>1.2083062829515434E-5</v>
      </c>
      <c r="AM417" s="35">
        <f t="shared" si="411"/>
        <v>3.0965841114053427E-3</v>
      </c>
      <c r="AN417" s="52">
        <f t="shared" si="412"/>
        <v>-2.3484721387356799E-5</v>
      </c>
      <c r="AO417" s="34">
        <f t="shared" si="413"/>
        <v>-2.3044004631711523E-5</v>
      </c>
      <c r="AP417" s="34">
        <f t="shared" si="414"/>
        <v>-2.6350004164177321E-5</v>
      </c>
      <c r="AQ417" s="34">
        <f t="shared" si="415"/>
        <v>2.1668412411801619E-5</v>
      </c>
      <c r="AR417" s="34">
        <f t="shared" si="416"/>
        <v>-2.8738922281945634E-6</v>
      </c>
      <c r="AS417" s="34">
        <f t="shared" si="417"/>
        <v>4.0565144339255177E-5</v>
      </c>
      <c r="AT417" s="34">
        <f t="shared" si="418"/>
        <v>-4.4980983856524048E-5</v>
      </c>
      <c r="AU417" s="34">
        <f t="shared" si="419"/>
        <v>-9.0405726683173704E-5</v>
      </c>
      <c r="AV417" s="34">
        <f t="shared" si="420"/>
        <v>-1.8350010747125722E-5</v>
      </c>
      <c r="AW417" s="53">
        <f t="shared" si="421"/>
        <v>3.0661510378287016E-3</v>
      </c>
      <c r="AX417" s="52">
        <f t="shared" si="422"/>
        <v>-7.8954692585009312E-6</v>
      </c>
      <c r="AY417" s="34">
        <f t="shared" si="423"/>
        <v>-7.4547525028556549E-6</v>
      </c>
      <c r="AZ417" s="34">
        <f t="shared" si="424"/>
        <v>-1.0760752035321453E-5</v>
      </c>
      <c r="BA417" s="34">
        <f t="shared" si="425"/>
        <v>3.7257664540657487E-5</v>
      </c>
      <c r="BB417" s="34">
        <f t="shared" si="426"/>
        <v>1.2715359900661305E-5</v>
      </c>
      <c r="BC417" s="34">
        <f t="shared" si="427"/>
        <v>5.6154396468111045E-5</v>
      </c>
      <c r="BD417" s="34">
        <f t="shared" si="428"/>
        <v>-2.939173172766818E-5</v>
      </c>
      <c r="BE417" s="34">
        <f t="shared" si="429"/>
        <v>-7.4816474554317836E-5</v>
      </c>
      <c r="BF417" s="34">
        <f t="shared" si="430"/>
        <v>-2.760758618269854E-6</v>
      </c>
      <c r="BG417" s="53">
        <f t="shared" si="431"/>
        <v>3.0817402899575574E-3</v>
      </c>
      <c r="BH417" s="32">
        <v>6.9483521892843569E-6</v>
      </c>
      <c r="BI417" s="33">
        <v>7.3890689449296332E-6</v>
      </c>
      <c r="BJ417" s="33">
        <v>4.0830694124638356E-6</v>
      </c>
      <c r="BK417" s="33">
        <v>5.2101485988442775E-5</v>
      </c>
      <c r="BL417" s="33">
        <v>2.7559181348446593E-5</v>
      </c>
      <c r="BM417" s="33">
        <v>7.0998217915896333E-5</v>
      </c>
      <c r="BN417" s="33">
        <v>-1.4547910279882892E-5</v>
      </c>
      <c r="BO417" s="33">
        <v>-5.9972653106532547E-5</v>
      </c>
      <c r="BP417" s="33">
        <v>1.2083062829515434E-5</v>
      </c>
      <c r="BQ417" s="35">
        <v>3.0965841114053427E-3</v>
      </c>
      <c r="BR417" s="32">
        <v>-2.3484721387356799E-5</v>
      </c>
      <c r="BS417" s="33">
        <v>-2.3044004631711523E-5</v>
      </c>
      <c r="BT417" s="33">
        <v>-2.6350004164177321E-5</v>
      </c>
      <c r="BU417" s="33">
        <v>2.1668412411801619E-5</v>
      </c>
      <c r="BV417" s="33">
        <v>-2.8738922281945634E-6</v>
      </c>
      <c r="BW417" s="33">
        <v>4.0565144339255177E-5</v>
      </c>
      <c r="BX417" s="33">
        <v>-4.4980983856524048E-5</v>
      </c>
      <c r="BY417" s="33">
        <v>-9.0405726683173704E-5</v>
      </c>
      <c r="BZ417" s="33">
        <v>-1.8350010747125722E-5</v>
      </c>
      <c r="CA417" s="35">
        <v>3.0661510378287016E-3</v>
      </c>
      <c r="CB417" s="52">
        <v>-7.8954692585009312E-6</v>
      </c>
      <c r="CC417" s="34">
        <v>-7.4547525028556549E-6</v>
      </c>
      <c r="CD417" s="34">
        <v>-1.0760752035321453E-5</v>
      </c>
      <c r="CE417" s="34">
        <v>3.7257664540657487E-5</v>
      </c>
      <c r="CF417" s="34">
        <v>1.2715359900661305E-5</v>
      </c>
      <c r="CG417" s="34">
        <v>5.6154396468111045E-5</v>
      </c>
      <c r="CH417" s="34">
        <v>-2.939173172766818E-5</v>
      </c>
      <c r="CI417" s="34">
        <v>-7.4816474554317836E-5</v>
      </c>
      <c r="CJ417" s="34">
        <v>-2.760758618269854E-6</v>
      </c>
      <c r="CK417" s="53">
        <v>3.0817402899575574E-3</v>
      </c>
      <c r="CL417" s="33">
        <v>0</v>
      </c>
      <c r="CM417" s="33">
        <f t="shared" si="442"/>
        <v>8.3426227976723943E-3</v>
      </c>
      <c r="CN417" s="33">
        <f t="shared" si="388"/>
        <v>4.1584676180690394E-3</v>
      </c>
      <c r="CO417" s="33">
        <f t="shared" si="389"/>
        <v>3.307915534166872E-3</v>
      </c>
      <c r="CP417" s="33">
        <f t="shared" si="390"/>
        <v>3.4935358450001175E-3</v>
      </c>
      <c r="CQ417" s="33">
        <f t="shared" si="391"/>
        <v>2.8437602765198911E-3</v>
      </c>
      <c r="CR417" s="33">
        <f t="shared" si="392"/>
        <v>2.8316608742067206E-3</v>
      </c>
      <c r="CS417" s="33">
        <f t="shared" si="393"/>
        <v>7.0679396710902065E-3</v>
      </c>
      <c r="CT417" s="33">
        <f t="shared" si="394"/>
        <v>7.4034528414181899E-3</v>
      </c>
      <c r="CU417" s="33">
        <f t="shared" si="395"/>
        <v>2.9551195410730813E-3</v>
      </c>
      <c r="CV417" s="33">
        <f t="shared" si="396"/>
        <v>3.9353442288128093E-3</v>
      </c>
      <c r="CW417" s="33">
        <f t="shared" si="397"/>
        <v>5.6720164962407171E-3</v>
      </c>
      <c r="CX417" s="35">
        <f t="shared" si="398"/>
        <v>9.2981034315835487E-3</v>
      </c>
    </row>
    <row r="418" spans="1:102" x14ac:dyDescent="0.3">
      <c r="A418" s="21">
        <v>43607</v>
      </c>
      <c r="B418" s="22">
        <v>2856.27</v>
      </c>
      <c r="C418" s="23">
        <v>5089.25</v>
      </c>
      <c r="D418" s="23">
        <v>5724.7070000000003</v>
      </c>
      <c r="E418" s="23">
        <f t="shared" si="432"/>
        <v>5066.1832688674722</v>
      </c>
      <c r="F418" s="23">
        <f>VLOOKUP($A418,Data!S$7:T$800,2,0)</f>
        <v>281.12493000000001</v>
      </c>
      <c r="G418" s="23">
        <f>VLOOKUP($A418,Data!V$7:Y$800,4,0)</f>
        <v>27.731822750709163</v>
      </c>
      <c r="H418" s="23">
        <f>VLOOKUP($A418,Data!P$7:Q$800,2,0)</f>
        <v>50.4116</v>
      </c>
      <c r="I418" s="23">
        <f>VLOOKUP($A418,Data!K$7:N$800,4,0)</f>
        <v>52.804642958612504</v>
      </c>
      <c r="J418" s="23">
        <f>VLOOKUP($A418,Data!AA$7:AB$800,2,0)</f>
        <v>516.16489999999999</v>
      </c>
      <c r="K418" s="23">
        <f>VLOOKUP($A418,Data!AD$7:AE$800,2,0)</f>
        <v>52.1511</v>
      </c>
      <c r="L418" s="23">
        <f>VLOOKUP($A418,Data!AL$7:AO$800,4,0)</f>
        <v>278.45518370955227</v>
      </c>
      <c r="M418" s="23">
        <f>VLOOKUP($A418,Data!AG$7:AJ$800,4,0)</f>
        <v>28.117899830819933</v>
      </c>
      <c r="N418" s="23">
        <f>VLOOKUP($A418,Data!AQ$7:AU$800,5,0)</f>
        <v>28.308403765492677</v>
      </c>
      <c r="O418" s="24">
        <f>VLOOKUP($A418,Data!AQ$7:AW$800,7,0)</f>
        <v>28.30485062175304</v>
      </c>
      <c r="P418" s="32">
        <f t="shared" si="399"/>
        <v>-2.8243656523622152E-3</v>
      </c>
      <c r="Q418" s="33">
        <f t="shared" si="385"/>
        <v>-2.8097868363250456E-3</v>
      </c>
      <c r="R418" s="33">
        <f t="shared" si="386"/>
        <v>-2.8044837598615313E-3</v>
      </c>
      <c r="S418" s="34">
        <f t="shared" si="400"/>
        <v>-2.8074660437366339E-3</v>
      </c>
      <c r="T418" s="33">
        <f t="shared" si="401"/>
        <v>-2.8091507270775473E-3</v>
      </c>
      <c r="U418" s="33">
        <f t="shared" si="433"/>
        <v>-2.8094197739687576E-3</v>
      </c>
      <c r="V418" s="33">
        <f t="shared" si="434"/>
        <v>-2.8108723990528661E-3</v>
      </c>
      <c r="W418" s="33">
        <f t="shared" si="435"/>
        <v>-2.9384756657485633E-3</v>
      </c>
      <c r="X418" s="33">
        <f t="shared" si="436"/>
        <v>-2.8074752409160686E-3</v>
      </c>
      <c r="Y418" s="33">
        <f t="shared" si="437"/>
        <v>-2.795555411082451E-3</v>
      </c>
      <c r="Z418" s="33">
        <f t="shared" si="438"/>
        <v>-2.8314955587113166E-3</v>
      </c>
      <c r="AA418" s="33">
        <f t="shared" si="439"/>
        <v>-2.8098593226284496E-3</v>
      </c>
      <c r="AB418" s="33">
        <f t="shared" si="440"/>
        <v>-2.7976243168823522E-3</v>
      </c>
      <c r="AC418" s="35">
        <f t="shared" si="441"/>
        <v>-1.2256359816539275E-3</v>
      </c>
      <c r="AD418" s="32">
        <f t="shared" si="402"/>
        <v>6.3610924749823994E-7</v>
      </c>
      <c r="AE418" s="33">
        <f t="shared" si="403"/>
        <v>3.6706235628791717E-7</v>
      </c>
      <c r="AF418" s="33">
        <f t="shared" si="404"/>
        <v>-1.085562727820566E-6</v>
      </c>
      <c r="AG418" s="33">
        <f t="shared" si="405"/>
        <v>-1.2868882942351778E-4</v>
      </c>
      <c r="AH418" s="33">
        <f t="shared" si="406"/>
        <v>2.311595408976963E-6</v>
      </c>
      <c r="AI418" s="33">
        <f t="shared" si="407"/>
        <v>1.4231425242594575E-5</v>
      </c>
      <c r="AJ418" s="33">
        <f t="shared" si="408"/>
        <v>-2.1708722386271084E-5</v>
      </c>
      <c r="AK418" s="33">
        <f t="shared" si="409"/>
        <v>-7.2486303404062369E-8</v>
      </c>
      <c r="AL418" s="33">
        <f t="shared" si="410"/>
        <v>1.2162519442693309E-5</v>
      </c>
      <c r="AM418" s="35">
        <f t="shared" si="411"/>
        <v>1.584150854671118E-3</v>
      </c>
      <c r="AN418" s="52">
        <f t="shared" si="412"/>
        <v>-4.6669672160160047E-6</v>
      </c>
      <c r="AO418" s="34">
        <f t="shared" si="413"/>
        <v>-4.9360141072263275E-6</v>
      </c>
      <c r="AP418" s="34">
        <f t="shared" si="414"/>
        <v>-6.3886391913348106E-6</v>
      </c>
      <c r="AQ418" s="34">
        <f t="shared" si="415"/>
        <v>-1.3399190588703203E-4</v>
      </c>
      <c r="AR418" s="34">
        <f t="shared" si="416"/>
        <v>-2.9914810545372816E-6</v>
      </c>
      <c r="AS418" s="34">
        <f t="shared" si="417"/>
        <v>8.9283487790803306E-6</v>
      </c>
      <c r="AT418" s="34">
        <f t="shared" si="418"/>
        <v>-2.7011798849785329E-5</v>
      </c>
      <c r="AU418" s="34">
        <f t="shared" si="419"/>
        <v>-5.375562766918307E-6</v>
      </c>
      <c r="AV418" s="34">
        <f t="shared" si="420"/>
        <v>6.8594429791790645E-6</v>
      </c>
      <c r="AW418" s="53">
        <f t="shared" si="421"/>
        <v>1.5788477782076038E-3</v>
      </c>
      <c r="AX418" s="52">
        <f t="shared" si="422"/>
        <v>-1.684683340830162E-6</v>
      </c>
      <c r="AY418" s="34">
        <f t="shared" si="423"/>
        <v>-1.9537302320404848E-6</v>
      </c>
      <c r="AZ418" s="34">
        <f t="shared" si="424"/>
        <v>-3.4063553161489679E-6</v>
      </c>
      <c r="BA418" s="34">
        <f t="shared" si="425"/>
        <v>-1.3100962201184618E-4</v>
      </c>
      <c r="BB418" s="34">
        <f t="shared" si="426"/>
        <v>-9.1971793514389333E-9</v>
      </c>
      <c r="BC418" s="34">
        <f t="shared" si="427"/>
        <v>1.1910632654266173E-5</v>
      </c>
      <c r="BD418" s="34">
        <f t="shared" si="428"/>
        <v>-2.4029514974599486E-5</v>
      </c>
      <c r="BE418" s="34">
        <f t="shared" si="429"/>
        <v>-2.3932788917324643E-6</v>
      </c>
      <c r="BF418" s="34">
        <f t="shared" si="430"/>
        <v>9.8417268543649072E-6</v>
      </c>
      <c r="BG418" s="53">
        <f t="shared" si="431"/>
        <v>1.5818300620827896E-3</v>
      </c>
      <c r="BH418" s="32">
        <v>6.3610924749823994E-7</v>
      </c>
      <c r="BI418" s="33">
        <v>3.6706235628791717E-7</v>
      </c>
      <c r="BJ418" s="33">
        <v>-1.085562727820566E-6</v>
      </c>
      <c r="BK418" s="33">
        <v>-1.2868882942351778E-4</v>
      </c>
      <c r="BL418" s="33">
        <v>2.311595408976963E-6</v>
      </c>
      <c r="BM418" s="33">
        <v>1.4231425242594575E-5</v>
      </c>
      <c r="BN418" s="33">
        <v>-2.1708722386271084E-5</v>
      </c>
      <c r="BO418" s="33">
        <v>-7.2486303404062369E-8</v>
      </c>
      <c r="BP418" s="33">
        <v>1.2162519442693309E-5</v>
      </c>
      <c r="BQ418" s="35">
        <v>1.584150854671118E-3</v>
      </c>
      <c r="BR418" s="32">
        <v>-4.6669672160160047E-6</v>
      </c>
      <c r="BS418" s="33">
        <v>-4.9360141072263275E-6</v>
      </c>
      <c r="BT418" s="33">
        <v>-6.3886391913348106E-6</v>
      </c>
      <c r="BU418" s="33">
        <v>-1.3399190588703203E-4</v>
      </c>
      <c r="BV418" s="33">
        <v>-2.9914810545372816E-6</v>
      </c>
      <c r="BW418" s="33">
        <v>8.9283487790803306E-6</v>
      </c>
      <c r="BX418" s="33">
        <v>-2.7011798849785329E-5</v>
      </c>
      <c r="BY418" s="33">
        <v>-5.375562766918307E-6</v>
      </c>
      <c r="BZ418" s="33">
        <v>6.8594429791790645E-6</v>
      </c>
      <c r="CA418" s="35">
        <v>1.5788477782076038E-3</v>
      </c>
      <c r="CB418" s="52">
        <v>-1.684683340830162E-6</v>
      </c>
      <c r="CC418" s="34">
        <v>-1.9537302320404848E-6</v>
      </c>
      <c r="CD418" s="34">
        <v>-3.4063553161489679E-6</v>
      </c>
      <c r="CE418" s="34">
        <v>-1.3100962201184618E-4</v>
      </c>
      <c r="CF418" s="34">
        <v>-9.1971793514389333E-9</v>
      </c>
      <c r="CG418" s="34">
        <v>1.1910632654266173E-5</v>
      </c>
      <c r="CH418" s="34">
        <v>-2.4029514974599486E-5</v>
      </c>
      <c r="CI418" s="34">
        <v>-2.3932788917324643E-6</v>
      </c>
      <c r="CJ418" s="34">
        <v>9.8417268543649072E-6</v>
      </c>
      <c r="CK418" s="53">
        <v>1.5818300620827896E-3</v>
      </c>
      <c r="CL418" s="33">
        <v>0</v>
      </c>
      <c r="CM418" s="33">
        <f t="shared" si="442"/>
        <v>8.3115690814887788E-3</v>
      </c>
      <c r="CN418" s="33">
        <f t="shared" si="388"/>
        <v>4.1433836895381493E-3</v>
      </c>
      <c r="CO418" s="33">
        <f t="shared" si="389"/>
        <v>3.3008607128033329E-3</v>
      </c>
      <c r="CP418" s="33">
        <f t="shared" si="390"/>
        <v>3.4860321691652096E-3</v>
      </c>
      <c r="CQ418" s="33">
        <f t="shared" si="391"/>
        <v>2.8396165483435265E-3</v>
      </c>
      <c r="CR418" s="33">
        <f t="shared" si="392"/>
        <v>2.7787885670114143E-3</v>
      </c>
      <c r="CS418" s="33">
        <f t="shared" si="393"/>
        <v>7.0398539237814806E-3</v>
      </c>
      <c r="CT418" s="33">
        <f t="shared" si="394"/>
        <v>7.3310771553196652E-3</v>
      </c>
      <c r="CU418" s="33">
        <f t="shared" si="395"/>
        <v>2.9698854953963405E-3</v>
      </c>
      <c r="CV418" s="33">
        <f t="shared" si="396"/>
        <v>3.9962780449711577E-3</v>
      </c>
      <c r="CW418" s="33">
        <f t="shared" si="397"/>
        <v>5.6597194416134755E-3</v>
      </c>
      <c r="CX418" s="35">
        <f t="shared" si="398"/>
        <v>6.1451574104280926E-3</v>
      </c>
    </row>
    <row r="419" spans="1:102" x14ac:dyDescent="0.3">
      <c r="A419" s="21">
        <v>43606</v>
      </c>
      <c r="B419" s="22">
        <v>2864.36</v>
      </c>
      <c r="C419" s="23">
        <v>5103.59</v>
      </c>
      <c r="D419" s="23">
        <v>5740.8069999999998</v>
      </c>
      <c r="E419" s="23">
        <f t="shared" si="432"/>
        <v>5080.4464497622021</v>
      </c>
      <c r="F419" s="23">
        <f>VLOOKUP($A419,Data!S$7:T$800,2,0)</f>
        <v>281.916877</v>
      </c>
      <c r="G419" s="23">
        <f>VLOOKUP($A419,Data!V$7:Y$800,4,0)</f>
        <v>27.809952581404495</v>
      </c>
      <c r="H419" s="23">
        <f>VLOOKUP($A419,Data!P$7:Q$800,2,0)</f>
        <v>50.553699999999999</v>
      </c>
      <c r="I419" s="23">
        <f>VLOOKUP($A419,Data!K$7:N$800,4,0)</f>
        <v>52.960265409770699</v>
      </c>
      <c r="J419" s="23">
        <f>VLOOKUP($A419,Data!AA$7:AB$800,2,0)</f>
        <v>517.61810000000003</v>
      </c>
      <c r="K419" s="23">
        <f>VLOOKUP($A419,Data!AD$7:AE$800,2,0)</f>
        <v>52.2973</v>
      </c>
      <c r="L419" s="23">
        <f>VLOOKUP($A419,Data!AL$7:AO$800,4,0)</f>
        <v>279.24586714215377</v>
      </c>
      <c r="M419" s="23">
        <f>VLOOKUP($A419,Data!AG$7:AJ$800,4,0)</f>
        <v>28.197129798856615</v>
      </c>
      <c r="N419" s="23">
        <f>VLOOKUP($A419,Data!AQ$7:AU$800,5,0)</f>
        <v>28.38782222725899</v>
      </c>
      <c r="O419" s="24">
        <f>VLOOKUP($A419,Data!AQ$7:AW$800,7,0)</f>
        <v>28.339584636388526</v>
      </c>
      <c r="P419" s="32">
        <f t="shared" si="399"/>
        <v>8.4957908338409993E-3</v>
      </c>
      <c r="Q419" s="33">
        <f t="shared" si="385"/>
        <v>8.512975964872993E-3</v>
      </c>
      <c r="R419" s="33">
        <f t="shared" si="386"/>
        <v>8.520802824304452E-3</v>
      </c>
      <c r="S419" s="34">
        <f t="shared" si="400"/>
        <v>8.5170510257349345E-3</v>
      </c>
      <c r="T419" s="33">
        <f t="shared" si="401"/>
        <v>8.5119862540925517E-3</v>
      </c>
      <c r="U419" s="33">
        <f t="shared" si="433"/>
        <v>8.5103596478297572E-3</v>
      </c>
      <c r="V419" s="33">
        <f t="shared" si="434"/>
        <v>8.5083547455273578E-3</v>
      </c>
      <c r="W419" s="33">
        <f t="shared" si="435"/>
        <v>8.5200963141323083E-3</v>
      </c>
      <c r="X419" s="33">
        <f t="shared" si="436"/>
        <v>8.5185271780006122E-3</v>
      </c>
      <c r="Y419" s="33">
        <f t="shared" si="437"/>
        <v>8.5256637714250516E-3</v>
      </c>
      <c r="Z419" s="33">
        <f t="shared" si="438"/>
        <v>8.5045977059909905E-3</v>
      </c>
      <c r="AA419" s="33">
        <f t="shared" si="439"/>
        <v>8.5707312743277253E-3</v>
      </c>
      <c r="AB419" s="33">
        <f t="shared" si="440"/>
        <v>8.5277336242877144E-3</v>
      </c>
      <c r="AC419" s="35">
        <f t="shared" si="441"/>
        <v>6.5796048797255313E-3</v>
      </c>
      <c r="AD419" s="32">
        <f t="shared" si="402"/>
        <v>-9.8971078044129968E-7</v>
      </c>
      <c r="AE419" s="33">
        <f t="shared" si="403"/>
        <v>-2.6163170432358385E-6</v>
      </c>
      <c r="AF419" s="33">
        <f t="shared" si="404"/>
        <v>-4.6212193456351969E-6</v>
      </c>
      <c r="AG419" s="33">
        <f t="shared" si="405"/>
        <v>7.1203492593152617E-6</v>
      </c>
      <c r="AH419" s="33">
        <f t="shared" si="406"/>
        <v>5.5512131276191923E-6</v>
      </c>
      <c r="AI419" s="33">
        <f t="shared" si="407"/>
        <v>1.2687806552058589E-5</v>
      </c>
      <c r="AJ419" s="33">
        <f t="shared" si="408"/>
        <v>-8.3782588820024984E-6</v>
      </c>
      <c r="AK419" s="33">
        <f t="shared" si="409"/>
        <v>5.7755309454732284E-5</v>
      </c>
      <c r="AL419" s="33">
        <f t="shared" si="410"/>
        <v>1.4757659414721402E-5</v>
      </c>
      <c r="AM419" s="35">
        <f t="shared" si="411"/>
        <v>-1.9333710851474617E-3</v>
      </c>
      <c r="AN419" s="52">
        <f t="shared" si="412"/>
        <v>-8.8165702119002987E-6</v>
      </c>
      <c r="AO419" s="34">
        <f t="shared" si="413"/>
        <v>-1.0443176474694837E-5</v>
      </c>
      <c r="AP419" s="34">
        <f t="shared" si="414"/>
        <v>-1.2448078777094196E-5</v>
      </c>
      <c r="AQ419" s="34">
        <f t="shared" si="415"/>
        <v>-7.0651017214373724E-7</v>
      </c>
      <c r="AR419" s="34">
        <f t="shared" si="416"/>
        <v>-2.2756463038398067E-6</v>
      </c>
      <c r="AS419" s="34">
        <f t="shared" si="417"/>
        <v>4.8609471205995902E-6</v>
      </c>
      <c r="AT419" s="34">
        <f t="shared" si="418"/>
        <v>-1.6205118313461497E-5</v>
      </c>
      <c r="AU419" s="34">
        <f t="shared" si="419"/>
        <v>4.9928450023273285E-5</v>
      </c>
      <c r="AV419" s="34">
        <f t="shared" si="420"/>
        <v>6.9307999832624034E-6</v>
      </c>
      <c r="AW419" s="53">
        <f t="shared" si="421"/>
        <v>-1.9411979445789207E-3</v>
      </c>
      <c r="AX419" s="52">
        <f t="shared" si="422"/>
        <v>-5.0647716423046774E-6</v>
      </c>
      <c r="AY419" s="34">
        <f t="shared" si="423"/>
        <v>-6.6913779050992162E-6</v>
      </c>
      <c r="AZ419" s="34">
        <f t="shared" si="424"/>
        <v>-8.6962802074985746E-6</v>
      </c>
      <c r="BA419" s="34">
        <f t="shared" si="425"/>
        <v>3.0452883974518841E-6</v>
      </c>
      <c r="BB419" s="34">
        <f t="shared" si="426"/>
        <v>1.4761522657558146E-6</v>
      </c>
      <c r="BC419" s="34">
        <f t="shared" si="427"/>
        <v>8.6127456901952115E-6</v>
      </c>
      <c r="BD419" s="34">
        <f t="shared" si="428"/>
        <v>-1.2453319743865876E-5</v>
      </c>
      <c r="BE419" s="34">
        <f t="shared" si="429"/>
        <v>5.3680248592868907E-5</v>
      </c>
      <c r="BF419" s="34">
        <f t="shared" si="430"/>
        <v>1.0682598552858025E-5</v>
      </c>
      <c r="BG419" s="53">
        <f t="shared" si="431"/>
        <v>-1.9374461460093251E-3</v>
      </c>
      <c r="BH419" s="32">
        <v>-9.8971078044129968E-7</v>
      </c>
      <c r="BI419" s="33">
        <v>-2.6163170432358385E-6</v>
      </c>
      <c r="BJ419" s="33">
        <v>-4.6212193456351969E-6</v>
      </c>
      <c r="BK419" s="33">
        <v>7.1203492593152617E-6</v>
      </c>
      <c r="BL419" s="33">
        <v>5.5512131276191923E-6</v>
      </c>
      <c r="BM419" s="33">
        <v>1.2687806552058589E-5</v>
      </c>
      <c r="BN419" s="33">
        <v>-8.3782588820024984E-6</v>
      </c>
      <c r="BO419" s="33">
        <v>5.7755309454732284E-5</v>
      </c>
      <c r="BP419" s="33">
        <v>1.4757659414721402E-5</v>
      </c>
      <c r="BQ419" s="35">
        <v>-1.9333710851474617E-3</v>
      </c>
      <c r="BR419" s="32">
        <v>-8.8165702119002987E-6</v>
      </c>
      <c r="BS419" s="33">
        <v>-1.0443176474694837E-5</v>
      </c>
      <c r="BT419" s="33">
        <v>-1.2448078777094196E-5</v>
      </c>
      <c r="BU419" s="33">
        <v>-7.0651017214373724E-7</v>
      </c>
      <c r="BV419" s="33">
        <v>-2.2756463038398067E-6</v>
      </c>
      <c r="BW419" s="33">
        <v>4.8609471205995902E-6</v>
      </c>
      <c r="BX419" s="33">
        <v>-1.6205118313461497E-5</v>
      </c>
      <c r="BY419" s="33">
        <v>4.9928450023273285E-5</v>
      </c>
      <c r="BZ419" s="33">
        <v>6.9307999832624034E-6</v>
      </c>
      <c r="CA419" s="35">
        <v>-1.9411979445789207E-3</v>
      </c>
      <c r="CB419" s="52">
        <v>-5.0647716423046774E-6</v>
      </c>
      <c r="CC419" s="34">
        <v>-6.6913779050992162E-6</v>
      </c>
      <c r="CD419" s="34">
        <v>-8.6962802074985746E-6</v>
      </c>
      <c r="CE419" s="34">
        <v>3.0452883974518841E-6</v>
      </c>
      <c r="CF419" s="34">
        <v>1.4761522657558146E-6</v>
      </c>
      <c r="CG419" s="34">
        <v>8.6127456901952115E-6</v>
      </c>
      <c r="CH419" s="34">
        <v>-1.2453319743865876E-5</v>
      </c>
      <c r="CI419" s="34">
        <v>5.3680248592868907E-5</v>
      </c>
      <c r="CJ419" s="34">
        <v>1.0682598552858025E-5</v>
      </c>
      <c r="CK419" s="53">
        <v>-1.9374461460093251E-3</v>
      </c>
      <c r="CL419" s="33">
        <v>0</v>
      </c>
      <c r="CM419" s="33">
        <f t="shared" si="442"/>
        <v>8.3062068899599772E-3</v>
      </c>
      <c r="CN419" s="33">
        <f t="shared" si="388"/>
        <v>4.1410467200533319E-3</v>
      </c>
      <c r="CO419" s="33">
        <f t="shared" si="389"/>
        <v>3.3002207059720234E-3</v>
      </c>
      <c r="CP419" s="33">
        <f t="shared" si="390"/>
        <v>3.4856627894750414E-3</v>
      </c>
      <c r="CQ419" s="33">
        <f t="shared" si="391"/>
        <v>2.8407082623220781E-3</v>
      </c>
      <c r="CR419" s="33">
        <f t="shared" si="392"/>
        <v>2.9082153128259236E-3</v>
      </c>
      <c r="CS419" s="33">
        <f t="shared" si="393"/>
        <v>7.0375195012450931E-3</v>
      </c>
      <c r="CT419" s="33">
        <f t="shared" si="394"/>
        <v>7.3167012096477801E-3</v>
      </c>
      <c r="CU419" s="33">
        <f t="shared" si="395"/>
        <v>2.9917205159661897E-3</v>
      </c>
      <c r="CV419" s="33">
        <f t="shared" si="396"/>
        <v>3.9963510260165869E-3</v>
      </c>
      <c r="CW419" s="33">
        <f t="shared" si="397"/>
        <v>5.647453770984745E-3</v>
      </c>
      <c r="CX419" s="35">
        <f t="shared" si="398"/>
        <v>4.549315778468177E-3</v>
      </c>
    </row>
    <row r="420" spans="1:102" x14ac:dyDescent="0.3">
      <c r="A420" s="21">
        <v>43605</v>
      </c>
      <c r="B420" s="22">
        <v>2840.23</v>
      </c>
      <c r="C420" s="23">
        <v>5060.51</v>
      </c>
      <c r="D420" s="23">
        <v>5692.3040000000001</v>
      </c>
      <c r="E420" s="23">
        <f t="shared" si="432"/>
        <v>5037.5414521698176</v>
      </c>
      <c r="F420" s="23">
        <f>VLOOKUP($A420,Data!S$7:T$800,2,0)</f>
        <v>279.53745800000002</v>
      </c>
      <c r="G420" s="23">
        <f>VLOOKUP($A420,Data!V$7:Y$800,4,0)</f>
        <v>27.575277056267115</v>
      </c>
      <c r="H420" s="23">
        <f>VLOOKUP($A420,Data!P$7:Q$800,2,0)</f>
        <v>50.127200000000002</v>
      </c>
      <c r="I420" s="23">
        <f>VLOOKUP($A420,Data!K$7:N$800,4,0)</f>
        <v>52.512850862690911</v>
      </c>
      <c r="J420" s="23">
        <f>VLOOKUP($A420,Data!AA$7:AB$800,2,0)</f>
        <v>513.24599999999998</v>
      </c>
      <c r="K420" s="23">
        <f>VLOOKUP($A420,Data!AD$7:AE$800,2,0)</f>
        <v>51.855200000000004</v>
      </c>
      <c r="L420" s="23">
        <f>VLOOKUP($A420,Data!AL$7:AO$800,4,0)</f>
        <v>276.89102040520612</v>
      </c>
      <c r="M420" s="23">
        <f>VLOOKUP($A420,Data!AG$7:AJ$800,4,0)</f>
        <v>27.957513463859474</v>
      </c>
      <c r="N420" s="23">
        <f>VLOOKUP($A420,Data!AQ$7:AU$800,5,0)</f>
        <v>28.147785411159013</v>
      </c>
      <c r="O420" s="24">
        <f>VLOOKUP($A420,Data!AQ$7:AW$800,7,0)</f>
        <v>28.154340202208619</v>
      </c>
      <c r="P420" s="32">
        <f t="shared" si="399"/>
        <v>-6.749360908960611E-3</v>
      </c>
      <c r="Q420" s="33">
        <f t="shared" si="385"/>
        <v>-6.7381900118551608E-3</v>
      </c>
      <c r="R420" s="33">
        <f t="shared" si="386"/>
        <v>-6.7324656724168097E-3</v>
      </c>
      <c r="S420" s="34">
        <f t="shared" si="400"/>
        <v>-6.7349999578983797E-3</v>
      </c>
      <c r="T420" s="33">
        <f t="shared" si="401"/>
        <v>-6.7372459100423221E-3</v>
      </c>
      <c r="U420" s="33">
        <f t="shared" si="433"/>
        <v>-6.7350431879196204E-3</v>
      </c>
      <c r="V420" s="33">
        <f t="shared" si="434"/>
        <v>-6.7390171457557546E-3</v>
      </c>
      <c r="W420" s="33">
        <f t="shared" si="435"/>
        <v>-6.6237350505979897E-3</v>
      </c>
      <c r="X420" s="33">
        <f t="shared" si="436"/>
        <v>-6.7377860211068619E-3</v>
      </c>
      <c r="Y420" s="33">
        <f t="shared" si="437"/>
        <v>-6.7309497266628826E-3</v>
      </c>
      <c r="Z420" s="33">
        <f t="shared" si="438"/>
        <v>-6.70215206653757E-3</v>
      </c>
      <c r="AA420" s="33">
        <f t="shared" si="439"/>
        <v>-6.8840990678378233E-3</v>
      </c>
      <c r="AB420" s="33">
        <f t="shared" si="440"/>
        <v>-6.7052108291880685E-3</v>
      </c>
      <c r="AC420" s="35">
        <f t="shared" si="441"/>
        <v>-6.5985275378063202E-3</v>
      </c>
      <c r="AD420" s="32">
        <f t="shared" si="402"/>
        <v>9.4410181283866024E-7</v>
      </c>
      <c r="AE420" s="33">
        <f t="shared" si="403"/>
        <v>3.1468239355403327E-6</v>
      </c>
      <c r="AF420" s="33">
        <f t="shared" si="404"/>
        <v>-8.2713390059385716E-7</v>
      </c>
      <c r="AG420" s="33">
        <f t="shared" si="405"/>
        <v>1.1445496125717103E-4</v>
      </c>
      <c r="AH420" s="33">
        <f t="shared" si="406"/>
        <v>4.0399074829888804E-7</v>
      </c>
      <c r="AI420" s="33">
        <f t="shared" si="407"/>
        <v>7.2402851922781508E-6</v>
      </c>
      <c r="AJ420" s="33">
        <f t="shared" si="408"/>
        <v>3.6037945317590747E-5</v>
      </c>
      <c r="AK420" s="33">
        <f t="shared" si="409"/>
        <v>-1.4590905598266257E-4</v>
      </c>
      <c r="AL420" s="33">
        <f t="shared" si="410"/>
        <v>3.2979182667092211E-5</v>
      </c>
      <c r="AM420" s="35">
        <f t="shared" si="411"/>
        <v>1.3966247404884058E-4</v>
      </c>
      <c r="AN420" s="52">
        <f t="shared" si="412"/>
        <v>-4.7802376255123846E-6</v>
      </c>
      <c r="AO420" s="34">
        <f t="shared" si="413"/>
        <v>-2.5775155028107122E-6</v>
      </c>
      <c r="AP420" s="34">
        <f t="shared" si="414"/>
        <v>-6.551473338944902E-6</v>
      </c>
      <c r="AQ420" s="34">
        <f t="shared" si="415"/>
        <v>1.0873062181881998E-4</v>
      </c>
      <c r="AR420" s="34">
        <f t="shared" si="416"/>
        <v>-5.3203486900521568E-6</v>
      </c>
      <c r="AS420" s="34">
        <f t="shared" si="417"/>
        <v>1.515945753927106E-6</v>
      </c>
      <c r="AT420" s="34">
        <f t="shared" si="418"/>
        <v>3.0313605879239702E-5</v>
      </c>
      <c r="AU420" s="34">
        <f t="shared" si="419"/>
        <v>-1.5163339542101362E-4</v>
      </c>
      <c r="AV420" s="34">
        <f t="shared" si="420"/>
        <v>2.7254843228741166E-5</v>
      </c>
      <c r="AW420" s="53">
        <f t="shared" si="421"/>
        <v>1.3393813461048953E-4</v>
      </c>
      <c r="AX420" s="52">
        <f t="shared" si="422"/>
        <v>-2.2459521439310848E-6</v>
      </c>
      <c r="AY420" s="34">
        <f t="shared" si="423"/>
        <v>-4.323002122941233E-8</v>
      </c>
      <c r="AZ420" s="34">
        <f t="shared" si="424"/>
        <v>-4.0171878573636022E-6</v>
      </c>
      <c r="BA420" s="34">
        <f t="shared" si="425"/>
        <v>1.1126490730040128E-4</v>
      </c>
      <c r="BB420" s="34">
        <f t="shared" si="426"/>
        <v>-2.786063208470857E-6</v>
      </c>
      <c r="BC420" s="34">
        <f t="shared" si="427"/>
        <v>4.0502312355084058E-6</v>
      </c>
      <c r="BD420" s="34">
        <f t="shared" si="428"/>
        <v>3.2847891360821002E-5</v>
      </c>
      <c r="BE420" s="34">
        <f t="shared" si="429"/>
        <v>-1.4909910993943232E-4</v>
      </c>
      <c r="BF420" s="34">
        <f t="shared" si="430"/>
        <v>2.9789128710322466E-5</v>
      </c>
      <c r="BG420" s="53">
        <f t="shared" si="431"/>
        <v>1.3647242009207083E-4</v>
      </c>
      <c r="BH420" s="32">
        <v>9.4410181283866024E-7</v>
      </c>
      <c r="BI420" s="33">
        <v>3.1468239355403327E-6</v>
      </c>
      <c r="BJ420" s="33">
        <v>-8.2713390059385716E-7</v>
      </c>
      <c r="BK420" s="33">
        <v>1.1445496125717103E-4</v>
      </c>
      <c r="BL420" s="33">
        <v>4.0399074829888804E-7</v>
      </c>
      <c r="BM420" s="33">
        <v>7.2402851922781508E-6</v>
      </c>
      <c r="BN420" s="33">
        <v>3.6037945317590747E-5</v>
      </c>
      <c r="BO420" s="33">
        <v>-1.4590905598266257E-4</v>
      </c>
      <c r="BP420" s="33">
        <v>3.2979182667092211E-5</v>
      </c>
      <c r="BQ420" s="35">
        <v>1.3966247404884058E-4</v>
      </c>
      <c r="BR420" s="32">
        <v>-4.7802376255123846E-6</v>
      </c>
      <c r="BS420" s="33">
        <v>-2.5775155028107122E-6</v>
      </c>
      <c r="BT420" s="33">
        <v>-6.551473338944902E-6</v>
      </c>
      <c r="BU420" s="33">
        <v>1.0873062181881998E-4</v>
      </c>
      <c r="BV420" s="33">
        <v>-5.3203486900521568E-6</v>
      </c>
      <c r="BW420" s="33">
        <v>1.515945753927106E-6</v>
      </c>
      <c r="BX420" s="33">
        <v>3.0313605879239702E-5</v>
      </c>
      <c r="BY420" s="33">
        <v>-1.5163339542101362E-4</v>
      </c>
      <c r="BZ420" s="33">
        <v>2.7254843228741166E-5</v>
      </c>
      <c r="CA420" s="35">
        <v>1.3393813461048953E-4</v>
      </c>
      <c r="CB420" s="52">
        <v>-2.2459521439310848E-6</v>
      </c>
      <c r="CC420" s="34">
        <v>-4.323002122941233E-8</v>
      </c>
      <c r="CD420" s="34">
        <v>-4.0171878573636022E-6</v>
      </c>
      <c r="CE420" s="34">
        <v>1.1126490730040128E-4</v>
      </c>
      <c r="CF420" s="34">
        <v>-2.786063208470857E-6</v>
      </c>
      <c r="CG420" s="34">
        <v>4.0502312355084058E-6</v>
      </c>
      <c r="CH420" s="34">
        <v>3.2847891360821002E-5</v>
      </c>
      <c r="CI420" s="34">
        <v>-1.4909910993943232E-4</v>
      </c>
      <c r="CJ420" s="34">
        <v>2.9789128710322466E-5</v>
      </c>
      <c r="CK420" s="53">
        <v>1.3647242009207083E-4</v>
      </c>
      <c r="CL420" s="33">
        <v>0</v>
      </c>
      <c r="CM420" s="33">
        <f t="shared" si="442"/>
        <v>8.2983816959498746E-3</v>
      </c>
      <c r="CN420" s="33">
        <f t="shared" si="388"/>
        <v>4.136989341077868E-3</v>
      </c>
      <c r="CO420" s="33">
        <f t="shared" si="389"/>
        <v>3.3012053021472809E-3</v>
      </c>
      <c r="CP420" s="33">
        <f t="shared" si="390"/>
        <v>3.4882660712534097E-3</v>
      </c>
      <c r="CQ420" s="33">
        <f t="shared" si="391"/>
        <v>2.8453035111961622E-3</v>
      </c>
      <c r="CR420" s="33">
        <f t="shared" si="392"/>
        <v>2.9011345845448844E-3</v>
      </c>
      <c r="CS420" s="33">
        <f t="shared" si="393"/>
        <v>7.0319764400643692E-3</v>
      </c>
      <c r="CT420" s="33">
        <f t="shared" si="394"/>
        <v>7.3040286125087839E-3</v>
      </c>
      <c r="CU420" s="33">
        <f t="shared" si="395"/>
        <v>3.0000529760363381E-3</v>
      </c>
      <c r="CV420" s="33">
        <f t="shared" si="396"/>
        <v>3.938857666208273E-3</v>
      </c>
      <c r="CW420" s="33">
        <f t="shared" si="397"/>
        <v>5.63273825834254E-3</v>
      </c>
      <c r="CX420" s="35">
        <f t="shared" si="398"/>
        <v>6.4787872194900231E-3</v>
      </c>
    </row>
    <row r="421" spans="1:102" x14ac:dyDescent="0.3">
      <c r="A421" s="21">
        <v>43602</v>
      </c>
      <c r="B421" s="22">
        <v>2859.53</v>
      </c>
      <c r="C421" s="23">
        <v>5094.84</v>
      </c>
      <c r="D421" s="23">
        <v>5730.8869999999997</v>
      </c>
      <c r="E421" s="23">
        <f t="shared" si="432"/>
        <v>5071.6993470587313</v>
      </c>
      <c r="F421" s="23">
        <f>VLOOKUP($A421,Data!S$7:T$800,2,0)</f>
        <v>281.43354499999998</v>
      </c>
      <c r="G421" s="23">
        <f>VLOOKUP($A421,Data!V$7:Y$800,4,0)</f>
        <v>27.762257056537017</v>
      </c>
      <c r="H421" s="23">
        <f>VLOOKUP($A421,Data!P$7:Q$800,2,0)</f>
        <v>50.467300000000002</v>
      </c>
      <c r="I421" s="23">
        <f>VLOOKUP($A421,Data!K$7:N$800,4,0)</f>
        <v>52.863001377796834</v>
      </c>
      <c r="J421" s="23">
        <f>VLOOKUP($A421,Data!AA$7:AB$800,2,0)</f>
        <v>516.72760000000005</v>
      </c>
      <c r="K421" s="23">
        <f>VLOOKUP($A421,Data!AD$7:AE$800,2,0)</f>
        <v>52.206600000000002</v>
      </c>
      <c r="L421" s="23">
        <f>VLOOKUP($A421,Data!AL$7:AO$800,4,0)</f>
        <v>278.75930767520811</v>
      </c>
      <c r="M421" s="23">
        <f>VLOOKUP($A421,Data!AG$7:AJ$800,4,0)</f>
        <v>28.151309869893218</v>
      </c>
      <c r="N421" s="23">
        <f>VLOOKUP($A421,Data!AQ$7:AU$800,5,0)</f>
        <v>28.337796309851154</v>
      </c>
      <c r="O421" s="24">
        <f>VLOOKUP($A421,Data!AQ$7:AW$800,7,0)</f>
        <v>28.341351389812946</v>
      </c>
      <c r="P421" s="32">
        <f t="shared" si="399"/>
        <v>-5.8373199087723426E-3</v>
      </c>
      <c r="Q421" s="33">
        <f t="shared" si="385"/>
        <v>-5.7645998150019917E-3</v>
      </c>
      <c r="R421" s="33">
        <f t="shared" si="386"/>
        <v>-5.7358255140401715E-3</v>
      </c>
      <c r="S421" s="34">
        <f t="shared" si="400"/>
        <v>-5.7510496732499968E-3</v>
      </c>
      <c r="T421" s="33">
        <f t="shared" si="401"/>
        <v>-5.7529132771970692E-3</v>
      </c>
      <c r="U421" s="33">
        <f t="shared" si="433"/>
        <v>-5.7520027795920914E-3</v>
      </c>
      <c r="V421" s="33">
        <f t="shared" si="434"/>
        <v>-5.7506816498289481E-3</v>
      </c>
      <c r="W421" s="33">
        <f t="shared" si="435"/>
        <v>-5.8533016279495031E-3</v>
      </c>
      <c r="X421" s="33">
        <f t="shared" si="436"/>
        <v>-5.7401154642157115E-3</v>
      </c>
      <c r="Y421" s="33">
        <f t="shared" si="437"/>
        <v>-5.749545311711346E-3</v>
      </c>
      <c r="Z421" s="33">
        <f t="shared" si="438"/>
        <v>-5.7522168377399652E-3</v>
      </c>
      <c r="AA421" s="33">
        <f t="shared" si="439"/>
        <v>-5.794725617795371E-3</v>
      </c>
      <c r="AB421" s="33">
        <f t="shared" si="440"/>
        <v>-5.7544806851862473E-3</v>
      </c>
      <c r="AC421" s="35">
        <f t="shared" si="441"/>
        <v>-5.1491876909808276E-3</v>
      </c>
      <c r="AD421" s="32">
        <f t="shared" si="402"/>
        <v>1.1686537804922459E-5</v>
      </c>
      <c r="AE421" s="33">
        <f t="shared" si="403"/>
        <v>1.2597035409900315E-5</v>
      </c>
      <c r="AF421" s="33">
        <f t="shared" si="404"/>
        <v>1.3918165173043562E-5</v>
      </c>
      <c r="AG421" s="33">
        <f t="shared" si="405"/>
        <v>-8.8701812947511449E-5</v>
      </c>
      <c r="AH421" s="33">
        <f t="shared" si="406"/>
        <v>2.4484350786280196E-5</v>
      </c>
      <c r="AI421" s="33">
        <f t="shared" si="407"/>
        <v>1.5054503290645727E-5</v>
      </c>
      <c r="AJ421" s="33">
        <f t="shared" si="408"/>
        <v>1.2382977262026529E-5</v>
      </c>
      <c r="AK421" s="33">
        <f t="shared" si="409"/>
        <v>-3.0125802793379286E-5</v>
      </c>
      <c r="AL421" s="33">
        <f t="shared" si="410"/>
        <v>1.0119129815744365E-5</v>
      </c>
      <c r="AM421" s="35">
        <f t="shared" si="411"/>
        <v>6.1541212402116408E-4</v>
      </c>
      <c r="AN421" s="52">
        <f t="shared" si="412"/>
        <v>-1.7087763156897751E-5</v>
      </c>
      <c r="AO421" s="34">
        <f t="shared" si="413"/>
        <v>-1.6177265551919895E-5</v>
      </c>
      <c r="AP421" s="34">
        <f t="shared" si="414"/>
        <v>-1.4856135788776648E-5</v>
      </c>
      <c r="AQ421" s="34">
        <f t="shared" si="415"/>
        <v>-1.1747611390933166E-4</v>
      </c>
      <c r="AR421" s="34">
        <f t="shared" si="416"/>
        <v>-4.2899501755400138E-6</v>
      </c>
      <c r="AS421" s="34">
        <f t="shared" si="417"/>
        <v>-1.3719797671174483E-5</v>
      </c>
      <c r="AT421" s="34">
        <f t="shared" si="418"/>
        <v>-1.6391323699793681E-5</v>
      </c>
      <c r="AU421" s="34">
        <f t="shared" si="419"/>
        <v>-5.8900103755199495E-5</v>
      </c>
      <c r="AV421" s="34">
        <f t="shared" si="420"/>
        <v>-1.8655171146075844E-5</v>
      </c>
      <c r="AW421" s="53">
        <f t="shared" si="421"/>
        <v>5.8663782305934387E-4</v>
      </c>
      <c r="AX421" s="52">
        <f t="shared" si="422"/>
        <v>-1.8636039471608967E-6</v>
      </c>
      <c r="AY421" s="34">
        <f t="shared" si="423"/>
        <v>-9.5310634218304102E-7</v>
      </c>
      <c r="AZ421" s="34">
        <f t="shared" si="424"/>
        <v>3.6802342096020624E-7</v>
      </c>
      <c r="BA421" s="34">
        <f t="shared" si="425"/>
        <v>-1.022519546995948E-4</v>
      </c>
      <c r="BB421" s="34">
        <f t="shared" si="426"/>
        <v>1.093420903419684E-5</v>
      </c>
      <c r="BC421" s="34">
        <f t="shared" si="427"/>
        <v>1.504361538562371E-6</v>
      </c>
      <c r="BD421" s="34">
        <f t="shared" si="428"/>
        <v>-1.1671644900568268E-6</v>
      </c>
      <c r="BE421" s="34">
        <f t="shared" si="429"/>
        <v>-4.3675944545462642E-5</v>
      </c>
      <c r="BF421" s="34">
        <f t="shared" si="430"/>
        <v>-3.4310119363389902E-6</v>
      </c>
      <c r="BG421" s="53">
        <f t="shared" si="431"/>
        <v>6.0186198226908072E-4</v>
      </c>
      <c r="BH421" s="32">
        <v>1.1686537804922459E-5</v>
      </c>
      <c r="BI421" s="33">
        <v>1.2597035409900315E-5</v>
      </c>
      <c r="BJ421" s="33">
        <v>1.3918165173043562E-5</v>
      </c>
      <c r="BK421" s="33">
        <v>-8.8701812947511449E-5</v>
      </c>
      <c r="BL421" s="33">
        <v>2.4484350786280196E-5</v>
      </c>
      <c r="BM421" s="33">
        <v>1.5054503290645727E-5</v>
      </c>
      <c r="BN421" s="33">
        <v>1.2382977262026529E-5</v>
      </c>
      <c r="BO421" s="33">
        <v>-3.0125802793379286E-5</v>
      </c>
      <c r="BP421" s="33">
        <v>1.0119129815744365E-5</v>
      </c>
      <c r="BQ421" s="35">
        <v>6.1541212402116408E-4</v>
      </c>
      <c r="BR421" s="32">
        <v>-1.7087763156897751E-5</v>
      </c>
      <c r="BS421" s="33">
        <v>-1.6177265551919895E-5</v>
      </c>
      <c r="BT421" s="33">
        <v>-1.4856135788776648E-5</v>
      </c>
      <c r="BU421" s="33">
        <v>-1.1747611390933166E-4</v>
      </c>
      <c r="BV421" s="33">
        <v>-4.2899501755400138E-6</v>
      </c>
      <c r="BW421" s="33">
        <v>-1.3719797671174483E-5</v>
      </c>
      <c r="BX421" s="33">
        <v>-1.6391323699793681E-5</v>
      </c>
      <c r="BY421" s="33">
        <v>-5.8900103755199495E-5</v>
      </c>
      <c r="BZ421" s="33">
        <v>-1.8655171146075844E-5</v>
      </c>
      <c r="CA421" s="35">
        <v>5.8663782305934387E-4</v>
      </c>
      <c r="CB421" s="52">
        <v>-1.8636039471608967E-6</v>
      </c>
      <c r="CC421" s="34">
        <v>-9.5310634218304102E-7</v>
      </c>
      <c r="CD421" s="34">
        <v>3.6802342096020624E-7</v>
      </c>
      <c r="CE421" s="34">
        <v>-1.022519546995948E-4</v>
      </c>
      <c r="CF421" s="34">
        <v>1.093420903419684E-5</v>
      </c>
      <c r="CG421" s="34">
        <v>1.504361538562371E-6</v>
      </c>
      <c r="CH421" s="34">
        <v>-1.1671644900568268E-6</v>
      </c>
      <c r="CI421" s="34">
        <v>-4.3675944545462642E-5</v>
      </c>
      <c r="CJ421" s="34">
        <v>-3.4310119363389902E-6</v>
      </c>
      <c r="CK421" s="53">
        <v>6.0186198226908072E-4</v>
      </c>
      <c r="CL421" s="33">
        <v>0</v>
      </c>
      <c r="CM421" s="33">
        <f t="shared" si="442"/>
        <v>8.2925707316401365E-3</v>
      </c>
      <c r="CN421" s="33">
        <f t="shared" si="388"/>
        <v>4.1337643697199056E-3</v>
      </c>
      <c r="CO421" s="33">
        <f t="shared" si="389"/>
        <v>3.3002516587303798E-3</v>
      </c>
      <c r="CP421" s="33">
        <f t="shared" si="390"/>
        <v>3.4850868582214645E-3</v>
      </c>
      <c r="CQ421" s="33">
        <f t="shared" si="391"/>
        <v>2.8461386263995969E-3</v>
      </c>
      <c r="CR421" s="33">
        <f t="shared" si="392"/>
        <v>2.7855821855662377E-3</v>
      </c>
      <c r="CS421" s="33">
        <f t="shared" si="393"/>
        <v>7.031566848723747E-3</v>
      </c>
      <c r="CT421" s="33">
        <f t="shared" si="394"/>
        <v>7.2966860214549456E-3</v>
      </c>
      <c r="CU421" s="33">
        <f t="shared" si="395"/>
        <v>2.9636630239811002E-3</v>
      </c>
      <c r="CV421" s="33">
        <f t="shared" si="396"/>
        <v>4.0863568360927083E-3</v>
      </c>
      <c r="CW421" s="33">
        <f t="shared" si="397"/>
        <v>5.5993494334614091E-3</v>
      </c>
      <c r="CX421" s="35">
        <f t="shared" si="398"/>
        <v>6.3372862036397137E-3</v>
      </c>
    </row>
    <row r="422" spans="1:102" x14ac:dyDescent="0.3">
      <c r="A422" s="21">
        <v>43601</v>
      </c>
      <c r="B422" s="22">
        <v>2876.32</v>
      </c>
      <c r="C422" s="23">
        <v>5124.38</v>
      </c>
      <c r="D422" s="23">
        <v>5763.9480000000003</v>
      </c>
      <c r="E422" s="23">
        <f t="shared" si="432"/>
        <v>5101.0356565043066</v>
      </c>
      <c r="F422" s="23">
        <f>VLOOKUP($A422,Data!S$7:T$800,2,0)</f>
        <v>283.06197600000002</v>
      </c>
      <c r="G422" s="23">
        <f>VLOOKUP($A422,Data!V$7:Y$800,4,0)</f>
        <v>27.922869479396695</v>
      </c>
      <c r="H422" s="23">
        <f>VLOOKUP($A422,Data!P$7:Q$800,2,0)</f>
        <v>50.7592</v>
      </c>
      <c r="I422" s="23">
        <f>VLOOKUP($A422,Data!K$7:N$800,4,0)</f>
        <v>53.174246280113209</v>
      </c>
      <c r="J422" s="23">
        <f>VLOOKUP($A422,Data!AA$7:AB$800,2,0)</f>
        <v>519.71079999999995</v>
      </c>
      <c r="K422" s="23">
        <f>VLOOKUP($A422,Data!AD$7:AE$800,2,0)</f>
        <v>52.508499999999998</v>
      </c>
      <c r="L422" s="23">
        <f>VLOOKUP($A422,Data!AL$7:AO$800,4,0)</f>
        <v>280.37206860909333</v>
      </c>
      <c r="M422" s="23">
        <f>VLOOKUP($A422,Data!AG$7:AJ$800,4,0)</f>
        <v>28.315389784455061</v>
      </c>
      <c r="N422" s="23">
        <f>VLOOKUP($A422,Data!AQ$7:AU$800,5,0)</f>
        <v>28.501809421660962</v>
      </c>
      <c r="O422" s="24">
        <f>VLOOKUP($A422,Data!AQ$7:AW$800,7,0)</f>
        <v>28.488041663285685</v>
      </c>
      <c r="P422" s="32">
        <f t="shared" si="399"/>
        <v>8.895249319527565E-3</v>
      </c>
      <c r="Q422" s="33">
        <f t="shared" si="385"/>
        <v>9.0957604973427308E-3</v>
      </c>
      <c r="R422" s="33">
        <f t="shared" si="386"/>
        <v>9.1851736684334107E-3</v>
      </c>
      <c r="S422" s="34">
        <f t="shared" si="400"/>
        <v>9.1416850160975331E-3</v>
      </c>
      <c r="T422" s="33">
        <f t="shared" si="401"/>
        <v>9.135989508595399E-3</v>
      </c>
      <c r="U422" s="33">
        <f t="shared" si="433"/>
        <v>9.1349731790302258E-3</v>
      </c>
      <c r="V422" s="33">
        <f t="shared" si="434"/>
        <v>9.1252122257963197E-3</v>
      </c>
      <c r="W422" s="33">
        <f t="shared" si="435"/>
        <v>9.230201218386469E-3</v>
      </c>
      <c r="X422" s="33">
        <f t="shared" si="436"/>
        <v>9.1828487919376478E-3</v>
      </c>
      <c r="Y422" s="33">
        <f t="shared" si="437"/>
        <v>9.1461891198978407E-3</v>
      </c>
      <c r="Z422" s="33">
        <f t="shared" si="438"/>
        <v>9.1288115718137774E-3</v>
      </c>
      <c r="AA422" s="33">
        <f t="shared" si="439"/>
        <v>9.0495291558034818E-3</v>
      </c>
      <c r="AB422" s="33">
        <f t="shared" si="440"/>
        <v>9.1062708611271415E-3</v>
      </c>
      <c r="AC422" s="35">
        <f t="shared" si="441"/>
        <v>8.7538461169653914E-3</v>
      </c>
      <c r="AD422" s="32">
        <f t="shared" si="402"/>
        <v>4.0229011252668201E-5</v>
      </c>
      <c r="AE422" s="33">
        <f t="shared" si="403"/>
        <v>3.9212681687494921E-5</v>
      </c>
      <c r="AF422" s="33">
        <f t="shared" si="404"/>
        <v>2.9451728453588899E-5</v>
      </c>
      <c r="AG422" s="33">
        <f t="shared" si="405"/>
        <v>1.3444072104373817E-4</v>
      </c>
      <c r="AH422" s="33">
        <f t="shared" si="406"/>
        <v>8.708829459491696E-5</v>
      </c>
      <c r="AI422" s="33">
        <f t="shared" si="407"/>
        <v>5.0428622555109825E-5</v>
      </c>
      <c r="AJ422" s="33">
        <f t="shared" si="408"/>
        <v>3.3051074471046604E-5</v>
      </c>
      <c r="AK422" s="33">
        <f t="shared" si="409"/>
        <v>-4.6231341539249016E-5</v>
      </c>
      <c r="AL422" s="33">
        <f t="shared" si="410"/>
        <v>1.0510363784410615E-5</v>
      </c>
      <c r="AM422" s="35">
        <f t="shared" si="411"/>
        <v>-3.4191438037733946E-4</v>
      </c>
      <c r="AN422" s="52">
        <f t="shared" si="412"/>
        <v>-4.918415983801161E-5</v>
      </c>
      <c r="AO422" s="34">
        <f t="shared" si="413"/>
        <v>-5.0200489403184889E-5</v>
      </c>
      <c r="AP422" s="34">
        <f t="shared" si="414"/>
        <v>-5.9961442637090911E-5</v>
      </c>
      <c r="AQ422" s="34">
        <f t="shared" si="415"/>
        <v>4.5027549953058355E-5</v>
      </c>
      <c r="AR422" s="34">
        <f t="shared" si="416"/>
        <v>-2.3248764957628509E-6</v>
      </c>
      <c r="AS422" s="34">
        <f t="shared" si="417"/>
        <v>-3.8984548535569985E-5</v>
      </c>
      <c r="AT422" s="34">
        <f t="shared" si="418"/>
        <v>-5.6362096619633206E-5</v>
      </c>
      <c r="AU422" s="34">
        <f t="shared" si="419"/>
        <v>-1.3564451262992883E-4</v>
      </c>
      <c r="AV422" s="34">
        <f t="shared" si="420"/>
        <v>-7.8902807306269196E-5</v>
      </c>
      <c r="AW422" s="53">
        <f t="shared" si="421"/>
        <v>-4.3132755146801927E-4</v>
      </c>
      <c r="AX422" s="52">
        <f t="shared" si="422"/>
        <v>-5.6955075020681534E-6</v>
      </c>
      <c r="AY422" s="34">
        <f t="shared" si="423"/>
        <v>-6.7118370672414329E-6</v>
      </c>
      <c r="AZ422" s="34">
        <f t="shared" si="424"/>
        <v>-1.6472790301147455E-5</v>
      </c>
      <c r="BA422" s="34">
        <f t="shared" si="425"/>
        <v>8.8516202289001811E-5</v>
      </c>
      <c r="BB422" s="34">
        <f t="shared" si="426"/>
        <v>4.1163775840180605E-5</v>
      </c>
      <c r="BC422" s="34">
        <f t="shared" si="427"/>
        <v>4.5041038003734712E-6</v>
      </c>
      <c r="BD422" s="34">
        <f t="shared" si="428"/>
        <v>-1.287344428368975E-5</v>
      </c>
      <c r="BE422" s="34">
        <f t="shared" si="429"/>
        <v>-9.215586029398537E-5</v>
      </c>
      <c r="BF422" s="34">
        <f t="shared" si="430"/>
        <v>-3.541415497032574E-5</v>
      </c>
      <c r="BG422" s="53">
        <f t="shared" si="431"/>
        <v>-3.8783889913207581E-4</v>
      </c>
      <c r="BH422" s="32">
        <v>4.0229011252668201E-5</v>
      </c>
      <c r="BI422" s="33">
        <v>3.9212681687494921E-5</v>
      </c>
      <c r="BJ422" s="33">
        <v>2.9451728453588899E-5</v>
      </c>
      <c r="BK422" s="33">
        <v>1.3444072104373817E-4</v>
      </c>
      <c r="BL422" s="33">
        <v>8.708829459491696E-5</v>
      </c>
      <c r="BM422" s="33">
        <v>5.0428622555109825E-5</v>
      </c>
      <c r="BN422" s="33">
        <v>3.3051074471046604E-5</v>
      </c>
      <c r="BO422" s="33">
        <v>-4.6231341539249016E-5</v>
      </c>
      <c r="BP422" s="33">
        <v>1.0510363784410615E-5</v>
      </c>
      <c r="BQ422" s="35">
        <v>-3.4191438037733946E-4</v>
      </c>
      <c r="BR422" s="32">
        <v>-4.918415983801161E-5</v>
      </c>
      <c r="BS422" s="33">
        <v>-5.0200489403184889E-5</v>
      </c>
      <c r="BT422" s="33">
        <v>-5.9961442637090911E-5</v>
      </c>
      <c r="BU422" s="33">
        <v>4.5027549953058355E-5</v>
      </c>
      <c r="BV422" s="33">
        <v>-2.3248764957628509E-6</v>
      </c>
      <c r="BW422" s="33">
        <v>-3.8984548535569985E-5</v>
      </c>
      <c r="BX422" s="33">
        <v>-5.6362096619633206E-5</v>
      </c>
      <c r="BY422" s="33">
        <v>-1.3564451262992883E-4</v>
      </c>
      <c r="BZ422" s="33">
        <v>-7.8902807306269196E-5</v>
      </c>
      <c r="CA422" s="35">
        <v>-4.3132755146801927E-4</v>
      </c>
      <c r="CB422" s="52">
        <v>-5.6955075020681534E-6</v>
      </c>
      <c r="CC422" s="34">
        <v>-6.7118370672414329E-6</v>
      </c>
      <c r="CD422" s="34">
        <v>-1.6472790301147455E-5</v>
      </c>
      <c r="CE422" s="34">
        <v>8.8516202289001811E-5</v>
      </c>
      <c r="CF422" s="34">
        <v>4.1163775840180605E-5</v>
      </c>
      <c r="CG422" s="34">
        <v>4.5041038003734712E-6</v>
      </c>
      <c r="CH422" s="34">
        <v>-1.287344428368975E-5</v>
      </c>
      <c r="CI422" s="34">
        <v>-9.215586029398537E-5</v>
      </c>
      <c r="CJ422" s="34">
        <v>-3.541415497032574E-5</v>
      </c>
      <c r="CK422" s="53">
        <v>-3.8783889913207581E-4</v>
      </c>
      <c r="CL422" s="33">
        <v>0</v>
      </c>
      <c r="CM422" s="33">
        <f t="shared" si="442"/>
        <v>8.2633904447180218E-3</v>
      </c>
      <c r="CN422" s="33">
        <f t="shared" si="388"/>
        <v>4.1200795125815315E-3</v>
      </c>
      <c r="CO422" s="33">
        <f t="shared" si="389"/>
        <v>3.2884587085904027E-3</v>
      </c>
      <c r="CP422" s="33">
        <f t="shared" si="390"/>
        <v>3.4723727896914802E-3</v>
      </c>
      <c r="CQ422" s="33">
        <f t="shared" si="391"/>
        <v>2.8321001172020299E-3</v>
      </c>
      <c r="CR422" s="33">
        <f t="shared" si="392"/>
        <v>2.8750547948732663E-3</v>
      </c>
      <c r="CS422" s="33">
        <f t="shared" si="393"/>
        <v>7.0067679862542143E-3</v>
      </c>
      <c r="CT422" s="33">
        <f t="shared" si="394"/>
        <v>7.2814339778648485E-3</v>
      </c>
      <c r="CU422" s="33">
        <f t="shared" si="395"/>
        <v>2.9511714937568989E-3</v>
      </c>
      <c r="CV422" s="33">
        <f t="shared" si="396"/>
        <v>4.116782049429446E-3</v>
      </c>
      <c r="CW422" s="33">
        <f t="shared" si="397"/>
        <v>5.5891147478008829E-3</v>
      </c>
      <c r="CX422" s="35">
        <f t="shared" si="398"/>
        <v>5.7147685767535705E-3</v>
      </c>
    </row>
    <row r="423" spans="1:102" x14ac:dyDescent="0.3">
      <c r="A423" s="21">
        <v>43600</v>
      </c>
      <c r="B423" s="22">
        <v>2850.96</v>
      </c>
      <c r="C423" s="23">
        <v>5078.1899999999996</v>
      </c>
      <c r="D423" s="23">
        <v>5711.4870000000001</v>
      </c>
      <c r="E423" s="23">
        <f t="shared" si="432"/>
        <v>5054.826029134786</v>
      </c>
      <c r="F423" s="23">
        <f>VLOOKUP($A423,Data!S$7:T$800,2,0)</f>
        <v>280.49933700000003</v>
      </c>
      <c r="G423" s="23">
        <f>VLOOKUP($A423,Data!V$7:Y$800,4,0)</f>
        <v>27.670103823111589</v>
      </c>
      <c r="H423" s="23">
        <f>VLOOKUP($A423,Data!P$7:Q$800,2,0)</f>
        <v>50.300199999999997</v>
      </c>
      <c r="I423" s="23">
        <f>VLOOKUP($A423,Data!K$7:N$800,4,0)</f>
        <v>52.687926120243873</v>
      </c>
      <c r="J423" s="23">
        <f>VLOOKUP($A423,Data!AA$7:AB$800,2,0)</f>
        <v>514.98180000000002</v>
      </c>
      <c r="K423" s="23">
        <f>VLOOKUP($A423,Data!AD$7:AE$800,2,0)</f>
        <v>52.032600000000002</v>
      </c>
      <c r="L423" s="23">
        <f>VLOOKUP($A423,Data!AL$7:AO$800,4,0)</f>
        <v>277.83575832344661</v>
      </c>
      <c r="M423" s="23">
        <f>VLOOKUP($A423,Data!AG$7:AJ$800,4,0)</f>
        <v>28.061446902556348</v>
      </c>
      <c r="N423" s="23">
        <f>VLOOKUP($A423,Data!AQ$7:AU$800,5,0)</f>
        <v>28.244606385548241</v>
      </c>
      <c r="O423" s="24">
        <f>VLOOKUP($A423,Data!AQ$7:AW$800,7,0)</f>
        <v>28.240825819842758</v>
      </c>
      <c r="P423" s="32">
        <f t="shared" si="399"/>
        <v>5.8389576666748599E-3</v>
      </c>
      <c r="Q423" s="33">
        <f t="shared" si="385"/>
        <v>5.9805863708397577E-3</v>
      </c>
      <c r="R423" s="33">
        <f t="shared" si="386"/>
        <v>6.0401296696468432E-3</v>
      </c>
      <c r="S423" s="34">
        <f t="shared" si="400"/>
        <v>6.0099538692010455E-3</v>
      </c>
      <c r="T423" s="33">
        <f t="shared" si="401"/>
        <v>6.0088133896798457E-3</v>
      </c>
      <c r="U423" s="33">
        <f t="shared" si="433"/>
        <v>6.0118469747951764E-3</v>
      </c>
      <c r="V423" s="33">
        <f t="shared" si="434"/>
        <v>6.0039999999998983E-3</v>
      </c>
      <c r="W423" s="33">
        <f t="shared" si="435"/>
        <v>5.9424326833796837E-3</v>
      </c>
      <c r="X423" s="33">
        <f t="shared" si="436"/>
        <v>6.037218050547466E-3</v>
      </c>
      <c r="Y423" s="33">
        <f t="shared" si="437"/>
        <v>5.9954565227899881E-3</v>
      </c>
      <c r="Z423" s="33">
        <f t="shared" si="438"/>
        <v>5.9929551367710054E-3</v>
      </c>
      <c r="AA423" s="33">
        <f t="shared" si="439"/>
        <v>6.068298015406981E-3</v>
      </c>
      <c r="AB423" s="33">
        <f t="shared" si="440"/>
        <v>5.9908765728606816E-3</v>
      </c>
      <c r="AC423" s="35">
        <f t="shared" si="441"/>
        <v>6.2690705453358753E-3</v>
      </c>
      <c r="AD423" s="32">
        <f t="shared" si="402"/>
        <v>2.8227018840087936E-5</v>
      </c>
      <c r="AE423" s="33">
        <f t="shared" si="403"/>
        <v>3.1260603955418631E-5</v>
      </c>
      <c r="AF423" s="33">
        <f t="shared" si="404"/>
        <v>2.3413629160140559E-5</v>
      </c>
      <c r="AG423" s="33">
        <f t="shared" si="405"/>
        <v>-3.8153687460074082E-5</v>
      </c>
      <c r="AH423" s="33">
        <f t="shared" si="406"/>
        <v>5.6631679707708216E-5</v>
      </c>
      <c r="AI423" s="33">
        <f t="shared" si="407"/>
        <v>1.4870151950230337E-5</v>
      </c>
      <c r="AJ423" s="33">
        <f t="shared" si="408"/>
        <v>1.2368765931247694E-5</v>
      </c>
      <c r="AK423" s="33">
        <f t="shared" si="409"/>
        <v>8.7711644567223246E-5</v>
      </c>
      <c r="AL423" s="33">
        <f t="shared" si="410"/>
        <v>1.02902020209239E-5</v>
      </c>
      <c r="AM423" s="35">
        <f t="shared" si="411"/>
        <v>2.8848417449611752E-4</v>
      </c>
      <c r="AN423" s="52">
        <f t="shared" si="412"/>
        <v>-3.1316279966997485E-5</v>
      </c>
      <c r="AO423" s="34">
        <f t="shared" si="413"/>
        <v>-2.828269485166679E-5</v>
      </c>
      <c r="AP423" s="34">
        <f t="shared" si="414"/>
        <v>-3.6129669646944862E-5</v>
      </c>
      <c r="AQ423" s="34">
        <f t="shared" si="415"/>
        <v>-9.7696986267159502E-5</v>
      </c>
      <c r="AR423" s="34">
        <f t="shared" si="416"/>
        <v>-2.9116190993772051E-6</v>
      </c>
      <c r="AS423" s="34">
        <f t="shared" si="417"/>
        <v>-4.4673146856855084E-5</v>
      </c>
      <c r="AT423" s="34">
        <f t="shared" si="418"/>
        <v>-4.7174532875837727E-5</v>
      </c>
      <c r="AU423" s="34">
        <f t="shared" si="419"/>
        <v>2.8168345760137825E-5</v>
      </c>
      <c r="AV423" s="34">
        <f t="shared" si="420"/>
        <v>-4.9253096786161521E-5</v>
      </c>
      <c r="AW423" s="53">
        <f t="shared" si="421"/>
        <v>2.289408756890321E-4</v>
      </c>
      <c r="AX423" s="52">
        <f t="shared" si="422"/>
        <v>-1.140479521266613E-6</v>
      </c>
      <c r="AY423" s="34">
        <f t="shared" si="423"/>
        <v>1.8931055940640817E-6</v>
      </c>
      <c r="AZ423" s="34">
        <f t="shared" si="424"/>
        <v>-5.9538692012139904E-6</v>
      </c>
      <c r="BA423" s="34">
        <f t="shared" si="425"/>
        <v>-6.7521185821428631E-5</v>
      </c>
      <c r="BB423" s="34">
        <f t="shared" si="426"/>
        <v>2.7264181346353666E-5</v>
      </c>
      <c r="BC423" s="34">
        <f t="shared" si="427"/>
        <v>-1.4497346411124212E-5</v>
      </c>
      <c r="BD423" s="34">
        <f t="shared" si="428"/>
        <v>-1.6998732430106855E-5</v>
      </c>
      <c r="BE423" s="34">
        <f t="shared" si="429"/>
        <v>5.8344146205868697E-5</v>
      </c>
      <c r="BF423" s="34">
        <f t="shared" si="430"/>
        <v>-1.9077296340430649E-5</v>
      </c>
      <c r="BG423" s="53">
        <f t="shared" si="431"/>
        <v>2.5911667613476297E-4</v>
      </c>
      <c r="BH423" s="32">
        <v>2.8227018840087936E-5</v>
      </c>
      <c r="BI423" s="33">
        <v>3.1260603955418631E-5</v>
      </c>
      <c r="BJ423" s="33">
        <v>2.3413629160140559E-5</v>
      </c>
      <c r="BK423" s="33">
        <v>-3.8153687460074082E-5</v>
      </c>
      <c r="BL423" s="33">
        <v>5.6631679707708216E-5</v>
      </c>
      <c r="BM423" s="33">
        <v>1.4870151950230337E-5</v>
      </c>
      <c r="BN423" s="33">
        <v>1.2368765931247694E-5</v>
      </c>
      <c r="BO423" s="33">
        <v>8.7711644567223246E-5</v>
      </c>
      <c r="BP423" s="33">
        <v>1.02902020209239E-5</v>
      </c>
      <c r="BQ423" s="35">
        <v>2.8848417449611752E-4</v>
      </c>
      <c r="BR423" s="32">
        <v>-3.1316279966997485E-5</v>
      </c>
      <c r="BS423" s="33">
        <v>-2.828269485166679E-5</v>
      </c>
      <c r="BT423" s="33">
        <v>-3.6129669646944862E-5</v>
      </c>
      <c r="BU423" s="33">
        <v>-9.7696986267159502E-5</v>
      </c>
      <c r="BV423" s="33">
        <v>-2.9116190993772051E-6</v>
      </c>
      <c r="BW423" s="33">
        <v>-4.4673146856855084E-5</v>
      </c>
      <c r="BX423" s="33">
        <v>-4.7174532875837727E-5</v>
      </c>
      <c r="BY423" s="33">
        <v>2.8168345760137825E-5</v>
      </c>
      <c r="BZ423" s="33">
        <v>-4.9253096786161521E-5</v>
      </c>
      <c r="CA423" s="35">
        <v>2.289408756890321E-4</v>
      </c>
      <c r="CB423" s="52">
        <v>-1.140479521266613E-6</v>
      </c>
      <c r="CC423" s="34">
        <v>1.8931055940640817E-6</v>
      </c>
      <c r="CD423" s="34">
        <v>-5.9538692012139904E-6</v>
      </c>
      <c r="CE423" s="34">
        <v>-6.7521185821428631E-5</v>
      </c>
      <c r="CF423" s="34">
        <v>2.7264181346353666E-5</v>
      </c>
      <c r="CG423" s="34">
        <v>-1.4497346411124212E-5</v>
      </c>
      <c r="CH423" s="34">
        <v>-1.6998732430106855E-5</v>
      </c>
      <c r="CI423" s="34">
        <v>5.8344146205868697E-5</v>
      </c>
      <c r="CJ423" s="34">
        <v>-1.9077296340430649E-5</v>
      </c>
      <c r="CK423" s="53">
        <v>2.5911667613476297E-4</v>
      </c>
      <c r="CL423" s="33">
        <v>0</v>
      </c>
      <c r="CM423" s="33">
        <f t="shared" si="442"/>
        <v>8.1740589430405741E-3</v>
      </c>
      <c r="CN423" s="33">
        <f t="shared" si="388"/>
        <v>4.0743835195327094E-3</v>
      </c>
      <c r="CO423" s="33">
        <f t="shared" si="389"/>
        <v>3.2484628080229339E-3</v>
      </c>
      <c r="CP423" s="33">
        <f t="shared" si="390"/>
        <v>3.4333801437300693E-3</v>
      </c>
      <c r="CQ423" s="33">
        <f>(H423/H$424)/($C423/$C$424)*(1+CQ$424)-1</f>
        <v>2.8028320557764719E-3</v>
      </c>
      <c r="CR423" s="33">
        <f t="shared" si="392"/>
        <v>2.7414606502265126E-3</v>
      </c>
      <c r="CS423" s="33">
        <f t="shared" si="393"/>
        <v>6.9198674784081149E-3</v>
      </c>
      <c r="CT423" s="33">
        <f t="shared" si="394"/>
        <v>7.2310985400576566E-3</v>
      </c>
      <c r="CU423" s="33">
        <f t="shared" si="395"/>
        <v>2.9183227498901232E-3</v>
      </c>
      <c r="CV423" s="33">
        <f t="shared" si="396"/>
        <v>4.1627873886669331E-3</v>
      </c>
      <c r="CW423" s="33">
        <f t="shared" si="397"/>
        <v>5.5786410170168832E-3</v>
      </c>
      <c r="CX423" s="35">
        <f t="shared" si="398"/>
        <v>6.0556528700406176E-3</v>
      </c>
    </row>
    <row r="424" spans="1:102" x14ac:dyDescent="0.3">
      <c r="A424" s="21">
        <v>43599</v>
      </c>
      <c r="B424" s="22">
        <v>2834.41</v>
      </c>
      <c r="C424" s="23">
        <v>5048</v>
      </c>
      <c r="D424" s="23">
        <v>5677.1959999999999</v>
      </c>
      <c r="E424" s="23">
        <f t="shared" si="432"/>
        <v>5024.6282451714205</v>
      </c>
      <c r="F424" s="23">
        <f>VLOOKUP($A424,Data!S$7:T$800,2,0)</f>
        <v>278.823936</v>
      </c>
      <c r="G424" s="23">
        <f>VLOOKUP($A424,Data!V$7:Y$800,4,0)</f>
        <v>27.504749478168762</v>
      </c>
      <c r="H424" s="23">
        <f>VLOOKUP($A424,Data!P$7:Q$800,2,0)</f>
        <v>50</v>
      </c>
      <c r="I424" s="23">
        <f>VLOOKUP($A424,Data!K$7:N$800,4,0)</f>
        <v>52.376681217927498</v>
      </c>
      <c r="J424" s="23">
        <f>VLOOKUP($A424,Data!AA$7:AB$800,2,0)</f>
        <v>511.89139999999998</v>
      </c>
      <c r="K424" s="23">
        <f>VLOOKUP($A424,Data!AD$7:AE$800,2,0)</f>
        <v>51.722499999999997</v>
      </c>
      <c r="L424" s="23">
        <f>VLOOKUP($A424,Data!AL$7:AO$800,4,0)</f>
        <v>276.18062025660322</v>
      </c>
      <c r="M424" s="23">
        <f>VLOOKUP($A424,Data!AG$7:AJ$800,4,0)</f>
        <v>27.892188788684614</v>
      </c>
      <c r="N424" s="23">
        <f>VLOOKUP($A424,Data!AQ$7:AU$800,5,0)</f>
        <v>28.076404113892156</v>
      </c>
      <c r="O424" s="24">
        <f>VLOOKUP($A424,Data!AQ$7:AW$800,7,0)</f>
        <v>28.064885075457969</v>
      </c>
      <c r="P424" s="32">
        <f t="shared" si="399"/>
        <v>8.016017810211773E-3</v>
      </c>
      <c r="Q424" s="33">
        <f t="shared" si="385"/>
        <v>8.0979340782234566E-3</v>
      </c>
      <c r="R424" s="33">
        <f t="shared" si="386"/>
        <v>8.1306472323356971E-3</v>
      </c>
      <c r="S424" s="34">
        <f t="shared" si="400"/>
        <v>8.1134528190171078E-3</v>
      </c>
      <c r="T424" s="33">
        <f t="shared" si="401"/>
        <v>8.1267128186119919E-3</v>
      </c>
      <c r="U424" s="33">
        <f t="shared" si="433"/>
        <v>8.1297687711212596E-3</v>
      </c>
      <c r="V424" s="33" t="e">
        <f t="shared" si="434"/>
        <v>#N/A</v>
      </c>
      <c r="W424" s="33">
        <f t="shared" si="435"/>
        <v>8.0494196929989936E-3</v>
      </c>
      <c r="X424" s="33">
        <f t="shared" si="436"/>
        <v>8.1283808760801435E-3</v>
      </c>
      <c r="Y424" s="33">
        <f t="shared" si="437"/>
        <v>8.1120642104379748E-3</v>
      </c>
      <c r="Z424" s="33">
        <f t="shared" si="438"/>
        <v>8.1321033058465719E-3</v>
      </c>
      <c r="AA424" s="33">
        <f t="shared" si="439"/>
        <v>8.1848205525840712E-3</v>
      </c>
      <c r="AB424" s="33">
        <f t="shared" si="440"/>
        <v>8.1094935617245234E-3</v>
      </c>
      <c r="AC424" s="35">
        <f t="shared" si="441"/>
        <v>9.1499724576451502E-3</v>
      </c>
      <c r="AD424" s="32">
        <f t="shared" si="402"/>
        <v>2.877874038853534E-5</v>
      </c>
      <c r="AE424" s="33">
        <f t="shared" si="403"/>
        <v>3.1834692897803052E-5</v>
      </c>
      <c r="AF424" s="33" t="e">
        <f t="shared" si="404"/>
        <v>#N/A</v>
      </c>
      <c r="AG424" s="33">
        <f t="shared" si="405"/>
        <v>-4.8514385224462941E-5</v>
      </c>
      <c r="AH424" s="33">
        <f t="shared" si="406"/>
        <v>3.0446797856686914E-5</v>
      </c>
      <c r="AI424" s="33">
        <f t="shared" si="407"/>
        <v>1.4130132214518198E-5</v>
      </c>
      <c r="AJ424" s="33">
        <f t="shared" si="408"/>
        <v>3.4169227623115361E-5</v>
      </c>
      <c r="AK424" s="33">
        <f t="shared" si="409"/>
        <v>8.6886474360614585E-5</v>
      </c>
      <c r="AL424" s="33">
        <f t="shared" si="410"/>
        <v>1.1559483501066836E-5</v>
      </c>
      <c r="AM424" s="35">
        <f t="shared" si="411"/>
        <v>1.0520383794216936E-3</v>
      </c>
      <c r="AN424" s="52">
        <f t="shared" si="412"/>
        <v>-3.9344137237051768E-6</v>
      </c>
      <c r="AO424" s="34">
        <f t="shared" si="413"/>
        <v>-8.7846121443746483E-7</v>
      </c>
      <c r="AP424" s="34" t="e">
        <f t="shared" si="414"/>
        <v>#N/A</v>
      </c>
      <c r="AQ424" s="34">
        <f t="shared" si="415"/>
        <v>-8.1227539336703458E-5</v>
      </c>
      <c r="AR424" s="34">
        <f t="shared" si="416"/>
        <v>-2.2663562555536032E-6</v>
      </c>
      <c r="AS424" s="34">
        <f t="shared" si="417"/>
        <v>-1.8583021897722318E-5</v>
      </c>
      <c r="AT424" s="34">
        <f t="shared" si="418"/>
        <v>1.4560735108748446E-6</v>
      </c>
      <c r="AU424" s="34">
        <f t="shared" si="419"/>
        <v>5.4173320248374068E-5</v>
      </c>
      <c r="AV424" s="34">
        <f t="shared" si="420"/>
        <v>-2.1153670611173681E-5</v>
      </c>
      <c r="AW424" s="53">
        <f t="shared" si="421"/>
        <v>1.0193252253094531E-3</v>
      </c>
      <c r="AX424" s="52">
        <f t="shared" si="422"/>
        <v>1.3259999594783523E-5</v>
      </c>
      <c r="AY424" s="34">
        <f t="shared" si="423"/>
        <v>1.6315952104051235E-5</v>
      </c>
      <c r="AZ424" s="34" t="e">
        <f t="shared" si="424"/>
        <v>#N/A</v>
      </c>
      <c r="BA424" s="34">
        <f t="shared" si="425"/>
        <v>-6.4033126018214759E-5</v>
      </c>
      <c r="BB424" s="34">
        <f t="shared" si="426"/>
        <v>1.4928057062935096E-5</v>
      </c>
      <c r="BC424" s="34">
        <f t="shared" si="427"/>
        <v>-1.3886085792336189E-6</v>
      </c>
      <c r="BD424" s="34">
        <f t="shared" si="428"/>
        <v>1.8650486829363544E-5</v>
      </c>
      <c r="BE424" s="34">
        <f t="shared" si="429"/>
        <v>7.1367733566862768E-5</v>
      </c>
      <c r="BF424" s="34">
        <f t="shared" si="430"/>
        <v>-3.9592572926849812E-6</v>
      </c>
      <c r="BG424" s="53">
        <f t="shared" si="431"/>
        <v>1.0365196386279418E-3</v>
      </c>
      <c r="BH424" s="32">
        <v>2.877874038853534E-5</v>
      </c>
      <c r="BI424" s="33">
        <v>3.1834692897803052E-5</v>
      </c>
      <c r="BJ424" s="33"/>
      <c r="BK424" s="33">
        <v>-4.8514385224462941E-5</v>
      </c>
      <c r="BL424" s="33">
        <v>3.0446797856686914E-5</v>
      </c>
      <c r="BM424" s="33">
        <v>1.4130132214518198E-5</v>
      </c>
      <c r="BN424" s="33">
        <v>3.4169227623115361E-5</v>
      </c>
      <c r="BO424" s="33">
        <v>8.6886474360614585E-5</v>
      </c>
      <c r="BP424" s="33">
        <v>1.1559483501066836E-5</v>
      </c>
      <c r="BQ424" s="35">
        <v>1.0520383794216936E-3</v>
      </c>
      <c r="BR424" s="32">
        <v>-3.9344137237051768E-6</v>
      </c>
      <c r="BS424" s="33">
        <v>-8.7846121443746483E-7</v>
      </c>
      <c r="BT424" s="33"/>
      <c r="BU424" s="33">
        <v>-8.1227539336703458E-5</v>
      </c>
      <c r="BV424" s="33">
        <v>-2.2663562555536032E-6</v>
      </c>
      <c r="BW424" s="33">
        <v>-1.8583021897722318E-5</v>
      </c>
      <c r="BX424" s="33">
        <v>1.4560735108748446E-6</v>
      </c>
      <c r="BY424" s="33">
        <v>5.4173320248374068E-5</v>
      </c>
      <c r="BZ424" s="33">
        <v>-2.1153670611173681E-5</v>
      </c>
      <c r="CA424" s="35">
        <v>1.0193252253094531E-3</v>
      </c>
      <c r="CB424" s="52">
        <v>1.3259999594783523E-5</v>
      </c>
      <c r="CC424" s="34">
        <v>1.6315952104051235E-5</v>
      </c>
      <c r="CD424" s="34"/>
      <c r="CE424" s="34">
        <v>-6.4033126018214759E-5</v>
      </c>
      <c r="CF424" s="34">
        <v>1.4928057062935096E-5</v>
      </c>
      <c r="CG424" s="34">
        <v>-1.3886085792336189E-6</v>
      </c>
      <c r="CH424" s="34">
        <v>1.8650486829363544E-5</v>
      </c>
      <c r="CI424" s="34">
        <v>7.1367733566862768E-5</v>
      </c>
      <c r="CJ424" s="34">
        <v>-3.9592572926849812E-6</v>
      </c>
      <c r="CK424" s="53">
        <v>1.0365196386279418E-3</v>
      </c>
      <c r="CL424" s="33">
        <v>0</v>
      </c>
      <c r="CM424" s="33">
        <f t="shared" si="442"/>
        <v>8.1143893459036942E-3</v>
      </c>
      <c r="CN424" s="33">
        <f t="shared" si="388"/>
        <v>4.0450725244485231E-3</v>
      </c>
      <c r="CO424" s="33">
        <f t="shared" si="389"/>
        <v>3.2203132402617296E-3</v>
      </c>
      <c r="CP424" s="33">
        <f t="shared" si="390"/>
        <v>3.4021996625195339E-3</v>
      </c>
      <c r="CQ424" s="59">
        <f>CR424</f>
        <v>2.7794929302555893E-3</v>
      </c>
      <c r="CR424" s="33">
        <f t="shared" si="392"/>
        <v>2.7794929302555893E-3</v>
      </c>
      <c r="CS424" s="33">
        <f t="shared" si="393"/>
        <v>6.8631861127455007E-3</v>
      </c>
      <c r="CT424" s="33">
        <f t="shared" si="394"/>
        <v>7.2162101234278797E-3</v>
      </c>
      <c r="CU424" s="33">
        <f t="shared" si="395"/>
        <v>2.9059917868166085E-3</v>
      </c>
      <c r="CV424" s="33">
        <f t="shared" si="396"/>
        <v>4.0752418714600225E-3</v>
      </c>
      <c r="CW424" s="33">
        <f t="shared" si="397"/>
        <v>5.5683550317213726E-3</v>
      </c>
      <c r="CX424" s="35">
        <f t="shared" si="398"/>
        <v>5.7672298795992116E-3</v>
      </c>
    </row>
    <row r="425" spans="1:102" x14ac:dyDescent="0.3">
      <c r="A425" s="21">
        <v>43598</v>
      </c>
      <c r="B425" s="22">
        <v>2811.87</v>
      </c>
      <c r="C425" s="23">
        <v>5007.45</v>
      </c>
      <c r="D425" s="23">
        <v>5631.4089999999997</v>
      </c>
      <c r="E425" s="23">
        <f t="shared" si="432"/>
        <v>4984.1892607631662</v>
      </c>
      <c r="F425" s="23">
        <f>VLOOKUP($A425,Data!S$7:T$800,2,0)</f>
        <v>276.57628</v>
      </c>
      <c r="G425" s="23">
        <f>VLOOKUP($A425,Data!V$7:Y$800,4,0)</f>
        <v>27.282945440343653</v>
      </c>
      <c r="H425" s="23" t="e">
        <f>VLOOKUP($A425,Data!P$7:Q$800,2,0)</f>
        <v>#N/A</v>
      </c>
      <c r="I425" s="23">
        <f>VLOOKUP($A425,Data!K$7:N$800,4,0)</f>
        <v>51.958445880439868</v>
      </c>
      <c r="J425" s="23">
        <f>VLOOKUP($A425,Data!AA$7:AB$800,2,0)</f>
        <v>507.76409999999998</v>
      </c>
      <c r="K425" s="23">
        <f>VLOOKUP($A425,Data!AD$7:AE$800,2,0)</f>
        <v>51.3063</v>
      </c>
      <c r="L425" s="23">
        <f>VLOOKUP($A425,Data!AL$7:AO$800,4,0)</f>
        <v>273.95280772327084</v>
      </c>
      <c r="M425" s="23">
        <f>VLOOKUP($A425,Data!AG$7:AJ$800,4,0)</f>
        <v>27.665749592814702</v>
      </c>
      <c r="N425" s="23">
        <f>VLOOKUP($A425,Data!AQ$7:AU$800,5,0)</f>
        <v>27.850550255901435</v>
      </c>
      <c r="O425" s="24">
        <f>VLOOKUP($A425,Data!AQ$7:AW$800,7,0)</f>
        <v>27.810420493903223</v>
      </c>
      <c r="P425" s="32">
        <f t="shared" si="399"/>
        <v>-2.4130630943291487E-2</v>
      </c>
      <c r="Q425" s="33">
        <f t="shared" si="385"/>
        <v>-2.4105754276827485E-2</v>
      </c>
      <c r="R425" s="33">
        <f t="shared" si="386"/>
        <v>-2.4092811027245031E-2</v>
      </c>
      <c r="S425" s="34">
        <f t="shared" si="400"/>
        <v>-2.4098484014651998E-2</v>
      </c>
      <c r="T425" s="33">
        <f t="shared" si="401"/>
        <v>-2.4119490988163239E-2</v>
      </c>
      <c r="U425" s="33">
        <f t="shared" si="433"/>
        <v>-2.4119975048697562E-2</v>
      </c>
      <c r="V425" s="33" t="e">
        <f t="shared" si="434"/>
        <v>#N/A</v>
      </c>
      <c r="W425" s="33">
        <f t="shared" si="435"/>
        <v>-2.4113993423456326E-2</v>
      </c>
      <c r="X425" s="33">
        <f t="shared" si="436"/>
        <v>-2.4098851668682308E-2</v>
      </c>
      <c r="Y425" s="33">
        <f t="shared" si="437"/>
        <v>-2.4095973035639817E-2</v>
      </c>
      <c r="Z425" s="33">
        <f t="shared" si="438"/>
        <v>-2.4118815487477852E-2</v>
      </c>
      <c r="AA425" s="33">
        <f t="shared" si="439"/>
        <v>-2.4176357656448211E-2</v>
      </c>
      <c r="AB425" s="33">
        <f t="shared" si="440"/>
        <v>-2.4074608974182121E-2</v>
      </c>
      <c r="AC425" s="35">
        <f t="shared" si="441"/>
        <v>-2.4361487374154223E-2</v>
      </c>
      <c r="AD425" s="32">
        <f t="shared" si="402"/>
        <v>-1.3736711335754492E-5</v>
      </c>
      <c r="AE425" s="33">
        <f t="shared" si="403"/>
        <v>-1.4220771870077087E-5</v>
      </c>
      <c r="AF425" s="33" t="e">
        <f t="shared" si="404"/>
        <v>#N/A</v>
      </c>
      <c r="AG425" s="33">
        <f t="shared" si="405"/>
        <v>-8.2391466288411763E-6</v>
      </c>
      <c r="AH425" s="33">
        <f t="shared" si="406"/>
        <v>6.9026081451761812E-6</v>
      </c>
      <c r="AI425" s="33">
        <f t="shared" si="407"/>
        <v>9.7812411876674332E-6</v>
      </c>
      <c r="AJ425" s="33">
        <f t="shared" si="408"/>
        <v>-1.3061210650366917E-5</v>
      </c>
      <c r="AK425" s="33">
        <f t="shared" si="409"/>
        <v>-7.0603379620726159E-5</v>
      </c>
      <c r="AL425" s="33">
        <f t="shared" si="410"/>
        <v>3.1145302645363415E-5</v>
      </c>
      <c r="AM425" s="35">
        <f t="shared" si="411"/>
        <v>-2.5573309732673799E-4</v>
      </c>
      <c r="AN425" s="52">
        <f t="shared" si="412"/>
        <v>-2.667996091820779E-5</v>
      </c>
      <c r="AO425" s="34">
        <f t="shared" si="413"/>
        <v>-2.7164021452530385E-5</v>
      </c>
      <c r="AP425" s="34" t="e">
        <f t="shared" si="414"/>
        <v>#N/A</v>
      </c>
      <c r="AQ425" s="34">
        <f t="shared" si="415"/>
        <v>-2.1182396211294474E-5</v>
      </c>
      <c r="AR425" s="34">
        <f t="shared" si="416"/>
        <v>-6.0406414372771167E-6</v>
      </c>
      <c r="AS425" s="34">
        <f t="shared" si="417"/>
        <v>-3.1620083947858646E-6</v>
      </c>
      <c r="AT425" s="34">
        <f t="shared" si="418"/>
        <v>-2.6004460232820215E-5</v>
      </c>
      <c r="AU425" s="34">
        <f t="shared" si="419"/>
        <v>-8.3546629203179457E-5</v>
      </c>
      <c r="AV425" s="34">
        <f t="shared" si="420"/>
        <v>1.8202053062910117E-5</v>
      </c>
      <c r="AW425" s="53">
        <f t="shared" si="421"/>
        <v>-2.6867634690919129E-4</v>
      </c>
      <c r="AX425" s="52">
        <f t="shared" si="422"/>
        <v>-2.1006973511261684E-5</v>
      </c>
      <c r="AY425" s="34">
        <f t="shared" si="423"/>
        <v>-2.1491034045584279E-5</v>
      </c>
      <c r="AZ425" s="34" t="e">
        <f t="shared" si="424"/>
        <v>#N/A</v>
      </c>
      <c r="BA425" s="34">
        <f t="shared" si="425"/>
        <v>-1.5509408804348368E-5</v>
      </c>
      <c r="BB425" s="34">
        <f t="shared" si="426"/>
        <v>-3.6765403033101052E-7</v>
      </c>
      <c r="BC425" s="34">
        <f t="shared" si="427"/>
        <v>2.5109790121602416E-6</v>
      </c>
      <c r="BD425" s="34">
        <f t="shared" si="428"/>
        <v>-2.0331472825874108E-5</v>
      </c>
      <c r="BE425" s="34">
        <f t="shared" si="429"/>
        <v>-7.787364179623335E-5</v>
      </c>
      <c r="BF425" s="34">
        <f t="shared" si="430"/>
        <v>2.3875040469856224E-5</v>
      </c>
      <c r="BG425" s="53">
        <f t="shared" si="431"/>
        <v>-2.6300335950224518E-4</v>
      </c>
      <c r="BH425" s="32">
        <v>-1.3736711335754492E-5</v>
      </c>
      <c r="BI425" s="33">
        <v>-1.4220771870077087E-5</v>
      </c>
      <c r="BJ425" s="33"/>
      <c r="BK425" s="33">
        <v>-8.2391466288411763E-6</v>
      </c>
      <c r="BL425" s="33">
        <v>6.9026081451761812E-6</v>
      </c>
      <c r="BM425" s="33">
        <v>9.7812411876674332E-6</v>
      </c>
      <c r="BN425" s="33">
        <v>-1.3061210650366917E-5</v>
      </c>
      <c r="BO425" s="33">
        <v>-7.0603379620726159E-5</v>
      </c>
      <c r="BP425" s="33">
        <v>3.1145302645363415E-5</v>
      </c>
      <c r="BQ425" s="35">
        <v>-2.5573309732673799E-4</v>
      </c>
      <c r="BR425" s="32">
        <v>-2.667996091820779E-5</v>
      </c>
      <c r="BS425" s="33">
        <v>-2.7164021452530385E-5</v>
      </c>
      <c r="BT425" s="33"/>
      <c r="BU425" s="33">
        <v>-2.1182396211294474E-5</v>
      </c>
      <c r="BV425" s="33">
        <v>-6.0406414372771167E-6</v>
      </c>
      <c r="BW425" s="33">
        <v>-3.1620083947858646E-6</v>
      </c>
      <c r="BX425" s="33">
        <v>-2.6004460232820215E-5</v>
      </c>
      <c r="BY425" s="33">
        <v>-8.3546629203179457E-5</v>
      </c>
      <c r="BZ425" s="33">
        <v>1.8202053062910117E-5</v>
      </c>
      <c r="CA425" s="35">
        <v>-2.6867634690919129E-4</v>
      </c>
      <c r="CB425" s="52">
        <v>-2.1006973511261684E-5</v>
      </c>
      <c r="CC425" s="34">
        <v>-2.1491034045584279E-5</v>
      </c>
      <c r="CD425" s="34"/>
      <c r="CE425" s="34">
        <v>-1.5509408804348368E-5</v>
      </c>
      <c r="CF425" s="34">
        <v>-3.6765403033101052E-7</v>
      </c>
      <c r="CG425" s="34">
        <v>2.5109790121602416E-6</v>
      </c>
      <c r="CH425" s="34">
        <v>-2.0331472825874108E-5</v>
      </c>
      <c r="CI425" s="34">
        <v>-7.787364179623335E-5</v>
      </c>
      <c r="CJ425" s="34">
        <v>2.3875040469856224E-5</v>
      </c>
      <c r="CK425" s="53">
        <v>-2.6300335950224518E-4</v>
      </c>
      <c r="CL425" s="33">
        <v>0</v>
      </c>
      <c r="CM425" s="33">
        <f t="shared" si="442"/>
        <v>8.0816767193485628E-3</v>
      </c>
      <c r="CN425" s="33">
        <f t="shared" si="388"/>
        <v>4.0296164116644384E-3</v>
      </c>
      <c r="CO425" s="33">
        <f t="shared" si="389"/>
        <v>3.1916745616313857E-3</v>
      </c>
      <c r="CP425" s="33">
        <f t="shared" si="390"/>
        <v>3.3705142566633484E-3</v>
      </c>
      <c r="CQ425" s="33"/>
      <c r="CR425" s="33">
        <f t="shared" si="392"/>
        <v>2.8277536897627353E-3</v>
      </c>
      <c r="CS425" s="33">
        <f t="shared" si="393"/>
        <v>6.8327775254284351E-3</v>
      </c>
      <c r="CT425" s="33">
        <f t="shared" si="394"/>
        <v>7.2020925478895048E-3</v>
      </c>
      <c r="CU425" s="33">
        <f t="shared" si="395"/>
        <v>2.8719996909336576E-3</v>
      </c>
      <c r="CV425" s="33">
        <f t="shared" si="396"/>
        <v>3.9887095651007787E-3</v>
      </c>
      <c r="CW425" s="33">
        <f t="shared" si="397"/>
        <v>5.5568246861750215E-3</v>
      </c>
      <c r="CX425" s="35">
        <f t="shared" si="398"/>
        <v>4.7187180077501445E-3</v>
      </c>
    </row>
    <row r="426" spans="1:102" x14ac:dyDescent="0.3">
      <c r="A426" s="21">
        <v>43595</v>
      </c>
      <c r="B426" s="22">
        <v>2881.4</v>
      </c>
      <c r="C426" s="23">
        <v>5131.1400000000003</v>
      </c>
      <c r="D426" s="23">
        <v>5770.4350000000004</v>
      </c>
      <c r="E426" s="23">
        <f t="shared" si="432"/>
        <v>5107.266644350615</v>
      </c>
      <c r="F426" s="23">
        <f>VLOOKUP($A426,Data!S$7:T$800,2,0)</f>
        <v>283.41203400000001</v>
      </c>
      <c r="G426" s="23">
        <f>VLOOKUP($A426,Data!V$7:Y$800,4,0)</f>
        <v>27.957274196390181</v>
      </c>
      <c r="H426" s="23" t="e">
        <f>VLOOKUP($A426,Data!P$7:Q$800,2,0)</f>
        <v>#N/A</v>
      </c>
      <c r="I426" s="23">
        <f>VLOOKUP($A426,Data!K$7:N$800,4,0)</f>
        <v>53.242331102494916</v>
      </c>
      <c r="J426" s="23">
        <f>VLOOKUP($A426,Data!AA$7:AB$800,2,0)</f>
        <v>520.30280000000005</v>
      </c>
      <c r="K426" s="23">
        <f>VLOOKUP($A426,Data!AD$7:AE$800,2,0)</f>
        <v>52.573099999999997</v>
      </c>
      <c r="L426" s="23">
        <f>VLOOKUP($A426,Data!AL$7:AO$800,4,0)</f>
        <v>280.72352666592025</v>
      </c>
      <c r="M426" s="23">
        <f>VLOOKUP($A426,Data!AG$7:AJ$800,4,0)</f>
        <v>28.351177807469647</v>
      </c>
      <c r="N426" s="23">
        <f>VLOOKUP($A426,Data!AQ$7:AU$800,5,0)</f>
        <v>28.53758136841493</v>
      </c>
      <c r="O426" s="24">
        <f>VLOOKUP($A426,Data!AQ$7:AW$800,7,0)</f>
        <v>28.50484081348317</v>
      </c>
      <c r="P426" s="32">
        <f t="shared" si="399"/>
        <v>3.7203210344445292E-3</v>
      </c>
      <c r="Q426" s="33">
        <f t="shared" si="385"/>
        <v>3.9621279268384768E-3</v>
      </c>
      <c r="R426" s="33">
        <f t="shared" si="386"/>
        <v>4.0641522526752016E-3</v>
      </c>
      <c r="S426" s="34">
        <f t="shared" si="400"/>
        <v>4.0125775699406006E-3</v>
      </c>
      <c r="T426" s="33">
        <f t="shared" si="401"/>
        <v>4.0160353186649012E-3</v>
      </c>
      <c r="U426" s="33">
        <f t="shared" si="433"/>
        <v>4.0178217511130931E-3</v>
      </c>
      <c r="V426" s="33" t="e">
        <f t="shared" si="434"/>
        <v>#N/A</v>
      </c>
      <c r="W426" s="33">
        <f t="shared" si="435"/>
        <v>4.0352164343360197E-3</v>
      </c>
      <c r="X426" s="33">
        <f t="shared" si="436"/>
        <v>4.0600240564001577E-3</v>
      </c>
      <c r="Y426" s="33">
        <f t="shared" si="437"/>
        <v>1.182609358039155E-3</v>
      </c>
      <c r="Z426" s="33">
        <f t="shared" si="438"/>
        <v>3.9898983754322881E-3</v>
      </c>
      <c r="AA426" s="33">
        <f t="shared" si="439"/>
        <v>3.9980493976985443E-3</v>
      </c>
      <c r="AB426" s="33">
        <f t="shared" si="440"/>
        <v>3.9730943062161739E-3</v>
      </c>
      <c r="AC426" s="35">
        <f t="shared" si="441"/>
        <v>3.7866518606100019E-3</v>
      </c>
      <c r="AD426" s="32">
        <f t="shared" si="402"/>
        <v>5.3907391826424345E-5</v>
      </c>
      <c r="AE426" s="33">
        <f t="shared" si="403"/>
        <v>5.5693824274616333E-5</v>
      </c>
      <c r="AF426" s="33" t="e">
        <f t="shared" si="404"/>
        <v>#N/A</v>
      </c>
      <c r="AG426" s="33">
        <f t="shared" si="405"/>
        <v>7.3088507497542921E-5</v>
      </c>
      <c r="AH426" s="33">
        <f t="shared" si="406"/>
        <v>9.7896129561680922E-5</v>
      </c>
      <c r="AI426" s="33">
        <f t="shared" si="407"/>
        <v>9.9561765587452555E-6</v>
      </c>
      <c r="AJ426" s="33">
        <f t="shared" si="408"/>
        <v>2.7770448593811281E-5</v>
      </c>
      <c r="AK426" s="33">
        <f t="shared" si="409"/>
        <v>3.5921470860067473E-5</v>
      </c>
      <c r="AL426" s="33">
        <f t="shared" si="410"/>
        <v>1.0966379377697066E-5</v>
      </c>
      <c r="AM426" s="35">
        <f t="shared" si="411"/>
        <v>-1.7547606622847489E-4</v>
      </c>
      <c r="AN426" s="52">
        <f t="shared" si="412"/>
        <v>-4.8116934010300483E-5</v>
      </c>
      <c r="AO426" s="34">
        <f t="shared" si="413"/>
        <v>-4.6330501562108495E-5</v>
      </c>
      <c r="AP426" s="34" t="e">
        <f t="shared" si="414"/>
        <v>#N/A</v>
      </c>
      <c r="AQ426" s="34">
        <f t="shared" si="415"/>
        <v>-2.8935818339181907E-5</v>
      </c>
      <c r="AR426" s="34">
        <f t="shared" si="416"/>
        <v>-4.128196275043905E-6</v>
      </c>
      <c r="AS426" s="34">
        <f t="shared" si="417"/>
        <v>-1.976988807212976E-4</v>
      </c>
      <c r="AT426" s="34">
        <f t="shared" si="418"/>
        <v>-7.4253877242913546E-5</v>
      </c>
      <c r="AU426" s="34">
        <f t="shared" si="419"/>
        <v>-6.6102854976657355E-5</v>
      </c>
      <c r="AV426" s="34">
        <f t="shared" si="420"/>
        <v>-9.1057946459027761E-5</v>
      </c>
      <c r="AW426" s="53">
        <f t="shared" si="421"/>
        <v>-2.7750039206519972E-4</v>
      </c>
      <c r="AX426" s="52">
        <f t="shared" si="422"/>
        <v>3.4577487242337668E-6</v>
      </c>
      <c r="AY426" s="34">
        <f t="shared" si="423"/>
        <v>5.2441811724257548E-6</v>
      </c>
      <c r="AZ426" s="34" t="e">
        <f t="shared" si="424"/>
        <v>#N/A</v>
      </c>
      <c r="BA426" s="34">
        <f t="shared" si="425"/>
        <v>2.2638864395352343E-5</v>
      </c>
      <c r="BB426" s="34">
        <f t="shared" si="426"/>
        <v>4.7446486459490345E-5</v>
      </c>
      <c r="BC426" s="34">
        <f t="shared" si="427"/>
        <v>-9.3783141310144202E-5</v>
      </c>
      <c r="BD426" s="34">
        <f t="shared" si="428"/>
        <v>-2.2679194508379297E-5</v>
      </c>
      <c r="BE426" s="34">
        <f t="shared" si="429"/>
        <v>-1.4528172242123105E-5</v>
      </c>
      <c r="BF426" s="34">
        <f t="shared" si="430"/>
        <v>-3.9483263724493511E-5</v>
      </c>
      <c r="BG426" s="53">
        <f t="shared" si="431"/>
        <v>-2.2592570933066547E-4</v>
      </c>
      <c r="BH426" s="32">
        <v>5.3907391826424345E-5</v>
      </c>
      <c r="BI426" s="33">
        <v>5.5693824274616333E-5</v>
      </c>
      <c r="BJ426" s="33"/>
      <c r="BK426" s="33">
        <v>7.3088507497542921E-5</v>
      </c>
      <c r="BL426" s="33">
        <v>9.7896129561680922E-5</v>
      </c>
      <c r="BM426" s="33">
        <v>9.9561765587452555E-6</v>
      </c>
      <c r="BN426" s="33">
        <v>2.7770448593811281E-5</v>
      </c>
      <c r="BO426" s="33">
        <v>3.5921470860067473E-5</v>
      </c>
      <c r="BP426" s="33">
        <v>1.0966379377697066E-5</v>
      </c>
      <c r="BQ426" s="35">
        <v>-1.7547606622847489E-4</v>
      </c>
      <c r="BR426" s="32">
        <v>-4.8116934010300483E-5</v>
      </c>
      <c r="BS426" s="33">
        <v>-4.6330501562108495E-5</v>
      </c>
      <c r="BT426" s="33"/>
      <c r="BU426" s="33">
        <v>-2.8935818339181907E-5</v>
      </c>
      <c r="BV426" s="33">
        <v>-4.128196275043905E-6</v>
      </c>
      <c r="BW426" s="33">
        <v>-1.976988807212976E-4</v>
      </c>
      <c r="BX426" s="33">
        <v>-7.4253877242913546E-5</v>
      </c>
      <c r="BY426" s="33">
        <v>-6.6102854976657355E-5</v>
      </c>
      <c r="BZ426" s="33">
        <v>-9.1057946459027761E-5</v>
      </c>
      <c r="CA426" s="35">
        <v>-2.7750039206519972E-4</v>
      </c>
      <c r="CB426" s="52">
        <v>3.4577487242337668E-6</v>
      </c>
      <c r="CC426" s="34">
        <v>5.2441811724257548E-6</v>
      </c>
      <c r="CD426" s="34"/>
      <c r="CE426" s="34">
        <v>2.2638864395352343E-5</v>
      </c>
      <c r="CF426" s="34">
        <v>4.7446486459490345E-5</v>
      </c>
      <c r="CG426" s="34">
        <v>-9.3783141310144202E-5</v>
      </c>
      <c r="CH426" s="34">
        <v>-2.2679194508379297E-5</v>
      </c>
      <c r="CI426" s="34">
        <v>-1.4528172242123105E-5</v>
      </c>
      <c r="CJ426" s="34">
        <v>-3.9483263724493511E-5</v>
      </c>
      <c r="CK426" s="53">
        <v>-2.2592570933066547E-4</v>
      </c>
      <c r="CL426" s="33">
        <v>0</v>
      </c>
      <c r="CM426" s="33">
        <f t="shared" ref="CM426:CM441" si="443">(D426/D$767)/($C426/$C$767)-1</f>
        <v>8.0683067463751534E-3</v>
      </c>
      <c r="CN426" s="33">
        <f t="shared" si="388"/>
        <v>4.0221366010240178E-3</v>
      </c>
      <c r="CO426" s="33">
        <f t="shared" si="389"/>
        <v>3.2057957110145363E-3</v>
      </c>
      <c r="CP426" s="33">
        <f t="shared" si="390"/>
        <v>3.3851356269338773E-3</v>
      </c>
      <c r="CQ426" s="33"/>
      <c r="CR426" s="33">
        <f t="shared" si="392"/>
        <v>2.8362202984142382E-3</v>
      </c>
      <c r="CS426" s="33">
        <f t="shared" si="393"/>
        <v>6.8256561359896217E-3</v>
      </c>
      <c r="CT426" s="33">
        <f t="shared" si="394"/>
        <v>7.1919976140437658E-3</v>
      </c>
      <c r="CU426" s="33">
        <f t="shared" si="395"/>
        <v>2.885422147121286E-3</v>
      </c>
      <c r="CV426" s="33">
        <f t="shared" si="396"/>
        <v>4.0613507606206412E-3</v>
      </c>
      <c r="CW426" s="33">
        <f t="shared" si="397"/>
        <v>5.5247337375019523E-3</v>
      </c>
      <c r="CX426" s="35">
        <f t="shared" si="398"/>
        <v>4.9820735706693764E-3</v>
      </c>
    </row>
    <row r="427" spans="1:102" x14ac:dyDescent="0.3">
      <c r="A427" s="21">
        <v>43594</v>
      </c>
      <c r="B427" s="22">
        <v>2870.72</v>
      </c>
      <c r="C427" s="23">
        <v>5110.8900000000003</v>
      </c>
      <c r="D427" s="23">
        <v>5747.0780000000004</v>
      </c>
      <c r="E427" s="23">
        <f t="shared" si="432"/>
        <v>5086.8552431006146</v>
      </c>
      <c r="F427" s="23">
        <f>VLOOKUP($A427,Data!S$7:T$800,2,0)</f>
        <v>282.27839399999999</v>
      </c>
      <c r="G427" s="23">
        <f>VLOOKUP($A427,Data!V$7:Y$800,4,0)</f>
        <v>27.845396357237703</v>
      </c>
      <c r="H427" s="23" t="e">
        <f>VLOOKUP($A427,Data!P$7:Q$800,2,0)</f>
        <v>#N/A</v>
      </c>
      <c r="I427" s="23">
        <f>VLOOKUP($A427,Data!K$7:N$800,4,0)</f>
        <v>53.028350232152405</v>
      </c>
      <c r="J427" s="23">
        <f>VLOOKUP($A427,Data!AA$7:AB$800,2,0)</f>
        <v>518.19889999999998</v>
      </c>
      <c r="K427" s="23" t="e">
        <f>VLOOKUP($A427,Data!AD$7:AE$800,2,0)</f>
        <v>#N/A</v>
      </c>
      <c r="L427" s="23">
        <f>VLOOKUP($A427,Data!AL$7:AO$800,4,0)</f>
        <v>279.60791948222015</v>
      </c>
      <c r="M427" s="23">
        <f>VLOOKUP($A427,Data!AG$7:AJ$800,4,0)</f>
        <v>28.238279770042986</v>
      </c>
      <c r="N427" s="23">
        <f>VLOOKUP($A427,Data!AQ$7:AU$800,5,0)</f>
        <v>28.424647563026067</v>
      </c>
      <c r="O427" s="24">
        <f>VLOOKUP($A427,Data!AQ$7:AW$800,7,0)</f>
        <v>28.397310086408154</v>
      </c>
      <c r="P427" s="32">
        <f t="shared" si="399"/>
        <v>-3.0214418181440106E-3</v>
      </c>
      <c r="Q427" s="33">
        <f t="shared" si="385"/>
        <v>-2.7784661072011163E-3</v>
      </c>
      <c r="R427" s="33">
        <f t="shared" si="386"/>
        <v>-2.6729806137321122E-3</v>
      </c>
      <c r="S427" s="34">
        <f t="shared" si="400"/>
        <v>-2.7252497943938969E-3</v>
      </c>
      <c r="T427" s="33">
        <f t="shared" si="401"/>
        <v>-2.7365935484979786E-3</v>
      </c>
      <c r="U427" s="33">
        <f t="shared" si="433"/>
        <v>-2.7375344983667782E-3</v>
      </c>
      <c r="V427" s="33" t="e">
        <f t="shared" si="434"/>
        <v>#N/A</v>
      </c>
      <c r="W427" s="33">
        <f t="shared" si="435"/>
        <v>-2.743735138101222E-3</v>
      </c>
      <c r="X427" s="33">
        <f t="shared" si="436"/>
        <v>-2.6755757578441619E-3</v>
      </c>
      <c r="Y427" s="33" t="e">
        <f t="shared" si="437"/>
        <v>#N/A</v>
      </c>
      <c r="Z427" s="33">
        <f t="shared" si="438"/>
        <v>-2.7493364985426982E-3</v>
      </c>
      <c r="AA427" s="33">
        <f t="shared" si="439"/>
        <v>-2.858281201692181E-3</v>
      </c>
      <c r="AB427" s="33">
        <f t="shared" si="440"/>
        <v>-2.7689193685870306E-3</v>
      </c>
      <c r="AC427" s="35">
        <f t="shared" si="441"/>
        <v>-3.0783455989137343E-3</v>
      </c>
      <c r="AD427" s="32">
        <f t="shared" si="402"/>
        <v>4.1872558703137663E-5</v>
      </c>
      <c r="AE427" s="33">
        <f t="shared" si="403"/>
        <v>4.0931608834338107E-5</v>
      </c>
      <c r="AF427" s="33" t="e">
        <f t="shared" si="404"/>
        <v>#N/A</v>
      </c>
      <c r="AG427" s="33">
        <f t="shared" si="405"/>
        <v>3.473096909989426E-5</v>
      </c>
      <c r="AH427" s="33">
        <f t="shared" si="406"/>
        <v>1.028903493569544E-4</v>
      </c>
      <c r="AI427" s="33" t="e">
        <f t="shared" si="407"/>
        <v>#N/A</v>
      </c>
      <c r="AJ427" s="33">
        <f t="shared" si="408"/>
        <v>2.9129608658418071E-5</v>
      </c>
      <c r="AK427" s="33">
        <f t="shared" si="409"/>
        <v>-7.981509449106472E-5</v>
      </c>
      <c r="AL427" s="33">
        <f t="shared" si="410"/>
        <v>9.5467386140857258E-6</v>
      </c>
      <c r="AM427" s="35">
        <f t="shared" si="411"/>
        <v>-2.9987949171261796E-4</v>
      </c>
      <c r="AN427" s="52">
        <f t="shared" si="412"/>
        <v>-6.3612934765866491E-5</v>
      </c>
      <c r="AO427" s="34">
        <f t="shared" si="413"/>
        <v>-6.4553884634666048E-5</v>
      </c>
      <c r="AP427" s="34" t="e">
        <f t="shared" si="414"/>
        <v>#N/A</v>
      </c>
      <c r="AQ427" s="34">
        <f t="shared" si="415"/>
        <v>-7.0754524369109895E-5</v>
      </c>
      <c r="AR427" s="34">
        <f t="shared" si="416"/>
        <v>-2.595144112049752E-6</v>
      </c>
      <c r="AS427" s="34" t="e">
        <f t="shared" si="417"/>
        <v>#N/A</v>
      </c>
      <c r="AT427" s="34">
        <f t="shared" si="418"/>
        <v>-7.6355884810586083E-5</v>
      </c>
      <c r="AU427" s="34">
        <f t="shared" si="419"/>
        <v>-1.8530058796006887E-4</v>
      </c>
      <c r="AV427" s="34">
        <f t="shared" si="420"/>
        <v>-9.5938754854918429E-5</v>
      </c>
      <c r="AW427" s="53">
        <f t="shared" si="421"/>
        <v>-4.0536498518162212E-4</v>
      </c>
      <c r="AX427" s="52">
        <f t="shared" si="422"/>
        <v>-1.1343754104164994E-5</v>
      </c>
      <c r="AY427" s="34">
        <f t="shared" si="423"/>
        <v>-1.228470397296455E-5</v>
      </c>
      <c r="AZ427" s="34" t="e">
        <f t="shared" si="424"/>
        <v>#N/A</v>
      </c>
      <c r="BA427" s="34">
        <f t="shared" si="425"/>
        <v>-1.8485343707408397E-5</v>
      </c>
      <c r="BB427" s="34">
        <f t="shared" si="426"/>
        <v>4.9674036549651746E-5</v>
      </c>
      <c r="BC427" s="34" t="e">
        <f t="shared" si="427"/>
        <v>#N/A</v>
      </c>
      <c r="BD427" s="34">
        <f t="shared" si="428"/>
        <v>-2.4086704148884586E-5</v>
      </c>
      <c r="BE427" s="34">
        <f t="shared" si="429"/>
        <v>-1.3303140729836738E-4</v>
      </c>
      <c r="BF427" s="34">
        <f t="shared" si="430"/>
        <v>-4.3669574193216931E-5</v>
      </c>
      <c r="BG427" s="53">
        <f t="shared" si="431"/>
        <v>-3.5309580451992062E-4</v>
      </c>
      <c r="BH427" s="32">
        <v>4.1872558703137663E-5</v>
      </c>
      <c r="BI427" s="33">
        <v>4.0931608834338107E-5</v>
      </c>
      <c r="BJ427" s="33"/>
      <c r="BK427" s="33">
        <v>3.473096909989426E-5</v>
      </c>
      <c r="BL427" s="33">
        <v>1.028903493569544E-4</v>
      </c>
      <c r="BM427" s="33"/>
      <c r="BN427" s="33">
        <v>2.9129608658418071E-5</v>
      </c>
      <c r="BO427" s="33">
        <v>-7.981509449106472E-5</v>
      </c>
      <c r="BP427" s="33">
        <v>9.5467386140857258E-6</v>
      </c>
      <c r="BQ427" s="35">
        <v>-2.9987949171261796E-4</v>
      </c>
      <c r="BR427" s="32">
        <v>-6.3612934765866491E-5</v>
      </c>
      <c r="BS427" s="33">
        <v>-6.4553884634666048E-5</v>
      </c>
      <c r="BT427" s="33"/>
      <c r="BU427" s="33">
        <v>-7.0754524369109895E-5</v>
      </c>
      <c r="BV427" s="33">
        <v>-2.595144112049752E-6</v>
      </c>
      <c r="BW427" s="33"/>
      <c r="BX427" s="33">
        <v>-7.6355884810586083E-5</v>
      </c>
      <c r="BY427" s="33">
        <v>-1.8530058796006887E-4</v>
      </c>
      <c r="BZ427" s="33">
        <v>-9.5938754854918429E-5</v>
      </c>
      <c r="CA427" s="35">
        <v>-4.0536498518162212E-4</v>
      </c>
      <c r="CB427" s="52">
        <v>-1.1343754104164994E-5</v>
      </c>
      <c r="CC427" s="34">
        <v>-1.228470397296455E-5</v>
      </c>
      <c r="CD427" s="34"/>
      <c r="CE427" s="34">
        <v>-1.8485343707408397E-5</v>
      </c>
      <c r="CF427" s="34">
        <v>4.9674036549651746E-5</v>
      </c>
      <c r="CG427" s="34"/>
      <c r="CH427" s="34">
        <v>-2.4086704148884586E-5</v>
      </c>
      <c r="CI427" s="34">
        <v>-1.3303140729836738E-4</v>
      </c>
      <c r="CJ427" s="34">
        <v>-4.3669574193216931E-5</v>
      </c>
      <c r="CK427" s="53">
        <v>-3.5309580451992062E-4</v>
      </c>
      <c r="CL427" s="33">
        <v>0</v>
      </c>
      <c r="CM427" s="33">
        <f t="shared" si="443"/>
        <v>7.9658755529476988E-3</v>
      </c>
      <c r="CN427" s="33">
        <f t="shared" si="388"/>
        <v>3.9716864775998229E-3</v>
      </c>
      <c r="CO427" s="33">
        <f t="shared" si="389"/>
        <v>3.151931822381826E-3</v>
      </c>
      <c r="CP427" s="33">
        <f t="shared" si="390"/>
        <v>3.3294768983609391E-3</v>
      </c>
      <c r="CQ427" s="33"/>
      <c r="CR427" s="33">
        <f t="shared" si="392"/>
        <v>2.7632190715585203E-3</v>
      </c>
      <c r="CS427" s="33">
        <f t="shared" si="393"/>
        <v>6.7274903565366362E-3</v>
      </c>
      <c r="CT427" s="33" t="e">
        <f t="shared" si="394"/>
        <v>#N/A</v>
      </c>
      <c r="CU427" s="33">
        <f t="shared" si="395"/>
        <v>2.8576822484369657E-3</v>
      </c>
      <c r="CV427" s="33">
        <f t="shared" si="396"/>
        <v>4.0254270249375779E-3</v>
      </c>
      <c r="CW427" s="33">
        <f t="shared" si="397"/>
        <v>5.5137504095956746E-3</v>
      </c>
      <c r="CX427" s="35">
        <f t="shared" si="398"/>
        <v>5.1577586134756714E-3</v>
      </c>
    </row>
    <row r="428" spans="1:102" x14ac:dyDescent="0.3">
      <c r="A428" s="21">
        <v>43593</v>
      </c>
      <c r="B428" s="22">
        <v>2879.42</v>
      </c>
      <c r="C428" s="23">
        <v>5125.13</v>
      </c>
      <c r="D428" s="23">
        <v>5762.4809999999998</v>
      </c>
      <c r="E428" s="23">
        <f t="shared" si="432"/>
        <v>5100.756077552217</v>
      </c>
      <c r="F428" s="23">
        <f>VLOOKUP($A428,Data!S$7:T$800,2,0)</f>
        <v>283.05299500000001</v>
      </c>
      <c r="G428" s="23">
        <f>VLOOKUP($A428,Data!V$7:Y$800,4,0)</f>
        <v>27.921833339261578</v>
      </c>
      <c r="H428" s="23" t="e">
        <f>VLOOKUP($A428,Data!P$7:Q$800,2,0)</f>
        <v>#N/A</v>
      </c>
      <c r="I428" s="23">
        <f>VLOOKUP($A428,Data!K$7:N$800,4,0)</f>
        <v>53.174246280113202</v>
      </c>
      <c r="J428" s="23">
        <f>VLOOKUP($A428,Data!AA$7:AB$800,2,0)</f>
        <v>519.58910000000003</v>
      </c>
      <c r="K428" s="23">
        <f>VLOOKUP($A428,Data!AD$7:AE$800,2,0)</f>
        <v>52.511000000000003</v>
      </c>
      <c r="L428" s="23">
        <f>VLOOKUP($A428,Data!AL$7:AO$800,4,0)</f>
        <v>280.37877508196971</v>
      </c>
      <c r="M428" s="23">
        <f>VLOOKUP($A428,Data!AG$7:AJ$800,4,0)</f>
        <v>28.319224075865542</v>
      </c>
      <c r="N428" s="23">
        <f>VLOOKUP($A428,Data!AQ$7:AU$800,5,0)</f>
        <v>28.503571654654547</v>
      </c>
      <c r="O428" s="24">
        <f>VLOOKUP($A428,Data!AQ$7:AW$800,7,0)</f>
        <v>28.484996750791023</v>
      </c>
      <c r="P428" s="32">
        <f t="shared" si="399"/>
        <v>-1.6053813214057522E-3</v>
      </c>
      <c r="Q428" s="33">
        <f t="shared" si="385"/>
        <v>-1.585733849963189E-3</v>
      </c>
      <c r="R428" s="33">
        <f t="shared" si="386"/>
        <v>-1.5775559785473625E-3</v>
      </c>
      <c r="S428" s="34">
        <f t="shared" si="400"/>
        <v>-1.5817297799761211E-3</v>
      </c>
      <c r="T428" s="33">
        <f t="shared" si="401"/>
        <v>-1.5817205004073909E-3</v>
      </c>
      <c r="U428" s="33">
        <f t="shared" si="433"/>
        <v>-1.5816309828513564E-3</v>
      </c>
      <c r="V428" s="33" t="e">
        <f t="shared" si="434"/>
        <v>#N/A</v>
      </c>
      <c r="W428" s="33">
        <f t="shared" si="435"/>
        <v>-1.4611872146118587E-3</v>
      </c>
      <c r="X428" s="33">
        <f t="shared" si="436"/>
        <v>-1.580479758714004E-3</v>
      </c>
      <c r="Y428" s="33">
        <f t="shared" si="437"/>
        <v>-1.5325641357174513E-3</v>
      </c>
      <c r="Z428" s="33">
        <f t="shared" si="438"/>
        <v>-1.5948477557224949E-3</v>
      </c>
      <c r="AA428" s="33">
        <f t="shared" si="439"/>
        <v>-1.6770102743755011E-3</v>
      </c>
      <c r="AB428" s="33">
        <f t="shared" si="440"/>
        <v>-1.5720894662736296E-3</v>
      </c>
      <c r="AC428" s="35">
        <f t="shared" si="441"/>
        <v>-2.775361496801354E-3</v>
      </c>
      <c r="AD428" s="32">
        <f t="shared" si="402"/>
        <v>4.0133495557981291E-6</v>
      </c>
      <c r="AE428" s="33">
        <f t="shared" si="403"/>
        <v>4.1028671118326088E-6</v>
      </c>
      <c r="AF428" s="33" t="e">
        <f t="shared" si="404"/>
        <v>#N/A</v>
      </c>
      <c r="AG428" s="33">
        <f t="shared" si="405"/>
        <v>1.2454663535133026E-4</v>
      </c>
      <c r="AH428" s="33">
        <f t="shared" si="406"/>
        <v>5.2540912491849667E-6</v>
      </c>
      <c r="AI428" s="33">
        <f t="shared" si="407"/>
        <v>5.3169714245737687E-5</v>
      </c>
      <c r="AJ428" s="33">
        <f t="shared" si="408"/>
        <v>-9.1139057593059292E-6</v>
      </c>
      <c r="AK428" s="33">
        <f t="shared" si="409"/>
        <v>-9.1276424412312096E-5</v>
      </c>
      <c r="AL428" s="33">
        <f t="shared" si="410"/>
        <v>1.3644383689559447E-5</v>
      </c>
      <c r="AM428" s="35">
        <f t="shared" si="411"/>
        <v>-1.189627646838165E-3</v>
      </c>
      <c r="AN428" s="52">
        <f t="shared" si="412"/>
        <v>-4.1645218600283584E-6</v>
      </c>
      <c r="AO428" s="34">
        <f t="shared" si="413"/>
        <v>-4.0750043039938788E-6</v>
      </c>
      <c r="AP428" s="34" t="e">
        <f t="shared" si="414"/>
        <v>#N/A</v>
      </c>
      <c r="AQ428" s="34">
        <f t="shared" si="415"/>
        <v>1.1636876393550377E-4</v>
      </c>
      <c r="AR428" s="34">
        <f t="shared" si="416"/>
        <v>-2.9237801666415209E-6</v>
      </c>
      <c r="AS428" s="34">
        <f t="shared" si="417"/>
        <v>4.4991842829911199E-5</v>
      </c>
      <c r="AT428" s="34">
        <f t="shared" si="418"/>
        <v>-1.7291777175132417E-5</v>
      </c>
      <c r="AU428" s="34">
        <f t="shared" si="419"/>
        <v>-9.9454295828138584E-5</v>
      </c>
      <c r="AV428" s="34">
        <f t="shared" si="420"/>
        <v>5.4665122737329597E-6</v>
      </c>
      <c r="AW428" s="53">
        <f t="shared" si="421"/>
        <v>-1.1978055182539915E-3</v>
      </c>
      <c r="AX428" s="52">
        <f t="shared" si="422"/>
        <v>9.2795686690294588E-9</v>
      </c>
      <c r="AY428" s="34">
        <f t="shared" si="423"/>
        <v>9.8797124703509098E-8</v>
      </c>
      <c r="AZ428" s="34" t="e">
        <f t="shared" si="424"/>
        <v>#N/A</v>
      </c>
      <c r="BA428" s="34">
        <f t="shared" si="425"/>
        <v>1.2054256536420116E-4</v>
      </c>
      <c r="BB428" s="34">
        <f t="shared" si="426"/>
        <v>1.2500212620558671E-6</v>
      </c>
      <c r="BC428" s="34">
        <f t="shared" si="427"/>
        <v>4.9165644258608587E-5</v>
      </c>
      <c r="BD428" s="34">
        <f t="shared" si="428"/>
        <v>-1.3117975746435029E-5</v>
      </c>
      <c r="BE428" s="34">
        <f t="shared" si="429"/>
        <v>-9.5280494399441196E-5</v>
      </c>
      <c r="BF428" s="34">
        <f t="shared" si="430"/>
        <v>9.6403137024303476E-6</v>
      </c>
      <c r="BG428" s="53">
        <f t="shared" si="431"/>
        <v>-1.1936317168252941E-3</v>
      </c>
      <c r="BH428" s="32">
        <v>4.0133495557981291E-6</v>
      </c>
      <c r="BI428" s="33">
        <v>4.1028671118326088E-6</v>
      </c>
      <c r="BJ428" s="33"/>
      <c r="BK428" s="33">
        <v>1.2454663535133026E-4</v>
      </c>
      <c r="BL428" s="33">
        <v>5.2540912491849667E-6</v>
      </c>
      <c r="BM428" s="33">
        <v>5.3169714245737687E-5</v>
      </c>
      <c r="BN428" s="33">
        <v>-9.1139057593059292E-6</v>
      </c>
      <c r="BO428" s="33">
        <v>-9.1276424412312096E-5</v>
      </c>
      <c r="BP428" s="33">
        <v>1.3644383689559447E-5</v>
      </c>
      <c r="BQ428" s="35">
        <v>-1.189627646838165E-3</v>
      </c>
      <c r="BR428" s="32">
        <v>-4.1645218600283584E-6</v>
      </c>
      <c r="BS428" s="33">
        <v>-4.0750043039938788E-6</v>
      </c>
      <c r="BT428" s="33"/>
      <c r="BU428" s="33">
        <v>1.1636876393550377E-4</v>
      </c>
      <c r="BV428" s="33">
        <v>-2.9237801666415209E-6</v>
      </c>
      <c r="BW428" s="33">
        <v>4.4991842829911199E-5</v>
      </c>
      <c r="BX428" s="33">
        <v>-1.7291777175132417E-5</v>
      </c>
      <c r="BY428" s="33">
        <v>-9.9454295828138584E-5</v>
      </c>
      <c r="BZ428" s="33">
        <v>5.4665122737329597E-6</v>
      </c>
      <c r="CA428" s="35">
        <v>-1.1978055182539915E-3</v>
      </c>
      <c r="CB428" s="52">
        <v>9.2795686690294588E-9</v>
      </c>
      <c r="CC428" s="34">
        <v>9.8797124703509098E-8</v>
      </c>
      <c r="CD428" s="34"/>
      <c r="CE428" s="34">
        <v>1.2054256536420116E-4</v>
      </c>
      <c r="CF428" s="34">
        <v>1.2500212620558671E-6</v>
      </c>
      <c r="CG428" s="34">
        <v>4.9165644258608587E-5</v>
      </c>
      <c r="CH428" s="34">
        <v>-1.3117975746435029E-5</v>
      </c>
      <c r="CI428" s="34">
        <v>-9.5280494399441196E-5</v>
      </c>
      <c r="CJ428" s="34">
        <v>9.6403137024303476E-6</v>
      </c>
      <c r="CK428" s="53">
        <v>-1.1936317168252941E-3</v>
      </c>
      <c r="CL428" s="33">
        <v>0</v>
      </c>
      <c r="CM428" s="33">
        <f t="shared" si="443"/>
        <v>7.859264806707067E-3</v>
      </c>
      <c r="CN428" s="33">
        <f t="shared" si="388"/>
        <v>3.9181128046412717E-3</v>
      </c>
      <c r="CO428" s="33">
        <f t="shared" si="389"/>
        <v>3.1098120194474888E-3</v>
      </c>
      <c r="CP428" s="33">
        <f t="shared" si="390"/>
        <v>3.2882962753042477E-3</v>
      </c>
      <c r="CQ428" s="33"/>
      <c r="CR428" s="33">
        <f t="shared" si="392"/>
        <v>2.7282963143866468E-3</v>
      </c>
      <c r="CS428" s="33">
        <f t="shared" si="393"/>
        <v>6.6236299268989107E-3</v>
      </c>
      <c r="CT428" s="33">
        <f t="shared" si="394"/>
        <v>7.1819816776270695E-3</v>
      </c>
      <c r="CU428" s="33">
        <f t="shared" si="395"/>
        <v>2.8283888592288697E-3</v>
      </c>
      <c r="CV428" s="33">
        <f t="shared" si="396"/>
        <v>4.1057931181605056E-3</v>
      </c>
      <c r="CW428" s="33">
        <f t="shared" si="397"/>
        <v>5.5041243789450967E-3</v>
      </c>
      <c r="CX428" s="35">
        <f t="shared" si="398"/>
        <v>5.4601155704274706E-3</v>
      </c>
    </row>
    <row r="429" spans="1:102" x14ac:dyDescent="0.3">
      <c r="A429" s="21">
        <v>43592</v>
      </c>
      <c r="B429" s="22">
        <v>2884.05</v>
      </c>
      <c r="C429" s="23">
        <v>5133.2700000000004</v>
      </c>
      <c r="D429" s="23">
        <v>5771.5860000000002</v>
      </c>
      <c r="E429" s="23">
        <f t="shared" si="432"/>
        <v>5108.8368769815788</v>
      </c>
      <c r="F429" s="23">
        <f>VLOOKUP($A429,Data!S$7:T$800,2,0)</f>
        <v>283.50141500000001</v>
      </c>
      <c r="G429" s="23">
        <f>VLOOKUP($A429,Data!V$7:Y$800,4,0)</f>
        <v>27.966065334663327</v>
      </c>
      <c r="H429" s="23" t="e">
        <f>VLOOKUP($A429,Data!P$7:Q$800,2,0)</f>
        <v>#N/A</v>
      </c>
      <c r="I429" s="23">
        <f>VLOOKUP($A429,Data!K$7:N$800,4,0)</f>
        <v>53.252057505692292</v>
      </c>
      <c r="J429" s="23">
        <f>VLOOKUP($A429,Data!AA$7:AB$800,2,0)</f>
        <v>520.41160000000002</v>
      </c>
      <c r="K429" s="23">
        <f>VLOOKUP($A429,Data!AD$7:AE$800,2,0)</f>
        <v>52.5916</v>
      </c>
      <c r="L429" s="23">
        <f>VLOOKUP($A429,Data!AL$7:AO$800,4,0)</f>
        <v>280.82665083580224</v>
      </c>
      <c r="M429" s="23">
        <f>VLOOKUP($A429,Data!AG$7:AJ$800,4,0)</f>
        <v>28.366795483342216</v>
      </c>
      <c r="N429" s="23">
        <f>VLOOKUP($A429,Data!AQ$7:AU$800,5,0)</f>
        <v>28.548452375913133</v>
      </c>
      <c r="O429" s="24">
        <f>VLOOKUP($A429,Data!AQ$7:AW$800,7,0)</f>
        <v>28.564272934076385</v>
      </c>
      <c r="P429" s="32">
        <f t="shared" si="399"/>
        <v>-1.6511677868827124E-2</v>
      </c>
      <c r="Q429" s="33">
        <f t="shared" si="385"/>
        <v>-1.6507549674964483E-2</v>
      </c>
      <c r="R429" s="33">
        <f t="shared" si="386"/>
        <v>-1.6505556494664342E-2</v>
      </c>
      <c r="S429" s="34">
        <f t="shared" si="400"/>
        <v>-1.6506474700788761E-2</v>
      </c>
      <c r="T429" s="33">
        <f t="shared" si="401"/>
        <v>-2.0830922047971989E-2</v>
      </c>
      <c r="U429" s="33">
        <f t="shared" si="433"/>
        <v>-2.0827963984468623E-2</v>
      </c>
      <c r="V429" s="33" t="e">
        <f t="shared" si="434"/>
        <v>#N/A</v>
      </c>
      <c r="W429" s="33">
        <f t="shared" si="435"/>
        <v>-1.6525956529549246E-2</v>
      </c>
      <c r="X429" s="33">
        <f t="shared" si="436"/>
        <v>-1.6508456062304111E-2</v>
      </c>
      <c r="Y429" s="33">
        <f t="shared" si="437"/>
        <v>-2.0824761078456322E-2</v>
      </c>
      <c r="Z429" s="33">
        <f t="shared" si="438"/>
        <v>-1.6474781989459619E-2</v>
      </c>
      <c r="AA429" s="33">
        <f t="shared" si="439"/>
        <v>-2.0954050271815072E-2</v>
      </c>
      <c r="AB429" s="33">
        <f t="shared" si="440"/>
        <v>-1.6497659517530239E-2</v>
      </c>
      <c r="AC429" s="35">
        <f t="shared" si="441"/>
        <v>-1.5961426751750052E-2</v>
      </c>
      <c r="AD429" s="32">
        <f t="shared" si="402"/>
        <v>1.5763540748059413E-5</v>
      </c>
      <c r="AE429" s="33">
        <f t="shared" si="403"/>
        <v>1.8721604251425994E-5</v>
      </c>
      <c r="AF429" s="33" t="e">
        <f t="shared" si="404"/>
        <v>#N/A</v>
      </c>
      <c r="AG429" s="33">
        <f t="shared" si="405"/>
        <v>-1.8406854584762655E-5</v>
      </c>
      <c r="AH429" s="33">
        <f t="shared" si="406"/>
        <v>-9.063873396275568E-7</v>
      </c>
      <c r="AI429" s="33">
        <f t="shared" si="407"/>
        <v>2.192451026372666E-5</v>
      </c>
      <c r="AJ429" s="33">
        <f t="shared" si="408"/>
        <v>3.2767685504864197E-5</v>
      </c>
      <c r="AK429" s="33">
        <f t="shared" si="409"/>
        <v>-1.0736468309502367E-4</v>
      </c>
      <c r="AL429" s="33">
        <f t="shared" si="410"/>
        <v>9.8901574342447063E-6</v>
      </c>
      <c r="AM429" s="35">
        <f t="shared" si="411"/>
        <v>5.4612292321443157E-4</v>
      </c>
      <c r="AN429" s="52">
        <f t="shared" si="412"/>
        <v>-1.1327262973703789E-5</v>
      </c>
      <c r="AO429" s="34">
        <f t="shared" si="413"/>
        <v>-8.3691994703372075E-6</v>
      </c>
      <c r="AP429" s="34" t="e">
        <f t="shared" si="414"/>
        <v>#N/A</v>
      </c>
      <c r="AQ429" s="34">
        <f t="shared" si="415"/>
        <v>-2.0400034884904272E-5</v>
      </c>
      <c r="AR429" s="34">
        <f t="shared" si="416"/>
        <v>-2.8995676397691739E-6</v>
      </c>
      <c r="AS429" s="34">
        <f t="shared" si="417"/>
        <v>-5.1662934580365416E-6</v>
      </c>
      <c r="AT429" s="34">
        <f t="shared" si="418"/>
        <v>3.077450520472258E-5</v>
      </c>
      <c r="AU429" s="34">
        <f t="shared" si="419"/>
        <v>-1.3445548681678687E-4</v>
      </c>
      <c r="AV429" s="34">
        <f t="shared" si="420"/>
        <v>7.8969771341030892E-6</v>
      </c>
      <c r="AW429" s="53">
        <f t="shared" si="421"/>
        <v>5.4412974291428995E-4</v>
      </c>
      <c r="AX429" s="52">
        <f t="shared" si="422"/>
        <v>2.0638904150160897E-6</v>
      </c>
      <c r="AY429" s="34">
        <f t="shared" si="423"/>
        <v>5.0219539183826711E-6</v>
      </c>
      <c r="AZ429" s="34" t="e">
        <f t="shared" si="424"/>
        <v>#N/A</v>
      </c>
      <c r="BA429" s="34">
        <f t="shared" si="425"/>
        <v>-1.9481828760326003E-5</v>
      </c>
      <c r="BB429" s="34">
        <f t="shared" si="426"/>
        <v>-1.9813615151909048E-6</v>
      </c>
      <c r="BC429" s="34">
        <f t="shared" si="427"/>
        <v>8.224859930683337E-6</v>
      </c>
      <c r="BD429" s="34">
        <f t="shared" si="428"/>
        <v>3.1692711329300849E-5</v>
      </c>
      <c r="BE429" s="34">
        <f t="shared" si="429"/>
        <v>-1.2106433342806699E-4</v>
      </c>
      <c r="BF429" s="34">
        <f t="shared" si="430"/>
        <v>8.8151832586813583E-6</v>
      </c>
      <c r="BG429" s="53">
        <f t="shared" si="431"/>
        <v>5.4504794903886822E-4</v>
      </c>
      <c r="BH429" s="32">
        <v>1.5763540748059413E-5</v>
      </c>
      <c r="BI429" s="33">
        <v>1.8721604251425994E-5</v>
      </c>
      <c r="BJ429" s="33"/>
      <c r="BK429" s="33">
        <v>-1.8406854584762655E-5</v>
      </c>
      <c r="BL429" s="33">
        <v>-9.063873396275568E-7</v>
      </c>
      <c r="BM429" s="33">
        <v>2.192451026372666E-5</v>
      </c>
      <c r="BN429" s="33">
        <v>3.2767685504864197E-5</v>
      </c>
      <c r="BO429" s="33">
        <v>-1.0736468309502367E-4</v>
      </c>
      <c r="BP429" s="33">
        <v>9.8901574342447063E-6</v>
      </c>
      <c r="BQ429" s="35">
        <v>5.4612292321443157E-4</v>
      </c>
      <c r="BR429" s="32">
        <v>-1.1327262973703789E-5</v>
      </c>
      <c r="BS429" s="33">
        <v>-8.3691994703372075E-6</v>
      </c>
      <c r="BT429" s="33"/>
      <c r="BU429" s="33">
        <v>-2.0400034884904272E-5</v>
      </c>
      <c r="BV429" s="33">
        <v>-2.8995676397691739E-6</v>
      </c>
      <c r="BW429" s="33">
        <v>-5.1662934580365416E-6</v>
      </c>
      <c r="BX429" s="33">
        <v>3.077450520472258E-5</v>
      </c>
      <c r="BY429" s="33">
        <v>-1.3445548681678687E-4</v>
      </c>
      <c r="BZ429" s="33">
        <v>7.8969771341030892E-6</v>
      </c>
      <c r="CA429" s="35">
        <v>5.4412974291428995E-4</v>
      </c>
      <c r="CB429" s="52">
        <v>2.0638904150160897E-6</v>
      </c>
      <c r="CC429" s="34">
        <v>5.0219539183826711E-6</v>
      </c>
      <c r="CD429" s="34"/>
      <c r="CE429" s="34">
        <v>-1.9481828760326003E-5</v>
      </c>
      <c r="CF429" s="34">
        <v>-1.9813615151909048E-6</v>
      </c>
      <c r="CG429" s="34">
        <v>8.224859930683337E-6</v>
      </c>
      <c r="CH429" s="34">
        <v>3.1692711329300849E-5</v>
      </c>
      <c r="CI429" s="34">
        <v>-1.2106433342806699E-4</v>
      </c>
      <c r="CJ429" s="34">
        <v>8.8151832586813583E-6</v>
      </c>
      <c r="CK429" s="53">
        <v>5.4504794903886822E-4</v>
      </c>
      <c r="CL429" s="33">
        <v>0</v>
      </c>
      <c r="CM429" s="33">
        <f t="shared" si="443"/>
        <v>7.8510096402470975E-3</v>
      </c>
      <c r="CN429" s="33">
        <f t="shared" si="388"/>
        <v>3.9140866780120742E-3</v>
      </c>
      <c r="CO429" s="33">
        <f t="shared" si="389"/>
        <v>3.1057798113027779E-3</v>
      </c>
      <c r="CP429" s="33">
        <f t="shared" si="390"/>
        <v>3.2841733958759445E-3</v>
      </c>
      <c r="CQ429" s="33"/>
      <c r="CR429" s="33">
        <f t="shared" si="392"/>
        <v>2.6032271294149645E-3</v>
      </c>
      <c r="CS429" s="33">
        <f t="shared" si="393"/>
        <v>6.6183326622744065E-3</v>
      </c>
      <c r="CT429" s="33">
        <f t="shared" si="394"/>
        <v>7.1283479022672402E-3</v>
      </c>
      <c r="CU429" s="33">
        <f t="shared" si="395"/>
        <v>2.8375431423455222E-3</v>
      </c>
      <c r="CV429" s="33">
        <f t="shared" si="396"/>
        <v>4.1975982628590369E-3</v>
      </c>
      <c r="CW429" s="33">
        <f t="shared" si="397"/>
        <v>5.4903832926536111E-3</v>
      </c>
      <c r="CX429" s="35">
        <f t="shared" si="398"/>
        <v>6.6595676347798172E-3</v>
      </c>
    </row>
    <row r="430" spans="1:102" x14ac:dyDescent="0.3">
      <c r="A430" s="21">
        <v>43591</v>
      </c>
      <c r="B430" s="22">
        <v>2932.47</v>
      </c>
      <c r="C430" s="23">
        <v>5219.43</v>
      </c>
      <c r="D430" s="23">
        <v>5868.4480000000003</v>
      </c>
      <c r="E430" s="23">
        <f t="shared" si="432"/>
        <v>5194.5810984645805</v>
      </c>
      <c r="F430" s="23" t="e">
        <f>VLOOKUP($A430,Data!S$7:T$800,2,0)</f>
        <v>#N/A</v>
      </c>
      <c r="G430" s="23" t="e">
        <f>VLOOKUP($A430,Data!V$7:Y$800,4,0)</f>
        <v>#N/A</v>
      </c>
      <c r="H430" s="23" t="e">
        <f>VLOOKUP($A430,Data!P$7:Q$800,2,0)</f>
        <v>#N/A</v>
      </c>
      <c r="I430" s="23">
        <f>VLOOKUP($A430,Data!K$7:N$800,4,0)</f>
        <v>54.146886599851875</v>
      </c>
      <c r="J430" s="23">
        <f>VLOOKUP($A430,Data!AA$7:AB$800,2,0)</f>
        <v>529.14700000000005</v>
      </c>
      <c r="K430" s="23" t="e">
        <f>VLOOKUP($A430,Data!AD$7:AE$800,2,0)</f>
        <v>#N/A</v>
      </c>
      <c r="L430" s="23">
        <f>VLOOKUP($A430,Data!AL$7:AO$800,4,0)</f>
        <v>285.53070698467099</v>
      </c>
      <c r="M430" s="23" t="e">
        <f>VLOOKUP($A430,Data!AG$7:AJ$800,4,0)</f>
        <v>#N/A</v>
      </c>
      <c r="N430" s="23">
        <f>VLOOKUP($A430,Data!AQ$7:AU$800,5,0)</f>
        <v>29.02733547325197</v>
      </c>
      <c r="O430" s="24">
        <f>VLOOKUP($A430,Data!AQ$7:AW$800,7,0)</f>
        <v>29.027594761643847</v>
      </c>
      <c r="P430" s="32">
        <f t="shared" si="399"/>
        <v>-4.471014787957861E-3</v>
      </c>
      <c r="Q430" s="33">
        <f t="shared" si="385"/>
        <v>-4.4119666727705509E-3</v>
      </c>
      <c r="R430" s="33">
        <f t="shared" si="386"/>
        <v>-4.3864389054990571E-3</v>
      </c>
      <c r="S430" s="34">
        <f t="shared" si="400"/>
        <v>-4.3991252878678774E-3</v>
      </c>
      <c r="T430" s="33" t="e">
        <f t="shared" si="401"/>
        <v>#N/A</v>
      </c>
      <c r="U430" s="33" t="e">
        <f t="shared" si="433"/>
        <v>#N/A</v>
      </c>
      <c r="V430" s="33" t="e">
        <f t="shared" si="434"/>
        <v>#N/A</v>
      </c>
      <c r="W430" s="33">
        <f t="shared" si="435"/>
        <v>-4.4706723891273503E-3</v>
      </c>
      <c r="X430" s="33">
        <f t="shared" si="436"/>
        <v>-4.3916895633728803E-3</v>
      </c>
      <c r="Y430" s="33" t="e">
        <f t="shared" si="437"/>
        <v>#N/A</v>
      </c>
      <c r="Z430" s="33">
        <f t="shared" si="438"/>
        <v>-4.413829003438563E-3</v>
      </c>
      <c r="AA430" s="33" t="e">
        <f t="shared" si="439"/>
        <v>#N/A</v>
      </c>
      <c r="AB430" s="33">
        <f t="shared" si="440"/>
        <v>-4.3801800198091101E-3</v>
      </c>
      <c r="AC430" s="35">
        <f t="shared" si="441"/>
        <v>-5.4291987687167254E-3</v>
      </c>
      <c r="AD430" s="32" t="e">
        <f t="shared" si="402"/>
        <v>#N/A</v>
      </c>
      <c r="AE430" s="33" t="e">
        <f t="shared" si="403"/>
        <v>#N/A</v>
      </c>
      <c r="AF430" s="33" t="e">
        <f t="shared" si="404"/>
        <v>#N/A</v>
      </c>
      <c r="AG430" s="33">
        <f t="shared" si="405"/>
        <v>-5.8705716356799442E-5</v>
      </c>
      <c r="AH430" s="33">
        <f t="shared" si="406"/>
        <v>2.0277109397670579E-5</v>
      </c>
      <c r="AI430" s="33" t="e">
        <f t="shared" si="407"/>
        <v>#N/A</v>
      </c>
      <c r="AJ430" s="33">
        <f t="shared" si="408"/>
        <v>-1.8623306680121132E-6</v>
      </c>
      <c r="AK430" s="33" t="e">
        <f t="shared" si="409"/>
        <v>#N/A</v>
      </c>
      <c r="AL430" s="33">
        <f t="shared" si="410"/>
        <v>3.1786652961440787E-5</v>
      </c>
      <c r="AM430" s="35">
        <f t="shared" si="411"/>
        <v>-1.0172320959461745E-3</v>
      </c>
      <c r="AN430" s="52" t="e">
        <f t="shared" si="412"/>
        <v>#N/A</v>
      </c>
      <c r="AO430" s="34" t="e">
        <f t="shared" si="413"/>
        <v>#N/A</v>
      </c>
      <c r="AP430" s="34" t="e">
        <f t="shared" si="414"/>
        <v>#N/A</v>
      </c>
      <c r="AQ430" s="34">
        <f t="shared" si="415"/>
        <v>-8.4233483628293193E-5</v>
      </c>
      <c r="AR430" s="34">
        <f t="shared" si="416"/>
        <v>-5.2506578738231724E-6</v>
      </c>
      <c r="AS430" s="34" t="e">
        <f t="shared" si="417"/>
        <v>#N/A</v>
      </c>
      <c r="AT430" s="34">
        <f t="shared" si="418"/>
        <v>-2.7390097939505864E-5</v>
      </c>
      <c r="AU430" s="34" t="e">
        <f t="shared" si="419"/>
        <v>#N/A</v>
      </c>
      <c r="AV430" s="34">
        <f t="shared" si="420"/>
        <v>6.2588856899470358E-6</v>
      </c>
      <c r="AW430" s="53">
        <f t="shared" si="421"/>
        <v>-1.0427598632176682E-3</v>
      </c>
      <c r="AX430" s="52" t="e">
        <f t="shared" si="422"/>
        <v>#N/A</v>
      </c>
      <c r="AY430" s="34" t="e">
        <f t="shared" si="423"/>
        <v>#N/A</v>
      </c>
      <c r="AZ430" s="34" t="e">
        <f t="shared" si="424"/>
        <v>#N/A</v>
      </c>
      <c r="BA430" s="34">
        <f t="shared" si="425"/>
        <v>-7.1547101259339385E-5</v>
      </c>
      <c r="BB430" s="34">
        <f t="shared" si="426"/>
        <v>7.4357244951306356E-6</v>
      </c>
      <c r="BC430" s="34" t="e">
        <f t="shared" si="427"/>
        <v>#N/A</v>
      </c>
      <c r="BD430" s="34">
        <f t="shared" si="428"/>
        <v>-1.4703715570552056E-5</v>
      </c>
      <c r="BE430" s="34" t="e">
        <f t="shared" si="429"/>
        <v>#N/A</v>
      </c>
      <c r="BF430" s="34">
        <f t="shared" si="430"/>
        <v>1.8945268058900844E-5</v>
      </c>
      <c r="BG430" s="53">
        <f t="shared" si="431"/>
        <v>-1.0300734808487144E-3</v>
      </c>
      <c r="BH430" s="32"/>
      <c r="BI430" s="33"/>
      <c r="BJ430" s="33"/>
      <c r="BK430" s="33">
        <v>-5.8705716356799442E-5</v>
      </c>
      <c r="BL430" s="33">
        <v>2.0277109397670579E-5</v>
      </c>
      <c r="BM430" s="33"/>
      <c r="BN430" s="33">
        <v>-1.8623306680121132E-6</v>
      </c>
      <c r="BO430" s="33"/>
      <c r="BP430" s="33">
        <v>3.1786652961440787E-5</v>
      </c>
      <c r="BQ430" s="35">
        <v>-1.0172320959461745E-3</v>
      </c>
      <c r="BR430" s="32"/>
      <c r="BS430" s="33"/>
      <c r="BT430" s="33"/>
      <c r="BU430" s="33">
        <v>-8.4233483628293193E-5</v>
      </c>
      <c r="BV430" s="33">
        <v>-5.2506578738231724E-6</v>
      </c>
      <c r="BW430" s="33"/>
      <c r="BX430" s="33">
        <v>-2.7390097939505864E-5</v>
      </c>
      <c r="BY430" s="33"/>
      <c r="BZ430" s="33">
        <v>6.2588856899470358E-6</v>
      </c>
      <c r="CA430" s="35">
        <v>-1.0427598632176682E-3</v>
      </c>
      <c r="CB430" s="52"/>
      <c r="CC430" s="34"/>
      <c r="CD430" s="34"/>
      <c r="CE430" s="34">
        <v>-7.1547101259339385E-5</v>
      </c>
      <c r="CF430" s="34">
        <v>7.4357244951306356E-6</v>
      </c>
      <c r="CG430" s="34"/>
      <c r="CH430" s="34">
        <v>-1.4703715570552056E-5</v>
      </c>
      <c r="CI430" s="34"/>
      <c r="CJ430" s="34">
        <v>1.8945268058900844E-5</v>
      </c>
      <c r="CK430" s="53">
        <v>-1.0300734808487144E-3</v>
      </c>
      <c r="CL430" s="33">
        <v>0</v>
      </c>
      <c r="CM430" s="33">
        <f t="shared" si="443"/>
        <v>7.8489670981756188E-3</v>
      </c>
      <c r="CN430" s="33">
        <f t="shared" si="388"/>
        <v>3.9129893838356633E-3</v>
      </c>
      <c r="CO430" s="33" t="e">
        <f t="shared" si="389"/>
        <v>#N/A</v>
      </c>
      <c r="CP430" s="33" t="e">
        <f t="shared" si="390"/>
        <v>#N/A</v>
      </c>
      <c r="CQ430" s="33"/>
      <c r="CR430" s="33">
        <f t="shared" si="392"/>
        <v>2.621992008803975E-3</v>
      </c>
      <c r="CS430" s="33">
        <f t="shared" si="393"/>
        <v>6.6192603632984071E-3</v>
      </c>
      <c r="CT430" s="33" t="e">
        <f t="shared" si="394"/>
        <v>#N/A</v>
      </c>
      <c r="CU430" s="33">
        <f t="shared" si="395"/>
        <v>2.8041320364333711E-3</v>
      </c>
      <c r="CV430" s="33" t="e">
        <f t="shared" si="396"/>
        <v>#N/A</v>
      </c>
      <c r="CW430" s="33">
        <f t="shared" si="397"/>
        <v>5.4802720221662771E-3</v>
      </c>
      <c r="CX430" s="35">
        <f t="shared" si="398"/>
        <v>6.1008904846111545E-3</v>
      </c>
    </row>
    <row r="431" spans="1:102" x14ac:dyDescent="0.3">
      <c r="A431" s="21">
        <v>43588</v>
      </c>
      <c r="B431" s="22">
        <v>2945.64</v>
      </c>
      <c r="C431" s="23">
        <v>5242.5600000000004</v>
      </c>
      <c r="D431" s="23">
        <v>5894.3029999999999</v>
      </c>
      <c r="E431" s="23">
        <f t="shared" si="432"/>
        <v>5217.5336828290165</v>
      </c>
      <c r="F431" s="23">
        <f>VLOOKUP($A431,Data!S$7:T$800,2,0)</f>
        <v>289.532647</v>
      </c>
      <c r="G431" s="23">
        <f>VLOOKUP($A431,Data!V$7:Y$800,4,0)</f>
        <v>28.560931384911136</v>
      </c>
      <c r="H431" s="23" t="e">
        <f>VLOOKUP($A431,Data!P$7:Q$800,2,0)</f>
        <v>#N/A</v>
      </c>
      <c r="I431" s="23">
        <f>VLOOKUP($A431,Data!K$7:N$800,4,0)</f>
        <v>54.390046679786543</v>
      </c>
      <c r="J431" s="23">
        <f>VLOOKUP($A431,Data!AA$7:AB$800,2,0)</f>
        <v>531.48109999999997</v>
      </c>
      <c r="K431" s="23">
        <f>VLOOKUP($A431,Data!AD$7:AE$800,2,0)</f>
        <v>53.710099999999997</v>
      </c>
      <c r="L431" s="23">
        <f>VLOOKUP($A431,Data!AL$7:AO$800,4,0)</f>
        <v>286.79657803890603</v>
      </c>
      <c r="M431" s="23">
        <f>VLOOKUP($A431,Data!AG$7:AJ$800,4,0)</f>
        <v>28.97391638382015</v>
      </c>
      <c r="N431" s="23">
        <f>VLOOKUP($A431,Data!AQ$7:AU$800,5,0)</f>
        <v>29.15503979604334</v>
      </c>
      <c r="O431" s="24">
        <f>VLOOKUP($A431,Data!AQ$7:AW$800,7,0)</f>
        <v>29.186051637256544</v>
      </c>
      <c r="P431" s="32">
        <f t="shared" si="399"/>
        <v>9.6383229592256203E-3</v>
      </c>
      <c r="Q431" s="33">
        <f t="shared" si="385"/>
        <v>9.7088874551005677E-3</v>
      </c>
      <c r="R431" s="33">
        <f t="shared" si="386"/>
        <v>9.7376256111390003E-3</v>
      </c>
      <c r="S431" s="34">
        <f t="shared" si="400"/>
        <v>9.7227302133519929E-3</v>
      </c>
      <c r="T431" s="33">
        <f t="shared" si="401"/>
        <v>9.7241232092801777E-3</v>
      </c>
      <c r="U431" s="33">
        <f t="shared" si="433"/>
        <v>9.7237228604325487E-3</v>
      </c>
      <c r="V431" s="33" t="e">
        <f t="shared" si="434"/>
        <v>#N/A</v>
      </c>
      <c r="W431" s="33">
        <f t="shared" si="435"/>
        <v>9.750812567713929E-3</v>
      </c>
      <c r="X431" s="33">
        <f t="shared" si="436"/>
        <v>9.7336849066707032E-3</v>
      </c>
      <c r="Y431" s="33">
        <f t="shared" si="437"/>
        <v>9.7155092840639501E-3</v>
      </c>
      <c r="Z431" s="33">
        <f t="shared" si="438"/>
        <v>9.7207046869285385E-3</v>
      </c>
      <c r="AA431" s="33">
        <f t="shared" si="439"/>
        <v>9.7758809305448224E-3</v>
      </c>
      <c r="AB431" s="33">
        <f t="shared" si="440"/>
        <v>9.7182587074409188E-3</v>
      </c>
      <c r="AC431" s="35">
        <f t="shared" si="441"/>
        <v>1.1823694510068261E-2</v>
      </c>
      <c r="AD431" s="32">
        <f t="shared" si="402"/>
        <v>1.5235754179609984E-5</v>
      </c>
      <c r="AE431" s="33">
        <f t="shared" si="403"/>
        <v>1.4835405331981022E-5</v>
      </c>
      <c r="AF431" s="33" t="e">
        <f t="shared" si="404"/>
        <v>#N/A</v>
      </c>
      <c r="AG431" s="33">
        <f t="shared" si="405"/>
        <v>4.1925112613361293E-5</v>
      </c>
      <c r="AH431" s="33">
        <f t="shared" si="406"/>
        <v>2.4797451570135465E-5</v>
      </c>
      <c r="AI431" s="33">
        <f t="shared" si="407"/>
        <v>6.6218289633823701E-6</v>
      </c>
      <c r="AJ431" s="33">
        <f t="shared" si="408"/>
        <v>1.1817231827970787E-5</v>
      </c>
      <c r="AK431" s="33">
        <f t="shared" si="409"/>
        <v>6.6993475444254713E-5</v>
      </c>
      <c r="AL431" s="33">
        <f t="shared" si="410"/>
        <v>9.3712523403510772E-6</v>
      </c>
      <c r="AM431" s="35">
        <f t="shared" si="411"/>
        <v>2.1148070549676934E-3</v>
      </c>
      <c r="AN431" s="52">
        <f t="shared" si="412"/>
        <v>-1.3502401858822566E-5</v>
      </c>
      <c r="AO431" s="34">
        <f t="shared" si="413"/>
        <v>-1.3902750706451528E-5</v>
      </c>
      <c r="AP431" s="34" t="e">
        <f t="shared" si="414"/>
        <v>#N/A</v>
      </c>
      <c r="AQ431" s="34">
        <f t="shared" si="415"/>
        <v>1.3186956574928743E-5</v>
      </c>
      <c r="AR431" s="34">
        <f t="shared" si="416"/>
        <v>-3.9407044682970849E-6</v>
      </c>
      <c r="AS431" s="34">
        <f t="shared" si="417"/>
        <v>-2.2116327075050179E-5</v>
      </c>
      <c r="AT431" s="34">
        <f t="shared" si="418"/>
        <v>-1.6920924210461763E-5</v>
      </c>
      <c r="AU431" s="34">
        <f t="shared" si="419"/>
        <v>3.8255319405822164E-5</v>
      </c>
      <c r="AV431" s="34">
        <f t="shared" si="420"/>
        <v>-1.9366903698081472E-5</v>
      </c>
      <c r="AW431" s="53">
        <f t="shared" si="421"/>
        <v>2.0860688989292608E-3</v>
      </c>
      <c r="AX431" s="52">
        <f t="shared" si="422"/>
        <v>1.3929959281622217E-6</v>
      </c>
      <c r="AY431" s="34">
        <f t="shared" si="423"/>
        <v>9.926470805332599E-7</v>
      </c>
      <c r="AZ431" s="34" t="e">
        <f t="shared" si="424"/>
        <v>#N/A</v>
      </c>
      <c r="BA431" s="34">
        <f t="shared" si="425"/>
        <v>2.8082354361913531E-5</v>
      </c>
      <c r="BB431" s="34">
        <f t="shared" si="426"/>
        <v>1.0954693318687703E-5</v>
      </c>
      <c r="BC431" s="34">
        <f t="shared" si="427"/>
        <v>-7.2209292880653919E-6</v>
      </c>
      <c r="BD431" s="34">
        <f t="shared" si="428"/>
        <v>-2.0255264234769754E-6</v>
      </c>
      <c r="BE431" s="34">
        <f t="shared" si="429"/>
        <v>5.3150717192806951E-5</v>
      </c>
      <c r="BF431" s="34">
        <f t="shared" si="430"/>
        <v>-4.4715059110966848E-6</v>
      </c>
      <c r="BG431" s="53">
        <f t="shared" si="431"/>
        <v>2.1009642967162456E-3</v>
      </c>
      <c r="BH431" s="32">
        <v>1.5235754179609984E-5</v>
      </c>
      <c r="BI431" s="33">
        <v>1.4835405331981022E-5</v>
      </c>
      <c r="BJ431" s="33"/>
      <c r="BK431" s="33">
        <v>4.1925112613361293E-5</v>
      </c>
      <c r="BL431" s="33">
        <v>2.4797451570135465E-5</v>
      </c>
      <c r="BM431" s="33">
        <v>6.6218289633823701E-6</v>
      </c>
      <c r="BN431" s="33">
        <v>1.1817231827970787E-5</v>
      </c>
      <c r="BO431" s="33">
        <v>6.6993475444254713E-5</v>
      </c>
      <c r="BP431" s="33">
        <v>9.3712523403510772E-6</v>
      </c>
      <c r="BQ431" s="35">
        <v>2.1148070549676934E-3</v>
      </c>
      <c r="BR431" s="32">
        <v>-1.3502401858822566E-5</v>
      </c>
      <c r="BS431" s="33">
        <v>-1.3902750706451528E-5</v>
      </c>
      <c r="BT431" s="33"/>
      <c r="BU431" s="33">
        <v>1.3186956574928743E-5</v>
      </c>
      <c r="BV431" s="33">
        <v>-3.9407044682970849E-6</v>
      </c>
      <c r="BW431" s="33">
        <v>-2.2116327075050179E-5</v>
      </c>
      <c r="BX431" s="33">
        <v>-1.6920924210461763E-5</v>
      </c>
      <c r="BY431" s="33">
        <v>3.8255319405822164E-5</v>
      </c>
      <c r="BZ431" s="33">
        <v>-1.9366903698081472E-5</v>
      </c>
      <c r="CA431" s="35">
        <v>2.0860688989292608E-3</v>
      </c>
      <c r="CB431" s="52">
        <v>1.3929959281622217E-6</v>
      </c>
      <c r="CC431" s="34">
        <v>9.926470805332599E-7</v>
      </c>
      <c r="CD431" s="34"/>
      <c r="CE431" s="34">
        <v>2.8082354361913531E-5</v>
      </c>
      <c r="CF431" s="34">
        <v>1.0954693318687703E-5</v>
      </c>
      <c r="CG431" s="34">
        <v>-7.2209292880653919E-6</v>
      </c>
      <c r="CH431" s="34">
        <v>-2.0255264234769754E-6</v>
      </c>
      <c r="CI431" s="34">
        <v>5.3150717192806951E-5</v>
      </c>
      <c r="CJ431" s="34">
        <v>-4.4715059110966848E-6</v>
      </c>
      <c r="CK431" s="53">
        <v>2.1009642967162456E-3</v>
      </c>
      <c r="CL431" s="33">
        <v>0</v>
      </c>
      <c r="CM431" s="33">
        <f t="shared" si="443"/>
        <v>7.8231256121992221E-3</v>
      </c>
      <c r="CN431" s="33">
        <f t="shared" si="388"/>
        <v>3.9000407882359145E-3</v>
      </c>
      <c r="CO431" s="33">
        <f t="shared" si="389"/>
        <v>3.0896309160908242E-3</v>
      </c>
      <c r="CP431" s="33">
        <f t="shared" si="390"/>
        <v>3.2649907716228999E-3</v>
      </c>
      <c r="CQ431" s="33"/>
      <c r="CR431" s="33">
        <f t="shared" si="392"/>
        <v>2.6811159749631219E-3</v>
      </c>
      <c r="CS431" s="33">
        <f t="shared" si="393"/>
        <v>6.5987589988059092E-3</v>
      </c>
      <c r="CT431" s="33">
        <f t="shared" si="394"/>
        <v>7.1057974997217332E-3</v>
      </c>
      <c r="CU431" s="33">
        <f t="shared" si="395"/>
        <v>2.8060078689267076E-3</v>
      </c>
      <c r="CV431" s="33">
        <f t="shared" si="396"/>
        <v>4.3077211400666116E-3</v>
      </c>
      <c r="CW431" s="33">
        <f t="shared" si="397"/>
        <v>5.4481705595148533E-3</v>
      </c>
      <c r="CX431" s="35">
        <f t="shared" si="398"/>
        <v>7.1299153828829898E-3</v>
      </c>
    </row>
    <row r="432" spans="1:102" x14ac:dyDescent="0.3">
      <c r="A432" s="21">
        <v>43587</v>
      </c>
      <c r="B432" s="22">
        <v>2917.52</v>
      </c>
      <c r="C432" s="23">
        <v>5192.1499999999996</v>
      </c>
      <c r="D432" s="23">
        <v>5837.46</v>
      </c>
      <c r="E432" s="23">
        <f t="shared" si="432"/>
        <v>5167.293482366752</v>
      </c>
      <c r="F432" s="23">
        <f>VLOOKUP($A432,Data!S$7:T$800,2,0)</f>
        <v>286.74430999999998</v>
      </c>
      <c r="G432" s="23">
        <f>VLOOKUP($A432,Data!V$7:Y$800,4,0)</f>
        <v>28.285887256368763</v>
      </c>
      <c r="H432" s="23" t="e">
        <f>VLOOKUP($A432,Data!P$7:Q$800,2,0)</f>
        <v>#N/A</v>
      </c>
      <c r="I432" s="23">
        <f>VLOOKUP($A432,Data!K$7:N$800,4,0)</f>
        <v>53.864820907127658</v>
      </c>
      <c r="J432" s="23">
        <f>VLOOKUP($A432,Data!AA$7:AB$800,2,0)</f>
        <v>526.35770000000002</v>
      </c>
      <c r="K432" s="23">
        <f>VLOOKUP($A432,Data!AD$7:AE$800,2,0)</f>
        <v>53.193300000000001</v>
      </c>
      <c r="L432" s="23">
        <f>VLOOKUP($A432,Data!AL$7:AO$800,4,0)</f>
        <v>284.03555231427038</v>
      </c>
      <c r="M432" s="23">
        <f>VLOOKUP($A432,Data!AG$7:AJ$800,4,0)</f>
        <v>28.693412994891144</v>
      </c>
      <c r="N432" s="23">
        <f>VLOOKUP($A432,Data!AQ$7:AU$800,5,0)</f>
        <v>28.874430609351609</v>
      </c>
      <c r="O432" s="24">
        <f>VLOOKUP($A432,Data!AQ$7:AW$800,7,0)</f>
        <v>28.844997202194026</v>
      </c>
      <c r="P432" s="32">
        <f t="shared" si="399"/>
        <v>-2.1239991380873624E-3</v>
      </c>
      <c r="Q432" s="33">
        <f t="shared" si="385"/>
        <v>-2.0968430116125036E-3</v>
      </c>
      <c r="R432" s="33">
        <f t="shared" si="386"/>
        <v>-2.0843971428733399E-3</v>
      </c>
      <c r="S432" s="34">
        <f t="shared" si="400"/>
        <v>-2.0903374421554432E-3</v>
      </c>
      <c r="T432" s="33">
        <f t="shared" si="401"/>
        <v>-2.0907544482109408E-3</v>
      </c>
      <c r="U432" s="33">
        <f t="shared" si="433"/>
        <v>-2.0905007017932853E-3</v>
      </c>
      <c r="V432" s="33" t="e">
        <f t="shared" si="434"/>
        <v>#N/A</v>
      </c>
      <c r="W432" s="33">
        <f t="shared" si="435"/>
        <v>-2.1621621621621401E-3</v>
      </c>
      <c r="X432" s="33">
        <f t="shared" si="436"/>
        <v>-9.566616701960462E-3</v>
      </c>
      <c r="Y432" s="33">
        <f t="shared" si="437"/>
        <v>-9.5113780884512611E-3</v>
      </c>
      <c r="Z432" s="33">
        <f t="shared" si="438"/>
        <v>-2.0973473780254714E-3</v>
      </c>
      <c r="AA432" s="33">
        <f t="shared" si="439"/>
        <v>-2.2006661681736039E-3</v>
      </c>
      <c r="AB432" s="33">
        <f t="shared" si="440"/>
        <v>-9.5542137585544751E-3</v>
      </c>
      <c r="AC432" s="35">
        <f t="shared" si="441"/>
        <v>-1.122554564343714E-2</v>
      </c>
      <c r="AD432" s="32">
        <f t="shared" si="402"/>
        <v>6.0885634015628298E-6</v>
      </c>
      <c r="AE432" s="33">
        <f t="shared" si="403"/>
        <v>6.3423098192183502E-6</v>
      </c>
      <c r="AF432" s="33" t="e">
        <f t="shared" si="404"/>
        <v>#N/A</v>
      </c>
      <c r="AG432" s="33">
        <f t="shared" si="405"/>
        <v>-6.531915054963644E-5</v>
      </c>
      <c r="AH432" s="33">
        <f t="shared" si="406"/>
        <v>1.1130724770991307E-5</v>
      </c>
      <c r="AI432" s="33">
        <f t="shared" si="407"/>
        <v>6.6369338280192203E-5</v>
      </c>
      <c r="AJ432" s="33">
        <f t="shared" si="408"/>
        <v>-5.0436641296780493E-7</v>
      </c>
      <c r="AK432" s="33">
        <f t="shared" si="409"/>
        <v>-1.038231565611003E-4</v>
      </c>
      <c r="AL432" s="33">
        <f t="shared" si="410"/>
        <v>2.3533668176978217E-5</v>
      </c>
      <c r="AM432" s="35">
        <f t="shared" si="411"/>
        <v>-1.647798216705687E-3</v>
      </c>
      <c r="AN432" s="52">
        <f t="shared" si="412"/>
        <v>-6.357305337600927E-6</v>
      </c>
      <c r="AO432" s="34">
        <f t="shared" si="413"/>
        <v>-6.1035589199454066E-6</v>
      </c>
      <c r="AP432" s="34" t="e">
        <f t="shared" si="414"/>
        <v>#N/A</v>
      </c>
      <c r="AQ432" s="34">
        <f t="shared" si="415"/>
        <v>-7.7765019288800197E-5</v>
      </c>
      <c r="AR432" s="34">
        <f t="shared" si="416"/>
        <v>-4.8981885698573535E-6</v>
      </c>
      <c r="AS432" s="34">
        <f t="shared" si="417"/>
        <v>5.0340424939343542E-5</v>
      </c>
      <c r="AT432" s="34">
        <f t="shared" si="418"/>
        <v>-1.2950235152131562E-5</v>
      </c>
      <c r="AU432" s="34">
        <f t="shared" si="419"/>
        <v>-1.1626902530026406E-4</v>
      </c>
      <c r="AV432" s="34">
        <f t="shared" si="420"/>
        <v>7.5047548361295568E-6</v>
      </c>
      <c r="AW432" s="53">
        <f t="shared" si="421"/>
        <v>-1.6638271300465357E-3</v>
      </c>
      <c r="AX432" s="52">
        <f t="shared" si="422"/>
        <v>-4.1700605535321955E-7</v>
      </c>
      <c r="AY432" s="34">
        <f t="shared" si="423"/>
        <v>-1.6325963769769913E-7</v>
      </c>
      <c r="AZ432" s="34" t="e">
        <f t="shared" si="424"/>
        <v>#N/A</v>
      </c>
      <c r="BA432" s="34">
        <f t="shared" si="425"/>
        <v>-7.1824720006552489E-5</v>
      </c>
      <c r="BB432" s="34">
        <f t="shared" si="426"/>
        <v>2.3732933068787432E-6</v>
      </c>
      <c r="BC432" s="34">
        <f t="shared" si="427"/>
        <v>5.7611906816079639E-5</v>
      </c>
      <c r="BD432" s="34">
        <f t="shared" si="428"/>
        <v>-7.0099358698838543E-6</v>
      </c>
      <c r="BE432" s="34">
        <f t="shared" si="429"/>
        <v>-1.1032872601801635E-4</v>
      </c>
      <c r="BF432" s="34">
        <f t="shared" si="430"/>
        <v>1.4776236712865654E-5</v>
      </c>
      <c r="BG432" s="53">
        <f t="shared" si="431"/>
        <v>-1.6565556481697996E-3</v>
      </c>
      <c r="BH432" s="32">
        <v>6.0885634015628298E-6</v>
      </c>
      <c r="BI432" s="33">
        <v>6.3423098192183502E-6</v>
      </c>
      <c r="BJ432" s="33"/>
      <c r="BK432" s="33">
        <v>-6.531915054963644E-5</v>
      </c>
      <c r="BL432" s="33">
        <v>1.1130724770991307E-5</v>
      </c>
      <c r="BM432" s="33">
        <v>6.6369338280192203E-5</v>
      </c>
      <c r="BN432" s="33">
        <v>-5.0436641296780493E-7</v>
      </c>
      <c r="BO432" s="33">
        <v>-1.038231565611003E-4</v>
      </c>
      <c r="BP432" s="33">
        <v>2.3533668176978217E-5</v>
      </c>
      <c r="BQ432" s="35">
        <v>-1.647798216705687E-3</v>
      </c>
      <c r="BR432" s="32">
        <v>-6.357305337600927E-6</v>
      </c>
      <c r="BS432" s="33">
        <v>-6.1035589199454066E-6</v>
      </c>
      <c r="BT432" s="33"/>
      <c r="BU432" s="33">
        <v>-7.7765019288800197E-5</v>
      </c>
      <c r="BV432" s="33">
        <v>-4.8981885698573535E-6</v>
      </c>
      <c r="BW432" s="33">
        <v>5.0340424939343542E-5</v>
      </c>
      <c r="BX432" s="33">
        <v>-1.2950235152131562E-5</v>
      </c>
      <c r="BY432" s="33">
        <v>-1.1626902530026406E-4</v>
      </c>
      <c r="BZ432" s="33">
        <v>7.5047548361295568E-6</v>
      </c>
      <c r="CA432" s="35">
        <v>-1.6638271300465357E-3</v>
      </c>
      <c r="CB432" s="52">
        <v>-4.1700605535321955E-7</v>
      </c>
      <c r="CC432" s="34">
        <v>-1.6325963769769913E-7</v>
      </c>
      <c r="CD432" s="34"/>
      <c r="CE432" s="34">
        <v>-7.1824720006552489E-5</v>
      </c>
      <c r="CF432" s="34">
        <v>2.3732933068787432E-6</v>
      </c>
      <c r="CG432" s="34">
        <v>5.7611906816079639E-5</v>
      </c>
      <c r="CH432" s="34">
        <v>-7.0099358698838543E-6</v>
      </c>
      <c r="CI432" s="34">
        <v>-1.1032872601801635E-4</v>
      </c>
      <c r="CJ432" s="34">
        <v>1.4776236712865654E-5</v>
      </c>
      <c r="CK432" s="53">
        <v>-1.6565556481697996E-3</v>
      </c>
      <c r="CL432" s="33">
        <v>0</v>
      </c>
      <c r="CM432" s="33">
        <f t="shared" si="443"/>
        <v>7.7944419447708579E-3</v>
      </c>
      <c r="CN432" s="33">
        <f t="shared" si="388"/>
        <v>3.8862778559403122E-3</v>
      </c>
      <c r="CO432" s="33">
        <f t="shared" si="389"/>
        <v>3.0744952699421901E-3</v>
      </c>
      <c r="CP432" s="33">
        <f t="shared" si="390"/>
        <v>3.2502502614648598E-3</v>
      </c>
      <c r="CQ432" s="33"/>
      <c r="CR432" s="33">
        <f t="shared" si="392"/>
        <v>2.6394843979646865E-3</v>
      </c>
      <c r="CS432" s="33">
        <f t="shared" si="393"/>
        <v>6.5740385360244513E-3</v>
      </c>
      <c r="CT432" s="33">
        <f t="shared" si="394"/>
        <v>7.0991927855446058E-3</v>
      </c>
      <c r="CU432" s="33">
        <f t="shared" si="395"/>
        <v>2.7942715630169257E-3</v>
      </c>
      <c r="CV432" s="33">
        <f t="shared" si="396"/>
        <v>4.2410904491128054E-3</v>
      </c>
      <c r="CW432" s="33">
        <f t="shared" si="397"/>
        <v>5.4388389381043734E-3</v>
      </c>
      <c r="CX432" s="35">
        <f t="shared" si="398"/>
        <v>5.0249187694639819E-3</v>
      </c>
    </row>
    <row r="433" spans="1:102" x14ac:dyDescent="0.3">
      <c r="A433" s="21">
        <v>43586</v>
      </c>
      <c r="B433" s="22">
        <v>2923.73</v>
      </c>
      <c r="C433" s="23">
        <v>5203.0600000000004</v>
      </c>
      <c r="D433" s="23">
        <v>5849.6530000000002</v>
      </c>
      <c r="E433" s="23">
        <f t="shared" si="432"/>
        <v>5178.1174952469473</v>
      </c>
      <c r="F433" s="23">
        <f>VLOOKUP($A433,Data!S$7:T$800,2,0)</f>
        <v>287.345078</v>
      </c>
      <c r="G433" s="23">
        <f>VLOOKUP($A433,Data!V$7:Y$800,4,0)</f>
        <v>28.345142797278907</v>
      </c>
      <c r="H433" s="23" t="e">
        <f>VLOOKUP($A433,Data!P$7:Q$800,2,0)</f>
        <v>#N/A</v>
      </c>
      <c r="I433" s="23">
        <f>VLOOKUP($A433,Data!K$7:N$800,4,0)</f>
        <v>53.981537745496297</v>
      </c>
      <c r="J433" s="23" t="e">
        <f>VLOOKUP($A433,Data!AA$7:AB$800,2,0)</f>
        <v>#N/A</v>
      </c>
      <c r="K433" s="23" t="e">
        <f>VLOOKUP($A433,Data!AD$7:AE$800,2,0)</f>
        <v>#N/A</v>
      </c>
      <c r="L433" s="23">
        <f>VLOOKUP($A433,Data!AL$7:AO$800,4,0)</f>
        <v>284.63252559552893</v>
      </c>
      <c r="M433" s="23">
        <f>VLOOKUP($A433,Data!AG$7:AJ$800,4,0)</f>
        <v>28.756696884834021</v>
      </c>
      <c r="N433" s="23" t="e">
        <f>VLOOKUP($A433,Data!AQ$7:AU$800,5,0)</f>
        <v>#N/A</v>
      </c>
      <c r="O433" s="24" t="e">
        <f>VLOOKUP($A433,Data!AQ$7:AW$800,7,0)</f>
        <v>#N/A</v>
      </c>
      <c r="P433" s="32">
        <f t="shared" si="399"/>
        <v>-7.502130129708795E-3</v>
      </c>
      <c r="Q433" s="33">
        <f t="shared" si="385"/>
        <v>-7.4966236580470413E-3</v>
      </c>
      <c r="R433" s="33">
        <f t="shared" si="386"/>
        <v>-7.4929396324789899E-3</v>
      </c>
      <c r="S433" s="34">
        <f t="shared" si="400"/>
        <v>-7.4943182070634608E-3</v>
      </c>
      <c r="T433" s="33">
        <f t="shared" si="401"/>
        <v>-7.4956757882030933E-3</v>
      </c>
      <c r="U433" s="33">
        <f t="shared" si="433"/>
        <v>-7.4993555566009729E-3</v>
      </c>
      <c r="V433" s="33" t="e">
        <f t="shared" si="434"/>
        <v>#N/A</v>
      </c>
      <c r="W433" s="33">
        <f t="shared" si="435"/>
        <v>-7.3332140940797208E-3</v>
      </c>
      <c r="X433" s="33" t="e">
        <f t="shared" si="436"/>
        <v>#N/A</v>
      </c>
      <c r="Y433" s="33" t="e">
        <f t="shared" si="437"/>
        <v>#N/A</v>
      </c>
      <c r="Z433" s="33">
        <f t="shared" si="438"/>
        <v>-7.4948103335792382E-3</v>
      </c>
      <c r="AA433" s="33">
        <f t="shared" si="439"/>
        <v>-7.4640578487000786E-3</v>
      </c>
      <c r="AB433" s="33" t="e">
        <f t="shared" si="440"/>
        <v>#N/A</v>
      </c>
      <c r="AC433" s="35" t="e">
        <f t="shared" si="441"/>
        <v>#N/A</v>
      </c>
      <c r="AD433" s="32">
        <f t="shared" si="402"/>
        <v>9.4786984394801266E-7</v>
      </c>
      <c r="AE433" s="33">
        <f t="shared" si="403"/>
        <v>-2.7318985539315221E-6</v>
      </c>
      <c r="AF433" s="33" t="e">
        <f t="shared" si="404"/>
        <v>#N/A</v>
      </c>
      <c r="AG433" s="33">
        <f t="shared" si="405"/>
        <v>1.6340956396732054E-4</v>
      </c>
      <c r="AH433" s="33" t="e">
        <f t="shared" si="406"/>
        <v>#N/A</v>
      </c>
      <c r="AI433" s="33" t="e">
        <f t="shared" si="407"/>
        <v>#N/A</v>
      </c>
      <c r="AJ433" s="33">
        <f t="shared" si="408"/>
        <v>1.8133244678031346E-6</v>
      </c>
      <c r="AK433" s="33">
        <f t="shared" si="409"/>
        <v>3.2565809346962737E-5</v>
      </c>
      <c r="AL433" s="33" t="e">
        <f t="shared" si="410"/>
        <v>#N/A</v>
      </c>
      <c r="AM433" s="35" t="e">
        <f t="shared" si="411"/>
        <v>#N/A</v>
      </c>
      <c r="AN433" s="52">
        <f t="shared" si="412"/>
        <v>-2.7361557241034618E-6</v>
      </c>
      <c r="AO433" s="34">
        <f t="shared" si="413"/>
        <v>-6.4159241219829966E-6</v>
      </c>
      <c r="AP433" s="34" t="e">
        <f t="shared" si="414"/>
        <v>#N/A</v>
      </c>
      <c r="AQ433" s="34">
        <f t="shared" si="415"/>
        <v>1.5972553839926906E-4</v>
      </c>
      <c r="AR433" s="34" t="e">
        <f t="shared" si="416"/>
        <v>#N/A</v>
      </c>
      <c r="AS433" s="34" t="e">
        <f t="shared" si="417"/>
        <v>#N/A</v>
      </c>
      <c r="AT433" s="34">
        <f t="shared" si="418"/>
        <v>-1.8707011002483398E-6</v>
      </c>
      <c r="AU433" s="34">
        <f t="shared" si="419"/>
        <v>2.8881783778911263E-5</v>
      </c>
      <c r="AV433" s="34" t="e">
        <f t="shared" si="420"/>
        <v>#N/A</v>
      </c>
      <c r="AW433" s="53" t="e">
        <f t="shared" si="421"/>
        <v>#N/A</v>
      </c>
      <c r="AX433" s="52">
        <f t="shared" si="422"/>
        <v>-1.3575811396160375E-6</v>
      </c>
      <c r="AY433" s="34">
        <f t="shared" si="423"/>
        <v>-5.0373495374955723E-6</v>
      </c>
      <c r="AZ433" s="34" t="e">
        <f t="shared" si="424"/>
        <v>#N/A</v>
      </c>
      <c r="BA433" s="34">
        <f t="shared" si="425"/>
        <v>1.6110411298375649E-4</v>
      </c>
      <c r="BB433" s="34" t="e">
        <f t="shared" si="426"/>
        <v>#N/A</v>
      </c>
      <c r="BC433" s="34" t="e">
        <f t="shared" si="427"/>
        <v>#N/A</v>
      </c>
      <c r="BD433" s="34">
        <f t="shared" si="428"/>
        <v>-4.9212651576091559E-7</v>
      </c>
      <c r="BE433" s="34">
        <f t="shared" si="429"/>
        <v>3.0260358363398687E-5</v>
      </c>
      <c r="BF433" s="34" t="e">
        <f t="shared" si="430"/>
        <v>#N/A</v>
      </c>
      <c r="BG433" s="53" t="e">
        <f t="shared" si="431"/>
        <v>#N/A</v>
      </c>
      <c r="BH433" s="32">
        <v>9.4786984394801266E-7</v>
      </c>
      <c r="BI433" s="33">
        <v>-2.7318985539315221E-6</v>
      </c>
      <c r="BJ433" s="33"/>
      <c r="BK433" s="33">
        <v>1.6340956396732054E-4</v>
      </c>
      <c r="BL433" s="33"/>
      <c r="BM433" s="33"/>
      <c r="BN433" s="33">
        <v>1.8133244678031346E-6</v>
      </c>
      <c r="BO433" s="33">
        <v>3.2565809346962737E-5</v>
      </c>
      <c r="BP433" s="33"/>
      <c r="BQ433" s="35"/>
      <c r="BR433" s="32">
        <v>-2.7361557241034618E-6</v>
      </c>
      <c r="BS433" s="33">
        <v>-6.4159241219829966E-6</v>
      </c>
      <c r="BT433" s="33"/>
      <c r="BU433" s="33">
        <v>1.5972553839926906E-4</v>
      </c>
      <c r="BV433" s="33"/>
      <c r="BW433" s="33"/>
      <c r="BX433" s="33">
        <v>-1.8707011002483398E-6</v>
      </c>
      <c r="BY433" s="33">
        <v>2.8881783778911263E-5</v>
      </c>
      <c r="BZ433" s="33"/>
      <c r="CA433" s="35"/>
      <c r="CB433" s="52">
        <v>-1.3575811396160375E-6</v>
      </c>
      <c r="CC433" s="34">
        <v>-5.0373495374955723E-6</v>
      </c>
      <c r="CD433" s="34"/>
      <c r="CE433" s="34">
        <v>1.6110411298375649E-4</v>
      </c>
      <c r="CF433" s="34"/>
      <c r="CG433" s="34"/>
      <c r="CH433" s="34">
        <v>-4.9212651576091559E-7</v>
      </c>
      <c r="CI433" s="34">
        <v>3.0260358363398687E-5</v>
      </c>
      <c r="CJ433" s="34"/>
      <c r="CK433" s="53"/>
      <c r="CL433" s="33">
        <v>0</v>
      </c>
      <c r="CM433" s="33">
        <f t="shared" si="443"/>
        <v>7.7818728684835303E-3</v>
      </c>
      <c r="CN433" s="33">
        <f t="shared" si="388"/>
        <v>3.8797333237521325E-3</v>
      </c>
      <c r="CO433" s="33">
        <f t="shared" si="389"/>
        <v>3.0683751917002233E-3</v>
      </c>
      <c r="CP433" s="33">
        <f t="shared" si="390"/>
        <v>3.2438740079892003E-3</v>
      </c>
      <c r="CQ433" s="33"/>
      <c r="CR433" s="33">
        <f t="shared" si="392"/>
        <v>2.7051178675974175E-3</v>
      </c>
      <c r="CS433" s="33" t="e">
        <f t="shared" si="393"/>
        <v>#N/A</v>
      </c>
      <c r="CT433" s="33" t="e">
        <f t="shared" si="394"/>
        <v>#N/A</v>
      </c>
      <c r="CU433" s="33">
        <f t="shared" si="395"/>
        <v>2.7947784017836597E-3</v>
      </c>
      <c r="CV433" s="33">
        <f t="shared" si="396"/>
        <v>4.3455838842392236E-3</v>
      </c>
      <c r="CW433" s="33" t="e">
        <f t="shared" si="397"/>
        <v>#N/A</v>
      </c>
      <c r="CX433" s="35" t="e">
        <f t="shared" si="398"/>
        <v>#N/A</v>
      </c>
    </row>
    <row r="434" spans="1:102" x14ac:dyDescent="0.3">
      <c r="A434" s="21">
        <v>43585</v>
      </c>
      <c r="B434" s="22">
        <v>2945.83</v>
      </c>
      <c r="C434" s="23">
        <v>5242.3599999999997</v>
      </c>
      <c r="D434" s="23">
        <v>5893.8149999999996</v>
      </c>
      <c r="E434" s="23">
        <f t="shared" si="432"/>
        <v>5217.2169794462116</v>
      </c>
      <c r="F434" s="23">
        <f>VLOOKUP($A434,Data!S$7:T$800,2,0)</f>
        <v>289.51519000000002</v>
      </c>
      <c r="G434" s="23">
        <f>VLOOKUP($A434,Data!V$7:Y$800,4,0)</f>
        <v>28.559319287067115</v>
      </c>
      <c r="H434" s="23" t="e">
        <f>VLOOKUP($A434,Data!P$7:Q$800,2,0)</f>
        <v>#N/A</v>
      </c>
      <c r="I434" s="23">
        <f>VLOOKUP($A434,Data!K$7:N$800,4,0)</f>
        <v>54.380320276589153</v>
      </c>
      <c r="J434" s="23">
        <f>VLOOKUP($A434,Data!AA$7:AB$800,2,0)</f>
        <v>531.44179999999994</v>
      </c>
      <c r="K434" s="23">
        <f>VLOOKUP($A434,Data!AD$7:AE$800,2,0)</f>
        <v>53.704099999999997</v>
      </c>
      <c r="L434" s="23">
        <f>VLOOKUP($A434,Data!AL$7:AO$800,4,0)</f>
        <v>286.78190155478524</v>
      </c>
      <c r="M434" s="23">
        <f>VLOOKUP($A434,Data!AG$7:AJ$800,4,0)</f>
        <v>28.972952679682823</v>
      </c>
      <c r="N434" s="23">
        <f>VLOOKUP($A434,Data!AQ$7:AU$800,5,0)</f>
        <v>29.15296426160246</v>
      </c>
      <c r="O434" s="24">
        <f>VLOOKUP($A434,Data!AQ$7:AW$800,7,0)</f>
        <v>29.172474142209389</v>
      </c>
      <c r="P434" s="32">
        <f t="shared" si="399"/>
        <v>9.5140042745045506E-4</v>
      </c>
      <c r="Q434" s="33">
        <f t="shared" si="385"/>
        <v>9.7188038806472754E-4</v>
      </c>
      <c r="R434" s="33">
        <f t="shared" si="386"/>
        <v>9.7927174179424092E-4</v>
      </c>
      <c r="S434" s="34">
        <f t="shared" si="400"/>
        <v>9.75091044642673E-4</v>
      </c>
      <c r="T434" s="33">
        <f t="shared" si="401"/>
        <v>9.7898560586839878E-4</v>
      </c>
      <c r="U434" s="33">
        <f t="shared" si="433"/>
        <v>9.9237231850701768E-4</v>
      </c>
      <c r="V434" s="33" t="e">
        <f t="shared" si="434"/>
        <v>#N/A</v>
      </c>
      <c r="W434" s="33">
        <f t="shared" si="435"/>
        <v>8.9509488005723448E-4</v>
      </c>
      <c r="X434" s="33">
        <f t="shared" si="436"/>
        <v>9.7603497000320338E-4</v>
      </c>
      <c r="Y434" s="33">
        <f t="shared" si="437"/>
        <v>9.8786418172225332E-4</v>
      </c>
      <c r="Z434" s="33">
        <f t="shared" si="438"/>
        <v>9.5224590266274056E-4</v>
      </c>
      <c r="AA434" s="33">
        <f t="shared" si="439"/>
        <v>9.2345634491741713E-4</v>
      </c>
      <c r="AB434" s="33">
        <f t="shared" si="440"/>
        <v>9.8118143323322471E-4</v>
      </c>
      <c r="AC434" s="35">
        <f t="shared" si="441"/>
        <v>9.2616343339901874E-5</v>
      </c>
      <c r="AD434" s="32">
        <f t="shared" si="402"/>
        <v>7.1052178036712377E-6</v>
      </c>
      <c r="AE434" s="33">
        <f t="shared" si="403"/>
        <v>2.049193044229014E-5</v>
      </c>
      <c r="AF434" s="33" t="e">
        <f t="shared" si="404"/>
        <v>#N/A</v>
      </c>
      <c r="AG434" s="33">
        <f t="shared" si="405"/>
        <v>-7.6785508007493064E-5</v>
      </c>
      <c r="AH434" s="33">
        <f t="shared" si="406"/>
        <v>4.1545819384758431E-6</v>
      </c>
      <c r="AI434" s="33">
        <f t="shared" si="407"/>
        <v>1.598379365752578E-5</v>
      </c>
      <c r="AJ434" s="33">
        <f t="shared" si="408"/>
        <v>-1.9634485401986979E-5</v>
      </c>
      <c r="AK434" s="33">
        <f t="shared" si="409"/>
        <v>-4.8424043147310414E-5</v>
      </c>
      <c r="AL434" s="33">
        <f t="shared" si="410"/>
        <v>9.3010451684971684E-6</v>
      </c>
      <c r="AM434" s="35">
        <f t="shared" si="411"/>
        <v>-8.7926404472482567E-4</v>
      </c>
      <c r="AN434" s="52">
        <f t="shared" si="412"/>
        <v>-2.8613592584214587E-7</v>
      </c>
      <c r="AO434" s="34">
        <f t="shared" si="413"/>
        <v>1.3100576712776757E-5</v>
      </c>
      <c r="AP434" s="34" t="e">
        <f t="shared" si="414"/>
        <v>#N/A</v>
      </c>
      <c r="AQ434" s="34">
        <f t="shared" si="415"/>
        <v>-8.4176861737006448E-5</v>
      </c>
      <c r="AR434" s="34">
        <f t="shared" si="416"/>
        <v>-3.2367717910375404E-6</v>
      </c>
      <c r="AS434" s="34">
        <f t="shared" si="417"/>
        <v>8.5924399280123964E-6</v>
      </c>
      <c r="AT434" s="34">
        <f t="shared" si="418"/>
        <v>-2.7025839131500362E-5</v>
      </c>
      <c r="AU434" s="34">
        <f t="shared" si="419"/>
        <v>-5.5815396876823797E-5</v>
      </c>
      <c r="AV434" s="34">
        <f t="shared" si="420"/>
        <v>1.9096914389837849E-6</v>
      </c>
      <c r="AW434" s="53">
        <f t="shared" si="421"/>
        <v>-8.8665539845433905E-4</v>
      </c>
      <c r="AX434" s="52">
        <f t="shared" si="422"/>
        <v>3.8945612257368367E-6</v>
      </c>
      <c r="AY434" s="34">
        <f t="shared" si="423"/>
        <v>1.728127386435574E-5</v>
      </c>
      <c r="AZ434" s="34" t="e">
        <f t="shared" si="424"/>
        <v>#N/A</v>
      </c>
      <c r="BA434" s="34">
        <f t="shared" si="425"/>
        <v>-7.9996164585427465E-5</v>
      </c>
      <c r="BB434" s="34">
        <f t="shared" si="426"/>
        <v>9.4392536054144216E-7</v>
      </c>
      <c r="BC434" s="34">
        <f t="shared" si="427"/>
        <v>1.2773137079591379E-5</v>
      </c>
      <c r="BD434" s="34">
        <f t="shared" si="428"/>
        <v>-2.284514197992138E-5</v>
      </c>
      <c r="BE434" s="34">
        <f t="shared" si="429"/>
        <v>-5.1634699725244815E-5</v>
      </c>
      <c r="BF434" s="34">
        <f t="shared" si="430"/>
        <v>6.0903885905627675E-6</v>
      </c>
      <c r="BG434" s="53">
        <f t="shared" si="431"/>
        <v>-8.8247470130276007E-4</v>
      </c>
      <c r="BH434" s="32">
        <v>7.1052178036712377E-6</v>
      </c>
      <c r="BI434" s="33">
        <v>2.049193044229014E-5</v>
      </c>
      <c r="BJ434" s="33"/>
      <c r="BK434" s="33">
        <v>-7.6785508007493064E-5</v>
      </c>
      <c r="BL434" s="33">
        <v>4.1545819384758431E-6</v>
      </c>
      <c r="BM434" s="33">
        <v>1.598379365752578E-5</v>
      </c>
      <c r="BN434" s="33">
        <v>-1.9634485401986979E-5</v>
      </c>
      <c r="BO434" s="33">
        <v>-4.8424043147310414E-5</v>
      </c>
      <c r="BP434" s="33">
        <v>9.3010451684971684E-6</v>
      </c>
      <c r="BQ434" s="35">
        <v>-8.7926404472482567E-4</v>
      </c>
      <c r="BR434" s="32">
        <v>-2.8613592584214587E-7</v>
      </c>
      <c r="BS434" s="33">
        <v>1.3100576712776757E-5</v>
      </c>
      <c r="BT434" s="33"/>
      <c r="BU434" s="33">
        <v>-8.4176861737006448E-5</v>
      </c>
      <c r="BV434" s="33">
        <v>-3.2367717910375404E-6</v>
      </c>
      <c r="BW434" s="33">
        <v>8.5924399280123964E-6</v>
      </c>
      <c r="BX434" s="33">
        <v>-2.7025839131500362E-5</v>
      </c>
      <c r="BY434" s="33">
        <v>-5.5815396876823797E-5</v>
      </c>
      <c r="BZ434" s="33">
        <v>1.9096914389837849E-6</v>
      </c>
      <c r="CA434" s="35">
        <v>-8.8665539845433905E-4</v>
      </c>
      <c r="CB434" s="52">
        <v>3.8945612257368367E-6</v>
      </c>
      <c r="CC434" s="34">
        <v>1.728127386435574E-5</v>
      </c>
      <c r="CD434" s="34"/>
      <c r="CE434" s="34">
        <v>-7.9996164585427465E-5</v>
      </c>
      <c r="CF434" s="34">
        <v>9.4392536054144216E-7</v>
      </c>
      <c r="CG434" s="34">
        <v>1.2773137079591379E-5</v>
      </c>
      <c r="CH434" s="34">
        <v>-2.284514197992138E-5</v>
      </c>
      <c r="CI434" s="34">
        <v>-5.1634699725244815E-5</v>
      </c>
      <c r="CJ434" s="34">
        <v>6.0903885905627675E-6</v>
      </c>
      <c r="CK434" s="53">
        <v>-8.8247470130276007E-4</v>
      </c>
      <c r="CL434" s="33">
        <v>0</v>
      </c>
      <c r="CM434" s="33">
        <f t="shared" si="443"/>
        <v>7.7781321452836671E-3</v>
      </c>
      <c r="CN434" s="33">
        <f t="shared" si="388"/>
        <v>3.8774014524480815E-3</v>
      </c>
      <c r="CO434" s="33">
        <f t="shared" si="389"/>
        <v>3.0674172328875038E-3</v>
      </c>
      <c r="CP434" s="33">
        <f t="shared" si="390"/>
        <v>3.2466354777214157E-3</v>
      </c>
      <c r="CQ434" s="33"/>
      <c r="CR434" s="33">
        <f t="shared" si="392"/>
        <v>2.540055826210752E-3</v>
      </c>
      <c r="CS434" s="33">
        <f t="shared" si="393"/>
        <v>6.5627264187497758E-3</v>
      </c>
      <c r="CT434" s="33">
        <f t="shared" si="394"/>
        <v>7.031710428322846E-3</v>
      </c>
      <c r="CU434" s="33">
        <f t="shared" si="395"/>
        <v>2.792946278056041E-3</v>
      </c>
      <c r="CV434" s="33">
        <f t="shared" si="396"/>
        <v>4.3126305921572516E-3</v>
      </c>
      <c r="CW434" s="33">
        <f t="shared" si="397"/>
        <v>5.4149490247576981E-3</v>
      </c>
      <c r="CX434" s="35">
        <f t="shared" si="398"/>
        <v>6.6997984769607832E-3</v>
      </c>
    </row>
    <row r="435" spans="1:102" x14ac:dyDescent="0.3">
      <c r="A435" s="21">
        <v>43584</v>
      </c>
      <c r="B435" s="22">
        <v>2943.03</v>
      </c>
      <c r="C435" s="23">
        <v>5237.2700000000004</v>
      </c>
      <c r="D435" s="23">
        <v>5888.049</v>
      </c>
      <c r="E435" s="23">
        <f t="shared" si="432"/>
        <v>5212.1346736025098</v>
      </c>
      <c r="F435" s="23">
        <f>VLOOKUP($A435,Data!S$7:T$800,2,0)</f>
        <v>289.23203599999999</v>
      </c>
      <c r="G435" s="23">
        <f>VLOOKUP($A435,Data!V$7:Y$800,4,0)</f>
        <v>28.531005906586259</v>
      </c>
      <c r="H435" s="23" t="e">
        <f>VLOOKUP($A435,Data!P$7:Q$800,2,0)</f>
        <v>#N/A</v>
      </c>
      <c r="I435" s="23">
        <f>VLOOKUP($A435,Data!K$7:N$800,4,0)</f>
        <v>54.33168826060222</v>
      </c>
      <c r="J435" s="23">
        <f>VLOOKUP($A435,Data!AA$7:AB$800,2,0)</f>
        <v>530.92359999999996</v>
      </c>
      <c r="K435" s="23">
        <f>VLOOKUP($A435,Data!AD$7:AE$800,2,0)</f>
        <v>53.6511</v>
      </c>
      <c r="L435" s="23">
        <f>VLOOKUP($A435,Data!AL$7:AO$800,4,0)</f>
        <v>286.50907446255258</v>
      </c>
      <c r="M435" s="23">
        <f>VLOOKUP($A435,Data!AG$7:AJ$800,4,0)</f>
        <v>28.946222107216528</v>
      </c>
      <c r="N435" s="23">
        <f>VLOOKUP($A435,Data!AQ$7:AU$800,5,0)</f>
        <v>29.124387952888803</v>
      </c>
      <c r="O435" s="24">
        <f>VLOOKUP($A435,Data!AQ$7:AW$800,7,0)</f>
        <v>29.169772544540255</v>
      </c>
      <c r="P435" s="32">
        <f t="shared" si="399"/>
        <v>1.0714723049920494E-3</v>
      </c>
      <c r="Q435" s="33">
        <f t="shared" si="385"/>
        <v>1.1029341489057209E-3</v>
      </c>
      <c r="R435" s="33">
        <f t="shared" si="386"/>
        <v>1.1175766083209027E-3</v>
      </c>
      <c r="S435" s="34">
        <f t="shared" si="400"/>
        <v>1.1106609628215747E-3</v>
      </c>
      <c r="T435" s="33">
        <f t="shared" si="401"/>
        <v>1.1042458957497558E-3</v>
      </c>
      <c r="U435" s="33">
        <f t="shared" si="433"/>
        <v>1.1041416474724119E-3</v>
      </c>
      <c r="V435" s="33" t="e">
        <f t="shared" si="434"/>
        <v>#N/A</v>
      </c>
      <c r="W435" s="33">
        <f t="shared" si="435"/>
        <v>1.0752688172044333E-3</v>
      </c>
      <c r="X435" s="33">
        <f t="shared" si="436"/>
        <v>1.1123185269952263E-3</v>
      </c>
      <c r="Y435" s="33">
        <f t="shared" si="437"/>
        <v>1.1270612251752521E-3</v>
      </c>
      <c r="Z435" s="33">
        <f t="shared" si="438"/>
        <v>1.1163257633517443E-3</v>
      </c>
      <c r="AA435" s="33">
        <f t="shared" si="439"/>
        <v>1.1498587227085633E-3</v>
      </c>
      <c r="AB435" s="33">
        <f t="shared" si="440"/>
        <v>1.1339323389125688E-3</v>
      </c>
      <c r="AC435" s="35">
        <f t="shared" si="441"/>
        <v>4.0161996012051393E-3</v>
      </c>
      <c r="AD435" s="32">
        <f t="shared" si="402"/>
        <v>1.3117468440349001E-6</v>
      </c>
      <c r="AE435" s="33">
        <f t="shared" si="403"/>
        <v>1.207498566691001E-6</v>
      </c>
      <c r="AF435" s="33" t="e">
        <f t="shared" si="404"/>
        <v>#N/A</v>
      </c>
      <c r="AG435" s="33">
        <f t="shared" si="405"/>
        <v>-2.7665331701287599E-5</v>
      </c>
      <c r="AH435" s="33">
        <f t="shared" si="406"/>
        <v>9.3843780895053186E-6</v>
      </c>
      <c r="AI435" s="33">
        <f t="shared" si="407"/>
        <v>2.4127076269531145E-5</v>
      </c>
      <c r="AJ435" s="33">
        <f t="shared" si="408"/>
        <v>1.3391614446023326E-5</v>
      </c>
      <c r="AK435" s="33">
        <f t="shared" si="409"/>
        <v>4.6924573802842318E-5</v>
      </c>
      <c r="AL435" s="33">
        <f t="shared" si="410"/>
        <v>3.0998190006847892E-5</v>
      </c>
      <c r="AM435" s="35">
        <f t="shared" si="411"/>
        <v>2.9132654522994184E-3</v>
      </c>
      <c r="AN435" s="52">
        <f t="shared" si="412"/>
        <v>-1.3330712571146819E-5</v>
      </c>
      <c r="AO435" s="34">
        <f t="shared" si="413"/>
        <v>-1.3434960848490718E-5</v>
      </c>
      <c r="AP435" s="34" t="e">
        <f t="shared" si="414"/>
        <v>#N/A</v>
      </c>
      <c r="AQ435" s="34">
        <f t="shared" si="415"/>
        <v>-4.2307791116469318E-5</v>
      </c>
      <c r="AR435" s="34">
        <f t="shared" si="416"/>
        <v>-5.2580813256764003E-6</v>
      </c>
      <c r="AS435" s="34">
        <f t="shared" si="417"/>
        <v>9.4846168543494258E-6</v>
      </c>
      <c r="AT435" s="34">
        <f t="shared" si="418"/>
        <v>-1.2508449691583934E-6</v>
      </c>
      <c r="AU435" s="34">
        <f t="shared" si="419"/>
        <v>3.2282114387660599E-5</v>
      </c>
      <c r="AV435" s="34">
        <f t="shared" si="420"/>
        <v>1.6355730591666173E-5</v>
      </c>
      <c r="AW435" s="53">
        <f t="shared" si="421"/>
        <v>2.8986229928842366E-3</v>
      </c>
      <c r="AX435" s="52">
        <f t="shared" si="422"/>
        <v>-6.4150670717744163E-6</v>
      </c>
      <c r="AY435" s="34">
        <f t="shared" si="423"/>
        <v>-6.5193153491183153E-6</v>
      </c>
      <c r="AZ435" s="34" t="e">
        <f t="shared" si="424"/>
        <v>#N/A</v>
      </c>
      <c r="BA435" s="34">
        <f t="shared" si="425"/>
        <v>-3.5392145617096915E-5</v>
      </c>
      <c r="BB435" s="34">
        <f t="shared" si="426"/>
        <v>1.6575641736960023E-6</v>
      </c>
      <c r="BC435" s="34">
        <f t="shared" si="427"/>
        <v>1.6400262353721828E-5</v>
      </c>
      <c r="BD435" s="34">
        <f t="shared" si="428"/>
        <v>5.6648005302140092E-6</v>
      </c>
      <c r="BE435" s="34">
        <f t="shared" si="429"/>
        <v>3.9197759887033001E-5</v>
      </c>
      <c r="BF435" s="34">
        <f t="shared" si="430"/>
        <v>2.3271376091038576E-5</v>
      </c>
      <c r="BG435" s="53">
        <f t="shared" si="431"/>
        <v>2.905538638383609E-3</v>
      </c>
      <c r="BH435" s="32">
        <v>1.3117468440349001E-6</v>
      </c>
      <c r="BI435" s="33">
        <v>1.207498566691001E-6</v>
      </c>
      <c r="BJ435" s="33"/>
      <c r="BK435" s="33">
        <v>-2.7665331701287599E-5</v>
      </c>
      <c r="BL435" s="33">
        <v>9.3843780895053186E-6</v>
      </c>
      <c r="BM435" s="33">
        <v>2.4127076269531145E-5</v>
      </c>
      <c r="BN435" s="33">
        <v>1.3391614446023326E-5</v>
      </c>
      <c r="BO435" s="33">
        <v>4.6924573802842318E-5</v>
      </c>
      <c r="BP435" s="33">
        <v>3.0998190006847892E-5</v>
      </c>
      <c r="BQ435" s="35">
        <v>2.9132654522994184E-3</v>
      </c>
      <c r="BR435" s="32">
        <v>-1.3330712571146819E-5</v>
      </c>
      <c r="BS435" s="33">
        <v>-1.3434960848490718E-5</v>
      </c>
      <c r="BT435" s="33"/>
      <c r="BU435" s="33">
        <v>-4.2307791116469318E-5</v>
      </c>
      <c r="BV435" s="33">
        <v>-5.2580813256764003E-6</v>
      </c>
      <c r="BW435" s="33">
        <v>9.4846168543494258E-6</v>
      </c>
      <c r="BX435" s="33">
        <v>-1.2508449691583934E-6</v>
      </c>
      <c r="BY435" s="33">
        <v>3.2282114387660599E-5</v>
      </c>
      <c r="BZ435" s="33">
        <v>1.6355730591666173E-5</v>
      </c>
      <c r="CA435" s="35">
        <v>2.8986229928842366E-3</v>
      </c>
      <c r="CB435" s="52">
        <v>-6.4150670717744163E-6</v>
      </c>
      <c r="CC435" s="34">
        <v>-6.5193153491183153E-6</v>
      </c>
      <c r="CD435" s="34"/>
      <c r="CE435" s="34">
        <v>-3.5392145617096915E-5</v>
      </c>
      <c r="CF435" s="34">
        <v>1.6575641736960023E-6</v>
      </c>
      <c r="CG435" s="34">
        <v>1.6400262353721828E-5</v>
      </c>
      <c r="CH435" s="34">
        <v>5.6648005302140092E-6</v>
      </c>
      <c r="CI435" s="34">
        <v>3.9197759887033001E-5</v>
      </c>
      <c r="CJ435" s="34">
        <v>2.3271376091038576E-5</v>
      </c>
      <c r="CK435" s="53">
        <v>2.905538638383609E-3</v>
      </c>
      <c r="CL435" s="33">
        <v>0</v>
      </c>
      <c r="CM435" s="33">
        <f t="shared" si="443"/>
        <v>7.770690587935114E-3</v>
      </c>
      <c r="CN435" s="33">
        <f t="shared" si="388"/>
        <v>3.8741814866252167E-3</v>
      </c>
      <c r="CO435" s="33">
        <f t="shared" si="389"/>
        <v>3.060297190834893E-3</v>
      </c>
      <c r="CP435" s="33">
        <f t="shared" si="390"/>
        <v>3.2260973988715858E-3</v>
      </c>
      <c r="CQ435" s="33"/>
      <c r="CR435" s="33">
        <f t="shared" si="392"/>
        <v>2.6169675304226203E-3</v>
      </c>
      <c r="CS435" s="33">
        <f t="shared" si="393"/>
        <v>6.5585486490757905E-3</v>
      </c>
      <c r="CT435" s="33">
        <f t="shared" si="394"/>
        <v>7.0156301264112653E-3</v>
      </c>
      <c r="CU435" s="33">
        <f t="shared" si="395"/>
        <v>2.8126168702800047E-3</v>
      </c>
      <c r="CV435" s="33">
        <f t="shared" si="396"/>
        <v>4.3612186014092558E-3</v>
      </c>
      <c r="CW435" s="33">
        <f t="shared" si="397"/>
        <v>5.4056067813395003E-3</v>
      </c>
      <c r="CX435" s="35">
        <f t="shared" si="398"/>
        <v>7.5848714413715435E-3</v>
      </c>
    </row>
    <row r="436" spans="1:102" x14ac:dyDescent="0.3">
      <c r="A436" s="21">
        <v>43581</v>
      </c>
      <c r="B436" s="22">
        <v>2939.88</v>
      </c>
      <c r="C436" s="23">
        <v>5231.5</v>
      </c>
      <c r="D436" s="23">
        <v>5881.4759999999997</v>
      </c>
      <c r="E436" s="23">
        <f t="shared" si="432"/>
        <v>5206.3521814758442</v>
      </c>
      <c r="F436" s="23">
        <f>VLOOKUP($A436,Data!S$7:T$800,2,0)</f>
        <v>288.913005</v>
      </c>
      <c r="G436" s="23">
        <f>VLOOKUP($A436,Data!V$7:Y$800,4,0)</f>
        <v>28.499538379327902</v>
      </c>
      <c r="H436" s="23" t="e">
        <f>VLOOKUP($A436,Data!P$7:Q$800,2,0)</f>
        <v>#N/A</v>
      </c>
      <c r="I436" s="23">
        <f>VLOOKUP($A436,Data!K$7:N$800,4,0)</f>
        <v>54.273329841417898</v>
      </c>
      <c r="J436" s="23">
        <f>VLOOKUP($A436,Data!AA$7:AB$800,2,0)</f>
        <v>530.33370000000002</v>
      </c>
      <c r="K436" s="23">
        <f>VLOOKUP($A436,Data!AD$7:AE$800,2,0)</f>
        <v>53.590699999999998</v>
      </c>
      <c r="L436" s="23">
        <f>VLOOKUP($A436,Data!AL$7:AO$800,4,0)</f>
        <v>286.18959364596242</v>
      </c>
      <c r="M436" s="23">
        <f>VLOOKUP($A436,Data!AG$7:AJ$800,4,0)</f>
        <v>28.912976269253861</v>
      </c>
      <c r="N436" s="23">
        <f>VLOOKUP($A436,Data!AQ$7:AU$800,5,0)</f>
        <v>29.091400273334621</v>
      </c>
      <c r="O436" s="24">
        <f>VLOOKUP($A436,Data!AQ$7:AW$800,7,0)</f>
        <v>29.053089537924269</v>
      </c>
      <c r="P436" s="32">
        <f t="shared" si="399"/>
        <v>4.6853053650335319E-3</v>
      </c>
      <c r="Q436" s="33">
        <f t="shared" si="385"/>
        <v>4.7071340640179038E-3</v>
      </c>
      <c r="R436" s="33">
        <f t="shared" si="386"/>
        <v>4.7149964766928232E-3</v>
      </c>
      <c r="S436" s="34">
        <f t="shared" si="400"/>
        <v>4.7105428099439295E-3</v>
      </c>
      <c r="T436" s="33">
        <f t="shared" si="401"/>
        <v>4.7097308809815885E-3</v>
      </c>
      <c r="U436" s="33">
        <f t="shared" si="433"/>
        <v>4.7103154619001497E-3</v>
      </c>
      <c r="V436" s="33" t="e">
        <f t="shared" si="434"/>
        <v>#N/A</v>
      </c>
      <c r="W436" s="33">
        <f t="shared" si="435"/>
        <v>4.6813107670147236E-3</v>
      </c>
      <c r="X436" s="33">
        <f t="shared" si="436"/>
        <v>4.7114049000580582E-3</v>
      </c>
      <c r="Y436" s="33">
        <f t="shared" si="437"/>
        <v>4.7207572709597745E-3</v>
      </c>
      <c r="Z436" s="33">
        <f t="shared" si="438"/>
        <v>4.7091460002457453E-3</v>
      </c>
      <c r="AA436" s="33">
        <f t="shared" si="439"/>
        <v>4.7279986984885003E-3</v>
      </c>
      <c r="AB436" s="33">
        <f t="shared" si="440"/>
        <v>4.7211802478395182E-3</v>
      </c>
      <c r="AC436" s="35">
        <f t="shared" si="441"/>
        <v>4.2451376048990852E-3</v>
      </c>
      <c r="AD436" s="32">
        <f t="shared" si="402"/>
        <v>2.5968169636847449E-6</v>
      </c>
      <c r="AE436" s="33">
        <f t="shared" si="403"/>
        <v>3.1813978822459177E-6</v>
      </c>
      <c r="AF436" s="33" t="e">
        <f t="shared" si="404"/>
        <v>#N/A</v>
      </c>
      <c r="AG436" s="33">
        <f t="shared" si="405"/>
        <v>-2.5823297003180201E-5</v>
      </c>
      <c r="AH436" s="33">
        <f t="shared" si="406"/>
        <v>4.2708360401544354E-6</v>
      </c>
      <c r="AI436" s="33">
        <f t="shared" si="407"/>
        <v>1.3623206941870691E-5</v>
      </c>
      <c r="AJ436" s="33">
        <f t="shared" si="408"/>
        <v>2.0119362278414599E-6</v>
      </c>
      <c r="AK436" s="33">
        <f t="shared" si="409"/>
        <v>2.0864634470596499E-5</v>
      </c>
      <c r="AL436" s="33">
        <f t="shared" si="410"/>
        <v>1.4046183821614378E-5</v>
      </c>
      <c r="AM436" s="35">
        <f t="shared" si="411"/>
        <v>-4.6199645911881859E-4</v>
      </c>
      <c r="AN436" s="52">
        <f t="shared" si="412"/>
        <v>-5.2655957112346385E-6</v>
      </c>
      <c r="AO436" s="34">
        <f t="shared" si="413"/>
        <v>-4.6810147926734658E-6</v>
      </c>
      <c r="AP436" s="34" t="e">
        <f t="shared" si="414"/>
        <v>#N/A</v>
      </c>
      <c r="AQ436" s="34">
        <f t="shared" si="415"/>
        <v>-3.3685709678099585E-5</v>
      </c>
      <c r="AR436" s="34">
        <f t="shared" si="416"/>
        <v>-3.591576634764948E-6</v>
      </c>
      <c r="AS436" s="34">
        <f t="shared" si="417"/>
        <v>5.7607942669513079E-6</v>
      </c>
      <c r="AT436" s="34">
        <f t="shared" si="418"/>
        <v>-5.8504764470779236E-6</v>
      </c>
      <c r="AU436" s="34">
        <f t="shared" si="419"/>
        <v>1.3002221795677116E-5</v>
      </c>
      <c r="AV436" s="34">
        <f t="shared" si="420"/>
        <v>6.1837711466949941E-6</v>
      </c>
      <c r="AW436" s="53">
        <f t="shared" si="421"/>
        <v>-4.6985887179373798E-4</v>
      </c>
      <c r="AX436" s="52">
        <f t="shared" si="422"/>
        <v>-8.1192896228543532E-7</v>
      </c>
      <c r="AY436" s="34">
        <f t="shared" si="423"/>
        <v>-2.2734804372426254E-7</v>
      </c>
      <c r="AZ436" s="34" t="e">
        <f t="shared" si="424"/>
        <v>#N/A</v>
      </c>
      <c r="BA436" s="34">
        <f t="shared" si="425"/>
        <v>-2.9232042929150381E-5</v>
      </c>
      <c r="BB436" s="34">
        <f t="shared" si="426"/>
        <v>8.6209011418425519E-7</v>
      </c>
      <c r="BC436" s="34">
        <f t="shared" si="427"/>
        <v>1.0214461015900511E-5</v>
      </c>
      <c r="BD436" s="34">
        <f t="shared" si="428"/>
        <v>-1.3968096981287204E-6</v>
      </c>
      <c r="BE436" s="34">
        <f t="shared" si="429"/>
        <v>1.7455888544626319E-5</v>
      </c>
      <c r="BF436" s="34">
        <f t="shared" si="430"/>
        <v>1.0637437895644197E-5</v>
      </c>
      <c r="BG436" s="53">
        <f t="shared" si="431"/>
        <v>-4.6540520504478877E-4</v>
      </c>
      <c r="BH436" s="32">
        <v>2.5968169636847449E-6</v>
      </c>
      <c r="BI436" s="33">
        <v>3.1813978822459177E-6</v>
      </c>
      <c r="BJ436" s="33"/>
      <c r="BK436" s="33">
        <v>-2.5823297003180201E-5</v>
      </c>
      <c r="BL436" s="33">
        <v>4.2708360401544354E-6</v>
      </c>
      <c r="BM436" s="33">
        <v>1.3623206941870691E-5</v>
      </c>
      <c r="BN436" s="33">
        <v>2.0119362278414599E-6</v>
      </c>
      <c r="BO436" s="33">
        <v>2.0864634470596499E-5</v>
      </c>
      <c r="BP436" s="33">
        <v>1.4046183821614378E-5</v>
      </c>
      <c r="BQ436" s="35">
        <v>-4.6199645911881859E-4</v>
      </c>
      <c r="BR436" s="32">
        <v>-5.2655957112346385E-6</v>
      </c>
      <c r="BS436" s="33">
        <v>-4.6810147926734658E-6</v>
      </c>
      <c r="BT436" s="33"/>
      <c r="BU436" s="33">
        <v>-3.3685709678099585E-5</v>
      </c>
      <c r="BV436" s="33">
        <v>-3.591576634764948E-6</v>
      </c>
      <c r="BW436" s="33">
        <v>5.7607942669513079E-6</v>
      </c>
      <c r="BX436" s="33">
        <v>-5.8504764470779236E-6</v>
      </c>
      <c r="BY436" s="33">
        <v>1.3002221795677116E-5</v>
      </c>
      <c r="BZ436" s="33">
        <v>6.1837711466949941E-6</v>
      </c>
      <c r="CA436" s="35">
        <v>-4.6985887179373798E-4</v>
      </c>
      <c r="CB436" s="52">
        <v>-8.1192896228543532E-7</v>
      </c>
      <c r="CC436" s="34">
        <v>-2.2734804372426254E-7</v>
      </c>
      <c r="CD436" s="34"/>
      <c r="CE436" s="34">
        <v>-2.9232042929150381E-5</v>
      </c>
      <c r="CF436" s="34">
        <v>8.6209011418425519E-7</v>
      </c>
      <c r="CG436" s="34">
        <v>1.0214461015900511E-5</v>
      </c>
      <c r="CH436" s="34">
        <v>-1.3968096981287204E-6</v>
      </c>
      <c r="CI436" s="34">
        <v>1.7455888544626319E-5</v>
      </c>
      <c r="CJ436" s="34">
        <v>1.0637437895644197E-5</v>
      </c>
      <c r="CK436" s="53">
        <v>-4.6540520504478877E-4</v>
      </c>
      <c r="CL436" s="33">
        <v>0</v>
      </c>
      <c r="CM436" s="33">
        <f t="shared" si="443"/>
        <v>7.755950819319013E-3</v>
      </c>
      <c r="CN436" s="33">
        <f t="shared" si="388"/>
        <v>3.8664333431903675E-3</v>
      </c>
      <c r="CO436" s="33">
        <f t="shared" si="389"/>
        <v>3.0589828809768349E-3</v>
      </c>
      <c r="CP436" s="33">
        <f t="shared" si="390"/>
        <v>3.2248873408720069E-3</v>
      </c>
      <c r="CQ436" s="33"/>
      <c r="CR436" s="33">
        <f t="shared" si="392"/>
        <v>2.6446754679174678E-3</v>
      </c>
      <c r="CS436" s="33">
        <f t="shared" si="393"/>
        <v>6.5491132182904366E-3</v>
      </c>
      <c r="CT436" s="33">
        <f t="shared" si="394"/>
        <v>6.9913611361362982E-3</v>
      </c>
      <c r="CU436" s="33">
        <f t="shared" si="395"/>
        <v>2.7992025650875885E-3</v>
      </c>
      <c r="CV436" s="33">
        <f t="shared" si="396"/>
        <v>4.3141435089877334E-3</v>
      </c>
      <c r="CW436" s="33">
        <f t="shared" si="397"/>
        <v>5.3744763271352802E-3</v>
      </c>
      <c r="CX436" s="35">
        <f t="shared" si="398"/>
        <v>4.6612510880390534E-3</v>
      </c>
    </row>
    <row r="437" spans="1:102" x14ac:dyDescent="0.3">
      <c r="A437" s="21">
        <v>43580</v>
      </c>
      <c r="B437" s="22">
        <v>2926.17</v>
      </c>
      <c r="C437" s="23">
        <v>5206.99</v>
      </c>
      <c r="D437" s="23">
        <v>5853.875</v>
      </c>
      <c r="E437" s="23">
        <f t="shared" si="432"/>
        <v>5181.9424198683901</v>
      </c>
      <c r="F437" s="23">
        <f>VLOOKUP($A437,Data!S$7:T$800,2,0)</f>
        <v>287.55868099999998</v>
      </c>
      <c r="G437" s="23">
        <f>VLOOKUP($A437,Data!V$7:Y$800,4,0)</f>
        <v>28.365925919876393</v>
      </c>
      <c r="H437" s="23" t="e">
        <f>VLOOKUP($A437,Data!P$7:Q$800,2,0)</f>
        <v>#N/A</v>
      </c>
      <c r="I437" s="23">
        <f>VLOOKUP($A437,Data!K$7:N$800,4,0)</f>
        <v>54.020443358285846</v>
      </c>
      <c r="J437" s="23">
        <f>VLOOKUP($A437,Data!AA$7:AB$800,2,0)</f>
        <v>527.84680000000003</v>
      </c>
      <c r="K437" s="23">
        <f>VLOOKUP($A437,Data!AD$7:AE$800,2,0)</f>
        <v>53.338900000000002</v>
      </c>
      <c r="L437" s="23">
        <f>VLOOKUP($A437,Data!AL$7:AO$800,4,0)</f>
        <v>284.84820187542357</v>
      </c>
      <c r="M437" s="23">
        <f>VLOOKUP($A437,Data!AG$7:AJ$800,4,0)</f>
        <v>28.776919033516887</v>
      </c>
      <c r="N437" s="23">
        <f>VLOOKUP($A437,Data!AQ$7:AU$800,5,0)</f>
        <v>28.954699916009037</v>
      </c>
      <c r="O437" s="24">
        <f>VLOOKUP($A437,Data!AQ$7:AW$800,7,0)</f>
        <v>28.930276533093501</v>
      </c>
      <c r="P437" s="32">
        <f t="shared" si="399"/>
        <v>-3.6894696387390624E-4</v>
      </c>
      <c r="Q437" s="33">
        <f t="shared" si="385"/>
        <v>-3.6859918869780461E-4</v>
      </c>
      <c r="R437" s="33">
        <f t="shared" si="386"/>
        <v>-3.6850885232375674E-4</v>
      </c>
      <c r="S437" s="34">
        <f t="shared" si="400"/>
        <v>-3.6850885232375674E-4</v>
      </c>
      <c r="T437" s="33">
        <f t="shared" si="401"/>
        <v>-3.7334259351462507E-4</v>
      </c>
      <c r="U437" s="33">
        <f t="shared" si="433"/>
        <v>-3.743966325697734E-4</v>
      </c>
      <c r="V437" s="33" t="e">
        <f t="shared" si="434"/>
        <v>#N/A</v>
      </c>
      <c r="W437" s="33">
        <f t="shared" si="435"/>
        <v>-3.5997120230379931E-4</v>
      </c>
      <c r="X437" s="33">
        <f t="shared" si="436"/>
        <v>-3.7118203297159535E-4</v>
      </c>
      <c r="Y437" s="33">
        <f t="shared" si="437"/>
        <v>-3.1674157261252223E-4</v>
      </c>
      <c r="Z437" s="33">
        <f t="shared" si="438"/>
        <v>-3.704251976454076E-4</v>
      </c>
      <c r="AA437" s="33">
        <f t="shared" si="439"/>
        <v>-3.6555980508501396E-4</v>
      </c>
      <c r="AB437" s="33">
        <f t="shared" si="440"/>
        <v>-3.5872781327195291E-4</v>
      </c>
      <c r="AC437" s="35">
        <f t="shared" si="441"/>
        <v>3.0061760096529166E-3</v>
      </c>
      <c r="AD437" s="32">
        <f t="shared" si="402"/>
        <v>-4.7434048168204512E-6</v>
      </c>
      <c r="AE437" s="33">
        <f t="shared" si="403"/>
        <v>-5.7974438719687882E-6</v>
      </c>
      <c r="AF437" s="33" t="e">
        <f t="shared" si="404"/>
        <v>#N/A</v>
      </c>
      <c r="AG437" s="33">
        <f t="shared" si="405"/>
        <v>8.6279863940053048E-6</v>
      </c>
      <c r="AH437" s="33">
        <f t="shared" si="406"/>
        <v>-2.5828442737907409E-6</v>
      </c>
      <c r="AI437" s="33">
        <f t="shared" si="407"/>
        <v>5.1857616085282388E-5</v>
      </c>
      <c r="AJ437" s="33">
        <f t="shared" si="408"/>
        <v>-1.8260089476029862E-6</v>
      </c>
      <c r="AK437" s="33">
        <f t="shared" si="409"/>
        <v>3.0393836127906582E-6</v>
      </c>
      <c r="AL437" s="33">
        <f t="shared" si="410"/>
        <v>9.8713754258517028E-6</v>
      </c>
      <c r="AM437" s="35">
        <f t="shared" si="411"/>
        <v>3.3747751983507213E-3</v>
      </c>
      <c r="AN437" s="52">
        <f t="shared" si="412"/>
        <v>-4.8337411908683237E-6</v>
      </c>
      <c r="AO437" s="34">
        <f t="shared" si="413"/>
        <v>-5.8877802460166606E-6</v>
      </c>
      <c r="AP437" s="34" t="e">
        <f t="shared" si="414"/>
        <v>#N/A</v>
      </c>
      <c r="AQ437" s="34">
        <f t="shared" si="415"/>
        <v>8.5376500199574323E-6</v>
      </c>
      <c r="AR437" s="34">
        <f t="shared" si="416"/>
        <v>-2.6731806478386133E-6</v>
      </c>
      <c r="AS437" s="34">
        <f t="shared" si="417"/>
        <v>5.1767279711234515E-5</v>
      </c>
      <c r="AT437" s="34">
        <f t="shared" si="418"/>
        <v>-1.9163453216508586E-6</v>
      </c>
      <c r="AU437" s="34">
        <f t="shared" si="419"/>
        <v>2.9490472387427857E-6</v>
      </c>
      <c r="AV437" s="34">
        <f t="shared" si="420"/>
        <v>9.7810390518038304E-6</v>
      </c>
      <c r="AW437" s="53">
        <f t="shared" si="421"/>
        <v>3.3746848619766734E-3</v>
      </c>
      <c r="AX437" s="52">
        <f t="shared" si="422"/>
        <v>-4.8337411908683237E-6</v>
      </c>
      <c r="AY437" s="34">
        <f t="shared" si="423"/>
        <v>-5.8877802460166606E-6</v>
      </c>
      <c r="AZ437" s="34" t="e">
        <f t="shared" si="424"/>
        <v>#N/A</v>
      </c>
      <c r="BA437" s="34">
        <f t="shared" si="425"/>
        <v>8.5376500199574323E-6</v>
      </c>
      <c r="BB437" s="34">
        <f t="shared" si="426"/>
        <v>-2.6731806478386133E-6</v>
      </c>
      <c r="BC437" s="34">
        <f t="shared" si="427"/>
        <v>5.1767279711234515E-5</v>
      </c>
      <c r="BD437" s="34">
        <f t="shared" si="428"/>
        <v>-1.9163453216508586E-6</v>
      </c>
      <c r="BE437" s="34">
        <f t="shared" si="429"/>
        <v>2.9490472387427857E-6</v>
      </c>
      <c r="BF437" s="34">
        <f t="shared" si="430"/>
        <v>9.7810390518038304E-6</v>
      </c>
      <c r="BG437" s="53">
        <f t="shared" si="431"/>
        <v>3.3746848619766734E-3</v>
      </c>
      <c r="BH437" s="32">
        <v>-4.7434048168204512E-6</v>
      </c>
      <c r="BI437" s="33">
        <v>-5.7974438719687882E-6</v>
      </c>
      <c r="BJ437" s="33"/>
      <c r="BK437" s="33">
        <v>8.6279863940053048E-6</v>
      </c>
      <c r="BL437" s="33">
        <v>-2.5828442737907409E-6</v>
      </c>
      <c r="BM437" s="33">
        <v>5.1857616085282388E-5</v>
      </c>
      <c r="BN437" s="33">
        <v>-1.8260089476029862E-6</v>
      </c>
      <c r="BO437" s="33">
        <v>3.0393836127906582E-6</v>
      </c>
      <c r="BP437" s="33">
        <v>9.8713754258517028E-6</v>
      </c>
      <c r="BQ437" s="35">
        <v>3.3747751983507213E-3</v>
      </c>
      <c r="BR437" s="32">
        <v>-4.8337411908683237E-6</v>
      </c>
      <c r="BS437" s="33">
        <v>-5.8877802460166606E-6</v>
      </c>
      <c r="BT437" s="33"/>
      <c r="BU437" s="33">
        <v>8.5376500199574323E-6</v>
      </c>
      <c r="BV437" s="33">
        <v>-2.6731806478386133E-6</v>
      </c>
      <c r="BW437" s="33">
        <v>5.1767279711234515E-5</v>
      </c>
      <c r="BX437" s="33">
        <v>-1.9163453216508586E-6</v>
      </c>
      <c r="BY437" s="33">
        <v>2.9490472387427857E-6</v>
      </c>
      <c r="BZ437" s="33">
        <v>9.7810390518038304E-6</v>
      </c>
      <c r="CA437" s="35">
        <v>3.3746848619766734E-3</v>
      </c>
      <c r="CB437" s="52">
        <v>-4.8337411908683237E-6</v>
      </c>
      <c r="CC437" s="34">
        <v>-5.8877802460166606E-6</v>
      </c>
      <c r="CD437" s="34"/>
      <c r="CE437" s="34">
        <v>8.5376500199574323E-6</v>
      </c>
      <c r="CF437" s="34">
        <v>-2.6731806478386133E-6</v>
      </c>
      <c r="CG437" s="34">
        <v>5.1767279711234515E-5</v>
      </c>
      <c r="CH437" s="34">
        <v>-1.9163453216508586E-6</v>
      </c>
      <c r="CI437" s="34">
        <v>2.9490472387427857E-6</v>
      </c>
      <c r="CJ437" s="34">
        <v>9.7810390518038304E-6</v>
      </c>
      <c r="CK437" s="53">
        <v>3.3746848619766734E-3</v>
      </c>
      <c r="CL437" s="33">
        <v>0</v>
      </c>
      <c r="CM437" s="33">
        <f t="shared" si="443"/>
        <v>7.7480646096088623E-3</v>
      </c>
      <c r="CN437" s="33">
        <f t="shared" si="388"/>
        <v>3.8630274611286541E-3</v>
      </c>
      <c r="CO437" s="33">
        <f t="shared" si="389"/>
        <v>3.0563903306088935E-3</v>
      </c>
      <c r="CP437" s="33">
        <f t="shared" si="390"/>
        <v>3.2217106465721734E-3</v>
      </c>
      <c r="CQ437" s="33"/>
      <c r="CR437" s="33">
        <f t="shared" si="392"/>
        <v>2.6704464173377129E-3</v>
      </c>
      <c r="CS437" s="33">
        <f t="shared" si="393"/>
        <v>6.5448345705034772E-3</v>
      </c>
      <c r="CT437" s="33">
        <f t="shared" si="394"/>
        <v>6.9777071416285974E-3</v>
      </c>
      <c r="CU437" s="33">
        <f t="shared" si="395"/>
        <v>2.7971944535329918E-3</v>
      </c>
      <c r="CV437" s="33">
        <f t="shared" si="396"/>
        <v>4.293287468820628E-3</v>
      </c>
      <c r="CW437" s="33">
        <f t="shared" si="397"/>
        <v>5.3604210101161343E-3</v>
      </c>
      <c r="CX437" s="35">
        <f t="shared" si="398"/>
        <v>5.1234389774654776E-3</v>
      </c>
    </row>
    <row r="438" spans="1:102" x14ac:dyDescent="0.3">
      <c r="A438" s="21">
        <v>43579</v>
      </c>
      <c r="B438" s="22">
        <v>2927.25</v>
      </c>
      <c r="C438" s="23">
        <v>5208.91</v>
      </c>
      <c r="D438" s="23">
        <v>5856.0330000000004</v>
      </c>
      <c r="E438" s="23">
        <f t="shared" si="432"/>
        <v>5183.8527154831881</v>
      </c>
      <c r="F438" s="23">
        <f>VLOOKUP($A438,Data!S$7:T$800,2,0)</f>
        <v>287.66607900000002</v>
      </c>
      <c r="G438" s="23">
        <f>VLOOKUP($A438,Data!V$7:Y$800,4,0)</f>
        <v>28.376550004642077</v>
      </c>
      <c r="H438" s="23" t="e">
        <f>VLOOKUP($A438,Data!P$7:Q$800,2,0)</f>
        <v>#N/A</v>
      </c>
      <c r="I438" s="23">
        <f>VLOOKUP($A438,Data!K$7:N$800,4,0)</f>
        <v>54.03989616468062</v>
      </c>
      <c r="J438" s="23">
        <f>VLOOKUP($A438,Data!AA$7:AB$800,2,0)</f>
        <v>528.04280000000006</v>
      </c>
      <c r="K438" s="23">
        <f>VLOOKUP($A438,Data!AD$7:AE$800,2,0)</f>
        <v>53.355800000000002</v>
      </c>
      <c r="L438" s="23">
        <f>VLOOKUP($A438,Data!AL$7:AO$800,4,0)</f>
        <v>284.95375592678255</v>
      </c>
      <c r="M438" s="23">
        <f>VLOOKUP($A438,Data!AG$7:AJ$800,4,0)</f>
        <v>28.787442565409993</v>
      </c>
      <c r="N438" s="23">
        <f>VLOOKUP($A438,Data!AQ$7:AU$800,5,0)</f>
        <v>28.965090499585177</v>
      </c>
      <c r="O438" s="24">
        <f>VLOOKUP($A438,Data!AQ$7:AW$800,7,0)</f>
        <v>28.843567691865413</v>
      </c>
      <c r="P438" s="32">
        <f t="shared" si="399"/>
        <v>-2.1917864252406494E-3</v>
      </c>
      <c r="Q438" s="33">
        <f t="shared" si="385"/>
        <v>-2.1895125604846077E-3</v>
      </c>
      <c r="R438" s="33">
        <f t="shared" si="386"/>
        <v>-2.1883236244896187E-3</v>
      </c>
      <c r="S438" s="34">
        <f t="shared" si="400"/>
        <v>-2.1888430446022735E-3</v>
      </c>
      <c r="T438" s="33">
        <f t="shared" si="401"/>
        <v>-2.1915456428042157E-3</v>
      </c>
      <c r="U438" s="33">
        <f t="shared" si="433"/>
        <v>-2.1915439743915854E-3</v>
      </c>
      <c r="V438" s="33" t="e">
        <f t="shared" si="434"/>
        <v>#N/A</v>
      </c>
      <c r="W438" s="33">
        <f t="shared" si="435"/>
        <v>-2.1551724137930384E-3</v>
      </c>
      <c r="X438" s="33">
        <f t="shared" si="436"/>
        <v>-2.1914106603803107E-3</v>
      </c>
      <c r="Y438" s="33">
        <f t="shared" si="437"/>
        <v>-2.1749660103118629E-3</v>
      </c>
      <c r="Z438" s="33">
        <f t="shared" si="438"/>
        <v>-2.1979263664037019E-3</v>
      </c>
      <c r="AA438" s="33">
        <f t="shared" si="439"/>
        <v>-2.0724640750136025E-3</v>
      </c>
      <c r="AB438" s="33">
        <f t="shared" si="440"/>
        <v>-2.1781408564103266E-3</v>
      </c>
      <c r="AC438" s="35">
        <f t="shared" si="441"/>
        <v>-7.7987463957884806E-3</v>
      </c>
      <c r="AD438" s="32">
        <f t="shared" si="402"/>
        <v>-2.0330823196079706E-6</v>
      </c>
      <c r="AE438" s="33">
        <f t="shared" si="403"/>
        <v>-2.0314139069776971E-6</v>
      </c>
      <c r="AF438" s="33" t="e">
        <f t="shared" si="404"/>
        <v>#N/A</v>
      </c>
      <c r="AG438" s="33">
        <f t="shared" si="405"/>
        <v>3.4340146691569373E-5</v>
      </c>
      <c r="AH438" s="33">
        <f t="shared" si="406"/>
        <v>-1.8980998957029982E-6</v>
      </c>
      <c r="AI438" s="33">
        <f t="shared" si="407"/>
        <v>1.4546550172744865E-5</v>
      </c>
      <c r="AJ438" s="33">
        <f t="shared" si="408"/>
        <v>-8.4138059190941306E-6</v>
      </c>
      <c r="AK438" s="33">
        <f t="shared" si="409"/>
        <v>1.1704848547100521E-4</v>
      </c>
      <c r="AL438" s="33">
        <f t="shared" si="410"/>
        <v>1.1371704074281119E-5</v>
      </c>
      <c r="AM438" s="35">
        <f t="shared" si="411"/>
        <v>-5.6092338353038729E-3</v>
      </c>
      <c r="AN438" s="52">
        <f t="shared" si="412"/>
        <v>-3.2220183145970083E-6</v>
      </c>
      <c r="AO438" s="34">
        <f t="shared" si="413"/>
        <v>-3.2203499019667348E-6</v>
      </c>
      <c r="AP438" s="34" t="e">
        <f t="shared" si="414"/>
        <v>#N/A</v>
      </c>
      <c r="AQ438" s="34">
        <f t="shared" si="415"/>
        <v>3.3151210696580335E-5</v>
      </c>
      <c r="AR438" s="34">
        <f t="shared" si="416"/>
        <v>-3.0870358906920359E-6</v>
      </c>
      <c r="AS438" s="34">
        <f t="shared" si="417"/>
        <v>1.3357614177755828E-5</v>
      </c>
      <c r="AT438" s="34">
        <f t="shared" si="418"/>
        <v>-9.6027419140831682E-6</v>
      </c>
      <c r="AU438" s="34">
        <f t="shared" si="419"/>
        <v>1.1585954947601618E-4</v>
      </c>
      <c r="AV438" s="34">
        <f t="shared" si="420"/>
        <v>1.0182768079292082E-5</v>
      </c>
      <c r="AW438" s="53">
        <f t="shared" si="421"/>
        <v>-5.6104227712988619E-3</v>
      </c>
      <c r="AX438" s="52">
        <f t="shared" si="422"/>
        <v>-2.7025982020090211E-6</v>
      </c>
      <c r="AY438" s="34">
        <f t="shared" si="423"/>
        <v>-2.7009297893787476E-6</v>
      </c>
      <c r="AZ438" s="34" t="e">
        <f t="shared" si="424"/>
        <v>#N/A</v>
      </c>
      <c r="BA438" s="34">
        <f t="shared" si="425"/>
        <v>3.3670630809168323E-5</v>
      </c>
      <c r="BB438" s="34">
        <f t="shared" si="426"/>
        <v>-2.5676157781040487E-6</v>
      </c>
      <c r="BC438" s="34">
        <f t="shared" si="427"/>
        <v>1.3877034290343815E-5</v>
      </c>
      <c r="BD438" s="34">
        <f t="shared" si="428"/>
        <v>-9.0833218014951811E-6</v>
      </c>
      <c r="BE438" s="34">
        <f t="shared" si="429"/>
        <v>1.1637896958860416E-4</v>
      </c>
      <c r="BF438" s="34">
        <f t="shared" si="430"/>
        <v>1.0702188191880069E-5</v>
      </c>
      <c r="BG438" s="53">
        <f t="shared" si="431"/>
        <v>-5.6099033511862739E-3</v>
      </c>
      <c r="BH438" s="32">
        <v>-2.0330823196079706E-6</v>
      </c>
      <c r="BI438" s="33">
        <v>-2.0314139069776971E-6</v>
      </c>
      <c r="BJ438" s="33"/>
      <c r="BK438" s="33">
        <v>3.4340146691569373E-5</v>
      </c>
      <c r="BL438" s="33">
        <v>-1.8980998957029982E-6</v>
      </c>
      <c r="BM438" s="33">
        <v>1.4546550172744865E-5</v>
      </c>
      <c r="BN438" s="33">
        <v>-8.4138059190941306E-6</v>
      </c>
      <c r="BO438" s="33">
        <v>1.1704848547100521E-4</v>
      </c>
      <c r="BP438" s="33">
        <v>1.1371704074281119E-5</v>
      </c>
      <c r="BQ438" s="35">
        <v>-5.6092338353038729E-3</v>
      </c>
      <c r="BR438" s="32">
        <v>-3.2220183145970083E-6</v>
      </c>
      <c r="BS438" s="33">
        <v>-3.2203499019667348E-6</v>
      </c>
      <c r="BT438" s="33"/>
      <c r="BU438" s="33">
        <v>3.3151210696580335E-5</v>
      </c>
      <c r="BV438" s="33">
        <v>-3.0870358906920359E-6</v>
      </c>
      <c r="BW438" s="33">
        <v>1.3357614177755828E-5</v>
      </c>
      <c r="BX438" s="33">
        <v>-9.6027419140831682E-6</v>
      </c>
      <c r="BY438" s="33">
        <v>1.1585954947601618E-4</v>
      </c>
      <c r="BZ438" s="33">
        <v>1.0182768079292082E-5</v>
      </c>
      <c r="CA438" s="35">
        <v>-5.6104227712988619E-3</v>
      </c>
      <c r="CB438" s="52">
        <v>-2.7025982020090211E-6</v>
      </c>
      <c r="CC438" s="34">
        <v>-2.7009297893787476E-6</v>
      </c>
      <c r="CD438" s="34"/>
      <c r="CE438" s="34">
        <v>3.3670630809168323E-5</v>
      </c>
      <c r="CF438" s="34">
        <v>-2.5676157781040487E-6</v>
      </c>
      <c r="CG438" s="34">
        <v>1.3877034290343815E-5</v>
      </c>
      <c r="CH438" s="34">
        <v>-9.0833218014951811E-6</v>
      </c>
      <c r="CI438" s="34">
        <v>1.1637896958860416E-4</v>
      </c>
      <c r="CJ438" s="34">
        <v>1.0702188191880069E-5</v>
      </c>
      <c r="CK438" s="53">
        <v>-5.6099033511862739E-3</v>
      </c>
      <c r="CL438" s="33">
        <v>0</v>
      </c>
      <c r="CM438" s="33">
        <f t="shared" si="443"/>
        <v>7.7479735397429916E-3</v>
      </c>
      <c r="CN438" s="33">
        <f t="shared" si="388"/>
        <v>3.8629367423521632E-3</v>
      </c>
      <c r="CO438" s="33">
        <f t="shared" si="389"/>
        <v>3.0611500101134226E-3</v>
      </c>
      <c r="CP438" s="33">
        <f t="shared" si="390"/>
        <v>3.2275289464829271E-3</v>
      </c>
      <c r="CQ438" s="33"/>
      <c r="CR438" s="33">
        <f t="shared" si="392"/>
        <v>2.6617922751264178E-3</v>
      </c>
      <c r="CS438" s="33">
        <f t="shared" si="393"/>
        <v>6.5474352844041572E-3</v>
      </c>
      <c r="CT438" s="33">
        <f t="shared" si="394"/>
        <v>6.9254711329698182E-3</v>
      </c>
      <c r="CU438" s="33">
        <f t="shared" si="395"/>
        <v>2.7990262487260775E-3</v>
      </c>
      <c r="CV438" s="33">
        <f t="shared" si="396"/>
        <v>4.2902339200057149E-3</v>
      </c>
      <c r="CW438" s="33">
        <f t="shared" si="397"/>
        <v>5.3504931585655058E-3</v>
      </c>
      <c r="CX438" s="35">
        <f t="shared" si="398"/>
        <v>1.7415399081726068E-3</v>
      </c>
    </row>
    <row r="439" spans="1:102" x14ac:dyDescent="0.3">
      <c r="A439" s="21">
        <v>43578</v>
      </c>
      <c r="B439" s="22">
        <v>2933.68</v>
      </c>
      <c r="C439" s="23">
        <v>5220.34</v>
      </c>
      <c r="D439" s="23">
        <v>5868.8760000000002</v>
      </c>
      <c r="E439" s="23">
        <f t="shared" si="432"/>
        <v>5195.2242459390609</v>
      </c>
      <c r="F439" s="23">
        <f>VLOOKUP($A439,Data!S$7:T$800,2,0)</f>
        <v>288.29789699999998</v>
      </c>
      <c r="G439" s="23">
        <f>VLOOKUP($A439,Data!V$7:Y$800,4,0)</f>
        <v>28.438875049896151</v>
      </c>
      <c r="H439" s="23" t="e">
        <f>VLOOKUP($A439,Data!P$7:Q$800,2,0)</f>
        <v>#N/A</v>
      </c>
      <c r="I439" s="23">
        <f>VLOOKUP($A439,Data!K$7:N$800,4,0)</f>
        <v>54.156613003049259</v>
      </c>
      <c r="J439" s="23">
        <f>VLOOKUP($A439,Data!AA$7:AB$800,2,0)</f>
        <v>529.20249999999999</v>
      </c>
      <c r="K439" s="23">
        <f>VLOOKUP($A439,Data!AD$7:AE$800,2,0)</f>
        <v>53.472099999999998</v>
      </c>
      <c r="L439" s="23">
        <f>VLOOKUP($A439,Data!AL$7:AO$800,4,0)</f>
        <v>285.58144290990987</v>
      </c>
      <c r="M439" s="23">
        <f>VLOOKUP($A439,Data!AG$7:AJ$800,4,0)</f>
        <v>28.847227407876566</v>
      </c>
      <c r="N439" s="23">
        <f>VLOOKUP($A439,Data!AQ$7:AU$800,5,0)</f>
        <v>29.028318265592347</v>
      </c>
      <c r="O439" s="24">
        <f>VLOOKUP($A439,Data!AQ$7:AW$800,7,0)</f>
        <v>29.070279428785216</v>
      </c>
      <c r="P439" s="32">
        <f t="shared" si="399"/>
        <v>8.8412191322468914E-3</v>
      </c>
      <c r="Q439" s="33">
        <f t="shared" si="385"/>
        <v>8.8744245731888771E-3</v>
      </c>
      <c r="R439" s="33">
        <f t="shared" si="386"/>
        <v>8.889555116548209E-3</v>
      </c>
      <c r="S439" s="34">
        <f t="shared" si="400"/>
        <v>8.8823047189030106E-3</v>
      </c>
      <c r="T439" s="33">
        <f t="shared" si="401"/>
        <v>9.917408751194623E-3</v>
      </c>
      <c r="U439" s="33">
        <f t="shared" si="433"/>
        <v>9.9169239310936685E-3</v>
      </c>
      <c r="V439" s="33" t="e">
        <f t="shared" si="434"/>
        <v>#N/A</v>
      </c>
      <c r="W439" s="33">
        <f t="shared" si="435"/>
        <v>8.8784200036238214E-3</v>
      </c>
      <c r="X439" s="33">
        <f t="shared" si="436"/>
        <v>9.9293987875941347E-3</v>
      </c>
      <c r="Y439" s="33">
        <f t="shared" si="437"/>
        <v>9.9117424306811586E-3</v>
      </c>
      <c r="Z439" s="33">
        <f t="shared" si="438"/>
        <v>9.8787344276405342E-3</v>
      </c>
      <c r="AA439" s="33">
        <f t="shared" si="439"/>
        <v>9.5927754176035052E-3</v>
      </c>
      <c r="AB439" s="33">
        <f t="shared" si="440"/>
        <v>8.8821629051698547E-3</v>
      </c>
      <c r="AC439" s="35">
        <f t="shared" si="441"/>
        <v>1.0062322774990973E-2</v>
      </c>
      <c r="AD439" s="32">
        <f t="shared" si="402"/>
        <v>2.704228735161962E-6</v>
      </c>
      <c r="AE439" s="33">
        <f t="shared" si="403"/>
        <v>2.2194086342075536E-6</v>
      </c>
      <c r="AF439" s="33" t="e">
        <f t="shared" si="404"/>
        <v>#N/A</v>
      </c>
      <c r="AG439" s="33">
        <f t="shared" si="405"/>
        <v>3.9954304349443248E-6</v>
      </c>
      <c r="AH439" s="33">
        <f t="shared" si="406"/>
        <v>1.4694265134673756E-5</v>
      </c>
      <c r="AI439" s="33">
        <f t="shared" si="407"/>
        <v>-2.9620917783024225E-6</v>
      </c>
      <c r="AJ439" s="33">
        <f t="shared" si="408"/>
        <v>-3.5970094818926768E-5</v>
      </c>
      <c r="AK439" s="33">
        <f t="shared" si="409"/>
        <v>-3.2192910485595583E-4</v>
      </c>
      <c r="AL439" s="33">
        <f t="shared" si="410"/>
        <v>7.7383319809776197E-6</v>
      </c>
      <c r="AM439" s="35">
        <f t="shared" si="411"/>
        <v>1.1878982018020956E-3</v>
      </c>
      <c r="AN439" s="52">
        <f t="shared" si="412"/>
        <v>-2.0250501477026006E-5</v>
      </c>
      <c r="AO439" s="34">
        <f t="shared" si="413"/>
        <v>-2.0735321577980415E-5</v>
      </c>
      <c r="AP439" s="34" t="e">
        <f t="shared" si="414"/>
        <v>#N/A</v>
      </c>
      <c r="AQ439" s="34">
        <f t="shared" si="415"/>
        <v>-1.1135112924387514E-5</v>
      </c>
      <c r="AR439" s="34">
        <f t="shared" si="416"/>
        <v>-8.2604650775142119E-6</v>
      </c>
      <c r="AS439" s="34">
        <f t="shared" si="417"/>
        <v>-2.5916821990490391E-5</v>
      </c>
      <c r="AT439" s="34">
        <f t="shared" si="418"/>
        <v>-5.8924825031114736E-5</v>
      </c>
      <c r="AU439" s="34">
        <f t="shared" si="419"/>
        <v>-3.448838350681438E-4</v>
      </c>
      <c r="AV439" s="34">
        <f t="shared" si="420"/>
        <v>-7.3922113783542187E-6</v>
      </c>
      <c r="AW439" s="53">
        <f t="shared" si="421"/>
        <v>1.1727676584427638E-3</v>
      </c>
      <c r="AX439" s="52">
        <f t="shared" si="422"/>
        <v>-8.9321263878616719E-6</v>
      </c>
      <c r="AY439" s="34">
        <f t="shared" si="423"/>
        <v>-9.4169464888160803E-6</v>
      </c>
      <c r="AZ439" s="34" t="e">
        <f t="shared" si="424"/>
        <v>#N/A</v>
      </c>
      <c r="BA439" s="34">
        <f t="shared" si="425"/>
        <v>-3.8847152792342854E-6</v>
      </c>
      <c r="BB439" s="34">
        <f t="shared" si="426"/>
        <v>3.0579100116501223E-6</v>
      </c>
      <c r="BC439" s="34">
        <f t="shared" si="427"/>
        <v>-1.4598446901326056E-5</v>
      </c>
      <c r="BD439" s="34">
        <f t="shared" si="428"/>
        <v>-4.7606449941950402E-5</v>
      </c>
      <c r="BE439" s="34">
        <f t="shared" si="429"/>
        <v>-3.3356545997897946E-4</v>
      </c>
      <c r="BF439" s="34">
        <f t="shared" si="430"/>
        <v>-1.4181373320099055E-7</v>
      </c>
      <c r="BG439" s="53">
        <f t="shared" si="431"/>
        <v>1.180018056087917E-3</v>
      </c>
      <c r="BH439" s="32">
        <v>2.704228735161962E-6</v>
      </c>
      <c r="BI439" s="33">
        <v>2.2194086342075536E-6</v>
      </c>
      <c r="BJ439" s="33"/>
      <c r="BK439" s="33">
        <v>3.9954304349443248E-6</v>
      </c>
      <c r="BL439" s="33">
        <v>1.4694265134673756E-5</v>
      </c>
      <c r="BM439" s="33">
        <v>-2.9620917783024225E-6</v>
      </c>
      <c r="BN439" s="33">
        <v>-3.5970094818926768E-5</v>
      </c>
      <c r="BO439" s="33">
        <v>-3.2192910485595583E-4</v>
      </c>
      <c r="BP439" s="33">
        <v>7.7383319809776197E-6</v>
      </c>
      <c r="BQ439" s="35">
        <v>1.1878982018020956E-3</v>
      </c>
      <c r="BR439" s="32">
        <v>-2.0250501477026006E-5</v>
      </c>
      <c r="BS439" s="33">
        <v>-2.0735321577980415E-5</v>
      </c>
      <c r="BT439" s="33"/>
      <c r="BU439" s="33">
        <v>-1.1135112924387514E-5</v>
      </c>
      <c r="BV439" s="33">
        <v>-8.2604650775142119E-6</v>
      </c>
      <c r="BW439" s="33">
        <v>-2.5916821990490391E-5</v>
      </c>
      <c r="BX439" s="33">
        <v>-5.8924825031114736E-5</v>
      </c>
      <c r="BY439" s="33">
        <v>-3.448838350681438E-4</v>
      </c>
      <c r="BZ439" s="33">
        <v>-7.3922113783542187E-6</v>
      </c>
      <c r="CA439" s="35">
        <v>1.1727676584427638E-3</v>
      </c>
      <c r="CB439" s="52">
        <v>-8.9321263878616719E-6</v>
      </c>
      <c r="CC439" s="34">
        <v>-9.4169464888160803E-6</v>
      </c>
      <c r="CD439" s="34"/>
      <c r="CE439" s="34">
        <v>-3.8847152792342854E-6</v>
      </c>
      <c r="CF439" s="34">
        <v>3.0579100116501223E-6</v>
      </c>
      <c r="CG439" s="34">
        <v>-1.4598446901326056E-5</v>
      </c>
      <c r="CH439" s="34">
        <v>-4.7606449941950402E-5</v>
      </c>
      <c r="CI439" s="34">
        <v>-3.3356545997897946E-4</v>
      </c>
      <c r="CJ439" s="34">
        <v>-1.4181373320099055E-7</v>
      </c>
      <c r="CK439" s="53">
        <v>1.180018056087917E-3</v>
      </c>
      <c r="CL439" s="33">
        <v>0</v>
      </c>
      <c r="CM439" s="33">
        <f t="shared" si="443"/>
        <v>7.7467727642177575E-3</v>
      </c>
      <c r="CN439" s="33">
        <f t="shared" si="388"/>
        <v>3.8622631658189466E-3</v>
      </c>
      <c r="CO439" s="33">
        <f t="shared" si="389"/>
        <v>3.0631937950509336E-3</v>
      </c>
      <c r="CP439" s="33">
        <f t="shared" si="390"/>
        <v>3.2295713929479941E-3</v>
      </c>
      <c r="CQ439" s="33"/>
      <c r="CR439" s="33">
        <f t="shared" si="392"/>
        <v>2.6272863558924886E-3</v>
      </c>
      <c r="CS439" s="33">
        <f t="shared" si="393"/>
        <v>6.5493500079316647E-3</v>
      </c>
      <c r="CT439" s="33">
        <f t="shared" si="394"/>
        <v>6.9107919142818997E-3</v>
      </c>
      <c r="CU439" s="33">
        <f t="shared" si="395"/>
        <v>2.8074821906463043E-3</v>
      </c>
      <c r="CV439" s="33">
        <f t="shared" si="396"/>
        <v>4.1724391437096831E-3</v>
      </c>
      <c r="CW439" s="33">
        <f t="shared" si="397"/>
        <v>5.3390356542080131E-3</v>
      </c>
      <c r="CX439" s="35">
        <f t="shared" si="398"/>
        <v>7.4047080602694937E-3</v>
      </c>
    </row>
    <row r="440" spans="1:102" x14ac:dyDescent="0.3">
      <c r="A440" s="21">
        <v>43577</v>
      </c>
      <c r="B440" s="22">
        <v>2907.97</v>
      </c>
      <c r="C440" s="23">
        <v>5174.42</v>
      </c>
      <c r="D440" s="23">
        <v>5817.1639999999998</v>
      </c>
      <c r="E440" s="23">
        <f t="shared" si="432"/>
        <v>5149.4849514548332</v>
      </c>
      <c r="F440" s="23" t="e">
        <f>VLOOKUP($A440,Data!S$7:T$800,2,0)</f>
        <v>#N/A</v>
      </c>
      <c r="G440" s="23" t="e">
        <f>VLOOKUP($A440,Data!V$7:Y$800,4,0)</f>
        <v>#N/A</v>
      </c>
      <c r="H440" s="23" t="e">
        <f>VLOOKUP($A440,Data!P$7:Q$800,2,0)</f>
        <v>#N/A</v>
      </c>
      <c r="I440" s="23">
        <f>VLOOKUP($A440,Data!K$7:N$800,4,0)</f>
        <v>53.680019246377306</v>
      </c>
      <c r="J440" s="23" t="e">
        <f>VLOOKUP($A440,Data!AA$7:AB$800,2,0)</f>
        <v>#N/A</v>
      </c>
      <c r="K440" s="23" t="e">
        <f>VLOOKUP($A440,Data!AD$7:AE$800,2,0)</f>
        <v>#N/A</v>
      </c>
      <c r="L440" s="23" t="e">
        <f>VLOOKUP($A440,Data!AL$7:AO$800,4,0)</f>
        <v>#N/A</v>
      </c>
      <c r="M440" s="23" t="e">
        <f>VLOOKUP($A440,Data!AG$7:AJ$800,4,0)</f>
        <v>#N/A</v>
      </c>
      <c r="N440" s="23">
        <f>VLOOKUP($A440,Data!AQ$7:AU$800,5,0)</f>
        <v>28.772753977533522</v>
      </c>
      <c r="O440" s="24">
        <f>VLOOKUP($A440,Data!AQ$7:AW$800,7,0)</f>
        <v>28.780678947531765</v>
      </c>
      <c r="P440" s="32">
        <f t="shared" si="399"/>
        <v>1.0120377414346571E-3</v>
      </c>
      <c r="Q440" s="33">
        <f t="shared" si="385"/>
        <v>1.0311292703357733E-3</v>
      </c>
      <c r="R440" s="33">
        <f t="shared" si="386"/>
        <v>1.0388690524230082E-3</v>
      </c>
      <c r="S440" s="34">
        <f t="shared" si="400"/>
        <v>1.0348443557747556E-3</v>
      </c>
      <c r="T440" s="33" t="e">
        <f t="shared" si="401"/>
        <v>#N/A</v>
      </c>
      <c r="U440" s="33" t="e">
        <f t="shared" si="433"/>
        <v>#N/A</v>
      </c>
      <c r="V440" s="33" t="e">
        <f t="shared" si="434"/>
        <v>#N/A</v>
      </c>
      <c r="W440" s="33">
        <f t="shared" si="435"/>
        <v>1.0883366588063659E-3</v>
      </c>
      <c r="X440" s="33" t="e">
        <f t="shared" si="436"/>
        <v>#N/A</v>
      </c>
      <c r="Y440" s="33" t="e">
        <f t="shared" si="437"/>
        <v>#N/A</v>
      </c>
      <c r="Z440" s="33" t="e">
        <f t="shared" si="438"/>
        <v>#N/A</v>
      </c>
      <c r="AA440" s="33" t="e">
        <f t="shared" si="439"/>
        <v>#N/A</v>
      </c>
      <c r="AB440" s="33">
        <f t="shared" si="440"/>
        <v>1.0758344600461101E-3</v>
      </c>
      <c r="AC440" s="35">
        <f t="shared" si="441"/>
        <v>2.3768081329726964E-3</v>
      </c>
      <c r="AD440" s="32" t="e">
        <f t="shared" si="402"/>
        <v>#N/A</v>
      </c>
      <c r="AE440" s="33" t="e">
        <f t="shared" si="403"/>
        <v>#N/A</v>
      </c>
      <c r="AF440" s="33" t="e">
        <f t="shared" si="404"/>
        <v>#N/A</v>
      </c>
      <c r="AG440" s="33">
        <f t="shared" si="405"/>
        <v>5.7207388470592591E-5</v>
      </c>
      <c r="AH440" s="33" t="e">
        <f t="shared" si="406"/>
        <v>#N/A</v>
      </c>
      <c r="AI440" s="33" t="e">
        <f t="shared" si="407"/>
        <v>#N/A</v>
      </c>
      <c r="AJ440" s="33" t="e">
        <f t="shared" si="408"/>
        <v>#N/A</v>
      </c>
      <c r="AK440" s="33" t="e">
        <f t="shared" si="409"/>
        <v>#N/A</v>
      </c>
      <c r="AL440" s="33">
        <f t="shared" si="410"/>
        <v>4.4705189710336768E-5</v>
      </c>
      <c r="AM440" s="35">
        <f t="shared" si="411"/>
        <v>1.3456788626369232E-3</v>
      </c>
      <c r="AN440" s="52" t="e">
        <f t="shared" si="412"/>
        <v>#N/A</v>
      </c>
      <c r="AO440" s="34" t="e">
        <f t="shared" si="413"/>
        <v>#N/A</v>
      </c>
      <c r="AP440" s="34" t="e">
        <f t="shared" si="414"/>
        <v>#N/A</v>
      </c>
      <c r="AQ440" s="34">
        <f t="shared" si="415"/>
        <v>4.9467606383357676E-5</v>
      </c>
      <c r="AR440" s="34" t="e">
        <f t="shared" si="416"/>
        <v>#N/A</v>
      </c>
      <c r="AS440" s="34" t="e">
        <f t="shared" si="417"/>
        <v>#N/A</v>
      </c>
      <c r="AT440" s="34" t="e">
        <f t="shared" si="418"/>
        <v>#N/A</v>
      </c>
      <c r="AU440" s="34" t="e">
        <f t="shared" si="419"/>
        <v>#N/A</v>
      </c>
      <c r="AV440" s="34">
        <f t="shared" si="420"/>
        <v>3.6965407623101854E-5</v>
      </c>
      <c r="AW440" s="53">
        <f t="shared" si="421"/>
        <v>1.3379390805496882E-3</v>
      </c>
      <c r="AX440" s="52" t="e">
        <f t="shared" si="422"/>
        <v>#N/A</v>
      </c>
      <c r="AY440" s="34" t="e">
        <f t="shared" si="423"/>
        <v>#N/A</v>
      </c>
      <c r="AZ440" s="34" t="e">
        <f t="shared" si="424"/>
        <v>#N/A</v>
      </c>
      <c r="BA440" s="34">
        <f t="shared" si="425"/>
        <v>5.3492303031532629E-5</v>
      </c>
      <c r="BB440" s="34" t="e">
        <f t="shared" si="426"/>
        <v>#N/A</v>
      </c>
      <c r="BC440" s="34" t="e">
        <f t="shared" si="427"/>
        <v>#N/A</v>
      </c>
      <c r="BD440" s="34" t="e">
        <f t="shared" si="428"/>
        <v>#N/A</v>
      </c>
      <c r="BE440" s="34" t="e">
        <f t="shared" si="429"/>
        <v>#N/A</v>
      </c>
      <c r="BF440" s="34">
        <f t="shared" si="430"/>
        <v>4.0990104271276806E-5</v>
      </c>
      <c r="BG440" s="53">
        <f t="shared" si="431"/>
        <v>1.3419637771978632E-3</v>
      </c>
      <c r="BH440" s="32"/>
      <c r="BI440" s="33"/>
      <c r="BJ440" s="33"/>
      <c r="BK440" s="33">
        <v>5.7207388470592591E-5</v>
      </c>
      <c r="BL440" s="33"/>
      <c r="BM440" s="33"/>
      <c r="BN440" s="33"/>
      <c r="BO440" s="33"/>
      <c r="BP440" s="33">
        <v>4.4705189710336768E-5</v>
      </c>
      <c r="BQ440" s="35">
        <v>1.3456788626369232E-3</v>
      </c>
      <c r="BR440" s="32"/>
      <c r="BS440" s="33"/>
      <c r="BT440" s="33"/>
      <c r="BU440" s="33">
        <v>4.9467606383357676E-5</v>
      </c>
      <c r="BV440" s="33"/>
      <c r="BW440" s="33"/>
      <c r="BX440" s="33"/>
      <c r="BY440" s="33"/>
      <c r="BZ440" s="33">
        <v>3.6965407623101854E-5</v>
      </c>
      <c r="CA440" s="35">
        <v>1.3379390805496882E-3</v>
      </c>
      <c r="CB440" s="52"/>
      <c r="CC440" s="34"/>
      <c r="CD440" s="34"/>
      <c r="CE440" s="34">
        <v>5.3492303031532629E-5</v>
      </c>
      <c r="CF440" s="34"/>
      <c r="CG440" s="34"/>
      <c r="CH440" s="34"/>
      <c r="CI440" s="34"/>
      <c r="CJ440" s="34">
        <v>4.0990104271276806E-5</v>
      </c>
      <c r="CK440" s="53">
        <v>1.3419637771978632E-3</v>
      </c>
      <c r="CL440" s="33">
        <v>0</v>
      </c>
      <c r="CM440" s="33">
        <f t="shared" si="443"/>
        <v>7.731659359422105E-3</v>
      </c>
      <c r="CN440" s="33">
        <f t="shared" si="388"/>
        <v>3.854422230485266E-3</v>
      </c>
      <c r="CO440" s="33" t="e">
        <f t="shared" si="389"/>
        <v>#N/A</v>
      </c>
      <c r="CP440" s="33" t="e">
        <f t="shared" si="390"/>
        <v>#N/A</v>
      </c>
      <c r="CQ440" s="33"/>
      <c r="CR440" s="33">
        <f t="shared" si="392"/>
        <v>2.6233156816313219E-3</v>
      </c>
      <c r="CS440" s="33" t="e">
        <f t="shared" si="393"/>
        <v>#N/A</v>
      </c>
      <c r="CT440" s="33" t="e">
        <f t="shared" si="394"/>
        <v>#N/A</v>
      </c>
      <c r="CU440" s="33" t="e">
        <f t="shared" si="395"/>
        <v>#N/A</v>
      </c>
      <c r="CV440" s="33" t="e">
        <f t="shared" si="396"/>
        <v>#N/A</v>
      </c>
      <c r="CW440" s="33">
        <f t="shared" si="397"/>
        <v>5.3313244987360786E-3</v>
      </c>
      <c r="CX440" s="35">
        <f t="shared" si="398"/>
        <v>6.2199353841601024E-3</v>
      </c>
    </row>
    <row r="441" spans="1:102" x14ac:dyDescent="0.3">
      <c r="A441" s="21">
        <v>43573</v>
      </c>
      <c r="B441" s="22">
        <v>2905.03</v>
      </c>
      <c r="C441" s="23">
        <v>5169.09</v>
      </c>
      <c r="D441" s="23">
        <v>5811.1270000000004</v>
      </c>
      <c r="E441" s="23">
        <f t="shared" si="432"/>
        <v>5144.161544914884</v>
      </c>
      <c r="F441" s="23">
        <f>VLOOKUP($A441,Data!S$7:T$800,2,0)</f>
        <v>285.46680600000002</v>
      </c>
      <c r="G441" s="23">
        <f>VLOOKUP($A441,Data!V$7:Y$800,4,0)</f>
        <v>28.159618257705844</v>
      </c>
      <c r="H441" s="23" t="e">
        <f>VLOOKUP($A441,Data!P$7:Q$800,2,0)</f>
        <v>#N/A</v>
      </c>
      <c r="I441" s="23">
        <f>VLOOKUP($A441,Data!K$7:N$800,4,0)</f>
        <v>53.62166082719299</v>
      </c>
      <c r="J441" s="23">
        <f>VLOOKUP($A441,Data!AA$7:AB$800,2,0)</f>
        <v>523.99950000000001</v>
      </c>
      <c r="K441" s="23">
        <f>VLOOKUP($A441,Data!AD$7:AE$800,2,0)</f>
        <v>52.947299999999998</v>
      </c>
      <c r="L441" s="23">
        <f>VLOOKUP($A441,Data!AL$7:AO$800,4,0)</f>
        <v>282.78785677348299</v>
      </c>
      <c r="M441" s="23">
        <f>VLOOKUP($A441,Data!AG$7:AJ$800,4,0)</f>
        <v>28.573131771811983</v>
      </c>
      <c r="N441" s="23">
        <f>VLOOKUP($A441,Data!AQ$7:AU$800,5,0)</f>
        <v>28.741832523659696</v>
      </c>
      <c r="O441" s="24">
        <f>VLOOKUP($A441,Data!AQ$7:AW$800,7,0)</f>
        <v>28.712434998509856</v>
      </c>
      <c r="P441" s="32">
        <f t="shared" si="399"/>
        <v>1.5790653174507785E-3</v>
      </c>
      <c r="Q441" s="33">
        <f t="shared" si="385"/>
        <v>1.5946954577339412E-3</v>
      </c>
      <c r="R441" s="33">
        <f t="shared" si="386"/>
        <v>1.6031159845193432E-3</v>
      </c>
      <c r="S441" s="34">
        <f t="shared" si="400"/>
        <v>1.5995083844590585E-3</v>
      </c>
      <c r="T441" s="33">
        <f t="shared" si="401"/>
        <v>1.5878363976538079E-3</v>
      </c>
      <c r="U441" s="33">
        <f t="shared" si="433"/>
        <v>1.6123617096950316E-3</v>
      </c>
      <c r="V441" s="33" t="e">
        <f t="shared" si="434"/>
        <v>#N/A</v>
      </c>
      <c r="W441" s="33">
        <f t="shared" si="435"/>
        <v>1.4532243415077417E-3</v>
      </c>
      <c r="X441" s="33">
        <f t="shared" si="436"/>
        <v>1.5972050059265275E-3</v>
      </c>
      <c r="Y441" s="33">
        <f t="shared" si="437"/>
        <v>1.607951224218418E-3</v>
      </c>
      <c r="Z441" s="33">
        <f t="shared" si="438"/>
        <v>1.6018154597052803E-3</v>
      </c>
      <c r="AA441" s="33">
        <f t="shared" si="439"/>
        <v>1.5724799225991237E-3</v>
      </c>
      <c r="AB441" s="33">
        <f t="shared" si="440"/>
        <v>1.6046895927170901E-3</v>
      </c>
      <c r="AC441" s="35">
        <f t="shared" si="441"/>
        <v>9.6104754537251758E-4</v>
      </c>
      <c r="AD441" s="32">
        <f t="shared" si="402"/>
        <v>-6.8590600801332613E-6</v>
      </c>
      <c r="AE441" s="33">
        <f t="shared" si="403"/>
        <v>1.7666251961090396E-5</v>
      </c>
      <c r="AF441" s="33" t="e">
        <f t="shared" si="404"/>
        <v>#N/A</v>
      </c>
      <c r="AG441" s="33">
        <f t="shared" si="405"/>
        <v>-1.4147111622619946E-4</v>
      </c>
      <c r="AH441" s="33">
        <f t="shared" si="406"/>
        <v>2.5095481925863083E-6</v>
      </c>
      <c r="AI441" s="33">
        <f t="shared" si="407"/>
        <v>1.3255766484476794E-5</v>
      </c>
      <c r="AJ441" s="33">
        <f t="shared" si="408"/>
        <v>7.1200019713391072E-6</v>
      </c>
      <c r="AK441" s="33">
        <f t="shared" si="409"/>
        <v>-2.2215535134817443E-5</v>
      </c>
      <c r="AL441" s="33">
        <f t="shared" si="410"/>
        <v>9.994134983148939E-6</v>
      </c>
      <c r="AM441" s="35">
        <f t="shared" si="411"/>
        <v>-6.3364791236142359E-4</v>
      </c>
      <c r="AN441" s="52">
        <f t="shared" si="412"/>
        <v>-1.5279586865535322E-5</v>
      </c>
      <c r="AO441" s="34">
        <f t="shared" si="413"/>
        <v>9.2457251756883352E-6</v>
      </c>
      <c r="AP441" s="34" t="e">
        <f t="shared" si="414"/>
        <v>#N/A</v>
      </c>
      <c r="AQ441" s="34">
        <f t="shared" si="415"/>
        <v>-1.4989164301160152E-4</v>
      </c>
      <c r="AR441" s="34">
        <f t="shared" si="416"/>
        <v>-5.9109785928157521E-6</v>
      </c>
      <c r="AS441" s="34">
        <f t="shared" si="417"/>
        <v>4.8352396990747337E-6</v>
      </c>
      <c r="AT441" s="34">
        <f t="shared" si="418"/>
        <v>-1.3005248140629533E-6</v>
      </c>
      <c r="AU441" s="34">
        <f t="shared" si="419"/>
        <v>-3.0636061920219504E-5</v>
      </c>
      <c r="AV441" s="34">
        <f t="shared" si="420"/>
        <v>1.5736081977468785E-6</v>
      </c>
      <c r="AW441" s="53">
        <f t="shared" si="421"/>
        <v>-6.4206843914682565E-4</v>
      </c>
      <c r="AX441" s="52">
        <f t="shared" si="422"/>
        <v>-1.167198680529502E-5</v>
      </c>
      <c r="AY441" s="34">
        <f t="shared" si="423"/>
        <v>1.2853325235928637E-5</v>
      </c>
      <c r="AZ441" s="34" t="e">
        <f t="shared" si="424"/>
        <v>#N/A</v>
      </c>
      <c r="BA441" s="34">
        <f t="shared" si="425"/>
        <v>-1.4628404295136122E-4</v>
      </c>
      <c r="BB441" s="34">
        <f t="shared" si="426"/>
        <v>-2.3033785325754508E-6</v>
      </c>
      <c r="BC441" s="34">
        <f t="shared" si="427"/>
        <v>8.4428397593150351E-6</v>
      </c>
      <c r="BD441" s="34">
        <f t="shared" si="428"/>
        <v>2.307075246177348E-6</v>
      </c>
      <c r="BE441" s="34">
        <f t="shared" si="429"/>
        <v>-2.7028461859979203E-5</v>
      </c>
      <c r="BF441" s="34">
        <f t="shared" si="430"/>
        <v>5.1812082579871799E-6</v>
      </c>
      <c r="BG441" s="53">
        <f t="shared" si="431"/>
        <v>-6.3846083908658535E-4</v>
      </c>
      <c r="BH441" s="32">
        <v>-6.8590600801332613E-6</v>
      </c>
      <c r="BI441" s="33">
        <v>1.7666251961090396E-5</v>
      </c>
      <c r="BJ441" s="33"/>
      <c r="BK441" s="33">
        <v>-1.4147111622619946E-4</v>
      </c>
      <c r="BL441" s="33">
        <v>2.5095481925863083E-6</v>
      </c>
      <c r="BM441" s="33">
        <v>1.3255766484476794E-5</v>
      </c>
      <c r="BN441" s="33">
        <v>7.1200019713391072E-6</v>
      </c>
      <c r="BO441" s="33">
        <v>-2.2215535134817443E-5</v>
      </c>
      <c r="BP441" s="33">
        <v>9.994134983148939E-6</v>
      </c>
      <c r="BQ441" s="35">
        <v>-6.3364791236142359E-4</v>
      </c>
      <c r="BR441" s="32">
        <v>-1.5279586865535322E-5</v>
      </c>
      <c r="BS441" s="33">
        <v>9.2457251756883352E-6</v>
      </c>
      <c r="BT441" s="33"/>
      <c r="BU441" s="33">
        <v>-1.4989164301160152E-4</v>
      </c>
      <c r="BV441" s="33">
        <v>-5.9109785928157521E-6</v>
      </c>
      <c r="BW441" s="33">
        <v>4.8352396990747337E-6</v>
      </c>
      <c r="BX441" s="33">
        <v>-1.3005248140629533E-6</v>
      </c>
      <c r="BY441" s="33">
        <v>-3.0636061920219504E-5</v>
      </c>
      <c r="BZ441" s="33">
        <v>1.5736081977468785E-6</v>
      </c>
      <c r="CA441" s="35">
        <v>-6.4206843914682565E-4</v>
      </c>
      <c r="CB441" s="52">
        <v>-1.167198680529502E-5</v>
      </c>
      <c r="CC441" s="34">
        <v>1.2853325235928637E-5</v>
      </c>
      <c r="CD441" s="34"/>
      <c r="CE441" s="34">
        <v>-1.4628404295136122E-4</v>
      </c>
      <c r="CF441" s="34">
        <v>-2.3033785325754508E-6</v>
      </c>
      <c r="CG441" s="34">
        <v>8.4428397593150351E-6</v>
      </c>
      <c r="CH441" s="34">
        <v>2.307075246177348E-6</v>
      </c>
      <c r="CI441" s="34">
        <v>-2.7028461859979203E-5</v>
      </c>
      <c r="CJ441" s="34">
        <v>5.1812082579871799E-6</v>
      </c>
      <c r="CK441" s="53">
        <v>-6.3846083908658535E-4</v>
      </c>
      <c r="CL441" s="33">
        <v>0</v>
      </c>
      <c r="CM441" s="33">
        <f t="shared" si="443"/>
        <v>7.7238678303548358E-3</v>
      </c>
      <c r="CN441" s="33">
        <f t="shared" si="388"/>
        <v>3.8506966809022103E-3</v>
      </c>
      <c r="CO441" s="33">
        <f t="shared" si="389"/>
        <v>3.0605079196632801E-3</v>
      </c>
      <c r="CP441" s="33">
        <f t="shared" si="390"/>
        <v>3.2273666805404666E-3</v>
      </c>
      <c r="CQ441" s="33"/>
      <c r="CR441" s="33">
        <f t="shared" si="392"/>
        <v>2.5660205764848065E-3</v>
      </c>
      <c r="CS441" s="33">
        <f t="shared" si="393"/>
        <v>6.5347049218120734E-3</v>
      </c>
      <c r="CT441" s="33">
        <f t="shared" si="394"/>
        <v>6.9137452042113967E-3</v>
      </c>
      <c r="CU441" s="33">
        <f t="shared" si="395"/>
        <v>2.8432004199643313E-3</v>
      </c>
      <c r="CV441" s="33">
        <f t="shared" si="396"/>
        <v>4.4926398645608323E-3</v>
      </c>
      <c r="CW441" s="33">
        <f t="shared" si="397"/>
        <v>5.2864292709857708E-3</v>
      </c>
      <c r="CX441" s="35">
        <f t="shared" si="398"/>
        <v>4.8690971692053608E-3</v>
      </c>
    </row>
    <row r="442" spans="1:102" x14ac:dyDescent="0.3">
      <c r="A442" s="21">
        <v>43572</v>
      </c>
      <c r="B442" s="22">
        <v>2900.45</v>
      </c>
      <c r="C442" s="23">
        <v>5160.8599999999997</v>
      </c>
      <c r="D442" s="23">
        <v>5801.826</v>
      </c>
      <c r="E442" s="23">
        <f t="shared" si="432"/>
        <v>5135.9465553374876</v>
      </c>
      <c r="F442" s="23">
        <f>VLOOKUP($A442,Data!S$7:T$800,2,0)</f>
        <v>285.01425</v>
      </c>
      <c r="G442" s="23">
        <f>VLOOKUP($A442,Data!V$7:Y$800,4,0)</f>
        <v>28.114287856470725</v>
      </c>
      <c r="H442" s="23" t="e">
        <f>VLOOKUP($A442,Data!P$7:Q$800,2,0)</f>
        <v>#N/A</v>
      </c>
      <c r="I442" s="23">
        <f>VLOOKUP($A442,Data!K$7:N$800,4,0)</f>
        <v>53.543849601613893</v>
      </c>
      <c r="J442" s="23">
        <f>VLOOKUP($A442,Data!AA$7:AB$800,2,0)</f>
        <v>523.16390000000001</v>
      </c>
      <c r="K442" s="23">
        <f>VLOOKUP($A442,Data!AD$7:AE$800,2,0)</f>
        <v>52.862299999999998</v>
      </c>
      <c r="L442" s="23">
        <f>VLOOKUP($A442,Data!AL$7:AO$800,4,0)</f>
        <v>282.33560723299189</v>
      </c>
      <c r="M442" s="23">
        <f>VLOOKUP($A442,Data!AG$7:AJ$800,4,0)</f>
        <v>28.528271637435662</v>
      </c>
      <c r="N442" s="23">
        <f>VLOOKUP($A442,Data!AQ$7:AU$800,5,0)</f>
        <v>28.695784696602207</v>
      </c>
      <c r="O442" s="24">
        <f>VLOOKUP($A442,Data!AQ$7:AW$800,7,0)</f>
        <v>28.684867477031716</v>
      </c>
      <c r="P442" s="32">
        <f t="shared" si="399"/>
        <v>-2.2737748790875312E-3</v>
      </c>
      <c r="Q442" s="33">
        <f t="shared" si="385"/>
        <v>-2.2021364009860989E-3</v>
      </c>
      <c r="R442" s="33">
        <f t="shared" si="386"/>
        <v>-2.1730303118380201E-3</v>
      </c>
      <c r="S442" s="34">
        <f t="shared" si="400"/>
        <v>-2.1881419969254469E-3</v>
      </c>
      <c r="T442" s="33">
        <f t="shared" si="401"/>
        <v>-2.1946768592226995E-3</v>
      </c>
      <c r="U442" s="33">
        <f t="shared" si="433"/>
        <v>-2.1949571370808441E-3</v>
      </c>
      <c r="V442" s="33" t="e">
        <f t="shared" si="434"/>
        <v>#N/A</v>
      </c>
      <c r="W442" s="33">
        <f t="shared" si="435"/>
        <v>-2.175095160413365E-3</v>
      </c>
      <c r="X442" s="33">
        <f t="shared" si="436"/>
        <v>-2.1760243278337033E-3</v>
      </c>
      <c r="Y442" s="33">
        <f t="shared" si="437"/>
        <v>-2.1123490302827896E-3</v>
      </c>
      <c r="Z442" s="33">
        <f t="shared" si="438"/>
        <v>-2.1617094714685425E-3</v>
      </c>
      <c r="AA442" s="33">
        <f t="shared" si="439"/>
        <v>-2.1670550204296868E-3</v>
      </c>
      <c r="AB442" s="33">
        <f t="shared" si="440"/>
        <v>-2.1885846801645847E-3</v>
      </c>
      <c r="AC442" s="35">
        <f t="shared" si="441"/>
        <v>-1.3486068770999227E-3</v>
      </c>
      <c r="AD442" s="32">
        <f t="shared" si="402"/>
        <v>7.4595417633993577E-6</v>
      </c>
      <c r="AE442" s="33">
        <f t="shared" si="403"/>
        <v>7.1792639052548068E-6</v>
      </c>
      <c r="AF442" s="33" t="e">
        <f t="shared" si="404"/>
        <v>#N/A</v>
      </c>
      <c r="AG442" s="33">
        <f t="shared" si="405"/>
        <v>2.7041240572733827E-5</v>
      </c>
      <c r="AH442" s="33">
        <f t="shared" si="406"/>
        <v>2.611207315239561E-5</v>
      </c>
      <c r="AI442" s="33">
        <f t="shared" si="407"/>
        <v>8.9787370703309222E-5</v>
      </c>
      <c r="AJ442" s="33">
        <f t="shared" si="408"/>
        <v>4.0426929517556331E-5</v>
      </c>
      <c r="AK442" s="33">
        <f t="shared" si="409"/>
        <v>3.5081380556412078E-5</v>
      </c>
      <c r="AL442" s="33">
        <f t="shared" si="410"/>
        <v>1.3551720821514124E-5</v>
      </c>
      <c r="AM442" s="35">
        <f t="shared" si="411"/>
        <v>8.535295238861762E-4</v>
      </c>
      <c r="AN442" s="52">
        <f t="shared" si="412"/>
        <v>-2.1646547384679415E-5</v>
      </c>
      <c r="AO442" s="34">
        <f t="shared" si="413"/>
        <v>-2.1926825242823966E-5</v>
      </c>
      <c r="AP442" s="34" t="e">
        <f t="shared" si="414"/>
        <v>#N/A</v>
      </c>
      <c r="AQ442" s="34">
        <f t="shared" si="415"/>
        <v>-2.0648485753449464E-6</v>
      </c>
      <c r="AR442" s="34">
        <f t="shared" si="416"/>
        <v>-2.9940159956831636E-6</v>
      </c>
      <c r="AS442" s="34">
        <f t="shared" si="417"/>
        <v>6.0681281555230449E-5</v>
      </c>
      <c r="AT442" s="34">
        <f t="shared" si="418"/>
        <v>1.1320840369477558E-5</v>
      </c>
      <c r="AU442" s="34">
        <f t="shared" si="419"/>
        <v>5.9752914083333053E-6</v>
      </c>
      <c r="AV442" s="34">
        <f t="shared" si="420"/>
        <v>-1.5554368326564649E-5</v>
      </c>
      <c r="AW442" s="53">
        <f t="shared" si="421"/>
        <v>8.2442343473809743E-4</v>
      </c>
      <c r="AX442" s="52">
        <f t="shared" si="422"/>
        <v>-6.5348622972916104E-6</v>
      </c>
      <c r="AY442" s="34">
        <f t="shared" si="423"/>
        <v>-6.8151401554361613E-6</v>
      </c>
      <c r="AZ442" s="34" t="e">
        <f t="shared" si="424"/>
        <v>#N/A</v>
      </c>
      <c r="BA442" s="34">
        <f t="shared" si="425"/>
        <v>1.3046836512042859E-5</v>
      </c>
      <c r="BB442" s="34">
        <f t="shared" si="426"/>
        <v>1.2117669091704641E-5</v>
      </c>
      <c r="BC442" s="34">
        <f t="shared" si="427"/>
        <v>7.5792966642618254E-5</v>
      </c>
      <c r="BD442" s="34">
        <f t="shared" si="428"/>
        <v>2.6432525456865363E-5</v>
      </c>
      <c r="BE442" s="34">
        <f t="shared" si="429"/>
        <v>2.108697649572111E-5</v>
      </c>
      <c r="BF442" s="34">
        <f t="shared" si="430"/>
        <v>-4.4268323917684427E-7</v>
      </c>
      <c r="BG442" s="53">
        <f t="shared" si="431"/>
        <v>8.3953511982548523E-4</v>
      </c>
      <c r="BH442" s="32">
        <v>7.4595417633993577E-6</v>
      </c>
      <c r="BI442" s="33">
        <v>7.1792639052548068E-6</v>
      </c>
      <c r="BJ442" s="33"/>
      <c r="BK442" s="33">
        <v>2.7041240572733827E-5</v>
      </c>
      <c r="BL442" s="33">
        <v>2.611207315239561E-5</v>
      </c>
      <c r="BM442" s="33">
        <v>8.9787370703309222E-5</v>
      </c>
      <c r="BN442" s="33">
        <v>4.0426929517556331E-5</v>
      </c>
      <c r="BO442" s="33">
        <v>3.5081380556412078E-5</v>
      </c>
      <c r="BP442" s="33">
        <v>1.3551720821514124E-5</v>
      </c>
      <c r="BQ442" s="35">
        <v>8.535295238861762E-4</v>
      </c>
      <c r="BR442" s="32">
        <v>-2.1646547384679415E-5</v>
      </c>
      <c r="BS442" s="33">
        <v>-2.1926825242823966E-5</v>
      </c>
      <c r="BT442" s="33"/>
      <c r="BU442" s="33">
        <v>-2.0648485753449464E-6</v>
      </c>
      <c r="BV442" s="33">
        <v>-2.9940159956831636E-6</v>
      </c>
      <c r="BW442" s="33">
        <v>6.0681281555230449E-5</v>
      </c>
      <c r="BX442" s="33">
        <v>1.1320840369477558E-5</v>
      </c>
      <c r="BY442" s="33">
        <v>5.9752914083333053E-6</v>
      </c>
      <c r="BZ442" s="33">
        <v>-1.5554368326564649E-5</v>
      </c>
      <c r="CA442" s="35">
        <v>8.2442343473809743E-4</v>
      </c>
      <c r="CB442" s="52">
        <v>-6.5348622972916104E-6</v>
      </c>
      <c r="CC442" s="34">
        <v>-6.8151401554361613E-6</v>
      </c>
      <c r="CD442" s="34"/>
      <c r="CE442" s="34">
        <v>1.3046836512042859E-5</v>
      </c>
      <c r="CF442" s="34">
        <v>1.2117669091704641E-5</v>
      </c>
      <c r="CG442" s="34">
        <v>7.5792966642618254E-5</v>
      </c>
      <c r="CH442" s="34">
        <v>2.6432525456865363E-5</v>
      </c>
      <c r="CI442" s="34">
        <v>2.108697649572111E-5</v>
      </c>
      <c r="CJ442" s="34">
        <v>-4.4268323917684427E-7</v>
      </c>
      <c r="CK442" s="53">
        <v>8.3953511982548523E-4</v>
      </c>
      <c r="CL442" s="33">
        <v>0</v>
      </c>
      <c r="CM442" s="33">
        <f t="shared" ref="CM442:CM457" si="444">(D442/D$767)/($C442/$C$767)-1</f>
        <v>7.7153958461064764E-3</v>
      </c>
      <c r="CN442" s="33">
        <f t="shared" si="388"/>
        <v>3.8458729366752653E-3</v>
      </c>
      <c r="CO442" s="33">
        <f t="shared" si="389"/>
        <v>3.0673770648721455E-3</v>
      </c>
      <c r="CP442" s="33">
        <f t="shared" si="390"/>
        <v>3.2096719434229204E-3</v>
      </c>
      <c r="CQ442" s="33"/>
      <c r="CR442" s="33">
        <f t="shared" si="392"/>
        <v>2.7076488927892939E-3</v>
      </c>
      <c r="CS442" s="33">
        <f t="shared" si="393"/>
        <v>6.5321830024844818E-3</v>
      </c>
      <c r="CT442" s="33">
        <f t="shared" si="394"/>
        <v>6.9004192182702262E-3</v>
      </c>
      <c r="CU442" s="33">
        <f t="shared" si="395"/>
        <v>2.8360715934647729E-3</v>
      </c>
      <c r="CV442" s="33">
        <f t="shared" si="396"/>
        <v>4.5149201707601616E-3</v>
      </c>
      <c r="CW442" s="33">
        <f t="shared" si="397"/>
        <v>5.2763983991503949E-3</v>
      </c>
      <c r="CX442" s="35">
        <f t="shared" si="398"/>
        <v>5.5052190314683891E-3</v>
      </c>
    </row>
    <row r="443" spans="1:102" x14ac:dyDescent="0.3">
      <c r="A443" s="21">
        <v>43571</v>
      </c>
      <c r="B443" s="22">
        <v>2907.06</v>
      </c>
      <c r="C443" s="23">
        <v>5172.25</v>
      </c>
      <c r="D443" s="23">
        <v>5814.4610000000002</v>
      </c>
      <c r="E443" s="23">
        <f t="shared" si="432"/>
        <v>5147.2093803495991</v>
      </c>
      <c r="F443" s="23">
        <f>VLOOKUP($A443,Data!S$7:T$800,2,0)</f>
        <v>285.64114000000001</v>
      </c>
      <c r="G443" s="23">
        <f>VLOOKUP($A443,Data!V$7:Y$800,4,0)</f>
        <v>28.176133261267886</v>
      </c>
      <c r="H443" s="23" t="e">
        <f>VLOOKUP($A443,Data!P$7:Q$800,2,0)</f>
        <v>#N/A</v>
      </c>
      <c r="I443" s="23">
        <f>VLOOKUP($A443,Data!K$7:N$800,4,0)</f>
        <v>53.660566439982539</v>
      </c>
      <c r="J443" s="23">
        <f>VLOOKUP($A443,Data!AA$7:AB$800,2,0)</f>
        <v>524.3048</v>
      </c>
      <c r="K443" s="23">
        <f>VLOOKUP($A443,Data!AD$7:AE$800,2,0)</f>
        <v>52.974200000000003</v>
      </c>
      <c r="L443" s="23">
        <f>VLOOKUP($A443,Data!AL$7:AO$800,4,0)</f>
        <v>282.9472569983713</v>
      </c>
      <c r="M443" s="23">
        <f>VLOOKUP($A443,Data!AG$7:AJ$800,4,0)</f>
        <v>28.590228235067695</v>
      </c>
      <c r="N443" s="23">
        <f>VLOOKUP($A443,Data!AQ$7:AU$800,5,0)</f>
        <v>28.758725602877721</v>
      </c>
      <c r="O443" s="24">
        <f>VLOOKUP($A443,Data!AQ$7:AW$800,7,0)</f>
        <v>28.723604327362693</v>
      </c>
      <c r="P443" s="32">
        <f t="shared" si="399"/>
        <v>5.0936473956997297E-4</v>
      </c>
      <c r="Q443" s="33">
        <f t="shared" si="385"/>
        <v>5.0680609637443474E-4</v>
      </c>
      <c r="R443" s="33">
        <f t="shared" si="386"/>
        <v>5.0744109278277882E-4</v>
      </c>
      <c r="S443" s="34">
        <f t="shared" si="400"/>
        <v>5.0744109278277882E-4</v>
      </c>
      <c r="T443" s="33">
        <f t="shared" si="401"/>
        <v>5.0676284915485148E-4</v>
      </c>
      <c r="U443" s="33">
        <f t="shared" si="433"/>
        <v>5.0687035263763391E-4</v>
      </c>
      <c r="V443" s="33" t="e">
        <f t="shared" si="434"/>
        <v>#N/A</v>
      </c>
      <c r="W443" s="33">
        <f t="shared" si="435"/>
        <v>5.4406964091402443E-4</v>
      </c>
      <c r="X443" s="33">
        <f t="shared" si="436"/>
        <v>5.0492309559446724E-4</v>
      </c>
      <c r="Y443" s="33">
        <f t="shared" si="437"/>
        <v>5.2127993110051563E-4</v>
      </c>
      <c r="Z443" s="33">
        <f t="shared" si="438"/>
        <v>5.3513154028173027E-4</v>
      </c>
      <c r="AA443" s="33">
        <f t="shared" si="439"/>
        <v>5.1134309479894391E-4</v>
      </c>
      <c r="AB443" s="33">
        <f t="shared" si="440"/>
        <v>5.1735110655437566E-4</v>
      </c>
      <c r="AC443" s="35">
        <f t="shared" si="441"/>
        <v>2.9398216313980541E-5</v>
      </c>
      <c r="AD443" s="32">
        <f t="shared" si="402"/>
        <v>-4.3247219583264496E-8</v>
      </c>
      <c r="AE443" s="33">
        <f t="shared" si="403"/>
        <v>6.4256263199169439E-8</v>
      </c>
      <c r="AF443" s="33" t="e">
        <f t="shared" si="404"/>
        <v>#N/A</v>
      </c>
      <c r="AG443" s="33">
        <f t="shared" si="405"/>
        <v>3.7263544539589688E-5</v>
      </c>
      <c r="AH443" s="33">
        <f t="shared" si="406"/>
        <v>-1.883000779967503E-6</v>
      </c>
      <c r="AI443" s="33">
        <f t="shared" si="407"/>
        <v>1.4473834726080881E-5</v>
      </c>
      <c r="AJ443" s="33">
        <f t="shared" si="408"/>
        <v>2.8325443907295522E-5</v>
      </c>
      <c r="AK443" s="33">
        <f t="shared" si="409"/>
        <v>4.5369984245091644E-6</v>
      </c>
      <c r="AL443" s="33">
        <f t="shared" si="410"/>
        <v>1.0545010179940917E-5</v>
      </c>
      <c r="AM443" s="35">
        <f t="shared" si="411"/>
        <v>-4.774078800604542E-4</v>
      </c>
      <c r="AN443" s="52">
        <f t="shared" si="412"/>
        <v>-6.7824362792734405E-7</v>
      </c>
      <c r="AO443" s="34">
        <f t="shared" si="413"/>
        <v>-5.7074014514491012E-7</v>
      </c>
      <c r="AP443" s="34" t="e">
        <f t="shared" si="414"/>
        <v>#N/A</v>
      </c>
      <c r="AQ443" s="34">
        <f t="shared" si="415"/>
        <v>3.6628548131245608E-5</v>
      </c>
      <c r="AR443" s="34">
        <f t="shared" si="416"/>
        <v>-2.5179971883115826E-6</v>
      </c>
      <c r="AS443" s="34">
        <f t="shared" si="417"/>
        <v>1.3838838317736801E-5</v>
      </c>
      <c r="AT443" s="34">
        <f t="shared" si="418"/>
        <v>2.7690447498951443E-5</v>
      </c>
      <c r="AU443" s="34">
        <f t="shared" si="419"/>
        <v>3.9020020161650848E-6</v>
      </c>
      <c r="AV443" s="34">
        <f t="shared" si="420"/>
        <v>9.9100137715968373E-6</v>
      </c>
      <c r="AW443" s="53">
        <f t="shared" si="421"/>
        <v>-4.7804287646879828E-4</v>
      </c>
      <c r="AX443" s="52">
        <f t="shared" si="422"/>
        <v>-6.7824362792734405E-7</v>
      </c>
      <c r="AY443" s="34">
        <f t="shared" si="423"/>
        <v>-5.7074014514491012E-7</v>
      </c>
      <c r="AZ443" s="34" t="e">
        <f t="shared" si="424"/>
        <v>#N/A</v>
      </c>
      <c r="BA443" s="34">
        <f t="shared" si="425"/>
        <v>3.6628548131245608E-5</v>
      </c>
      <c r="BB443" s="34">
        <f t="shared" si="426"/>
        <v>-2.5179971883115826E-6</v>
      </c>
      <c r="BC443" s="34">
        <f t="shared" si="427"/>
        <v>1.3838838317736801E-5</v>
      </c>
      <c r="BD443" s="34">
        <f t="shared" si="428"/>
        <v>2.7690447498951443E-5</v>
      </c>
      <c r="BE443" s="34">
        <f t="shared" si="429"/>
        <v>3.9020020161650848E-6</v>
      </c>
      <c r="BF443" s="34">
        <f t="shared" si="430"/>
        <v>9.9100137715968373E-6</v>
      </c>
      <c r="BG443" s="53">
        <f t="shared" si="431"/>
        <v>-4.7804287646879828E-4</v>
      </c>
      <c r="BH443" s="32">
        <v>-4.3247219583264496E-8</v>
      </c>
      <c r="BI443" s="33">
        <v>6.4256263199169439E-8</v>
      </c>
      <c r="BJ443" s="33"/>
      <c r="BK443" s="33">
        <v>3.7263544539589688E-5</v>
      </c>
      <c r="BL443" s="33">
        <v>-1.883000779967503E-6</v>
      </c>
      <c r="BM443" s="33">
        <v>1.4473834726080881E-5</v>
      </c>
      <c r="BN443" s="33">
        <v>2.8325443907295522E-5</v>
      </c>
      <c r="BO443" s="33">
        <v>4.5369984245091644E-6</v>
      </c>
      <c r="BP443" s="33">
        <v>1.0545010179940917E-5</v>
      </c>
      <c r="BQ443" s="35">
        <v>-4.774078800604542E-4</v>
      </c>
      <c r="BR443" s="32">
        <v>-6.7824362792734405E-7</v>
      </c>
      <c r="BS443" s="33">
        <v>-5.7074014514491012E-7</v>
      </c>
      <c r="BT443" s="33"/>
      <c r="BU443" s="33">
        <v>3.6628548131245608E-5</v>
      </c>
      <c r="BV443" s="33">
        <v>-2.5179971883115826E-6</v>
      </c>
      <c r="BW443" s="33">
        <v>1.3838838317736801E-5</v>
      </c>
      <c r="BX443" s="33">
        <v>2.7690447498951443E-5</v>
      </c>
      <c r="BY443" s="33">
        <v>3.9020020161650848E-6</v>
      </c>
      <c r="BZ443" s="33">
        <v>9.9100137715968373E-6</v>
      </c>
      <c r="CA443" s="35">
        <v>-4.7804287646879828E-4</v>
      </c>
      <c r="CB443" s="52">
        <v>-6.7824362792734405E-7</v>
      </c>
      <c r="CC443" s="34">
        <v>-5.7074014514491012E-7</v>
      </c>
      <c r="CD443" s="34"/>
      <c r="CE443" s="34">
        <v>3.6628548131245608E-5</v>
      </c>
      <c r="CF443" s="34">
        <v>-2.5179971883115826E-6</v>
      </c>
      <c r="CG443" s="34">
        <v>1.3838838317736801E-5</v>
      </c>
      <c r="CH443" s="34">
        <v>2.7690447498951443E-5</v>
      </c>
      <c r="CI443" s="34">
        <v>3.9020020161650848E-6</v>
      </c>
      <c r="CJ443" s="34">
        <v>9.9100137715968373E-6</v>
      </c>
      <c r="CK443" s="53">
        <v>-4.7804287646879828E-4</v>
      </c>
      <c r="CL443" s="33">
        <v>0</v>
      </c>
      <c r="CM443" s="33">
        <f t="shared" si="444"/>
        <v>7.6860013167561192E-3</v>
      </c>
      <c r="CN443" s="33">
        <f t="shared" si="388"/>
        <v>3.8317939049943295E-3</v>
      </c>
      <c r="CO443" s="33">
        <f t="shared" si="389"/>
        <v>3.0598781842618994E-3</v>
      </c>
      <c r="CP443" s="33">
        <f t="shared" si="390"/>
        <v>3.2024537929047359E-3</v>
      </c>
      <c r="CQ443" s="33"/>
      <c r="CR443" s="33">
        <f t="shared" si="392"/>
        <v>2.6804753289442207E-3</v>
      </c>
      <c r="CS443" s="33">
        <f t="shared" si="393"/>
        <v>6.5058430441016224E-3</v>
      </c>
      <c r="CT443" s="33">
        <f t="shared" si="394"/>
        <v>6.809820901802599E-3</v>
      </c>
      <c r="CU443" s="33">
        <f t="shared" si="395"/>
        <v>2.795442181295682E-3</v>
      </c>
      <c r="CV443" s="33">
        <f t="shared" si="396"/>
        <v>4.4796038682002326E-3</v>
      </c>
      <c r="CW443" s="33">
        <f t="shared" si="397"/>
        <v>5.2627452930718022E-3</v>
      </c>
      <c r="CX443" s="35">
        <f t="shared" si="398"/>
        <v>4.6458316648909648E-3</v>
      </c>
    </row>
    <row r="444" spans="1:102" x14ac:dyDescent="0.3">
      <c r="A444" s="21">
        <v>43570</v>
      </c>
      <c r="B444" s="22">
        <v>2905.58</v>
      </c>
      <c r="C444" s="23">
        <v>5169.63</v>
      </c>
      <c r="D444" s="23">
        <v>5811.5119999999997</v>
      </c>
      <c r="E444" s="23">
        <f t="shared" si="432"/>
        <v>5144.5987995128453</v>
      </c>
      <c r="F444" s="23">
        <f>VLOOKUP($A444,Data!S$7:T$800,2,0)</f>
        <v>285.49646100000001</v>
      </c>
      <c r="G444" s="23">
        <f>VLOOKUP($A444,Data!V$7:Y$800,4,0)</f>
        <v>28.161858849941684</v>
      </c>
      <c r="H444" s="23" t="e">
        <f>VLOOKUP($A444,Data!P$7:Q$800,2,0)</f>
        <v>#N/A</v>
      </c>
      <c r="I444" s="23">
        <f>VLOOKUP($A444,Data!K$7:N$800,4,0)</f>
        <v>53.631387230390374</v>
      </c>
      <c r="J444" s="23">
        <f>VLOOKUP($A444,Data!AA$7:AB$800,2,0)</f>
        <v>524.04020000000003</v>
      </c>
      <c r="K444" s="23">
        <f>VLOOKUP($A444,Data!AD$7:AE$800,2,0)</f>
        <v>52.946599999999997</v>
      </c>
      <c r="L444" s="23">
        <f>VLOOKUP($A444,Data!AL$7:AO$800,4,0)</f>
        <v>282.79592397998653</v>
      </c>
      <c r="M444" s="23">
        <f>VLOOKUP($A444,Data!AG$7:AJ$800,4,0)</f>
        <v>28.575616290997669</v>
      </c>
      <c r="N444" s="23">
        <f>VLOOKUP($A444,Data!AQ$7:AU$800,5,0)</f>
        <v>28.743854937719057</v>
      </c>
      <c r="O444" s="24">
        <f>VLOOKUP($A444,Data!AQ$7:AW$800,7,0)</f>
        <v>28.722759929453151</v>
      </c>
      <c r="P444" s="32">
        <f t="shared" si="399"/>
        <v>-6.2942619032058111E-4</v>
      </c>
      <c r="Q444" s="33">
        <f t="shared" si="385"/>
        <v>-6.1282090937209155E-4</v>
      </c>
      <c r="R444" s="33">
        <f t="shared" si="386"/>
        <v>-6.0670261941453418E-4</v>
      </c>
      <c r="S444" s="34">
        <f t="shared" si="400"/>
        <v>-6.1011115505044122E-4</v>
      </c>
      <c r="T444" s="33">
        <f t="shared" si="401"/>
        <v>-6.1709421439104517E-4</v>
      </c>
      <c r="U444" s="33">
        <f t="shared" si="433"/>
        <v>-6.1641800031708716E-4</v>
      </c>
      <c r="V444" s="33" t="e">
        <f t="shared" si="434"/>
        <v>#N/A</v>
      </c>
      <c r="W444" s="33">
        <f t="shared" si="435"/>
        <v>-5.4377379010328575E-4</v>
      </c>
      <c r="X444" s="33">
        <f t="shared" si="436"/>
        <v>-6.1198284922348023E-4</v>
      </c>
      <c r="Y444" s="33">
        <f t="shared" si="437"/>
        <v>-6.0779028592572448E-4</v>
      </c>
      <c r="Z444" s="33">
        <f t="shared" si="438"/>
        <v>-6.1689361092631678E-4</v>
      </c>
      <c r="AA444" s="33">
        <f t="shared" si="439"/>
        <v>-5.9273803610904174E-4</v>
      </c>
      <c r="AB444" s="33">
        <f t="shared" si="440"/>
        <v>-5.8028598178461177E-4</v>
      </c>
      <c r="AC444" s="35">
        <f t="shared" si="441"/>
        <v>1.8909092315499976E-4</v>
      </c>
      <c r="AD444" s="32">
        <f t="shared" si="402"/>
        <v>-4.2733050189536215E-6</v>
      </c>
      <c r="AE444" s="33">
        <f t="shared" si="403"/>
        <v>-3.5970909449956068E-6</v>
      </c>
      <c r="AF444" s="33" t="e">
        <f t="shared" si="404"/>
        <v>#N/A</v>
      </c>
      <c r="AG444" s="33">
        <f t="shared" si="405"/>
        <v>6.9047119268805801E-5</v>
      </c>
      <c r="AH444" s="33">
        <f t="shared" si="406"/>
        <v>8.3806014861131928E-7</v>
      </c>
      <c r="AI444" s="33">
        <f t="shared" si="407"/>
        <v>5.0306234463670663E-6</v>
      </c>
      <c r="AJ444" s="33">
        <f t="shared" si="408"/>
        <v>-4.0727015542252332E-6</v>
      </c>
      <c r="AK444" s="33">
        <f t="shared" si="409"/>
        <v>2.0082873263049805E-5</v>
      </c>
      <c r="AL444" s="33">
        <f t="shared" si="410"/>
        <v>3.2534927587479778E-5</v>
      </c>
      <c r="AM444" s="35">
        <f t="shared" si="411"/>
        <v>8.0191183252709131E-4</v>
      </c>
      <c r="AN444" s="52">
        <f t="shared" si="412"/>
        <v>-1.0391594976510987E-5</v>
      </c>
      <c r="AO444" s="34">
        <f t="shared" si="413"/>
        <v>-9.7153809025529725E-6</v>
      </c>
      <c r="AP444" s="34" t="e">
        <f t="shared" si="414"/>
        <v>#N/A</v>
      </c>
      <c r="AQ444" s="34">
        <f t="shared" si="415"/>
        <v>6.2928829311248435E-5</v>
      </c>
      <c r="AR444" s="34">
        <f t="shared" si="416"/>
        <v>-5.2802298089460464E-6</v>
      </c>
      <c r="AS444" s="34">
        <f t="shared" si="417"/>
        <v>-1.0876665111902994E-6</v>
      </c>
      <c r="AT444" s="34">
        <f t="shared" si="418"/>
        <v>-1.0190991511782599E-5</v>
      </c>
      <c r="AU444" s="34">
        <f t="shared" si="419"/>
        <v>1.396458330549244E-5</v>
      </c>
      <c r="AV444" s="34">
        <f t="shared" si="420"/>
        <v>2.6416637629922413E-5</v>
      </c>
      <c r="AW444" s="53">
        <f t="shared" si="421"/>
        <v>7.9579354256953394E-4</v>
      </c>
      <c r="AX444" s="52">
        <f t="shared" si="422"/>
        <v>-6.9830593405484365E-6</v>
      </c>
      <c r="AY444" s="34">
        <f t="shared" si="423"/>
        <v>-6.3068452665904218E-6</v>
      </c>
      <c r="AZ444" s="34" t="e">
        <f t="shared" si="424"/>
        <v>#N/A</v>
      </c>
      <c r="BA444" s="34">
        <f t="shared" si="425"/>
        <v>6.6337364947210986E-5</v>
      </c>
      <c r="BB444" s="34">
        <f t="shared" si="426"/>
        <v>-1.8716941729834957E-6</v>
      </c>
      <c r="BC444" s="34">
        <f t="shared" si="427"/>
        <v>2.3208691247722513E-6</v>
      </c>
      <c r="BD444" s="34">
        <f t="shared" si="428"/>
        <v>-6.7824558758200482E-6</v>
      </c>
      <c r="BE444" s="34">
        <f t="shared" si="429"/>
        <v>1.737311894145499E-5</v>
      </c>
      <c r="BF444" s="34">
        <f t="shared" si="430"/>
        <v>2.9825173265884963E-5</v>
      </c>
      <c r="BG444" s="53">
        <f t="shared" si="431"/>
        <v>7.9920207820549649E-4</v>
      </c>
      <c r="BH444" s="32">
        <v>-4.2733050189536215E-6</v>
      </c>
      <c r="BI444" s="33">
        <v>-3.5970909449956068E-6</v>
      </c>
      <c r="BJ444" s="33"/>
      <c r="BK444" s="33">
        <v>6.9047119268805801E-5</v>
      </c>
      <c r="BL444" s="33">
        <v>8.3806014861131928E-7</v>
      </c>
      <c r="BM444" s="33">
        <v>5.0306234463670663E-6</v>
      </c>
      <c r="BN444" s="33">
        <v>-4.0727015542252332E-6</v>
      </c>
      <c r="BO444" s="33">
        <v>2.0082873263049805E-5</v>
      </c>
      <c r="BP444" s="33">
        <v>3.2534927587479778E-5</v>
      </c>
      <c r="BQ444" s="35">
        <v>8.0191183252709131E-4</v>
      </c>
      <c r="BR444" s="32">
        <v>-1.0391594976510987E-5</v>
      </c>
      <c r="BS444" s="33">
        <v>-9.7153809025529725E-6</v>
      </c>
      <c r="BT444" s="33"/>
      <c r="BU444" s="33">
        <v>6.2928829311248435E-5</v>
      </c>
      <c r="BV444" s="33">
        <v>-5.2802298089460464E-6</v>
      </c>
      <c r="BW444" s="33">
        <v>-1.0876665111902994E-6</v>
      </c>
      <c r="BX444" s="33">
        <v>-1.0190991511782599E-5</v>
      </c>
      <c r="BY444" s="33">
        <v>1.396458330549244E-5</v>
      </c>
      <c r="BZ444" s="33">
        <v>2.6416637629922413E-5</v>
      </c>
      <c r="CA444" s="35">
        <v>7.9579354256953394E-4</v>
      </c>
      <c r="CB444" s="52">
        <v>-6.9830593405484365E-6</v>
      </c>
      <c r="CC444" s="34">
        <v>-6.3068452665904218E-6</v>
      </c>
      <c r="CD444" s="34"/>
      <c r="CE444" s="34">
        <v>6.6337364947210986E-5</v>
      </c>
      <c r="CF444" s="34">
        <v>-1.8716941729834957E-6</v>
      </c>
      <c r="CG444" s="34">
        <v>2.3208691247722513E-6</v>
      </c>
      <c r="CH444" s="34">
        <v>-6.7824558758200482E-6</v>
      </c>
      <c r="CI444" s="34">
        <v>1.737311894145499E-5</v>
      </c>
      <c r="CJ444" s="34">
        <v>2.9825173265884963E-5</v>
      </c>
      <c r="CK444" s="53">
        <v>7.9920207820549649E-4</v>
      </c>
      <c r="CL444" s="33">
        <v>0</v>
      </c>
      <c r="CM444" s="33">
        <f t="shared" si="444"/>
        <v>7.6853617642995697E-3</v>
      </c>
      <c r="CN444" s="33">
        <f t="shared" si="388"/>
        <v>3.8311567987043826E-3</v>
      </c>
      <c r="CO444" s="33">
        <f t="shared" si="389"/>
        <v>3.0599215418405379E-3</v>
      </c>
      <c r="CP444" s="33">
        <f t="shared" si="390"/>
        <v>3.2023893635211298E-3</v>
      </c>
      <c r="CQ444" s="33"/>
      <c r="CR444" s="33">
        <f t="shared" si="392"/>
        <v>2.6431322176458938E-3</v>
      </c>
      <c r="CS444" s="33">
        <f t="shared" si="393"/>
        <v>6.5077373389155202E-3</v>
      </c>
      <c r="CT444" s="33">
        <f t="shared" si="394"/>
        <v>6.7952560951953789E-3</v>
      </c>
      <c r="CU444" s="33">
        <f t="shared" si="395"/>
        <v>2.7670527473291351E-3</v>
      </c>
      <c r="CV444" s="33">
        <f t="shared" si="396"/>
        <v>4.4750488749840667E-3</v>
      </c>
      <c r="CW444" s="33">
        <f t="shared" si="397"/>
        <v>5.2521502685369814E-3</v>
      </c>
      <c r="CX444" s="35">
        <f t="shared" si="398"/>
        <v>5.1254434018679351E-3</v>
      </c>
    </row>
    <row r="445" spans="1:102" x14ac:dyDescent="0.3">
      <c r="A445" s="21">
        <v>43567</v>
      </c>
      <c r="B445" s="22">
        <v>2907.41</v>
      </c>
      <c r="C445" s="23">
        <v>5172.8</v>
      </c>
      <c r="D445" s="23">
        <v>5815.04</v>
      </c>
      <c r="E445" s="23">
        <f t="shared" si="432"/>
        <v>5147.739492800697</v>
      </c>
      <c r="F445" s="23">
        <f>VLOOKUP($A445,Data!S$7:T$800,2,0)</f>
        <v>285.67274800000001</v>
      </c>
      <c r="G445" s="23">
        <f>VLOOKUP($A445,Data!V$7:Y$800,4,0)</f>
        <v>28.17922903395327</v>
      </c>
      <c r="H445" s="23" t="e">
        <f>VLOOKUP($A445,Data!P$7:Q$800,2,0)</f>
        <v>#N/A</v>
      </c>
      <c r="I445" s="23">
        <f>VLOOKUP($A445,Data!K$7:N$800,4,0)</f>
        <v>53.660566439982532</v>
      </c>
      <c r="J445" s="23">
        <f>VLOOKUP($A445,Data!AA$7:AB$800,2,0)</f>
        <v>524.36109999999996</v>
      </c>
      <c r="K445" s="23">
        <f>VLOOKUP($A445,Data!AD$7:AE$800,2,0)</f>
        <v>52.9788</v>
      </c>
      <c r="L445" s="23">
        <f>VLOOKUP($A445,Data!AL$7:AO$800,4,0)</f>
        <v>282.97048666529105</v>
      </c>
      <c r="M445" s="23">
        <f>VLOOKUP($A445,Data!AG$7:AJ$800,4,0)</f>
        <v>28.592564191343769</v>
      </c>
      <c r="N445" s="23">
        <f>VLOOKUP($A445,Data!AQ$7:AU$800,5,0)</f>
        <v>28.760544278392302</v>
      </c>
      <c r="O445" s="24">
        <f>VLOOKUP($A445,Data!AQ$7:AW$800,7,0)</f>
        <v>28.717329743061491</v>
      </c>
      <c r="P445" s="32">
        <f t="shared" si="399"/>
        <v>6.6093784622200946E-3</v>
      </c>
      <c r="Q445" s="33">
        <f t="shared" si="385"/>
        <v>6.6809770223432707E-3</v>
      </c>
      <c r="R445" s="33">
        <f t="shared" si="386"/>
        <v>6.7100267455824092E-3</v>
      </c>
      <c r="S445" s="34">
        <f t="shared" si="400"/>
        <v>6.6949295030780624E-3</v>
      </c>
      <c r="T445" s="33">
        <f t="shared" si="401"/>
        <v>6.7087096863680529E-3</v>
      </c>
      <c r="U445" s="33">
        <f t="shared" si="433"/>
        <v>6.6969557405747171E-3</v>
      </c>
      <c r="V445" s="33" t="e">
        <f t="shared" si="434"/>
        <v>#N/A</v>
      </c>
      <c r="W445" s="33">
        <f t="shared" si="435"/>
        <v>6.5681444991789739E-3</v>
      </c>
      <c r="X445" s="33">
        <f t="shared" si="436"/>
        <v>6.7061123535880895E-3</v>
      </c>
      <c r="Y445" s="33">
        <f t="shared" si="437"/>
        <v>6.6943460043893399E-3</v>
      </c>
      <c r="Z445" s="33">
        <f t="shared" si="438"/>
        <v>6.7315745321234743E-3</v>
      </c>
      <c r="AA445" s="33">
        <f t="shared" si="439"/>
        <v>6.6792911348496631E-3</v>
      </c>
      <c r="AB445" s="33">
        <f t="shared" si="440"/>
        <v>6.6895678985203766E-3</v>
      </c>
      <c r="AC445" s="35">
        <f t="shared" si="441"/>
        <v>6.578823827047664E-3</v>
      </c>
      <c r="AD445" s="32">
        <f t="shared" si="402"/>
        <v>2.7732664024782139E-5</v>
      </c>
      <c r="AE445" s="33">
        <f t="shared" si="403"/>
        <v>1.5978718231446365E-5</v>
      </c>
      <c r="AF445" s="33" t="e">
        <f t="shared" si="404"/>
        <v>#N/A</v>
      </c>
      <c r="AG445" s="33">
        <f t="shared" si="405"/>
        <v>-1.1283252316429682E-4</v>
      </c>
      <c r="AH445" s="33">
        <f t="shared" si="406"/>
        <v>2.5135331244818815E-5</v>
      </c>
      <c r="AI445" s="33">
        <f t="shared" si="407"/>
        <v>1.3368982046069178E-5</v>
      </c>
      <c r="AJ445" s="33">
        <f t="shared" si="408"/>
        <v>5.0597509780203609E-5</v>
      </c>
      <c r="AK445" s="33">
        <f t="shared" si="409"/>
        <v>-1.6858874936076518E-6</v>
      </c>
      <c r="AL445" s="33">
        <f t="shared" si="410"/>
        <v>8.590876177105855E-6</v>
      </c>
      <c r="AM445" s="35">
        <f t="shared" si="411"/>
        <v>-1.0215319529560674E-4</v>
      </c>
      <c r="AN445" s="52">
        <f t="shared" si="412"/>
        <v>-1.3170592143563198E-6</v>
      </c>
      <c r="AO445" s="34">
        <f t="shared" si="413"/>
        <v>-1.3071005007692094E-5</v>
      </c>
      <c r="AP445" s="34" t="e">
        <f t="shared" si="414"/>
        <v>#N/A</v>
      </c>
      <c r="AQ445" s="34">
        <f t="shared" si="415"/>
        <v>-1.4188224640343527E-4</v>
      </c>
      <c r="AR445" s="34">
        <f t="shared" si="416"/>
        <v>-3.9143919943196437E-6</v>
      </c>
      <c r="AS445" s="34">
        <f t="shared" si="417"/>
        <v>-1.5680741193069281E-5</v>
      </c>
      <c r="AT445" s="34">
        <f t="shared" si="418"/>
        <v>2.154778654106515E-5</v>
      </c>
      <c r="AU445" s="34">
        <f t="shared" si="419"/>
        <v>-3.073561073274611E-5</v>
      </c>
      <c r="AV445" s="34">
        <f t="shared" si="420"/>
        <v>-2.0458847062032604E-5</v>
      </c>
      <c r="AW445" s="53">
        <f t="shared" si="421"/>
        <v>-1.3120291853474519E-4</v>
      </c>
      <c r="AX445" s="52">
        <f t="shared" si="422"/>
        <v>1.3780183290013071E-5</v>
      </c>
      <c r="AY445" s="34">
        <f t="shared" si="423"/>
        <v>2.0262374966772967E-6</v>
      </c>
      <c r="AZ445" s="34" t="e">
        <f t="shared" si="424"/>
        <v>#N/A</v>
      </c>
      <c r="BA445" s="34">
        <f t="shared" si="425"/>
        <v>-1.2678500389906588E-4</v>
      </c>
      <c r="BB445" s="34">
        <f t="shared" si="426"/>
        <v>1.1182850510049747E-5</v>
      </c>
      <c r="BC445" s="34">
        <f t="shared" si="427"/>
        <v>-5.8349868869989052E-7</v>
      </c>
      <c r="BD445" s="34">
        <f t="shared" si="428"/>
        <v>3.6645029045434541E-5</v>
      </c>
      <c r="BE445" s="34">
        <f t="shared" si="429"/>
        <v>-1.563836822837672E-5</v>
      </c>
      <c r="BF445" s="34">
        <f t="shared" si="430"/>
        <v>-5.3616045576632132E-6</v>
      </c>
      <c r="BG445" s="53">
        <f t="shared" si="431"/>
        <v>-1.161056760303758E-4</v>
      </c>
      <c r="BH445" s="32">
        <v>2.7732664024782139E-5</v>
      </c>
      <c r="BI445" s="33">
        <v>1.5978718231446365E-5</v>
      </c>
      <c r="BJ445" s="33"/>
      <c r="BK445" s="33">
        <v>-1.1283252316429682E-4</v>
      </c>
      <c r="BL445" s="33">
        <v>2.5135331244818815E-5</v>
      </c>
      <c r="BM445" s="33">
        <v>1.3368982046069178E-5</v>
      </c>
      <c r="BN445" s="33">
        <v>5.0597509780203609E-5</v>
      </c>
      <c r="BO445" s="33">
        <v>-1.6858874936076518E-6</v>
      </c>
      <c r="BP445" s="33">
        <v>8.590876177105855E-6</v>
      </c>
      <c r="BQ445" s="35">
        <v>-1.0215319529560674E-4</v>
      </c>
      <c r="BR445" s="32">
        <v>-1.3170592143563198E-6</v>
      </c>
      <c r="BS445" s="33">
        <v>-1.3071005007692094E-5</v>
      </c>
      <c r="BT445" s="33"/>
      <c r="BU445" s="33">
        <v>-1.4188224640343527E-4</v>
      </c>
      <c r="BV445" s="33">
        <v>-3.9143919943196437E-6</v>
      </c>
      <c r="BW445" s="33">
        <v>-1.5680741193069281E-5</v>
      </c>
      <c r="BX445" s="33">
        <v>2.154778654106515E-5</v>
      </c>
      <c r="BY445" s="33">
        <v>-3.073561073274611E-5</v>
      </c>
      <c r="BZ445" s="33">
        <v>-2.0458847062032604E-5</v>
      </c>
      <c r="CA445" s="35">
        <v>-1.3120291853474519E-4</v>
      </c>
      <c r="CB445" s="52">
        <v>1.3780183290013071E-5</v>
      </c>
      <c r="CC445" s="34">
        <v>2.0262374966772967E-6</v>
      </c>
      <c r="CD445" s="34"/>
      <c r="CE445" s="34">
        <v>-1.2678500389906588E-4</v>
      </c>
      <c r="CF445" s="34">
        <v>1.1182850510049747E-5</v>
      </c>
      <c r="CG445" s="34">
        <v>-5.8349868869989052E-7</v>
      </c>
      <c r="CH445" s="34">
        <v>3.6645029045434541E-5</v>
      </c>
      <c r="CI445" s="34">
        <v>-1.563836822837672E-5</v>
      </c>
      <c r="CJ445" s="34">
        <v>-5.3616045576632132E-6</v>
      </c>
      <c r="CK445" s="53">
        <v>-1.161056760303758E-4</v>
      </c>
      <c r="CL445" s="33">
        <v>0</v>
      </c>
      <c r="CM445" s="33">
        <f t="shared" si="444"/>
        <v>7.6791927102890511E-3</v>
      </c>
      <c r="CN445" s="33">
        <f t="shared" si="388"/>
        <v>3.8284350022905755E-3</v>
      </c>
      <c r="CO445" s="33">
        <f t="shared" si="389"/>
        <v>3.0642105695717348E-3</v>
      </c>
      <c r="CP445" s="33">
        <f t="shared" si="390"/>
        <v>3.2060001995359855E-3</v>
      </c>
      <c r="CQ445" s="33"/>
      <c r="CR445" s="33">
        <f t="shared" si="392"/>
        <v>2.5738649319770879E-3</v>
      </c>
      <c r="CS445" s="33">
        <f t="shared" si="393"/>
        <v>6.5068933083594072E-3</v>
      </c>
      <c r="CT445" s="33">
        <f t="shared" si="394"/>
        <v>6.790188207161485E-3</v>
      </c>
      <c r="CU445" s="33">
        <f t="shared" si="395"/>
        <v>2.7711392391940315E-3</v>
      </c>
      <c r="CV445" s="33">
        <f t="shared" si="396"/>
        <v>4.4548641656367849E-3</v>
      </c>
      <c r="CW445" s="33">
        <f t="shared" si="397"/>
        <v>5.2194254728805678E-3</v>
      </c>
      <c r="CX445" s="35">
        <f t="shared" si="398"/>
        <v>4.3195737982573146E-3</v>
      </c>
    </row>
    <row r="446" spans="1:102" x14ac:dyDescent="0.3">
      <c r="A446" s="21">
        <v>43566</v>
      </c>
      <c r="B446" s="22">
        <v>2888.32</v>
      </c>
      <c r="C446" s="23">
        <v>5138.47</v>
      </c>
      <c r="D446" s="23">
        <v>5776.2809999999999</v>
      </c>
      <c r="E446" s="23">
        <f t="shared" si="432"/>
        <v>5113.5049377289597</v>
      </c>
      <c r="F446" s="23">
        <f>VLOOKUP($A446,Data!S$7:T$800,2,0)</f>
        <v>283.769024</v>
      </c>
      <c r="G446" s="23">
        <f>VLOOKUP($A446,Data!V$7:Y$800,4,0)</f>
        <v>27.991769393226459</v>
      </c>
      <c r="H446" s="23" t="e">
        <f>VLOOKUP($A446,Data!P$7:Q$800,2,0)</f>
        <v>#N/A</v>
      </c>
      <c r="I446" s="23">
        <f>VLOOKUP($A446,Data!K$7:N$800,4,0)</f>
        <v>53.310415924876608</v>
      </c>
      <c r="J446" s="23">
        <f>VLOOKUP($A446,Data!AA$7:AB$800,2,0)</f>
        <v>520.86810000000003</v>
      </c>
      <c r="K446" s="23">
        <f>VLOOKUP($A446,Data!AD$7:AE$800,2,0)</f>
        <v>52.6265</v>
      </c>
      <c r="L446" s="23">
        <f>VLOOKUP($A446,Data!AL$7:AO$800,4,0)</f>
        <v>281.07838655681485</v>
      </c>
      <c r="M446" s="23">
        <f>VLOOKUP($A446,Data!AG$7:AJ$800,4,0)</f>
        <v>28.402853265324254</v>
      </c>
      <c r="N446" s="23">
        <f>VLOOKUP($A446,Data!AQ$7:AU$800,5,0)</f>
        <v>28.569427155612999</v>
      </c>
      <c r="O446" s="24">
        <f>VLOOKUP($A446,Data!AQ$7:AW$800,7,0)</f>
        <v>28.529638278974723</v>
      </c>
      <c r="P446" s="32">
        <f t="shared" si="399"/>
        <v>3.808587325715429E-5</v>
      </c>
      <c r="Q446" s="33">
        <f t="shared" si="385"/>
        <v>4.6708691514574241E-5</v>
      </c>
      <c r="R446" s="33">
        <f t="shared" si="386"/>
        <v>5.0554112897449599E-5</v>
      </c>
      <c r="S446" s="34">
        <f t="shared" si="400"/>
        <v>4.86838769514053E-5</v>
      </c>
      <c r="T446" s="33">
        <f t="shared" si="401"/>
        <v>4.3512632479814073E-5</v>
      </c>
      <c r="U446" s="33">
        <f t="shared" si="433"/>
        <v>4.2717809211056945E-5</v>
      </c>
      <c r="V446" s="33" t="e">
        <f t="shared" si="434"/>
        <v>#N/A</v>
      </c>
      <c r="W446" s="33">
        <f t="shared" si="435"/>
        <v>1.8248175182500326E-4</v>
      </c>
      <c r="X446" s="33">
        <f t="shared" si="436"/>
        <v>4.7999099920925659E-5</v>
      </c>
      <c r="Y446" s="33">
        <f t="shared" si="437"/>
        <v>9.8819299409136363E-5</v>
      </c>
      <c r="Z446" s="33">
        <f t="shared" si="438"/>
        <v>6.3976008650712402E-5</v>
      </c>
      <c r="AA446" s="33">
        <f t="shared" si="439"/>
        <v>-2.8216713998552301E-5</v>
      </c>
      <c r="AB446" s="33">
        <f t="shared" si="440"/>
        <v>5.8628024486306884E-5</v>
      </c>
      <c r="AC446" s="35">
        <f t="shared" si="441"/>
        <v>-3.4864398445142442E-3</v>
      </c>
      <c r="AD446" s="32">
        <f t="shared" si="402"/>
        <v>-3.1960590347601681E-6</v>
      </c>
      <c r="AE446" s="33">
        <f t="shared" si="403"/>
        <v>-3.9908823035172958E-6</v>
      </c>
      <c r="AF446" s="33" t="e">
        <f t="shared" si="404"/>
        <v>#N/A</v>
      </c>
      <c r="AG446" s="33">
        <f t="shared" si="405"/>
        <v>1.3577306031042902E-4</v>
      </c>
      <c r="AH446" s="33">
        <f t="shared" si="406"/>
        <v>1.2904084063514176E-6</v>
      </c>
      <c r="AI446" s="33">
        <f t="shared" si="407"/>
        <v>5.2110607894562122E-5</v>
      </c>
      <c r="AJ446" s="33">
        <f t="shared" si="408"/>
        <v>1.7267317136138161E-5</v>
      </c>
      <c r="AK446" s="33">
        <f t="shared" si="409"/>
        <v>-7.4925405513126542E-5</v>
      </c>
      <c r="AL446" s="33">
        <f t="shared" si="410"/>
        <v>1.1919332971732644E-5</v>
      </c>
      <c r="AM446" s="35">
        <f t="shared" si="411"/>
        <v>-3.5331485360288184E-3</v>
      </c>
      <c r="AN446" s="52">
        <f t="shared" si="412"/>
        <v>-7.0414804176355261E-6</v>
      </c>
      <c r="AO446" s="34">
        <f t="shared" si="413"/>
        <v>-7.8363036863926538E-6</v>
      </c>
      <c r="AP446" s="34" t="e">
        <f t="shared" si="414"/>
        <v>#N/A</v>
      </c>
      <c r="AQ446" s="34">
        <f t="shared" si="415"/>
        <v>1.3192763892755366E-4</v>
      </c>
      <c r="AR446" s="34">
        <f t="shared" si="416"/>
        <v>-2.5550129765239404E-6</v>
      </c>
      <c r="AS446" s="34">
        <f t="shared" si="417"/>
        <v>4.8265186511686764E-5</v>
      </c>
      <c r="AT446" s="34">
        <f t="shared" si="418"/>
        <v>1.3421895753262802E-5</v>
      </c>
      <c r="AU446" s="34">
        <f t="shared" si="419"/>
        <v>-7.87708268960019E-5</v>
      </c>
      <c r="AV446" s="34">
        <f t="shared" si="420"/>
        <v>8.0739115888572854E-6</v>
      </c>
      <c r="AW446" s="53">
        <f t="shared" si="421"/>
        <v>-3.5369939574116938E-3</v>
      </c>
      <c r="AX446" s="52">
        <f t="shared" si="422"/>
        <v>-5.1712444715246164E-6</v>
      </c>
      <c r="AY446" s="34">
        <f t="shared" si="423"/>
        <v>-5.9660677402817441E-6</v>
      </c>
      <c r="AZ446" s="34" t="e">
        <f t="shared" si="424"/>
        <v>#N/A</v>
      </c>
      <c r="BA446" s="34">
        <f t="shared" si="425"/>
        <v>1.3379787487366457E-4</v>
      </c>
      <c r="BB446" s="34">
        <f t="shared" si="426"/>
        <v>-6.8477703041303073E-7</v>
      </c>
      <c r="BC446" s="34">
        <f t="shared" si="427"/>
        <v>5.0135422457797674E-5</v>
      </c>
      <c r="BD446" s="34">
        <f t="shared" si="428"/>
        <v>1.5292131699373712E-5</v>
      </c>
      <c r="BE446" s="34">
        <f t="shared" si="429"/>
        <v>-7.690059094989099E-5</v>
      </c>
      <c r="BF446" s="34">
        <f t="shared" si="430"/>
        <v>9.9441475349681951E-6</v>
      </c>
      <c r="BG446" s="53">
        <f t="shared" si="431"/>
        <v>-3.5351237214655828E-3</v>
      </c>
      <c r="BH446" s="32">
        <v>-3.1960590347601681E-6</v>
      </c>
      <c r="BI446" s="33">
        <v>-3.9908823035172958E-6</v>
      </c>
      <c r="BJ446" s="33"/>
      <c r="BK446" s="33">
        <v>1.3577306031042902E-4</v>
      </c>
      <c r="BL446" s="33">
        <v>1.2904084063514176E-6</v>
      </c>
      <c r="BM446" s="33">
        <v>5.2110607894562122E-5</v>
      </c>
      <c r="BN446" s="33">
        <v>1.7267317136138161E-5</v>
      </c>
      <c r="BO446" s="33">
        <v>-7.4925405513126542E-5</v>
      </c>
      <c r="BP446" s="33">
        <v>1.1919332971732644E-5</v>
      </c>
      <c r="BQ446" s="35">
        <v>-3.5331485360288184E-3</v>
      </c>
      <c r="BR446" s="32">
        <v>-7.0414804176355261E-6</v>
      </c>
      <c r="BS446" s="33">
        <v>-7.8363036863926538E-6</v>
      </c>
      <c r="BT446" s="33"/>
      <c r="BU446" s="33">
        <v>1.3192763892755366E-4</v>
      </c>
      <c r="BV446" s="33">
        <v>-2.5550129765239404E-6</v>
      </c>
      <c r="BW446" s="33">
        <v>4.8265186511686764E-5</v>
      </c>
      <c r="BX446" s="33">
        <v>1.3421895753262802E-5</v>
      </c>
      <c r="BY446" s="33">
        <v>-7.87708268960019E-5</v>
      </c>
      <c r="BZ446" s="33">
        <v>8.0739115888572854E-6</v>
      </c>
      <c r="CA446" s="35">
        <v>-3.5369939574116938E-3</v>
      </c>
      <c r="CB446" s="52">
        <v>-5.1712444715246164E-6</v>
      </c>
      <c r="CC446" s="34">
        <v>-5.9660677402817441E-6</v>
      </c>
      <c r="CD446" s="34"/>
      <c r="CE446" s="34">
        <v>1.3379787487366457E-4</v>
      </c>
      <c r="CF446" s="34">
        <v>-6.8477703041303073E-7</v>
      </c>
      <c r="CG446" s="34">
        <v>5.0135422457797674E-5</v>
      </c>
      <c r="CH446" s="34">
        <v>1.5292131699373712E-5</v>
      </c>
      <c r="CI446" s="34">
        <v>-7.690059094989099E-5</v>
      </c>
      <c r="CJ446" s="34">
        <v>9.9441475349681951E-6</v>
      </c>
      <c r="CK446" s="53">
        <v>-3.5351237214655828E-3</v>
      </c>
      <c r="CL446" s="33">
        <v>0</v>
      </c>
      <c r="CM446" s="33">
        <f t="shared" si="444"/>
        <v>7.6501150207015645E-3</v>
      </c>
      <c r="CN446" s="33">
        <f t="shared" si="388"/>
        <v>3.8145222502841136E-3</v>
      </c>
      <c r="CO446" s="33">
        <f t="shared" si="389"/>
        <v>3.036578303674542E-3</v>
      </c>
      <c r="CP446" s="33">
        <f t="shared" si="390"/>
        <v>3.1900768912218602E-3</v>
      </c>
      <c r="CQ446" s="33"/>
      <c r="CR446" s="33">
        <f t="shared" si="392"/>
        <v>2.6862497113453454E-3</v>
      </c>
      <c r="CS446" s="33">
        <f t="shared" si="393"/>
        <v>6.4817629511946251E-3</v>
      </c>
      <c r="CT446" s="33">
        <f t="shared" si="394"/>
        <v>6.7768179523230998E-3</v>
      </c>
      <c r="CU446" s="33">
        <f t="shared" si="395"/>
        <v>2.7207407776692616E-3</v>
      </c>
      <c r="CV446" s="33">
        <f t="shared" si="396"/>
        <v>4.4565463278789519E-3</v>
      </c>
      <c r="CW446" s="33">
        <f t="shared" si="397"/>
        <v>5.2108471425884595E-3</v>
      </c>
      <c r="CX446" s="35">
        <f t="shared" si="398"/>
        <v>4.4214977123440136E-3</v>
      </c>
    </row>
    <row r="447" spans="1:102" x14ac:dyDescent="0.3">
      <c r="A447" s="21">
        <v>43565</v>
      </c>
      <c r="B447" s="22">
        <v>2888.21</v>
      </c>
      <c r="C447" s="23">
        <v>5138.2299999999996</v>
      </c>
      <c r="D447" s="23">
        <v>5775.9889999999996</v>
      </c>
      <c r="E447" s="23">
        <f t="shared" si="432"/>
        <v>5113.2560046028111</v>
      </c>
      <c r="F447" s="23">
        <f>VLOOKUP($A447,Data!S$7:T$800,2,0)</f>
        <v>283.75667700000002</v>
      </c>
      <c r="G447" s="23">
        <f>VLOOKUP($A447,Data!V$7:Y$800,4,0)</f>
        <v>27.990573697239551</v>
      </c>
      <c r="H447" s="23" t="e">
        <f>VLOOKUP($A447,Data!P$7:Q$800,2,0)</f>
        <v>#N/A</v>
      </c>
      <c r="I447" s="23">
        <f>VLOOKUP($A447,Data!K$7:N$800,4,0)</f>
        <v>53.300689521679217</v>
      </c>
      <c r="J447" s="23">
        <f>VLOOKUP($A447,Data!AA$7:AB$800,2,0)</f>
        <v>520.84310000000005</v>
      </c>
      <c r="K447" s="23">
        <f>VLOOKUP($A447,Data!AD$7:AE$800,2,0)</f>
        <v>52.621299999999998</v>
      </c>
      <c r="L447" s="23">
        <f>VLOOKUP($A447,Data!AL$7:AO$800,4,0)</f>
        <v>281.06040543388542</v>
      </c>
      <c r="M447" s="23">
        <f>VLOOKUP($A447,Data!AG$7:AJ$800,4,0)</f>
        <v>28.403654723126088</v>
      </c>
      <c r="N447" s="23">
        <f>VLOOKUP($A447,Data!AQ$7:AU$800,5,0)</f>
        <v>28.567752284732531</v>
      </c>
      <c r="O447" s="24">
        <f>VLOOKUP($A447,Data!AQ$7:AW$800,7,0)</f>
        <v>28.629453145146616</v>
      </c>
      <c r="P447" s="32">
        <f t="shared" si="399"/>
        <v>3.4778681120144483E-3</v>
      </c>
      <c r="Q447" s="33">
        <f t="shared" si="385"/>
        <v>3.5350664924522768E-3</v>
      </c>
      <c r="R447" s="33">
        <f t="shared" si="386"/>
        <v>3.5614685176295069E-3</v>
      </c>
      <c r="S447" s="34">
        <f t="shared" si="400"/>
        <v>3.548928456787248E-3</v>
      </c>
      <c r="T447" s="33">
        <f t="shared" si="401"/>
        <v>3.555182551074898E-3</v>
      </c>
      <c r="U447" s="33">
        <f t="shared" si="433"/>
        <v>3.5564087178545645E-3</v>
      </c>
      <c r="V447" s="33" t="e">
        <f t="shared" si="434"/>
        <v>#N/A</v>
      </c>
      <c r="W447" s="33">
        <f t="shared" si="435"/>
        <v>3.479216260757978E-3</v>
      </c>
      <c r="X447" s="33">
        <f t="shared" si="436"/>
        <v>3.5586002363794389E-3</v>
      </c>
      <c r="Y447" s="33">
        <f t="shared" si="437"/>
        <v>3.5472286799160813E-3</v>
      </c>
      <c r="Z447" s="33">
        <f t="shared" si="438"/>
        <v>3.547822200073325E-3</v>
      </c>
      <c r="AA447" s="33">
        <f t="shared" si="439"/>
        <v>3.6140866842058195E-3</v>
      </c>
      <c r="AB447" s="33">
        <f t="shared" si="440"/>
        <v>3.5451334765375098E-3</v>
      </c>
      <c r="AC447" s="35">
        <f t="shared" si="441"/>
        <v>6.4625570948484423E-3</v>
      </c>
      <c r="AD447" s="32">
        <f t="shared" si="402"/>
        <v>2.0116058622621225E-5</v>
      </c>
      <c r="AE447" s="33">
        <f t="shared" si="403"/>
        <v>2.1342225402287696E-5</v>
      </c>
      <c r="AF447" s="33" t="e">
        <f t="shared" si="404"/>
        <v>#N/A</v>
      </c>
      <c r="AG447" s="33">
        <f t="shared" si="405"/>
        <v>-5.5850231694298813E-5</v>
      </c>
      <c r="AH447" s="33">
        <f t="shared" si="406"/>
        <v>2.3533743927162121E-5</v>
      </c>
      <c r="AI447" s="33">
        <f t="shared" si="407"/>
        <v>1.2162187463804486E-5</v>
      </c>
      <c r="AJ447" s="33">
        <f t="shared" si="408"/>
        <v>1.2755707621048273E-5</v>
      </c>
      <c r="AK447" s="33">
        <f t="shared" si="409"/>
        <v>7.902019175354269E-5</v>
      </c>
      <c r="AL447" s="33">
        <f t="shared" si="410"/>
        <v>1.0066984085232988E-5</v>
      </c>
      <c r="AM447" s="35">
        <f t="shared" si="411"/>
        <v>2.9274906023961655E-3</v>
      </c>
      <c r="AN447" s="52">
        <f t="shared" si="412"/>
        <v>-6.2859665546088905E-6</v>
      </c>
      <c r="AO447" s="34">
        <f t="shared" si="413"/>
        <v>-5.0597997749424195E-6</v>
      </c>
      <c r="AP447" s="34" t="e">
        <f t="shared" si="414"/>
        <v>#N/A</v>
      </c>
      <c r="AQ447" s="34">
        <f t="shared" si="415"/>
        <v>-8.2252256871528928E-5</v>
      </c>
      <c r="AR447" s="34">
        <f t="shared" si="416"/>
        <v>-2.8682812500679944E-6</v>
      </c>
      <c r="AS447" s="34">
        <f t="shared" si="417"/>
        <v>-1.4239837713425629E-5</v>
      </c>
      <c r="AT447" s="34">
        <f t="shared" si="418"/>
        <v>-1.3646317556181842E-5</v>
      </c>
      <c r="AU447" s="34">
        <f t="shared" si="419"/>
        <v>5.2618166576312575E-5</v>
      </c>
      <c r="AV447" s="34">
        <f t="shared" si="420"/>
        <v>-1.6335041091997127E-5</v>
      </c>
      <c r="AW447" s="53">
        <f t="shared" si="421"/>
        <v>2.9010885772189354E-3</v>
      </c>
      <c r="AX447" s="52">
        <f t="shared" si="422"/>
        <v>6.2540942875610739E-6</v>
      </c>
      <c r="AY447" s="34">
        <f t="shared" si="423"/>
        <v>7.4802610672275449E-6</v>
      </c>
      <c r="AZ447" s="34" t="e">
        <f t="shared" si="424"/>
        <v>#N/A</v>
      </c>
      <c r="BA447" s="34">
        <f t="shared" si="425"/>
        <v>-6.9712196029358964E-5</v>
      </c>
      <c r="BB447" s="34">
        <f t="shared" si="426"/>
        <v>9.67177959210197E-6</v>
      </c>
      <c r="BC447" s="34">
        <f t="shared" si="427"/>
        <v>-1.6997768712556649E-6</v>
      </c>
      <c r="BD447" s="34">
        <f t="shared" si="428"/>
        <v>-1.1062567140118773E-6</v>
      </c>
      <c r="BE447" s="34">
        <f t="shared" si="429"/>
        <v>6.5158227418482539E-5</v>
      </c>
      <c r="BF447" s="34">
        <f t="shared" si="430"/>
        <v>-3.7949802498271623E-6</v>
      </c>
      <c r="BG447" s="53">
        <f t="shared" si="431"/>
        <v>2.9136286380611054E-3</v>
      </c>
      <c r="BH447" s="32">
        <v>2.0116058622621225E-5</v>
      </c>
      <c r="BI447" s="33">
        <v>2.1342225402287696E-5</v>
      </c>
      <c r="BJ447" s="33"/>
      <c r="BK447" s="33">
        <v>-5.5850231694298813E-5</v>
      </c>
      <c r="BL447" s="33">
        <v>2.3533743927162121E-5</v>
      </c>
      <c r="BM447" s="33">
        <v>1.2162187463804486E-5</v>
      </c>
      <c r="BN447" s="33">
        <v>1.2755707621048273E-5</v>
      </c>
      <c r="BO447" s="33">
        <v>7.902019175354269E-5</v>
      </c>
      <c r="BP447" s="33">
        <v>1.0066984085232988E-5</v>
      </c>
      <c r="BQ447" s="35">
        <v>2.9274906023961655E-3</v>
      </c>
      <c r="BR447" s="32">
        <v>-6.2859665546088905E-6</v>
      </c>
      <c r="BS447" s="33">
        <v>-5.0597997749424195E-6</v>
      </c>
      <c r="BT447" s="33"/>
      <c r="BU447" s="33">
        <v>-8.2252256871528928E-5</v>
      </c>
      <c r="BV447" s="33">
        <v>-2.8682812500679944E-6</v>
      </c>
      <c r="BW447" s="33">
        <v>-1.4239837713425629E-5</v>
      </c>
      <c r="BX447" s="33">
        <v>-1.3646317556181842E-5</v>
      </c>
      <c r="BY447" s="33">
        <v>5.2618166576312575E-5</v>
      </c>
      <c r="BZ447" s="33">
        <v>-1.6335041091997127E-5</v>
      </c>
      <c r="CA447" s="35">
        <v>2.9010885772189354E-3</v>
      </c>
      <c r="CB447" s="52">
        <v>6.2540942875610739E-6</v>
      </c>
      <c r="CC447" s="34">
        <v>7.4802610672275449E-6</v>
      </c>
      <c r="CD447" s="34"/>
      <c r="CE447" s="34">
        <v>-6.9712196029358964E-5</v>
      </c>
      <c r="CF447" s="34">
        <v>9.67177959210197E-6</v>
      </c>
      <c r="CG447" s="34">
        <v>-1.6997768712556649E-6</v>
      </c>
      <c r="CH447" s="34">
        <v>-1.1062567140118773E-6</v>
      </c>
      <c r="CI447" s="34">
        <v>6.5158227418482539E-5</v>
      </c>
      <c r="CJ447" s="34">
        <v>-3.7949802498271623E-6</v>
      </c>
      <c r="CK447" s="53">
        <v>2.9136286380611054E-3</v>
      </c>
      <c r="CL447" s="33">
        <v>0</v>
      </c>
      <c r="CM447" s="33">
        <f t="shared" si="444"/>
        <v>7.6462403772821208E-3</v>
      </c>
      <c r="CN447" s="33">
        <f t="shared" si="388"/>
        <v>3.8125396269803602E-3</v>
      </c>
      <c r="CO447" s="33">
        <f t="shared" si="389"/>
        <v>3.0397839283078376E-3</v>
      </c>
      <c r="CP447" s="33">
        <f t="shared" si="390"/>
        <v>3.1940803337284773E-3</v>
      </c>
      <c r="CQ447" s="33"/>
      <c r="CR447" s="33">
        <f t="shared" si="392"/>
        <v>2.5501367688192111E-3</v>
      </c>
      <c r="CS447" s="33">
        <f t="shared" si="393"/>
        <v>6.4804642410039026E-3</v>
      </c>
      <c r="CT447" s="33">
        <f t="shared" si="394"/>
        <v>6.7243593842443161E-3</v>
      </c>
      <c r="CU447" s="33">
        <f t="shared" si="395"/>
        <v>2.7034275882680259E-3</v>
      </c>
      <c r="CV447" s="33">
        <f t="shared" si="396"/>
        <v>4.5318077655631672E-3</v>
      </c>
      <c r="CW447" s="33">
        <f t="shared" si="397"/>
        <v>5.1988664022017961E-3</v>
      </c>
      <c r="CX447" s="35">
        <f t="shared" si="398"/>
        <v>7.982683918023703E-3</v>
      </c>
    </row>
    <row r="448" spans="1:102" x14ac:dyDescent="0.3">
      <c r="A448" s="21">
        <v>43564</v>
      </c>
      <c r="B448" s="22">
        <v>2878.2</v>
      </c>
      <c r="C448" s="23">
        <v>5120.13</v>
      </c>
      <c r="D448" s="23">
        <v>5755.491</v>
      </c>
      <c r="E448" s="23">
        <f t="shared" si="432"/>
        <v>5095.1735980284966</v>
      </c>
      <c r="F448" s="23">
        <f>VLOOKUP($A448,Data!S$7:T$800,2,0)</f>
        <v>282.75144399999999</v>
      </c>
      <c r="G448" s="23">
        <f>VLOOKUP($A448,Data!V$7:Y$800,4,0)</f>
        <v>27.891380548304561</v>
      </c>
      <c r="H448" s="23" t="e">
        <f>VLOOKUP($A448,Data!P$7:Q$800,2,0)</f>
        <v>#N/A</v>
      </c>
      <c r="I448" s="23">
        <f>VLOOKUP($A448,Data!K$7:N$800,4,0)</f>
        <v>53.115887860928872</v>
      </c>
      <c r="J448" s="23">
        <f>VLOOKUP($A448,Data!AA$7:AB$800,2,0)</f>
        <v>518.99620000000004</v>
      </c>
      <c r="K448" s="23">
        <f>VLOOKUP($A448,Data!AD$7:AE$800,2,0)</f>
        <v>52.435299999999998</v>
      </c>
      <c r="L448" s="23">
        <f>VLOOKUP($A448,Data!AL$7:AO$800,4,0)</f>
        <v>280.06677830032851</v>
      </c>
      <c r="M448" s="23">
        <f>VLOOKUP($A448,Data!AG$7:AJ$800,4,0)</f>
        <v>28.301371114635913</v>
      </c>
      <c r="N448" s="23">
        <f>VLOOKUP($A448,Data!AQ$7:AU$800,5,0)</f>
        <v>28.466833560107574</v>
      </c>
      <c r="O448" s="24">
        <f>VLOOKUP($A448,Data!AQ$7:AW$800,7,0)</f>
        <v>28.445621690870901</v>
      </c>
      <c r="P448" s="32">
        <f t="shared" si="399"/>
        <v>-6.0674708281390766E-3</v>
      </c>
      <c r="Q448" s="33">
        <f t="shared" si="385"/>
        <v>-5.8540506535565973E-3</v>
      </c>
      <c r="R448" s="33">
        <f t="shared" si="386"/>
        <v>-5.7641756346112905E-3</v>
      </c>
      <c r="S448" s="34">
        <f t="shared" si="400"/>
        <v>-5.8096699136404584E-3</v>
      </c>
      <c r="T448" s="33">
        <f t="shared" si="401"/>
        <v>-5.8097579096360041E-3</v>
      </c>
      <c r="U448" s="33">
        <f t="shared" si="433"/>
        <v>-5.8094865310848176E-3</v>
      </c>
      <c r="V448" s="33" t="e">
        <f t="shared" si="434"/>
        <v>#N/A</v>
      </c>
      <c r="W448" s="33">
        <f t="shared" si="435"/>
        <v>-5.8255962133624273E-3</v>
      </c>
      <c r="X448" s="33">
        <f t="shared" si="436"/>
        <v>-5.7667864289044912E-3</v>
      </c>
      <c r="Y448" s="33">
        <f t="shared" si="437"/>
        <v>-5.8377193647712877E-3</v>
      </c>
      <c r="Z448" s="33">
        <f t="shared" si="438"/>
        <v>-5.8191689622238973E-3</v>
      </c>
      <c r="AA448" s="33">
        <f t="shared" si="439"/>
        <v>-5.8441906232017393E-3</v>
      </c>
      <c r="AB448" s="33">
        <f t="shared" si="440"/>
        <v>-5.8438415215081863E-3</v>
      </c>
      <c r="AC448" s="35">
        <f t="shared" si="441"/>
        <v>-6.5316994161126463E-3</v>
      </c>
      <c r="AD448" s="32">
        <f t="shared" si="402"/>
        <v>4.4292743920593125E-5</v>
      </c>
      <c r="AE448" s="33">
        <f t="shared" si="403"/>
        <v>4.4564122471779655E-5</v>
      </c>
      <c r="AF448" s="33" t="e">
        <f t="shared" si="404"/>
        <v>#N/A</v>
      </c>
      <c r="AG448" s="33">
        <f t="shared" si="405"/>
        <v>2.8454440194169983E-5</v>
      </c>
      <c r="AH448" s="33">
        <f t="shared" si="406"/>
        <v>8.7264224652106037E-5</v>
      </c>
      <c r="AI448" s="33">
        <f t="shared" si="407"/>
        <v>1.6331288785309539E-5</v>
      </c>
      <c r="AJ448" s="33">
        <f t="shared" si="408"/>
        <v>3.4881691332699916E-5</v>
      </c>
      <c r="AK448" s="33">
        <f t="shared" si="409"/>
        <v>9.8600303548579404E-6</v>
      </c>
      <c r="AL448" s="33">
        <f t="shared" si="410"/>
        <v>1.0209132048411007E-5</v>
      </c>
      <c r="AM448" s="35">
        <f t="shared" si="411"/>
        <v>-6.77648762556049E-4</v>
      </c>
      <c r="AN448" s="52">
        <f t="shared" si="412"/>
        <v>-4.5582275024713681E-5</v>
      </c>
      <c r="AO448" s="34">
        <f t="shared" si="413"/>
        <v>-4.5310896473527151E-5</v>
      </c>
      <c r="AP448" s="34" t="e">
        <f t="shared" si="414"/>
        <v>#N/A</v>
      </c>
      <c r="AQ448" s="34">
        <f t="shared" si="415"/>
        <v>-6.1420578751136823E-5</v>
      </c>
      <c r="AR448" s="34">
        <f t="shared" si="416"/>
        <v>-2.6107942932007688E-6</v>
      </c>
      <c r="AS448" s="34">
        <f t="shared" si="417"/>
        <v>-7.3543730159997267E-5</v>
      </c>
      <c r="AT448" s="34">
        <f t="shared" si="418"/>
        <v>-5.499332761260689E-5</v>
      </c>
      <c r="AU448" s="34">
        <f t="shared" si="419"/>
        <v>-8.0014988590448866E-5</v>
      </c>
      <c r="AV448" s="34">
        <f t="shared" si="420"/>
        <v>-7.9665886896895799E-5</v>
      </c>
      <c r="AW448" s="53">
        <f t="shared" si="421"/>
        <v>-7.6752378150135581E-4</v>
      </c>
      <c r="AX448" s="52">
        <f t="shared" si="422"/>
        <v>-8.7995995379230862E-8</v>
      </c>
      <c r="AY448" s="34">
        <f t="shared" si="423"/>
        <v>1.8338255580729879E-7</v>
      </c>
      <c r="AZ448" s="34" t="e">
        <f t="shared" si="424"/>
        <v>#N/A</v>
      </c>
      <c r="BA448" s="34">
        <f t="shared" si="425"/>
        <v>-1.5926299721802373E-5</v>
      </c>
      <c r="BB448" s="34">
        <f t="shared" si="426"/>
        <v>4.2883484736133681E-5</v>
      </c>
      <c r="BC448" s="34">
        <f t="shared" si="427"/>
        <v>-2.8049451130662817E-5</v>
      </c>
      <c r="BD448" s="34">
        <f t="shared" si="428"/>
        <v>-9.4990485832724403E-6</v>
      </c>
      <c r="BE448" s="34">
        <f t="shared" si="429"/>
        <v>-3.4520709561114415E-5</v>
      </c>
      <c r="BF448" s="34">
        <f t="shared" si="430"/>
        <v>-3.4171607867561349E-5</v>
      </c>
      <c r="BG448" s="53">
        <f t="shared" si="431"/>
        <v>-7.2202950247202136E-4</v>
      </c>
      <c r="BH448" s="32">
        <v>4.4292743920593125E-5</v>
      </c>
      <c r="BI448" s="33">
        <v>4.4564122471779655E-5</v>
      </c>
      <c r="BJ448" s="33"/>
      <c r="BK448" s="33">
        <v>2.8454440194169983E-5</v>
      </c>
      <c r="BL448" s="33">
        <v>8.7264224652106037E-5</v>
      </c>
      <c r="BM448" s="33">
        <v>1.6331288785309539E-5</v>
      </c>
      <c r="BN448" s="33">
        <v>3.4881691332699916E-5</v>
      </c>
      <c r="BO448" s="33">
        <v>9.8600303548579404E-6</v>
      </c>
      <c r="BP448" s="33">
        <v>1.0209132048411007E-5</v>
      </c>
      <c r="BQ448" s="35">
        <v>-6.77648762556049E-4</v>
      </c>
      <c r="BR448" s="32">
        <v>-4.5582275024713681E-5</v>
      </c>
      <c r="BS448" s="33">
        <v>-4.5310896473527151E-5</v>
      </c>
      <c r="BT448" s="33"/>
      <c r="BU448" s="33">
        <v>-6.1420578751136823E-5</v>
      </c>
      <c r="BV448" s="33">
        <v>-2.6107942932007688E-6</v>
      </c>
      <c r="BW448" s="33">
        <v>-7.3543730159997267E-5</v>
      </c>
      <c r="BX448" s="33">
        <v>-5.499332761260689E-5</v>
      </c>
      <c r="BY448" s="33">
        <v>-8.0014988590448866E-5</v>
      </c>
      <c r="BZ448" s="33">
        <v>-7.9665886896895799E-5</v>
      </c>
      <c r="CA448" s="35">
        <v>-7.6752378150135581E-4</v>
      </c>
      <c r="CB448" s="52">
        <v>-8.7995995379230862E-8</v>
      </c>
      <c r="CC448" s="34">
        <v>1.8338255580729879E-7</v>
      </c>
      <c r="CD448" s="34"/>
      <c r="CE448" s="34">
        <v>-1.5926299721802373E-5</v>
      </c>
      <c r="CF448" s="34">
        <v>4.2883484736133681E-5</v>
      </c>
      <c r="CG448" s="34">
        <v>-2.8049451130662817E-5</v>
      </c>
      <c r="CH448" s="34">
        <v>-9.4990485832724403E-6</v>
      </c>
      <c r="CI448" s="34">
        <v>-3.4520709561114415E-5</v>
      </c>
      <c r="CJ448" s="34">
        <v>-3.4171607867561349E-5</v>
      </c>
      <c r="CK448" s="53">
        <v>-7.2202950247202136E-4</v>
      </c>
      <c r="CL448" s="33">
        <v>0</v>
      </c>
      <c r="CM448" s="33">
        <f t="shared" si="444"/>
        <v>7.6197308885832538E-3</v>
      </c>
      <c r="CN448" s="33">
        <f t="shared" si="388"/>
        <v>3.7986740213993286E-3</v>
      </c>
      <c r="CO448" s="33">
        <f t="shared" si="389"/>
        <v>3.0196782007450018E-3</v>
      </c>
      <c r="CP448" s="33">
        <f t="shared" si="390"/>
        <v>3.1727458138162135E-3</v>
      </c>
      <c r="CQ448" s="33"/>
      <c r="CR448" s="33">
        <f t="shared" si="392"/>
        <v>2.6059352911167455E-3</v>
      </c>
      <c r="CS448" s="33">
        <f t="shared" si="393"/>
        <v>6.4568619785074777E-3</v>
      </c>
      <c r="CT448" s="33">
        <f t="shared" si="394"/>
        <v>6.7121586925047438E-3</v>
      </c>
      <c r="CU448" s="33">
        <f t="shared" si="395"/>
        <v>2.6906826134196482E-3</v>
      </c>
      <c r="CV448" s="33">
        <f t="shared" si="396"/>
        <v>4.4527153164579669E-3</v>
      </c>
      <c r="CW448" s="33">
        <f t="shared" si="397"/>
        <v>5.188782828824845E-3</v>
      </c>
      <c r="CX448" s="35">
        <f t="shared" si="398"/>
        <v>5.0507717333658775E-3</v>
      </c>
    </row>
    <row r="449" spans="1:102" x14ac:dyDescent="0.3">
      <c r="A449" s="21">
        <v>43563</v>
      </c>
      <c r="B449" s="22">
        <v>2895.77</v>
      </c>
      <c r="C449" s="23">
        <v>5150.28</v>
      </c>
      <c r="D449" s="23">
        <v>5788.8590000000004</v>
      </c>
      <c r="E449" s="23">
        <f t="shared" si="432"/>
        <v>5124.9478533812626</v>
      </c>
      <c r="F449" s="23">
        <f>VLOOKUP($A449,Data!S$7:T$800,2,0)</f>
        <v>284.40376099999997</v>
      </c>
      <c r="G449" s="23">
        <f>VLOOKUP($A449,Data!V$7:Y$800,4,0)</f>
        <v>28.054361986402746</v>
      </c>
      <c r="H449" s="23" t="e">
        <f>VLOOKUP($A449,Data!P$7:Q$800,2,0)</f>
        <v>#N/A</v>
      </c>
      <c r="I449" s="23">
        <f>VLOOKUP($A449,Data!K$7:N$800,4,0)</f>
        <v>53.427132763245247</v>
      </c>
      <c r="J449" s="23">
        <f>VLOOKUP($A449,Data!AA$7:AB$800,2,0)</f>
        <v>522.00649999999996</v>
      </c>
      <c r="K449" s="23">
        <f>VLOOKUP($A449,Data!AD$7:AE$800,2,0)</f>
        <v>52.743200000000002</v>
      </c>
      <c r="L449" s="23">
        <f>VLOOKUP($A449,Data!AL$7:AO$800,4,0)</f>
        <v>281.70607353994211</v>
      </c>
      <c r="M449" s="23">
        <f>VLOOKUP($A449,Data!AG$7:AJ$800,4,0)</f>
        <v>28.467742025645919</v>
      </c>
      <c r="N449" s="23">
        <f>VLOOKUP($A449,Data!AQ$7:AU$800,5,0)</f>
        <v>28.63416709470944</v>
      </c>
      <c r="O449" s="24">
        <f>VLOOKUP($A449,Data!AQ$7:AW$800,7,0)</f>
        <v>28.632641498629262</v>
      </c>
      <c r="P449" s="32">
        <f t="shared" si="399"/>
        <v>1.0474498226595852E-3</v>
      </c>
      <c r="Q449" s="33">
        <f t="shared" si="385"/>
        <v>1.0593158568892314E-3</v>
      </c>
      <c r="R449" s="33">
        <f t="shared" si="386"/>
        <v>1.0659389782792239E-3</v>
      </c>
      <c r="S449" s="34">
        <f t="shared" si="400"/>
        <v>1.0631656049362782E-3</v>
      </c>
      <c r="T449" s="33">
        <f t="shared" si="401"/>
        <v>1.0578267661998098E-3</v>
      </c>
      <c r="U449" s="33">
        <f t="shared" si="433"/>
        <v>1.0575135378709799E-3</v>
      </c>
      <c r="V449" s="33" t="e">
        <f t="shared" si="434"/>
        <v>#N/A</v>
      </c>
      <c r="W449" s="33">
        <f t="shared" si="435"/>
        <v>1.0934937124111865E-3</v>
      </c>
      <c r="X449" s="33">
        <f t="shared" si="436"/>
        <v>1.0606892197844164E-3</v>
      </c>
      <c r="Y449" s="33">
        <f t="shared" si="437"/>
        <v>1.0647767669884622E-3</v>
      </c>
      <c r="Z449" s="33">
        <f t="shared" si="438"/>
        <v>1.0534306956579975E-3</v>
      </c>
      <c r="AA449" s="33">
        <f t="shared" si="439"/>
        <v>1.0042224081128204E-3</v>
      </c>
      <c r="AB449" s="33">
        <f t="shared" si="440"/>
        <v>1.0924507021492502E-3</v>
      </c>
      <c r="AC449" s="35">
        <f t="shared" si="441"/>
        <v>1.4852890209655634E-3</v>
      </c>
      <c r="AD449" s="32">
        <f t="shared" si="402"/>
        <v>-1.4890906894216016E-6</v>
      </c>
      <c r="AE449" s="33">
        <f t="shared" si="403"/>
        <v>-1.8023190182514526E-6</v>
      </c>
      <c r="AF449" s="33" t="e">
        <f t="shared" si="404"/>
        <v>#N/A</v>
      </c>
      <c r="AG449" s="33">
        <f t="shared" si="405"/>
        <v>3.4177855521955181E-5</v>
      </c>
      <c r="AH449" s="33">
        <f t="shared" si="406"/>
        <v>1.3733628951850818E-6</v>
      </c>
      <c r="AI449" s="33">
        <f t="shared" si="407"/>
        <v>5.4609100992308868E-6</v>
      </c>
      <c r="AJ449" s="33">
        <f t="shared" si="408"/>
        <v>-5.8851612312338375E-6</v>
      </c>
      <c r="AK449" s="33">
        <f t="shared" si="409"/>
        <v>-5.509344877641098E-5</v>
      </c>
      <c r="AL449" s="33">
        <f t="shared" si="410"/>
        <v>3.3134845260018864E-5</v>
      </c>
      <c r="AM449" s="35">
        <f t="shared" si="411"/>
        <v>4.2597316407633201E-4</v>
      </c>
      <c r="AN449" s="52">
        <f t="shared" si="412"/>
        <v>-8.1122120794141495E-6</v>
      </c>
      <c r="AO449" s="34">
        <f t="shared" si="413"/>
        <v>-8.4254404082440004E-6</v>
      </c>
      <c r="AP449" s="34" t="e">
        <f t="shared" si="414"/>
        <v>#N/A</v>
      </c>
      <c r="AQ449" s="34">
        <f t="shared" si="415"/>
        <v>2.7554734131962633E-5</v>
      </c>
      <c r="AR449" s="34">
        <f t="shared" si="416"/>
        <v>-5.249758494807466E-6</v>
      </c>
      <c r="AS449" s="34">
        <f t="shared" si="417"/>
        <v>-1.1622112907616611E-6</v>
      </c>
      <c r="AT449" s="34">
        <f t="shared" si="418"/>
        <v>-1.2508282621226385E-5</v>
      </c>
      <c r="AU449" s="34">
        <f t="shared" si="419"/>
        <v>-6.1716570166403528E-5</v>
      </c>
      <c r="AV449" s="34">
        <f t="shared" si="420"/>
        <v>2.6511723870026316E-5</v>
      </c>
      <c r="AW449" s="53">
        <f t="shared" si="421"/>
        <v>4.1935004268633946E-4</v>
      </c>
      <c r="AX449" s="52">
        <f t="shared" si="422"/>
        <v>-5.3388387364350365E-6</v>
      </c>
      <c r="AY449" s="34">
        <f t="shared" si="423"/>
        <v>-5.6520670652648874E-6</v>
      </c>
      <c r="AZ449" s="34" t="e">
        <f t="shared" si="424"/>
        <v>#N/A</v>
      </c>
      <c r="BA449" s="34">
        <f t="shared" si="425"/>
        <v>3.0328107474941746E-5</v>
      </c>
      <c r="BB449" s="34">
        <f t="shared" si="426"/>
        <v>-2.4763851518283531E-6</v>
      </c>
      <c r="BC449" s="34">
        <f t="shared" si="427"/>
        <v>1.6111620522174519E-6</v>
      </c>
      <c r="BD449" s="34">
        <f t="shared" si="428"/>
        <v>-9.7349092782472724E-6</v>
      </c>
      <c r="BE449" s="34">
        <f t="shared" si="429"/>
        <v>-5.8943196823424415E-5</v>
      </c>
      <c r="BF449" s="34">
        <f t="shared" si="430"/>
        <v>2.9285097213005429E-5</v>
      </c>
      <c r="BG449" s="53">
        <f t="shared" si="431"/>
        <v>4.2212341602931858E-4</v>
      </c>
      <c r="BH449" s="32">
        <v>-1.4890906894216016E-6</v>
      </c>
      <c r="BI449" s="33">
        <v>-1.8023190182514526E-6</v>
      </c>
      <c r="BJ449" s="33"/>
      <c r="BK449" s="33">
        <v>3.4177855521955181E-5</v>
      </c>
      <c r="BL449" s="33">
        <v>1.3733628951850818E-6</v>
      </c>
      <c r="BM449" s="33">
        <v>5.4609100992308868E-6</v>
      </c>
      <c r="BN449" s="33">
        <v>-5.8851612312338375E-6</v>
      </c>
      <c r="BO449" s="33">
        <v>-5.509344877641098E-5</v>
      </c>
      <c r="BP449" s="33">
        <v>3.3134845260018864E-5</v>
      </c>
      <c r="BQ449" s="35">
        <v>4.2597316407633201E-4</v>
      </c>
      <c r="BR449" s="32">
        <v>-8.1122120794141495E-6</v>
      </c>
      <c r="BS449" s="33">
        <v>-8.4254404082440004E-6</v>
      </c>
      <c r="BT449" s="33"/>
      <c r="BU449" s="33">
        <v>2.7554734131962633E-5</v>
      </c>
      <c r="BV449" s="33">
        <v>-5.249758494807466E-6</v>
      </c>
      <c r="BW449" s="33">
        <v>-1.1622112907616611E-6</v>
      </c>
      <c r="BX449" s="33">
        <v>-1.2508282621226385E-5</v>
      </c>
      <c r="BY449" s="33">
        <v>-6.1716570166403528E-5</v>
      </c>
      <c r="BZ449" s="33">
        <v>2.6511723870026316E-5</v>
      </c>
      <c r="CA449" s="35">
        <v>4.1935004268633946E-4</v>
      </c>
      <c r="CB449" s="52">
        <v>-5.3388387364350365E-6</v>
      </c>
      <c r="CC449" s="34">
        <v>-5.6520670652648874E-6</v>
      </c>
      <c r="CD449" s="34"/>
      <c r="CE449" s="34">
        <v>3.0328107474941746E-5</v>
      </c>
      <c r="CF449" s="34">
        <v>-2.4763851518283531E-6</v>
      </c>
      <c r="CG449" s="34">
        <v>1.6111620522174519E-6</v>
      </c>
      <c r="CH449" s="34">
        <v>-9.7349092782472724E-6</v>
      </c>
      <c r="CI449" s="34">
        <v>-5.8943196823424415E-5</v>
      </c>
      <c r="CJ449" s="34">
        <v>2.9285097213005429E-5</v>
      </c>
      <c r="CK449" s="53">
        <v>4.2212341602931858E-4</v>
      </c>
      <c r="CL449" s="33">
        <v>0</v>
      </c>
      <c r="CM449" s="33">
        <f t="shared" si="444"/>
        <v>7.5286460169823322E-3</v>
      </c>
      <c r="CN449" s="33">
        <f t="shared" si="388"/>
        <v>3.7538643642021086E-3</v>
      </c>
      <c r="CO449" s="33">
        <f t="shared" si="389"/>
        <v>2.9749920915147499E-3</v>
      </c>
      <c r="CP449" s="33">
        <f t="shared" si="390"/>
        <v>3.1277790670014571E-3</v>
      </c>
      <c r="CQ449" s="33"/>
      <c r="CR449" s="33">
        <f t="shared" si="392"/>
        <v>2.5772395305787565E-3</v>
      </c>
      <c r="CS449" s="33">
        <f t="shared" si="393"/>
        <v>6.3685248796181426E-3</v>
      </c>
      <c r="CT449" s="33">
        <f t="shared" si="394"/>
        <v>6.6956212445370422E-3</v>
      </c>
      <c r="CU449" s="33">
        <f t="shared" si="395"/>
        <v>2.6555023466099392E-3</v>
      </c>
      <c r="CV449" s="33">
        <f t="shared" si="396"/>
        <v>4.4427531614621429E-3</v>
      </c>
      <c r="CW449" s="33">
        <f t="shared" si="397"/>
        <v>5.1784604011759772E-3</v>
      </c>
      <c r="CX449" s="35">
        <f t="shared" si="398"/>
        <v>5.7363209465322029E-3</v>
      </c>
    </row>
    <row r="450" spans="1:102" x14ac:dyDescent="0.3">
      <c r="A450" s="21">
        <v>43560</v>
      </c>
      <c r="B450" s="22">
        <v>2892.74</v>
      </c>
      <c r="C450" s="23">
        <v>5144.83</v>
      </c>
      <c r="D450" s="23">
        <v>5782.6949999999997</v>
      </c>
      <c r="E450" s="23">
        <f t="shared" si="432"/>
        <v>5119.5049717809652</v>
      </c>
      <c r="F450" s="23">
        <f>VLOOKUP($A450,Data!S$7:T$800,2,0)</f>
        <v>284.103229</v>
      </c>
      <c r="G450" s="23">
        <f>VLOOKUP($A450,Data!V$7:Y$800,4,0)</f>
        <v>28.024725459833856</v>
      </c>
      <c r="H450" s="23" t="e">
        <f>VLOOKUP($A450,Data!P$7:Q$800,2,0)</f>
        <v>#N/A</v>
      </c>
      <c r="I450" s="23">
        <f>VLOOKUP($A450,Data!K$7:N$800,4,0)</f>
        <v>53.368774344060924</v>
      </c>
      <c r="J450" s="23">
        <f>VLOOKUP($A450,Data!AA$7:AB$800,2,0)</f>
        <v>521.45339999999999</v>
      </c>
      <c r="K450" s="23">
        <f>VLOOKUP($A450,Data!AD$7:AE$800,2,0)</f>
        <v>52.687100000000001</v>
      </c>
      <c r="L450" s="23">
        <f>VLOOKUP($A450,Data!AL$7:AO$800,4,0)</f>
        <v>281.40962799975347</v>
      </c>
      <c r="M450" s="23">
        <f>VLOOKUP($A450,Data!AG$7:AJ$800,4,0)</f>
        <v>28.439182761048855</v>
      </c>
      <c r="N450" s="23">
        <f>VLOOKUP($A450,Data!AQ$7:AU$800,5,0)</f>
        <v>28.602919814874159</v>
      </c>
      <c r="O450" s="24">
        <f>VLOOKUP($A450,Data!AQ$7:AW$800,7,0)</f>
        <v>28.590176822886765</v>
      </c>
      <c r="P450" s="32">
        <f t="shared" si="399"/>
        <v>4.6363986816650993E-3</v>
      </c>
      <c r="Q450" s="33">
        <f t="shared" si="385"/>
        <v>4.6435789535348437E-3</v>
      </c>
      <c r="R450" s="33">
        <f t="shared" si="386"/>
        <v>4.6454489923133391E-3</v>
      </c>
      <c r="S450" s="34">
        <f t="shared" si="400"/>
        <v>4.6440914457161033E-3</v>
      </c>
      <c r="T450" s="33">
        <f t="shared" si="401"/>
        <v>4.6410636324178967E-3</v>
      </c>
      <c r="U450" s="33">
        <f t="shared" si="433"/>
        <v>4.6416008247704976E-3</v>
      </c>
      <c r="V450" s="33" t="e">
        <f t="shared" si="434"/>
        <v>#N/A</v>
      </c>
      <c r="W450" s="33">
        <f t="shared" si="435"/>
        <v>4.5770779934091177E-3</v>
      </c>
      <c r="X450" s="33">
        <f t="shared" si="436"/>
        <v>4.6414150006077737E-3</v>
      </c>
      <c r="Y450" s="33">
        <f t="shared" si="437"/>
        <v>4.6564930619779066E-3</v>
      </c>
      <c r="Z450" s="33">
        <f t="shared" si="438"/>
        <v>4.6249565835627671E-3</v>
      </c>
      <c r="AA450" s="33">
        <f t="shared" si="439"/>
        <v>4.5651790390510705E-3</v>
      </c>
      <c r="AB450" s="33">
        <f t="shared" si="440"/>
        <v>4.6550361389723349E-3</v>
      </c>
      <c r="AC450" s="35">
        <f t="shared" si="441"/>
        <v>3.7957817853173648E-3</v>
      </c>
      <c r="AD450" s="32">
        <f t="shared" si="402"/>
        <v>-2.5153211169470779E-6</v>
      </c>
      <c r="AE450" s="33">
        <f t="shared" si="403"/>
        <v>-1.9781287643461098E-6</v>
      </c>
      <c r="AF450" s="33" t="e">
        <f t="shared" si="404"/>
        <v>#N/A</v>
      </c>
      <c r="AG450" s="33">
        <f t="shared" si="405"/>
        <v>-6.6500960125726039E-5</v>
      </c>
      <c r="AH450" s="33">
        <f t="shared" si="406"/>
        <v>-2.1639529270700564E-6</v>
      </c>
      <c r="AI450" s="33">
        <f t="shared" si="407"/>
        <v>1.2914108443062844E-5</v>
      </c>
      <c r="AJ450" s="33">
        <f t="shared" si="408"/>
        <v>-1.8622369972076669E-5</v>
      </c>
      <c r="AK450" s="33">
        <f t="shared" si="409"/>
        <v>-7.8399914483773259E-5</v>
      </c>
      <c r="AL450" s="33">
        <f t="shared" si="410"/>
        <v>1.1457185437491191E-5</v>
      </c>
      <c r="AM450" s="35">
        <f t="shared" si="411"/>
        <v>-8.4779716821747897E-4</v>
      </c>
      <c r="AN450" s="52">
        <f t="shared" si="412"/>
        <v>-4.38535989544242E-6</v>
      </c>
      <c r="AO450" s="34">
        <f t="shared" si="413"/>
        <v>-3.8481675428414519E-6</v>
      </c>
      <c r="AP450" s="34" t="e">
        <f t="shared" si="414"/>
        <v>#N/A</v>
      </c>
      <c r="AQ450" s="34">
        <f t="shared" si="415"/>
        <v>-6.8370998904221381E-5</v>
      </c>
      <c r="AR450" s="34">
        <f t="shared" si="416"/>
        <v>-4.0339917055653984E-6</v>
      </c>
      <c r="AS450" s="34">
        <f t="shared" si="417"/>
        <v>1.1044069664567502E-5</v>
      </c>
      <c r="AT450" s="34">
        <f t="shared" si="418"/>
        <v>-2.0492408750572011E-5</v>
      </c>
      <c r="AU450" s="34">
        <f t="shared" si="419"/>
        <v>-8.0269953262268601E-5</v>
      </c>
      <c r="AV450" s="34">
        <f t="shared" si="420"/>
        <v>9.5871466589958487E-6</v>
      </c>
      <c r="AW450" s="53">
        <f t="shared" si="421"/>
        <v>-8.4966720699597431E-4</v>
      </c>
      <c r="AX450" s="52">
        <f t="shared" si="422"/>
        <v>-3.0278132983063699E-6</v>
      </c>
      <c r="AY450" s="34">
        <f t="shared" si="423"/>
        <v>-2.4906209457054018E-6</v>
      </c>
      <c r="AZ450" s="34" t="e">
        <f t="shared" si="424"/>
        <v>#N/A</v>
      </c>
      <c r="BA450" s="34">
        <f t="shared" si="425"/>
        <v>-6.7013452307085331E-5</v>
      </c>
      <c r="BB450" s="34">
        <f t="shared" si="426"/>
        <v>-2.6764451084293484E-6</v>
      </c>
      <c r="BC450" s="34">
        <f t="shared" si="427"/>
        <v>1.2401616261703552E-5</v>
      </c>
      <c r="BD450" s="34">
        <f t="shared" si="428"/>
        <v>-1.9134862153435961E-5</v>
      </c>
      <c r="BE450" s="34">
        <f t="shared" si="429"/>
        <v>-7.8912406665132551E-5</v>
      </c>
      <c r="BF450" s="34">
        <f t="shared" si="430"/>
        <v>1.0944693256131899E-5</v>
      </c>
      <c r="BG450" s="53">
        <f t="shared" si="431"/>
        <v>-8.4830966039883826E-4</v>
      </c>
      <c r="BH450" s="32">
        <v>-2.5153211169470779E-6</v>
      </c>
      <c r="BI450" s="33">
        <v>-1.9781287643461098E-6</v>
      </c>
      <c r="BJ450" s="33"/>
      <c r="BK450" s="33">
        <v>-6.6500960125726039E-5</v>
      </c>
      <c r="BL450" s="33">
        <v>-2.1639529270700564E-6</v>
      </c>
      <c r="BM450" s="33">
        <v>1.2914108443062844E-5</v>
      </c>
      <c r="BN450" s="33">
        <v>-1.8622369972076669E-5</v>
      </c>
      <c r="BO450" s="33">
        <v>-7.8399914483773259E-5</v>
      </c>
      <c r="BP450" s="33">
        <v>1.1457185437491191E-5</v>
      </c>
      <c r="BQ450" s="35">
        <v>-8.4779716821747897E-4</v>
      </c>
      <c r="BR450" s="32">
        <v>-4.38535989544242E-6</v>
      </c>
      <c r="BS450" s="33">
        <v>-3.8481675428414519E-6</v>
      </c>
      <c r="BT450" s="33"/>
      <c r="BU450" s="33">
        <v>-6.8370998904221381E-5</v>
      </c>
      <c r="BV450" s="33">
        <v>-4.0339917055653984E-6</v>
      </c>
      <c r="BW450" s="33">
        <v>1.1044069664567502E-5</v>
      </c>
      <c r="BX450" s="33">
        <v>-2.0492408750572011E-5</v>
      </c>
      <c r="BY450" s="33">
        <v>-8.0269953262268601E-5</v>
      </c>
      <c r="BZ450" s="33">
        <v>9.5871466589958487E-6</v>
      </c>
      <c r="CA450" s="35">
        <v>-8.4966720699597431E-4</v>
      </c>
      <c r="CB450" s="52">
        <v>-3.0278132983063699E-6</v>
      </c>
      <c r="CC450" s="34">
        <v>-2.4906209457054018E-6</v>
      </c>
      <c r="CD450" s="34"/>
      <c r="CE450" s="34">
        <v>-6.7013452307085331E-5</v>
      </c>
      <c r="CF450" s="34">
        <v>-2.6764451084293484E-6</v>
      </c>
      <c r="CG450" s="34">
        <v>1.2401616261703552E-5</v>
      </c>
      <c r="CH450" s="34">
        <v>-1.9134862153435961E-5</v>
      </c>
      <c r="CI450" s="34">
        <v>-7.8912406665132551E-5</v>
      </c>
      <c r="CJ450" s="34">
        <v>1.0944693256131899E-5</v>
      </c>
      <c r="CK450" s="53">
        <v>-8.4830966039883826E-4</v>
      </c>
      <c r="CL450" s="33">
        <v>0</v>
      </c>
      <c r="CM450" s="33">
        <f t="shared" si="444"/>
        <v>7.5219801378763052E-3</v>
      </c>
      <c r="CN450" s="33">
        <f t="shared" si="388"/>
        <v>3.7500042686440249E-3</v>
      </c>
      <c r="CO450" s="33">
        <f t="shared" si="389"/>
        <v>2.976484034020288E-3</v>
      </c>
      <c r="CP450" s="33">
        <f t="shared" si="390"/>
        <v>3.1295851133570363E-3</v>
      </c>
      <c r="CQ450" s="33"/>
      <c r="CR450" s="33">
        <f t="shared" si="392"/>
        <v>2.5430110191984046E-3</v>
      </c>
      <c r="CS450" s="33">
        <f t="shared" si="393"/>
        <v>6.3671442348620655E-3</v>
      </c>
      <c r="CT450" s="33">
        <f t="shared" si="394"/>
        <v>6.6901296176089531E-3</v>
      </c>
      <c r="CU450" s="33">
        <f t="shared" si="395"/>
        <v>2.6613969263691306E-3</v>
      </c>
      <c r="CV450" s="33">
        <f t="shared" si="396"/>
        <v>4.4980358607069615E-3</v>
      </c>
      <c r="CW450" s="33">
        <f t="shared" si="397"/>
        <v>5.1451903143613364E-3</v>
      </c>
      <c r="CX450" s="35">
        <f t="shared" si="398"/>
        <v>5.308539642546295E-3</v>
      </c>
    </row>
    <row r="451" spans="1:102" x14ac:dyDescent="0.3">
      <c r="A451" s="21">
        <v>43559</v>
      </c>
      <c r="B451" s="22">
        <v>2879.39</v>
      </c>
      <c r="C451" s="23">
        <v>5121.05</v>
      </c>
      <c r="D451" s="23">
        <v>5755.9560000000001</v>
      </c>
      <c r="E451" s="23">
        <f t="shared" si="432"/>
        <v>5095.8394274870298</v>
      </c>
      <c r="F451" s="23">
        <f>VLOOKUP($A451,Data!S$7:T$800,2,0)</f>
        <v>282.79077899999999</v>
      </c>
      <c r="G451" s="23">
        <f>VLOOKUP($A451,Data!V$7:Y$800,4,0)</f>
        <v>27.895246859005919</v>
      </c>
      <c r="H451" s="23" t="e">
        <f>VLOOKUP($A451,Data!P$7:Q$800,2,0)</f>
        <v>#N/A</v>
      </c>
      <c r="I451" s="23">
        <f>VLOOKUP($A451,Data!K$7:N$800,4,0)</f>
        <v>53.125614264126256</v>
      </c>
      <c r="J451" s="23">
        <f>VLOOKUP($A451,Data!AA$7:AB$800,2,0)</f>
        <v>519.04430000000002</v>
      </c>
      <c r="K451" s="23">
        <f>VLOOKUP($A451,Data!AD$7:AE$800,2,0)</f>
        <v>52.442900000000002</v>
      </c>
      <c r="L451" s="23">
        <f>VLOOKUP($A451,Data!AL$7:AO$800,4,0)</f>
        <v>280.11411239149959</v>
      </c>
      <c r="M451" s="23">
        <f>VLOOKUP($A451,Data!AG$7:AJ$800,4,0)</f>
        <v>28.309942803565285</v>
      </c>
      <c r="N451" s="23">
        <f>VLOOKUP($A451,Data!AQ$7:AU$800,5,0)</f>
        <v>28.470389124608502</v>
      </c>
      <c r="O451" s="24">
        <f>VLOOKUP($A451,Data!AQ$7:AW$800,7,0)</f>
        <v>28.48206511890022</v>
      </c>
      <c r="P451" s="32">
        <f t="shared" si="399"/>
        <v>2.0846384074615365E-3</v>
      </c>
      <c r="Q451" s="33">
        <f t="shared" si="385"/>
        <v>2.2448028996513436E-3</v>
      </c>
      <c r="R451" s="33">
        <f t="shared" si="386"/>
        <v>2.313383441259198E-3</v>
      </c>
      <c r="S451" s="34">
        <f t="shared" si="400"/>
        <v>2.2790716861895489E-3</v>
      </c>
      <c r="T451" s="33">
        <f t="shared" si="401"/>
        <v>2.2746208805413115E-3</v>
      </c>
      <c r="U451" s="33">
        <f t="shared" si="433"/>
        <v>2.2721887087311377E-3</v>
      </c>
      <c r="V451" s="33" t="e">
        <f t="shared" si="434"/>
        <v>#N/A</v>
      </c>
      <c r="W451" s="33">
        <f t="shared" si="435"/>
        <v>2.3857588548357178E-3</v>
      </c>
      <c r="X451" s="33">
        <f t="shared" si="436"/>
        <v>2.3109115500390409E-3</v>
      </c>
      <c r="Y451" s="33">
        <f t="shared" si="437"/>
        <v>2.295366455923542E-3</v>
      </c>
      <c r="Z451" s="33">
        <f t="shared" si="438"/>
        <v>2.2998859273273276E-3</v>
      </c>
      <c r="AA451" s="33">
        <f t="shared" si="439"/>
        <v>2.2689099474244578E-3</v>
      </c>
      <c r="AB451" s="33">
        <f t="shared" si="440"/>
        <v>2.2563971546702977E-3</v>
      </c>
      <c r="AC451" s="35">
        <f t="shared" si="441"/>
        <v>1.9714642072812261E-3</v>
      </c>
      <c r="AD451" s="32">
        <f t="shared" si="402"/>
        <v>2.9817980889967899E-5</v>
      </c>
      <c r="AE451" s="33">
        <f t="shared" si="403"/>
        <v>2.7385809079794043E-5</v>
      </c>
      <c r="AF451" s="33" t="e">
        <f t="shared" si="404"/>
        <v>#N/A</v>
      </c>
      <c r="AG451" s="33">
        <f t="shared" si="405"/>
        <v>1.409559551843742E-4</v>
      </c>
      <c r="AH451" s="33">
        <f t="shared" si="406"/>
        <v>6.610865038769731E-5</v>
      </c>
      <c r="AI451" s="33">
        <f t="shared" si="407"/>
        <v>5.056355627219844E-5</v>
      </c>
      <c r="AJ451" s="33">
        <f t="shared" si="408"/>
        <v>5.5083027675983942E-5</v>
      </c>
      <c r="AK451" s="33">
        <f t="shared" si="409"/>
        <v>2.4107047773114232E-5</v>
      </c>
      <c r="AL451" s="33">
        <f t="shared" si="410"/>
        <v>1.1594255018954058E-5</v>
      </c>
      <c r="AM451" s="35">
        <f t="shared" si="411"/>
        <v>-2.7333869237011754E-4</v>
      </c>
      <c r="AN451" s="52">
        <f t="shared" si="412"/>
        <v>-3.8762560717886529E-5</v>
      </c>
      <c r="AO451" s="34">
        <f t="shared" si="413"/>
        <v>-4.1194732528060385E-5</v>
      </c>
      <c r="AP451" s="34" t="e">
        <f t="shared" si="414"/>
        <v>#N/A</v>
      </c>
      <c r="AQ451" s="34">
        <f t="shared" si="415"/>
        <v>7.2375413576519776E-5</v>
      </c>
      <c r="AR451" s="34">
        <f t="shared" si="416"/>
        <v>-2.4718912201571186E-6</v>
      </c>
      <c r="AS451" s="34">
        <f t="shared" si="417"/>
        <v>-1.8016985335655988E-5</v>
      </c>
      <c r="AT451" s="34">
        <f t="shared" si="418"/>
        <v>-1.3497513931870486E-5</v>
      </c>
      <c r="AU451" s="34">
        <f t="shared" si="419"/>
        <v>-4.4473493834740196E-5</v>
      </c>
      <c r="AV451" s="34">
        <f t="shared" si="420"/>
        <v>-5.698628658890037E-5</v>
      </c>
      <c r="AW451" s="53">
        <f t="shared" si="421"/>
        <v>-3.4191923397797197E-4</v>
      </c>
      <c r="AX451" s="52">
        <f t="shared" si="422"/>
        <v>-4.4508056482595038E-6</v>
      </c>
      <c r="AY451" s="34">
        <f t="shared" si="423"/>
        <v>-6.8829774584333592E-6</v>
      </c>
      <c r="AZ451" s="34" t="e">
        <f t="shared" si="424"/>
        <v>#N/A</v>
      </c>
      <c r="BA451" s="34">
        <f t="shared" si="425"/>
        <v>1.066871686461468E-4</v>
      </c>
      <c r="BB451" s="34">
        <f t="shared" si="426"/>
        <v>3.1839863849469907E-5</v>
      </c>
      <c r="BC451" s="34">
        <f t="shared" si="427"/>
        <v>1.6294769733971037E-5</v>
      </c>
      <c r="BD451" s="34">
        <f t="shared" si="428"/>
        <v>2.081424113775654E-5</v>
      </c>
      <c r="BE451" s="34">
        <f t="shared" si="429"/>
        <v>-1.0161738765113171E-5</v>
      </c>
      <c r="BF451" s="34">
        <f t="shared" si="430"/>
        <v>-2.2674531519273344E-5</v>
      </c>
      <c r="BG451" s="53">
        <f t="shared" si="431"/>
        <v>-3.0760747890834494E-4</v>
      </c>
      <c r="BH451" s="32">
        <v>2.9817980889967899E-5</v>
      </c>
      <c r="BI451" s="33">
        <v>2.7385809079794043E-5</v>
      </c>
      <c r="BJ451" s="33"/>
      <c r="BK451" s="33">
        <v>1.409559551843742E-4</v>
      </c>
      <c r="BL451" s="33">
        <v>6.610865038769731E-5</v>
      </c>
      <c r="BM451" s="33">
        <v>5.056355627219844E-5</v>
      </c>
      <c r="BN451" s="33">
        <v>5.5083027675983942E-5</v>
      </c>
      <c r="BO451" s="33">
        <v>2.4107047773114232E-5</v>
      </c>
      <c r="BP451" s="33">
        <v>1.1594255018954058E-5</v>
      </c>
      <c r="BQ451" s="35">
        <v>-2.7333869237011754E-4</v>
      </c>
      <c r="BR451" s="32">
        <v>-3.8762560717886529E-5</v>
      </c>
      <c r="BS451" s="33">
        <v>-4.1194732528060385E-5</v>
      </c>
      <c r="BT451" s="33"/>
      <c r="BU451" s="33">
        <v>7.2375413576519776E-5</v>
      </c>
      <c r="BV451" s="33">
        <v>-2.4718912201571186E-6</v>
      </c>
      <c r="BW451" s="33">
        <v>-1.8016985335655988E-5</v>
      </c>
      <c r="BX451" s="33">
        <v>-1.3497513931870486E-5</v>
      </c>
      <c r="BY451" s="33">
        <v>-4.4473493834740196E-5</v>
      </c>
      <c r="BZ451" s="33">
        <v>-5.698628658890037E-5</v>
      </c>
      <c r="CA451" s="35">
        <v>-3.4191923397797197E-4</v>
      </c>
      <c r="CB451" s="52">
        <v>-4.4508056482595038E-6</v>
      </c>
      <c r="CC451" s="34">
        <v>-6.8829774584333592E-6</v>
      </c>
      <c r="CD451" s="34"/>
      <c r="CE451" s="34">
        <v>1.066871686461468E-4</v>
      </c>
      <c r="CF451" s="34">
        <v>3.1839863849469907E-5</v>
      </c>
      <c r="CG451" s="34">
        <v>1.6294769733971037E-5</v>
      </c>
      <c r="CH451" s="34">
        <v>2.081424113775654E-5</v>
      </c>
      <c r="CI451" s="34">
        <v>-1.0161738765113171E-5</v>
      </c>
      <c r="CJ451" s="34">
        <v>-2.2674531519273344E-5</v>
      </c>
      <c r="CK451" s="53">
        <v>-3.0760747890834494E-4</v>
      </c>
      <c r="CL451" s="33">
        <v>0</v>
      </c>
      <c r="CM451" s="33">
        <f t="shared" si="444"/>
        <v>7.5201047447464031E-3</v>
      </c>
      <c r="CN451" s="33">
        <f t="shared" si="388"/>
        <v>3.7494922325573832E-3</v>
      </c>
      <c r="CO451" s="33">
        <f t="shared" si="389"/>
        <v>2.9789951875276444E-3</v>
      </c>
      <c r="CP451" s="33">
        <f t="shared" si="390"/>
        <v>3.1315602649784058E-3</v>
      </c>
      <c r="CQ451" s="33"/>
      <c r="CR451" s="33">
        <f t="shared" si="392"/>
        <v>2.6093773282263033E-3</v>
      </c>
      <c r="CS451" s="33">
        <f t="shared" si="393"/>
        <v>6.3693119049332836E-3</v>
      </c>
      <c r="CT451" s="33">
        <f t="shared" si="394"/>
        <v>6.6771893682877614E-3</v>
      </c>
      <c r="CU451" s="33">
        <f t="shared" si="395"/>
        <v>2.6799828985455409E-3</v>
      </c>
      <c r="CV451" s="33">
        <f t="shared" si="396"/>
        <v>4.5764305350932677E-3</v>
      </c>
      <c r="CW451" s="33">
        <f t="shared" si="397"/>
        <v>5.1337275391574178E-3</v>
      </c>
      <c r="CX451" s="35">
        <f t="shared" si="398"/>
        <v>6.1576144728650029E-3</v>
      </c>
    </row>
    <row r="452" spans="1:102" x14ac:dyDescent="0.3">
      <c r="A452" s="21">
        <v>43558</v>
      </c>
      <c r="B452" s="22">
        <v>2873.4</v>
      </c>
      <c r="C452" s="23">
        <v>5109.58</v>
      </c>
      <c r="D452" s="23">
        <v>5742.6710000000003</v>
      </c>
      <c r="E452" s="23">
        <f t="shared" si="432"/>
        <v>5084.2520525885238</v>
      </c>
      <c r="F452" s="23">
        <f>VLOOKUP($A452,Data!S$7:T$800,2,0)</f>
        <v>282.14899700000001</v>
      </c>
      <c r="G452" s="23">
        <f>VLOOKUP($A452,Data!V$7:Y$800,4,0)</f>
        <v>27.832007286308645</v>
      </c>
      <c r="H452" s="23" t="e">
        <f>VLOOKUP($A452,Data!P$7:Q$800,2,0)</f>
        <v>#N/A</v>
      </c>
      <c r="I452" s="23">
        <f>VLOOKUP($A452,Data!K$7:N$800,4,0)</f>
        <v>52.999171022560233</v>
      </c>
      <c r="J452" s="23">
        <f>VLOOKUP($A452,Data!AA$7:AB$800,2,0)</f>
        <v>517.84760000000006</v>
      </c>
      <c r="K452" s="23">
        <f>VLOOKUP($A452,Data!AD$7:AE$800,2,0)</f>
        <v>52.322800000000001</v>
      </c>
      <c r="L452" s="23">
        <f>VLOOKUP($A452,Data!AL$7:AO$800,4,0)</f>
        <v>279.47136014321518</v>
      </c>
      <c r="M452" s="23">
        <f>VLOOKUP($A452,Data!AG$7:AJ$800,4,0)</f>
        <v>28.245855501045451</v>
      </c>
      <c r="N452" s="23">
        <f>VLOOKUP($A452,Data!AQ$7:AU$800,5,0)</f>
        <v>28.406293245354952</v>
      </c>
      <c r="O452" s="24">
        <f>VLOOKUP($A452,Data!AQ$7:AW$800,7,0)</f>
        <v>28.426024229576303</v>
      </c>
      <c r="P452" s="32">
        <f t="shared" si="399"/>
        <v>2.1484075277968806E-3</v>
      </c>
      <c r="Q452" s="33">
        <f t="shared" si="385"/>
        <v>2.1496012646560203E-3</v>
      </c>
      <c r="R452" s="33">
        <f t="shared" si="386"/>
        <v>2.1494309077589868E-3</v>
      </c>
      <c r="S452" s="34">
        <f t="shared" si="400"/>
        <v>2.1492774007646708E-3</v>
      </c>
      <c r="T452" s="33">
        <f t="shared" si="401"/>
        <v>2.1588279240041253E-3</v>
      </c>
      <c r="U452" s="33">
        <f t="shared" si="433"/>
        <v>2.1575631716659327E-3</v>
      </c>
      <c r="V452" s="33" t="e">
        <f t="shared" si="434"/>
        <v>#N/A</v>
      </c>
      <c r="W452" s="33">
        <f t="shared" si="435"/>
        <v>2.0228025009192407E-3</v>
      </c>
      <c r="X452" s="33">
        <f t="shared" si="436"/>
        <v>2.1463467498550326E-3</v>
      </c>
      <c r="Y452" s="33">
        <f t="shared" si="437"/>
        <v>2.1643446249555165E-3</v>
      </c>
      <c r="Z452" s="33">
        <f t="shared" si="438"/>
        <v>2.1713899335338294E-3</v>
      </c>
      <c r="AA452" s="33">
        <f t="shared" si="439"/>
        <v>2.3658455287738356E-3</v>
      </c>
      <c r="AB452" s="33">
        <f t="shared" si="440"/>
        <v>2.1593848841447993E-3</v>
      </c>
      <c r="AC452" s="35">
        <f t="shared" si="441"/>
        <v>1.7007597594407287E-3</v>
      </c>
      <c r="AD452" s="32">
        <f t="shared" si="402"/>
        <v>9.2266593481049597E-6</v>
      </c>
      <c r="AE452" s="33">
        <f t="shared" si="403"/>
        <v>7.9619070099123945E-6</v>
      </c>
      <c r="AF452" s="33" t="e">
        <f t="shared" si="404"/>
        <v>#N/A</v>
      </c>
      <c r="AG452" s="33">
        <f t="shared" si="405"/>
        <v>-1.2679876373677956E-4</v>
      </c>
      <c r="AH452" s="33">
        <f t="shared" si="406"/>
        <v>-3.2545148009877067E-6</v>
      </c>
      <c r="AI452" s="33">
        <f t="shared" si="407"/>
        <v>1.4743360299496189E-5</v>
      </c>
      <c r="AJ452" s="33">
        <f t="shared" si="408"/>
        <v>2.1788668877809059E-5</v>
      </c>
      <c r="AK452" s="33">
        <f t="shared" si="409"/>
        <v>2.1624426411781528E-4</v>
      </c>
      <c r="AL452" s="33">
        <f t="shared" si="410"/>
        <v>9.7836194887790384E-6</v>
      </c>
      <c r="AM452" s="35">
        <f t="shared" si="411"/>
        <v>-4.4884150521529165E-4</v>
      </c>
      <c r="AN452" s="52">
        <f t="shared" si="412"/>
        <v>9.3970162451384454E-6</v>
      </c>
      <c r="AO452" s="34">
        <f t="shared" si="413"/>
        <v>8.1322639069458802E-6</v>
      </c>
      <c r="AP452" s="34" t="e">
        <f t="shared" si="414"/>
        <v>#N/A</v>
      </c>
      <c r="AQ452" s="34">
        <f t="shared" si="415"/>
        <v>-1.2662840683974608E-4</v>
      </c>
      <c r="AR452" s="34">
        <f t="shared" si="416"/>
        <v>-3.0841579039542211E-6</v>
      </c>
      <c r="AS452" s="34">
        <f t="shared" si="417"/>
        <v>1.4913717196529674E-5</v>
      </c>
      <c r="AT452" s="34">
        <f t="shared" si="418"/>
        <v>2.1959025774842544E-5</v>
      </c>
      <c r="AU452" s="34">
        <f t="shared" si="419"/>
        <v>2.1641462101484876E-4</v>
      </c>
      <c r="AV452" s="34">
        <f t="shared" si="420"/>
        <v>9.9539763858125241E-6</v>
      </c>
      <c r="AW452" s="53">
        <f t="shared" si="421"/>
        <v>-4.4867114831825816E-4</v>
      </c>
      <c r="AX452" s="52">
        <f t="shared" si="422"/>
        <v>9.5505232393655604E-6</v>
      </c>
      <c r="AY452" s="34">
        <f t="shared" si="423"/>
        <v>8.2857709011729952E-6</v>
      </c>
      <c r="AZ452" s="34" t="e">
        <f t="shared" si="424"/>
        <v>#N/A</v>
      </c>
      <c r="BA452" s="34">
        <f t="shared" si="425"/>
        <v>-1.2647489984551896E-4</v>
      </c>
      <c r="BB452" s="34">
        <f t="shared" si="426"/>
        <v>-2.9306509097271061E-6</v>
      </c>
      <c r="BC452" s="34">
        <f t="shared" si="427"/>
        <v>1.5067224190756789E-5</v>
      </c>
      <c r="BD452" s="34">
        <f t="shared" si="428"/>
        <v>2.2112532769069659E-5</v>
      </c>
      <c r="BE452" s="34">
        <f t="shared" si="429"/>
        <v>2.1656812800907588E-4</v>
      </c>
      <c r="BF452" s="34">
        <f t="shared" si="430"/>
        <v>1.0107483380039639E-5</v>
      </c>
      <c r="BG452" s="53">
        <f t="shared" si="431"/>
        <v>-4.4851764132403105E-4</v>
      </c>
      <c r="BH452" s="32">
        <v>9.2266593481049597E-6</v>
      </c>
      <c r="BI452" s="33">
        <v>7.9619070099123945E-6</v>
      </c>
      <c r="BJ452" s="33"/>
      <c r="BK452" s="33">
        <v>-1.2679876373677956E-4</v>
      </c>
      <c r="BL452" s="33">
        <v>-3.2545148009877067E-6</v>
      </c>
      <c r="BM452" s="33">
        <v>1.4743360299496189E-5</v>
      </c>
      <c r="BN452" s="33">
        <v>2.1788668877809059E-5</v>
      </c>
      <c r="BO452" s="33">
        <v>2.1624426411781528E-4</v>
      </c>
      <c r="BP452" s="33">
        <v>9.7836194887790384E-6</v>
      </c>
      <c r="BQ452" s="35">
        <v>-4.4884150521529165E-4</v>
      </c>
      <c r="BR452" s="32">
        <v>9.3970162451384454E-6</v>
      </c>
      <c r="BS452" s="33">
        <v>8.1322639069458802E-6</v>
      </c>
      <c r="BT452" s="33"/>
      <c r="BU452" s="33">
        <v>-1.2662840683974608E-4</v>
      </c>
      <c r="BV452" s="33">
        <v>-3.0841579039542211E-6</v>
      </c>
      <c r="BW452" s="33">
        <v>1.4913717196529674E-5</v>
      </c>
      <c r="BX452" s="33">
        <v>2.1959025774842544E-5</v>
      </c>
      <c r="BY452" s="33">
        <v>2.1641462101484876E-4</v>
      </c>
      <c r="BZ452" s="33">
        <v>9.9539763858125241E-6</v>
      </c>
      <c r="CA452" s="35">
        <v>-4.4867114831825816E-4</v>
      </c>
      <c r="CB452" s="52">
        <v>9.5505232393655604E-6</v>
      </c>
      <c r="CC452" s="34">
        <v>8.2857709011729952E-6</v>
      </c>
      <c r="CD452" s="34"/>
      <c r="CE452" s="34">
        <v>-1.2647489984551896E-4</v>
      </c>
      <c r="CF452" s="34">
        <v>-2.9306509097271061E-6</v>
      </c>
      <c r="CG452" s="34">
        <v>1.5067224190756789E-5</v>
      </c>
      <c r="CH452" s="34">
        <v>2.2112532769069659E-5</v>
      </c>
      <c r="CI452" s="34">
        <v>2.1656812800907588E-4</v>
      </c>
      <c r="CJ452" s="34">
        <v>1.0107483380039639E-5</v>
      </c>
      <c r="CK452" s="53">
        <v>-4.4851764132403105E-4</v>
      </c>
      <c r="CL452" s="33">
        <v>0</v>
      </c>
      <c r="CM452" s="33">
        <f t="shared" si="444"/>
        <v>7.4511679475270931E-3</v>
      </c>
      <c r="CN452" s="33">
        <f t="shared" si="388"/>
        <v>3.7151731710711733E-3</v>
      </c>
      <c r="CO452" s="33">
        <f t="shared" si="389"/>
        <v>2.9491562512833358E-3</v>
      </c>
      <c r="CP452" s="33">
        <f t="shared" si="390"/>
        <v>3.1041509746667639E-3</v>
      </c>
      <c r="CQ452" s="33"/>
      <c r="CR452" s="33">
        <f t="shared" si="392"/>
        <v>2.4683899277071486E-3</v>
      </c>
      <c r="CS452" s="33">
        <f t="shared" si="393"/>
        <v>6.302935577752633E-3</v>
      </c>
      <c r="CT452" s="33">
        <f t="shared" si="394"/>
        <v>6.6264047588640018E-3</v>
      </c>
      <c r="CU452" s="33">
        <f t="shared" si="395"/>
        <v>2.6248789820193519E-3</v>
      </c>
      <c r="CV452" s="33">
        <f t="shared" si="396"/>
        <v>4.5522679857392667E-3</v>
      </c>
      <c r="CW452" s="33">
        <f t="shared" si="397"/>
        <v>5.1220999987411364E-3</v>
      </c>
      <c r="CX452" s="35">
        <f t="shared" si="398"/>
        <v>6.4320951506913193E-3</v>
      </c>
    </row>
    <row r="453" spans="1:102" x14ac:dyDescent="0.3">
      <c r="A453" s="21">
        <v>43557</v>
      </c>
      <c r="B453" s="22">
        <v>2867.24</v>
      </c>
      <c r="C453" s="23">
        <v>5098.62</v>
      </c>
      <c r="D453" s="23">
        <v>5730.3540000000003</v>
      </c>
      <c r="E453" s="23">
        <f t="shared" si="432"/>
        <v>5073.3480203421877</v>
      </c>
      <c r="F453" s="23">
        <f>VLOOKUP($A453,Data!S$7:T$800,2,0)</f>
        <v>281.54119800000001</v>
      </c>
      <c r="G453" s="23">
        <f>VLOOKUP($A453,Data!V$7:Y$800,4,0)</f>
        <v>27.772087253649879</v>
      </c>
      <c r="H453" s="23" t="e">
        <f>VLOOKUP($A453,Data!P$7:Q$800,2,0)</f>
        <v>#N/A</v>
      </c>
      <c r="I453" s="23">
        <f>VLOOKUP($A453,Data!K$7:N$800,4,0)</f>
        <v>52.892180587388985</v>
      </c>
      <c r="J453" s="23">
        <f>VLOOKUP($A453,Data!AA$7:AB$800,2,0)</f>
        <v>516.73850000000004</v>
      </c>
      <c r="K453" s="23">
        <f>VLOOKUP($A453,Data!AD$7:AE$800,2,0)</f>
        <v>52.209800000000001</v>
      </c>
      <c r="L453" s="23">
        <f>VLOOKUP($A453,Data!AL$7:AO$800,4,0)</f>
        <v>278.86583367915773</v>
      </c>
      <c r="M453" s="23">
        <f>VLOOKUP($A453,Data!AG$7:AJ$800,4,0)</f>
        <v>28.179187895358737</v>
      </c>
      <c r="N453" s="23">
        <f>VLOOKUP($A453,Data!AQ$7:AU$800,5,0)</f>
        <v>28.345085296625626</v>
      </c>
      <c r="O453" s="24">
        <f>VLOOKUP($A453,Data!AQ$7:AW$800,7,0)</f>
        <v>28.377760476494831</v>
      </c>
      <c r="P453" s="32">
        <f t="shared" si="399"/>
        <v>1.7438676892522764E-5</v>
      </c>
      <c r="Q453" s="33">
        <f t="shared" si="385"/>
        <v>4.3150792405466376E-5</v>
      </c>
      <c r="R453" s="33">
        <f t="shared" si="386"/>
        <v>5.4624390994684191E-5</v>
      </c>
      <c r="S453" s="34">
        <f t="shared" si="400"/>
        <v>4.9046533879359976E-5</v>
      </c>
      <c r="T453" s="33">
        <f t="shared" si="401"/>
        <v>4.2208748314509492E-5</v>
      </c>
      <c r="U453" s="33">
        <f t="shared" si="433"/>
        <v>4.126896533174218E-5</v>
      </c>
      <c r="V453" s="33" t="e">
        <f t="shared" si="434"/>
        <v>#N/A</v>
      </c>
      <c r="W453" s="33">
        <f t="shared" si="435"/>
        <v>1.8392495861685454E-4</v>
      </c>
      <c r="X453" s="33">
        <f t="shared" si="436"/>
        <v>5.2253530258283831E-5</v>
      </c>
      <c r="Y453" s="33">
        <f t="shared" si="437"/>
        <v>5.7463778664779142E-5</v>
      </c>
      <c r="Z453" s="33">
        <f t="shared" si="438"/>
        <v>3.7643489663174989E-5</v>
      </c>
      <c r="AA453" s="33">
        <f t="shared" si="439"/>
        <v>4.7867220492658902E-5</v>
      </c>
      <c r="AB453" s="33">
        <f t="shared" si="440"/>
        <v>5.4071891195883737E-5</v>
      </c>
      <c r="AC453" s="35">
        <f t="shared" si="441"/>
        <v>2.8513558822529372E-3</v>
      </c>
      <c r="AD453" s="32">
        <f t="shared" si="402"/>
        <v>-9.4204409095688391E-7</v>
      </c>
      <c r="AE453" s="33">
        <f t="shared" si="403"/>
        <v>-1.881827073724196E-6</v>
      </c>
      <c r="AF453" s="33" t="e">
        <f t="shared" si="404"/>
        <v>#N/A</v>
      </c>
      <c r="AG453" s="33">
        <f t="shared" si="405"/>
        <v>1.4077416621138816E-4</v>
      </c>
      <c r="AH453" s="33">
        <f t="shared" si="406"/>
        <v>9.1027378528174552E-6</v>
      </c>
      <c r="AI453" s="33">
        <f t="shared" si="407"/>
        <v>1.4312986259312765E-5</v>
      </c>
      <c r="AJ453" s="33">
        <f t="shared" si="408"/>
        <v>-5.5073027422913867E-6</v>
      </c>
      <c r="AK453" s="33">
        <f t="shared" si="409"/>
        <v>4.7164280871925257E-6</v>
      </c>
      <c r="AL453" s="33">
        <f t="shared" si="410"/>
        <v>1.0921098790417361E-5</v>
      </c>
      <c r="AM453" s="35">
        <f t="shared" si="411"/>
        <v>2.8082050898474709E-3</v>
      </c>
      <c r="AN453" s="52">
        <f t="shared" si="412"/>
        <v>-1.2415642680174699E-5</v>
      </c>
      <c r="AO453" s="34">
        <f t="shared" si="413"/>
        <v>-1.3355425662942011E-5</v>
      </c>
      <c r="AP453" s="34" t="e">
        <f t="shared" si="414"/>
        <v>#N/A</v>
      </c>
      <c r="AQ453" s="34">
        <f t="shared" si="415"/>
        <v>1.2930056762217035E-4</v>
      </c>
      <c r="AR453" s="34">
        <f t="shared" si="416"/>
        <v>-2.3708607364003598E-6</v>
      </c>
      <c r="AS453" s="34">
        <f t="shared" si="417"/>
        <v>2.8393876700949505E-6</v>
      </c>
      <c r="AT453" s="34">
        <f t="shared" si="418"/>
        <v>-1.6980901331509202E-5</v>
      </c>
      <c r="AU453" s="34">
        <f t="shared" si="419"/>
        <v>-6.7571705020252892E-6</v>
      </c>
      <c r="AV453" s="34">
        <f t="shared" si="420"/>
        <v>-5.524997988004543E-7</v>
      </c>
      <c r="AW453" s="53">
        <f t="shared" si="421"/>
        <v>2.796731491258253E-3</v>
      </c>
      <c r="AX453" s="52">
        <f t="shared" si="422"/>
        <v>-6.8377855648726893E-6</v>
      </c>
      <c r="AY453" s="34">
        <f t="shared" si="423"/>
        <v>-7.7775685476400014E-6</v>
      </c>
      <c r="AZ453" s="34" t="e">
        <f t="shared" si="424"/>
        <v>#N/A</v>
      </c>
      <c r="BA453" s="34">
        <f t="shared" si="425"/>
        <v>1.3487842473747236E-4</v>
      </c>
      <c r="BB453" s="34">
        <f t="shared" si="426"/>
        <v>3.2069963789016498E-6</v>
      </c>
      <c r="BC453" s="34">
        <f t="shared" si="427"/>
        <v>8.4172447853969601E-6</v>
      </c>
      <c r="BD453" s="34">
        <f t="shared" si="428"/>
        <v>-1.1403044216207192E-5</v>
      </c>
      <c r="BE453" s="34">
        <f t="shared" si="429"/>
        <v>-1.1793133867232797E-6</v>
      </c>
      <c r="BF453" s="34">
        <f t="shared" si="430"/>
        <v>5.0253573165015553E-6</v>
      </c>
      <c r="BG453" s="53">
        <f t="shared" si="431"/>
        <v>2.8023093483735551E-3</v>
      </c>
      <c r="BH453" s="32">
        <v>-9.4204409095688391E-7</v>
      </c>
      <c r="BI453" s="33">
        <v>-1.881827073724196E-6</v>
      </c>
      <c r="BJ453" s="33"/>
      <c r="BK453" s="33">
        <v>1.4077416621138816E-4</v>
      </c>
      <c r="BL453" s="33">
        <v>9.1027378528174552E-6</v>
      </c>
      <c r="BM453" s="33">
        <v>1.4312986259312765E-5</v>
      </c>
      <c r="BN453" s="33">
        <v>-5.5073027422913867E-6</v>
      </c>
      <c r="BO453" s="33">
        <v>4.7164280871925257E-6</v>
      </c>
      <c r="BP453" s="33">
        <v>1.0921098790417361E-5</v>
      </c>
      <c r="BQ453" s="35">
        <v>2.8082050898474709E-3</v>
      </c>
      <c r="BR453" s="32">
        <v>-1.2415642680174699E-5</v>
      </c>
      <c r="BS453" s="33">
        <v>-1.3355425662942011E-5</v>
      </c>
      <c r="BT453" s="33"/>
      <c r="BU453" s="33">
        <v>1.2930056762217035E-4</v>
      </c>
      <c r="BV453" s="33">
        <v>-2.3708607364003598E-6</v>
      </c>
      <c r="BW453" s="33">
        <v>2.8393876700949505E-6</v>
      </c>
      <c r="BX453" s="33">
        <v>-1.6980901331509202E-5</v>
      </c>
      <c r="BY453" s="33">
        <v>-6.7571705020252892E-6</v>
      </c>
      <c r="BZ453" s="33">
        <v>-5.524997988004543E-7</v>
      </c>
      <c r="CA453" s="35">
        <v>2.796731491258253E-3</v>
      </c>
      <c r="CB453" s="52">
        <v>-6.8377855648726893E-6</v>
      </c>
      <c r="CC453" s="34">
        <v>-7.7775685476400014E-6</v>
      </c>
      <c r="CD453" s="34"/>
      <c r="CE453" s="34">
        <v>1.3487842473747236E-4</v>
      </c>
      <c r="CF453" s="34">
        <v>3.2069963789016498E-6</v>
      </c>
      <c r="CG453" s="34">
        <v>8.4172447853969601E-6</v>
      </c>
      <c r="CH453" s="34">
        <v>-1.1403044216207192E-5</v>
      </c>
      <c r="CI453" s="34">
        <v>-1.1793133867232797E-6</v>
      </c>
      <c r="CJ453" s="34">
        <v>5.0253573165015553E-6</v>
      </c>
      <c r="CK453" s="53">
        <v>2.8023093483735551E-3</v>
      </c>
      <c r="CL453" s="33">
        <v>0</v>
      </c>
      <c r="CM453" s="33">
        <f t="shared" si="444"/>
        <v>7.4513392056747563E-3</v>
      </c>
      <c r="CN453" s="33">
        <f t="shared" si="388"/>
        <v>3.7154975410120805E-3</v>
      </c>
      <c r="CO453" s="33">
        <f t="shared" si="389"/>
        <v>2.9399223155535115E-3</v>
      </c>
      <c r="CP453" s="33">
        <f t="shared" si="390"/>
        <v>3.0961815472387855E-3</v>
      </c>
      <c r="CQ453" s="33"/>
      <c r="CR453" s="33">
        <f t="shared" si="392"/>
        <v>2.5952450773212288E-3</v>
      </c>
      <c r="CS453" s="33">
        <f t="shared" si="393"/>
        <v>6.3062035912606618E-3</v>
      </c>
      <c r="CT453" s="33">
        <f t="shared" si="394"/>
        <v>6.6115957548797955E-3</v>
      </c>
      <c r="CU453" s="33">
        <f t="shared" si="395"/>
        <v>2.6030804536276708E-3</v>
      </c>
      <c r="CV453" s="33">
        <f t="shared" si="396"/>
        <v>4.3355520362409194E-3</v>
      </c>
      <c r="CW453" s="33">
        <f t="shared" si="397"/>
        <v>5.1122874556324138E-3</v>
      </c>
      <c r="CX453" s="35">
        <f t="shared" si="398"/>
        <v>6.8830566699706885E-3</v>
      </c>
    </row>
    <row r="454" spans="1:102" x14ac:dyDescent="0.3">
      <c r="A454" s="21">
        <v>43556</v>
      </c>
      <c r="B454" s="22">
        <v>2867.19</v>
      </c>
      <c r="C454" s="23">
        <v>5098.3999999999996</v>
      </c>
      <c r="D454" s="23">
        <v>5730.0410000000002</v>
      </c>
      <c r="E454" s="23">
        <f t="shared" si="432"/>
        <v>5073.0992024102834</v>
      </c>
      <c r="F454" s="23">
        <f>VLOOKUP($A454,Data!S$7:T$800,2,0)</f>
        <v>281.529315</v>
      </c>
      <c r="G454" s="23">
        <f>VLOOKUP($A454,Data!V$7:Y$800,4,0)</f>
        <v>27.770941175641273</v>
      </c>
      <c r="H454" s="23" t="e">
        <f>VLOOKUP($A454,Data!P$7:Q$800,2,0)</f>
        <v>#N/A</v>
      </c>
      <c r="I454" s="23">
        <f>VLOOKUP($A454,Data!K$7:N$800,4,0)</f>
        <v>52.882454184191594</v>
      </c>
      <c r="J454" s="23">
        <f>VLOOKUP($A454,Data!AA$7:AB$800,2,0)</f>
        <v>516.7115</v>
      </c>
      <c r="K454" s="23">
        <f>VLOOKUP($A454,Data!AD$7:AE$800,2,0)</f>
        <v>52.206800000000001</v>
      </c>
      <c r="L454" s="23">
        <f>VLOOKUP($A454,Data!AL$7:AO$800,4,0)</f>
        <v>278.85533659117726</v>
      </c>
      <c r="M454" s="23">
        <f>VLOOKUP($A454,Data!AG$7:AJ$800,4,0)</f>
        <v>28.177839100521503</v>
      </c>
      <c r="N454" s="23">
        <f>VLOOKUP($A454,Data!AQ$7:AU$800,5,0)</f>
        <v>28.343552707127543</v>
      </c>
      <c r="O454" s="24">
        <f>VLOOKUP($A454,Data!AQ$7:AW$800,7,0)</f>
        <v>28.297075443977093</v>
      </c>
      <c r="P454" s="32">
        <f t="shared" si="399"/>
        <v>1.1568585944115251E-2</v>
      </c>
      <c r="Q454" s="33">
        <f t="shared" si="385"/>
        <v>1.1575259024694029E-2</v>
      </c>
      <c r="R454" s="33">
        <f t="shared" si="386"/>
        <v>1.1577090361434061E-2</v>
      </c>
      <c r="S454" s="34">
        <f t="shared" si="400"/>
        <v>1.1575814698836239E-2</v>
      </c>
      <c r="T454" s="33">
        <f t="shared" si="401"/>
        <v>1.1575723477462274E-2</v>
      </c>
      <c r="U454" s="33">
        <f t="shared" si="433"/>
        <v>1.1574591706906556E-2</v>
      </c>
      <c r="V454" s="33" t="e">
        <f t="shared" si="434"/>
        <v>#N/A</v>
      </c>
      <c r="W454" s="33">
        <f t="shared" si="435"/>
        <v>1.1534883720930145E-2</v>
      </c>
      <c r="X454" s="33">
        <f t="shared" si="436"/>
        <v>1.1572230562074681E-2</v>
      </c>
      <c r="Y454" s="33">
        <f t="shared" si="437"/>
        <v>1.1579330816986033E-2</v>
      </c>
      <c r="Z454" s="33">
        <f t="shared" si="438"/>
        <v>1.1621035350401154E-2</v>
      </c>
      <c r="AA454" s="33">
        <f t="shared" si="439"/>
        <v>1.1608865040803495E-2</v>
      </c>
      <c r="AB454" s="33">
        <f t="shared" si="440"/>
        <v>1.1606512793830959E-2</v>
      </c>
      <c r="AC454" s="35">
        <f t="shared" si="441"/>
        <v>1.0920039576723939E-2</v>
      </c>
      <c r="AD454" s="32">
        <f t="shared" si="402"/>
        <v>4.6445276824513826E-7</v>
      </c>
      <c r="AE454" s="33">
        <f t="shared" si="403"/>
        <v>-6.6731778747275428E-7</v>
      </c>
      <c r="AF454" s="33" t="e">
        <f t="shared" si="404"/>
        <v>#N/A</v>
      </c>
      <c r="AG454" s="33">
        <f t="shared" si="405"/>
        <v>-4.0375303763884318E-5</v>
      </c>
      <c r="AH454" s="33">
        <f t="shared" si="406"/>
        <v>-3.0284626193477493E-6</v>
      </c>
      <c r="AI454" s="33">
        <f t="shared" si="407"/>
        <v>4.0717922920041616E-6</v>
      </c>
      <c r="AJ454" s="33">
        <f t="shared" si="408"/>
        <v>4.5776325707125309E-5</v>
      </c>
      <c r="AK454" s="33">
        <f t="shared" si="409"/>
        <v>3.3606016109466452E-5</v>
      </c>
      <c r="AL454" s="33">
        <f t="shared" si="410"/>
        <v>3.1253769136929677E-5</v>
      </c>
      <c r="AM454" s="35">
        <f t="shared" si="411"/>
        <v>-6.5521944797009013E-4</v>
      </c>
      <c r="AN454" s="52">
        <f t="shared" si="412"/>
        <v>-1.3668839717873027E-6</v>
      </c>
      <c r="AO454" s="34">
        <f t="shared" si="413"/>
        <v>-2.4986545275051952E-6</v>
      </c>
      <c r="AP454" s="34" t="e">
        <f t="shared" si="414"/>
        <v>#N/A</v>
      </c>
      <c r="AQ454" s="34">
        <f t="shared" si="415"/>
        <v>-4.2206640503916759E-5</v>
      </c>
      <c r="AR454" s="34">
        <f t="shared" si="416"/>
        <v>-4.8597993593801903E-6</v>
      </c>
      <c r="AS454" s="34">
        <f t="shared" si="417"/>
        <v>2.2404555519717206E-6</v>
      </c>
      <c r="AT454" s="34">
        <f t="shared" si="418"/>
        <v>4.3944988967092868E-5</v>
      </c>
      <c r="AU454" s="34">
        <f t="shared" si="419"/>
        <v>3.1774679369434011E-5</v>
      </c>
      <c r="AV454" s="34">
        <f t="shared" si="420"/>
        <v>2.9422432396897236E-5</v>
      </c>
      <c r="AW454" s="53">
        <f t="shared" si="421"/>
        <v>-6.5705078471012257E-4</v>
      </c>
      <c r="AX454" s="52">
        <f t="shared" si="422"/>
        <v>-9.1221374010075351E-8</v>
      </c>
      <c r="AY454" s="34">
        <f t="shared" si="423"/>
        <v>-1.2229919297279679E-6</v>
      </c>
      <c r="AZ454" s="34" t="e">
        <f t="shared" si="424"/>
        <v>#N/A</v>
      </c>
      <c r="BA454" s="34">
        <f t="shared" si="425"/>
        <v>-4.0930977906139532E-5</v>
      </c>
      <c r="BB454" s="34">
        <f t="shared" si="426"/>
        <v>-3.5841367616029629E-6</v>
      </c>
      <c r="BC454" s="34">
        <f t="shared" si="427"/>
        <v>3.516118149748948E-6</v>
      </c>
      <c r="BD454" s="34">
        <f t="shared" si="428"/>
        <v>4.5220651564870096E-5</v>
      </c>
      <c r="BE454" s="34">
        <f t="shared" si="429"/>
        <v>3.3050341967211239E-5</v>
      </c>
      <c r="BF454" s="34">
        <f t="shared" si="430"/>
        <v>3.0698094994674463E-5</v>
      </c>
      <c r="BG454" s="53">
        <f t="shared" si="431"/>
        <v>-6.5577512211234534E-4</v>
      </c>
      <c r="BH454" s="32">
        <v>4.6445276824513826E-7</v>
      </c>
      <c r="BI454" s="33">
        <v>-6.6731778747275428E-7</v>
      </c>
      <c r="BJ454" s="33"/>
      <c r="BK454" s="33">
        <v>-4.0375303763884318E-5</v>
      </c>
      <c r="BL454" s="33">
        <v>-3.0284626193477493E-6</v>
      </c>
      <c r="BM454" s="33">
        <v>4.0717922920041616E-6</v>
      </c>
      <c r="BN454" s="33">
        <v>4.5776325707125309E-5</v>
      </c>
      <c r="BO454" s="33">
        <v>3.3606016109466452E-5</v>
      </c>
      <c r="BP454" s="33">
        <v>3.1253769136929677E-5</v>
      </c>
      <c r="BQ454" s="35">
        <v>-6.5521944797009013E-4</v>
      </c>
      <c r="BR454" s="32">
        <v>-1.3668839717873027E-6</v>
      </c>
      <c r="BS454" s="33">
        <v>-2.4986545275051952E-6</v>
      </c>
      <c r="BT454" s="33"/>
      <c r="BU454" s="33">
        <v>-4.2206640503916759E-5</v>
      </c>
      <c r="BV454" s="33">
        <v>-4.8597993593801903E-6</v>
      </c>
      <c r="BW454" s="33">
        <v>2.2404555519717206E-6</v>
      </c>
      <c r="BX454" s="33">
        <v>4.3944988967092868E-5</v>
      </c>
      <c r="BY454" s="33">
        <v>3.1774679369434011E-5</v>
      </c>
      <c r="BZ454" s="33">
        <v>2.9422432396897236E-5</v>
      </c>
      <c r="CA454" s="35">
        <v>-6.5705078471012257E-4</v>
      </c>
      <c r="CB454" s="52">
        <v>-9.1221374010075351E-8</v>
      </c>
      <c r="CC454" s="34">
        <v>-1.2229919297279679E-6</v>
      </c>
      <c r="CD454" s="34"/>
      <c r="CE454" s="34">
        <v>-4.0930977906139532E-5</v>
      </c>
      <c r="CF454" s="34">
        <v>-3.5841367616029629E-6</v>
      </c>
      <c r="CG454" s="34">
        <v>3.516118149748948E-6</v>
      </c>
      <c r="CH454" s="34">
        <v>4.5220651564870096E-5</v>
      </c>
      <c r="CI454" s="34">
        <v>3.3050341967211239E-5</v>
      </c>
      <c r="CJ454" s="34">
        <v>3.0698094994674463E-5</v>
      </c>
      <c r="CK454" s="53">
        <v>-6.5577512211234534E-4</v>
      </c>
      <c r="CL454" s="33">
        <v>0</v>
      </c>
      <c r="CM454" s="33">
        <f t="shared" si="444"/>
        <v>7.4397807447843523E-3</v>
      </c>
      <c r="CN454" s="33">
        <f t="shared" si="388"/>
        <v>3.7095801841511289E-3</v>
      </c>
      <c r="CO454" s="33">
        <f t="shared" si="389"/>
        <v>2.9408670893029676E-3</v>
      </c>
      <c r="CP454" s="33">
        <f t="shared" si="390"/>
        <v>3.0980691228925661E-3</v>
      </c>
      <c r="CQ454" s="33"/>
      <c r="CR454" s="33">
        <f t="shared" si="392"/>
        <v>2.4541315219528403E-3</v>
      </c>
      <c r="CS454" s="33">
        <f t="shared" si="393"/>
        <v>6.2970439283143165E-3</v>
      </c>
      <c r="CT454" s="33">
        <f t="shared" si="394"/>
        <v>6.5971889648099857E-3</v>
      </c>
      <c r="CU454" s="33">
        <f t="shared" si="395"/>
        <v>2.6086018844762027E-3</v>
      </c>
      <c r="CV454" s="33">
        <f t="shared" si="396"/>
        <v>4.330815386564435E-3</v>
      </c>
      <c r="CW454" s="33">
        <f t="shared" si="397"/>
        <v>5.1013111185569393E-3</v>
      </c>
      <c r="CX454" s="35">
        <f t="shared" si="398"/>
        <v>4.0635619282656243E-3</v>
      </c>
    </row>
    <row r="455" spans="1:102" x14ac:dyDescent="0.3">
      <c r="A455" s="21">
        <v>43553</v>
      </c>
      <c r="B455" s="22">
        <v>2834.4</v>
      </c>
      <c r="C455" s="23">
        <v>5040.0600000000004</v>
      </c>
      <c r="D455" s="23">
        <v>5664.4629999999997</v>
      </c>
      <c r="E455" s="23">
        <f t="shared" si="432"/>
        <v>5015.0459596749388</v>
      </c>
      <c r="F455" s="23">
        <f>VLOOKUP($A455,Data!S$7:T$800,2,0)</f>
        <v>278.30770200000001</v>
      </c>
      <c r="G455" s="23">
        <f>VLOOKUP($A455,Data!V$7:Y$800,4,0)</f>
        <v>27.453181805190713</v>
      </c>
      <c r="H455" s="23" t="e">
        <f>VLOOKUP($A455,Data!P$7:Q$800,2,0)</f>
        <v>#N/A</v>
      </c>
      <c r="I455" s="23">
        <f>VLOOKUP($A455,Data!K$7:N$800,4,0)</f>
        <v>52.279417185953619</v>
      </c>
      <c r="J455" s="23">
        <f>VLOOKUP($A455,Data!AA$7:AB$800,2,0)</f>
        <v>510.80040000000002</v>
      </c>
      <c r="K455" s="23">
        <f>VLOOKUP($A455,Data!AD$7:AE$800,2,0)</f>
        <v>51.609200000000001</v>
      </c>
      <c r="L455" s="23">
        <f>VLOOKUP($A455,Data!AL$7:AO$800,4,0)</f>
        <v>275.65197524247657</v>
      </c>
      <c r="M455" s="23">
        <f>VLOOKUP($A455,Data!AG$7:AJ$800,4,0)</f>
        <v>27.854480199108323</v>
      </c>
      <c r="N455" s="23">
        <f>VLOOKUP($A455,Data!AQ$7:AU$800,5,0)</f>
        <v>28.018357284838931</v>
      </c>
      <c r="O455" s="24">
        <f>VLOOKUP($A455,Data!AQ$7:AW$800,7,0)</f>
        <v>27.991408159071796</v>
      </c>
      <c r="P455" s="32">
        <f t="shared" si="399"/>
        <v>6.7342937515983969E-3</v>
      </c>
      <c r="Q455" s="33">
        <f t="shared" si="385"/>
        <v>6.7656241572935372E-3</v>
      </c>
      <c r="R455" s="33">
        <f t="shared" si="386"/>
        <v>6.7799237049743777E-3</v>
      </c>
      <c r="S455" s="34">
        <f t="shared" si="400"/>
        <v>6.7730792119679809E-3</v>
      </c>
      <c r="T455" s="33">
        <f t="shared" si="401"/>
        <v>6.7686697080342473E-3</v>
      </c>
      <c r="U455" s="33">
        <f t="shared" si="433"/>
        <v>6.7686285171362215E-3</v>
      </c>
      <c r="V455" s="33" t="e">
        <f t="shared" si="434"/>
        <v>#N/A</v>
      </c>
      <c r="W455" s="33">
        <f t="shared" si="435"/>
        <v>6.7428357370293845E-3</v>
      </c>
      <c r="X455" s="33">
        <f t="shared" si="436"/>
        <v>6.7758246271996114E-3</v>
      </c>
      <c r="Y455" s="33">
        <f t="shared" si="437"/>
        <v>6.7789402224274209E-3</v>
      </c>
      <c r="Z455" s="33">
        <f t="shared" si="438"/>
        <v>6.7581910852081428E-3</v>
      </c>
      <c r="AA455" s="33">
        <f t="shared" si="439"/>
        <v>6.7362059500739591E-3</v>
      </c>
      <c r="AB455" s="33">
        <f t="shared" si="440"/>
        <v>6.7769954088945372E-3</v>
      </c>
      <c r="AC455" s="35">
        <f t="shared" si="441"/>
        <v>6.3998483800826733E-3</v>
      </c>
      <c r="AD455" s="32">
        <f t="shared" si="402"/>
        <v>3.0455507407101123E-6</v>
      </c>
      <c r="AE455" s="33">
        <f t="shared" si="403"/>
        <v>3.0043598426843232E-6</v>
      </c>
      <c r="AF455" s="33" t="e">
        <f t="shared" si="404"/>
        <v>#N/A</v>
      </c>
      <c r="AG455" s="33">
        <f t="shared" si="405"/>
        <v>-2.278842026415262E-5</v>
      </c>
      <c r="AH455" s="33">
        <f t="shared" si="406"/>
        <v>1.0200469906074261E-5</v>
      </c>
      <c r="AI455" s="33">
        <f t="shared" si="407"/>
        <v>1.3316065133883725E-5</v>
      </c>
      <c r="AJ455" s="33">
        <f t="shared" si="408"/>
        <v>-7.4330720853943433E-6</v>
      </c>
      <c r="AK455" s="33">
        <f t="shared" si="409"/>
        <v>-2.9418207219578107E-5</v>
      </c>
      <c r="AL455" s="33">
        <f t="shared" si="410"/>
        <v>1.1371251601000054E-5</v>
      </c>
      <c r="AM455" s="35">
        <f t="shared" si="411"/>
        <v>-3.6577577721086385E-4</v>
      </c>
      <c r="AN455" s="52">
        <f t="shared" si="412"/>
        <v>-1.1253996940130406E-5</v>
      </c>
      <c r="AO455" s="34">
        <f t="shared" si="413"/>
        <v>-1.1295187838156195E-5</v>
      </c>
      <c r="AP455" s="34" t="e">
        <f t="shared" si="414"/>
        <v>#N/A</v>
      </c>
      <c r="AQ455" s="34">
        <f t="shared" si="415"/>
        <v>-3.7087967944993139E-5</v>
      </c>
      <c r="AR455" s="34">
        <f t="shared" si="416"/>
        <v>-4.0990777747662577E-6</v>
      </c>
      <c r="AS455" s="34">
        <f t="shared" si="417"/>
        <v>-9.8348254695679316E-7</v>
      </c>
      <c r="AT455" s="34">
        <f t="shared" si="418"/>
        <v>-2.1732619766234862E-5</v>
      </c>
      <c r="AU455" s="34">
        <f t="shared" si="419"/>
        <v>-4.3717754900418626E-5</v>
      </c>
      <c r="AV455" s="34">
        <f t="shared" si="420"/>
        <v>-2.9282960798404645E-6</v>
      </c>
      <c r="AW455" s="53">
        <f t="shared" si="421"/>
        <v>-3.8007532489170437E-4</v>
      </c>
      <c r="AX455" s="52">
        <f t="shared" si="422"/>
        <v>-4.4095039337666009E-6</v>
      </c>
      <c r="AY455" s="34">
        <f t="shared" si="423"/>
        <v>-4.45069483179239E-6</v>
      </c>
      <c r="AZ455" s="34" t="e">
        <f t="shared" si="424"/>
        <v>#N/A</v>
      </c>
      <c r="BA455" s="34">
        <f t="shared" si="425"/>
        <v>-3.0243474938629333E-5</v>
      </c>
      <c r="BB455" s="34">
        <f t="shared" si="426"/>
        <v>2.7454152315975477E-6</v>
      </c>
      <c r="BC455" s="34">
        <f t="shared" si="427"/>
        <v>5.8610104594070123E-6</v>
      </c>
      <c r="BD455" s="34">
        <f t="shared" si="428"/>
        <v>-1.4888126759871056E-5</v>
      </c>
      <c r="BE455" s="34">
        <f t="shared" si="429"/>
        <v>-3.6873261894054821E-5</v>
      </c>
      <c r="BF455" s="34">
        <f t="shared" si="430"/>
        <v>3.9161969265233409E-6</v>
      </c>
      <c r="BG455" s="53">
        <f t="shared" si="431"/>
        <v>-3.7323083188534056E-4</v>
      </c>
      <c r="BH455" s="32">
        <v>3.0455507407101123E-6</v>
      </c>
      <c r="BI455" s="33">
        <v>3.0043598426843232E-6</v>
      </c>
      <c r="BJ455" s="33"/>
      <c r="BK455" s="33">
        <v>-2.278842026415262E-5</v>
      </c>
      <c r="BL455" s="33">
        <v>1.0200469906074261E-5</v>
      </c>
      <c r="BM455" s="33">
        <v>1.3316065133883725E-5</v>
      </c>
      <c r="BN455" s="33">
        <v>-7.4330720853943433E-6</v>
      </c>
      <c r="BO455" s="33">
        <v>-2.9418207219578107E-5</v>
      </c>
      <c r="BP455" s="33">
        <v>1.1371251601000054E-5</v>
      </c>
      <c r="BQ455" s="35">
        <v>-3.6577577721086385E-4</v>
      </c>
      <c r="BR455" s="32">
        <v>-1.1253996940130406E-5</v>
      </c>
      <c r="BS455" s="33">
        <v>-1.1295187838156195E-5</v>
      </c>
      <c r="BT455" s="33"/>
      <c r="BU455" s="33">
        <v>-3.7087967944993139E-5</v>
      </c>
      <c r="BV455" s="33">
        <v>-4.0990777747662577E-6</v>
      </c>
      <c r="BW455" s="33">
        <v>-9.8348254695679316E-7</v>
      </c>
      <c r="BX455" s="33">
        <v>-2.1732619766234862E-5</v>
      </c>
      <c r="BY455" s="33">
        <v>-4.3717754900418626E-5</v>
      </c>
      <c r="BZ455" s="33">
        <v>-2.9282960798404645E-6</v>
      </c>
      <c r="CA455" s="35">
        <v>-3.8007532489170437E-4</v>
      </c>
      <c r="CB455" s="52">
        <v>-4.4095039337666009E-6</v>
      </c>
      <c r="CC455" s="34">
        <v>-4.45069483179239E-6</v>
      </c>
      <c r="CD455" s="34"/>
      <c r="CE455" s="34">
        <v>-3.0243474938629333E-5</v>
      </c>
      <c r="CF455" s="34">
        <v>2.7454152315975477E-6</v>
      </c>
      <c r="CG455" s="34">
        <v>5.8610104594070123E-6</v>
      </c>
      <c r="CH455" s="34">
        <v>-1.4888126759871056E-5</v>
      </c>
      <c r="CI455" s="34">
        <v>-3.6873261894054821E-5</v>
      </c>
      <c r="CJ455" s="34">
        <v>3.9161969265233409E-6</v>
      </c>
      <c r="CK455" s="53">
        <v>-3.7323083188534056E-4</v>
      </c>
      <c r="CL455" s="33">
        <v>0</v>
      </c>
      <c r="CM455" s="33">
        <f t="shared" si="444"/>
        <v>7.4379568981377542E-3</v>
      </c>
      <c r="CN455" s="33">
        <f t="shared" si="388"/>
        <v>3.7090288310521746E-3</v>
      </c>
      <c r="CO455" s="33">
        <f t="shared" si="389"/>
        <v>2.94040660112449E-3</v>
      </c>
      <c r="CP455" s="33">
        <f t="shared" si="390"/>
        <v>3.0987308488683585E-3</v>
      </c>
      <c r="CQ455" s="33"/>
      <c r="CR455" s="33">
        <f t="shared" si="392"/>
        <v>2.4941443684900477E-3</v>
      </c>
      <c r="CS455" s="33">
        <f t="shared" si="393"/>
        <v>6.3000565979876022E-3</v>
      </c>
      <c r="CT455" s="33">
        <f t="shared" si="394"/>
        <v>6.5931372265521926E-3</v>
      </c>
      <c r="CU455" s="33">
        <f t="shared" si="395"/>
        <v>2.5632333756047121E-3</v>
      </c>
      <c r="CV455" s="33">
        <f t="shared" si="396"/>
        <v>4.2974511499236367E-3</v>
      </c>
      <c r="CW455" s="33">
        <f t="shared" si="397"/>
        <v>5.0702583288211311E-3</v>
      </c>
      <c r="CX455" s="35">
        <f t="shared" si="398"/>
        <v>4.7143374070550692E-3</v>
      </c>
    </row>
    <row r="456" spans="1:102" x14ac:dyDescent="0.3">
      <c r="A456" s="21">
        <v>43552</v>
      </c>
      <c r="B456" s="22">
        <v>2815.44</v>
      </c>
      <c r="C456" s="23">
        <v>5006.1899999999996</v>
      </c>
      <c r="D456" s="23">
        <v>5626.317</v>
      </c>
      <c r="E456" s="23">
        <f t="shared" si="432"/>
        <v>4981.3071716223958</v>
      </c>
      <c r="F456" s="23">
        <f>VLOOKUP($A456,Data!S$7:T$800,2,0)</f>
        <v>276.43659400000001</v>
      </c>
      <c r="G456" s="23">
        <f>VLOOKUP($A456,Data!V$7:Y$800,4,0)</f>
        <v>27.26861070912226</v>
      </c>
      <c r="H456" s="23" t="e">
        <f>VLOOKUP($A456,Data!P$7:Q$800,2,0)</f>
        <v>#N/A</v>
      </c>
      <c r="I456" s="23">
        <f>VLOOKUP($A456,Data!K$7:N$800,4,0)</f>
        <v>51.929266670847696</v>
      </c>
      <c r="J456" s="23">
        <f>VLOOKUP($A456,Data!AA$7:AB$800,2,0)</f>
        <v>507.36259999999999</v>
      </c>
      <c r="K456" s="23">
        <f>VLOOKUP($A456,Data!AD$7:AE$800,2,0)</f>
        <v>51.261699999999998</v>
      </c>
      <c r="L456" s="23">
        <f>VLOOKUP($A456,Data!AL$7:AO$800,4,0)</f>
        <v>273.80157190014501</v>
      </c>
      <c r="M456" s="23">
        <f>VLOOKUP($A456,Data!AG$7:AJ$800,4,0)</f>
        <v>27.668102164679357</v>
      </c>
      <c r="N456" s="23">
        <f>VLOOKUP($A456,Data!AQ$7:AU$800,5,0)</f>
        <v>27.829755161876239</v>
      </c>
      <c r="O456" s="24">
        <f>VLOOKUP($A456,Data!AQ$7:AW$800,7,0)</f>
        <v>27.813406574064189</v>
      </c>
      <c r="P456" s="32">
        <f t="shared" si="399"/>
        <v>3.5895443381801506E-3</v>
      </c>
      <c r="Q456" s="33">
        <f t="shared" si="385"/>
        <v>3.6990701199339782E-3</v>
      </c>
      <c r="R456" s="33">
        <f t="shared" si="386"/>
        <v>3.7464428862810095E-3</v>
      </c>
      <c r="S456" s="34">
        <f t="shared" si="400"/>
        <v>3.7229081040658805E-3</v>
      </c>
      <c r="T456" s="33">
        <f t="shared" si="401"/>
        <v>3.7207585252332365E-3</v>
      </c>
      <c r="U456" s="33">
        <f t="shared" si="433"/>
        <v>3.7203876015825532E-3</v>
      </c>
      <c r="V456" s="33" t="e">
        <f t="shared" si="434"/>
        <v>#N/A</v>
      </c>
      <c r="W456" s="33">
        <f t="shared" si="435"/>
        <v>3.6442073741345116E-3</v>
      </c>
      <c r="X456" s="33">
        <f t="shared" si="436"/>
        <v>3.7440394595051885E-3</v>
      </c>
      <c r="Y456" s="33">
        <f t="shared" si="437"/>
        <v>3.7517059884355497E-3</v>
      </c>
      <c r="Z456" s="33">
        <f t="shared" si="438"/>
        <v>3.7123116987878291E-3</v>
      </c>
      <c r="AA456" s="33">
        <f t="shared" si="439"/>
        <v>3.7162172942915017E-3</v>
      </c>
      <c r="AB456" s="33">
        <f t="shared" si="440"/>
        <v>3.709114222877341E-3</v>
      </c>
      <c r="AC456" s="35">
        <f t="shared" si="441"/>
        <v>3.3602490280693065E-3</v>
      </c>
      <c r="AD456" s="32">
        <f t="shared" si="402"/>
        <v>2.1688405299258307E-5</v>
      </c>
      <c r="AE456" s="33">
        <f t="shared" si="403"/>
        <v>2.1317481648575054E-5</v>
      </c>
      <c r="AF456" s="33" t="e">
        <f t="shared" si="404"/>
        <v>#N/A</v>
      </c>
      <c r="AG456" s="33">
        <f t="shared" si="405"/>
        <v>-5.4862745799466595E-5</v>
      </c>
      <c r="AH456" s="33">
        <f t="shared" si="406"/>
        <v>4.4969339571210298E-5</v>
      </c>
      <c r="AI456" s="33">
        <f t="shared" si="407"/>
        <v>5.2635868501571537E-5</v>
      </c>
      <c r="AJ456" s="33">
        <f t="shared" si="408"/>
        <v>1.324157885385091E-5</v>
      </c>
      <c r="AK456" s="33">
        <f t="shared" si="409"/>
        <v>1.7147174357523554E-5</v>
      </c>
      <c r="AL456" s="33">
        <f t="shared" si="410"/>
        <v>1.0044102943362887E-5</v>
      </c>
      <c r="AM456" s="35">
        <f t="shared" si="411"/>
        <v>-3.3882109186467169E-4</v>
      </c>
      <c r="AN456" s="52">
        <f t="shared" si="412"/>
        <v>-2.5684361047773052E-5</v>
      </c>
      <c r="AO456" s="34">
        <f t="shared" si="413"/>
        <v>-2.6055284698456305E-5</v>
      </c>
      <c r="AP456" s="34" t="e">
        <f t="shared" si="414"/>
        <v>#N/A</v>
      </c>
      <c r="AQ456" s="34">
        <f t="shared" si="415"/>
        <v>-1.0223551214649795E-4</v>
      </c>
      <c r="AR456" s="34">
        <f t="shared" si="416"/>
        <v>-2.4034267758210603E-6</v>
      </c>
      <c r="AS456" s="34">
        <f t="shared" si="417"/>
        <v>5.2631021545401779E-6</v>
      </c>
      <c r="AT456" s="34">
        <f t="shared" si="418"/>
        <v>-3.4131187493180448E-5</v>
      </c>
      <c r="AU456" s="34">
        <f t="shared" si="419"/>
        <v>-3.0225591989507805E-5</v>
      </c>
      <c r="AV456" s="34">
        <f t="shared" si="420"/>
        <v>-3.7328663403668472E-5</v>
      </c>
      <c r="AW456" s="53">
        <f t="shared" si="421"/>
        <v>-3.8619385821170304E-4</v>
      </c>
      <c r="AX456" s="52">
        <f t="shared" si="422"/>
        <v>-2.1495788327108301E-6</v>
      </c>
      <c r="AY456" s="34">
        <f t="shared" si="423"/>
        <v>-2.5205024833940826E-6</v>
      </c>
      <c r="AZ456" s="34" t="e">
        <f t="shared" si="424"/>
        <v>#N/A</v>
      </c>
      <c r="BA456" s="34">
        <f t="shared" si="425"/>
        <v>-7.8700729931435731E-5</v>
      </c>
      <c r="BB456" s="34">
        <f t="shared" si="426"/>
        <v>2.1131355439241162E-5</v>
      </c>
      <c r="BC456" s="34">
        <f t="shared" si="427"/>
        <v>2.87978843696024E-5</v>
      </c>
      <c r="BD456" s="34">
        <f t="shared" si="428"/>
        <v>-1.0596405278118226E-5</v>
      </c>
      <c r="BE456" s="34">
        <f t="shared" si="429"/>
        <v>-6.690809774445583E-6</v>
      </c>
      <c r="BF456" s="34">
        <f t="shared" si="430"/>
        <v>-1.379388118860625E-5</v>
      </c>
      <c r="BG456" s="53">
        <f t="shared" si="431"/>
        <v>-3.6265907599664082E-4</v>
      </c>
      <c r="BH456" s="32">
        <v>2.1688405299258307E-5</v>
      </c>
      <c r="BI456" s="33">
        <v>2.1317481648575054E-5</v>
      </c>
      <c r="BJ456" s="33"/>
      <c r="BK456" s="33">
        <v>-5.4862745799466595E-5</v>
      </c>
      <c r="BL456" s="33">
        <v>4.4969339571210298E-5</v>
      </c>
      <c r="BM456" s="33">
        <v>5.2635868501571537E-5</v>
      </c>
      <c r="BN456" s="33">
        <v>1.324157885385091E-5</v>
      </c>
      <c r="BO456" s="33">
        <v>1.7147174357523554E-5</v>
      </c>
      <c r="BP456" s="33">
        <v>1.0044102943362887E-5</v>
      </c>
      <c r="BQ456" s="35">
        <v>-3.3882109186467169E-4</v>
      </c>
      <c r="BR456" s="32">
        <v>-2.5684361047773052E-5</v>
      </c>
      <c r="BS456" s="33">
        <v>-2.6055284698456305E-5</v>
      </c>
      <c r="BT456" s="33"/>
      <c r="BU456" s="33">
        <v>-1.0223551214649795E-4</v>
      </c>
      <c r="BV456" s="33">
        <v>-2.4034267758210603E-6</v>
      </c>
      <c r="BW456" s="33">
        <v>5.2631021545401779E-6</v>
      </c>
      <c r="BX456" s="33">
        <v>-3.4131187493180448E-5</v>
      </c>
      <c r="BY456" s="33">
        <v>-3.0225591989507805E-5</v>
      </c>
      <c r="BZ456" s="33">
        <v>-3.7328663403668472E-5</v>
      </c>
      <c r="CA456" s="35">
        <v>-3.8619385821170304E-4</v>
      </c>
      <c r="CB456" s="52">
        <v>-2.1495788327108301E-6</v>
      </c>
      <c r="CC456" s="34">
        <v>-2.5205024833940826E-6</v>
      </c>
      <c r="CD456" s="34"/>
      <c r="CE456" s="34">
        <v>-7.8700729931435731E-5</v>
      </c>
      <c r="CF456" s="34">
        <v>2.1131355439241162E-5</v>
      </c>
      <c r="CG456" s="34">
        <v>2.87978843696024E-5</v>
      </c>
      <c r="CH456" s="34">
        <v>-1.0596405278118226E-5</v>
      </c>
      <c r="CI456" s="34">
        <v>-6.690809774445583E-6</v>
      </c>
      <c r="CJ456" s="34">
        <v>-1.379388118860625E-5</v>
      </c>
      <c r="CK456" s="53">
        <v>-3.6265907599664082E-4</v>
      </c>
      <c r="CL456" s="33">
        <v>0</v>
      </c>
      <c r="CM456" s="33">
        <f t="shared" si="444"/>
        <v>7.4236480042464414E-3</v>
      </c>
      <c r="CN456" s="33">
        <f t="shared" si="388"/>
        <v>3.7015964653663858E-3</v>
      </c>
      <c r="CO456" s="33">
        <f t="shared" si="389"/>
        <v>2.9373726311667792E-3</v>
      </c>
      <c r="CP456" s="33">
        <f t="shared" si="390"/>
        <v>3.0957374405917726E-3</v>
      </c>
      <c r="CQ456" s="33"/>
      <c r="CR456" s="33">
        <f t="shared" si="392"/>
        <v>2.5168366162646727E-3</v>
      </c>
      <c r="CS456" s="33">
        <f t="shared" si="393"/>
        <v>6.2898609484769441E-3</v>
      </c>
      <c r="CT456" s="33">
        <f t="shared" si="394"/>
        <v>6.5798236189240633E-3</v>
      </c>
      <c r="CU456" s="33">
        <f t="shared" si="395"/>
        <v>2.5706354755823391E-3</v>
      </c>
      <c r="CV456" s="33">
        <f t="shared" si="396"/>
        <v>4.3267980933963113E-3</v>
      </c>
      <c r="CW456" s="33">
        <f t="shared" si="397"/>
        <v>5.0589063543162727E-3</v>
      </c>
      <c r="CX456" s="35">
        <f t="shared" si="398"/>
        <v>5.0795005857173781E-3</v>
      </c>
    </row>
    <row r="457" spans="1:102" x14ac:dyDescent="0.3">
      <c r="A457" s="21">
        <v>43551</v>
      </c>
      <c r="B457" s="22">
        <v>2805.37</v>
      </c>
      <c r="C457" s="23">
        <v>4987.74</v>
      </c>
      <c r="D457" s="23">
        <v>5605.317</v>
      </c>
      <c r="E457" s="23">
        <f t="shared" si="432"/>
        <v>4962.8310078441827</v>
      </c>
      <c r="F457" s="23">
        <f>VLOOKUP($A457,Data!S$7:T$800,2,0)</f>
        <v>275.41185300000001</v>
      </c>
      <c r="G457" s="23">
        <f>VLOOKUP($A457,Data!V$7:Y$800,4,0)</f>
        <v>27.167536941519497</v>
      </c>
      <c r="H457" s="23" t="e">
        <f>VLOOKUP($A457,Data!P$7:Q$800,2,0)</f>
        <v>#N/A</v>
      </c>
      <c r="I457" s="23">
        <f>VLOOKUP($A457,Data!K$7:N$800,4,0)</f>
        <v>51.740712783778079</v>
      </c>
      <c r="J457" s="23">
        <f>VLOOKUP($A457,Data!AA$7:AB$800,2,0)</f>
        <v>505.4701</v>
      </c>
      <c r="K457" s="23">
        <f>VLOOKUP($A457,Data!AD$7:AE$800,2,0)</f>
        <v>51.070099999999996</v>
      </c>
      <c r="L457" s="23">
        <f>VLOOKUP($A457,Data!AL$7:AO$800,4,0)</f>
        <v>272.78889449580879</v>
      </c>
      <c r="M457" s="23">
        <f>VLOOKUP($A457,Data!AG$7:AJ$800,4,0)</f>
        <v>27.565662174179074</v>
      </c>
      <c r="N457" s="23">
        <f>VLOOKUP($A457,Data!AQ$7:AU$800,5,0)</f>
        <v>27.726912874975188</v>
      </c>
      <c r="O457" s="24">
        <f>VLOOKUP($A457,Data!AQ$7:AW$800,7,0)</f>
        <v>27.720259598689864</v>
      </c>
      <c r="P457" s="32">
        <f t="shared" si="399"/>
        <v>-4.6443802643997278E-3</v>
      </c>
      <c r="Q457" s="33">
        <f t="shared" si="385"/>
        <v>-4.63384261698363E-3</v>
      </c>
      <c r="R457" s="33">
        <f t="shared" si="386"/>
        <v>-4.6304706490916114E-3</v>
      </c>
      <c r="S457" s="34">
        <f t="shared" si="400"/>
        <v>-4.6325570913878285E-3</v>
      </c>
      <c r="T457" s="33">
        <f t="shared" si="401"/>
        <v>-4.6830538030945279E-3</v>
      </c>
      <c r="U457" s="33">
        <f t="shared" si="433"/>
        <v>-4.6828760381788515E-3</v>
      </c>
      <c r="V457" s="33" t="e">
        <f t="shared" si="434"/>
        <v>#N/A</v>
      </c>
      <c r="W457" s="33">
        <f t="shared" si="435"/>
        <v>-4.6572280178837078E-3</v>
      </c>
      <c r="X457" s="33">
        <f t="shared" si="436"/>
        <v>-4.6336992874684846E-3</v>
      </c>
      <c r="Y457" s="33">
        <f t="shared" si="437"/>
        <v>-4.6211837714785764E-3</v>
      </c>
      <c r="Z457" s="33">
        <f t="shared" si="438"/>
        <v>-4.60209896286079E-3</v>
      </c>
      <c r="AA457" s="33">
        <f t="shared" si="439"/>
        <v>-4.601924203601393E-3</v>
      </c>
      <c r="AB457" s="33">
        <f t="shared" si="440"/>
        <v>-4.6243636350845607E-3</v>
      </c>
      <c r="AC457" s="35">
        <f t="shared" si="441"/>
        <v>-4.4307580406316438E-3</v>
      </c>
      <c r="AD457" s="32">
        <f t="shared" si="402"/>
        <v>-4.921118611089792E-5</v>
      </c>
      <c r="AE457" s="33">
        <f t="shared" si="403"/>
        <v>-4.9033421195221472E-5</v>
      </c>
      <c r="AF457" s="33" t="e">
        <f t="shared" si="404"/>
        <v>#N/A</v>
      </c>
      <c r="AG457" s="33">
        <f t="shared" si="405"/>
        <v>-2.3385400900077791E-5</v>
      </c>
      <c r="AH457" s="33">
        <f t="shared" si="406"/>
        <v>1.4332951514539616E-7</v>
      </c>
      <c r="AI457" s="33">
        <f t="shared" si="407"/>
        <v>1.2658845505053584E-5</v>
      </c>
      <c r="AJ457" s="33">
        <f t="shared" si="408"/>
        <v>3.174365412283997E-5</v>
      </c>
      <c r="AK457" s="33">
        <f t="shared" si="409"/>
        <v>3.1918413382236999E-5</v>
      </c>
      <c r="AL457" s="33">
        <f t="shared" si="410"/>
        <v>9.4789818990692609E-6</v>
      </c>
      <c r="AM457" s="35">
        <f t="shared" si="411"/>
        <v>2.0308457635198618E-4</v>
      </c>
      <c r="AN457" s="52">
        <f t="shared" si="412"/>
        <v>-5.2583154002916466E-5</v>
      </c>
      <c r="AO457" s="34">
        <f t="shared" si="413"/>
        <v>-5.2405389087240017E-5</v>
      </c>
      <c r="AP457" s="34" t="e">
        <f t="shared" si="414"/>
        <v>#N/A</v>
      </c>
      <c r="AQ457" s="34">
        <f t="shared" si="415"/>
        <v>-2.6757368792096337E-5</v>
      </c>
      <c r="AR457" s="34">
        <f t="shared" si="416"/>
        <v>-3.2286383768731497E-6</v>
      </c>
      <c r="AS457" s="34">
        <f t="shared" si="417"/>
        <v>9.2868776130350383E-6</v>
      </c>
      <c r="AT457" s="34">
        <f t="shared" si="418"/>
        <v>2.8371686230821425E-5</v>
      </c>
      <c r="AU457" s="34">
        <f t="shared" si="419"/>
        <v>2.8546445490218453E-5</v>
      </c>
      <c r="AV457" s="34">
        <f t="shared" si="420"/>
        <v>6.1070140070507151E-6</v>
      </c>
      <c r="AW457" s="53">
        <f t="shared" si="421"/>
        <v>1.9971260845996763E-4</v>
      </c>
      <c r="AX457" s="52">
        <f t="shared" si="422"/>
        <v>-5.0496711706649045E-5</v>
      </c>
      <c r="AY457" s="34">
        <f t="shared" si="423"/>
        <v>-5.0318946790972596E-5</v>
      </c>
      <c r="AZ457" s="34" t="e">
        <f t="shared" si="424"/>
        <v>#N/A</v>
      </c>
      <c r="BA457" s="34">
        <f t="shared" si="425"/>
        <v>-2.4670926495828915E-5</v>
      </c>
      <c r="BB457" s="34">
        <f t="shared" si="426"/>
        <v>-1.1421960806057285E-6</v>
      </c>
      <c r="BC457" s="34">
        <f t="shared" si="427"/>
        <v>1.137331990930246E-5</v>
      </c>
      <c r="BD457" s="34">
        <f t="shared" si="428"/>
        <v>3.0458128527088846E-5</v>
      </c>
      <c r="BE457" s="34">
        <f t="shared" si="429"/>
        <v>3.0632887786485874E-5</v>
      </c>
      <c r="BF457" s="34">
        <f t="shared" si="430"/>
        <v>8.1934563033181362E-6</v>
      </c>
      <c r="BG457" s="53">
        <f t="shared" si="431"/>
        <v>2.0179905075623505E-4</v>
      </c>
      <c r="BH457" s="32">
        <v>-4.921118611089792E-5</v>
      </c>
      <c r="BI457" s="33">
        <v>-4.9033421195221472E-5</v>
      </c>
      <c r="BJ457" s="33"/>
      <c r="BK457" s="33">
        <v>-2.3385400900077791E-5</v>
      </c>
      <c r="BL457" s="33">
        <v>1.4332951514539616E-7</v>
      </c>
      <c r="BM457" s="33">
        <v>1.2658845505053584E-5</v>
      </c>
      <c r="BN457" s="33">
        <v>3.174365412283997E-5</v>
      </c>
      <c r="BO457" s="33">
        <v>3.1918413382236999E-5</v>
      </c>
      <c r="BP457" s="33">
        <v>9.4789818990692609E-6</v>
      </c>
      <c r="BQ457" s="35">
        <v>2.0308457635198618E-4</v>
      </c>
      <c r="BR457" s="32">
        <v>-5.2583154002916466E-5</v>
      </c>
      <c r="BS457" s="33">
        <v>-5.2405389087240017E-5</v>
      </c>
      <c r="BT457" s="33"/>
      <c r="BU457" s="33">
        <v>-2.6757368792096337E-5</v>
      </c>
      <c r="BV457" s="33">
        <v>-3.2286383768731497E-6</v>
      </c>
      <c r="BW457" s="33">
        <v>9.2868776130350383E-6</v>
      </c>
      <c r="BX457" s="33">
        <v>2.8371686230821425E-5</v>
      </c>
      <c r="BY457" s="33">
        <v>2.8546445490218453E-5</v>
      </c>
      <c r="BZ457" s="33">
        <v>6.1070140070507151E-6</v>
      </c>
      <c r="CA457" s="35">
        <v>1.9971260845996763E-4</v>
      </c>
      <c r="CB457" s="52">
        <v>-5.0496711706649045E-5</v>
      </c>
      <c r="CC457" s="34">
        <v>-5.0318946790972596E-5</v>
      </c>
      <c r="CD457" s="34"/>
      <c r="CE457" s="34">
        <v>-2.4670926495828915E-5</v>
      </c>
      <c r="CF457" s="34">
        <v>-1.1421960806057285E-6</v>
      </c>
      <c r="CG457" s="34">
        <v>1.137331990930246E-5</v>
      </c>
      <c r="CH457" s="34">
        <v>3.0458128527088846E-5</v>
      </c>
      <c r="CI457" s="34">
        <v>3.0632887786485874E-5</v>
      </c>
      <c r="CJ457" s="34">
        <v>8.1934563033181362E-6</v>
      </c>
      <c r="CK457" s="53">
        <v>2.0179905075623505E-4</v>
      </c>
      <c r="CL457" s="33">
        <v>0</v>
      </c>
      <c r="CM457" s="33">
        <f t="shared" si="444"/>
        <v>7.3761016887126107E-3</v>
      </c>
      <c r="CN457" s="33">
        <f t="shared" si="388"/>
        <v>3.6777589873768779E-3</v>
      </c>
      <c r="CO457" s="33">
        <f t="shared" si="389"/>
        <v>2.9157011532756627E-3</v>
      </c>
      <c r="CP457" s="33">
        <f t="shared" si="390"/>
        <v>3.0744332255547846E-3</v>
      </c>
      <c r="CQ457" s="33"/>
      <c r="CR457" s="33">
        <f t="shared" si="392"/>
        <v>2.5716377359872311E-3</v>
      </c>
      <c r="CS457" s="33">
        <f t="shared" si="393"/>
        <v>6.2447775520282356E-3</v>
      </c>
      <c r="CT457" s="33">
        <f t="shared" si="394"/>
        <v>6.5270394463878834E-3</v>
      </c>
      <c r="CU457" s="33">
        <f t="shared" si="395"/>
        <v>2.5574089584108339E-3</v>
      </c>
      <c r="CV457" s="33">
        <f t="shared" si="396"/>
        <v>4.3096404880671457E-3</v>
      </c>
      <c r="CW457" s="33">
        <f t="shared" si="397"/>
        <v>5.0488487440221164E-3</v>
      </c>
      <c r="CX457" s="35">
        <f t="shared" si="398"/>
        <v>5.4189022454196323E-3</v>
      </c>
    </row>
    <row r="458" spans="1:102" x14ac:dyDescent="0.3">
      <c r="A458" s="21">
        <v>43550</v>
      </c>
      <c r="B458" s="22">
        <v>2818.46</v>
      </c>
      <c r="C458" s="23">
        <v>5010.96</v>
      </c>
      <c r="D458" s="23">
        <v>5631.393</v>
      </c>
      <c r="E458" s="23">
        <f t="shared" si="432"/>
        <v>4985.9286067686226</v>
      </c>
      <c r="F458" s="23">
        <f>VLOOKUP($A458,Data!S$7:T$800,2,0)</f>
        <v>276.70769000000001</v>
      </c>
      <c r="G458" s="23">
        <f>VLOOKUP($A458,Data!V$7:Y$800,4,0)</f>
        <v>27.295357718131253</v>
      </c>
      <c r="H458" s="23" t="e">
        <f>VLOOKUP($A458,Data!P$7:Q$800,2,0)</f>
        <v>#N/A</v>
      </c>
      <c r="I458" s="23">
        <f>VLOOKUP($A458,Data!K$7:N$800,4,0)</f>
        <v>51.98280857632804</v>
      </c>
      <c r="J458" s="23">
        <f>VLOOKUP($A458,Data!AA$7:AB$800,2,0)</f>
        <v>507.82319999999999</v>
      </c>
      <c r="K458" s="23">
        <f>VLOOKUP($A458,Data!AD$7:AE$800,2,0)</f>
        <v>51.307200000000002</v>
      </c>
      <c r="L458" s="23">
        <f>VLOOKUP($A458,Data!AL$7:AO$800,4,0)</f>
        <v>274.05010017760804</v>
      </c>
      <c r="M458" s="23">
        <f>VLOOKUP($A458,Data!AG$7:AJ$800,4,0)</f>
        <v>27.693103738546334</v>
      </c>
      <c r="N458" s="23">
        <f>VLOOKUP($A458,Data!AQ$7:AU$800,5,0)</f>
        <v>27.855727890058787</v>
      </c>
      <c r="O458" s="24">
        <f>VLOOKUP($A458,Data!AQ$7:AW$800,7,0)</f>
        <v>27.843627977230334</v>
      </c>
      <c r="P458" s="32">
        <f t="shared" si="399"/>
        <v>7.1827784845408527E-3</v>
      </c>
      <c r="Q458" s="33">
        <f t="shared" ref="Q458:Q521" si="445">C458/C459-1</f>
        <v>7.1815775351089517E-3</v>
      </c>
      <c r="R458" s="33">
        <f t="shared" ref="R458:R521" si="446">D458/D459-1</f>
        <v>7.1835739841050739E-3</v>
      </c>
      <c r="S458" s="34">
        <f t="shared" si="400"/>
        <v>7.1835739841050739E-3</v>
      </c>
      <c r="T458" s="33">
        <f t="shared" si="401"/>
        <v>7.1743288669989802E-3</v>
      </c>
      <c r="U458" s="33">
        <f t="shared" si="433"/>
        <v>7.1745279344279655E-3</v>
      </c>
      <c r="V458" s="33" t="e">
        <f t="shared" si="434"/>
        <v>#N/A</v>
      </c>
      <c r="W458" s="33">
        <f t="shared" si="435"/>
        <v>7.3184462375679438E-3</v>
      </c>
      <c r="X458" s="33">
        <f t="shared" si="436"/>
        <v>7.1814428454610724E-3</v>
      </c>
      <c r="Y458" s="33">
        <f t="shared" si="437"/>
        <v>7.1966172365460768E-3</v>
      </c>
      <c r="Z458" s="33">
        <f t="shared" si="438"/>
        <v>7.1500368271368853E-3</v>
      </c>
      <c r="AA458" s="33">
        <f t="shared" si="439"/>
        <v>7.2538860103625868E-3</v>
      </c>
      <c r="AB458" s="33">
        <f t="shared" si="440"/>
        <v>7.1938239059043951E-3</v>
      </c>
      <c r="AC458" s="35">
        <f t="shared" si="441"/>
        <v>7.4681555810764966E-3</v>
      </c>
      <c r="AD458" s="32">
        <f t="shared" si="402"/>
        <v>-7.24866810997149E-6</v>
      </c>
      <c r="AE458" s="33">
        <f t="shared" si="403"/>
        <v>-7.0496006809861456E-6</v>
      </c>
      <c r="AF458" s="33" t="e">
        <f t="shared" si="404"/>
        <v>#N/A</v>
      </c>
      <c r="AG458" s="33">
        <f t="shared" si="405"/>
        <v>1.3686870245899208E-4</v>
      </c>
      <c r="AH458" s="33">
        <f t="shared" si="406"/>
        <v>-1.3468964787932691E-7</v>
      </c>
      <c r="AI458" s="33">
        <f t="shared" si="407"/>
        <v>1.5039701437125075E-5</v>
      </c>
      <c r="AJ458" s="33">
        <f t="shared" si="408"/>
        <v>-3.1540707972066429E-5</v>
      </c>
      <c r="AK458" s="33">
        <f t="shared" si="409"/>
        <v>7.2308475253635152E-5</v>
      </c>
      <c r="AL458" s="33">
        <f t="shared" si="410"/>
        <v>1.224637079544344E-5</v>
      </c>
      <c r="AM458" s="35">
        <f t="shared" si="411"/>
        <v>2.8657804596754488E-4</v>
      </c>
      <c r="AN458" s="52">
        <f t="shared" si="412"/>
        <v>-9.2451171060936588E-6</v>
      </c>
      <c r="AO458" s="34">
        <f t="shared" si="413"/>
        <v>-9.0460496771083143E-6</v>
      </c>
      <c r="AP458" s="34" t="e">
        <f t="shared" si="414"/>
        <v>#N/A</v>
      </c>
      <c r="AQ458" s="34">
        <f t="shared" si="415"/>
        <v>1.3487225346286991E-4</v>
      </c>
      <c r="AR458" s="34">
        <f t="shared" si="416"/>
        <v>-2.1311386440014957E-6</v>
      </c>
      <c r="AS458" s="34">
        <f t="shared" si="417"/>
        <v>1.3043252441002906E-5</v>
      </c>
      <c r="AT458" s="34">
        <f t="shared" si="418"/>
        <v>-3.3537156968188597E-5</v>
      </c>
      <c r="AU458" s="34">
        <f t="shared" si="419"/>
        <v>7.0312026257512983E-5</v>
      </c>
      <c r="AV458" s="34">
        <f t="shared" si="420"/>
        <v>1.0249921799321271E-5</v>
      </c>
      <c r="AW458" s="53">
        <f t="shared" si="421"/>
        <v>2.8458159697142271E-4</v>
      </c>
      <c r="AX458" s="52">
        <f t="shared" si="422"/>
        <v>-9.2451171060936588E-6</v>
      </c>
      <c r="AY458" s="34">
        <f t="shared" si="423"/>
        <v>-9.0460496771083143E-6</v>
      </c>
      <c r="AZ458" s="34" t="e">
        <f t="shared" si="424"/>
        <v>#N/A</v>
      </c>
      <c r="BA458" s="34">
        <f t="shared" si="425"/>
        <v>1.3487225346286991E-4</v>
      </c>
      <c r="BB458" s="34">
        <f t="shared" si="426"/>
        <v>-2.1311386440014957E-6</v>
      </c>
      <c r="BC458" s="34">
        <f t="shared" si="427"/>
        <v>1.3043252441002906E-5</v>
      </c>
      <c r="BD458" s="34">
        <f t="shared" si="428"/>
        <v>-3.3537156968188597E-5</v>
      </c>
      <c r="BE458" s="34">
        <f t="shared" si="429"/>
        <v>7.0312026257512983E-5</v>
      </c>
      <c r="BF458" s="34">
        <f t="shared" si="430"/>
        <v>1.0249921799321271E-5</v>
      </c>
      <c r="BG458" s="53">
        <f t="shared" si="431"/>
        <v>2.8458159697142271E-4</v>
      </c>
      <c r="BH458" s="32">
        <v>-7.24866810997149E-6</v>
      </c>
      <c r="BI458" s="33">
        <v>-7.0496006809861456E-6</v>
      </c>
      <c r="BJ458" s="33"/>
      <c r="BK458" s="33">
        <v>1.3686870245899208E-4</v>
      </c>
      <c r="BL458" s="33">
        <v>-1.3468964787932691E-7</v>
      </c>
      <c r="BM458" s="33">
        <v>1.5039701437125075E-5</v>
      </c>
      <c r="BN458" s="33">
        <v>-3.1540707972066429E-5</v>
      </c>
      <c r="BO458" s="33">
        <v>7.2308475253635152E-5</v>
      </c>
      <c r="BP458" s="33">
        <v>1.224637079544344E-5</v>
      </c>
      <c r="BQ458" s="35">
        <v>2.8657804596754488E-4</v>
      </c>
      <c r="BR458" s="32">
        <v>-9.2451171060936588E-6</v>
      </c>
      <c r="BS458" s="33">
        <v>-9.0460496771083143E-6</v>
      </c>
      <c r="BT458" s="33"/>
      <c r="BU458" s="33">
        <v>1.3487225346286991E-4</v>
      </c>
      <c r="BV458" s="33">
        <v>-2.1311386440014957E-6</v>
      </c>
      <c r="BW458" s="33">
        <v>1.3043252441002906E-5</v>
      </c>
      <c r="BX458" s="33">
        <v>-3.3537156968188597E-5</v>
      </c>
      <c r="BY458" s="33">
        <v>7.0312026257512983E-5</v>
      </c>
      <c r="BZ458" s="33">
        <v>1.0249921799321271E-5</v>
      </c>
      <c r="CA458" s="35">
        <v>2.8458159697142271E-4</v>
      </c>
      <c r="CB458" s="52">
        <v>-9.2451171060936588E-6</v>
      </c>
      <c r="CC458" s="34">
        <v>-9.0460496771083143E-6</v>
      </c>
      <c r="CD458" s="34"/>
      <c r="CE458" s="34">
        <v>1.3487225346286991E-4</v>
      </c>
      <c r="CF458" s="34">
        <v>-2.1311386440014957E-6</v>
      </c>
      <c r="CG458" s="34">
        <v>1.3043252441002906E-5</v>
      </c>
      <c r="CH458" s="34">
        <v>-3.3537156968188597E-5</v>
      </c>
      <c r="CI458" s="34">
        <v>7.0312026257512983E-5</v>
      </c>
      <c r="CJ458" s="34">
        <v>1.0249921799321271E-5</v>
      </c>
      <c r="CK458" s="53">
        <v>2.8458159697142271E-4</v>
      </c>
      <c r="CL458" s="33">
        <v>0</v>
      </c>
      <c r="CM458" s="33">
        <f t="shared" ref="CM458:CM473" si="447">(D458/D$767)/($C458/$C$767)-1</f>
        <v>7.3726890467040729E-3</v>
      </c>
      <c r="CN458" s="33">
        <f t="shared" ref="CN458:CN521" si="448">(E458/E$767)/($C458/$C$767)-1</f>
        <v>3.6764627289365137E-3</v>
      </c>
      <c r="CO458" s="33">
        <f t="shared" ref="CO458:CO521" si="449">(F458/F$767)/($C458/$C$767)-1</f>
        <v>2.9652880425690142E-3</v>
      </c>
      <c r="CP458" s="33">
        <f t="shared" ref="CP458:CP521" si="450">(G458/G$767)/($C458/$C$767)-1</f>
        <v>3.1238488037563794E-3</v>
      </c>
      <c r="CQ458" s="33"/>
      <c r="CR458" s="33">
        <f t="shared" ref="CR458:CR521" si="451">(I458/I$767)/($C458/$C$767)-1</f>
        <v>2.5951929777989768E-3</v>
      </c>
      <c r="CS458" s="33">
        <f t="shared" ref="CS458:CS521" si="452">(J458/J$767)/($C458/$C$767)-1</f>
        <v>6.2446326560479104E-3</v>
      </c>
      <c r="CT458" s="33">
        <f t="shared" ref="CT458:CT521" si="453">(K458/K$767)/($C458/$C$767)-1</f>
        <v>6.5142388220613689E-3</v>
      </c>
      <c r="CU458" s="33">
        <f t="shared" ref="CU458:CU521" si="454">(L458/L$767)/($C458/$C$767)-1</f>
        <v>2.5254369845948421E-3</v>
      </c>
      <c r="CV458" s="33">
        <f t="shared" ref="CV458:CV521" si="455">(M458/M$767)/($C458/$C$767)-1</f>
        <v>4.2774363166424578E-3</v>
      </c>
      <c r="CW458" s="33">
        <f t="shared" ref="CW458:CW521" si="456">(N458/N$767)/($C458/$C$767)-1</f>
        <v>5.0392776439300846E-3</v>
      </c>
      <c r="CX458" s="35">
        <f t="shared" ref="CX458:CX521" si="457">(O458/O$767)/($C458/$C$767)-1</f>
        <v>5.2138084526294204E-3</v>
      </c>
    </row>
    <row r="459" spans="1:102" x14ac:dyDescent="0.3">
      <c r="A459" s="21">
        <v>43549</v>
      </c>
      <c r="B459" s="22">
        <v>2798.36</v>
      </c>
      <c r="C459" s="23">
        <v>4975.2299999999996</v>
      </c>
      <c r="D459" s="23">
        <v>5591.2280000000001</v>
      </c>
      <c r="E459" s="23">
        <f t="shared" si="432"/>
        <v>4950.3672771844749</v>
      </c>
      <c r="F459" s="23">
        <f>VLOOKUP($A459,Data!S$7:T$800,2,0)</f>
        <v>274.73663900000003</v>
      </c>
      <c r="G459" s="23">
        <f>VLOOKUP($A459,Data!V$7:Y$800,4,0)</f>
        <v>27.100921400494666</v>
      </c>
      <c r="H459" s="23" t="e">
        <f>VLOOKUP($A459,Data!P$7:Q$800,2,0)</f>
        <v>#N/A</v>
      </c>
      <c r="I459" s="23">
        <f>VLOOKUP($A459,Data!K$7:N$800,4,0)</f>
        <v>51.605139139950097</v>
      </c>
      <c r="J459" s="23">
        <f>VLOOKUP($A459,Data!AA$7:AB$800,2,0)</f>
        <v>504.20229999999998</v>
      </c>
      <c r="K459" s="23">
        <f>VLOOKUP($A459,Data!AD$7:AE$800,2,0)</f>
        <v>50.940600000000003</v>
      </c>
      <c r="L459" s="23">
        <f>VLOOKUP($A459,Data!AL$7:AO$800,4,0)</f>
        <v>272.10454267663886</v>
      </c>
      <c r="M459" s="23">
        <f>VLOOKUP($A459,Data!AG$7:AJ$800,4,0)</f>
        <v>27.493667806272853</v>
      </c>
      <c r="N459" s="23">
        <f>VLOOKUP($A459,Data!AQ$7:AU$800,5,0)</f>
        <v>27.656769957180725</v>
      </c>
      <c r="O459" s="24">
        <f>VLOOKUP($A459,Data!AQ$7:AW$800,7,0)</f>
        <v>27.637228852331308</v>
      </c>
      <c r="P459" s="32">
        <f t="shared" ref="P459:P522" si="458">B459/B460-1</f>
        <v>-8.3907294935925414E-4</v>
      </c>
      <c r="Q459" s="33">
        <f t="shared" si="445"/>
        <v>-7.8527617219048551E-4</v>
      </c>
      <c r="R459" s="33">
        <f t="shared" si="446"/>
        <v>-7.6347064605486459E-4</v>
      </c>
      <c r="S459" s="34">
        <f t="shared" ref="S459:S522" si="459">R459-IF(R459&gt;P459+0.000001,(R459-P459)*$C$1,0)</f>
        <v>-7.7481099155052302E-4</v>
      </c>
      <c r="T459" s="33">
        <f t="shared" ref="T459:T522" si="460">F459/IFERROR(F460,IFERROR(F461,F462))-1</f>
        <v>-7.8256259935227668E-4</v>
      </c>
      <c r="U459" s="33">
        <f t="shared" si="433"/>
        <v>-7.8044942795685301E-4</v>
      </c>
      <c r="V459" s="33" t="e">
        <f t="shared" si="434"/>
        <v>#N/A</v>
      </c>
      <c r="W459" s="33">
        <f t="shared" si="435"/>
        <v>-7.5004687792989966E-4</v>
      </c>
      <c r="X459" s="33">
        <f t="shared" si="436"/>
        <v>-7.6874263511261809E-4</v>
      </c>
      <c r="Y459" s="33">
        <f t="shared" si="437"/>
        <v>-7.7873217693891217E-4</v>
      </c>
      <c r="Z459" s="33">
        <f t="shared" si="438"/>
        <v>-7.8379248487203679E-4</v>
      </c>
      <c r="AA459" s="33">
        <f t="shared" si="439"/>
        <v>-7.9177210603564863E-4</v>
      </c>
      <c r="AB459" s="33">
        <f t="shared" si="440"/>
        <v>-7.5233640674621238E-4</v>
      </c>
      <c r="AC459" s="35">
        <f t="shared" si="441"/>
        <v>-3.00470819453591E-3</v>
      </c>
      <c r="AD459" s="32">
        <f t="shared" ref="AD459:AD522" si="461">1+T459-$C459/IF(ISNUMBER(F460),$C460,IF(ISNUMBER(F461),$C461,$C462))</f>
        <v>2.7135728382088331E-6</v>
      </c>
      <c r="AE459" s="33">
        <f t="shared" ref="AE459:AE522" si="462">1+U459-$C459/IF(ISNUMBER(G460),$C460,IF(ISNUMBER(G461),$C461,$C462))</f>
        <v>4.8267442336324962E-6</v>
      </c>
      <c r="AF459" s="33" t="e">
        <f t="shared" ref="AF459:AF522" si="463">1+V459-$C459/IF(ISNUMBER(H460),$C460,IF(ISNUMBER(H461),$C461,$C462))</f>
        <v>#N/A</v>
      </c>
      <c r="AG459" s="33">
        <f t="shared" ref="AG459:AG522" si="464">1+W459-$C459/IF(ISNUMBER(I460),$C460,IF(ISNUMBER(I461),$C461,$C462))</f>
        <v>3.5229294260585853E-5</v>
      </c>
      <c r="AH459" s="33">
        <f t="shared" ref="AH459:AH522" si="465">1+X459-$C459/IF(ISNUMBER(J460),$C460,IF(ISNUMBER(J461),$C461,$C462))</f>
        <v>1.6533537077867422E-5</v>
      </c>
      <c r="AI459" s="33">
        <f t="shared" ref="AI459:AI522" si="466">1+Y459-$C459/IF(ISNUMBER(K460),$C460,IF(ISNUMBER(K461),$C461,$C462))</f>
        <v>6.5439952515733424E-6</v>
      </c>
      <c r="AJ459" s="33">
        <f t="shared" ref="AJ459:AJ522" si="467">1+Z459-$C459/IF(ISNUMBER(L460),$C460,IF(ISNUMBER(L461),$C461,$C462))</f>
        <v>1.4836873184487231E-6</v>
      </c>
      <c r="AK459" s="33">
        <f t="shared" ref="AK459:AK522" si="468">1+AA459-$C459/IF(ISNUMBER(M460),$C460,IF(ISNUMBER(M461),$C461,$C462))</f>
        <v>-6.4959338451631154E-6</v>
      </c>
      <c r="AL459" s="33">
        <f t="shared" ref="AL459:AL522" si="469">1+AB459-$C459/IF(ISNUMBER(N460),$C460,IF(ISNUMBER(N461),$C461,$C462))</f>
        <v>3.2939765444273128E-5</v>
      </c>
      <c r="AM459" s="35">
        <f t="shared" ref="AM459:AM522" si="470">1+AC459-$C459/IF(ISNUMBER(O460),$C460,IF(ISNUMBER(O461),$C461,$C462))</f>
        <v>-2.2194320223454245E-3</v>
      </c>
      <c r="AN459" s="52">
        <f t="shared" ref="AN459:AN522" si="471">1+T459-$D459/IF(ISNUMBER(F460),$D460,IF(ISNUMBER(F461),$D461,$D462))</f>
        <v>-1.909195329741209E-5</v>
      </c>
      <c r="AO459" s="34">
        <f t="shared" ref="AO459:AO522" si="472">1+U459-$D459/IF(ISNUMBER(G460),$D460,IF(ISNUMBER(G461),$D461,$D462))</f>
        <v>-1.6978781901988427E-5</v>
      </c>
      <c r="AP459" s="34" t="e">
        <f t="shared" ref="AP459:AP522" si="473">1+V459-$D459/IF(ISNUMBER(H460),$D460,IF(ISNUMBER(H461),$D461,$D462))</f>
        <v>#N/A</v>
      </c>
      <c r="AQ459" s="34">
        <f t="shared" ref="AQ459:AQ522" si="474">1+W459-$D459/IF(ISNUMBER(I460),$D460,IF(ISNUMBER(I461),$D461,$D462))</f>
        <v>1.342376812496493E-5</v>
      </c>
      <c r="AR459" s="34">
        <f t="shared" ref="AR459:AR522" si="475">1+X459-$D459/IF(ISNUMBER(J460),$D460,IF(ISNUMBER(J461),$D461,$D462))</f>
        <v>-5.2719890577535011E-6</v>
      </c>
      <c r="AS459" s="34">
        <f t="shared" ref="AS459:AS522" si="476">1+Y459-$D459/IF(ISNUMBER(K460),$D460,IF(ISNUMBER(K461),$D461,$D462))</f>
        <v>-1.5261530884047581E-5</v>
      </c>
      <c r="AT459" s="34">
        <f t="shared" ref="AT459:AT522" si="477">1+Z459-$D459/IF(ISNUMBER(L460),$D460,IF(ISNUMBER(L461),$D461,$D462))</f>
        <v>-2.03218388171722E-5</v>
      </c>
      <c r="AU459" s="34">
        <f t="shared" ref="AU459:AU522" si="478">1+AA459-$D459/IF(ISNUMBER(M460),$D460,IF(ISNUMBER(M461),$D461,$D462))</f>
        <v>-2.8301459980784038E-5</v>
      </c>
      <c r="AV459" s="34">
        <f t="shared" ref="AV459:AV522" si="479">1+AB459-$D459/IF(ISNUMBER(N460),$D460,IF(ISNUMBER(N461),$D461,$D462))</f>
        <v>1.1134239308652205E-5</v>
      </c>
      <c r="AW459" s="53">
        <f t="shared" ref="AW459:AW522" si="480">1+AC459-$D459/IF(ISNUMBER(O460),$D460,IF(ISNUMBER(O461),$D461,$D462))</f>
        <v>-2.2412375484810454E-3</v>
      </c>
      <c r="AX459" s="52">
        <f t="shared" ref="AX459:AX522" si="481">1+T459-$E459/IF(ISNUMBER(F460),$E460,IF(ISNUMBER(F461),$E461,$E462))</f>
        <v>-7.7516078017536572E-6</v>
      </c>
      <c r="AY459" s="34">
        <f t="shared" ref="AY459:AY522" si="482">1+U459-$E459/IF(ISNUMBER(G460),$E460,IF(ISNUMBER(G461),$E461,$E462))</f>
        <v>-5.6384364063299941E-6</v>
      </c>
      <c r="AZ459" s="34" t="e">
        <f t="shared" ref="AZ459:AZ522" si="483">1+V459-$E459/IF(ISNUMBER(H460),$E460,IF(ISNUMBER(H461),$E461,$E462))</f>
        <v>#N/A</v>
      </c>
      <c r="BA459" s="34">
        <f t="shared" ref="BA459:BA522" si="484">1+W459-$E459/IF(ISNUMBER(I460),$E460,IF(ISNUMBER(I461),$E461,$E462))</f>
        <v>2.4764113620623363E-5</v>
      </c>
      <c r="BB459" s="34">
        <f t="shared" ref="BB459:BB522" si="485">1+X459-$E459/IF(ISNUMBER(J460),$E460,IF(ISNUMBER(J461),$E461,$E462))</f>
        <v>6.0683564379049315E-6</v>
      </c>
      <c r="BC459" s="34">
        <f t="shared" ref="BC459:BC522" si="486">1+Y459-$E459/IF(ISNUMBER(K460),$E460,IF(ISNUMBER(K461),$E461,$E462))</f>
        <v>-3.9211853883891479E-6</v>
      </c>
      <c r="BD459" s="34">
        <f t="shared" ref="BD459:BD522" si="487">1+Z459-$E459/IF(ISNUMBER(L460),$E460,IF(ISNUMBER(L461),$E461,$E462))</f>
        <v>-8.9814933215137671E-6</v>
      </c>
      <c r="BE459" s="34">
        <f t="shared" ref="BE459:BE522" si="488">1+AA459-$E459/IF(ISNUMBER(M460),$E460,IF(ISNUMBER(M461),$E461,$E462))</f>
        <v>-1.6961114485125606E-5</v>
      </c>
      <c r="BF459" s="34">
        <f t="shared" ref="BF459:BF522" si="489">1+AB459-$E459/IF(ISNUMBER(N460),$E460,IF(ISNUMBER(N461),$E461,$E462))</f>
        <v>2.2474584804310638E-5</v>
      </c>
      <c r="BG459" s="53">
        <f t="shared" ref="BG459:BG522" si="490">1+AC459-$E459/IF(ISNUMBER(O460),$E460,IF(ISNUMBER(O461),$E461,$E462))</f>
        <v>-2.229897202985387E-3</v>
      </c>
      <c r="BH459" s="32">
        <v>2.7135728382088331E-6</v>
      </c>
      <c r="BI459" s="33">
        <v>4.8267442336324962E-6</v>
      </c>
      <c r="BJ459" s="33"/>
      <c r="BK459" s="33">
        <v>3.5229294260585853E-5</v>
      </c>
      <c r="BL459" s="33">
        <v>1.6533537077867422E-5</v>
      </c>
      <c r="BM459" s="33">
        <v>6.5439952515733424E-6</v>
      </c>
      <c r="BN459" s="33">
        <v>1.4836873184487231E-6</v>
      </c>
      <c r="BO459" s="33">
        <v>-6.4959338451631154E-6</v>
      </c>
      <c r="BP459" s="33">
        <v>3.2939765444273128E-5</v>
      </c>
      <c r="BQ459" s="35">
        <v>-2.2194320223454245E-3</v>
      </c>
      <c r="BR459" s="32">
        <v>-1.909195329741209E-5</v>
      </c>
      <c r="BS459" s="33">
        <v>-1.6978781901988427E-5</v>
      </c>
      <c r="BT459" s="33"/>
      <c r="BU459" s="33">
        <v>1.342376812496493E-5</v>
      </c>
      <c r="BV459" s="33">
        <v>-5.2719890577535011E-6</v>
      </c>
      <c r="BW459" s="33">
        <v>-1.5261530884047581E-5</v>
      </c>
      <c r="BX459" s="33">
        <v>-2.03218388171722E-5</v>
      </c>
      <c r="BY459" s="33">
        <v>-2.8301459980784038E-5</v>
      </c>
      <c r="BZ459" s="33">
        <v>1.1134239308652205E-5</v>
      </c>
      <c r="CA459" s="35">
        <v>-2.2412375484810454E-3</v>
      </c>
      <c r="CB459" s="52">
        <v>-7.7516078017536572E-6</v>
      </c>
      <c r="CC459" s="34">
        <v>-5.6384364063299941E-6</v>
      </c>
      <c r="CD459" s="34"/>
      <c r="CE459" s="34">
        <v>2.4764113620623363E-5</v>
      </c>
      <c r="CF459" s="34">
        <v>6.0683564379049315E-6</v>
      </c>
      <c r="CG459" s="34">
        <v>-3.9211853883891479E-6</v>
      </c>
      <c r="CH459" s="34">
        <v>-8.9814933215137671E-6</v>
      </c>
      <c r="CI459" s="34">
        <v>-1.6961114485125606E-5</v>
      </c>
      <c r="CJ459" s="34">
        <v>2.2474584804310638E-5</v>
      </c>
      <c r="CK459" s="53">
        <v>-2.229897202985387E-3</v>
      </c>
      <c r="CL459" s="33">
        <v>0</v>
      </c>
      <c r="CM459" s="33">
        <f t="shared" si="447"/>
        <v>7.3706922228422567E-3</v>
      </c>
      <c r="CN459" s="33">
        <f t="shared" si="448"/>
        <v>3.674473231769948E-3</v>
      </c>
      <c r="CO459" s="33">
        <f t="shared" si="449"/>
        <v>2.9725064180681215E-3</v>
      </c>
      <c r="CP459" s="33">
        <f t="shared" si="450"/>
        <v>3.1308700521810451E-3</v>
      </c>
      <c r="CQ459" s="33"/>
      <c r="CR459" s="33">
        <f t="shared" si="451"/>
        <v>2.4589660441347583E-3</v>
      </c>
      <c r="CS459" s="33">
        <f t="shared" si="452"/>
        <v>6.2447672204166693E-3</v>
      </c>
      <c r="CT459" s="33">
        <f t="shared" si="453"/>
        <v>6.499209310062426E-3</v>
      </c>
      <c r="CU459" s="33">
        <f t="shared" si="454"/>
        <v>2.5568328649367977E-3</v>
      </c>
      <c r="CV459" s="33">
        <f t="shared" si="455"/>
        <v>4.205341513971117E-3</v>
      </c>
      <c r="CW459" s="33">
        <f t="shared" si="456"/>
        <v>5.027057470050833E-3</v>
      </c>
      <c r="CX459" s="35">
        <f t="shared" si="457"/>
        <v>4.9278716640470677E-3</v>
      </c>
    </row>
    <row r="460" spans="1:102" x14ac:dyDescent="0.3">
      <c r="A460" s="21">
        <v>43546</v>
      </c>
      <c r="B460" s="22">
        <v>2800.71</v>
      </c>
      <c r="C460" s="23">
        <v>4979.1400000000003</v>
      </c>
      <c r="D460" s="23">
        <v>5595.5</v>
      </c>
      <c r="E460" s="23">
        <f t="shared" ref="E460:E523" si="491">E459/(1+S459)</f>
        <v>4954.2058503317157</v>
      </c>
      <c r="F460" s="23">
        <f>VLOOKUP($A460,Data!S$7:T$800,2,0)</f>
        <v>274.95180599999998</v>
      </c>
      <c r="G460" s="23">
        <f>VLOOKUP($A460,Data!V$7:Y$800,4,0)</f>
        <v>27.122088819198606</v>
      </c>
      <c r="H460" s="23" t="e">
        <f>VLOOKUP($A460,Data!P$7:Q$800,2,0)</f>
        <v>#N/A</v>
      </c>
      <c r="I460" s="23">
        <f>VLOOKUP($A460,Data!K$7:N$800,4,0)</f>
        <v>51.643874466758092</v>
      </c>
      <c r="J460" s="23">
        <f>VLOOKUP($A460,Data!AA$7:AB$800,2,0)</f>
        <v>504.59019999999998</v>
      </c>
      <c r="K460" s="23">
        <f>VLOOKUP($A460,Data!AD$7:AE$800,2,0)</f>
        <v>50.9803</v>
      </c>
      <c r="L460" s="23">
        <f>VLOOKUP($A460,Data!AL$7:AO$800,4,0)</f>
        <v>272.31798346557468</v>
      </c>
      <c r="M460" s="23">
        <f>VLOOKUP($A460,Data!AG$7:AJ$800,4,0)</f>
        <v>27.515453775056855</v>
      </c>
      <c r="N460" s="23">
        <f>VLOOKUP($A460,Data!AQ$7:AU$800,5,0)</f>
        <v>27.677592817908735</v>
      </c>
      <c r="O460" s="24">
        <f>VLOOKUP($A460,Data!AQ$7:AW$800,7,0)</f>
        <v>27.720520928722646</v>
      </c>
      <c r="P460" s="32">
        <f t="shared" si="458"/>
        <v>-1.8974527826038257E-2</v>
      </c>
      <c r="Q460" s="33">
        <f t="shared" si="445"/>
        <v>-1.8919600564317074E-2</v>
      </c>
      <c r="R460" s="33">
        <f t="shared" si="446"/>
        <v>-1.8897553301802983E-2</v>
      </c>
      <c r="S460" s="34">
        <f t="shared" si="459"/>
        <v>-1.8909099480438275E-2</v>
      </c>
      <c r="T460" s="33">
        <f t="shared" si="460"/>
        <v>-1.8907230189806445E-2</v>
      </c>
      <c r="U460" s="33">
        <f t="shared" si="433"/>
        <v>-1.890527496052663E-2</v>
      </c>
      <c r="V460" s="33" t="e">
        <f t="shared" si="434"/>
        <v>#N/A</v>
      </c>
      <c r="W460" s="33">
        <f t="shared" si="435"/>
        <v>-1.8947755702722557E-2</v>
      </c>
      <c r="X460" s="33">
        <f t="shared" si="436"/>
        <v>-1.8901961592551753E-2</v>
      </c>
      <c r="Y460" s="33">
        <f t="shared" si="437"/>
        <v>-1.8900204763444339E-2</v>
      </c>
      <c r="Z460" s="33">
        <f t="shared" si="438"/>
        <v>-1.8895740238111358E-2</v>
      </c>
      <c r="AA460" s="33">
        <f t="shared" si="439"/>
        <v>-1.8960054530020143E-2</v>
      </c>
      <c r="AB460" s="33">
        <f t="shared" si="440"/>
        <v>-1.8909659131039036E-2</v>
      </c>
      <c r="AC460" s="35">
        <f t="shared" si="441"/>
        <v>-1.8761310399577957E-2</v>
      </c>
      <c r="AD460" s="32">
        <f t="shared" si="461"/>
        <v>1.2370374510628501E-5</v>
      </c>
      <c r="AE460" s="33">
        <f t="shared" si="462"/>
        <v>1.4325603790443786E-5</v>
      </c>
      <c r="AF460" s="33" t="e">
        <f t="shared" si="463"/>
        <v>#N/A</v>
      </c>
      <c r="AG460" s="33">
        <f t="shared" si="464"/>
        <v>-2.8155138405483449E-5</v>
      </c>
      <c r="AH460" s="33">
        <f t="shared" si="465"/>
        <v>1.7638971765321365E-5</v>
      </c>
      <c r="AI460" s="33">
        <f t="shared" si="466"/>
        <v>1.9395800872734625E-5</v>
      </c>
      <c r="AJ460" s="33">
        <f t="shared" si="467"/>
        <v>2.3860326205715765E-5</v>
      </c>
      <c r="AK460" s="33">
        <f t="shared" si="468"/>
        <v>-4.0453965703068917E-5</v>
      </c>
      <c r="AL460" s="33">
        <f t="shared" si="469"/>
        <v>9.94143327803787E-6</v>
      </c>
      <c r="AM460" s="35">
        <f t="shared" si="470"/>
        <v>1.5829016473911661E-4</v>
      </c>
      <c r="AN460" s="52">
        <f t="shared" si="471"/>
        <v>-9.6768880034625582E-6</v>
      </c>
      <c r="AO460" s="34">
        <f t="shared" si="472"/>
        <v>-7.7216587236472733E-6</v>
      </c>
      <c r="AP460" s="34" t="e">
        <f t="shared" si="473"/>
        <v>#N/A</v>
      </c>
      <c r="AQ460" s="34">
        <f t="shared" si="474"/>
        <v>-5.0202400919574508E-5</v>
      </c>
      <c r="AR460" s="34">
        <f t="shared" si="475"/>
        <v>-4.4082907487696943E-6</v>
      </c>
      <c r="AS460" s="34">
        <f t="shared" si="476"/>
        <v>-2.651461641356434E-6</v>
      </c>
      <c r="AT460" s="34">
        <f t="shared" si="477"/>
        <v>1.8130636916247056E-6</v>
      </c>
      <c r="AU460" s="34">
        <f t="shared" si="478"/>
        <v>-6.2501228217159976E-5</v>
      </c>
      <c r="AV460" s="34">
        <f t="shared" si="479"/>
        <v>-1.2105829236053189E-5</v>
      </c>
      <c r="AW460" s="53">
        <f t="shared" si="480"/>
        <v>1.3624290222502555E-4</v>
      </c>
      <c r="AX460" s="52">
        <f t="shared" si="481"/>
        <v>1.8692906318396041E-6</v>
      </c>
      <c r="AY460" s="34">
        <f t="shared" si="482"/>
        <v>3.8245199116548889E-6</v>
      </c>
      <c r="AZ460" s="34" t="e">
        <f t="shared" si="483"/>
        <v>#N/A</v>
      </c>
      <c r="BA460" s="34">
        <f t="shared" si="484"/>
        <v>-3.8656222284272346E-5</v>
      </c>
      <c r="BB460" s="34">
        <f t="shared" si="485"/>
        <v>7.137887886532468E-6</v>
      </c>
      <c r="BC460" s="34">
        <f t="shared" si="486"/>
        <v>8.8947169939457282E-6</v>
      </c>
      <c r="BD460" s="34">
        <f t="shared" si="487"/>
        <v>1.3359242326926868E-5</v>
      </c>
      <c r="BE460" s="34">
        <f t="shared" si="488"/>
        <v>-5.0955049581857814E-5</v>
      </c>
      <c r="BF460" s="34">
        <f t="shared" si="489"/>
        <v>-5.5965060075102713E-7</v>
      </c>
      <c r="BG460" s="53">
        <f t="shared" si="490"/>
        <v>1.4778908086032772E-4</v>
      </c>
      <c r="BH460" s="32">
        <v>1.2370374510628501E-5</v>
      </c>
      <c r="BI460" s="33">
        <v>1.4325603790443786E-5</v>
      </c>
      <c r="BJ460" s="33"/>
      <c r="BK460" s="33">
        <v>-2.8155138405483449E-5</v>
      </c>
      <c r="BL460" s="33">
        <v>1.7638971765321365E-5</v>
      </c>
      <c r="BM460" s="33">
        <v>1.9395800872734625E-5</v>
      </c>
      <c r="BN460" s="33">
        <v>2.3860326205715765E-5</v>
      </c>
      <c r="BO460" s="33">
        <v>-4.0453965703068917E-5</v>
      </c>
      <c r="BP460" s="33">
        <v>9.94143327803787E-6</v>
      </c>
      <c r="BQ460" s="35">
        <v>1.5829016473911661E-4</v>
      </c>
      <c r="BR460" s="32">
        <v>-9.6768880034625582E-6</v>
      </c>
      <c r="BS460" s="33">
        <v>-7.7216587236472733E-6</v>
      </c>
      <c r="BT460" s="33"/>
      <c r="BU460" s="33">
        <v>-5.0202400919574508E-5</v>
      </c>
      <c r="BV460" s="33">
        <v>-4.4082907487696943E-6</v>
      </c>
      <c r="BW460" s="33">
        <v>-2.651461641356434E-6</v>
      </c>
      <c r="BX460" s="33">
        <v>1.8130636916247056E-6</v>
      </c>
      <c r="BY460" s="33">
        <v>-6.2501228217159976E-5</v>
      </c>
      <c r="BZ460" s="33">
        <v>-1.2105829236053189E-5</v>
      </c>
      <c r="CA460" s="35">
        <v>1.3624290222502555E-4</v>
      </c>
      <c r="CB460" s="52">
        <v>1.8692906318396041E-6</v>
      </c>
      <c r="CC460" s="34">
        <v>3.8245199116548889E-6</v>
      </c>
      <c r="CD460" s="34"/>
      <c r="CE460" s="34">
        <v>-3.8656222284272346E-5</v>
      </c>
      <c r="CF460" s="34">
        <v>7.137887886532468E-6</v>
      </c>
      <c r="CG460" s="34">
        <v>8.8947169939457282E-6</v>
      </c>
      <c r="CH460" s="34">
        <v>1.3359242326926868E-5</v>
      </c>
      <c r="CI460" s="34">
        <v>-5.0955049581857814E-5</v>
      </c>
      <c r="CJ460" s="34">
        <v>-5.5965060075102713E-7</v>
      </c>
      <c r="CK460" s="53">
        <v>1.4778908086032772E-4</v>
      </c>
      <c r="CL460" s="33">
        <v>0</v>
      </c>
      <c r="CM460" s="33">
        <f t="shared" si="447"/>
        <v>7.3487091914854474E-3</v>
      </c>
      <c r="CN460" s="33">
        <f t="shared" si="448"/>
        <v>3.6639614524618391E-3</v>
      </c>
      <c r="CO460" s="33">
        <f t="shared" si="449"/>
        <v>2.9697826475962863E-3</v>
      </c>
      <c r="CP460" s="33">
        <f t="shared" si="450"/>
        <v>3.1260244142630178E-3</v>
      </c>
      <c r="CQ460" s="33"/>
      <c r="CR460" s="33">
        <f t="shared" si="451"/>
        <v>2.4236236137560319E-3</v>
      </c>
      <c r="CS460" s="33">
        <f t="shared" si="452"/>
        <v>6.228117636003061E-3</v>
      </c>
      <c r="CT460" s="33">
        <f t="shared" si="453"/>
        <v>6.4926176508788291E-3</v>
      </c>
      <c r="CU460" s="33">
        <f t="shared" si="454"/>
        <v>2.5553442172869811E-3</v>
      </c>
      <c r="CV460" s="33">
        <f t="shared" si="455"/>
        <v>4.2118699344575461E-3</v>
      </c>
      <c r="CW460" s="33">
        <f t="shared" si="456"/>
        <v>4.9939271893963966E-3</v>
      </c>
      <c r="CX460" s="35">
        <f t="shared" si="457"/>
        <v>7.1649625679364171E-3</v>
      </c>
    </row>
    <row r="461" spans="1:102" x14ac:dyDescent="0.3">
      <c r="A461" s="21">
        <v>43545</v>
      </c>
      <c r="B461" s="22">
        <v>2854.88</v>
      </c>
      <c r="C461" s="23">
        <v>5075.16</v>
      </c>
      <c r="D461" s="23">
        <v>5703.2780000000002</v>
      </c>
      <c r="E461" s="23">
        <f t="shared" si="491"/>
        <v>5049.6909590213199</v>
      </c>
      <c r="F461" s="23">
        <f>VLOOKUP($A461,Data!S$7:T$800,2,0)</f>
        <v>280.25056799999999</v>
      </c>
      <c r="G461" s="23">
        <f>VLOOKUP($A461,Data!V$7:Y$800,4,0)</f>
        <v>27.644719849153581</v>
      </c>
      <c r="H461" s="23" t="e">
        <f>VLOOKUP($A461,Data!P$7:Q$800,2,0)</f>
        <v>#N/A</v>
      </c>
      <c r="I461" s="23">
        <f>VLOOKUP($A461,Data!K$7:N$800,4,0)</f>
        <v>52.641309132063938</v>
      </c>
      <c r="J461" s="23">
        <f>VLOOKUP($A461,Data!AA$7:AB$800,2,0)</f>
        <v>514.31169999999997</v>
      </c>
      <c r="K461" s="23">
        <f>VLOOKUP($A461,Data!AD$7:AE$800,2,0)</f>
        <v>51.962400000000002</v>
      </c>
      <c r="L461" s="23">
        <f>VLOOKUP($A461,Data!AL$7:AO$800,4,0)</f>
        <v>277.56273684069572</v>
      </c>
      <c r="M461" s="23">
        <f>VLOOKUP($A461,Data!AG$7:AJ$800,4,0)</f>
        <v>28.047230800449437</v>
      </c>
      <c r="N461" s="23">
        <f>VLOOKUP($A461,Data!AQ$7:AU$800,5,0)</f>
        <v>28.211054237262626</v>
      </c>
      <c r="O461" s="24">
        <f>VLOOKUP($A461,Data!AQ$7:AW$800,7,0)</f>
        <v>28.25053804188147</v>
      </c>
      <c r="P461" s="32">
        <f t="shared" si="458"/>
        <v>1.0852515552911779E-2</v>
      </c>
      <c r="Q461" s="33">
        <f t="shared" si="445"/>
        <v>1.0889375339857343E-2</v>
      </c>
      <c r="R461" s="33">
        <f t="shared" si="446"/>
        <v>1.0906911054454183E-2</v>
      </c>
      <c r="S461" s="34">
        <f t="shared" si="459"/>
        <v>1.0898751729222823E-2</v>
      </c>
      <c r="T461" s="33">
        <f t="shared" si="460"/>
        <v>1.0906203955051597E-2</v>
      </c>
      <c r="U461" s="33">
        <f t="shared" si="433"/>
        <v>1.0906155624613278E-2</v>
      </c>
      <c r="V461" s="33" t="e">
        <f t="shared" si="434"/>
        <v>#N/A</v>
      </c>
      <c r="W461" s="33">
        <f t="shared" si="435"/>
        <v>1.0784678319077701E-2</v>
      </c>
      <c r="X461" s="33">
        <f t="shared" si="436"/>
        <v>1.0904468654320709E-2</v>
      </c>
      <c r="Y461" s="33">
        <f t="shared" si="437"/>
        <v>1.0937700631515224E-2</v>
      </c>
      <c r="Z461" s="33">
        <f t="shared" si="438"/>
        <v>1.085178186987501E-2</v>
      </c>
      <c r="AA461" s="33">
        <f t="shared" si="439"/>
        <v>1.086670114176469E-2</v>
      </c>
      <c r="AB461" s="33">
        <f t="shared" si="440"/>
        <v>1.0898620074281995E-2</v>
      </c>
      <c r="AC461" s="35">
        <f t="shared" si="441"/>
        <v>6.1799458028708454E-3</v>
      </c>
      <c r="AD461" s="32">
        <f t="shared" si="461"/>
        <v>1.682861519425316E-5</v>
      </c>
      <c r="AE461" s="33">
        <f t="shared" si="462"/>
        <v>1.6780284755935071E-5</v>
      </c>
      <c r="AF461" s="33" t="e">
        <f t="shared" si="463"/>
        <v>#N/A</v>
      </c>
      <c r="AG461" s="33">
        <f t="shared" si="464"/>
        <v>-1.0469702077964271E-4</v>
      </c>
      <c r="AH461" s="33">
        <f t="shared" si="465"/>
        <v>1.5093314463365815E-5</v>
      </c>
      <c r="AI461" s="33">
        <f t="shared" si="466"/>
        <v>4.8325291657880243E-5</v>
      </c>
      <c r="AJ461" s="33">
        <f t="shared" si="467"/>
        <v>-3.7593469982333261E-5</v>
      </c>
      <c r="AK461" s="33">
        <f t="shared" si="468"/>
        <v>-2.2674198092653697E-5</v>
      </c>
      <c r="AL461" s="33">
        <f t="shared" si="469"/>
        <v>9.2447344246515684E-6</v>
      </c>
      <c r="AM461" s="35">
        <f t="shared" si="470"/>
        <v>-4.709429536986498E-3</v>
      </c>
      <c r="AN461" s="52">
        <f t="shared" si="471"/>
        <v>-7.0709940258595338E-7</v>
      </c>
      <c r="AO461" s="34">
        <f t="shared" si="472"/>
        <v>-7.5542984090404275E-7</v>
      </c>
      <c r="AP461" s="34" t="e">
        <f t="shared" si="473"/>
        <v>#N/A</v>
      </c>
      <c r="AQ461" s="34">
        <f t="shared" si="474"/>
        <v>-1.2223273537648183E-4</v>
      </c>
      <c r="AR461" s="34">
        <f t="shared" si="475"/>
        <v>-2.4424001334732992E-6</v>
      </c>
      <c r="AS461" s="34">
        <f t="shared" si="476"/>
        <v>3.0789577061041129E-5</v>
      </c>
      <c r="AT461" s="34">
        <f t="shared" si="477"/>
        <v>-5.5129184579172374E-5</v>
      </c>
      <c r="AU461" s="34">
        <f t="shared" si="478"/>
        <v>-4.0209912689492811E-5</v>
      </c>
      <c r="AV461" s="34">
        <f t="shared" si="479"/>
        <v>-8.2909801721875453E-6</v>
      </c>
      <c r="AW461" s="53">
        <f t="shared" si="480"/>
        <v>-4.7269652515833371E-3</v>
      </c>
      <c r="AX461" s="52">
        <f t="shared" si="481"/>
        <v>7.4522258288745036E-6</v>
      </c>
      <c r="AY461" s="34">
        <f t="shared" si="482"/>
        <v>7.4038953905564142E-6</v>
      </c>
      <c r="AZ461" s="34" t="e">
        <f t="shared" si="483"/>
        <v>#N/A</v>
      </c>
      <c r="BA461" s="34">
        <f t="shared" si="484"/>
        <v>-1.1407341014502137E-4</v>
      </c>
      <c r="BB461" s="34">
        <f t="shared" si="485"/>
        <v>5.7169250979871578E-6</v>
      </c>
      <c r="BC461" s="34">
        <f t="shared" si="486"/>
        <v>3.8948902292501586E-5</v>
      </c>
      <c r="BD461" s="34">
        <f t="shared" si="487"/>
        <v>-4.6969859347711918E-5</v>
      </c>
      <c r="BE461" s="34">
        <f t="shared" si="488"/>
        <v>-3.2050587458032354E-5</v>
      </c>
      <c r="BF461" s="34">
        <f t="shared" si="489"/>
        <v>-1.3165494072708839E-7</v>
      </c>
      <c r="BG461" s="53">
        <f t="shared" si="490"/>
        <v>-4.7188059263518767E-3</v>
      </c>
      <c r="BH461" s="32">
        <v>1.682861519425316E-5</v>
      </c>
      <c r="BI461" s="33">
        <v>1.6780284755935071E-5</v>
      </c>
      <c r="BJ461" s="33"/>
      <c r="BK461" s="33">
        <v>-1.0469702077964271E-4</v>
      </c>
      <c r="BL461" s="33">
        <v>1.5093314463365815E-5</v>
      </c>
      <c r="BM461" s="33">
        <v>4.8325291657880243E-5</v>
      </c>
      <c r="BN461" s="33">
        <v>-3.7593469982333261E-5</v>
      </c>
      <c r="BO461" s="33">
        <v>-2.2674198092653697E-5</v>
      </c>
      <c r="BP461" s="33">
        <v>9.2447344246515684E-6</v>
      </c>
      <c r="BQ461" s="35">
        <v>-4.709429536986498E-3</v>
      </c>
      <c r="BR461" s="32">
        <v>-7.0709940258595338E-7</v>
      </c>
      <c r="BS461" s="33">
        <v>-7.5542984090404275E-7</v>
      </c>
      <c r="BT461" s="33"/>
      <c r="BU461" s="33">
        <v>-1.2223273537648183E-4</v>
      </c>
      <c r="BV461" s="33">
        <v>-2.4424001334732992E-6</v>
      </c>
      <c r="BW461" s="33">
        <v>3.0789577061041129E-5</v>
      </c>
      <c r="BX461" s="33">
        <v>-5.5129184579172374E-5</v>
      </c>
      <c r="BY461" s="33">
        <v>-4.0209912689492811E-5</v>
      </c>
      <c r="BZ461" s="33">
        <v>-8.2909801721875453E-6</v>
      </c>
      <c r="CA461" s="35">
        <v>-4.7269652515833371E-3</v>
      </c>
      <c r="CB461" s="52">
        <v>7.4522258288745036E-6</v>
      </c>
      <c r="CC461" s="34">
        <v>7.4038953905564142E-6</v>
      </c>
      <c r="CD461" s="34"/>
      <c r="CE461" s="34">
        <v>-1.1407341014502137E-4</v>
      </c>
      <c r="CF461" s="34">
        <v>5.7169250979871578E-6</v>
      </c>
      <c r="CG461" s="34">
        <v>3.8948902292501586E-5</v>
      </c>
      <c r="CH461" s="34">
        <v>-4.6969859347711918E-5</v>
      </c>
      <c r="CI461" s="34">
        <v>-3.2050587458032354E-5</v>
      </c>
      <c r="CJ461" s="34">
        <v>-1.3165494072708839E-7</v>
      </c>
      <c r="CK461" s="53">
        <v>-4.7188059263518767E-3</v>
      </c>
      <c r="CL461" s="33">
        <v>0</v>
      </c>
      <c r="CM461" s="33">
        <f t="shared" si="447"/>
        <v>7.3260721248777916E-3</v>
      </c>
      <c r="CN461" s="33">
        <f t="shared" si="448"/>
        <v>3.6532187583449005E-3</v>
      </c>
      <c r="CO461" s="33">
        <f t="shared" si="449"/>
        <v>2.9571364308307313E-3</v>
      </c>
      <c r="CP461" s="33">
        <f t="shared" si="450"/>
        <v>3.1113771171051852E-3</v>
      </c>
      <c r="CQ461" s="33"/>
      <c r="CR461" s="33">
        <f t="shared" si="451"/>
        <v>2.4523920876349248E-3</v>
      </c>
      <c r="CS461" s="33">
        <f t="shared" si="452"/>
        <v>6.2100268554068361E-3</v>
      </c>
      <c r="CT461" s="33">
        <f t="shared" si="453"/>
        <v>6.4727198479370696E-3</v>
      </c>
      <c r="CU461" s="33">
        <f t="shared" si="454"/>
        <v>2.5309622035363244E-3</v>
      </c>
      <c r="CV461" s="33">
        <f t="shared" si="455"/>
        <v>4.2532794129734874E-3</v>
      </c>
      <c r="CW461" s="33">
        <f t="shared" si="456"/>
        <v>4.9837435399855412E-3</v>
      </c>
      <c r="CX461" s="35">
        <f t="shared" si="457"/>
        <v>7.0024900629956921E-3</v>
      </c>
    </row>
    <row r="462" spans="1:102" x14ac:dyDescent="0.3">
      <c r="A462" s="21">
        <v>43544</v>
      </c>
      <c r="B462" s="22">
        <v>2824.23</v>
      </c>
      <c r="C462" s="23">
        <v>5020.49</v>
      </c>
      <c r="D462" s="23">
        <v>5641.7439999999997</v>
      </c>
      <c r="E462" s="23">
        <f t="shared" si="491"/>
        <v>4995.248980556581</v>
      </c>
      <c r="F462" s="23">
        <f>VLOOKUP($A462,Data!S$7:T$800,2,0)</f>
        <v>277.22707300000002</v>
      </c>
      <c r="G462" s="23">
        <f>VLOOKUP($A462,Data!V$7:Y$800,4,0)</f>
        <v>27.346474937698453</v>
      </c>
      <c r="H462" s="23" t="e">
        <f>VLOOKUP($A462,Data!P$7:Q$800,2,0)</f>
        <v>#N/A</v>
      </c>
      <c r="I462" s="23">
        <f>VLOOKUP($A462,Data!K$7:N$800,4,0)</f>
        <v>52.07964689334802</v>
      </c>
      <c r="J462" s="23">
        <f>VLOOKUP($A462,Data!AA$7:AB$800,2,0)</f>
        <v>508.76389999999998</v>
      </c>
      <c r="K462" s="23">
        <f>VLOOKUP($A462,Data!AD$7:AE$800,2,0)</f>
        <v>51.400199999999998</v>
      </c>
      <c r="L462" s="23">
        <f>VLOOKUP($A462,Data!AL$7:AO$800,4,0)</f>
        <v>274.58302178313403</v>
      </c>
      <c r="M462" s="23">
        <f>VLOOKUP($A462,Data!AG$7:AJ$800,4,0)</f>
        <v>27.745726284949686</v>
      </c>
      <c r="N462" s="23">
        <f>VLOOKUP($A462,Data!AQ$7:AU$800,5,0)</f>
        <v>27.906907455457446</v>
      </c>
      <c r="O462" s="24">
        <f>VLOOKUP($A462,Data!AQ$7:AW$800,7,0)</f>
        <v>28.077023557987182</v>
      </c>
      <c r="P462" s="32">
        <f t="shared" si="458"/>
        <v>-2.9443226469249018E-3</v>
      </c>
      <c r="Q462" s="33">
        <f t="shared" si="445"/>
        <v>-2.9115319305283993E-3</v>
      </c>
      <c r="R462" s="33">
        <f t="shared" si="446"/>
        <v>-2.8995343000803864E-3</v>
      </c>
      <c r="S462" s="34">
        <f t="shared" si="459"/>
        <v>-2.9062525521070639E-3</v>
      </c>
      <c r="T462" s="33">
        <f t="shared" si="460"/>
        <v>-2.9095867977088075E-3</v>
      </c>
      <c r="U462" s="33">
        <f t="shared" si="433"/>
        <v>-2.9087807299582602E-3</v>
      </c>
      <c r="V462" s="33" t="e">
        <f t="shared" si="434"/>
        <v>#N/A</v>
      </c>
      <c r="W462" s="33">
        <f t="shared" si="435"/>
        <v>-2.7813832746153011E-3</v>
      </c>
      <c r="X462" s="33">
        <f t="shared" si="436"/>
        <v>-2.9027232015992332E-3</v>
      </c>
      <c r="Y462" s="33">
        <f t="shared" si="437"/>
        <v>-2.8962453564050916E-3</v>
      </c>
      <c r="Z462" s="33">
        <f t="shared" si="438"/>
        <v>-2.9427501337613293E-3</v>
      </c>
      <c r="AA462" s="33">
        <f t="shared" si="439"/>
        <v>-2.942599982719396E-3</v>
      </c>
      <c r="AB462" s="33">
        <f t="shared" si="440"/>
        <v>-2.9005992700410488E-3</v>
      </c>
      <c r="AC462" s="35">
        <f t="shared" si="441"/>
        <v>2.5502218705943935E-3</v>
      </c>
      <c r="AD462" s="32">
        <f t="shared" si="461"/>
        <v>1.9451328195918549E-6</v>
      </c>
      <c r="AE462" s="33">
        <f t="shared" si="462"/>
        <v>2.7512005701391118E-6</v>
      </c>
      <c r="AF462" s="33" t="e">
        <f t="shared" si="463"/>
        <v>#N/A</v>
      </c>
      <c r="AG462" s="33">
        <f t="shared" si="464"/>
        <v>1.3014865591309821E-4</v>
      </c>
      <c r="AH462" s="33">
        <f t="shared" si="465"/>
        <v>8.8087289291660653E-6</v>
      </c>
      <c r="AI462" s="33">
        <f t="shared" si="466"/>
        <v>1.5286574123307695E-5</v>
      </c>
      <c r="AJ462" s="33">
        <f t="shared" si="467"/>
        <v>-3.1218203232930009E-5</v>
      </c>
      <c r="AK462" s="33">
        <f t="shared" si="468"/>
        <v>-3.1068052190996731E-5</v>
      </c>
      <c r="AL462" s="33">
        <f t="shared" si="469"/>
        <v>1.0932660487350532E-5</v>
      </c>
      <c r="AM462" s="35">
        <f t="shared" si="470"/>
        <v>5.4617538011227929E-3</v>
      </c>
      <c r="AN462" s="52">
        <f t="shared" si="471"/>
        <v>-1.0052497628421087E-5</v>
      </c>
      <c r="AO462" s="34">
        <f t="shared" si="472"/>
        <v>-9.2464298778738296E-6</v>
      </c>
      <c r="AP462" s="34" t="e">
        <f t="shared" si="473"/>
        <v>#N/A</v>
      </c>
      <c r="AQ462" s="34">
        <f t="shared" si="474"/>
        <v>1.1815102546508527E-4</v>
      </c>
      <c r="AR462" s="34">
        <f t="shared" si="475"/>
        <v>-3.1889015188468761E-6</v>
      </c>
      <c r="AS462" s="34">
        <f t="shared" si="476"/>
        <v>3.2889436752947532E-6</v>
      </c>
      <c r="AT462" s="34">
        <f t="shared" si="477"/>
        <v>-4.321583368094295E-5</v>
      </c>
      <c r="AU462" s="34">
        <f t="shared" si="478"/>
        <v>-4.3065682639009673E-5</v>
      </c>
      <c r="AV462" s="34">
        <f t="shared" si="479"/>
        <v>-1.0649699606624097E-6</v>
      </c>
      <c r="AW462" s="53">
        <f t="shared" si="480"/>
        <v>5.4497561706747799E-3</v>
      </c>
      <c r="AX462" s="52">
        <f t="shared" si="481"/>
        <v>-3.334245601727126E-6</v>
      </c>
      <c r="AY462" s="34">
        <f t="shared" si="482"/>
        <v>-2.5281778511798692E-6</v>
      </c>
      <c r="AZ462" s="34" t="e">
        <f t="shared" si="483"/>
        <v>#N/A</v>
      </c>
      <c r="BA462" s="34">
        <f t="shared" si="484"/>
        <v>1.2486927749177923E-4</v>
      </c>
      <c r="BB462" s="34">
        <f t="shared" si="485"/>
        <v>3.5293505078470844E-6</v>
      </c>
      <c r="BC462" s="34">
        <f t="shared" si="486"/>
        <v>1.0007195701988714E-5</v>
      </c>
      <c r="BD462" s="34">
        <f t="shared" si="487"/>
        <v>-3.6497581654248989E-5</v>
      </c>
      <c r="BE462" s="34">
        <f t="shared" si="488"/>
        <v>-3.6347430612315712E-5</v>
      </c>
      <c r="BF462" s="34">
        <f t="shared" si="489"/>
        <v>5.6532820660315508E-6</v>
      </c>
      <c r="BG462" s="53">
        <f t="shared" si="490"/>
        <v>5.4564744227014739E-3</v>
      </c>
      <c r="BH462" s="32">
        <v>1.9451328195918549E-6</v>
      </c>
      <c r="BI462" s="33">
        <v>2.7512005701391118E-6</v>
      </c>
      <c r="BJ462" s="33"/>
      <c r="BK462" s="33">
        <v>1.3014865591309821E-4</v>
      </c>
      <c r="BL462" s="33">
        <v>8.8087289291660653E-6</v>
      </c>
      <c r="BM462" s="33">
        <v>1.5286574123307695E-5</v>
      </c>
      <c r="BN462" s="33">
        <v>-3.1218203232930009E-5</v>
      </c>
      <c r="BO462" s="33">
        <v>-3.1068052190996731E-5</v>
      </c>
      <c r="BP462" s="33">
        <v>1.0932660487350532E-5</v>
      </c>
      <c r="BQ462" s="35">
        <v>5.4617538011227929E-3</v>
      </c>
      <c r="BR462" s="32">
        <v>-1.0052497628421087E-5</v>
      </c>
      <c r="BS462" s="33">
        <v>-9.2464298778738296E-6</v>
      </c>
      <c r="BT462" s="33"/>
      <c r="BU462" s="33">
        <v>1.1815102546508527E-4</v>
      </c>
      <c r="BV462" s="33">
        <v>-3.1889015188468761E-6</v>
      </c>
      <c r="BW462" s="33">
        <v>3.2889436752947532E-6</v>
      </c>
      <c r="BX462" s="33">
        <v>-4.321583368094295E-5</v>
      </c>
      <c r="BY462" s="33">
        <v>-4.3065682639009673E-5</v>
      </c>
      <c r="BZ462" s="33">
        <v>-1.0649699606624097E-6</v>
      </c>
      <c r="CA462" s="35">
        <v>5.4497561706747799E-3</v>
      </c>
      <c r="CB462" s="52">
        <v>-3.334245601727126E-6</v>
      </c>
      <c r="CC462" s="34">
        <v>-2.5281778511798692E-6</v>
      </c>
      <c r="CD462" s="34"/>
      <c r="CE462" s="34">
        <v>1.2486927749177923E-4</v>
      </c>
      <c r="CF462" s="34">
        <v>3.5293505078470844E-6</v>
      </c>
      <c r="CG462" s="34">
        <v>1.0007195701988714E-5</v>
      </c>
      <c r="CH462" s="34">
        <v>-3.6497581654248989E-5</v>
      </c>
      <c r="CI462" s="34">
        <v>-3.6347430612315712E-5</v>
      </c>
      <c r="CJ462" s="34">
        <v>5.6532820660315508E-6</v>
      </c>
      <c r="CK462" s="53">
        <v>5.4564744227014739E-3</v>
      </c>
      <c r="CL462" s="33">
        <v>0</v>
      </c>
      <c r="CM462" s="33">
        <f t="shared" si="447"/>
        <v>7.3085985253669161E-3</v>
      </c>
      <c r="CN462" s="33">
        <f t="shared" si="448"/>
        <v>3.6439095734726035E-3</v>
      </c>
      <c r="CO462" s="33">
        <f t="shared" si="449"/>
        <v>2.9404401442323369E-3</v>
      </c>
      <c r="CP462" s="33">
        <f t="shared" si="450"/>
        <v>3.094726219831978E-3</v>
      </c>
      <c r="CQ462" s="33"/>
      <c r="CR462" s="33">
        <f t="shared" si="451"/>
        <v>2.556226050669741E-3</v>
      </c>
      <c r="CS462" s="33">
        <f t="shared" si="452"/>
        <v>6.1950036313309642E-3</v>
      </c>
      <c r="CT462" s="33">
        <f t="shared" si="453"/>
        <v>6.424607993267939E-3</v>
      </c>
      <c r="CU462" s="33">
        <f t="shared" si="454"/>
        <v>2.5682462231224612E-3</v>
      </c>
      <c r="CV462" s="33">
        <f t="shared" si="455"/>
        <v>4.2758052690203829E-3</v>
      </c>
      <c r="CW462" s="33">
        <f t="shared" si="456"/>
        <v>4.9745528974960429E-3</v>
      </c>
      <c r="CX462" s="35">
        <f t="shared" si="457"/>
        <v>1.1715769521907449E-2</v>
      </c>
    </row>
    <row r="463" spans="1:102" x14ac:dyDescent="0.3">
      <c r="A463" s="21">
        <v>43543</v>
      </c>
      <c r="B463" s="22">
        <v>2832.57</v>
      </c>
      <c r="C463" s="23">
        <v>5035.1499999999996</v>
      </c>
      <c r="D463" s="23">
        <v>5658.15</v>
      </c>
      <c r="E463" s="23">
        <f t="shared" si="491"/>
        <v>5009.8087500219008</v>
      </c>
      <c r="F463" s="23">
        <f>VLOOKUP($A463,Data!S$7:T$800,2,0)</f>
        <v>278.03604300000001</v>
      </c>
      <c r="G463" s="23">
        <f>VLOOKUP($A463,Data!V$7:Y$800,4,0)</f>
        <v>27.426251890693081</v>
      </c>
      <c r="H463" s="23" t="e">
        <f>VLOOKUP($A463,Data!P$7:Q$800,2,0)</f>
        <v>#N/A</v>
      </c>
      <c r="I463" s="23">
        <f>VLOOKUP($A463,Data!K$7:N$800,4,0)</f>
        <v>52.224904368878001</v>
      </c>
      <c r="J463" s="23">
        <f>VLOOKUP($A463,Data!AA$7:AB$800,2,0)</f>
        <v>510.245</v>
      </c>
      <c r="K463" s="23">
        <f>VLOOKUP($A463,Data!AD$7:AE$800,2,0)</f>
        <v>51.549500000000002</v>
      </c>
      <c r="L463" s="23">
        <f>VLOOKUP($A463,Data!AL$7:AO$800,4,0)</f>
        <v>275.39343585332841</v>
      </c>
      <c r="M463" s="23">
        <f>VLOOKUP($A463,Data!AG$7:AJ$800,4,0)</f>
        <v>27.827611814995613</v>
      </c>
      <c r="N463" s="23">
        <f>VLOOKUP($A463,Data!AQ$7:AU$800,5,0)</f>
        <v>27.988089687976235</v>
      </c>
      <c r="O463" s="24">
        <f>VLOOKUP($A463,Data!AQ$7:AW$800,7,0)</f>
        <v>28.005603056573122</v>
      </c>
      <c r="P463" s="32">
        <f t="shared" si="458"/>
        <v>-1.3060636653083879E-4</v>
      </c>
      <c r="Q463" s="33">
        <f t="shared" si="445"/>
        <v>-1.1120576840217833E-4</v>
      </c>
      <c r="R463" s="33">
        <f t="shared" si="446"/>
        <v>-1.0196639632908955E-4</v>
      </c>
      <c r="S463" s="34">
        <f t="shared" si="459"/>
        <v>-1.0626239185935194E-4</v>
      </c>
      <c r="T463" s="33">
        <f t="shared" si="460"/>
        <v>-9.2626891189717675E-5</v>
      </c>
      <c r="U463" s="33">
        <f t="shared" si="433"/>
        <v>-9.0413440551939672E-5</v>
      </c>
      <c r="V463" s="33" t="e">
        <f t="shared" si="434"/>
        <v>#N/A</v>
      </c>
      <c r="W463" s="33">
        <f t="shared" si="435"/>
        <v>-1.8539117538007854E-4</v>
      </c>
      <c r="X463" s="33">
        <f t="shared" si="436"/>
        <v>-1.0444871166526148E-4</v>
      </c>
      <c r="Y463" s="33">
        <f t="shared" si="437"/>
        <v>-9.6984744299644099E-5</v>
      </c>
      <c r="Z463" s="33">
        <f t="shared" si="438"/>
        <v>-8.7872438862546254E-5</v>
      </c>
      <c r="AA463" s="33">
        <f t="shared" si="439"/>
        <v>-2.809756316868306E-5</v>
      </c>
      <c r="AB463" s="33">
        <f t="shared" si="440"/>
        <v>-1.0003765098876016E-4</v>
      </c>
      <c r="AC463" s="35">
        <f t="shared" si="441"/>
        <v>7.4631510678280222E-4</v>
      </c>
      <c r="AD463" s="32">
        <f t="shared" si="461"/>
        <v>1.8578877212460654E-5</v>
      </c>
      <c r="AE463" s="33">
        <f t="shared" si="462"/>
        <v>2.0792327850238657E-5</v>
      </c>
      <c r="AF463" s="33" t="e">
        <f t="shared" si="463"/>
        <v>#N/A</v>
      </c>
      <c r="AG463" s="33">
        <f t="shared" si="464"/>
        <v>-7.4185406977900215E-5</v>
      </c>
      <c r="AH463" s="33">
        <f t="shared" si="465"/>
        <v>6.7570567369168444E-6</v>
      </c>
      <c r="AI463" s="33">
        <f t="shared" si="466"/>
        <v>1.422102410253423E-5</v>
      </c>
      <c r="AJ463" s="33">
        <f t="shared" si="467"/>
        <v>2.3333329539632075E-5</v>
      </c>
      <c r="AK463" s="33">
        <f t="shared" si="468"/>
        <v>8.3108205233495269E-5</v>
      </c>
      <c r="AL463" s="33">
        <f t="shared" si="469"/>
        <v>1.1168117413418166E-5</v>
      </c>
      <c r="AM463" s="35">
        <f t="shared" si="470"/>
        <v>8.5752087518498055E-4</v>
      </c>
      <c r="AN463" s="52">
        <f t="shared" si="471"/>
        <v>9.3395051393718731E-6</v>
      </c>
      <c r="AO463" s="34">
        <f t="shared" si="472"/>
        <v>1.1552955777149876E-5</v>
      </c>
      <c r="AP463" s="34" t="e">
        <f t="shared" si="473"/>
        <v>#N/A</v>
      </c>
      <c r="AQ463" s="34">
        <f t="shared" si="474"/>
        <v>-8.3424779050988995E-5</v>
      </c>
      <c r="AR463" s="34">
        <f t="shared" si="475"/>
        <v>-2.4823153361719363E-6</v>
      </c>
      <c r="AS463" s="34">
        <f t="shared" si="476"/>
        <v>4.9816520294454492E-6</v>
      </c>
      <c r="AT463" s="34">
        <f t="shared" si="477"/>
        <v>1.4093957466543294E-5</v>
      </c>
      <c r="AU463" s="34">
        <f t="shared" si="478"/>
        <v>7.3868833160406489E-5</v>
      </c>
      <c r="AV463" s="34">
        <f t="shared" si="479"/>
        <v>1.9287453403293853E-6</v>
      </c>
      <c r="AW463" s="53">
        <f t="shared" si="480"/>
        <v>8.4828150311189177E-4</v>
      </c>
      <c r="AX463" s="52">
        <f t="shared" si="481"/>
        <v>1.363550066968422E-5</v>
      </c>
      <c r="AY463" s="34">
        <f t="shared" si="482"/>
        <v>1.5848951307462222E-5</v>
      </c>
      <c r="AZ463" s="34" t="e">
        <f t="shared" si="483"/>
        <v>#N/A</v>
      </c>
      <c r="BA463" s="34">
        <f t="shared" si="484"/>
        <v>-7.9128783520676649E-5</v>
      </c>
      <c r="BB463" s="34">
        <f t="shared" si="485"/>
        <v>1.8136801941404102E-6</v>
      </c>
      <c r="BC463" s="34">
        <f t="shared" si="486"/>
        <v>9.2776475597577956E-6</v>
      </c>
      <c r="BD463" s="34">
        <f t="shared" si="487"/>
        <v>1.8389952996855641E-5</v>
      </c>
      <c r="BE463" s="34">
        <f t="shared" si="488"/>
        <v>7.8164828690718835E-5</v>
      </c>
      <c r="BF463" s="34">
        <f t="shared" si="489"/>
        <v>6.2247408706417318E-6</v>
      </c>
      <c r="BG463" s="53">
        <f t="shared" si="490"/>
        <v>8.5257749864220411E-4</v>
      </c>
      <c r="BH463" s="32">
        <v>1.8578877212460654E-5</v>
      </c>
      <c r="BI463" s="33">
        <v>2.0792327850238657E-5</v>
      </c>
      <c r="BJ463" s="33"/>
      <c r="BK463" s="33">
        <v>-7.4185406977900215E-5</v>
      </c>
      <c r="BL463" s="33">
        <v>6.7570567369168444E-6</v>
      </c>
      <c r="BM463" s="33">
        <v>1.422102410253423E-5</v>
      </c>
      <c r="BN463" s="33">
        <v>2.3333329539632075E-5</v>
      </c>
      <c r="BO463" s="33">
        <v>8.3108205233495269E-5</v>
      </c>
      <c r="BP463" s="33">
        <v>1.1168117413418166E-5</v>
      </c>
      <c r="BQ463" s="35">
        <v>8.5752087518498055E-4</v>
      </c>
      <c r="BR463" s="32">
        <v>9.3395051393718731E-6</v>
      </c>
      <c r="BS463" s="33">
        <v>1.1552955777149876E-5</v>
      </c>
      <c r="BT463" s="33"/>
      <c r="BU463" s="33">
        <v>-8.3424779050988995E-5</v>
      </c>
      <c r="BV463" s="33">
        <v>-2.4823153361719363E-6</v>
      </c>
      <c r="BW463" s="33">
        <v>4.9816520294454492E-6</v>
      </c>
      <c r="BX463" s="33">
        <v>1.4093957466543294E-5</v>
      </c>
      <c r="BY463" s="33">
        <v>7.3868833160406489E-5</v>
      </c>
      <c r="BZ463" s="33">
        <v>1.9287453403293853E-6</v>
      </c>
      <c r="CA463" s="35">
        <v>8.4828150311189177E-4</v>
      </c>
      <c r="CB463" s="52">
        <v>1.363550066968422E-5</v>
      </c>
      <c r="CC463" s="34">
        <v>1.5848951307462222E-5</v>
      </c>
      <c r="CD463" s="34"/>
      <c r="CE463" s="34">
        <v>-7.9128783520676649E-5</v>
      </c>
      <c r="CF463" s="34">
        <v>1.8136801941404102E-6</v>
      </c>
      <c r="CG463" s="34">
        <v>9.2776475597577956E-6</v>
      </c>
      <c r="CH463" s="34">
        <v>1.8389952996855641E-5</v>
      </c>
      <c r="CI463" s="34">
        <v>7.8164828690718835E-5</v>
      </c>
      <c r="CJ463" s="34">
        <v>6.2247408706417318E-6</v>
      </c>
      <c r="CK463" s="53">
        <v>8.5257749864220411E-4</v>
      </c>
      <c r="CL463" s="33">
        <v>0</v>
      </c>
      <c r="CM463" s="33">
        <f t="shared" si="447"/>
        <v>7.2964780653650418E-3</v>
      </c>
      <c r="CN463" s="33">
        <f t="shared" si="448"/>
        <v>3.6385955134734527E-3</v>
      </c>
      <c r="CO463" s="33">
        <f t="shared" si="449"/>
        <v>2.9384835991284053E-3</v>
      </c>
      <c r="CP463" s="33">
        <f t="shared" si="450"/>
        <v>3.0919584542261624E-3</v>
      </c>
      <c r="CQ463" s="33"/>
      <c r="CR463" s="33">
        <f t="shared" si="451"/>
        <v>2.4253807745093781E-3</v>
      </c>
      <c r="CS463" s="33">
        <f t="shared" si="452"/>
        <v>6.1861145296926434E-3</v>
      </c>
      <c r="CT463" s="33">
        <f t="shared" si="453"/>
        <v>6.4091785213622465E-3</v>
      </c>
      <c r="CU463" s="33">
        <f t="shared" si="454"/>
        <v>2.5996369775349581E-3</v>
      </c>
      <c r="CV463" s="33">
        <f t="shared" si="455"/>
        <v>4.3070982448629724E-3</v>
      </c>
      <c r="CW463" s="33">
        <f t="shared" si="456"/>
        <v>4.9635338901863335E-3</v>
      </c>
      <c r="CX463" s="35">
        <f t="shared" si="457"/>
        <v>6.2040830953340453E-3</v>
      </c>
    </row>
    <row r="464" spans="1:102" x14ac:dyDescent="0.3">
      <c r="A464" s="21">
        <v>43542</v>
      </c>
      <c r="B464" s="22">
        <v>2832.94</v>
      </c>
      <c r="C464" s="23">
        <v>5035.71</v>
      </c>
      <c r="D464" s="23">
        <v>5658.7269999999999</v>
      </c>
      <c r="E464" s="23">
        <f t="shared" si="491"/>
        <v>5010.3411608576853</v>
      </c>
      <c r="F464" s="23">
        <f>VLOOKUP($A464,Data!S$7:T$800,2,0)</f>
        <v>278.06179900000001</v>
      </c>
      <c r="G464" s="23">
        <f>VLOOKUP($A464,Data!V$7:Y$800,4,0)</f>
        <v>27.428731816706605</v>
      </c>
      <c r="H464" s="23" t="e">
        <f>VLOOKUP($A464,Data!P$7:Q$800,2,0)</f>
        <v>#N/A</v>
      </c>
      <c r="I464" s="23">
        <f>VLOOKUP($A464,Data!K$7:N$800,4,0)</f>
        <v>52.234588200579999</v>
      </c>
      <c r="J464" s="23">
        <f>VLOOKUP($A464,Data!AA$7:AB$800,2,0)</f>
        <v>510.29829999999998</v>
      </c>
      <c r="K464" s="23">
        <f>VLOOKUP($A464,Data!AD$7:AE$800,2,0)</f>
        <v>51.554499999999997</v>
      </c>
      <c r="L464" s="23">
        <f>VLOOKUP($A464,Data!AL$7:AO$800,4,0)</f>
        <v>275.41763747283892</v>
      </c>
      <c r="M464" s="23">
        <f>VLOOKUP($A464,Data!AG$7:AJ$800,4,0)</f>
        <v>27.828393725046187</v>
      </c>
      <c r="N464" s="23">
        <f>VLOOKUP($A464,Data!AQ$7:AU$800,5,0)</f>
        <v>27.990889830843997</v>
      </c>
      <c r="O464" s="24">
        <f>VLOOKUP($A464,Data!AQ$7:AW$800,7,0)</f>
        <v>27.984717639040056</v>
      </c>
      <c r="P464" s="32">
        <f t="shared" si="458"/>
        <v>3.7059607153993035E-3</v>
      </c>
      <c r="Q464" s="33">
        <f t="shared" si="445"/>
        <v>3.7133153148842801E-3</v>
      </c>
      <c r="R464" s="33">
        <f t="shared" si="446"/>
        <v>3.7176059745629431E-3</v>
      </c>
      <c r="S464" s="34">
        <f t="shared" si="459"/>
        <v>3.7158591856883971E-3</v>
      </c>
      <c r="T464" s="33">
        <f t="shared" si="460"/>
        <v>3.7095501955972665E-3</v>
      </c>
      <c r="U464" s="33">
        <f t="shared" si="433"/>
        <v>3.7105951527611758E-3</v>
      </c>
      <c r="V464" s="33" t="e">
        <f t="shared" si="434"/>
        <v>#N/A</v>
      </c>
      <c r="W464" s="33">
        <f t="shared" si="435"/>
        <v>3.7216226274654485E-3</v>
      </c>
      <c r="X464" s="33">
        <f t="shared" si="436"/>
        <v>3.712548985977504E-3</v>
      </c>
      <c r="Y464" s="33">
        <f t="shared" si="437"/>
        <v>3.7166397993910749E-3</v>
      </c>
      <c r="Z464" s="33">
        <f t="shared" si="438"/>
        <v>3.7075904616759026E-3</v>
      </c>
      <c r="AA464" s="33">
        <f t="shared" si="439"/>
        <v>3.7095934394166807E-3</v>
      </c>
      <c r="AB464" s="33">
        <f t="shared" si="440"/>
        <v>3.7441787080259026E-3</v>
      </c>
      <c r="AC464" s="35">
        <f t="shared" si="441"/>
        <v>3.5405669292551956E-3</v>
      </c>
      <c r="AD464" s="32">
        <f t="shared" si="461"/>
        <v>-3.7651192870136185E-6</v>
      </c>
      <c r="AE464" s="33">
        <f t="shared" si="462"/>
        <v>-2.7201621231043305E-6</v>
      </c>
      <c r="AF464" s="33" t="e">
        <f t="shared" si="463"/>
        <v>#N/A</v>
      </c>
      <c r="AG464" s="33">
        <f t="shared" si="464"/>
        <v>8.3073125811683468E-6</v>
      </c>
      <c r="AH464" s="33">
        <f t="shared" si="465"/>
        <v>-7.6632890677608145E-7</v>
      </c>
      <c r="AI464" s="33">
        <f t="shared" si="466"/>
        <v>3.3244845067947892E-6</v>
      </c>
      <c r="AJ464" s="33">
        <f t="shared" si="467"/>
        <v>-5.7248532083775672E-6</v>
      </c>
      <c r="AK464" s="33">
        <f t="shared" si="468"/>
        <v>-3.7218754675993893E-6</v>
      </c>
      <c r="AL464" s="33">
        <f t="shared" si="469"/>
        <v>3.0863393141622453E-5</v>
      </c>
      <c r="AM464" s="35">
        <f t="shared" si="470"/>
        <v>-1.7274838562908457E-4</v>
      </c>
      <c r="AN464" s="52">
        <f t="shared" si="471"/>
        <v>-8.0557789656765522E-6</v>
      </c>
      <c r="AO464" s="34">
        <f t="shared" si="472"/>
        <v>-7.0108218017672641E-6</v>
      </c>
      <c r="AP464" s="34" t="e">
        <f t="shared" si="473"/>
        <v>#N/A</v>
      </c>
      <c r="AQ464" s="34">
        <f t="shared" si="474"/>
        <v>4.0166529025054132E-6</v>
      </c>
      <c r="AR464" s="34">
        <f t="shared" si="475"/>
        <v>-5.0569885854390151E-6</v>
      </c>
      <c r="AS464" s="34">
        <f t="shared" si="476"/>
        <v>-9.6617517186814439E-7</v>
      </c>
      <c r="AT464" s="34">
        <f t="shared" si="477"/>
        <v>-1.0015512887040501E-5</v>
      </c>
      <c r="AU464" s="34">
        <f t="shared" si="478"/>
        <v>-8.0125351462623229E-6</v>
      </c>
      <c r="AV464" s="34">
        <f t="shared" si="479"/>
        <v>2.6572733462959519E-5</v>
      </c>
      <c r="AW464" s="53">
        <f t="shared" si="480"/>
        <v>-1.770390453077475E-4</v>
      </c>
      <c r="AX464" s="52">
        <f t="shared" si="481"/>
        <v>-6.3089900912416397E-6</v>
      </c>
      <c r="AY464" s="34">
        <f t="shared" si="482"/>
        <v>-5.2640329273323516E-6</v>
      </c>
      <c r="AZ464" s="34" t="e">
        <f t="shared" si="483"/>
        <v>#N/A</v>
      </c>
      <c r="BA464" s="34">
        <f t="shared" si="484"/>
        <v>5.7634417769403257E-6</v>
      </c>
      <c r="BB464" s="34">
        <f t="shared" si="485"/>
        <v>-3.3101997110041026E-6</v>
      </c>
      <c r="BC464" s="34">
        <f t="shared" si="486"/>
        <v>7.806137025667681E-7</v>
      </c>
      <c r="BD464" s="34">
        <f t="shared" si="487"/>
        <v>-8.2687240126055883E-6</v>
      </c>
      <c r="BE464" s="34">
        <f t="shared" si="488"/>
        <v>-6.2657462718274104E-6</v>
      </c>
      <c r="BF464" s="34">
        <f t="shared" si="489"/>
        <v>2.8319522337394432E-5</v>
      </c>
      <c r="BG464" s="53">
        <f t="shared" si="490"/>
        <v>-1.7529225643331259E-4</v>
      </c>
      <c r="BH464" s="32">
        <v>-3.7651192870136185E-6</v>
      </c>
      <c r="BI464" s="33">
        <v>-2.7201621231043305E-6</v>
      </c>
      <c r="BJ464" s="33"/>
      <c r="BK464" s="33">
        <v>8.3073125811683468E-6</v>
      </c>
      <c r="BL464" s="33">
        <v>-7.6632890677608145E-7</v>
      </c>
      <c r="BM464" s="33">
        <v>3.3244845067947892E-6</v>
      </c>
      <c r="BN464" s="33">
        <v>-5.7248532083775672E-6</v>
      </c>
      <c r="BO464" s="33">
        <v>-3.7218754675993893E-6</v>
      </c>
      <c r="BP464" s="33">
        <v>3.0863393141622453E-5</v>
      </c>
      <c r="BQ464" s="35">
        <v>-1.7274838562908457E-4</v>
      </c>
      <c r="BR464" s="32">
        <v>-8.0557789656765522E-6</v>
      </c>
      <c r="BS464" s="33">
        <v>-7.0108218017672641E-6</v>
      </c>
      <c r="BT464" s="33"/>
      <c r="BU464" s="33">
        <v>4.0166529025054132E-6</v>
      </c>
      <c r="BV464" s="33">
        <v>-5.0569885854390151E-6</v>
      </c>
      <c r="BW464" s="33">
        <v>-9.6617517186814439E-7</v>
      </c>
      <c r="BX464" s="33">
        <v>-1.0015512887040501E-5</v>
      </c>
      <c r="BY464" s="33">
        <v>-8.0125351462623229E-6</v>
      </c>
      <c r="BZ464" s="33">
        <v>2.6572733462959519E-5</v>
      </c>
      <c r="CA464" s="35">
        <v>-1.770390453077475E-4</v>
      </c>
      <c r="CB464" s="52">
        <v>-6.3089900912416397E-6</v>
      </c>
      <c r="CC464" s="34">
        <v>-5.2640329273323516E-6</v>
      </c>
      <c r="CD464" s="34"/>
      <c r="CE464" s="34">
        <v>5.7634417769403257E-6</v>
      </c>
      <c r="CF464" s="34">
        <v>-3.3101997110041026E-6</v>
      </c>
      <c r="CG464" s="34">
        <v>7.806137025667681E-7</v>
      </c>
      <c r="CH464" s="34">
        <v>-8.2687240126055883E-6</v>
      </c>
      <c r="CI464" s="34">
        <v>-6.2657462718274104E-6</v>
      </c>
      <c r="CJ464" s="34">
        <v>2.8319522337394432E-5</v>
      </c>
      <c r="CK464" s="53">
        <v>-1.7529225643331259E-4</v>
      </c>
      <c r="CL464" s="33">
        <v>0</v>
      </c>
      <c r="CM464" s="33">
        <f t="shared" si="447"/>
        <v>7.2871703293400092E-3</v>
      </c>
      <c r="CN464" s="33">
        <f t="shared" si="448"/>
        <v>3.6336336227207333E-3</v>
      </c>
      <c r="CO464" s="33">
        <f t="shared" si="449"/>
        <v>2.9198484020696025E-3</v>
      </c>
      <c r="CP464" s="33">
        <f t="shared" si="450"/>
        <v>3.071099951472922E-3</v>
      </c>
      <c r="CQ464" s="33"/>
      <c r="CR464" s="33">
        <f t="shared" si="451"/>
        <v>2.4997598985803116E-3</v>
      </c>
      <c r="CS464" s="33">
        <f t="shared" si="452"/>
        <v>6.1793149628230903E-3</v>
      </c>
      <c r="CT464" s="33">
        <f t="shared" si="453"/>
        <v>6.3948649639804511E-3</v>
      </c>
      <c r="CU464" s="33">
        <f t="shared" si="454"/>
        <v>2.5762409339415981E-3</v>
      </c>
      <c r="CV464" s="33">
        <f t="shared" si="455"/>
        <v>4.2236297391629041E-3</v>
      </c>
      <c r="CW464" s="33">
        <f t="shared" si="456"/>
        <v>4.9523092165535409E-3</v>
      </c>
      <c r="CX464" s="35">
        <f t="shared" si="457"/>
        <v>5.3418855604288051E-3</v>
      </c>
    </row>
    <row r="465" spans="1:102" x14ac:dyDescent="0.3">
      <c r="A465" s="21">
        <v>43539</v>
      </c>
      <c r="B465" s="22">
        <v>2822.48</v>
      </c>
      <c r="C465" s="23">
        <v>5017.08</v>
      </c>
      <c r="D465" s="23">
        <v>5637.768</v>
      </c>
      <c r="E465" s="23">
        <f t="shared" si="491"/>
        <v>4991.7923633512764</v>
      </c>
      <c r="F465" s="23">
        <f>VLOOKUP($A465,Data!S$7:T$800,2,0)</f>
        <v>277.03412700000001</v>
      </c>
      <c r="G465" s="23">
        <f>VLOOKUP($A465,Data!V$7:Y$800,4,0)</f>
        <v>27.327331154187977</v>
      </c>
      <c r="H465" s="23" t="e">
        <f>VLOOKUP($A465,Data!P$7:Q$800,2,0)</f>
        <v>#N/A</v>
      </c>
      <c r="I465" s="23">
        <f>VLOOKUP($A465,Data!K$7:N$800,4,0)</f>
        <v>52.040911566540032</v>
      </c>
      <c r="J465" s="23">
        <f>VLOOKUP($A465,Data!AA$7:AB$800,2,0)</f>
        <v>508.41079999999999</v>
      </c>
      <c r="K465" s="23">
        <f>VLOOKUP($A465,Data!AD$7:AE$800,2,0)</f>
        <v>51.363599999999998</v>
      </c>
      <c r="L465" s="23">
        <f>VLOOKUP($A465,Data!AL$7:AO$800,4,0)</f>
        <v>274.40027363562621</v>
      </c>
      <c r="M465" s="23">
        <f>VLOOKUP($A465,Data!AG$7:AJ$800,4,0)</f>
        <v>27.72554323176935</v>
      </c>
      <c r="N465" s="23">
        <f>VLOOKUP($A465,Data!AQ$7:AU$800,5,0)</f>
        <v>27.886477874145783</v>
      </c>
      <c r="O465" s="24">
        <f>VLOOKUP($A465,Data!AQ$7:AW$800,7,0)</f>
        <v>27.88598544119726</v>
      </c>
      <c r="P465" s="32">
        <f t="shared" si="458"/>
        <v>4.9849028656070438E-3</v>
      </c>
      <c r="Q465" s="33">
        <f t="shared" si="445"/>
        <v>5.0119589908774742E-3</v>
      </c>
      <c r="R465" s="33">
        <f t="shared" si="446"/>
        <v>5.0240793213758295E-3</v>
      </c>
      <c r="S465" s="34">
        <f t="shared" si="459"/>
        <v>5.0182028530105114E-3</v>
      </c>
      <c r="T465" s="33">
        <f t="shared" si="460"/>
        <v>5.0266218346024516E-3</v>
      </c>
      <c r="U465" s="33">
        <f t="shared" si="433"/>
        <v>5.0334171049448706E-3</v>
      </c>
      <c r="V465" s="33" t="e">
        <f t="shared" si="434"/>
        <v>#N/A</v>
      </c>
      <c r="W465" s="33">
        <f t="shared" si="435"/>
        <v>5.0495605012157441E-3</v>
      </c>
      <c r="X465" s="33">
        <f t="shared" si="436"/>
        <v>5.0202502138885219E-3</v>
      </c>
      <c r="Y465" s="33">
        <f t="shared" si="437"/>
        <v>5.0247716546525378E-3</v>
      </c>
      <c r="Z465" s="33">
        <f t="shared" si="438"/>
        <v>5.0368456634259928E-3</v>
      </c>
      <c r="AA465" s="33">
        <f t="shared" si="439"/>
        <v>5.1178933158060325E-3</v>
      </c>
      <c r="AB465" s="33">
        <f t="shared" si="440"/>
        <v>5.0245752824964462E-3</v>
      </c>
      <c r="AC465" s="35">
        <f t="shared" si="441"/>
        <v>4.8734908836869373E-3</v>
      </c>
      <c r="AD465" s="32">
        <f t="shared" si="461"/>
        <v>1.4662843724977392E-5</v>
      </c>
      <c r="AE465" s="33">
        <f t="shared" si="462"/>
        <v>2.1458114067396394E-5</v>
      </c>
      <c r="AF465" s="33" t="e">
        <f t="shared" si="463"/>
        <v>#N/A</v>
      </c>
      <c r="AG465" s="33">
        <f t="shared" si="464"/>
        <v>3.7601510338269861E-5</v>
      </c>
      <c r="AH465" s="33">
        <f t="shared" si="465"/>
        <v>8.291223011047677E-6</v>
      </c>
      <c r="AI465" s="33">
        <f t="shared" si="466"/>
        <v>1.2812663775063626E-5</v>
      </c>
      <c r="AJ465" s="33">
        <f t="shared" si="467"/>
        <v>2.4886672548518618E-5</v>
      </c>
      <c r="AK465" s="33">
        <f t="shared" si="468"/>
        <v>1.0593432492855825E-4</v>
      </c>
      <c r="AL465" s="33">
        <f t="shared" si="469"/>
        <v>1.2616291618972042E-5</v>
      </c>
      <c r="AM465" s="35">
        <f t="shared" si="470"/>
        <v>-1.3846810719053693E-4</v>
      </c>
      <c r="AN465" s="52">
        <f t="shared" si="471"/>
        <v>2.542513226622134E-6</v>
      </c>
      <c r="AO465" s="34">
        <f t="shared" si="472"/>
        <v>9.3377835690411359E-6</v>
      </c>
      <c r="AP465" s="34" t="e">
        <f t="shared" si="473"/>
        <v>#N/A</v>
      </c>
      <c r="AQ465" s="34">
        <f t="shared" si="474"/>
        <v>2.5481179839914603E-5</v>
      </c>
      <c r="AR465" s="34">
        <f t="shared" si="475"/>
        <v>-3.8291074873075814E-6</v>
      </c>
      <c r="AS465" s="34">
        <f t="shared" si="476"/>
        <v>6.9233327670836786E-7</v>
      </c>
      <c r="AT465" s="34">
        <f t="shared" si="477"/>
        <v>1.276634205016336E-5</v>
      </c>
      <c r="AU465" s="34">
        <f t="shared" si="478"/>
        <v>9.3813994430202996E-5</v>
      </c>
      <c r="AV465" s="34">
        <f t="shared" si="479"/>
        <v>4.9596112061678355E-7</v>
      </c>
      <c r="AW465" s="53">
        <f t="shared" si="480"/>
        <v>-1.5058843768889218E-4</v>
      </c>
      <c r="AX465" s="52">
        <f t="shared" si="481"/>
        <v>8.4189815918733757E-6</v>
      </c>
      <c r="AY465" s="34">
        <f t="shared" si="482"/>
        <v>1.5214251934292378E-5</v>
      </c>
      <c r="AZ465" s="34" t="e">
        <f t="shared" si="483"/>
        <v>#N/A</v>
      </c>
      <c r="BA465" s="34">
        <f t="shared" si="484"/>
        <v>3.1357648205165845E-5</v>
      </c>
      <c r="BB465" s="34">
        <f t="shared" si="485"/>
        <v>2.0473608779436603E-6</v>
      </c>
      <c r="BC465" s="34">
        <f t="shared" si="486"/>
        <v>6.5688016419596096E-6</v>
      </c>
      <c r="BD465" s="34">
        <f t="shared" si="487"/>
        <v>1.8642810415414601E-5</v>
      </c>
      <c r="BE465" s="34">
        <f t="shared" si="488"/>
        <v>9.9690462795454238E-5</v>
      </c>
      <c r="BF465" s="34">
        <f t="shared" si="489"/>
        <v>6.3724294858680253E-6</v>
      </c>
      <c r="BG465" s="53">
        <f t="shared" si="490"/>
        <v>-1.4471196932364094E-4</v>
      </c>
      <c r="BH465" s="32">
        <v>1.4662843724977392E-5</v>
      </c>
      <c r="BI465" s="33">
        <v>2.1458114067396394E-5</v>
      </c>
      <c r="BJ465" s="33"/>
      <c r="BK465" s="33">
        <v>3.7601510338269861E-5</v>
      </c>
      <c r="BL465" s="33">
        <v>8.291223011047677E-6</v>
      </c>
      <c r="BM465" s="33">
        <v>1.2812663775063626E-5</v>
      </c>
      <c r="BN465" s="33">
        <v>2.4886672548518618E-5</v>
      </c>
      <c r="BO465" s="33">
        <v>1.0593432492855825E-4</v>
      </c>
      <c r="BP465" s="33">
        <v>1.2616291618972042E-5</v>
      </c>
      <c r="BQ465" s="35">
        <v>-1.3846810719053693E-4</v>
      </c>
      <c r="BR465" s="32">
        <v>2.542513226622134E-6</v>
      </c>
      <c r="BS465" s="33">
        <v>9.3377835690411359E-6</v>
      </c>
      <c r="BT465" s="33"/>
      <c r="BU465" s="33">
        <v>2.5481179839914603E-5</v>
      </c>
      <c r="BV465" s="33">
        <v>-3.8291074873075814E-6</v>
      </c>
      <c r="BW465" s="33">
        <v>6.9233327670836786E-7</v>
      </c>
      <c r="BX465" s="33">
        <v>1.276634205016336E-5</v>
      </c>
      <c r="BY465" s="33">
        <v>9.3813994430202996E-5</v>
      </c>
      <c r="BZ465" s="33">
        <v>4.9596112061678355E-7</v>
      </c>
      <c r="CA465" s="35">
        <v>-1.5058843768889218E-4</v>
      </c>
      <c r="CB465" s="52">
        <v>8.4189815918733757E-6</v>
      </c>
      <c r="CC465" s="34">
        <v>1.5214251934292378E-5</v>
      </c>
      <c r="CD465" s="34"/>
      <c r="CE465" s="34">
        <v>3.1357648205165845E-5</v>
      </c>
      <c r="CF465" s="34">
        <v>2.0473608779436603E-6</v>
      </c>
      <c r="CG465" s="34">
        <v>6.5688016419596096E-6</v>
      </c>
      <c r="CH465" s="34">
        <v>1.8642810415414601E-5</v>
      </c>
      <c r="CI465" s="34">
        <v>9.9690462795454238E-5</v>
      </c>
      <c r="CJ465" s="34">
        <v>6.3724294858680253E-6</v>
      </c>
      <c r="CK465" s="53">
        <v>-1.4471196932364094E-4</v>
      </c>
      <c r="CL465" s="33">
        <v>0</v>
      </c>
      <c r="CM465" s="33">
        <f t="shared" si="447"/>
        <v>7.282864410602885E-3</v>
      </c>
      <c r="CN465" s="33">
        <f t="shared" si="448"/>
        <v>3.6310899603131386E-3</v>
      </c>
      <c r="CO465" s="33">
        <f t="shared" si="449"/>
        <v>2.9236105590240147E-3</v>
      </c>
      <c r="CP465" s="33">
        <f t="shared" si="450"/>
        <v>3.0738183804965846E-3</v>
      </c>
      <c r="CQ465" s="33"/>
      <c r="CR465" s="33">
        <f t="shared" si="451"/>
        <v>2.4914626987588839E-3</v>
      </c>
      <c r="CS465" s="33">
        <f t="shared" si="452"/>
        <v>6.1800831750917773E-3</v>
      </c>
      <c r="CT465" s="33">
        <f t="shared" si="453"/>
        <v>6.3915316087252982E-3</v>
      </c>
      <c r="CU465" s="33">
        <f t="shared" si="454"/>
        <v>2.5819593342646385E-3</v>
      </c>
      <c r="CV465" s="33">
        <f t="shared" si="455"/>
        <v>4.2273535207388857E-3</v>
      </c>
      <c r="CW465" s="33">
        <f t="shared" si="456"/>
        <v>4.9214086754936215E-3</v>
      </c>
      <c r="CX465" s="35">
        <f t="shared" si="457"/>
        <v>5.5149440230948255E-3</v>
      </c>
    </row>
    <row r="466" spans="1:102" x14ac:dyDescent="0.3">
      <c r="A466" s="21">
        <v>43538</v>
      </c>
      <c r="B466" s="22">
        <v>2808.48</v>
      </c>
      <c r="C466" s="23">
        <v>4992.0600000000004</v>
      </c>
      <c r="D466" s="23">
        <v>5609.585</v>
      </c>
      <c r="E466" s="23">
        <f t="shared" si="491"/>
        <v>4966.8676141195756</v>
      </c>
      <c r="F466" s="23">
        <f>VLOOKUP($A466,Data!S$7:T$800,2,0)</f>
        <v>275.64854600000001</v>
      </c>
      <c r="G466" s="23">
        <f>VLOOKUP($A466,Data!V$7:Y$800,4,0)</f>
        <v>27.19047017651004</v>
      </c>
      <c r="H466" s="23" t="e">
        <f>VLOOKUP($A466,Data!P$7:Q$800,2,0)</f>
        <v>#N/A</v>
      </c>
      <c r="I466" s="23">
        <f>VLOOKUP($A466,Data!K$7:N$800,4,0)</f>
        <v>51.779448110586067</v>
      </c>
      <c r="J466" s="23">
        <f>VLOOKUP($A466,Data!AA$7:AB$800,2,0)</f>
        <v>505.87119999999999</v>
      </c>
      <c r="K466" s="23">
        <f>VLOOKUP($A466,Data!AD$7:AE$800,2,0)</f>
        <v>51.1068</v>
      </c>
      <c r="L466" s="23">
        <f>VLOOKUP($A466,Data!AL$7:AO$800,4,0)</f>
        <v>273.02508840309656</v>
      </c>
      <c r="M466" s="23">
        <f>VLOOKUP($A466,Data!AG$7:AJ$800,4,0)</f>
        <v>27.584369372138955</v>
      </c>
      <c r="N466" s="23">
        <f>VLOOKUP($A466,Data!AQ$7:AU$800,5,0)</f>
        <v>27.747060678896666</v>
      </c>
      <c r="O466" s="24">
        <f>VLOOKUP($A466,Data!AQ$7:AW$800,7,0)</f>
        <v>27.750742450847508</v>
      </c>
      <c r="P466" s="32">
        <f t="shared" si="458"/>
        <v>-8.6804320293709658E-4</v>
      </c>
      <c r="Q466" s="33">
        <f t="shared" si="445"/>
        <v>-6.3060411874571454E-4</v>
      </c>
      <c r="R466" s="33">
        <f t="shared" si="446"/>
        <v>-5.2952691616314773E-4</v>
      </c>
      <c r="S466" s="34">
        <f t="shared" si="459"/>
        <v>-5.8030435917924008E-4</v>
      </c>
      <c r="T466" s="33">
        <f t="shared" si="460"/>
        <v>-5.9564668624390027E-4</v>
      </c>
      <c r="U466" s="33">
        <f t="shared" si="433"/>
        <v>-5.9309999819101566E-4</v>
      </c>
      <c r="V466" s="33" t="e">
        <f t="shared" si="434"/>
        <v>#N/A</v>
      </c>
      <c r="W466" s="33">
        <f t="shared" si="435"/>
        <v>-5.6074766355140859E-4</v>
      </c>
      <c r="X466" s="33">
        <f t="shared" si="436"/>
        <v>-5.3206570112451779E-4</v>
      </c>
      <c r="Y466" s="33">
        <f t="shared" si="437"/>
        <v>-5.7884403282204566E-4</v>
      </c>
      <c r="Z466" s="33">
        <f t="shared" si="438"/>
        <v>-5.9974619847458221E-4</v>
      </c>
      <c r="AA466" s="33">
        <f t="shared" si="439"/>
        <v>-5.128018067056539E-4</v>
      </c>
      <c r="AB466" s="33">
        <f t="shared" si="440"/>
        <v>-6.2324544568859164E-4</v>
      </c>
      <c r="AC466" s="35">
        <f t="shared" si="441"/>
        <v>-2.9503119054696825E-3</v>
      </c>
      <c r="AD466" s="32">
        <f t="shared" si="461"/>
        <v>3.4957432501814267E-5</v>
      </c>
      <c r="AE466" s="33">
        <f t="shared" si="462"/>
        <v>3.7504120554698872E-5</v>
      </c>
      <c r="AF466" s="33" t="e">
        <f t="shared" si="463"/>
        <v>#N/A</v>
      </c>
      <c r="AG466" s="33">
        <f t="shared" si="464"/>
        <v>6.9856455194305944E-5</v>
      </c>
      <c r="AH466" s="33">
        <f t="shared" si="465"/>
        <v>9.853841762119675E-5</v>
      </c>
      <c r="AI466" s="33">
        <f t="shared" si="466"/>
        <v>5.1760085923668875E-5</v>
      </c>
      <c r="AJ466" s="33">
        <f t="shared" si="467"/>
        <v>3.0857920271132322E-5</v>
      </c>
      <c r="AK466" s="33">
        <f t="shared" si="468"/>
        <v>1.1780231204006064E-4</v>
      </c>
      <c r="AL466" s="33">
        <f t="shared" si="469"/>
        <v>7.3586730571228998E-6</v>
      </c>
      <c r="AM466" s="35">
        <f t="shared" si="470"/>
        <v>-2.3197077867239679E-3</v>
      </c>
      <c r="AN466" s="52">
        <f t="shared" si="471"/>
        <v>-6.6119770080752538E-5</v>
      </c>
      <c r="AO466" s="34">
        <f t="shared" si="472"/>
        <v>-6.3573082027867933E-5</v>
      </c>
      <c r="AP466" s="34" t="e">
        <f t="shared" si="473"/>
        <v>#N/A</v>
      </c>
      <c r="AQ466" s="34">
        <f t="shared" si="474"/>
        <v>-3.1220747388260861E-5</v>
      </c>
      <c r="AR466" s="34">
        <f t="shared" si="475"/>
        <v>-2.5387849613700553E-6</v>
      </c>
      <c r="AS466" s="34">
        <f t="shared" si="476"/>
        <v>-4.931711665889793E-5</v>
      </c>
      <c r="AT466" s="34">
        <f t="shared" si="477"/>
        <v>-7.0219282311434483E-5</v>
      </c>
      <c r="AU466" s="34">
        <f t="shared" si="478"/>
        <v>1.6725109457493836E-5</v>
      </c>
      <c r="AV466" s="34">
        <f t="shared" si="479"/>
        <v>-9.3718529525443905E-5</v>
      </c>
      <c r="AW466" s="53">
        <f t="shared" si="480"/>
        <v>-2.4207849893065347E-3</v>
      </c>
      <c r="AX466" s="52">
        <f t="shared" si="481"/>
        <v>-1.5342327064682415E-5</v>
      </c>
      <c r="AY466" s="34">
        <f t="shared" si="482"/>
        <v>-1.279563901179781E-5</v>
      </c>
      <c r="AZ466" s="34" t="e">
        <f t="shared" si="483"/>
        <v>#N/A</v>
      </c>
      <c r="BA466" s="34">
        <f t="shared" si="484"/>
        <v>1.9556695627809262E-5</v>
      </c>
      <c r="BB466" s="34">
        <f t="shared" si="485"/>
        <v>4.8238658054700068E-5</v>
      </c>
      <c r="BC466" s="34">
        <f t="shared" si="486"/>
        <v>1.4603263571721925E-6</v>
      </c>
      <c r="BD466" s="34">
        <f t="shared" si="487"/>
        <v>-1.944183929536436E-5</v>
      </c>
      <c r="BE466" s="34">
        <f t="shared" si="488"/>
        <v>6.7502552473563959E-5</v>
      </c>
      <c r="BF466" s="34">
        <f t="shared" si="489"/>
        <v>-4.2941086509373783E-5</v>
      </c>
      <c r="BG466" s="53">
        <f t="shared" si="490"/>
        <v>-2.3700075462904646E-3</v>
      </c>
      <c r="BH466" s="32">
        <v>3.4957432501814267E-5</v>
      </c>
      <c r="BI466" s="33">
        <v>3.7504120554698872E-5</v>
      </c>
      <c r="BJ466" s="33"/>
      <c r="BK466" s="33">
        <v>6.9856455194305944E-5</v>
      </c>
      <c r="BL466" s="33">
        <v>9.853841762119675E-5</v>
      </c>
      <c r="BM466" s="33">
        <v>5.1760085923668875E-5</v>
      </c>
      <c r="BN466" s="33">
        <v>3.0857920271132322E-5</v>
      </c>
      <c r="BO466" s="33">
        <v>1.1780231204006064E-4</v>
      </c>
      <c r="BP466" s="33">
        <v>7.3586730571228998E-6</v>
      </c>
      <c r="BQ466" s="35">
        <v>-2.3197077867239679E-3</v>
      </c>
      <c r="BR466" s="32">
        <v>-6.6119770080752538E-5</v>
      </c>
      <c r="BS466" s="33">
        <v>-6.3573082027867933E-5</v>
      </c>
      <c r="BT466" s="33"/>
      <c r="BU466" s="33">
        <v>-3.1220747388260861E-5</v>
      </c>
      <c r="BV466" s="33">
        <v>-2.5387849613700553E-6</v>
      </c>
      <c r="BW466" s="33">
        <v>-4.931711665889793E-5</v>
      </c>
      <c r="BX466" s="33">
        <v>-7.0219282311434483E-5</v>
      </c>
      <c r="BY466" s="33">
        <v>1.6725109457493836E-5</v>
      </c>
      <c r="BZ466" s="33">
        <v>-9.3718529525443905E-5</v>
      </c>
      <c r="CA466" s="35">
        <v>-2.4207849893065347E-3</v>
      </c>
      <c r="CB466" s="52">
        <v>-1.5342327064682415E-5</v>
      </c>
      <c r="CC466" s="34">
        <v>-1.279563901179781E-5</v>
      </c>
      <c r="CD466" s="34"/>
      <c r="CE466" s="34">
        <v>1.9556695627809262E-5</v>
      </c>
      <c r="CF466" s="34">
        <v>4.8238658054700068E-5</v>
      </c>
      <c r="CG466" s="34">
        <v>1.4603263571721925E-6</v>
      </c>
      <c r="CH466" s="34">
        <v>-1.944183929536436E-5</v>
      </c>
      <c r="CI466" s="34">
        <v>6.7502552473563959E-5</v>
      </c>
      <c r="CJ466" s="34">
        <v>-4.2941086509373783E-5</v>
      </c>
      <c r="CK466" s="53">
        <v>-2.3700075462904646E-3</v>
      </c>
      <c r="CL466" s="33">
        <v>0</v>
      </c>
      <c r="CM466" s="33">
        <f t="shared" si="447"/>
        <v>7.2707168397403432E-3</v>
      </c>
      <c r="CN466" s="33">
        <f t="shared" si="448"/>
        <v>3.6248547158761468E-3</v>
      </c>
      <c r="CO466" s="33">
        <f t="shared" si="449"/>
        <v>2.9089783971982808E-3</v>
      </c>
      <c r="CP466" s="33">
        <f t="shared" si="450"/>
        <v>3.0524021051303585E-3</v>
      </c>
      <c r="CQ466" s="33"/>
      <c r="CR466" s="33">
        <f t="shared" si="451"/>
        <v>2.4539568934929257E-3</v>
      </c>
      <c r="CS466" s="33">
        <f t="shared" si="452"/>
        <v>6.1717823836826557E-3</v>
      </c>
      <c r="CT466" s="33">
        <f t="shared" si="453"/>
        <v>6.3787015206673292E-3</v>
      </c>
      <c r="CU466" s="33">
        <f t="shared" si="454"/>
        <v>2.5571334494896014E-3</v>
      </c>
      <c r="CV466" s="33">
        <f t="shared" si="455"/>
        <v>4.1215130541849554E-3</v>
      </c>
      <c r="CW466" s="33">
        <f t="shared" si="456"/>
        <v>4.9087936789471431E-3</v>
      </c>
      <c r="CX466" s="35">
        <f t="shared" si="457"/>
        <v>5.6535005203193212E-3</v>
      </c>
    </row>
    <row r="467" spans="1:102" x14ac:dyDescent="0.3">
      <c r="A467" s="21">
        <v>43537</v>
      </c>
      <c r="B467" s="22">
        <v>2810.92</v>
      </c>
      <c r="C467" s="23">
        <v>4995.21</v>
      </c>
      <c r="D467" s="23">
        <v>5612.5569999999998</v>
      </c>
      <c r="E467" s="23">
        <f t="shared" si="491"/>
        <v>4969.7515826270119</v>
      </c>
      <c r="F467" s="23">
        <f>VLOOKUP($A467,Data!S$7:T$800,2,0)</f>
        <v>275.81283300000001</v>
      </c>
      <c r="G467" s="23">
        <f>VLOOKUP($A467,Data!V$7:Y$800,4,0)</f>
        <v>27.206606414725396</v>
      </c>
      <c r="H467" s="23" t="e">
        <f>VLOOKUP($A467,Data!P$7:Q$800,2,0)</f>
        <v>#N/A</v>
      </c>
      <c r="I467" s="23">
        <f>VLOOKUP($A467,Data!K$7:N$800,4,0)</f>
        <v>51.808499605692063</v>
      </c>
      <c r="J467" s="23">
        <f>VLOOKUP($A467,Data!AA$7:AB$800,2,0)</f>
        <v>506.14049999999997</v>
      </c>
      <c r="K467" s="23">
        <f>VLOOKUP($A467,Data!AD$7:AE$800,2,0)</f>
        <v>51.136400000000002</v>
      </c>
      <c r="L467" s="23">
        <f>VLOOKUP($A467,Data!AL$7:AO$800,4,0)</f>
        <v>273.18893242678485</v>
      </c>
      <c r="M467" s="23">
        <f>VLOOKUP($A467,Data!AG$7:AJ$800,4,0)</f>
        <v>27.598521944054273</v>
      </c>
      <c r="N467" s="23">
        <f>VLOOKUP($A467,Data!AQ$7:AU$800,5,0)</f>
        <v>27.764364692743857</v>
      </c>
      <c r="O467" s="24">
        <f>VLOOKUP($A467,Data!AQ$7:AW$800,7,0)</f>
        <v>27.832858063355072</v>
      </c>
      <c r="P467" s="32">
        <f t="shared" si="458"/>
        <v>6.9496188456468211E-3</v>
      </c>
      <c r="Q467" s="33">
        <f t="shared" si="445"/>
        <v>6.9972785001513049E-3</v>
      </c>
      <c r="R467" s="33">
        <f t="shared" si="446"/>
        <v>7.0191888809703062E-3</v>
      </c>
      <c r="S467" s="34">
        <f t="shared" si="459"/>
        <v>7.0087533756717831E-3</v>
      </c>
      <c r="T467" s="33">
        <f t="shared" si="460"/>
        <v>7.0252185098322872E-3</v>
      </c>
      <c r="U467" s="33">
        <f t="shared" si="433"/>
        <v>7.0281509753926663E-3</v>
      </c>
      <c r="V467" s="33" t="e">
        <f t="shared" si="434"/>
        <v>#N/A</v>
      </c>
      <c r="W467" s="33">
        <f t="shared" si="435"/>
        <v>6.9640504423114091E-3</v>
      </c>
      <c r="X467" s="33">
        <f t="shared" si="436"/>
        <v>7.0163186859100168E-3</v>
      </c>
      <c r="Y467" s="33">
        <f t="shared" si="437"/>
        <v>7.0105788847665274E-3</v>
      </c>
      <c r="Z467" s="33">
        <f t="shared" si="438"/>
        <v>7.0372305677897096E-3</v>
      </c>
      <c r="AA467" s="33">
        <f t="shared" si="439"/>
        <v>7.010586492014248E-3</v>
      </c>
      <c r="AB467" s="33">
        <f t="shared" si="440"/>
        <v>7.0080360052382495E-3</v>
      </c>
      <c r="AC467" s="35">
        <f t="shared" si="441"/>
        <v>8.1331370814723414E-3</v>
      </c>
      <c r="AD467" s="32">
        <f t="shared" si="461"/>
        <v>2.7940009680982314E-5</v>
      </c>
      <c r="AE467" s="33">
        <f t="shared" si="462"/>
        <v>3.0872475241361386E-5</v>
      </c>
      <c r="AF467" s="33" t="e">
        <f t="shared" si="463"/>
        <v>#N/A</v>
      </c>
      <c r="AG467" s="33">
        <f t="shared" si="464"/>
        <v>-3.3228057839895797E-5</v>
      </c>
      <c r="AH467" s="33">
        <f t="shared" si="465"/>
        <v>1.9040185758711914E-5</v>
      </c>
      <c r="AI467" s="33">
        <f t="shared" si="466"/>
        <v>1.3300384615222427E-5</v>
      </c>
      <c r="AJ467" s="33">
        <f t="shared" si="467"/>
        <v>3.9952067638404642E-5</v>
      </c>
      <c r="AK467" s="33">
        <f t="shared" si="468"/>
        <v>1.3307991862943069E-5</v>
      </c>
      <c r="AL467" s="33">
        <f t="shared" si="469"/>
        <v>1.0757505086944619E-5</v>
      </c>
      <c r="AM467" s="35">
        <f t="shared" si="470"/>
        <v>1.1358585813210365E-3</v>
      </c>
      <c r="AN467" s="52">
        <f t="shared" si="471"/>
        <v>6.0296288619809957E-6</v>
      </c>
      <c r="AO467" s="34">
        <f t="shared" si="472"/>
        <v>8.9620944223600674E-6</v>
      </c>
      <c r="AP467" s="34" t="e">
        <f t="shared" si="473"/>
        <v>#N/A</v>
      </c>
      <c r="AQ467" s="34">
        <f t="shared" si="474"/>
        <v>-5.5138438658897115E-5</v>
      </c>
      <c r="AR467" s="34">
        <f t="shared" si="475"/>
        <v>-2.8701950602894044E-6</v>
      </c>
      <c r="AS467" s="34">
        <f t="shared" si="476"/>
        <v>-8.6099962037788913E-6</v>
      </c>
      <c r="AT467" s="34">
        <f t="shared" si="477"/>
        <v>1.8041686819403324E-5</v>
      </c>
      <c r="AU467" s="34">
        <f t="shared" si="478"/>
        <v>-8.6023889560582489E-6</v>
      </c>
      <c r="AV467" s="34">
        <f t="shared" si="479"/>
        <v>-1.11528757320567E-5</v>
      </c>
      <c r="AW467" s="53">
        <f t="shared" si="480"/>
        <v>1.1139482005020351E-3</v>
      </c>
      <c r="AX467" s="52">
        <f t="shared" si="481"/>
        <v>1.6465134160537076E-5</v>
      </c>
      <c r="AY467" s="34">
        <f t="shared" si="482"/>
        <v>1.9397599720916148E-5</v>
      </c>
      <c r="AZ467" s="34" t="e">
        <f t="shared" si="483"/>
        <v>#N/A</v>
      </c>
      <c r="BA467" s="34">
        <f t="shared" si="484"/>
        <v>-4.4702933360341035E-5</v>
      </c>
      <c r="BB467" s="34">
        <f t="shared" si="485"/>
        <v>7.5653102382666759E-6</v>
      </c>
      <c r="BC467" s="34">
        <f t="shared" si="486"/>
        <v>1.825509094777189E-6</v>
      </c>
      <c r="BD467" s="34">
        <f t="shared" si="487"/>
        <v>2.8477192117959405E-5</v>
      </c>
      <c r="BE467" s="34">
        <f t="shared" si="488"/>
        <v>1.8331163424978314E-6</v>
      </c>
      <c r="BF467" s="34">
        <f t="shared" si="489"/>
        <v>-7.1737043350061924E-7</v>
      </c>
      <c r="BG467" s="53">
        <f t="shared" si="490"/>
        <v>1.1243837058005912E-3</v>
      </c>
      <c r="BH467" s="32">
        <v>2.7940009680982314E-5</v>
      </c>
      <c r="BI467" s="33">
        <v>3.0872475241361386E-5</v>
      </c>
      <c r="BJ467" s="33"/>
      <c r="BK467" s="33">
        <v>-3.3228057839895797E-5</v>
      </c>
      <c r="BL467" s="33">
        <v>1.9040185758711914E-5</v>
      </c>
      <c r="BM467" s="33">
        <v>1.3300384615222427E-5</v>
      </c>
      <c r="BN467" s="33">
        <v>3.9952067638404642E-5</v>
      </c>
      <c r="BO467" s="33">
        <v>1.3307991862943069E-5</v>
      </c>
      <c r="BP467" s="33">
        <v>1.0757505086944619E-5</v>
      </c>
      <c r="BQ467" s="35">
        <v>1.1358585813210365E-3</v>
      </c>
      <c r="BR467" s="32">
        <v>6.0296288619809957E-6</v>
      </c>
      <c r="BS467" s="33">
        <v>8.9620944223600674E-6</v>
      </c>
      <c r="BT467" s="33"/>
      <c r="BU467" s="33">
        <v>-5.5138438658897115E-5</v>
      </c>
      <c r="BV467" s="33">
        <v>-2.8701950602894044E-6</v>
      </c>
      <c r="BW467" s="33">
        <v>-8.6099962037788913E-6</v>
      </c>
      <c r="BX467" s="33">
        <v>1.8041686819403324E-5</v>
      </c>
      <c r="BY467" s="33">
        <v>-8.6023889560582489E-6</v>
      </c>
      <c r="BZ467" s="33">
        <v>-1.11528757320567E-5</v>
      </c>
      <c r="CA467" s="35">
        <v>1.1139482005020351E-3</v>
      </c>
      <c r="CB467" s="52">
        <v>1.6465134160537076E-5</v>
      </c>
      <c r="CC467" s="34">
        <v>1.9397599720916148E-5</v>
      </c>
      <c r="CD467" s="34"/>
      <c r="CE467" s="34">
        <v>-4.4702933360341035E-5</v>
      </c>
      <c r="CF467" s="34">
        <v>7.5653102382666759E-6</v>
      </c>
      <c r="CG467" s="34">
        <v>1.825509094777189E-6</v>
      </c>
      <c r="CH467" s="34">
        <v>2.8477192117959405E-5</v>
      </c>
      <c r="CI467" s="34">
        <v>1.8331163424978314E-6</v>
      </c>
      <c r="CJ467" s="34">
        <v>-7.1737043350061924E-7</v>
      </c>
      <c r="CK467" s="53">
        <v>1.1243837058005912E-3</v>
      </c>
      <c r="CL467" s="33">
        <v>0</v>
      </c>
      <c r="CM467" s="33">
        <f t="shared" si="447"/>
        <v>7.1688507926250811E-3</v>
      </c>
      <c r="CN467" s="33">
        <f t="shared" si="448"/>
        <v>3.5743433150032811E-3</v>
      </c>
      <c r="CO467" s="33">
        <f t="shared" si="449"/>
        <v>2.8738983789839967E-3</v>
      </c>
      <c r="CP467" s="33">
        <f t="shared" si="450"/>
        <v>3.0147611820876552E-3</v>
      </c>
      <c r="CQ467" s="33"/>
      <c r="CR467" s="33">
        <f t="shared" si="451"/>
        <v>2.3838897235670675E-3</v>
      </c>
      <c r="CS467" s="33">
        <f t="shared" si="452"/>
        <v>6.0725830278167692E-3</v>
      </c>
      <c r="CT467" s="33">
        <f t="shared" si="453"/>
        <v>6.3265811030124297E-3</v>
      </c>
      <c r="CU467" s="33">
        <f t="shared" si="454"/>
        <v>2.5261780560190683E-3</v>
      </c>
      <c r="CV467" s="33">
        <f t="shared" si="455"/>
        <v>4.0031645290405926E-3</v>
      </c>
      <c r="CW467" s="33">
        <f t="shared" si="456"/>
        <v>4.9013942720357306E-3</v>
      </c>
      <c r="CX467" s="35">
        <f t="shared" si="457"/>
        <v>7.9932256952619518E-3</v>
      </c>
    </row>
    <row r="468" spans="1:102" x14ac:dyDescent="0.3">
      <c r="A468" s="21">
        <v>43536</v>
      </c>
      <c r="B468" s="22">
        <v>2791.52</v>
      </c>
      <c r="C468" s="23">
        <v>4960.5</v>
      </c>
      <c r="D468" s="23">
        <v>5573.4359999999997</v>
      </c>
      <c r="E468" s="23">
        <f t="shared" si="491"/>
        <v>4935.1622475649037</v>
      </c>
      <c r="F468" s="23">
        <f>VLOOKUP($A468,Data!S$7:T$800,2,0)</f>
        <v>273.88870500000002</v>
      </c>
      <c r="G468" s="23">
        <f>VLOOKUP($A468,Data!V$7:Y$800,4,0)</f>
        <v>27.01672876609604</v>
      </c>
      <c r="H468" s="23" t="e">
        <f>VLOOKUP($A468,Data!P$7:Q$800,2,0)</f>
        <v>#N/A</v>
      </c>
      <c r="I468" s="23">
        <f>VLOOKUP($A468,Data!K$7:N$800,4,0)</f>
        <v>51.450197832718118</v>
      </c>
      <c r="J468" s="23">
        <f>VLOOKUP($A468,Data!AA$7:AB$800,2,0)</f>
        <v>502.61399999999998</v>
      </c>
      <c r="K468" s="23">
        <f>VLOOKUP($A468,Data!AD$7:AE$800,2,0)</f>
        <v>50.7804</v>
      </c>
      <c r="L468" s="23">
        <f>VLOOKUP($A468,Data!AL$7:AO$800,4,0)</f>
        <v>271.2798734092035</v>
      </c>
      <c r="M468" s="23">
        <f>VLOOKUP($A468,Data!AG$7:AJ$800,4,0)</f>
        <v>27.406387096877985</v>
      </c>
      <c r="N468" s="23">
        <f>VLOOKUP($A468,Data!AQ$7:AU$800,5,0)</f>
        <v>27.571145115071786</v>
      </c>
      <c r="O468" s="24">
        <f>VLOOKUP($A468,Data!AQ$7:AW$800,7,0)</f>
        <v>27.60831584599104</v>
      </c>
      <c r="P468" s="32">
        <f t="shared" si="458"/>
        <v>2.9533287823806376E-3</v>
      </c>
      <c r="Q468" s="33">
        <f t="shared" si="445"/>
        <v>2.98844253212871E-3</v>
      </c>
      <c r="R468" s="33">
        <f t="shared" si="446"/>
        <v>3.0001268723798269E-3</v>
      </c>
      <c r="S468" s="34">
        <f t="shared" si="459"/>
        <v>2.9931071588799483E-3</v>
      </c>
      <c r="T468" s="33">
        <f t="shared" si="460"/>
        <v>2.9912270170178168E-3</v>
      </c>
      <c r="U468" s="33">
        <f t="shared" si="433"/>
        <v>2.9923286710824559E-3</v>
      </c>
      <c r="V468" s="33" t="e">
        <f t="shared" si="434"/>
        <v>#N/A</v>
      </c>
      <c r="W468" s="33">
        <f t="shared" si="435"/>
        <v>3.0205776854823618E-3</v>
      </c>
      <c r="X468" s="33">
        <f t="shared" si="436"/>
        <v>2.9977342381479755E-3</v>
      </c>
      <c r="Y468" s="33">
        <f t="shared" si="437"/>
        <v>3.0022675020344725E-3</v>
      </c>
      <c r="Z468" s="33">
        <f t="shared" si="438"/>
        <v>2.970053719606236E-3</v>
      </c>
      <c r="AA468" s="33">
        <f t="shared" si="439"/>
        <v>3.0649509904749905E-3</v>
      </c>
      <c r="AB468" s="33">
        <f t="shared" si="440"/>
        <v>2.9998569585723001E-3</v>
      </c>
      <c r="AC468" s="35">
        <f t="shared" si="441"/>
        <v>8.387969217282798E-4</v>
      </c>
      <c r="AD468" s="32">
        <f t="shared" si="461"/>
        <v>2.7844848891067642E-6</v>
      </c>
      <c r="AE468" s="33">
        <f t="shared" si="462"/>
        <v>3.886138953745899E-6</v>
      </c>
      <c r="AF468" s="33" t="e">
        <f t="shared" si="463"/>
        <v>#N/A</v>
      </c>
      <c r="AG468" s="33">
        <f t="shared" si="464"/>
        <v>3.2135153353651802E-5</v>
      </c>
      <c r="AH468" s="33">
        <f t="shared" si="465"/>
        <v>9.2917060192654333E-6</v>
      </c>
      <c r="AI468" s="33">
        <f t="shared" si="466"/>
        <v>1.382496990576243E-5</v>
      </c>
      <c r="AJ468" s="33">
        <f t="shared" si="467"/>
        <v>-1.8388812522474041E-5</v>
      </c>
      <c r="AK468" s="33">
        <f t="shared" si="468"/>
        <v>7.6508458346280506E-5</v>
      </c>
      <c r="AL468" s="33">
        <f t="shared" si="469"/>
        <v>1.1414426443590031E-5</v>
      </c>
      <c r="AM468" s="35">
        <f t="shared" si="470"/>
        <v>-2.1496456104004302E-3</v>
      </c>
      <c r="AN468" s="52">
        <f t="shared" si="471"/>
        <v>-8.8998553620101006E-6</v>
      </c>
      <c r="AO468" s="34">
        <f t="shared" si="472"/>
        <v>-7.7982012973709658E-6</v>
      </c>
      <c r="AP468" s="34" t="e">
        <f t="shared" si="473"/>
        <v>#N/A</v>
      </c>
      <c r="AQ468" s="34">
        <f t="shared" si="474"/>
        <v>2.0450813102534937E-5</v>
      </c>
      <c r="AR468" s="34">
        <f t="shared" si="475"/>
        <v>-2.3926342318514315E-6</v>
      </c>
      <c r="AS468" s="34">
        <f t="shared" si="476"/>
        <v>2.140629654645565E-6</v>
      </c>
      <c r="AT468" s="34">
        <f t="shared" si="477"/>
        <v>-3.0073152773590905E-5</v>
      </c>
      <c r="AU468" s="34">
        <f t="shared" si="478"/>
        <v>6.4824118095163641E-5</v>
      </c>
      <c r="AV468" s="34">
        <f t="shared" si="479"/>
        <v>-2.6991380752683369E-7</v>
      </c>
      <c r="AW468" s="53">
        <f t="shared" si="480"/>
        <v>-2.1613299506515471E-3</v>
      </c>
      <c r="AX468" s="52">
        <f t="shared" si="481"/>
        <v>-1.8801418621983146E-6</v>
      </c>
      <c r="AY468" s="34">
        <f t="shared" si="482"/>
        <v>-7.7848779755917974E-7</v>
      </c>
      <c r="AZ468" s="34" t="e">
        <f t="shared" si="483"/>
        <v>#N/A</v>
      </c>
      <c r="BA468" s="34">
        <f t="shared" si="484"/>
        <v>2.7470526602346723E-5</v>
      </c>
      <c r="BB468" s="34">
        <f t="shared" si="485"/>
        <v>4.6270792679603545E-6</v>
      </c>
      <c r="BC468" s="34">
        <f t="shared" si="486"/>
        <v>9.160343154457351E-6</v>
      </c>
      <c r="BD468" s="34">
        <f t="shared" si="487"/>
        <v>-2.3053439273779119E-5</v>
      </c>
      <c r="BE468" s="34">
        <f t="shared" si="488"/>
        <v>7.1843831594975427E-5</v>
      </c>
      <c r="BF468" s="34">
        <f t="shared" si="489"/>
        <v>6.7497996922849524E-6</v>
      </c>
      <c r="BG468" s="53">
        <f t="shared" si="490"/>
        <v>-2.1543102371517353E-3</v>
      </c>
      <c r="BH468" s="32">
        <v>2.7844848891067642E-6</v>
      </c>
      <c r="BI468" s="33">
        <v>3.886138953745899E-6</v>
      </c>
      <c r="BJ468" s="33"/>
      <c r="BK468" s="33">
        <v>3.2135153353651802E-5</v>
      </c>
      <c r="BL468" s="33">
        <v>9.2917060192654333E-6</v>
      </c>
      <c r="BM468" s="33">
        <v>1.382496990576243E-5</v>
      </c>
      <c r="BN468" s="33">
        <v>-1.8388812522474041E-5</v>
      </c>
      <c r="BO468" s="33">
        <v>7.6508458346280506E-5</v>
      </c>
      <c r="BP468" s="33">
        <v>1.1414426443590031E-5</v>
      </c>
      <c r="BQ468" s="35">
        <v>-2.1496456104004302E-3</v>
      </c>
      <c r="BR468" s="32">
        <v>-8.8998553620101006E-6</v>
      </c>
      <c r="BS468" s="33">
        <v>-7.7982012973709658E-6</v>
      </c>
      <c r="BT468" s="33"/>
      <c r="BU468" s="33">
        <v>2.0450813102534937E-5</v>
      </c>
      <c r="BV468" s="33">
        <v>-2.3926342318514315E-6</v>
      </c>
      <c r="BW468" s="33">
        <v>2.140629654645565E-6</v>
      </c>
      <c r="BX468" s="33">
        <v>-3.0073152773590905E-5</v>
      </c>
      <c r="BY468" s="33">
        <v>6.4824118095163641E-5</v>
      </c>
      <c r="BZ468" s="33">
        <v>-2.6991380752683369E-7</v>
      </c>
      <c r="CA468" s="35">
        <v>-2.1613299506515471E-3</v>
      </c>
      <c r="CB468" s="52">
        <v>-1.8801418621983146E-6</v>
      </c>
      <c r="CC468" s="34">
        <v>-7.7848779755917974E-7</v>
      </c>
      <c r="CD468" s="34"/>
      <c r="CE468" s="34">
        <v>2.7470526602346723E-5</v>
      </c>
      <c r="CF468" s="34">
        <v>4.6270792679603545E-6</v>
      </c>
      <c r="CG468" s="34">
        <v>9.160343154457351E-6</v>
      </c>
      <c r="CH468" s="34">
        <v>-2.3053439273779119E-5</v>
      </c>
      <c r="CI468" s="34">
        <v>7.1843831594975427E-5</v>
      </c>
      <c r="CJ468" s="34">
        <v>6.7497996922849524E-6</v>
      </c>
      <c r="CK468" s="53">
        <v>-2.1543102371517353E-3</v>
      </c>
      <c r="CL468" s="33">
        <v>0</v>
      </c>
      <c r="CM468" s="33">
        <f t="shared" si="447"/>
        <v>7.1469371555130667E-3</v>
      </c>
      <c r="CN468" s="33">
        <f t="shared" si="448"/>
        <v>3.5629075746221872E-3</v>
      </c>
      <c r="CO468" s="33">
        <f t="shared" si="449"/>
        <v>2.8460735480717592E-3</v>
      </c>
      <c r="CP468" s="33">
        <f t="shared" si="450"/>
        <v>2.9840117453900916E-3</v>
      </c>
      <c r="CQ468" s="33"/>
      <c r="CR468" s="33">
        <f t="shared" si="451"/>
        <v>2.4169666440896354E-3</v>
      </c>
      <c r="CS468" s="33">
        <f t="shared" si="452"/>
        <v>6.0535606857632374E-3</v>
      </c>
      <c r="CT468" s="33">
        <f t="shared" si="453"/>
        <v>6.3132897524962317E-3</v>
      </c>
      <c r="CU468" s="33">
        <f t="shared" si="454"/>
        <v>2.486404954827437E-3</v>
      </c>
      <c r="CV468" s="33">
        <f t="shared" si="455"/>
        <v>3.9898962812949801E-3</v>
      </c>
      <c r="CW468" s="33">
        <f t="shared" si="456"/>
        <v>4.8906592714454966E-3</v>
      </c>
      <c r="CX468" s="35">
        <f t="shared" si="457"/>
        <v>6.857524751402222E-3</v>
      </c>
    </row>
    <row r="469" spans="1:102" x14ac:dyDescent="0.3">
      <c r="A469" s="21">
        <v>43535</v>
      </c>
      <c r="B469" s="22">
        <v>2783.3</v>
      </c>
      <c r="C469" s="23">
        <v>4945.72</v>
      </c>
      <c r="D469" s="23">
        <v>5556.7650000000003</v>
      </c>
      <c r="E469" s="23">
        <f t="shared" si="491"/>
        <v>4920.4348587643335</v>
      </c>
      <c r="F469" s="23">
        <f>VLOOKUP($A469,Data!S$7:T$800,2,0)</f>
        <v>273.07188500000001</v>
      </c>
      <c r="G469" s="23">
        <f>VLOOKUP($A469,Data!V$7:Y$800,4,0)</f>
        <v>26.936127020923411</v>
      </c>
      <c r="H469" s="23" t="e">
        <f>VLOOKUP($A469,Data!P$7:Q$800,2,0)</f>
        <v>#N/A</v>
      </c>
      <c r="I469" s="23">
        <f>VLOOKUP($A469,Data!K$7:N$800,4,0)</f>
        <v>51.295256525486138</v>
      </c>
      <c r="J469" s="23">
        <f>VLOOKUP($A469,Data!AA$7:AB$800,2,0)</f>
        <v>501.11180000000002</v>
      </c>
      <c r="K469" s="23">
        <f>VLOOKUP($A469,Data!AD$7:AE$800,2,0)</f>
        <v>50.628399999999999</v>
      </c>
      <c r="L469" s="23">
        <f>VLOOKUP($A469,Data!AL$7:AO$800,4,0)</f>
        <v>270.4765435449815</v>
      </c>
      <c r="M469" s="23">
        <f>VLOOKUP($A469,Data!AG$7:AJ$800,4,0)</f>
        <v>27.32264453046195</v>
      </c>
      <c r="N469" s="23">
        <f>VLOOKUP($A469,Data!AQ$7:AU$800,5,0)</f>
        <v>27.488682998097953</v>
      </c>
      <c r="O469" s="24">
        <f>VLOOKUP($A469,Data!AQ$7:AW$800,7,0)</f>
        <v>27.585177484032108</v>
      </c>
      <c r="P469" s="32">
        <f t="shared" si="458"/>
        <v>1.4666049353461608E-2</v>
      </c>
      <c r="Q469" s="33">
        <f t="shared" si="445"/>
        <v>1.4673177136760973E-2</v>
      </c>
      <c r="R469" s="33">
        <f t="shared" si="446"/>
        <v>1.4677380301534537E-2</v>
      </c>
      <c r="S469" s="34">
        <f t="shared" si="459"/>
        <v>1.4675680659323597E-2</v>
      </c>
      <c r="T469" s="33">
        <f t="shared" si="460"/>
        <v>1.4664424900612483E-2</v>
      </c>
      <c r="U469" s="33">
        <f t="shared" si="433"/>
        <v>1.466515067154095E-2</v>
      </c>
      <c r="V469" s="33" t="e">
        <f t="shared" si="434"/>
        <v>#N/A</v>
      </c>
      <c r="W469" s="33">
        <f t="shared" si="435"/>
        <v>1.4750957854406055E-2</v>
      </c>
      <c r="X469" s="33">
        <f t="shared" si="436"/>
        <v>1.4672412899380038E-2</v>
      </c>
      <c r="Y469" s="33">
        <f t="shared" si="437"/>
        <v>1.4676497762350138E-2</v>
      </c>
      <c r="Z469" s="33">
        <f t="shared" si="438"/>
        <v>1.4630649963162767E-2</v>
      </c>
      <c r="AA469" s="33">
        <f t="shared" si="439"/>
        <v>1.467746384807489E-2</v>
      </c>
      <c r="AB469" s="33">
        <f t="shared" si="440"/>
        <v>1.4704889224617324E-2</v>
      </c>
      <c r="AC469" s="35">
        <f t="shared" si="441"/>
        <v>1.8411883943352914E-2</v>
      </c>
      <c r="AD469" s="32">
        <f t="shared" si="461"/>
        <v>-8.752236148490411E-6</v>
      </c>
      <c r="AE469" s="33">
        <f t="shared" si="462"/>
        <v>-8.0264652200234821E-6</v>
      </c>
      <c r="AF469" s="33" t="e">
        <f t="shared" si="463"/>
        <v>#N/A</v>
      </c>
      <c r="AG469" s="33">
        <f t="shared" si="464"/>
        <v>7.7780717645081765E-5</v>
      </c>
      <c r="AH469" s="33">
        <f t="shared" si="465"/>
        <v>-7.6423738093467364E-7</v>
      </c>
      <c r="AI469" s="33">
        <f t="shared" si="466"/>
        <v>3.320625589164905E-6</v>
      </c>
      <c r="AJ469" s="33">
        <f t="shared" si="467"/>
        <v>-4.2527173598205792E-5</v>
      </c>
      <c r="AK469" s="33">
        <f t="shared" si="468"/>
        <v>4.286711313916669E-6</v>
      </c>
      <c r="AL469" s="33">
        <f t="shared" si="469"/>
        <v>3.1712087856350379E-5</v>
      </c>
      <c r="AM469" s="35">
        <f t="shared" si="470"/>
        <v>3.7387068065919404E-3</v>
      </c>
      <c r="AN469" s="52">
        <f t="shared" si="471"/>
        <v>-1.2955400922054494E-5</v>
      </c>
      <c r="AO469" s="34">
        <f t="shared" si="472"/>
        <v>-1.2229629993587565E-5</v>
      </c>
      <c r="AP469" s="34" t="e">
        <f t="shared" si="473"/>
        <v>#N/A</v>
      </c>
      <c r="AQ469" s="34">
        <f t="shared" si="474"/>
        <v>7.3577552871517682E-5</v>
      </c>
      <c r="AR469" s="34">
        <f t="shared" si="475"/>
        <v>-4.9674021544987568E-6</v>
      </c>
      <c r="AS469" s="34">
        <f t="shared" si="476"/>
        <v>-8.8253918439917811E-7</v>
      </c>
      <c r="AT469" s="34">
        <f t="shared" si="477"/>
        <v>-4.6730338371769875E-5</v>
      </c>
      <c r="AU469" s="34">
        <f t="shared" si="478"/>
        <v>8.3546540352585907E-8</v>
      </c>
      <c r="AV469" s="34">
        <f t="shared" si="479"/>
        <v>2.7508923082786296E-5</v>
      </c>
      <c r="AW469" s="53">
        <f t="shared" si="480"/>
        <v>3.7345036418183764E-3</v>
      </c>
      <c r="AX469" s="52">
        <f t="shared" si="481"/>
        <v>-1.1255758711081754E-5</v>
      </c>
      <c r="AY469" s="34">
        <f t="shared" si="482"/>
        <v>-1.0529987782614825E-5</v>
      </c>
      <c r="AZ469" s="34" t="e">
        <f t="shared" si="483"/>
        <v>#N/A</v>
      </c>
      <c r="BA469" s="34">
        <f t="shared" si="484"/>
        <v>7.5277195082490422E-5</v>
      </c>
      <c r="BB469" s="34">
        <f t="shared" si="485"/>
        <v>-3.2677599435260163E-6</v>
      </c>
      <c r="BC469" s="34">
        <f t="shared" si="486"/>
        <v>8.1710302657356237E-7</v>
      </c>
      <c r="BD469" s="34">
        <f t="shared" si="487"/>
        <v>-4.5030696160797135E-5</v>
      </c>
      <c r="BE469" s="34">
        <f t="shared" si="488"/>
        <v>1.7831887513253264E-6</v>
      </c>
      <c r="BF469" s="34">
        <f t="shared" si="489"/>
        <v>2.9208565293759037E-5</v>
      </c>
      <c r="BG469" s="53">
        <f t="shared" si="490"/>
        <v>3.7362032840293491E-3</v>
      </c>
      <c r="BH469" s="32">
        <v>-8.752236148490411E-6</v>
      </c>
      <c r="BI469" s="33">
        <v>-8.0264652200234821E-6</v>
      </c>
      <c r="BJ469" s="33"/>
      <c r="BK469" s="33">
        <v>7.7780717645081765E-5</v>
      </c>
      <c r="BL469" s="33">
        <v>-7.6423738093467364E-7</v>
      </c>
      <c r="BM469" s="33">
        <v>3.320625589164905E-6</v>
      </c>
      <c r="BN469" s="33">
        <v>-4.2527173598205792E-5</v>
      </c>
      <c r="BO469" s="33">
        <v>4.286711313916669E-6</v>
      </c>
      <c r="BP469" s="33">
        <v>3.1712087856350379E-5</v>
      </c>
      <c r="BQ469" s="35">
        <v>3.7387068065919404E-3</v>
      </c>
      <c r="BR469" s="32">
        <v>-1.2955400922054494E-5</v>
      </c>
      <c r="BS469" s="33">
        <v>-1.2229629993587565E-5</v>
      </c>
      <c r="BT469" s="33"/>
      <c r="BU469" s="33">
        <v>7.3577552871517682E-5</v>
      </c>
      <c r="BV469" s="33">
        <v>-4.9674021544987568E-6</v>
      </c>
      <c r="BW469" s="33">
        <v>-8.8253918439917811E-7</v>
      </c>
      <c r="BX469" s="33">
        <v>-4.6730338371769875E-5</v>
      </c>
      <c r="BY469" s="33">
        <v>8.3546540352585907E-8</v>
      </c>
      <c r="BZ469" s="33">
        <v>2.7508923082786296E-5</v>
      </c>
      <c r="CA469" s="35">
        <v>3.7345036418183764E-3</v>
      </c>
      <c r="CB469" s="52">
        <v>-1.1255758711081754E-5</v>
      </c>
      <c r="CC469" s="34">
        <v>-1.0529987782614825E-5</v>
      </c>
      <c r="CD469" s="34"/>
      <c r="CE469" s="34">
        <v>7.5277195082490422E-5</v>
      </c>
      <c r="CF469" s="34">
        <v>-3.2677599435260163E-6</v>
      </c>
      <c r="CG469" s="34">
        <v>8.1710302657356237E-7</v>
      </c>
      <c r="CH469" s="34">
        <v>-4.5030696160797135E-5</v>
      </c>
      <c r="CI469" s="34">
        <v>1.7831887513253264E-6</v>
      </c>
      <c r="CJ469" s="34">
        <v>2.9208565293759037E-5</v>
      </c>
      <c r="CK469" s="53">
        <v>3.7362032840293491E-3</v>
      </c>
      <c r="CL469" s="33">
        <v>0</v>
      </c>
      <c r="CM469" s="33">
        <f t="shared" si="447"/>
        <v>7.1352045074493109E-3</v>
      </c>
      <c r="CN469" s="33">
        <f t="shared" si="448"/>
        <v>3.558240297896198E-3</v>
      </c>
      <c r="CO469" s="33">
        <f t="shared" si="449"/>
        <v>2.8432894661547525E-3</v>
      </c>
      <c r="CP469" s="33">
        <f t="shared" si="450"/>
        <v>2.980125638660347E-3</v>
      </c>
      <c r="CQ469" s="33"/>
      <c r="CR469" s="33">
        <f t="shared" si="451"/>
        <v>2.3848508294550541E-3</v>
      </c>
      <c r="CS469" s="33">
        <f t="shared" si="452"/>
        <v>6.0442406707654772E-3</v>
      </c>
      <c r="CT469" s="33">
        <f t="shared" si="453"/>
        <v>6.2994191448242365E-3</v>
      </c>
      <c r="CU469" s="33">
        <f t="shared" si="454"/>
        <v>2.5047848999599776E-3</v>
      </c>
      <c r="CV469" s="33">
        <f t="shared" si="455"/>
        <v>3.9133172730425603E-3</v>
      </c>
      <c r="CW469" s="33">
        <f t="shared" si="456"/>
        <v>4.8792233271284235E-3</v>
      </c>
      <c r="CX469" s="35">
        <f t="shared" si="457"/>
        <v>9.0200976502921026E-3</v>
      </c>
    </row>
    <row r="470" spans="1:102" x14ac:dyDescent="0.3">
      <c r="A470" s="21">
        <v>43532</v>
      </c>
      <c r="B470" s="22">
        <v>2743.07</v>
      </c>
      <c r="C470" s="23">
        <v>4874.2</v>
      </c>
      <c r="D470" s="23">
        <v>5476.3860000000004</v>
      </c>
      <c r="E470" s="23">
        <f t="shared" si="491"/>
        <v>4849.2685422075911</v>
      </c>
      <c r="F470" s="23">
        <f>VLOOKUP($A470,Data!S$7:T$800,2,0)</f>
        <v>269.125317</v>
      </c>
      <c r="G470" s="23">
        <f>VLOOKUP($A470,Data!V$7:Y$800,4,0)</f>
        <v>26.546813993854169</v>
      </c>
      <c r="H470" s="23" t="e">
        <f>VLOOKUP($A470,Data!P$7:Q$800,2,0)</f>
        <v>#N/A</v>
      </c>
      <c r="I470" s="23">
        <f>VLOOKUP($A470,Data!K$7:N$800,4,0)</f>
        <v>50.549601484432259</v>
      </c>
      <c r="J470" s="23">
        <f>VLOOKUP($A470,Data!AA$7:AB$800,2,0)</f>
        <v>493.86559999999997</v>
      </c>
      <c r="K470" s="23">
        <f>VLOOKUP($A470,Data!AD$7:AE$800,2,0)</f>
        <v>49.896099999999997</v>
      </c>
      <c r="L470" s="23">
        <f>VLOOKUP($A470,Data!AL$7:AO$800,4,0)</f>
        <v>266.57635816028369</v>
      </c>
      <c r="M470" s="23">
        <f>VLOOKUP($A470,Data!AG$7:AJ$800,4,0)</f>
        <v>26.927418321525767</v>
      </c>
      <c r="N470" s="23">
        <f>VLOOKUP($A470,Data!AQ$7:AU$800,5,0)</f>
        <v>27.090322802232009</v>
      </c>
      <c r="O470" s="24">
        <f>VLOOKUP($A470,Data!AQ$7:AW$800,7,0)</f>
        <v>27.086464640633039</v>
      </c>
      <c r="P470" s="32">
        <f t="shared" si="458"/>
        <v>-2.1317385309919112E-3</v>
      </c>
      <c r="Q470" s="33">
        <f t="shared" si="445"/>
        <v>-2.0637637481880633E-3</v>
      </c>
      <c r="R470" s="33">
        <f t="shared" si="446"/>
        <v>-2.0355145350678949E-3</v>
      </c>
      <c r="S470" s="34">
        <f t="shared" si="459"/>
        <v>-2.0499481344564974E-3</v>
      </c>
      <c r="T470" s="33">
        <f t="shared" si="460"/>
        <v>-2.0484338540162073E-3</v>
      </c>
      <c r="U470" s="33">
        <f t="shared" si="433"/>
        <v>-2.0482216579599255E-3</v>
      </c>
      <c r="V470" s="33" t="e">
        <f t="shared" si="434"/>
        <v>#N/A</v>
      </c>
      <c r="W470" s="33">
        <f t="shared" si="435"/>
        <v>-2.1028484037469708E-3</v>
      </c>
      <c r="X470" s="33">
        <f t="shared" si="436"/>
        <v>-2.0399086557395529E-3</v>
      </c>
      <c r="Y470" s="33">
        <f t="shared" si="437"/>
        <v>-2.0500574016073525E-3</v>
      </c>
      <c r="Z470" s="33">
        <f t="shared" si="438"/>
        <v>-2.059879040594792E-3</v>
      </c>
      <c r="AA470" s="33">
        <f t="shared" si="439"/>
        <v>-2.0270691246508932E-3</v>
      </c>
      <c r="AB470" s="33">
        <f t="shared" si="440"/>
        <v>-2.0503840860269795E-3</v>
      </c>
      <c r="AC470" s="35">
        <f t="shared" si="441"/>
        <v>1.3469520659425971E-3</v>
      </c>
      <c r="AD470" s="32">
        <f t="shared" si="461"/>
        <v>1.532989417185604E-5</v>
      </c>
      <c r="AE470" s="33">
        <f t="shared" si="462"/>
        <v>1.5542090228137795E-5</v>
      </c>
      <c r="AF470" s="33" t="e">
        <f t="shared" si="463"/>
        <v>#N/A</v>
      </c>
      <c r="AG470" s="33">
        <f t="shared" si="464"/>
        <v>-3.90846555589075E-5</v>
      </c>
      <c r="AH470" s="33">
        <f t="shared" si="465"/>
        <v>2.3855092448510362E-5</v>
      </c>
      <c r="AI470" s="33">
        <f t="shared" si="466"/>
        <v>1.3706346580710793E-5</v>
      </c>
      <c r="AJ470" s="33">
        <f t="shared" si="467"/>
        <v>3.8847075932713082E-6</v>
      </c>
      <c r="AK470" s="33">
        <f t="shared" si="468"/>
        <v>3.6694623537170123E-5</v>
      </c>
      <c r="AL470" s="33">
        <f t="shared" si="469"/>
        <v>1.3379662161083772E-5</v>
      </c>
      <c r="AM470" s="35">
        <f t="shared" si="470"/>
        <v>3.4107158141306604E-3</v>
      </c>
      <c r="AN470" s="52">
        <f t="shared" si="471"/>
        <v>-1.2919318948312331E-5</v>
      </c>
      <c r="AO470" s="34">
        <f t="shared" si="472"/>
        <v>-1.2707122892030576E-5</v>
      </c>
      <c r="AP470" s="34" t="e">
        <f t="shared" si="473"/>
        <v>#N/A</v>
      </c>
      <c r="AQ470" s="34">
        <f t="shared" si="474"/>
        <v>-6.733386867907587E-5</v>
      </c>
      <c r="AR470" s="34">
        <f t="shared" si="475"/>
        <v>-4.3941206716580083E-6</v>
      </c>
      <c r="AS470" s="34">
        <f t="shared" si="476"/>
        <v>-1.4542866539457577E-5</v>
      </c>
      <c r="AT470" s="34">
        <f t="shared" si="477"/>
        <v>-2.4364505526897062E-5</v>
      </c>
      <c r="AU470" s="34">
        <f t="shared" si="478"/>
        <v>8.445410417001753E-6</v>
      </c>
      <c r="AV470" s="34">
        <f t="shared" si="479"/>
        <v>-1.4869550959084599E-5</v>
      </c>
      <c r="AW470" s="53">
        <f t="shared" si="480"/>
        <v>3.382466601010492E-3</v>
      </c>
      <c r="AX470" s="52">
        <f t="shared" si="481"/>
        <v>1.5142804402623611E-6</v>
      </c>
      <c r="AY470" s="34">
        <f t="shared" si="482"/>
        <v>1.7264764965441159E-6</v>
      </c>
      <c r="AZ470" s="34" t="e">
        <f t="shared" si="483"/>
        <v>#N/A</v>
      </c>
      <c r="BA470" s="34">
        <f t="shared" si="484"/>
        <v>-5.2900269290501178E-5</v>
      </c>
      <c r="BB470" s="34">
        <f t="shared" si="485"/>
        <v>1.0039478716916683E-5</v>
      </c>
      <c r="BC470" s="34">
        <f t="shared" si="486"/>
        <v>-1.0926715088288574E-7</v>
      </c>
      <c r="BD470" s="34">
        <f t="shared" si="487"/>
        <v>-9.9309061383223707E-6</v>
      </c>
      <c r="BE470" s="34">
        <f t="shared" si="488"/>
        <v>2.2879009805576445E-5</v>
      </c>
      <c r="BF470" s="34">
        <f t="shared" si="489"/>
        <v>-4.3595157050990707E-7</v>
      </c>
      <c r="BG470" s="53">
        <f t="shared" si="490"/>
        <v>3.3969002003990667E-3</v>
      </c>
      <c r="BH470" s="32">
        <v>1.532989417185604E-5</v>
      </c>
      <c r="BI470" s="33">
        <v>1.5542090228137795E-5</v>
      </c>
      <c r="BJ470" s="33"/>
      <c r="BK470" s="33">
        <v>-3.90846555589075E-5</v>
      </c>
      <c r="BL470" s="33">
        <v>2.3855092448510362E-5</v>
      </c>
      <c r="BM470" s="33">
        <v>1.3706346580710793E-5</v>
      </c>
      <c r="BN470" s="33">
        <v>3.8847075932713082E-6</v>
      </c>
      <c r="BO470" s="33">
        <v>3.6694623537170123E-5</v>
      </c>
      <c r="BP470" s="33">
        <v>1.3379662161083772E-5</v>
      </c>
      <c r="BQ470" s="35">
        <v>3.4107158141306604E-3</v>
      </c>
      <c r="BR470" s="32">
        <v>-1.2919318948312331E-5</v>
      </c>
      <c r="BS470" s="33">
        <v>-1.2707122892030576E-5</v>
      </c>
      <c r="BT470" s="33"/>
      <c r="BU470" s="33">
        <v>-6.733386867907587E-5</v>
      </c>
      <c r="BV470" s="33">
        <v>-4.3941206716580083E-6</v>
      </c>
      <c r="BW470" s="33">
        <v>-1.4542866539457577E-5</v>
      </c>
      <c r="BX470" s="33">
        <v>-2.4364505526897062E-5</v>
      </c>
      <c r="BY470" s="33">
        <v>8.445410417001753E-6</v>
      </c>
      <c r="BZ470" s="33">
        <v>-1.4869550959084599E-5</v>
      </c>
      <c r="CA470" s="35">
        <v>3.382466601010492E-3</v>
      </c>
      <c r="CB470" s="52">
        <v>1.5142804402623611E-6</v>
      </c>
      <c r="CC470" s="34">
        <v>1.7264764965441159E-6</v>
      </c>
      <c r="CD470" s="34"/>
      <c r="CE470" s="34">
        <v>-5.2900269290501178E-5</v>
      </c>
      <c r="CF470" s="34">
        <v>1.0039478716916683E-5</v>
      </c>
      <c r="CG470" s="34">
        <v>-1.0926715088288574E-7</v>
      </c>
      <c r="CH470" s="34">
        <v>-9.9309061383223707E-6</v>
      </c>
      <c r="CI470" s="34">
        <v>2.2879009805576445E-5</v>
      </c>
      <c r="CJ470" s="34">
        <v>-4.3595157050990707E-7</v>
      </c>
      <c r="CK470" s="53">
        <v>3.3969002003990667E-3</v>
      </c>
      <c r="CL470" s="33">
        <v>0</v>
      </c>
      <c r="CM470" s="33">
        <f t="shared" si="447"/>
        <v>7.1310325851259293E-3</v>
      </c>
      <c r="CN470" s="33">
        <f t="shared" si="448"/>
        <v>3.5557642055392691E-3</v>
      </c>
      <c r="CO470" s="33">
        <f t="shared" si="449"/>
        <v>2.8519397362087862E-3</v>
      </c>
      <c r="CP470" s="33">
        <f t="shared" si="450"/>
        <v>2.9880596699902728E-3</v>
      </c>
      <c r="CQ470" s="33"/>
      <c r="CR470" s="33">
        <f t="shared" si="451"/>
        <v>2.3080179746048923E-3</v>
      </c>
      <c r="CS470" s="33">
        <f t="shared" si="452"/>
        <v>6.0449984095252152E-3</v>
      </c>
      <c r="CT470" s="33">
        <f t="shared" si="453"/>
        <v>6.296125934023733E-3</v>
      </c>
      <c r="CU470" s="33">
        <f t="shared" si="454"/>
        <v>2.5468038307130403E-3</v>
      </c>
      <c r="CV470" s="33">
        <f t="shared" si="455"/>
        <v>3.909076037055037E-3</v>
      </c>
      <c r="CW470" s="33">
        <f t="shared" si="456"/>
        <v>4.8478183161215771E-3</v>
      </c>
      <c r="CX470" s="35">
        <f t="shared" si="457"/>
        <v>5.3158691681320924E-3</v>
      </c>
    </row>
    <row r="471" spans="1:102" x14ac:dyDescent="0.3">
      <c r="A471" s="21">
        <v>43531</v>
      </c>
      <c r="B471" s="22">
        <v>2748.93</v>
      </c>
      <c r="C471" s="23">
        <v>4884.28</v>
      </c>
      <c r="D471" s="23">
        <v>5487.5559999999996</v>
      </c>
      <c r="E471" s="23">
        <f t="shared" si="491"/>
        <v>4859.229711088733</v>
      </c>
      <c r="F471" s="23">
        <f>VLOOKUP($A471,Data!S$7:T$800,2,0)</f>
        <v>269.67773399999999</v>
      </c>
      <c r="G471" s="23">
        <f>VLOOKUP($A471,Data!V$7:Y$800,4,0)</f>
        <v>26.601299351315408</v>
      </c>
      <c r="H471" s="23" t="e">
        <f>VLOOKUP($A471,Data!P$7:Q$800,2,0)</f>
        <v>#N/A</v>
      </c>
      <c r="I471" s="23">
        <f>VLOOKUP($A471,Data!K$7:N$800,4,0)</f>
        <v>50.656123633154245</v>
      </c>
      <c r="J471" s="23">
        <f>VLOOKUP($A471,Data!AA$7:AB$800,2,0)</f>
        <v>494.87509999999997</v>
      </c>
      <c r="K471" s="23">
        <f>VLOOKUP($A471,Data!AD$7:AE$800,2,0)</f>
        <v>49.998600000000003</v>
      </c>
      <c r="L471" s="23">
        <f>VLOOKUP($A471,Data!AL$7:AO$800,4,0)</f>
        <v>267.12660665852479</v>
      </c>
      <c r="M471" s="23">
        <f>VLOOKUP($A471,Data!AG$7:AJ$800,4,0)</f>
        <v>26.982112929563129</v>
      </c>
      <c r="N471" s="23">
        <f>VLOOKUP($A471,Data!AQ$7:AU$800,5,0)</f>
        <v>27.145982492734678</v>
      </c>
      <c r="O471" s="24">
        <f>VLOOKUP($A471,Data!AQ$7:AW$800,7,0)</f>
        <v>27.050029547450293</v>
      </c>
      <c r="P471" s="32">
        <f t="shared" si="458"/>
        <v>-8.1257103682187415E-3</v>
      </c>
      <c r="Q471" s="33">
        <f t="shared" si="445"/>
        <v>-7.9799820049273329E-3</v>
      </c>
      <c r="R471" s="33">
        <f t="shared" si="446"/>
        <v>-7.9154432588565138E-3</v>
      </c>
      <c r="S471" s="34">
        <f t="shared" si="459"/>
        <v>-7.9469833252608472E-3</v>
      </c>
      <c r="T471" s="33">
        <f t="shared" si="460"/>
        <v>-7.9419351864200571E-3</v>
      </c>
      <c r="U471" s="33">
        <f t="shared" si="433"/>
        <v>-7.9416335191675458E-3</v>
      </c>
      <c r="V471" s="33" t="e">
        <f t="shared" si="434"/>
        <v>#N/A</v>
      </c>
      <c r="W471" s="33">
        <f t="shared" si="435"/>
        <v>-7.9651052531763966E-3</v>
      </c>
      <c r="X471" s="33">
        <f t="shared" si="436"/>
        <v>-7.9182093756747784E-3</v>
      </c>
      <c r="Y471" s="33">
        <f t="shared" si="437"/>
        <v>-7.9268861326120543E-3</v>
      </c>
      <c r="Z471" s="33">
        <f t="shared" si="438"/>
        <v>-7.9459093787782598E-3</v>
      </c>
      <c r="AA471" s="33">
        <f t="shared" si="439"/>
        <v>-7.8897717594041961E-3</v>
      </c>
      <c r="AB471" s="33">
        <f t="shared" si="440"/>
        <v>-7.971994168323393E-3</v>
      </c>
      <c r="AC471" s="35">
        <f t="shared" si="441"/>
        <v>-1.0683042410951193E-2</v>
      </c>
      <c r="AD471" s="32">
        <f t="shared" si="461"/>
        <v>3.8046818507275759E-5</v>
      </c>
      <c r="AE471" s="33">
        <f t="shared" si="462"/>
        <v>3.834848575978711E-5</v>
      </c>
      <c r="AF471" s="33" t="e">
        <f t="shared" si="463"/>
        <v>#N/A</v>
      </c>
      <c r="AG471" s="33">
        <f t="shared" si="464"/>
        <v>1.4876751750936279E-5</v>
      </c>
      <c r="AH471" s="33">
        <f t="shared" si="465"/>
        <v>6.1772629252554445E-5</v>
      </c>
      <c r="AI471" s="33">
        <f t="shared" si="466"/>
        <v>5.3095872315278569E-5</v>
      </c>
      <c r="AJ471" s="33">
        <f t="shared" si="467"/>
        <v>3.4072626149073137E-5</v>
      </c>
      <c r="AK471" s="33">
        <f t="shared" si="468"/>
        <v>9.0210245523136834E-5</v>
      </c>
      <c r="AL471" s="33">
        <f t="shared" si="469"/>
        <v>7.9878366039398685E-6</v>
      </c>
      <c r="AM471" s="35">
        <f t="shared" si="470"/>
        <v>-2.7030604060238606E-3</v>
      </c>
      <c r="AN471" s="52">
        <f t="shared" si="471"/>
        <v>-2.6491927563543349E-5</v>
      </c>
      <c r="AO471" s="34">
        <f t="shared" si="472"/>
        <v>-2.6190260311031999E-5</v>
      </c>
      <c r="AP471" s="34" t="e">
        <f t="shared" si="473"/>
        <v>#N/A</v>
      </c>
      <c r="AQ471" s="34">
        <f t="shared" si="474"/>
        <v>-4.966199431988283E-5</v>
      </c>
      <c r="AR471" s="34">
        <f t="shared" si="475"/>
        <v>-2.7661168182646634E-6</v>
      </c>
      <c r="AS471" s="34">
        <f t="shared" si="476"/>
        <v>-1.1442873755540539E-5</v>
      </c>
      <c r="AT471" s="34">
        <f t="shared" si="477"/>
        <v>-3.0466119921745971E-5</v>
      </c>
      <c r="AU471" s="34">
        <f t="shared" si="478"/>
        <v>2.5671499452317725E-5</v>
      </c>
      <c r="AV471" s="34">
        <f t="shared" si="479"/>
        <v>-5.655090946687924E-5</v>
      </c>
      <c r="AW471" s="53">
        <f t="shared" si="480"/>
        <v>-2.7675991520946797E-3</v>
      </c>
      <c r="AX471" s="52">
        <f t="shared" si="481"/>
        <v>5.0481388408352146E-6</v>
      </c>
      <c r="AY471" s="34">
        <f t="shared" si="482"/>
        <v>5.3498060933465652E-6</v>
      </c>
      <c r="AZ471" s="34" t="e">
        <f t="shared" si="483"/>
        <v>#N/A</v>
      </c>
      <c r="BA471" s="34">
        <f t="shared" si="484"/>
        <v>-1.8121927915504266E-5</v>
      </c>
      <c r="BB471" s="34">
        <f t="shared" si="485"/>
        <v>2.8773949586113901E-5</v>
      </c>
      <c r="BC471" s="34">
        <f t="shared" si="486"/>
        <v>2.0097192648838025E-5</v>
      </c>
      <c r="BD471" s="34">
        <f t="shared" si="487"/>
        <v>1.0739464826325928E-6</v>
      </c>
      <c r="BE471" s="34">
        <f t="shared" si="488"/>
        <v>5.7211565856696289E-5</v>
      </c>
      <c r="BF471" s="34">
        <f t="shared" si="489"/>
        <v>-2.5010843062500676E-5</v>
      </c>
      <c r="BG471" s="53">
        <f t="shared" si="490"/>
        <v>-2.7360590856903011E-3</v>
      </c>
      <c r="BH471" s="32">
        <v>3.8046818507275759E-5</v>
      </c>
      <c r="BI471" s="33">
        <v>3.834848575978711E-5</v>
      </c>
      <c r="BJ471" s="33"/>
      <c r="BK471" s="33">
        <v>1.4876751750936279E-5</v>
      </c>
      <c r="BL471" s="33">
        <v>6.1772629252554445E-5</v>
      </c>
      <c r="BM471" s="33">
        <v>5.3095872315278569E-5</v>
      </c>
      <c r="BN471" s="33">
        <v>3.4072626149073137E-5</v>
      </c>
      <c r="BO471" s="33">
        <v>9.0210245523136834E-5</v>
      </c>
      <c r="BP471" s="33">
        <v>7.9878366039398685E-6</v>
      </c>
      <c r="BQ471" s="35">
        <v>-2.7030604060238606E-3</v>
      </c>
      <c r="BR471" s="32">
        <v>-2.6491927563543349E-5</v>
      </c>
      <c r="BS471" s="33">
        <v>-2.6190260311031999E-5</v>
      </c>
      <c r="BT471" s="33"/>
      <c r="BU471" s="33">
        <v>-4.966199431988283E-5</v>
      </c>
      <c r="BV471" s="33">
        <v>-2.7661168182646634E-6</v>
      </c>
      <c r="BW471" s="33">
        <v>-1.1442873755540539E-5</v>
      </c>
      <c r="BX471" s="33">
        <v>-3.0466119921745971E-5</v>
      </c>
      <c r="BY471" s="33">
        <v>2.5671499452317725E-5</v>
      </c>
      <c r="BZ471" s="33">
        <v>-5.655090946687924E-5</v>
      </c>
      <c r="CA471" s="35">
        <v>-2.7675991520946797E-3</v>
      </c>
      <c r="CB471" s="52">
        <v>5.0481388408352146E-6</v>
      </c>
      <c r="CC471" s="34">
        <v>5.3498060933465652E-6</v>
      </c>
      <c r="CD471" s="34"/>
      <c r="CE471" s="34">
        <v>-1.8121927915504266E-5</v>
      </c>
      <c r="CF471" s="34">
        <v>2.8773949586113901E-5</v>
      </c>
      <c r="CG471" s="34">
        <v>2.0097192648838025E-5</v>
      </c>
      <c r="CH471" s="34">
        <v>1.0739464826325928E-6</v>
      </c>
      <c r="CI471" s="34">
        <v>5.7211565856696289E-5</v>
      </c>
      <c r="CJ471" s="34">
        <v>-2.5010843062500676E-5</v>
      </c>
      <c r="CK471" s="53">
        <v>-2.7360590856903011E-3</v>
      </c>
      <c r="CL471" s="33">
        <v>0</v>
      </c>
      <c r="CM471" s="33">
        <f t="shared" si="447"/>
        <v>7.1025238960955583E-3</v>
      </c>
      <c r="CN471" s="33">
        <f t="shared" si="448"/>
        <v>3.5418709863643816E-3</v>
      </c>
      <c r="CO471" s="33">
        <f t="shared" si="449"/>
        <v>2.8365345656296004E-3</v>
      </c>
      <c r="CP471" s="33">
        <f t="shared" si="450"/>
        <v>2.9724391447711884E-3</v>
      </c>
      <c r="CQ471" s="33"/>
      <c r="CR471" s="33">
        <f t="shared" si="451"/>
        <v>2.3472753906461641E-3</v>
      </c>
      <c r="CS471" s="33">
        <f t="shared" si="452"/>
        <v>6.0209500566379415E-3</v>
      </c>
      <c r="CT471" s="33">
        <f t="shared" si="453"/>
        <v>6.2823049567621858E-3</v>
      </c>
      <c r="CU471" s="33">
        <f t="shared" si="454"/>
        <v>2.5429011905648835E-3</v>
      </c>
      <c r="CV471" s="33">
        <f t="shared" si="455"/>
        <v>3.8721631464635475E-3</v>
      </c>
      <c r="CW471" s="33">
        <f t="shared" si="456"/>
        <v>4.8343461687125888E-3</v>
      </c>
      <c r="CX471" s="35">
        <f t="shared" si="457"/>
        <v>1.8916347146353818E-3</v>
      </c>
    </row>
    <row r="472" spans="1:102" x14ac:dyDescent="0.3">
      <c r="A472" s="21">
        <v>43530</v>
      </c>
      <c r="B472" s="22">
        <v>2771.45</v>
      </c>
      <c r="C472" s="23">
        <v>4923.57</v>
      </c>
      <c r="D472" s="23">
        <v>5531.3389999999999</v>
      </c>
      <c r="E472" s="23">
        <f t="shared" si="491"/>
        <v>4898.1552693387066</v>
      </c>
      <c r="F472" s="23">
        <f>VLOOKUP($A472,Data!S$7:T$800,2,0)</f>
        <v>271.83664299999998</v>
      </c>
      <c r="G472" s="23">
        <f>VLOOKUP($A472,Data!V$7:Y$800,4,0)</f>
        <v>26.814248284281135</v>
      </c>
      <c r="H472" s="23" t="e">
        <f>VLOOKUP($A472,Data!P$7:Q$800,2,0)</f>
        <v>#N/A</v>
      </c>
      <c r="I472" s="23">
        <f>VLOOKUP($A472,Data!K$7:N$800,4,0)</f>
        <v>51.062844564638176</v>
      </c>
      <c r="J472" s="23">
        <f>VLOOKUP($A472,Data!AA$7:AB$800,2,0)</f>
        <v>498.82490000000001</v>
      </c>
      <c r="K472" s="23">
        <f>VLOOKUP($A472,Data!AD$7:AE$800,2,0)</f>
        <v>50.398099999999999</v>
      </c>
      <c r="L472" s="23">
        <f>VLOOKUP($A472,Data!AL$7:AO$800,4,0)</f>
        <v>269.26617125408029</v>
      </c>
      <c r="M472" s="23">
        <f>VLOOKUP($A472,Data!AG$7:AJ$800,4,0)</f>
        <v>27.196688595190775</v>
      </c>
      <c r="N472" s="23">
        <f>VLOOKUP($A472,Data!AQ$7:AU$800,5,0)</f>
        <v>27.364129170906391</v>
      </c>
      <c r="O472" s="24">
        <f>VLOOKUP($A472,Data!AQ$7:AW$800,7,0)</f>
        <v>27.342126646015274</v>
      </c>
      <c r="P472" s="32">
        <f t="shared" si="458"/>
        <v>-6.5241159285216455E-3</v>
      </c>
      <c r="Q472" s="33">
        <f t="shared" si="445"/>
        <v>-6.4914624253895603E-3</v>
      </c>
      <c r="R472" s="33">
        <f t="shared" si="446"/>
        <v>-6.4777060327768643E-3</v>
      </c>
      <c r="S472" s="34">
        <f t="shared" si="459"/>
        <v>-6.4846675171385815E-3</v>
      </c>
      <c r="T472" s="33">
        <f t="shared" si="460"/>
        <v>-6.4868140963807441E-3</v>
      </c>
      <c r="U472" s="33">
        <f t="shared" si="433"/>
        <v>-6.4867365279897005E-3</v>
      </c>
      <c r="V472" s="33" t="e">
        <f t="shared" si="434"/>
        <v>#N/A</v>
      </c>
      <c r="W472" s="33">
        <f t="shared" si="435"/>
        <v>-6.4066327491991704E-3</v>
      </c>
      <c r="X472" s="33">
        <f t="shared" si="436"/>
        <v>-6.4806573152774716E-3</v>
      </c>
      <c r="Y472" s="33">
        <f t="shared" si="437"/>
        <v>-6.4700165397437726E-3</v>
      </c>
      <c r="Z472" s="33">
        <f t="shared" si="438"/>
        <v>-6.4783543028091861E-3</v>
      </c>
      <c r="AA472" s="33">
        <f t="shared" si="439"/>
        <v>-6.4513410777037317E-3</v>
      </c>
      <c r="AB472" s="33">
        <f t="shared" si="440"/>
        <v>-6.4813632131869303E-3</v>
      </c>
      <c r="AC472" s="35">
        <f t="shared" si="441"/>
        <v>-6.8497677260173084E-3</v>
      </c>
      <c r="AD472" s="32">
        <f t="shared" si="461"/>
        <v>4.6483290088161766E-6</v>
      </c>
      <c r="AE472" s="33">
        <f t="shared" si="462"/>
        <v>4.7258973998598464E-6</v>
      </c>
      <c r="AF472" s="33" t="e">
        <f t="shared" si="463"/>
        <v>#N/A</v>
      </c>
      <c r="AG472" s="33">
        <f t="shared" si="464"/>
        <v>8.4829676190389947E-5</v>
      </c>
      <c r="AH472" s="33">
        <f t="shared" si="465"/>
        <v>1.0805110112088734E-5</v>
      </c>
      <c r="AI472" s="33">
        <f t="shared" si="466"/>
        <v>2.1445885645787754E-5</v>
      </c>
      <c r="AJ472" s="33">
        <f t="shared" si="467"/>
        <v>1.3108122580374193E-5</v>
      </c>
      <c r="AK472" s="33">
        <f t="shared" si="468"/>
        <v>4.0121347685828646E-5</v>
      </c>
      <c r="AL472" s="33">
        <f t="shared" si="469"/>
        <v>1.0099212202629992E-5</v>
      </c>
      <c r="AM472" s="35">
        <f t="shared" si="470"/>
        <v>-3.5830530062774812E-4</v>
      </c>
      <c r="AN472" s="52">
        <f t="shared" si="471"/>
        <v>-9.1080636038798346E-6</v>
      </c>
      <c r="AO472" s="34">
        <f t="shared" si="472"/>
        <v>-9.0304952128361649E-6</v>
      </c>
      <c r="AP472" s="34" t="e">
        <f t="shared" si="473"/>
        <v>#N/A</v>
      </c>
      <c r="AQ472" s="34">
        <f t="shared" si="474"/>
        <v>7.1073283577693935E-5</v>
      </c>
      <c r="AR472" s="34">
        <f t="shared" si="475"/>
        <v>-2.9512825006072774E-6</v>
      </c>
      <c r="AS472" s="34">
        <f t="shared" si="476"/>
        <v>7.6894930330917433E-6</v>
      </c>
      <c r="AT472" s="34">
        <f t="shared" si="477"/>
        <v>-6.4827003232181823E-7</v>
      </c>
      <c r="AU472" s="34">
        <f t="shared" si="478"/>
        <v>2.6364955073132634E-5</v>
      </c>
      <c r="AV472" s="34">
        <f t="shared" si="479"/>
        <v>-3.6571804100660188E-6</v>
      </c>
      <c r="AW472" s="53">
        <f t="shared" si="480"/>
        <v>-3.7206169324044414E-4</v>
      </c>
      <c r="AX472" s="52">
        <f t="shared" si="481"/>
        <v>-2.146579242134905E-6</v>
      </c>
      <c r="AY472" s="34">
        <f t="shared" si="482"/>
        <v>-2.0690108510912353E-6</v>
      </c>
      <c r="AZ472" s="34" t="e">
        <f t="shared" si="483"/>
        <v>#N/A</v>
      </c>
      <c r="BA472" s="34">
        <f t="shared" si="484"/>
        <v>7.8034767939438865E-5</v>
      </c>
      <c r="BB472" s="34">
        <f t="shared" si="485"/>
        <v>4.0102018611376522E-6</v>
      </c>
      <c r="BC472" s="34">
        <f t="shared" si="486"/>
        <v>1.4650977394836673E-5</v>
      </c>
      <c r="BD472" s="34">
        <f t="shared" si="487"/>
        <v>6.3132143294231113E-6</v>
      </c>
      <c r="BE472" s="34">
        <f t="shared" si="488"/>
        <v>3.3326439434877564E-5</v>
      </c>
      <c r="BF472" s="34">
        <f t="shared" si="489"/>
        <v>3.3043039516789108E-6</v>
      </c>
      <c r="BG472" s="53">
        <f t="shared" si="490"/>
        <v>-3.6510020887869921E-4</v>
      </c>
      <c r="BH472" s="32">
        <v>4.6483290088161766E-6</v>
      </c>
      <c r="BI472" s="33">
        <v>4.7258973998598464E-6</v>
      </c>
      <c r="BJ472" s="33"/>
      <c r="BK472" s="33">
        <v>8.4829676190389947E-5</v>
      </c>
      <c r="BL472" s="33">
        <v>1.0805110112088734E-5</v>
      </c>
      <c r="BM472" s="33">
        <v>2.1445885645787754E-5</v>
      </c>
      <c r="BN472" s="33">
        <v>1.3108122580374193E-5</v>
      </c>
      <c r="BO472" s="33">
        <v>4.0121347685828646E-5</v>
      </c>
      <c r="BP472" s="33">
        <v>1.0099212202629992E-5</v>
      </c>
      <c r="BQ472" s="35">
        <v>-3.5830530062774812E-4</v>
      </c>
      <c r="BR472" s="32">
        <v>-9.1080636038798346E-6</v>
      </c>
      <c r="BS472" s="33">
        <v>-9.0304952128361649E-6</v>
      </c>
      <c r="BT472" s="33"/>
      <c r="BU472" s="33">
        <v>7.1073283577693935E-5</v>
      </c>
      <c r="BV472" s="33">
        <v>-2.9512825006072774E-6</v>
      </c>
      <c r="BW472" s="33">
        <v>7.6894930330917433E-6</v>
      </c>
      <c r="BX472" s="33">
        <v>-6.4827003232181823E-7</v>
      </c>
      <c r="BY472" s="33">
        <v>2.6364955073132634E-5</v>
      </c>
      <c r="BZ472" s="33">
        <v>-3.6571804100660188E-6</v>
      </c>
      <c r="CA472" s="35">
        <v>-3.7206169324044414E-4</v>
      </c>
      <c r="CB472" s="52">
        <v>-2.146579242134905E-6</v>
      </c>
      <c r="CC472" s="34">
        <v>-2.0690108510912353E-6</v>
      </c>
      <c r="CD472" s="34"/>
      <c r="CE472" s="34">
        <v>7.8034767939438865E-5</v>
      </c>
      <c r="CF472" s="34">
        <v>4.0102018611376522E-6</v>
      </c>
      <c r="CG472" s="34">
        <v>1.4650977394836673E-5</v>
      </c>
      <c r="CH472" s="34">
        <v>6.3132143294231113E-6</v>
      </c>
      <c r="CI472" s="34">
        <v>3.3326439434877564E-5</v>
      </c>
      <c r="CJ472" s="34">
        <v>3.3043039516789108E-6</v>
      </c>
      <c r="CK472" s="53">
        <v>-3.6510020887869921E-4</v>
      </c>
      <c r="CL472" s="33">
        <v>0</v>
      </c>
      <c r="CM472" s="33">
        <f t="shared" si="447"/>
        <v>7.037008176074222E-3</v>
      </c>
      <c r="CN472" s="33">
        <f t="shared" si="448"/>
        <v>3.5084901527031587E-3</v>
      </c>
      <c r="CO472" s="33">
        <f t="shared" si="449"/>
        <v>2.7980743776863104E-3</v>
      </c>
      <c r="CP472" s="33">
        <f t="shared" si="450"/>
        <v>2.9336687703662712E-3</v>
      </c>
      <c r="CQ472" s="33"/>
      <c r="CR472" s="33">
        <f t="shared" si="451"/>
        <v>2.3322439923927352E-3</v>
      </c>
      <c r="CS472" s="33">
        <f t="shared" si="452"/>
        <v>5.9583094963981953E-3</v>
      </c>
      <c r="CT472" s="33">
        <f t="shared" si="453"/>
        <v>6.2284486068315825E-3</v>
      </c>
      <c r="CU472" s="33">
        <f t="shared" si="454"/>
        <v>2.5084683206297864E-3</v>
      </c>
      <c r="CV472" s="33">
        <f t="shared" si="455"/>
        <v>3.7808834159118732E-3</v>
      </c>
      <c r="CW472" s="33">
        <f t="shared" si="456"/>
        <v>4.8262552151061566E-3</v>
      </c>
      <c r="CX472" s="35">
        <f t="shared" si="457"/>
        <v>4.6290522714145244E-3</v>
      </c>
    </row>
    <row r="473" spans="1:102" x14ac:dyDescent="0.3">
      <c r="A473" s="21">
        <v>43529</v>
      </c>
      <c r="B473" s="22">
        <v>2789.65</v>
      </c>
      <c r="C473" s="23">
        <v>4955.74</v>
      </c>
      <c r="D473" s="23">
        <v>5567.4030000000002</v>
      </c>
      <c r="E473" s="23">
        <f t="shared" si="491"/>
        <v>4930.1254939849678</v>
      </c>
      <c r="F473" s="23">
        <f>VLOOKUP($A473,Data!S$7:T$800,2,0)</f>
        <v>273.61151000000001</v>
      </c>
      <c r="G473" s="23">
        <f>VLOOKUP($A473,Data!V$7:Y$800,4,0)</f>
        <v>26.989320898015929</v>
      </c>
      <c r="H473" s="23" t="e">
        <f>VLOOKUP($A473,Data!P$7:Q$800,2,0)</f>
        <v>#N/A</v>
      </c>
      <c r="I473" s="23">
        <f>VLOOKUP($A473,Data!K$7:N$800,4,0)</f>
        <v>51.392094842506125</v>
      </c>
      <c r="J473" s="23">
        <f>VLOOKUP($A473,Data!AA$7:AB$800,2,0)</f>
        <v>502.07870000000003</v>
      </c>
      <c r="K473" s="23">
        <f>VLOOKUP($A473,Data!AD$7:AE$800,2,0)</f>
        <v>50.726300000000002</v>
      </c>
      <c r="L473" s="23">
        <f>VLOOKUP($A473,Data!AL$7:AO$800,4,0)</f>
        <v>271.02194745352153</v>
      </c>
      <c r="M473" s="23">
        <f>VLOOKUP($A473,Data!AG$7:AJ$800,4,0)</f>
        <v>27.373282980111981</v>
      </c>
      <c r="N473" s="23">
        <f>VLOOKUP($A473,Data!AQ$7:AU$800,5,0)</f>
        <v>27.542643044327836</v>
      </c>
      <c r="O473" s="24">
        <f>VLOOKUP($A473,Data!AQ$7:AW$800,7,0)</f>
        <v>27.530705584603172</v>
      </c>
      <c r="P473" s="32">
        <f t="shared" si="458"/>
        <v>-1.1314768996100177E-3</v>
      </c>
      <c r="Q473" s="33">
        <f t="shared" si="445"/>
        <v>-1.1085938192870737E-3</v>
      </c>
      <c r="R473" s="33">
        <f t="shared" si="446"/>
        <v>-1.0998409805773601E-3</v>
      </c>
      <c r="S473" s="34">
        <f t="shared" si="459"/>
        <v>-1.1045863684322587E-3</v>
      </c>
      <c r="T473" s="33">
        <f t="shared" si="460"/>
        <v>-1.1024393421333878E-3</v>
      </c>
      <c r="U473" s="33">
        <f t="shared" si="433"/>
        <v>-1.100772222300983E-3</v>
      </c>
      <c r="V473" s="33" t="e">
        <f t="shared" si="434"/>
        <v>#N/A</v>
      </c>
      <c r="W473" s="33">
        <f t="shared" si="435"/>
        <v>-1.1293054771316369E-3</v>
      </c>
      <c r="X473" s="33">
        <f t="shared" si="436"/>
        <v>-1.102395227688957E-3</v>
      </c>
      <c r="Y473" s="33">
        <f t="shared" si="437"/>
        <v>-1.0948782932501677E-3</v>
      </c>
      <c r="Z473" s="33">
        <f t="shared" si="438"/>
        <v>-1.0995486101190721E-3</v>
      </c>
      <c r="AA473" s="33">
        <f t="shared" si="439"/>
        <v>-1.1102903910484851E-3</v>
      </c>
      <c r="AB473" s="33">
        <f t="shared" si="440"/>
        <v>-1.0959995069195205E-3</v>
      </c>
      <c r="AC473" s="35">
        <f t="shared" si="441"/>
        <v>-2.9732062460783304E-3</v>
      </c>
      <c r="AD473" s="32">
        <f t="shared" si="461"/>
        <v>6.1544771536858889E-6</v>
      </c>
      <c r="AE473" s="33">
        <f t="shared" si="462"/>
        <v>7.8215969860906398E-6</v>
      </c>
      <c r="AF473" s="33" t="e">
        <f t="shared" si="463"/>
        <v>#N/A</v>
      </c>
      <c r="AG473" s="33">
        <f t="shared" si="464"/>
        <v>-2.0711657844563192E-5</v>
      </c>
      <c r="AH473" s="33">
        <f t="shared" si="465"/>
        <v>6.1985915981166428E-6</v>
      </c>
      <c r="AI473" s="33">
        <f t="shared" si="466"/>
        <v>1.3715526036905956E-5</v>
      </c>
      <c r="AJ473" s="33">
        <f t="shared" si="467"/>
        <v>9.0452091680015556E-6</v>
      </c>
      <c r="AK473" s="33">
        <f t="shared" si="468"/>
        <v>-1.6965717614114695E-6</v>
      </c>
      <c r="AL473" s="33">
        <f t="shared" si="469"/>
        <v>1.2594312367553151E-5</v>
      </c>
      <c r="AM473" s="35">
        <f t="shared" si="470"/>
        <v>-1.8646124267912567E-3</v>
      </c>
      <c r="AN473" s="52">
        <f t="shared" si="471"/>
        <v>-2.5983615560276618E-6</v>
      </c>
      <c r="AO473" s="34">
        <f t="shared" si="472"/>
        <v>-9.3124172362291091E-7</v>
      </c>
      <c r="AP473" s="34" t="e">
        <f t="shared" si="473"/>
        <v>#N/A</v>
      </c>
      <c r="AQ473" s="34">
        <f t="shared" si="474"/>
        <v>-2.9464496554276742E-5</v>
      </c>
      <c r="AR473" s="34">
        <f t="shared" si="475"/>
        <v>-2.5542471115969079E-6</v>
      </c>
      <c r="AS473" s="34">
        <f t="shared" si="476"/>
        <v>4.9626873271924055E-6</v>
      </c>
      <c r="AT473" s="34">
        <f t="shared" si="477"/>
        <v>2.923704582880049E-7</v>
      </c>
      <c r="AU473" s="34">
        <f t="shared" si="478"/>
        <v>-1.044941047112502E-5</v>
      </c>
      <c r="AV473" s="34">
        <f t="shared" si="479"/>
        <v>3.8414736578396003E-6</v>
      </c>
      <c r="AW473" s="53">
        <f t="shared" si="480"/>
        <v>-1.8733652655009703E-3</v>
      </c>
      <c r="AX473" s="52">
        <f t="shared" si="481"/>
        <v>2.1470262987488553E-6</v>
      </c>
      <c r="AY473" s="34">
        <f t="shared" si="482"/>
        <v>3.8141461311536062E-6</v>
      </c>
      <c r="AZ473" s="34" t="e">
        <f t="shared" si="483"/>
        <v>#N/A</v>
      </c>
      <c r="BA473" s="34">
        <f t="shared" si="484"/>
        <v>-2.4719108699500225E-5</v>
      </c>
      <c r="BB473" s="34">
        <f t="shared" si="485"/>
        <v>2.1911407431796093E-6</v>
      </c>
      <c r="BC473" s="34">
        <f t="shared" si="486"/>
        <v>9.7080751819689226E-6</v>
      </c>
      <c r="BD473" s="34">
        <f t="shared" si="487"/>
        <v>5.037758313064522E-6</v>
      </c>
      <c r="BE473" s="34">
        <f t="shared" si="488"/>
        <v>-5.704022616348503E-6</v>
      </c>
      <c r="BF473" s="34">
        <f t="shared" si="489"/>
        <v>8.5868615126161174E-6</v>
      </c>
      <c r="BG473" s="53">
        <f t="shared" si="490"/>
        <v>-1.8686198776461937E-3</v>
      </c>
      <c r="BH473" s="32">
        <v>6.1544771536858889E-6</v>
      </c>
      <c r="BI473" s="33">
        <v>7.8215969860906398E-6</v>
      </c>
      <c r="BJ473" s="33"/>
      <c r="BK473" s="33">
        <v>-2.0711657844563192E-5</v>
      </c>
      <c r="BL473" s="33">
        <v>6.1985915981166428E-6</v>
      </c>
      <c r="BM473" s="33">
        <v>1.3715526036905956E-5</v>
      </c>
      <c r="BN473" s="33">
        <v>9.0452091680015556E-6</v>
      </c>
      <c r="BO473" s="33">
        <v>-1.6965717614114695E-6</v>
      </c>
      <c r="BP473" s="33">
        <v>1.2594312367553151E-5</v>
      </c>
      <c r="BQ473" s="35">
        <v>-1.8646124267912567E-3</v>
      </c>
      <c r="BR473" s="32">
        <v>-2.5983615560276618E-6</v>
      </c>
      <c r="BS473" s="33">
        <v>-9.3124172362291091E-7</v>
      </c>
      <c r="BT473" s="33"/>
      <c r="BU473" s="33">
        <v>-2.9464496554276742E-5</v>
      </c>
      <c r="BV473" s="33">
        <v>-2.5542471115969079E-6</v>
      </c>
      <c r="BW473" s="33">
        <v>4.9626873271924055E-6</v>
      </c>
      <c r="BX473" s="33">
        <v>2.923704582880049E-7</v>
      </c>
      <c r="BY473" s="33">
        <v>-1.044941047112502E-5</v>
      </c>
      <c r="BZ473" s="33">
        <v>3.8414736578396003E-6</v>
      </c>
      <c r="CA473" s="35">
        <v>-1.8733652655009703E-3</v>
      </c>
      <c r="CB473" s="52">
        <v>2.1470262987488553E-6</v>
      </c>
      <c r="CC473" s="34">
        <v>3.8141461311536062E-6</v>
      </c>
      <c r="CD473" s="34"/>
      <c r="CE473" s="34">
        <v>-2.4719108699500225E-5</v>
      </c>
      <c r="CF473" s="34">
        <v>2.1911407431796093E-6</v>
      </c>
      <c r="CG473" s="34">
        <v>9.7080751819689226E-6</v>
      </c>
      <c r="CH473" s="34">
        <v>5.037758313064522E-6</v>
      </c>
      <c r="CI473" s="34">
        <v>-5.704022616348503E-6</v>
      </c>
      <c r="CJ473" s="34">
        <v>8.5868615126161174E-6</v>
      </c>
      <c r="CK473" s="53">
        <v>-1.8686198776461937E-3</v>
      </c>
      <c r="CL473" s="33">
        <v>0</v>
      </c>
      <c r="CM473" s="33">
        <f t="shared" si="447"/>
        <v>7.0230646576006084E-3</v>
      </c>
      <c r="CN473" s="33">
        <f t="shared" si="448"/>
        <v>3.5016268986631793E-3</v>
      </c>
      <c r="CO473" s="33">
        <f t="shared" si="449"/>
        <v>2.7933826076675938E-3</v>
      </c>
      <c r="CP473" s="33">
        <f t="shared" si="450"/>
        <v>2.9288980624231353E-3</v>
      </c>
      <c r="CQ473" s="33"/>
      <c r="CR473" s="33">
        <f t="shared" si="451"/>
        <v>2.246668220154735E-3</v>
      </c>
      <c r="CS473" s="33">
        <f t="shared" si="452"/>
        <v>5.9473691051696864E-3</v>
      </c>
      <c r="CT473" s="33">
        <f t="shared" si="453"/>
        <v>6.2067286179015024E-3</v>
      </c>
      <c r="CU473" s="33">
        <f t="shared" si="454"/>
        <v>2.4952416295482838E-3</v>
      </c>
      <c r="CV473" s="33">
        <f t="shared" si="455"/>
        <v>3.74034887191943E-3</v>
      </c>
      <c r="CW473" s="33">
        <f t="shared" si="456"/>
        <v>4.8160410598780956E-3</v>
      </c>
      <c r="CX473" s="35">
        <f t="shared" si="457"/>
        <v>4.99149886095962E-3</v>
      </c>
    </row>
    <row r="474" spans="1:102" x14ac:dyDescent="0.3">
      <c r="A474" s="21">
        <v>43528</v>
      </c>
      <c r="B474" s="22">
        <v>2792.81</v>
      </c>
      <c r="C474" s="23">
        <v>4961.24</v>
      </c>
      <c r="D474" s="23">
        <v>5573.5330000000004</v>
      </c>
      <c r="E474" s="23">
        <f t="shared" si="491"/>
        <v>4935.5772653526201</v>
      </c>
      <c r="F474" s="23">
        <f>VLOOKUP($A474,Data!S$7:T$800,2,0)</f>
        <v>273.91348299999999</v>
      </c>
      <c r="G474" s="23">
        <f>VLOOKUP($A474,Data!V$7:Y$800,4,0)</f>
        <v>27.019062731743642</v>
      </c>
      <c r="H474" s="23" t="e">
        <f>VLOOKUP($A474,Data!P$7:Q$800,2,0)</f>
        <v>#N/A</v>
      </c>
      <c r="I474" s="23">
        <f>VLOOKUP($A474,Data!K$7:N$800,4,0)</f>
        <v>51.450197832718118</v>
      </c>
      <c r="J474" s="23">
        <f>VLOOKUP($A474,Data!AA$7:AB$800,2,0)</f>
        <v>502.63279999999997</v>
      </c>
      <c r="K474" s="23">
        <f>VLOOKUP($A474,Data!AD$7:AE$800,2,0)</f>
        <v>50.7819</v>
      </c>
      <c r="L474" s="23">
        <f>VLOOKUP($A474,Data!AL$7:AO$800,4,0)</f>
        <v>271.32027728730992</v>
      </c>
      <c r="M474" s="23">
        <f>VLOOKUP($A474,Data!AG$7:AJ$800,4,0)</f>
        <v>27.403709054954785</v>
      </c>
      <c r="N474" s="23">
        <f>VLOOKUP($A474,Data!AQ$7:AU$800,5,0)</f>
        <v>27.572862888457944</v>
      </c>
      <c r="O474" s="24">
        <f>VLOOKUP($A474,Data!AQ$7:AW$800,7,0)</f>
        <v>27.612804146362876</v>
      </c>
      <c r="P474" s="32">
        <f t="shared" si="458"/>
        <v>-3.8806002090102654E-3</v>
      </c>
      <c r="Q474" s="33">
        <f t="shared" si="445"/>
        <v>-3.8650815482010881E-3</v>
      </c>
      <c r="R474" s="33">
        <f t="shared" si="446"/>
        <v>-3.8569372951001712E-3</v>
      </c>
      <c r="S474" s="34">
        <f t="shared" si="459"/>
        <v>-3.8604867321866852E-3</v>
      </c>
      <c r="T474" s="33">
        <f t="shared" si="460"/>
        <v>-3.8689730252451371E-3</v>
      </c>
      <c r="U474" s="33">
        <f t="shared" ref="U474:U537" si="492">G474/IFERROR(G475,IFERROR(G476,G477))-1</f>
        <v>-3.8695134802346765E-3</v>
      </c>
      <c r="V474" s="33" t="e">
        <f t="shared" ref="V474:V537" si="493">H474/IFERROR(H475,IFERROR(H476,H477))-1</f>
        <v>#N/A</v>
      </c>
      <c r="W474" s="33">
        <f t="shared" ref="W474:W537" si="494">I474/IFERROR(I475,IFERROR(I476,I477))-1</f>
        <v>-3.9370078740158521E-3</v>
      </c>
      <c r="X474" s="33">
        <f t="shared" ref="X474:X537" si="495">J474/IFERROR(J475,IFERROR(J476,J477))-1</f>
        <v>-3.8622097991682924E-3</v>
      </c>
      <c r="Y474" s="33">
        <f t="shared" ref="Y474:Y537" si="496">K474/IFERROR(K475,IFERROR(K476,K477))-1</f>
        <v>-3.8584817943215777E-3</v>
      </c>
      <c r="Z474" s="33">
        <f t="shared" ref="Z474:Z537" si="497">L474/IFERROR(L475,IFERROR(L476,L477))-1</f>
        <v>-3.8774305086189953E-3</v>
      </c>
      <c r="AA474" s="33">
        <f t="shared" ref="AA474:AA537" si="498">M474/IFERROR(M475,IFERROR(M476,M477))-1</f>
        <v>-3.7596576405508619E-3</v>
      </c>
      <c r="AB474" s="33">
        <f t="shared" ref="AB474:AB537" si="499">N474/IFERROR(N475,IFERROR(N476,N477))-1</f>
        <v>-3.8337034027506878E-3</v>
      </c>
      <c r="AC474" s="35">
        <f t="shared" ref="AC474:AC537" si="500">O474/IFERROR(O475,IFERROR(O476,O477))-1</f>
        <v>-6.5307239394030159E-4</v>
      </c>
      <c r="AD474" s="32">
        <f t="shared" si="461"/>
        <v>-3.8914770440490187E-6</v>
      </c>
      <c r="AE474" s="33">
        <f t="shared" si="462"/>
        <v>-4.4319320335883816E-6</v>
      </c>
      <c r="AF474" s="33" t="e">
        <f t="shared" si="463"/>
        <v>#N/A</v>
      </c>
      <c r="AG474" s="33">
        <f t="shared" si="464"/>
        <v>-7.1926325814763992E-5</v>
      </c>
      <c r="AH474" s="33">
        <f t="shared" si="465"/>
        <v>2.8717490327956341E-6</v>
      </c>
      <c r="AI474" s="33">
        <f t="shared" si="466"/>
        <v>6.5997538795103949E-6</v>
      </c>
      <c r="AJ474" s="33">
        <f t="shared" si="467"/>
        <v>-1.2348960417907229E-5</v>
      </c>
      <c r="AK474" s="33">
        <f t="shared" si="468"/>
        <v>1.0542390765022613E-4</v>
      </c>
      <c r="AL474" s="33">
        <f t="shared" si="469"/>
        <v>3.1378145450400297E-5</v>
      </c>
      <c r="AM474" s="35">
        <f t="shared" si="470"/>
        <v>3.2120091542607865E-3</v>
      </c>
      <c r="AN474" s="52">
        <f t="shared" si="471"/>
        <v>-1.2035730144965839E-5</v>
      </c>
      <c r="AO474" s="34">
        <f t="shared" si="472"/>
        <v>-1.2576185134505202E-5</v>
      </c>
      <c r="AP474" s="34" t="e">
        <f t="shared" si="473"/>
        <v>#N/A</v>
      </c>
      <c r="AQ474" s="34">
        <f t="shared" si="474"/>
        <v>-8.0070578915680812E-5</v>
      </c>
      <c r="AR474" s="34">
        <f t="shared" si="475"/>
        <v>-5.2725040681211865E-6</v>
      </c>
      <c r="AS474" s="34">
        <f t="shared" si="476"/>
        <v>-1.5444992214064257E-6</v>
      </c>
      <c r="AT474" s="34">
        <f t="shared" si="477"/>
        <v>-2.0493213518824049E-5</v>
      </c>
      <c r="AU474" s="34">
        <f t="shared" si="478"/>
        <v>9.7279654549309313E-5</v>
      </c>
      <c r="AV474" s="34">
        <f t="shared" si="479"/>
        <v>2.3233892349483476E-5</v>
      </c>
      <c r="AW474" s="53">
        <f t="shared" si="480"/>
        <v>3.2038649011598697E-3</v>
      </c>
      <c r="AX474" s="52">
        <f t="shared" si="481"/>
        <v>-8.4862930586071528E-6</v>
      </c>
      <c r="AY474" s="34">
        <f t="shared" si="482"/>
        <v>-9.0267480481465157E-6</v>
      </c>
      <c r="AZ474" s="34" t="e">
        <f t="shared" si="483"/>
        <v>#N/A</v>
      </c>
      <c r="BA474" s="34">
        <f t="shared" si="484"/>
        <v>-7.6521141829322126E-5</v>
      </c>
      <c r="BB474" s="34">
        <f t="shared" si="485"/>
        <v>-1.7230669817624999E-6</v>
      </c>
      <c r="BC474" s="34">
        <f t="shared" si="486"/>
        <v>2.0049378649522609E-6</v>
      </c>
      <c r="BD474" s="34">
        <f t="shared" si="487"/>
        <v>-1.6943776432465363E-5</v>
      </c>
      <c r="BE474" s="34">
        <f t="shared" si="488"/>
        <v>1.00829091635668E-4</v>
      </c>
      <c r="BF474" s="34">
        <f t="shared" si="489"/>
        <v>2.6783329435842163E-5</v>
      </c>
      <c r="BG474" s="53">
        <f t="shared" si="490"/>
        <v>3.2074143382462283E-3</v>
      </c>
      <c r="BH474" s="32">
        <v>-3.8914770440490187E-6</v>
      </c>
      <c r="BI474" s="33">
        <v>-4.4319320335883816E-6</v>
      </c>
      <c r="BJ474" s="33"/>
      <c r="BK474" s="33">
        <v>-7.1926325814763992E-5</v>
      </c>
      <c r="BL474" s="33">
        <v>2.8717490327956341E-6</v>
      </c>
      <c r="BM474" s="33">
        <v>6.5997538795103949E-6</v>
      </c>
      <c r="BN474" s="33">
        <v>-1.2348960417907229E-5</v>
      </c>
      <c r="BO474" s="33">
        <v>1.0542390765022613E-4</v>
      </c>
      <c r="BP474" s="33">
        <v>3.1378145450400297E-5</v>
      </c>
      <c r="BQ474" s="35">
        <v>3.2120091542607865E-3</v>
      </c>
      <c r="BR474" s="32">
        <v>-1.2035730144965839E-5</v>
      </c>
      <c r="BS474" s="33">
        <v>-1.2576185134505202E-5</v>
      </c>
      <c r="BT474" s="33"/>
      <c r="BU474" s="33">
        <v>-8.0070578915680812E-5</v>
      </c>
      <c r="BV474" s="33">
        <v>-5.2725040681211865E-6</v>
      </c>
      <c r="BW474" s="33">
        <v>-1.5444992214064257E-6</v>
      </c>
      <c r="BX474" s="33">
        <v>-2.0493213518824049E-5</v>
      </c>
      <c r="BY474" s="33">
        <v>9.7279654549309313E-5</v>
      </c>
      <c r="BZ474" s="33">
        <v>2.3233892349483476E-5</v>
      </c>
      <c r="CA474" s="35">
        <v>3.2038649011598697E-3</v>
      </c>
      <c r="CB474" s="52">
        <v>-8.4862930586071528E-6</v>
      </c>
      <c r="CC474" s="34">
        <v>-9.0267480481465157E-6</v>
      </c>
      <c r="CD474" s="34"/>
      <c r="CE474" s="34">
        <v>-7.6521141829322126E-5</v>
      </c>
      <c r="CF474" s="34">
        <v>-1.7230669817624999E-6</v>
      </c>
      <c r="CG474" s="34">
        <v>2.0049378649522609E-6</v>
      </c>
      <c r="CH474" s="34">
        <v>-1.6943776432465363E-5</v>
      </c>
      <c r="CI474" s="34">
        <v>1.00829091635668E-4</v>
      </c>
      <c r="CJ474" s="34">
        <v>2.6783329435842163E-5</v>
      </c>
      <c r="CK474" s="53">
        <v>3.2074143382462283E-3</v>
      </c>
      <c r="CL474" s="33">
        <v>0</v>
      </c>
      <c r="CM474" s="33">
        <f t="shared" ref="CM474:CM489" si="501">(D474/D$767)/($C474/$C$767)-1</f>
        <v>7.0142406421249692E-3</v>
      </c>
      <c r="CN474" s="33">
        <f t="shared" si="448"/>
        <v>3.4976009682226028E-3</v>
      </c>
      <c r="CO474" s="33">
        <f t="shared" si="449"/>
        <v>2.7872041273044879E-3</v>
      </c>
      <c r="CP474" s="33">
        <f t="shared" si="450"/>
        <v>2.921044912247428E-3</v>
      </c>
      <c r="CQ474" s="33"/>
      <c r="CR474" s="33">
        <f t="shared" si="451"/>
        <v>2.2674498790637987E-3</v>
      </c>
      <c r="CS474" s="33">
        <f t="shared" si="452"/>
        <v>5.9411267667353052E-3</v>
      </c>
      <c r="CT474" s="33">
        <f t="shared" si="453"/>
        <v>6.1929128367177455E-3</v>
      </c>
      <c r="CU474" s="33">
        <f t="shared" si="454"/>
        <v>2.486163868958835E-3</v>
      </c>
      <c r="CV474" s="33">
        <f t="shared" si="455"/>
        <v>3.7420536822856398E-3</v>
      </c>
      <c r="CW474" s="33">
        <f t="shared" si="456"/>
        <v>4.8033722077294172E-3</v>
      </c>
      <c r="CX474" s="35">
        <f t="shared" si="457"/>
        <v>6.8710066628916433E-3</v>
      </c>
    </row>
    <row r="475" spans="1:102" x14ac:dyDescent="0.3">
      <c r="A475" s="21">
        <v>43525</v>
      </c>
      <c r="B475" s="22">
        <v>2803.69</v>
      </c>
      <c r="C475" s="23">
        <v>4980.49</v>
      </c>
      <c r="D475" s="23">
        <v>5595.1130000000003</v>
      </c>
      <c r="E475" s="23">
        <f t="shared" si="491"/>
        <v>4954.7048376402308</v>
      </c>
      <c r="F475" s="23">
        <f>VLOOKUP($A475,Data!S$7:T$800,2,0)</f>
        <v>274.97736300000003</v>
      </c>
      <c r="G475" s="23">
        <f>VLOOKUP($A475,Data!V$7:Y$800,4,0)</f>
        <v>27.124019490801444</v>
      </c>
      <c r="H475" s="23" t="e">
        <f>VLOOKUP($A475,Data!P$7:Q$800,2,0)</f>
        <v>#N/A</v>
      </c>
      <c r="I475" s="23">
        <f>VLOOKUP($A475,Data!K$7:N$800,4,0)</f>
        <v>51.653558298460091</v>
      </c>
      <c r="J475" s="23">
        <f>VLOOKUP($A475,Data!AA$7:AB$800,2,0)</f>
        <v>504.58159999999998</v>
      </c>
      <c r="K475" s="23">
        <f>VLOOKUP($A475,Data!AD$7:AE$800,2,0)</f>
        <v>50.9786</v>
      </c>
      <c r="L475" s="23">
        <f>VLOOKUP($A475,Data!AL$7:AO$800,4,0)</f>
        <v>272.37639784213076</v>
      </c>
      <c r="M475" s="23">
        <f>VLOOKUP($A475,Data!AG$7:AJ$800,4,0)</f>
        <v>27.507126433018282</v>
      </c>
      <c r="N475" s="23">
        <f>VLOOKUP($A475,Data!AQ$7:AU$800,5,0)</f>
        <v>27.678975872444791</v>
      </c>
      <c r="O475" s="24">
        <f>VLOOKUP($A475,Data!AQ$7:AW$800,7,0)</f>
        <v>27.63084909112542</v>
      </c>
      <c r="P475" s="32">
        <f t="shared" si="458"/>
        <v>6.8953381050032014E-3</v>
      </c>
      <c r="Q475" s="33">
        <f t="shared" si="445"/>
        <v>6.9346304933697311E-3</v>
      </c>
      <c r="R475" s="33">
        <f t="shared" si="446"/>
        <v>6.9509708467037079E-3</v>
      </c>
      <c r="S475" s="34">
        <f t="shared" si="459"/>
        <v>6.9426259354486318E-3</v>
      </c>
      <c r="T475" s="33">
        <f t="shared" si="460"/>
        <v>6.9446302613669353E-3</v>
      </c>
      <c r="U475" s="33">
        <f t="shared" si="492"/>
        <v>6.9457105486960824E-3</v>
      </c>
      <c r="V475" s="33" t="e">
        <f t="shared" si="493"/>
        <v>#N/A</v>
      </c>
      <c r="W475" s="33">
        <f t="shared" si="494"/>
        <v>6.9850858976781005E-3</v>
      </c>
      <c r="X475" s="33">
        <f t="shared" si="495"/>
        <v>6.9469098514169936E-3</v>
      </c>
      <c r="Y475" s="33">
        <f t="shared" si="496"/>
        <v>6.9508776989217758E-3</v>
      </c>
      <c r="Z475" s="33">
        <f t="shared" si="497"/>
        <v>6.9263483132584458E-3</v>
      </c>
      <c r="AA475" s="33">
        <f t="shared" si="498"/>
        <v>7.0030556966915736E-3</v>
      </c>
      <c r="AB475" s="33">
        <f t="shared" si="499"/>
        <v>6.9432511180087531E-3</v>
      </c>
      <c r="AC475" s="35">
        <f t="shared" si="500"/>
        <v>6.6422351959640746E-3</v>
      </c>
      <c r="AD475" s="32">
        <f t="shared" si="461"/>
        <v>9.9997679972041453E-6</v>
      </c>
      <c r="AE475" s="33">
        <f t="shared" si="462"/>
        <v>1.1080055326351257E-5</v>
      </c>
      <c r="AF475" s="33" t="e">
        <f t="shared" si="463"/>
        <v>#N/A</v>
      </c>
      <c r="AG475" s="33">
        <f t="shared" si="464"/>
        <v>5.0455404308369367E-5</v>
      </c>
      <c r="AH475" s="33">
        <f t="shared" si="465"/>
        <v>1.2279358047262434E-5</v>
      </c>
      <c r="AI475" s="33">
        <f t="shared" si="466"/>
        <v>1.6247205552044619E-5</v>
      </c>
      <c r="AJ475" s="33">
        <f t="shared" si="467"/>
        <v>-8.2821801112853422E-6</v>
      </c>
      <c r="AK475" s="33">
        <f t="shared" si="468"/>
        <v>6.8425203321842432E-5</v>
      </c>
      <c r="AL475" s="33">
        <f t="shared" si="469"/>
        <v>8.6206246390219121E-6</v>
      </c>
      <c r="AM475" s="35">
        <f t="shared" si="470"/>
        <v>-2.9239529740565651E-4</v>
      </c>
      <c r="AN475" s="52">
        <f t="shared" si="471"/>
        <v>-6.3405853367726195E-6</v>
      </c>
      <c r="AO475" s="34">
        <f t="shared" si="472"/>
        <v>-5.2602980076255079E-6</v>
      </c>
      <c r="AP475" s="34" t="e">
        <f t="shared" si="473"/>
        <v>#N/A</v>
      </c>
      <c r="AQ475" s="34">
        <f t="shared" si="474"/>
        <v>3.4115050974392602E-5</v>
      </c>
      <c r="AR475" s="34">
        <f t="shared" si="475"/>
        <v>-4.0609952867143306E-6</v>
      </c>
      <c r="AS475" s="34">
        <f t="shared" si="476"/>
        <v>-9.314778193214579E-8</v>
      </c>
      <c r="AT475" s="34">
        <f t="shared" si="477"/>
        <v>-2.4622533445262107E-5</v>
      </c>
      <c r="AU475" s="34">
        <f t="shared" si="478"/>
        <v>5.2084849987865667E-5</v>
      </c>
      <c r="AV475" s="34">
        <f t="shared" si="479"/>
        <v>-7.7197286949548527E-6</v>
      </c>
      <c r="AW475" s="53">
        <f t="shared" si="480"/>
        <v>-3.0873565073963327E-4</v>
      </c>
      <c r="AX475" s="52">
        <f t="shared" si="481"/>
        <v>2.0043259183477602E-6</v>
      </c>
      <c r="AY475" s="34">
        <f t="shared" si="482"/>
        <v>3.0846132474948718E-6</v>
      </c>
      <c r="AZ475" s="34" t="e">
        <f t="shared" si="483"/>
        <v>#N/A</v>
      </c>
      <c r="BA475" s="34">
        <f t="shared" si="484"/>
        <v>4.2459962229512982E-5</v>
      </c>
      <c r="BB475" s="34">
        <f t="shared" si="485"/>
        <v>4.283915968406049E-6</v>
      </c>
      <c r="BC475" s="34">
        <f t="shared" si="486"/>
        <v>8.2517634731882339E-6</v>
      </c>
      <c r="BD475" s="34">
        <f t="shared" si="487"/>
        <v>-1.6277622190141727E-5</v>
      </c>
      <c r="BE475" s="34">
        <f t="shared" si="488"/>
        <v>6.0429761242986046E-5</v>
      </c>
      <c r="BF475" s="34">
        <f t="shared" si="489"/>
        <v>6.2518256016552698E-7</v>
      </c>
      <c r="BG475" s="53">
        <f t="shared" si="490"/>
        <v>-3.0039073948451289E-4</v>
      </c>
      <c r="BH475" s="32">
        <v>9.9997679972041453E-6</v>
      </c>
      <c r="BI475" s="33">
        <v>1.1080055326351257E-5</v>
      </c>
      <c r="BJ475" s="33"/>
      <c r="BK475" s="33">
        <v>5.0455404308369367E-5</v>
      </c>
      <c r="BL475" s="33">
        <v>1.2279358047262434E-5</v>
      </c>
      <c r="BM475" s="33">
        <v>1.6247205552044619E-5</v>
      </c>
      <c r="BN475" s="33">
        <v>-8.2821801112853422E-6</v>
      </c>
      <c r="BO475" s="33">
        <v>6.8425203321842432E-5</v>
      </c>
      <c r="BP475" s="33">
        <v>8.6206246390219121E-6</v>
      </c>
      <c r="BQ475" s="35">
        <v>-2.9239529740565651E-4</v>
      </c>
      <c r="BR475" s="32">
        <v>-6.3405853367726195E-6</v>
      </c>
      <c r="BS475" s="33">
        <v>-5.2602980076255079E-6</v>
      </c>
      <c r="BT475" s="33"/>
      <c r="BU475" s="33">
        <v>3.4115050974392602E-5</v>
      </c>
      <c r="BV475" s="33">
        <v>-4.0609952867143306E-6</v>
      </c>
      <c r="BW475" s="33">
        <v>-9.314778193214579E-8</v>
      </c>
      <c r="BX475" s="33">
        <v>-2.4622533445262107E-5</v>
      </c>
      <c r="BY475" s="33">
        <v>5.2084849987865667E-5</v>
      </c>
      <c r="BZ475" s="33">
        <v>-7.7197286949548527E-6</v>
      </c>
      <c r="CA475" s="35">
        <v>-3.0873565073963327E-4</v>
      </c>
      <c r="CB475" s="52">
        <v>2.0043259183477602E-6</v>
      </c>
      <c r="CC475" s="34">
        <v>3.0846132474948718E-6</v>
      </c>
      <c r="CD475" s="34"/>
      <c r="CE475" s="34">
        <v>4.2459962229512982E-5</v>
      </c>
      <c r="CF475" s="34">
        <v>4.283915968406049E-6</v>
      </c>
      <c r="CG475" s="34">
        <v>8.2517634731882339E-6</v>
      </c>
      <c r="CH475" s="34">
        <v>-1.6277622190141727E-5</v>
      </c>
      <c r="CI475" s="34">
        <v>6.0429761242986046E-5</v>
      </c>
      <c r="CJ475" s="34">
        <v>6.2518256016552698E-7</v>
      </c>
      <c r="CK475" s="53">
        <v>-3.0039073948451289E-4</v>
      </c>
      <c r="CL475" s="33">
        <v>0</v>
      </c>
      <c r="CM475" s="33">
        <f t="shared" si="501"/>
        <v>7.0060075085929263E-3</v>
      </c>
      <c r="CN475" s="33">
        <f t="shared" si="448"/>
        <v>3.4929722121237461E-3</v>
      </c>
      <c r="CO475" s="33">
        <f t="shared" si="449"/>
        <v>2.7911216073139844E-3</v>
      </c>
      <c r="CP475" s="33">
        <f t="shared" si="450"/>
        <v>2.9255070564806473E-3</v>
      </c>
      <c r="CQ475" s="33"/>
      <c r="CR475" s="33">
        <f t="shared" si="451"/>
        <v>2.3398242326171381E-3</v>
      </c>
      <c r="CS475" s="33">
        <f t="shared" si="452"/>
        <v>5.9382267558267809E-3</v>
      </c>
      <c r="CT475" s="33">
        <f t="shared" si="453"/>
        <v>6.186246489156888E-3</v>
      </c>
      <c r="CU475" s="33">
        <f t="shared" si="454"/>
        <v>2.4985917190409879E-3</v>
      </c>
      <c r="CV475" s="33">
        <f t="shared" si="455"/>
        <v>3.6358359303307886E-3</v>
      </c>
      <c r="CW475" s="33">
        <f t="shared" si="456"/>
        <v>4.7717220038729913E-3</v>
      </c>
      <c r="CX475" s="35">
        <f t="shared" si="457"/>
        <v>3.6348143044395709E-3</v>
      </c>
    </row>
    <row r="476" spans="1:102" x14ac:dyDescent="0.3">
      <c r="A476" s="21">
        <v>43524</v>
      </c>
      <c r="B476" s="22">
        <v>2784.49</v>
      </c>
      <c r="C476" s="23">
        <v>4946.1899999999996</v>
      </c>
      <c r="D476" s="23">
        <v>5556.49</v>
      </c>
      <c r="E476" s="23">
        <f t="shared" si="491"/>
        <v>4920.5433457912413</v>
      </c>
      <c r="F476" s="23">
        <f>VLOOKUP($A476,Data!S$7:T$800,2,0)</f>
        <v>273.080917</v>
      </c>
      <c r="G476" s="23">
        <f>VLOOKUP($A476,Data!V$7:Y$800,4,0)</f>
        <v>26.936923417669913</v>
      </c>
      <c r="H476" s="23" t="e">
        <f>VLOOKUP($A476,Data!P$7:Q$800,2,0)</f>
        <v>#N/A</v>
      </c>
      <c r="I476" s="23">
        <f>VLOOKUP($A476,Data!K$7:N$800,4,0)</f>
        <v>51.295256525486138</v>
      </c>
      <c r="J476" s="23">
        <f>VLOOKUP($A476,Data!AA$7:AB$800,2,0)</f>
        <v>501.10050000000001</v>
      </c>
      <c r="K476" s="23">
        <f>VLOOKUP($A476,Data!AD$7:AE$800,2,0)</f>
        <v>50.6267</v>
      </c>
      <c r="L476" s="23">
        <f>VLOOKUP($A476,Data!AL$7:AO$800,4,0)</f>
        <v>270.50280122116089</v>
      </c>
      <c r="M476" s="23">
        <f>VLOOKUP($A476,Data!AG$7:AJ$800,4,0)</f>
        <v>27.315832139146362</v>
      </c>
      <c r="N476" s="23">
        <f>VLOOKUP($A476,Data!AQ$7:AU$800,5,0)</f>
        <v>27.488118959745581</v>
      </c>
      <c r="O476" s="24">
        <f>VLOOKUP($A476,Data!AQ$7:AW$800,7,0)</f>
        <v>27.448529502387203</v>
      </c>
      <c r="P476" s="32">
        <f t="shared" si="458"/>
        <v>-2.8255466662847617E-3</v>
      </c>
      <c r="Q476" s="33">
        <f t="shared" si="445"/>
        <v>-2.617373471770601E-3</v>
      </c>
      <c r="R476" s="33">
        <f t="shared" si="446"/>
        <v>-2.5273899309030678E-3</v>
      </c>
      <c r="S476" s="34">
        <f t="shared" si="459"/>
        <v>-2.5721134412103218E-3</v>
      </c>
      <c r="T476" s="33">
        <f t="shared" si="460"/>
        <v>-2.5759117427429645E-3</v>
      </c>
      <c r="U476" s="33">
        <f t="shared" si="492"/>
        <v>-2.5778506816128699E-3</v>
      </c>
      <c r="V476" s="33" t="e">
        <f t="shared" si="493"/>
        <v>#N/A</v>
      </c>
      <c r="W476" s="33">
        <f t="shared" si="494"/>
        <v>-2.636038410845476E-3</v>
      </c>
      <c r="X476" s="33">
        <f t="shared" si="495"/>
        <v>-2.5300002090087315E-3</v>
      </c>
      <c r="Y476" s="33">
        <f t="shared" si="496"/>
        <v>-2.5651684795565677E-3</v>
      </c>
      <c r="Z476" s="33">
        <f t="shared" si="497"/>
        <v>-2.5787587874473994E-3</v>
      </c>
      <c r="AA476" s="33">
        <f t="shared" si="498"/>
        <v>-2.7262151997201611E-3</v>
      </c>
      <c r="AB476" s="33">
        <f t="shared" si="499"/>
        <v>-2.6056305153139281E-3</v>
      </c>
      <c r="AC476" s="35">
        <f t="shared" si="500"/>
        <v>-3.175122031240929E-3</v>
      </c>
      <c r="AD476" s="32">
        <f t="shared" si="461"/>
        <v>4.1461729027636451E-5</v>
      </c>
      <c r="AE476" s="33">
        <f t="shared" si="462"/>
        <v>3.952279015773108E-5</v>
      </c>
      <c r="AF476" s="33" t="e">
        <f t="shared" si="463"/>
        <v>#N/A</v>
      </c>
      <c r="AG476" s="33">
        <f t="shared" si="464"/>
        <v>-1.8664939074874987E-5</v>
      </c>
      <c r="AH476" s="33">
        <f t="shared" si="465"/>
        <v>8.7373262761869519E-5</v>
      </c>
      <c r="AI476" s="33">
        <f t="shared" si="466"/>
        <v>5.2204992214033297E-5</v>
      </c>
      <c r="AJ476" s="33">
        <f t="shared" si="467"/>
        <v>3.8614684323201587E-5</v>
      </c>
      <c r="AK476" s="33">
        <f t="shared" si="468"/>
        <v>-1.0884172794956015E-4</v>
      </c>
      <c r="AL476" s="33">
        <f t="shared" si="469"/>
        <v>1.1742956456672893E-5</v>
      </c>
      <c r="AM476" s="35">
        <f t="shared" si="470"/>
        <v>-5.5774855947032798E-4</v>
      </c>
      <c r="AN476" s="52">
        <f t="shared" si="471"/>
        <v>-4.8521811839896678E-5</v>
      </c>
      <c r="AO476" s="34">
        <f t="shared" si="472"/>
        <v>-5.0460750709802049E-5</v>
      </c>
      <c r="AP476" s="34" t="e">
        <f t="shared" si="473"/>
        <v>#N/A</v>
      </c>
      <c r="AQ476" s="34">
        <f t="shared" si="474"/>
        <v>-1.0864847994240812E-4</v>
      </c>
      <c r="AR476" s="34">
        <f t="shared" si="475"/>
        <v>-2.6102781056636104E-6</v>
      </c>
      <c r="AS476" s="34">
        <f t="shared" si="476"/>
        <v>-3.7778548653499833E-5</v>
      </c>
      <c r="AT476" s="34">
        <f t="shared" si="477"/>
        <v>-5.1368856544331543E-5</v>
      </c>
      <c r="AU476" s="34">
        <f t="shared" si="478"/>
        <v>-1.9882526881709328E-4</v>
      </c>
      <c r="AV476" s="34">
        <f t="shared" si="479"/>
        <v>-7.8240584410860237E-5</v>
      </c>
      <c r="AW476" s="53">
        <f t="shared" si="480"/>
        <v>-6.4773210033786111E-4</v>
      </c>
      <c r="AX476" s="52">
        <f t="shared" si="481"/>
        <v>-3.7983015325204761E-6</v>
      </c>
      <c r="AY476" s="34">
        <f t="shared" si="482"/>
        <v>-5.7372404024258472E-6</v>
      </c>
      <c r="AZ476" s="34" t="e">
        <f t="shared" si="483"/>
        <v>#N/A</v>
      </c>
      <c r="BA476" s="34">
        <f t="shared" si="484"/>
        <v>-6.3924969635031914E-5</v>
      </c>
      <c r="BB476" s="34">
        <f t="shared" si="485"/>
        <v>4.2113232201712592E-5</v>
      </c>
      <c r="BC476" s="34">
        <f t="shared" si="486"/>
        <v>6.9449616538763692E-6</v>
      </c>
      <c r="BD476" s="34">
        <f t="shared" si="487"/>
        <v>-6.6453462369553407E-6</v>
      </c>
      <c r="BE476" s="34">
        <f t="shared" si="488"/>
        <v>-1.5410175850971708E-4</v>
      </c>
      <c r="BF476" s="34">
        <f t="shared" si="489"/>
        <v>-3.3517074103484035E-5</v>
      </c>
      <c r="BG476" s="53">
        <f t="shared" si="490"/>
        <v>-6.030085900304849E-4</v>
      </c>
      <c r="BH476" s="32">
        <v>4.1461729027636451E-5</v>
      </c>
      <c r="BI476" s="33">
        <v>3.952279015773108E-5</v>
      </c>
      <c r="BJ476" s="33"/>
      <c r="BK476" s="33">
        <v>-1.8664939074874987E-5</v>
      </c>
      <c r="BL476" s="33">
        <v>8.7373262761869519E-5</v>
      </c>
      <c r="BM476" s="33">
        <v>5.2204992214033297E-5</v>
      </c>
      <c r="BN476" s="33">
        <v>3.8614684323201587E-5</v>
      </c>
      <c r="BO476" s="33">
        <v>-1.0884172794956015E-4</v>
      </c>
      <c r="BP476" s="33">
        <v>1.1742956456672893E-5</v>
      </c>
      <c r="BQ476" s="35">
        <v>-5.5774855947032798E-4</v>
      </c>
      <c r="BR476" s="32">
        <v>-4.8521811839896678E-5</v>
      </c>
      <c r="BS476" s="33">
        <v>-5.0460750709802049E-5</v>
      </c>
      <c r="BT476" s="33"/>
      <c r="BU476" s="33">
        <v>-1.0864847994240812E-4</v>
      </c>
      <c r="BV476" s="33">
        <v>-2.6102781056636104E-6</v>
      </c>
      <c r="BW476" s="33">
        <v>-3.7778548653499833E-5</v>
      </c>
      <c r="BX476" s="33">
        <v>-5.1368856544331543E-5</v>
      </c>
      <c r="BY476" s="33">
        <v>-1.9882526881709328E-4</v>
      </c>
      <c r="BZ476" s="33">
        <v>-7.8240584410860237E-5</v>
      </c>
      <c r="CA476" s="35">
        <v>-6.4773210033786111E-4</v>
      </c>
      <c r="CB476" s="52">
        <v>-3.7983015325204761E-6</v>
      </c>
      <c r="CC476" s="34">
        <v>-5.7372404024258472E-6</v>
      </c>
      <c r="CD476" s="34"/>
      <c r="CE476" s="34">
        <v>-6.3924969635031914E-5</v>
      </c>
      <c r="CF476" s="34">
        <v>4.2113232201712592E-5</v>
      </c>
      <c r="CG476" s="34">
        <v>6.9449616538763692E-6</v>
      </c>
      <c r="CH476" s="34">
        <v>-6.6453462369553407E-6</v>
      </c>
      <c r="CI476" s="34">
        <v>-1.5410175850971708E-4</v>
      </c>
      <c r="CJ476" s="34">
        <v>-3.3517074103484035E-5</v>
      </c>
      <c r="CK476" s="53">
        <v>-6.030085900304849E-4</v>
      </c>
      <c r="CL476" s="33">
        <v>0</v>
      </c>
      <c r="CM476" s="33">
        <f t="shared" si="501"/>
        <v>6.9896662621484751E-3</v>
      </c>
      <c r="CN476" s="33">
        <f t="shared" si="448"/>
        <v>3.4850041613831984E-3</v>
      </c>
      <c r="CO476" s="33">
        <f t="shared" si="449"/>
        <v>2.7811630869898352E-3</v>
      </c>
      <c r="CP476" s="33">
        <f t="shared" si="450"/>
        <v>2.9144712379751692E-3</v>
      </c>
      <c r="CQ476" s="33"/>
      <c r="CR476" s="33">
        <f t="shared" si="451"/>
        <v>2.2896015810662806E-3</v>
      </c>
      <c r="CS476" s="33">
        <f t="shared" si="452"/>
        <v>5.9259596983096685E-3</v>
      </c>
      <c r="CT476" s="33">
        <f t="shared" si="453"/>
        <v>6.1700116209697509E-3</v>
      </c>
      <c r="CU476" s="33">
        <f t="shared" si="454"/>
        <v>2.50683747992686E-3</v>
      </c>
      <c r="CV476" s="33">
        <f t="shared" si="455"/>
        <v>3.5676395274042427E-3</v>
      </c>
      <c r="CW476" s="33">
        <f t="shared" si="456"/>
        <v>4.7631199700901572E-3</v>
      </c>
      <c r="CX476" s="35">
        <f t="shared" si="457"/>
        <v>3.9263360484662613E-3</v>
      </c>
    </row>
    <row r="477" spans="1:102" x14ac:dyDescent="0.3">
      <c r="A477" s="21">
        <v>43523</v>
      </c>
      <c r="B477" s="22">
        <v>2792.38</v>
      </c>
      <c r="C477" s="23">
        <v>4959.17</v>
      </c>
      <c r="D477" s="23">
        <v>5570.5690000000004</v>
      </c>
      <c r="E477" s="23">
        <f t="shared" si="491"/>
        <v>4933.2321785863951</v>
      </c>
      <c r="F477" s="23">
        <f>VLOOKUP($A477,Data!S$7:T$800,2,0)</f>
        <v>273.78616599999998</v>
      </c>
      <c r="G477" s="23">
        <f>VLOOKUP($A477,Data!V$7:Y$800,4,0)</f>
        <v>27.00654225101971</v>
      </c>
      <c r="H477" s="23" t="e">
        <f>VLOOKUP($A477,Data!P$7:Q$800,2,0)</f>
        <v>#N/A</v>
      </c>
      <c r="I477" s="23">
        <f>VLOOKUP($A477,Data!K$7:N$800,4,0)</f>
        <v>51.43083016931412</v>
      </c>
      <c r="J477" s="23">
        <f>VLOOKUP($A477,Data!AA$7:AB$800,2,0)</f>
        <v>502.37150000000003</v>
      </c>
      <c r="K477" s="23">
        <f>VLOOKUP($A477,Data!AD$7:AE$800,2,0)</f>
        <v>50.756900000000002</v>
      </c>
      <c r="L477" s="23">
        <f>VLOOKUP($A477,Data!AL$7:AO$800,4,0)</f>
        <v>271.20216619039917</v>
      </c>
      <c r="M477" s="23">
        <f>VLOOKUP($A477,Data!AG$7:AJ$800,4,0)</f>
        <v>27.390504548975784</v>
      </c>
      <c r="N477" s="23">
        <f>VLOOKUP($A477,Data!AQ$7:AU$800,5,0)</f>
        <v>27.559929954234249</v>
      </c>
      <c r="O477" s="24">
        <f>VLOOKUP($A477,Data!AQ$7:AW$800,7,0)</f>
        <v>27.535959534155459</v>
      </c>
      <c r="P477" s="32">
        <f t="shared" si="458"/>
        <v>-5.4404237803784561E-4</v>
      </c>
      <c r="Q477" s="33">
        <f t="shared" si="445"/>
        <v>-4.3536712937863875E-4</v>
      </c>
      <c r="R477" s="33">
        <f t="shared" si="446"/>
        <v>-3.9047184107643407E-4</v>
      </c>
      <c r="S477" s="34">
        <f t="shared" si="459"/>
        <v>-4.1350742162064581E-4</v>
      </c>
      <c r="T477" s="33">
        <f t="shared" si="460"/>
        <v>-4.1037819518663365E-4</v>
      </c>
      <c r="U477" s="33">
        <f t="shared" si="492"/>
        <v>-4.0772940193734009E-4</v>
      </c>
      <c r="V477" s="33" t="e">
        <f t="shared" si="493"/>
        <v>#N/A</v>
      </c>
      <c r="W477" s="33">
        <f t="shared" si="494"/>
        <v>-3.7643515904384195E-4</v>
      </c>
      <c r="X477" s="33">
        <f t="shared" si="495"/>
        <v>-3.9337866307764813E-4</v>
      </c>
      <c r="Y477" s="33">
        <f t="shared" si="496"/>
        <v>-4.2143986702980474E-4</v>
      </c>
      <c r="Z477" s="33">
        <f t="shared" si="497"/>
        <v>-4.0140778423958245E-4</v>
      </c>
      <c r="AA477" s="33">
        <f t="shared" si="498"/>
        <v>-4.0306040555726508E-4</v>
      </c>
      <c r="AB477" s="33">
        <f t="shared" si="499"/>
        <v>-4.2241236106477231E-4</v>
      </c>
      <c r="AC477" s="35">
        <f t="shared" si="500"/>
        <v>-4.3422821824550262E-3</v>
      </c>
      <c r="AD477" s="32">
        <f t="shared" si="461"/>
        <v>2.4988934192005097E-5</v>
      </c>
      <c r="AE477" s="33">
        <f t="shared" si="462"/>
        <v>2.7637727441298665E-5</v>
      </c>
      <c r="AF477" s="33" t="e">
        <f t="shared" si="463"/>
        <v>#N/A</v>
      </c>
      <c r="AG477" s="33">
        <f t="shared" si="464"/>
        <v>5.8931970334796802E-5</v>
      </c>
      <c r="AH477" s="33">
        <f t="shared" si="465"/>
        <v>4.1988466300990623E-5</v>
      </c>
      <c r="AI477" s="33">
        <f t="shared" si="466"/>
        <v>1.3927262348834013E-5</v>
      </c>
      <c r="AJ477" s="33">
        <f t="shared" si="467"/>
        <v>3.3959345139056296E-5</v>
      </c>
      <c r="AK477" s="33">
        <f t="shared" si="468"/>
        <v>3.2306723821373673E-5</v>
      </c>
      <c r="AL477" s="33">
        <f t="shared" si="469"/>
        <v>1.2954768313866438E-5</v>
      </c>
      <c r="AM477" s="35">
        <f t="shared" si="470"/>
        <v>-3.9069150530763874E-3</v>
      </c>
      <c r="AN477" s="52">
        <f t="shared" si="471"/>
        <v>-1.9906354110199587E-5</v>
      </c>
      <c r="AO477" s="34">
        <f t="shared" si="472"/>
        <v>-1.7257560860906018E-5</v>
      </c>
      <c r="AP477" s="34" t="e">
        <f t="shared" si="473"/>
        <v>#N/A</v>
      </c>
      <c r="AQ477" s="34">
        <f t="shared" si="474"/>
        <v>1.4036682032592118E-5</v>
      </c>
      <c r="AR477" s="34">
        <f t="shared" si="475"/>
        <v>-2.90682200121406E-6</v>
      </c>
      <c r="AS477" s="34">
        <f t="shared" si="476"/>
        <v>-3.096802595337067E-5</v>
      </c>
      <c r="AT477" s="34">
        <f t="shared" si="477"/>
        <v>-1.0935943163148387E-5</v>
      </c>
      <c r="AU477" s="34">
        <f t="shared" si="478"/>
        <v>-1.258856448083101E-5</v>
      </c>
      <c r="AV477" s="34">
        <f t="shared" si="479"/>
        <v>-3.1940519988338245E-5</v>
      </c>
      <c r="AW477" s="53">
        <f t="shared" si="480"/>
        <v>-3.9518103413785921E-3</v>
      </c>
      <c r="AX477" s="52">
        <f t="shared" si="481"/>
        <v>3.1292264339732867E-6</v>
      </c>
      <c r="AY477" s="34">
        <f t="shared" si="482"/>
        <v>5.7780196832668551E-6</v>
      </c>
      <c r="AZ477" s="34" t="e">
        <f t="shared" si="483"/>
        <v>#N/A</v>
      </c>
      <c r="BA477" s="34">
        <f t="shared" si="484"/>
        <v>3.7072262576764992E-5</v>
      </c>
      <c r="BB477" s="34">
        <f t="shared" si="485"/>
        <v>2.0128758542958813E-5</v>
      </c>
      <c r="BC477" s="34">
        <f t="shared" si="486"/>
        <v>-7.9324454091977969E-6</v>
      </c>
      <c r="BD477" s="34">
        <f t="shared" si="487"/>
        <v>1.2099637381024486E-5</v>
      </c>
      <c r="BE477" s="34">
        <f t="shared" si="488"/>
        <v>1.0447016063341863E-5</v>
      </c>
      <c r="BF477" s="34">
        <f t="shared" si="489"/>
        <v>-8.9049394441653718E-6</v>
      </c>
      <c r="BG477" s="53">
        <f t="shared" si="490"/>
        <v>-3.9287747608344192E-3</v>
      </c>
      <c r="BH477" s="32">
        <v>2.4988934192005097E-5</v>
      </c>
      <c r="BI477" s="33">
        <v>2.7637727441298665E-5</v>
      </c>
      <c r="BJ477" s="33"/>
      <c r="BK477" s="33">
        <v>5.8931970334796802E-5</v>
      </c>
      <c r="BL477" s="33">
        <v>4.1988466300990623E-5</v>
      </c>
      <c r="BM477" s="33">
        <v>1.3927262348834013E-5</v>
      </c>
      <c r="BN477" s="33">
        <v>3.3959345139056296E-5</v>
      </c>
      <c r="BO477" s="33">
        <v>3.2306723821373673E-5</v>
      </c>
      <c r="BP477" s="33">
        <v>1.2954768313866438E-5</v>
      </c>
      <c r="BQ477" s="35">
        <v>-3.9069150530763874E-3</v>
      </c>
      <c r="BR477" s="32">
        <v>-1.9906354110199587E-5</v>
      </c>
      <c r="BS477" s="33">
        <v>-1.7257560860906018E-5</v>
      </c>
      <c r="BT477" s="33"/>
      <c r="BU477" s="33">
        <v>1.4036682032592118E-5</v>
      </c>
      <c r="BV477" s="33">
        <v>-2.90682200121406E-6</v>
      </c>
      <c r="BW477" s="33">
        <v>-3.096802595337067E-5</v>
      </c>
      <c r="BX477" s="33">
        <v>-1.0935943163148387E-5</v>
      </c>
      <c r="BY477" s="33">
        <v>-1.258856448083101E-5</v>
      </c>
      <c r="BZ477" s="33">
        <v>-3.1940519988338245E-5</v>
      </c>
      <c r="CA477" s="35">
        <v>-3.9518103413785921E-3</v>
      </c>
      <c r="CB477" s="52">
        <v>3.1292264339732867E-6</v>
      </c>
      <c r="CC477" s="34">
        <v>5.7780196832668551E-6</v>
      </c>
      <c r="CD477" s="34"/>
      <c r="CE477" s="34">
        <v>3.7072262576764992E-5</v>
      </c>
      <c r="CF477" s="34">
        <v>2.0128758542958813E-5</v>
      </c>
      <c r="CG477" s="34">
        <v>-7.9324454091977969E-6</v>
      </c>
      <c r="CH477" s="34">
        <v>1.2099637381024486E-5</v>
      </c>
      <c r="CI477" s="34">
        <v>1.0447016063341863E-5</v>
      </c>
      <c r="CJ477" s="34">
        <v>-8.9049394441653718E-6</v>
      </c>
      <c r="CK477" s="53">
        <v>-3.9287747608344192E-3</v>
      </c>
      <c r="CL477" s="33">
        <v>0</v>
      </c>
      <c r="CM477" s="33">
        <f t="shared" si="501"/>
        <v>6.8988241729797117E-3</v>
      </c>
      <c r="CN477" s="33">
        <f t="shared" si="448"/>
        <v>3.439469278543994E-3</v>
      </c>
      <c r="CO477" s="33">
        <f t="shared" si="449"/>
        <v>2.7394786707544139E-3</v>
      </c>
      <c r="CP477" s="33">
        <f t="shared" si="450"/>
        <v>2.8747308149053019E-3</v>
      </c>
      <c r="CQ477" s="33"/>
      <c r="CR477" s="33">
        <f t="shared" si="451"/>
        <v>2.3083586999008698E-3</v>
      </c>
      <c r="CS477" s="33">
        <f t="shared" si="452"/>
        <v>5.8378457367727066E-3</v>
      </c>
      <c r="CT477" s="33">
        <f t="shared" si="453"/>
        <v>6.1173494359700875E-3</v>
      </c>
      <c r="CU477" s="33">
        <f t="shared" si="454"/>
        <v>2.4680259091867107E-3</v>
      </c>
      <c r="CV477" s="33">
        <f t="shared" si="455"/>
        <v>3.6771681620331176E-3</v>
      </c>
      <c r="CW477" s="33">
        <f t="shared" si="456"/>
        <v>4.7512902566608783E-3</v>
      </c>
      <c r="CX477" s="35">
        <f t="shared" si="457"/>
        <v>4.4880580521207136E-3</v>
      </c>
    </row>
    <row r="478" spans="1:102" x14ac:dyDescent="0.3">
      <c r="A478" s="21">
        <v>43522</v>
      </c>
      <c r="B478" s="22">
        <v>2793.9</v>
      </c>
      <c r="C478" s="23">
        <v>4961.33</v>
      </c>
      <c r="D478" s="23">
        <v>5572.7449999999999</v>
      </c>
      <c r="E478" s="23">
        <f t="shared" si="491"/>
        <v>4935.2729505791831</v>
      </c>
      <c r="F478" s="23">
        <f>VLOOKUP($A478,Data!S$7:T$800,2,0)</f>
        <v>273.89856800000001</v>
      </c>
      <c r="G478" s="23">
        <f>VLOOKUP($A478,Data!V$7:Y$800,4,0)</f>
        <v>27.017558103827191</v>
      </c>
      <c r="H478" s="23" t="e">
        <f>VLOOKUP($A478,Data!P$7:Q$800,2,0)</f>
        <v>#N/A</v>
      </c>
      <c r="I478" s="23">
        <f>VLOOKUP($A478,Data!K$7:N$800,4,0)</f>
        <v>51.450197832718118</v>
      </c>
      <c r="J478" s="23">
        <f>VLOOKUP($A478,Data!AA$7:AB$800,2,0)</f>
        <v>502.56920000000002</v>
      </c>
      <c r="K478" s="23">
        <f>VLOOKUP($A478,Data!AD$7:AE$800,2,0)</f>
        <v>50.778300000000002</v>
      </c>
      <c r="L478" s="23">
        <f>VLOOKUP($A478,Data!AL$7:AO$800,4,0)</f>
        <v>271.3110725668779</v>
      </c>
      <c r="M478" s="23">
        <f>VLOOKUP($A478,Data!AG$7:AJ$800,4,0)</f>
        <v>27.401549028440083</v>
      </c>
      <c r="N478" s="23">
        <f>VLOOKUP($A478,Data!AQ$7:AU$800,5,0)</f>
        <v>27.571576528974131</v>
      </c>
      <c r="O478" s="24">
        <f>VLOOKUP($A478,Data!AQ$7:AW$800,7,0)</f>
        <v>27.656049906903291</v>
      </c>
      <c r="P478" s="32">
        <f t="shared" si="458"/>
        <v>-7.9038378318452285E-4</v>
      </c>
      <c r="Q478" s="33">
        <f t="shared" si="445"/>
        <v>-7.8143724031820572E-4</v>
      </c>
      <c r="R478" s="33">
        <f t="shared" si="446"/>
        <v>-7.7818430237308611E-4</v>
      </c>
      <c r="S478" s="34">
        <f t="shared" si="459"/>
        <v>-7.8001422449480164E-4</v>
      </c>
      <c r="T478" s="33">
        <f t="shared" si="460"/>
        <v>-7.8564414699333618E-4</v>
      </c>
      <c r="U478" s="33">
        <f t="shared" si="492"/>
        <v>-7.8160510148450602E-4</v>
      </c>
      <c r="V478" s="33" t="e">
        <f t="shared" si="493"/>
        <v>#N/A</v>
      </c>
      <c r="W478" s="33">
        <f t="shared" si="494"/>
        <v>-7.5230393078806745E-4</v>
      </c>
      <c r="X478" s="33">
        <f t="shared" si="495"/>
        <v>-7.8077484596739133E-4</v>
      </c>
      <c r="Y478" s="33">
        <f t="shared" si="496"/>
        <v>-7.6745517766585447E-4</v>
      </c>
      <c r="Z478" s="33">
        <f t="shared" si="497"/>
        <v>-7.8933554861138067E-4</v>
      </c>
      <c r="AA478" s="33">
        <f t="shared" si="498"/>
        <v>-7.8766537408758719E-4</v>
      </c>
      <c r="AB478" s="33">
        <f t="shared" si="499"/>
        <v>-7.7438934267937132E-4</v>
      </c>
      <c r="AC478" s="35">
        <f t="shared" si="500"/>
        <v>1.2017810744791024E-3</v>
      </c>
      <c r="AD478" s="32">
        <f t="shared" si="461"/>
        <v>-4.2069066751304618E-6</v>
      </c>
      <c r="AE478" s="33">
        <f t="shared" si="462"/>
        <v>-1.6786116630029824E-7</v>
      </c>
      <c r="AF478" s="33" t="e">
        <f t="shared" si="463"/>
        <v>#N/A</v>
      </c>
      <c r="AG478" s="33">
        <f t="shared" si="464"/>
        <v>2.9133309530138263E-5</v>
      </c>
      <c r="AH478" s="33">
        <f t="shared" si="465"/>
        <v>6.6239435081438813E-7</v>
      </c>
      <c r="AI478" s="33">
        <f t="shared" si="466"/>
        <v>1.3982062652351246E-5</v>
      </c>
      <c r="AJ478" s="33">
        <f t="shared" si="467"/>
        <v>-7.8983082931749493E-6</v>
      </c>
      <c r="AK478" s="33">
        <f t="shared" si="468"/>
        <v>-6.228133769381472E-6</v>
      </c>
      <c r="AL478" s="33">
        <f t="shared" si="469"/>
        <v>7.0478976388343995E-6</v>
      </c>
      <c r="AM478" s="35">
        <f t="shared" si="470"/>
        <v>1.9832183147973081E-3</v>
      </c>
      <c r="AN478" s="52">
        <f t="shared" si="471"/>
        <v>-7.4598446202500668E-6</v>
      </c>
      <c r="AO478" s="34">
        <f t="shared" si="472"/>
        <v>-3.4207991114199032E-6</v>
      </c>
      <c r="AP478" s="34" t="e">
        <f t="shared" si="473"/>
        <v>#N/A</v>
      </c>
      <c r="AQ478" s="34">
        <f t="shared" si="474"/>
        <v>2.5880371585018658E-5</v>
      </c>
      <c r="AR478" s="34">
        <f t="shared" si="475"/>
        <v>-2.5905435943052169E-6</v>
      </c>
      <c r="AS478" s="34">
        <f t="shared" si="476"/>
        <v>1.0729124707231641E-5</v>
      </c>
      <c r="AT478" s="34">
        <f t="shared" si="477"/>
        <v>-1.1151246238294554E-5</v>
      </c>
      <c r="AU478" s="34">
        <f t="shared" si="478"/>
        <v>-9.481071714501077E-6</v>
      </c>
      <c r="AV478" s="34">
        <f t="shared" si="479"/>
        <v>3.7949596937147945E-6</v>
      </c>
      <c r="AW478" s="53">
        <f t="shared" si="480"/>
        <v>1.9799653768521885E-3</v>
      </c>
      <c r="AX478" s="52">
        <f t="shared" si="481"/>
        <v>-5.6299224985290053E-6</v>
      </c>
      <c r="AY478" s="34">
        <f t="shared" si="482"/>
        <v>-1.5908769896988417E-6</v>
      </c>
      <c r="AZ478" s="34" t="e">
        <f t="shared" si="483"/>
        <v>#N/A</v>
      </c>
      <c r="BA478" s="34">
        <f t="shared" si="484"/>
        <v>2.7710293706739719E-5</v>
      </c>
      <c r="BB478" s="34">
        <f t="shared" si="485"/>
        <v>-7.6062147258415536E-7</v>
      </c>
      <c r="BC478" s="34">
        <f t="shared" si="486"/>
        <v>1.2559046828952702E-5</v>
      </c>
      <c r="BD478" s="34">
        <f t="shared" si="487"/>
        <v>-9.3213241165734928E-6</v>
      </c>
      <c r="BE478" s="34">
        <f t="shared" si="488"/>
        <v>-7.6511495927800155E-6</v>
      </c>
      <c r="BF478" s="34">
        <f t="shared" si="489"/>
        <v>5.624881815435856E-6</v>
      </c>
      <c r="BG478" s="53">
        <f t="shared" si="490"/>
        <v>1.9817952989739096E-3</v>
      </c>
      <c r="BH478" s="32">
        <v>-4.2069066751304618E-6</v>
      </c>
      <c r="BI478" s="33">
        <v>-1.6786116630029824E-7</v>
      </c>
      <c r="BJ478" s="33"/>
      <c r="BK478" s="33">
        <v>2.9133309530138263E-5</v>
      </c>
      <c r="BL478" s="33">
        <v>6.6239435081438813E-7</v>
      </c>
      <c r="BM478" s="33">
        <v>1.3982062652351246E-5</v>
      </c>
      <c r="BN478" s="33">
        <v>-7.8983082931749493E-6</v>
      </c>
      <c r="BO478" s="33">
        <v>-6.228133769381472E-6</v>
      </c>
      <c r="BP478" s="33">
        <v>7.0478976388343995E-6</v>
      </c>
      <c r="BQ478" s="35">
        <v>1.9832183147973081E-3</v>
      </c>
      <c r="BR478" s="32">
        <v>-7.4598446202500668E-6</v>
      </c>
      <c r="BS478" s="33">
        <v>-3.4207991114199032E-6</v>
      </c>
      <c r="BT478" s="33"/>
      <c r="BU478" s="33">
        <v>2.5880371585018658E-5</v>
      </c>
      <c r="BV478" s="33">
        <v>-2.5905435943052169E-6</v>
      </c>
      <c r="BW478" s="33">
        <v>1.0729124707231641E-5</v>
      </c>
      <c r="BX478" s="33">
        <v>-1.1151246238294554E-5</v>
      </c>
      <c r="BY478" s="33">
        <v>-9.481071714501077E-6</v>
      </c>
      <c r="BZ478" s="33">
        <v>3.7949596937147945E-6</v>
      </c>
      <c r="CA478" s="35">
        <v>1.9799653768521885E-3</v>
      </c>
      <c r="CB478" s="52">
        <v>-5.6299224985290053E-6</v>
      </c>
      <c r="CC478" s="34">
        <v>-1.5908769896988417E-6</v>
      </c>
      <c r="CD478" s="34"/>
      <c r="CE478" s="34">
        <v>2.7710293706739719E-5</v>
      </c>
      <c r="CF478" s="34">
        <v>-7.6062147258415536E-7</v>
      </c>
      <c r="CG478" s="34">
        <v>1.2559046828952702E-5</v>
      </c>
      <c r="CH478" s="34">
        <v>-9.3213241165734928E-6</v>
      </c>
      <c r="CI478" s="34">
        <v>-7.6511495927800155E-6</v>
      </c>
      <c r="CJ478" s="34">
        <v>5.624881815435856E-6</v>
      </c>
      <c r="CK478" s="53">
        <v>1.9817952989739096E-3</v>
      </c>
      <c r="CL478" s="33">
        <v>0</v>
      </c>
      <c r="CM478" s="33">
        <f t="shared" si="501"/>
        <v>6.8536015017977014E-3</v>
      </c>
      <c r="CN478" s="33">
        <f t="shared" si="448"/>
        <v>3.4175253109993697E-3</v>
      </c>
      <c r="CO478" s="33">
        <f t="shared" si="449"/>
        <v>2.7144109926819926E-3</v>
      </c>
      <c r="CP478" s="33">
        <f t="shared" si="450"/>
        <v>2.8470023307192172E-3</v>
      </c>
      <c r="CQ478" s="33"/>
      <c r="CR478" s="33">
        <f t="shared" si="451"/>
        <v>2.2492684497918969E-3</v>
      </c>
      <c r="CS478" s="33">
        <f t="shared" si="452"/>
        <v>5.7955955279522797E-3</v>
      </c>
      <c r="CT478" s="33">
        <f t="shared" si="453"/>
        <v>6.1033310677915953E-3</v>
      </c>
      <c r="CU478" s="33">
        <f t="shared" si="454"/>
        <v>2.4339690808279357E-3</v>
      </c>
      <c r="CV478" s="33">
        <f t="shared" si="455"/>
        <v>3.6447295662418444E-3</v>
      </c>
      <c r="CW478" s="33">
        <f t="shared" si="456"/>
        <v>4.7382684359045246E-3</v>
      </c>
      <c r="CX478" s="35">
        <f t="shared" si="457"/>
        <v>8.4296229538036727E-3</v>
      </c>
    </row>
    <row r="479" spans="1:102" x14ac:dyDescent="0.3">
      <c r="A479" s="21">
        <v>43521</v>
      </c>
      <c r="B479" s="22">
        <v>2796.11</v>
      </c>
      <c r="C479" s="23">
        <v>4965.21</v>
      </c>
      <c r="D479" s="23">
        <v>5577.085</v>
      </c>
      <c r="E479" s="23">
        <f t="shared" si="491"/>
        <v>4939.1255387559786</v>
      </c>
      <c r="F479" s="23">
        <f>VLOOKUP($A479,Data!S$7:T$800,2,0)</f>
        <v>274.113924</v>
      </c>
      <c r="G479" s="23">
        <f>VLOOKUP($A479,Data!V$7:Y$800,4,0)</f>
        <v>27.038691683184236</v>
      </c>
      <c r="H479" s="23" t="e">
        <f>VLOOKUP($A479,Data!P$7:Q$800,2,0)</f>
        <v>#N/A</v>
      </c>
      <c r="I479" s="23">
        <f>VLOOKUP($A479,Data!K$7:N$800,4,0)</f>
        <v>51.488933159526113</v>
      </c>
      <c r="J479" s="23">
        <f>VLOOKUP($A479,Data!AA$7:AB$800,2,0)</f>
        <v>502.96190000000001</v>
      </c>
      <c r="K479" s="23">
        <f>VLOOKUP($A479,Data!AD$7:AE$800,2,0)</f>
        <v>50.817300000000003</v>
      </c>
      <c r="L479" s="23">
        <f>VLOOKUP($A479,Data!AL$7:AO$800,4,0)</f>
        <v>271.52539721525073</v>
      </c>
      <c r="M479" s="23">
        <f>VLOOKUP($A479,Data!AG$7:AJ$800,4,0)</f>
        <v>27.423149293587077</v>
      </c>
      <c r="N479" s="23">
        <f>VLOOKUP($A479,Data!AQ$7:AU$800,5,0)</f>
        <v>27.5929442109042</v>
      </c>
      <c r="O479" s="24">
        <f>VLOOKUP($A479,Data!AQ$7:AW$800,7,0)</f>
        <v>27.622853284602744</v>
      </c>
      <c r="P479" s="32">
        <f t="shared" si="458"/>
        <v>1.2317960947767492E-3</v>
      </c>
      <c r="Q479" s="33">
        <f t="shared" si="445"/>
        <v>1.3269794277854796E-3</v>
      </c>
      <c r="R479" s="33">
        <f t="shared" si="446"/>
        <v>1.3705118564626417E-3</v>
      </c>
      <c r="S479" s="34">
        <f t="shared" si="459"/>
        <v>1.3497044922097579E-3</v>
      </c>
      <c r="T479" s="33">
        <f t="shared" si="460"/>
        <v>1.3458266402248675E-3</v>
      </c>
      <c r="U479" s="33">
        <f t="shared" si="492"/>
        <v>1.3473432247341766E-3</v>
      </c>
      <c r="V479" s="33" t="e">
        <f t="shared" si="493"/>
        <v>#N/A</v>
      </c>
      <c r="W479" s="33">
        <f t="shared" si="494"/>
        <v>1.3182674199623268E-3</v>
      </c>
      <c r="X479" s="33">
        <f t="shared" si="495"/>
        <v>1.3653844966940998E-3</v>
      </c>
      <c r="Y479" s="33">
        <f t="shared" si="496"/>
        <v>1.3340006620741196E-3</v>
      </c>
      <c r="Z479" s="33">
        <f t="shared" si="497"/>
        <v>1.3381633466875709E-3</v>
      </c>
      <c r="AA479" s="33">
        <f t="shared" si="498"/>
        <v>1.3704888076746524E-3</v>
      </c>
      <c r="AB479" s="33">
        <f t="shared" si="499"/>
        <v>1.3626546691900554E-3</v>
      </c>
      <c r="AC479" s="35">
        <f t="shared" si="500"/>
        <v>3.1203858085477876E-3</v>
      </c>
      <c r="AD479" s="32">
        <f t="shared" si="461"/>
        <v>1.8847212439387917E-5</v>
      </c>
      <c r="AE479" s="33">
        <f t="shared" si="462"/>
        <v>2.0363796948696944E-5</v>
      </c>
      <c r="AF479" s="33" t="e">
        <f t="shared" si="463"/>
        <v>#N/A</v>
      </c>
      <c r="AG479" s="33">
        <f t="shared" si="464"/>
        <v>-8.7120078231528453E-6</v>
      </c>
      <c r="AH479" s="33">
        <f t="shared" si="465"/>
        <v>3.8405068908620166E-5</v>
      </c>
      <c r="AI479" s="33">
        <f t="shared" si="466"/>
        <v>7.0212342886399881E-6</v>
      </c>
      <c r="AJ479" s="33">
        <f t="shared" si="467"/>
        <v>1.118391890209125E-5</v>
      </c>
      <c r="AK479" s="33">
        <f t="shared" si="468"/>
        <v>4.3509379889172806E-5</v>
      </c>
      <c r="AL479" s="33">
        <f t="shared" si="469"/>
        <v>3.5675241404575786E-5</v>
      </c>
      <c r="AM479" s="35">
        <f t="shared" si="470"/>
        <v>1.793406380762308E-3</v>
      </c>
      <c r="AN479" s="52">
        <f t="shared" si="471"/>
        <v>-2.4685216237774199E-5</v>
      </c>
      <c r="AO479" s="34">
        <f t="shared" si="472"/>
        <v>-2.3168631728465172E-5</v>
      </c>
      <c r="AP479" s="34" t="e">
        <f t="shared" si="473"/>
        <v>#N/A</v>
      </c>
      <c r="AQ479" s="34">
        <f t="shared" si="474"/>
        <v>-5.2244436500314961E-5</v>
      </c>
      <c r="AR479" s="34">
        <f t="shared" si="475"/>
        <v>-5.1273597685419503E-6</v>
      </c>
      <c r="AS479" s="34">
        <f t="shared" si="476"/>
        <v>-3.6511194388522128E-5</v>
      </c>
      <c r="AT479" s="34">
        <f t="shared" si="477"/>
        <v>-3.2348509775070866E-5</v>
      </c>
      <c r="AU479" s="34">
        <f t="shared" si="478"/>
        <v>-2.3048787989310426E-8</v>
      </c>
      <c r="AV479" s="34">
        <f t="shared" si="479"/>
        <v>-7.8571872725863301E-6</v>
      </c>
      <c r="AW479" s="53">
        <f t="shared" si="480"/>
        <v>1.7498739520851458E-3</v>
      </c>
      <c r="AX479" s="52">
        <f t="shared" si="481"/>
        <v>-3.877851984857017E-6</v>
      </c>
      <c r="AY479" s="34">
        <f t="shared" si="482"/>
        <v>-2.3612674755479901E-6</v>
      </c>
      <c r="AZ479" s="34" t="e">
        <f t="shared" si="483"/>
        <v>#N/A</v>
      </c>
      <c r="BA479" s="34">
        <f t="shared" si="484"/>
        <v>-3.1437072247397779E-5</v>
      </c>
      <c r="BB479" s="34">
        <f t="shared" si="485"/>
        <v>1.5680004484375232E-5</v>
      </c>
      <c r="BC479" s="34">
        <f t="shared" si="486"/>
        <v>-1.5703830135604946E-5</v>
      </c>
      <c r="BD479" s="34">
        <f t="shared" si="487"/>
        <v>-1.1541145522153684E-5</v>
      </c>
      <c r="BE479" s="34">
        <f t="shared" si="488"/>
        <v>2.0784315464927872E-5</v>
      </c>
      <c r="BF479" s="34">
        <f t="shared" si="489"/>
        <v>1.2950176980330852E-5</v>
      </c>
      <c r="BG479" s="53">
        <f t="shared" si="490"/>
        <v>1.770681316338063E-3</v>
      </c>
      <c r="BH479" s="32">
        <v>1.8847212439387917E-5</v>
      </c>
      <c r="BI479" s="33">
        <v>2.0363796948696944E-5</v>
      </c>
      <c r="BJ479" s="33"/>
      <c r="BK479" s="33">
        <v>-8.7120078231528453E-6</v>
      </c>
      <c r="BL479" s="33">
        <v>3.8405068908620166E-5</v>
      </c>
      <c r="BM479" s="33">
        <v>7.0212342886399881E-6</v>
      </c>
      <c r="BN479" s="33">
        <v>1.118391890209125E-5</v>
      </c>
      <c r="BO479" s="33">
        <v>4.3509379889172806E-5</v>
      </c>
      <c r="BP479" s="33">
        <v>3.5675241404575786E-5</v>
      </c>
      <c r="BQ479" s="35">
        <v>1.793406380762308E-3</v>
      </c>
      <c r="BR479" s="32">
        <v>-2.4685216237774199E-5</v>
      </c>
      <c r="BS479" s="33">
        <v>-2.3168631728465172E-5</v>
      </c>
      <c r="BT479" s="33"/>
      <c r="BU479" s="33">
        <v>-5.2244436500314961E-5</v>
      </c>
      <c r="BV479" s="33">
        <v>-5.1273597685419503E-6</v>
      </c>
      <c r="BW479" s="33">
        <v>-3.6511194388522128E-5</v>
      </c>
      <c r="BX479" s="33">
        <v>-3.2348509775070866E-5</v>
      </c>
      <c r="BY479" s="33">
        <v>-2.3048787989310426E-8</v>
      </c>
      <c r="BZ479" s="33">
        <v>-7.8571872725863301E-6</v>
      </c>
      <c r="CA479" s="35">
        <v>1.7498739520851458E-3</v>
      </c>
      <c r="CB479" s="52">
        <v>-3.877851984857017E-6</v>
      </c>
      <c r="CC479" s="34">
        <v>-2.3612674755479901E-6</v>
      </c>
      <c r="CD479" s="34"/>
      <c r="CE479" s="34">
        <v>-3.1437072247397779E-5</v>
      </c>
      <c r="CF479" s="34">
        <v>1.5680004484375232E-5</v>
      </c>
      <c r="CG479" s="34">
        <v>-1.5703830135604946E-5</v>
      </c>
      <c r="CH479" s="34">
        <v>-1.1541145522153684E-5</v>
      </c>
      <c r="CI479" s="34">
        <v>2.0784315464927872E-5</v>
      </c>
      <c r="CJ479" s="34">
        <v>1.2950176980330852E-5</v>
      </c>
      <c r="CK479" s="53">
        <v>1.770681316338063E-3</v>
      </c>
      <c r="CL479" s="33">
        <v>0</v>
      </c>
      <c r="CM479" s="33">
        <f t="shared" si="501"/>
        <v>6.8503237187929056E-3</v>
      </c>
      <c r="CN479" s="33">
        <f t="shared" si="448"/>
        <v>3.4160963173484049E-3</v>
      </c>
      <c r="CO479" s="33">
        <f t="shared" si="449"/>
        <v>2.7186326353396684E-3</v>
      </c>
      <c r="CP479" s="33">
        <f t="shared" si="450"/>
        <v>2.8471708014645714E-3</v>
      </c>
      <c r="CQ479" s="33"/>
      <c r="CR479" s="33">
        <f t="shared" si="451"/>
        <v>2.2200476286893256E-3</v>
      </c>
      <c r="CS479" s="33">
        <f t="shared" si="452"/>
        <v>5.7949287740470812E-3</v>
      </c>
      <c r="CT479" s="33">
        <f t="shared" si="453"/>
        <v>6.089252863591188E-3</v>
      </c>
      <c r="CU479" s="33">
        <f t="shared" si="454"/>
        <v>2.4418928678864305E-3</v>
      </c>
      <c r="CV479" s="33">
        <f t="shared" si="455"/>
        <v>3.6509853273209991E-3</v>
      </c>
      <c r="CW479" s="33">
        <f t="shared" si="456"/>
        <v>4.7311816555075659E-3</v>
      </c>
      <c r="CX479" s="35">
        <f t="shared" si="457"/>
        <v>6.4320874567336261E-3</v>
      </c>
    </row>
    <row r="480" spans="1:102" x14ac:dyDescent="0.3">
      <c r="A480" s="21">
        <v>43518</v>
      </c>
      <c r="B480" s="22">
        <v>2792.67</v>
      </c>
      <c r="C480" s="23">
        <v>4958.63</v>
      </c>
      <c r="D480" s="23">
        <v>5569.4520000000002</v>
      </c>
      <c r="E480" s="23">
        <f t="shared" si="491"/>
        <v>4932.4681643169188</v>
      </c>
      <c r="F480" s="23">
        <f>VLOOKUP($A480,Data!S$7:T$800,2,0)</f>
        <v>273.74551000000002</v>
      </c>
      <c r="G480" s="23">
        <f>VLOOKUP($A480,Data!V$7:Y$800,4,0)</f>
        <v>27.002310303344856</v>
      </c>
      <c r="H480" s="23" t="e">
        <f>VLOOKUP($A480,Data!P$7:Q$800,2,0)</f>
        <v>#N/A</v>
      </c>
      <c r="I480" s="23">
        <f>VLOOKUP($A480,Data!K$7:N$800,4,0)</f>
        <v>51.421146337612122</v>
      </c>
      <c r="J480" s="23">
        <f>VLOOKUP($A480,Data!AA$7:AB$800,2,0)</f>
        <v>502.27609999999999</v>
      </c>
      <c r="K480" s="23">
        <f>VLOOKUP($A480,Data!AD$7:AE$800,2,0)</f>
        <v>50.749600000000001</v>
      </c>
      <c r="L480" s="23">
        <f>VLOOKUP($A480,Data!AL$7:AO$800,4,0)</f>
        <v>271.16253744664482</v>
      </c>
      <c r="M480" s="23">
        <f>VLOOKUP($A480,Data!AG$7:AJ$800,4,0)</f>
        <v>27.385617611159724</v>
      </c>
      <c r="N480" s="23">
        <f>VLOOKUP($A480,Data!AQ$7:AU$800,5,0)</f>
        <v>27.555395722261881</v>
      </c>
      <c r="O480" s="24">
        <f>VLOOKUP($A480,Data!AQ$7:AW$800,7,0)</f>
        <v>27.536927446986159</v>
      </c>
      <c r="P480" s="32">
        <f t="shared" si="458"/>
        <v>6.4110880470507059E-3</v>
      </c>
      <c r="Q480" s="33">
        <f t="shared" si="445"/>
        <v>6.4340268686584601E-3</v>
      </c>
      <c r="R480" s="33">
        <f t="shared" si="446"/>
        <v>6.4431347951507956E-3</v>
      </c>
      <c r="S480" s="34">
        <f t="shared" si="459"/>
        <v>6.4383277829357819E-3</v>
      </c>
      <c r="T480" s="33">
        <f t="shared" si="460"/>
        <v>6.4465031250611204E-3</v>
      </c>
      <c r="U480" s="33">
        <f t="shared" si="492"/>
        <v>6.4354238756028082E-3</v>
      </c>
      <c r="V480" s="33" t="e">
        <f t="shared" si="493"/>
        <v>#N/A</v>
      </c>
      <c r="W480" s="33">
        <f t="shared" si="494"/>
        <v>6.4442759666414329E-3</v>
      </c>
      <c r="X480" s="33">
        <f t="shared" si="495"/>
        <v>6.438870306276101E-3</v>
      </c>
      <c r="Y480" s="33">
        <f t="shared" si="496"/>
        <v>6.4472627393430404E-3</v>
      </c>
      <c r="Z480" s="33">
        <f t="shared" si="497"/>
        <v>6.450230087935438E-3</v>
      </c>
      <c r="AA480" s="33">
        <f t="shared" si="498"/>
        <v>6.4548573070637438E-3</v>
      </c>
      <c r="AB480" s="33">
        <f t="shared" si="499"/>
        <v>6.4409745594631307E-3</v>
      </c>
      <c r="AC480" s="35">
        <f t="shared" si="500"/>
        <v>6.6713071968877991E-3</v>
      </c>
      <c r="AD480" s="32">
        <f t="shared" si="461"/>
        <v>1.2476256402660368E-5</v>
      </c>
      <c r="AE480" s="33">
        <f t="shared" si="462"/>
        <v>1.3970069443480782E-6</v>
      </c>
      <c r="AF480" s="33" t="e">
        <f t="shared" si="463"/>
        <v>#N/A</v>
      </c>
      <c r="AG480" s="33">
        <f t="shared" si="464"/>
        <v>1.0249097982972799E-5</v>
      </c>
      <c r="AH480" s="33">
        <f t="shared" si="465"/>
        <v>4.8434376176409444E-6</v>
      </c>
      <c r="AI480" s="33">
        <f t="shared" si="466"/>
        <v>1.323587068458032E-5</v>
      </c>
      <c r="AJ480" s="33">
        <f t="shared" si="467"/>
        <v>1.6203219276977876E-5</v>
      </c>
      <c r="AK480" s="33">
        <f t="shared" si="468"/>
        <v>2.0830438405283758E-5</v>
      </c>
      <c r="AL480" s="33">
        <f t="shared" si="469"/>
        <v>6.9476908046706143E-6</v>
      </c>
      <c r="AM480" s="35">
        <f t="shared" si="470"/>
        <v>2.3728032822933898E-4</v>
      </c>
      <c r="AN480" s="52">
        <f t="shared" si="471"/>
        <v>3.3683299103248743E-6</v>
      </c>
      <c r="AO480" s="34">
        <f t="shared" si="472"/>
        <v>-7.710919547987416E-6</v>
      </c>
      <c r="AP480" s="34" t="e">
        <f t="shared" si="473"/>
        <v>#N/A</v>
      </c>
      <c r="AQ480" s="34">
        <f t="shared" si="474"/>
        <v>1.1411714906373049E-6</v>
      </c>
      <c r="AR480" s="34">
        <f t="shared" si="475"/>
        <v>-4.2644888746945497E-6</v>
      </c>
      <c r="AS480" s="34">
        <f t="shared" si="476"/>
        <v>4.1279441922448257E-6</v>
      </c>
      <c r="AT480" s="34">
        <f t="shared" si="477"/>
        <v>7.0952927846423819E-6</v>
      </c>
      <c r="AU480" s="34">
        <f t="shared" si="478"/>
        <v>1.1722511912948264E-5</v>
      </c>
      <c r="AV480" s="34">
        <f t="shared" si="479"/>
        <v>-2.1602356876648798E-6</v>
      </c>
      <c r="AW480" s="53">
        <f t="shared" si="480"/>
        <v>2.2817240173700348E-4</v>
      </c>
      <c r="AX480" s="52">
        <f t="shared" si="481"/>
        <v>8.1753421252717118E-6</v>
      </c>
      <c r="AY480" s="34">
        <f t="shared" si="482"/>
        <v>-2.9039073330405785E-6</v>
      </c>
      <c r="AZ480" s="34" t="e">
        <f t="shared" si="483"/>
        <v>#N/A</v>
      </c>
      <c r="BA480" s="34">
        <f t="shared" si="484"/>
        <v>5.9481837055841424E-6</v>
      </c>
      <c r="BB480" s="34">
        <f t="shared" si="485"/>
        <v>5.4252334025228777E-7</v>
      </c>
      <c r="BC480" s="34">
        <f t="shared" si="486"/>
        <v>8.9349564071916632E-6</v>
      </c>
      <c r="BD480" s="34">
        <f t="shared" si="487"/>
        <v>1.1902304999589219E-5</v>
      </c>
      <c r="BE480" s="34">
        <f t="shared" si="488"/>
        <v>1.6529524127895101E-5</v>
      </c>
      <c r="BF480" s="34">
        <f t="shared" si="489"/>
        <v>2.6467765272819577E-6</v>
      </c>
      <c r="BG480" s="53">
        <f t="shared" si="490"/>
        <v>2.3297941395195032E-4</v>
      </c>
      <c r="BH480" s="32">
        <v>1.2476256402660368E-5</v>
      </c>
      <c r="BI480" s="33">
        <v>1.3970069443480782E-6</v>
      </c>
      <c r="BJ480" s="33"/>
      <c r="BK480" s="33">
        <v>1.0249097982972799E-5</v>
      </c>
      <c r="BL480" s="33">
        <v>4.8434376176409444E-6</v>
      </c>
      <c r="BM480" s="33">
        <v>1.323587068458032E-5</v>
      </c>
      <c r="BN480" s="33">
        <v>1.6203219276977876E-5</v>
      </c>
      <c r="BO480" s="33">
        <v>2.0830438405283758E-5</v>
      </c>
      <c r="BP480" s="33">
        <v>6.9476908046706143E-6</v>
      </c>
      <c r="BQ480" s="35">
        <v>2.3728032822933898E-4</v>
      </c>
      <c r="BR480" s="32">
        <v>3.3683299103248743E-6</v>
      </c>
      <c r="BS480" s="33">
        <v>-7.710919547987416E-6</v>
      </c>
      <c r="BT480" s="33"/>
      <c r="BU480" s="33">
        <v>1.1411714906373049E-6</v>
      </c>
      <c r="BV480" s="33">
        <v>-4.2644888746945497E-6</v>
      </c>
      <c r="BW480" s="33">
        <v>4.1279441922448257E-6</v>
      </c>
      <c r="BX480" s="33">
        <v>7.0952927846423819E-6</v>
      </c>
      <c r="BY480" s="33">
        <v>1.1722511912948264E-5</v>
      </c>
      <c r="BZ480" s="33">
        <v>-2.1602356876648798E-6</v>
      </c>
      <c r="CA480" s="35">
        <v>2.2817240173700348E-4</v>
      </c>
      <c r="CB480" s="52">
        <v>8.1753421252717118E-6</v>
      </c>
      <c r="CC480" s="34">
        <v>-2.9039073330405785E-6</v>
      </c>
      <c r="CD480" s="34"/>
      <c r="CE480" s="34">
        <v>5.9481837055841424E-6</v>
      </c>
      <c r="CF480" s="34">
        <v>5.4252334025228777E-7</v>
      </c>
      <c r="CG480" s="34">
        <v>8.9349564071916632E-6</v>
      </c>
      <c r="CH480" s="34">
        <v>1.1902304999589219E-5</v>
      </c>
      <c r="CI480" s="34">
        <v>1.6529524127895101E-5</v>
      </c>
      <c r="CJ480" s="34">
        <v>2.6467765272819577E-6</v>
      </c>
      <c r="CK480" s="53">
        <v>2.3297941395195032E-4</v>
      </c>
      <c r="CL480" s="33">
        <v>0</v>
      </c>
      <c r="CM480" s="33">
        <f t="shared" si="501"/>
        <v>6.80655306708422E-3</v>
      </c>
      <c r="CN480" s="33">
        <f t="shared" si="448"/>
        <v>3.3933243573318617E-3</v>
      </c>
      <c r="CO480" s="33">
        <f t="shared" si="449"/>
        <v>2.6997595841087296E-3</v>
      </c>
      <c r="CP480" s="33">
        <f t="shared" si="450"/>
        <v>2.8267765034271086E-3</v>
      </c>
      <c r="CQ480" s="33"/>
      <c r="CR480" s="33">
        <f t="shared" si="451"/>
        <v>2.2287674824856829E-3</v>
      </c>
      <c r="CS480" s="33">
        <f t="shared" si="452"/>
        <v>5.7563538201435005E-3</v>
      </c>
      <c r="CT480" s="33">
        <f t="shared" si="453"/>
        <v>6.0821982860426171E-3</v>
      </c>
      <c r="CU480" s="33">
        <f t="shared" si="454"/>
        <v>2.4306966214588943E-3</v>
      </c>
      <c r="CV480" s="33">
        <f t="shared" si="455"/>
        <v>3.6073768602402634E-3</v>
      </c>
      <c r="CW480" s="33">
        <f t="shared" si="456"/>
        <v>4.6953864046213045E-3</v>
      </c>
      <c r="CX480" s="35">
        <f t="shared" si="457"/>
        <v>4.6327603241345106E-3</v>
      </c>
    </row>
    <row r="481" spans="1:102" x14ac:dyDescent="0.3">
      <c r="A481" s="21">
        <v>43517</v>
      </c>
      <c r="B481" s="22">
        <v>2774.88</v>
      </c>
      <c r="C481" s="23">
        <v>4926.93</v>
      </c>
      <c r="D481" s="23">
        <v>5533.7969999999996</v>
      </c>
      <c r="E481" s="23">
        <f t="shared" si="491"/>
        <v>4900.9144705195804</v>
      </c>
      <c r="F481" s="23">
        <f>VLOOKUP($A481,Data!S$7:T$800,2,0)</f>
        <v>271.99211200000002</v>
      </c>
      <c r="G481" s="23">
        <f>VLOOKUP($A481,Data!V$7:Y$800,4,0)</f>
        <v>26.829650132309325</v>
      </c>
      <c r="H481" s="23" t="e">
        <f>VLOOKUP($A481,Data!P$7:Q$800,2,0)</f>
        <v>#N/A</v>
      </c>
      <c r="I481" s="23">
        <f>VLOOKUP($A481,Data!K$7:N$800,4,0)</f>
        <v>51.091896059744172</v>
      </c>
      <c r="J481" s="23">
        <f>VLOOKUP($A481,Data!AA$7:AB$800,2,0)</f>
        <v>499.06270000000001</v>
      </c>
      <c r="K481" s="23">
        <f>VLOOKUP($A481,Data!AD$7:AE$800,2,0)</f>
        <v>50.424500000000002</v>
      </c>
      <c r="L481" s="23">
        <f>VLOOKUP($A481,Data!AL$7:AO$800,4,0)</f>
        <v>269.42468622909735</v>
      </c>
      <c r="M481" s="23">
        <f>VLOOKUP($A481,Data!AG$7:AJ$800,4,0)</f>
        <v>27.209981066050464</v>
      </c>
      <c r="N481" s="23">
        <f>VLOOKUP($A481,Data!AQ$7:AU$800,5,0)</f>
        <v>27.37904797081951</v>
      </c>
      <c r="O481" s="24">
        <f>VLOOKUP($A481,Data!AQ$7:AW$800,7,0)</f>
        <v>27.354437590621032</v>
      </c>
      <c r="P481" s="32">
        <f t="shared" si="458"/>
        <v>-3.526412180845262E-3</v>
      </c>
      <c r="Q481" s="33">
        <f t="shared" si="445"/>
        <v>-3.4647637771386686E-3</v>
      </c>
      <c r="R481" s="33">
        <f t="shared" si="446"/>
        <v>-3.4409022738374206E-3</v>
      </c>
      <c r="S481" s="34">
        <f t="shared" si="459"/>
        <v>-3.453728759888597E-3</v>
      </c>
      <c r="T481" s="33">
        <f t="shared" si="460"/>
        <v>-3.4680500777835022E-3</v>
      </c>
      <c r="U481" s="33">
        <f t="shared" si="492"/>
        <v>-3.4582191470500234E-3</v>
      </c>
      <c r="V481" s="33" t="e">
        <f t="shared" si="493"/>
        <v>#N/A</v>
      </c>
      <c r="W481" s="33">
        <f t="shared" si="494"/>
        <v>-3.4000755572345387E-3</v>
      </c>
      <c r="X481" s="33">
        <f t="shared" si="495"/>
        <v>-3.4433794320980482E-3</v>
      </c>
      <c r="Y481" s="33">
        <f t="shared" si="496"/>
        <v>-3.4132323527783504E-3</v>
      </c>
      <c r="Z481" s="33">
        <f t="shared" si="497"/>
        <v>-3.4683771306436295E-3</v>
      </c>
      <c r="AA481" s="33">
        <f t="shared" si="498"/>
        <v>-3.4186504385178562E-3</v>
      </c>
      <c r="AB481" s="33">
        <f t="shared" si="499"/>
        <v>-3.4516678363374353E-3</v>
      </c>
      <c r="AC481" s="35">
        <f t="shared" si="500"/>
        <v>-4.0578470189882587E-3</v>
      </c>
      <c r="AD481" s="32">
        <f t="shared" si="461"/>
        <v>-3.2863006448335952E-6</v>
      </c>
      <c r="AE481" s="33">
        <f t="shared" si="462"/>
        <v>6.5446300886451425E-6</v>
      </c>
      <c r="AF481" s="33" t="e">
        <f t="shared" si="463"/>
        <v>#N/A</v>
      </c>
      <c r="AG481" s="33">
        <f t="shared" si="464"/>
        <v>6.4688219904129873E-5</v>
      </c>
      <c r="AH481" s="33">
        <f t="shared" si="465"/>
        <v>2.1384345040620367E-5</v>
      </c>
      <c r="AI481" s="33">
        <f t="shared" si="466"/>
        <v>5.1531424360318212E-5</v>
      </c>
      <c r="AJ481" s="33">
        <f t="shared" si="467"/>
        <v>-3.6133535049609478E-6</v>
      </c>
      <c r="AK481" s="33">
        <f t="shared" si="468"/>
        <v>4.611333862081235E-5</v>
      </c>
      <c r="AL481" s="33">
        <f t="shared" si="469"/>
        <v>1.3095940801233219E-5</v>
      </c>
      <c r="AM481" s="35">
        <f t="shared" si="470"/>
        <v>-5.9308324184959016E-4</v>
      </c>
      <c r="AN481" s="52">
        <f t="shared" si="471"/>
        <v>-2.7147803946081517E-5</v>
      </c>
      <c r="AO481" s="34">
        <f t="shared" si="472"/>
        <v>-1.7316873212602779E-5</v>
      </c>
      <c r="AP481" s="34" t="e">
        <f t="shared" si="473"/>
        <v>#N/A</v>
      </c>
      <c r="AQ481" s="34">
        <f t="shared" si="474"/>
        <v>4.0826716602881952E-5</v>
      </c>
      <c r="AR481" s="34">
        <f t="shared" si="475"/>
        <v>-2.4771582606275544E-6</v>
      </c>
      <c r="AS481" s="34">
        <f t="shared" si="476"/>
        <v>2.766992105907029E-5</v>
      </c>
      <c r="AT481" s="34">
        <f t="shared" si="477"/>
        <v>-2.7474856806208869E-5</v>
      </c>
      <c r="AU481" s="34">
        <f t="shared" si="478"/>
        <v>2.2251835319564428E-5</v>
      </c>
      <c r="AV481" s="34">
        <f t="shared" si="479"/>
        <v>-1.0765562500014703E-5</v>
      </c>
      <c r="AW481" s="53">
        <f t="shared" si="480"/>
        <v>-6.1694474515083808E-4</v>
      </c>
      <c r="AX481" s="52">
        <f t="shared" si="481"/>
        <v>-1.4321317894805397E-5</v>
      </c>
      <c r="AY481" s="34">
        <f t="shared" si="482"/>
        <v>-4.4903871613266588E-6</v>
      </c>
      <c r="AZ481" s="34" t="e">
        <f t="shared" si="483"/>
        <v>#N/A</v>
      </c>
      <c r="BA481" s="34">
        <f t="shared" si="484"/>
        <v>5.3653202654158072E-5</v>
      </c>
      <c r="BB481" s="34">
        <f t="shared" si="485"/>
        <v>1.0349327790648566E-5</v>
      </c>
      <c r="BC481" s="34">
        <f t="shared" si="486"/>
        <v>4.0496407110346411E-5</v>
      </c>
      <c r="BD481" s="34">
        <f t="shared" si="487"/>
        <v>-1.4648370754932749E-5</v>
      </c>
      <c r="BE481" s="34">
        <f t="shared" si="488"/>
        <v>3.5078321370840548E-5</v>
      </c>
      <c r="BF481" s="34">
        <f t="shared" si="489"/>
        <v>2.0609235512614177E-6</v>
      </c>
      <c r="BG481" s="53">
        <f t="shared" si="490"/>
        <v>-6.0411825909956196E-4</v>
      </c>
      <c r="BH481" s="32">
        <v>-3.2863006448335952E-6</v>
      </c>
      <c r="BI481" s="33">
        <v>6.5446300886451425E-6</v>
      </c>
      <c r="BJ481" s="33"/>
      <c r="BK481" s="33">
        <v>6.4688219904129873E-5</v>
      </c>
      <c r="BL481" s="33">
        <v>2.1384345040620367E-5</v>
      </c>
      <c r="BM481" s="33">
        <v>5.1531424360318212E-5</v>
      </c>
      <c r="BN481" s="33">
        <v>-3.6133535049609478E-6</v>
      </c>
      <c r="BO481" s="33">
        <v>4.611333862081235E-5</v>
      </c>
      <c r="BP481" s="33">
        <v>1.3095940801233219E-5</v>
      </c>
      <c r="BQ481" s="35">
        <v>-5.9308324184959016E-4</v>
      </c>
      <c r="BR481" s="32">
        <v>-2.7147803946081517E-5</v>
      </c>
      <c r="BS481" s="33">
        <v>-1.7316873212602779E-5</v>
      </c>
      <c r="BT481" s="33"/>
      <c r="BU481" s="33">
        <v>4.0826716602881952E-5</v>
      </c>
      <c r="BV481" s="33">
        <v>-2.4771582606275544E-6</v>
      </c>
      <c r="BW481" s="33">
        <v>2.766992105907029E-5</v>
      </c>
      <c r="BX481" s="33">
        <v>-2.7474856806208869E-5</v>
      </c>
      <c r="BY481" s="33">
        <v>2.2251835319564428E-5</v>
      </c>
      <c r="BZ481" s="33">
        <v>-1.0765562500014703E-5</v>
      </c>
      <c r="CA481" s="35">
        <v>-6.1694474515083808E-4</v>
      </c>
      <c r="CB481" s="52">
        <v>-1.4321317894805397E-5</v>
      </c>
      <c r="CC481" s="34">
        <v>-4.4903871613266588E-6</v>
      </c>
      <c r="CD481" s="34"/>
      <c r="CE481" s="34">
        <v>5.3653202654158072E-5</v>
      </c>
      <c r="CF481" s="34">
        <v>1.0349327790648566E-5</v>
      </c>
      <c r="CG481" s="34">
        <v>4.0496407110346411E-5</v>
      </c>
      <c r="CH481" s="34">
        <v>-1.4648370754932749E-5</v>
      </c>
      <c r="CI481" s="34">
        <v>3.5078321370840548E-5</v>
      </c>
      <c r="CJ481" s="34">
        <v>2.0609235512614177E-6</v>
      </c>
      <c r="CK481" s="53">
        <v>-6.0411825909956196E-4</v>
      </c>
      <c r="CL481" s="33">
        <v>0</v>
      </c>
      <c r="CM481" s="33">
        <f t="shared" si="501"/>
        <v>6.7974418517950941E-3</v>
      </c>
      <c r="CN481" s="33">
        <f t="shared" si="448"/>
        <v>3.3890364555744235E-3</v>
      </c>
      <c r="CO481" s="33">
        <f t="shared" si="449"/>
        <v>2.68732977362518E-3</v>
      </c>
      <c r="CP481" s="33">
        <f t="shared" si="450"/>
        <v>2.8253845055528082E-3</v>
      </c>
      <c r="CQ481" s="33"/>
      <c r="CR481" s="33">
        <f t="shared" si="451"/>
        <v>2.2185613130190074E-3</v>
      </c>
      <c r="CS481" s="33">
        <f t="shared" si="452"/>
        <v>5.7515136671029143E-3</v>
      </c>
      <c r="CT481" s="33">
        <f t="shared" si="453"/>
        <v>6.0689672163509734E-3</v>
      </c>
      <c r="CU481" s="33">
        <f t="shared" si="454"/>
        <v>2.4145581141570283E-3</v>
      </c>
      <c r="CV481" s="33">
        <f t="shared" si="455"/>
        <v>3.5866053556916633E-3</v>
      </c>
      <c r="CW481" s="33">
        <f t="shared" si="456"/>
        <v>4.6884507640081452E-3</v>
      </c>
      <c r="CX481" s="35">
        <f t="shared" si="457"/>
        <v>4.3959604974033173E-3</v>
      </c>
    </row>
    <row r="482" spans="1:102" x14ac:dyDescent="0.3">
      <c r="A482" s="21">
        <v>43516</v>
      </c>
      <c r="B482" s="22">
        <v>2784.7</v>
      </c>
      <c r="C482" s="23">
        <v>4944.0600000000004</v>
      </c>
      <c r="D482" s="23">
        <v>5552.9040000000005</v>
      </c>
      <c r="E482" s="23">
        <f t="shared" si="491"/>
        <v>4917.8995616739776</v>
      </c>
      <c r="F482" s="23">
        <f>VLOOKUP($A482,Data!S$7:T$800,2,0)</f>
        <v>272.93867699999998</v>
      </c>
      <c r="G482" s="23">
        <f>VLOOKUP($A482,Data!V$7:Y$800,4,0)</f>
        <v>26.922754918861067</v>
      </c>
      <c r="H482" s="23" t="e">
        <f>VLOOKUP($A482,Data!P$7:Q$800,2,0)</f>
        <v>#N/A</v>
      </c>
      <c r="I482" s="23">
        <f>VLOOKUP($A482,Data!K$7:N$800,4,0)</f>
        <v>51.266205030380142</v>
      </c>
      <c r="J482" s="23">
        <f>VLOOKUP($A482,Data!AA$7:AB$800,2,0)</f>
        <v>500.78710000000001</v>
      </c>
      <c r="K482" s="23">
        <f>VLOOKUP($A482,Data!AD$7:AE$800,2,0)</f>
        <v>50.597200000000001</v>
      </c>
      <c r="L482" s="23">
        <f>VLOOKUP($A482,Data!AL$7:AO$800,4,0)</f>
        <v>270.36240501162547</v>
      </c>
      <c r="M482" s="23">
        <f>VLOOKUP($A482,Data!AG$7:AJ$800,4,0)</f>
        <v>27.30332157833724</v>
      </c>
      <c r="N482" s="23">
        <f>VLOOKUP($A482,Data!AQ$7:AU$800,5,0)</f>
        <v>27.473878674178611</v>
      </c>
      <c r="O482" s="24">
        <f>VLOOKUP($A482,Data!AQ$7:AW$800,7,0)</f>
        <v>27.465889970361122</v>
      </c>
      <c r="P482" s="32">
        <f t="shared" si="458"/>
        <v>1.7771318387196366E-3</v>
      </c>
      <c r="Q482" s="33">
        <f t="shared" si="445"/>
        <v>1.9130145786303565E-3</v>
      </c>
      <c r="R482" s="33">
        <f t="shared" si="446"/>
        <v>1.9720406533771939E-3</v>
      </c>
      <c r="S482" s="34">
        <f t="shared" si="459"/>
        <v>1.9428043311785603E-3</v>
      </c>
      <c r="T482" s="33">
        <f t="shared" si="460"/>
        <v>1.9427298961742778E-3</v>
      </c>
      <c r="U482" s="33">
        <f t="shared" si="492"/>
        <v>1.943399372158483E-3</v>
      </c>
      <c r="V482" s="33" t="e">
        <f t="shared" si="493"/>
        <v>#N/A</v>
      </c>
      <c r="W482" s="33">
        <f t="shared" si="494"/>
        <v>1.8925056775169757E-3</v>
      </c>
      <c r="X482" s="33">
        <f t="shared" si="495"/>
        <v>1.9691762492775045E-3</v>
      </c>
      <c r="Y482" s="33">
        <f t="shared" si="496"/>
        <v>1.9287205097842097E-3</v>
      </c>
      <c r="Z482" s="33">
        <f t="shared" si="497"/>
        <v>1.9321551770878909E-3</v>
      </c>
      <c r="AA482" s="33">
        <f t="shared" si="498"/>
        <v>1.9511775212870397E-3</v>
      </c>
      <c r="AB482" s="33">
        <f t="shared" si="499"/>
        <v>1.9237301494339221E-3</v>
      </c>
      <c r="AC482" s="35">
        <f t="shared" si="500"/>
        <v>1.2083987027999843E-3</v>
      </c>
      <c r="AD482" s="32">
        <f t="shared" si="461"/>
        <v>2.9715317543921316E-5</v>
      </c>
      <c r="AE482" s="33">
        <f t="shared" si="462"/>
        <v>3.0384793528126508E-5</v>
      </c>
      <c r="AF482" s="33" t="e">
        <f t="shared" si="463"/>
        <v>#N/A</v>
      </c>
      <c r="AG482" s="33">
        <f t="shared" si="464"/>
        <v>-2.0508901113380773E-5</v>
      </c>
      <c r="AH482" s="33">
        <f t="shared" si="465"/>
        <v>5.6161670647147943E-5</v>
      </c>
      <c r="AI482" s="33">
        <f t="shared" si="466"/>
        <v>1.5705931153853214E-5</v>
      </c>
      <c r="AJ482" s="33">
        <f t="shared" si="467"/>
        <v>1.9140598457534352E-5</v>
      </c>
      <c r="AK482" s="33">
        <f t="shared" si="468"/>
        <v>3.8162942656683185E-5</v>
      </c>
      <c r="AL482" s="33">
        <f t="shared" si="469"/>
        <v>1.0715570803565555E-5</v>
      </c>
      <c r="AM482" s="35">
        <f t="shared" si="470"/>
        <v>-7.0461587583037222E-4</v>
      </c>
      <c r="AN482" s="52">
        <f t="shared" si="471"/>
        <v>-2.9310757202916093E-5</v>
      </c>
      <c r="AO482" s="34">
        <f t="shared" si="472"/>
        <v>-2.8641281218710901E-5</v>
      </c>
      <c r="AP482" s="34" t="e">
        <f t="shared" si="473"/>
        <v>#N/A</v>
      </c>
      <c r="AQ482" s="34">
        <f t="shared" si="474"/>
        <v>-7.9534975860218182E-5</v>
      </c>
      <c r="AR482" s="34">
        <f t="shared" si="475"/>
        <v>-2.864404099689466E-6</v>
      </c>
      <c r="AS482" s="34">
        <f t="shared" si="476"/>
        <v>-4.3320143592984195E-5</v>
      </c>
      <c r="AT482" s="34">
        <f t="shared" si="477"/>
        <v>-3.9885476289303057E-5</v>
      </c>
      <c r="AU482" s="34">
        <f t="shared" si="478"/>
        <v>-2.0863132090154224E-5</v>
      </c>
      <c r="AV482" s="34">
        <f t="shared" si="479"/>
        <v>-4.8310503943271854E-5</v>
      </c>
      <c r="AW482" s="53">
        <f t="shared" si="480"/>
        <v>-7.6364195057720963E-4</v>
      </c>
      <c r="AX482" s="52">
        <f t="shared" si="481"/>
        <v>-7.4435004382422676E-8</v>
      </c>
      <c r="AY482" s="34">
        <f t="shared" si="482"/>
        <v>5.950409798227696E-7</v>
      </c>
      <c r="AZ482" s="34" t="e">
        <f t="shared" si="483"/>
        <v>#N/A</v>
      </c>
      <c r="BA482" s="34">
        <f t="shared" si="484"/>
        <v>-5.0298653661684511E-5</v>
      </c>
      <c r="BB482" s="34">
        <f t="shared" si="485"/>
        <v>2.6371918098844205E-5</v>
      </c>
      <c r="BC482" s="34">
        <f t="shared" si="486"/>
        <v>-1.4083821394450524E-5</v>
      </c>
      <c r="BD482" s="34">
        <f t="shared" si="487"/>
        <v>-1.0649154090769386E-5</v>
      </c>
      <c r="BE482" s="34">
        <f t="shared" si="488"/>
        <v>8.3731901083794469E-6</v>
      </c>
      <c r="BF482" s="34">
        <f t="shared" si="489"/>
        <v>-1.9074181744738183E-5</v>
      </c>
      <c r="BG482" s="53">
        <f t="shared" si="490"/>
        <v>-7.3440562837867596E-4</v>
      </c>
      <c r="BH482" s="32">
        <v>2.9715317543921316E-5</v>
      </c>
      <c r="BI482" s="33">
        <v>3.0384793528126508E-5</v>
      </c>
      <c r="BJ482" s="33"/>
      <c r="BK482" s="33">
        <v>-2.0508901113380773E-5</v>
      </c>
      <c r="BL482" s="33">
        <v>5.6161670647147943E-5</v>
      </c>
      <c r="BM482" s="33">
        <v>1.5705931153853214E-5</v>
      </c>
      <c r="BN482" s="33">
        <v>1.9140598457534352E-5</v>
      </c>
      <c r="BO482" s="33">
        <v>3.8162942656683185E-5</v>
      </c>
      <c r="BP482" s="33">
        <v>1.0715570803565555E-5</v>
      </c>
      <c r="BQ482" s="35">
        <v>-7.0461587583037222E-4</v>
      </c>
      <c r="BR482" s="32">
        <v>-2.9310757202916093E-5</v>
      </c>
      <c r="BS482" s="33">
        <v>-2.8641281218710901E-5</v>
      </c>
      <c r="BT482" s="33"/>
      <c r="BU482" s="33">
        <v>-7.9534975860218182E-5</v>
      </c>
      <c r="BV482" s="33">
        <v>-2.864404099689466E-6</v>
      </c>
      <c r="BW482" s="33">
        <v>-4.3320143592984195E-5</v>
      </c>
      <c r="BX482" s="33">
        <v>-3.9885476289303057E-5</v>
      </c>
      <c r="BY482" s="33">
        <v>-2.0863132090154224E-5</v>
      </c>
      <c r="BZ482" s="33">
        <v>-4.8310503943271854E-5</v>
      </c>
      <c r="CA482" s="35">
        <v>-7.6364195057720963E-4</v>
      </c>
      <c r="CB482" s="52">
        <v>-7.4435004382422676E-8</v>
      </c>
      <c r="CC482" s="34">
        <v>5.950409798227696E-7</v>
      </c>
      <c r="CD482" s="34"/>
      <c r="CE482" s="34">
        <v>-5.0298653661684511E-5</v>
      </c>
      <c r="CF482" s="34">
        <v>2.6371918098844205E-5</v>
      </c>
      <c r="CG482" s="34">
        <v>-1.4083821394450524E-5</v>
      </c>
      <c r="CH482" s="34">
        <v>-1.0649154090769386E-5</v>
      </c>
      <c r="CI482" s="34">
        <v>8.3731901083794469E-6</v>
      </c>
      <c r="CJ482" s="34">
        <v>-1.9074181744738183E-5</v>
      </c>
      <c r="CK482" s="53">
        <v>-7.3440562837867596E-4</v>
      </c>
      <c r="CL482" s="33">
        <v>0</v>
      </c>
      <c r="CM482" s="33">
        <f t="shared" si="501"/>
        <v>6.7733352026890792E-3</v>
      </c>
      <c r="CN482" s="33">
        <f t="shared" si="448"/>
        <v>3.3779256665971147E-3</v>
      </c>
      <c r="CO482" s="33">
        <f t="shared" si="449"/>
        <v>2.6906363730960781E-3</v>
      </c>
      <c r="CP482" s="33">
        <f t="shared" si="450"/>
        <v>2.818798608893669E-3</v>
      </c>
      <c r="CQ482" s="33"/>
      <c r="CR482" s="33">
        <f t="shared" si="451"/>
        <v>2.1535083934911547E-3</v>
      </c>
      <c r="CS482" s="33">
        <f t="shared" si="452"/>
        <v>5.7299320158956668E-3</v>
      </c>
      <c r="CT482" s="33">
        <f t="shared" si="453"/>
        <v>6.0169454872165407E-3</v>
      </c>
      <c r="CU482" s="33">
        <f t="shared" si="454"/>
        <v>2.4181927987709795E-3</v>
      </c>
      <c r="CV482" s="33">
        <f t="shared" si="455"/>
        <v>3.540167873203659E-3</v>
      </c>
      <c r="CW482" s="33">
        <f t="shared" si="456"/>
        <v>4.67524785146467E-3</v>
      </c>
      <c r="CX482" s="35">
        <f t="shared" si="457"/>
        <v>4.9940779789949818E-3</v>
      </c>
    </row>
    <row r="483" spans="1:102" x14ac:dyDescent="0.3">
      <c r="A483" s="21">
        <v>43515</v>
      </c>
      <c r="B483" s="22">
        <v>2779.76</v>
      </c>
      <c r="C483" s="23">
        <v>4934.62</v>
      </c>
      <c r="D483" s="23">
        <v>5541.9750000000004</v>
      </c>
      <c r="E483" s="23">
        <f t="shared" si="491"/>
        <v>4908.3635716679419</v>
      </c>
      <c r="F483" s="23">
        <f>VLOOKUP($A483,Data!S$7:T$800,2,0)</f>
        <v>272.40945900000003</v>
      </c>
      <c r="G483" s="23">
        <f>VLOOKUP($A483,Data!V$7:Y$800,4,0)</f>
        <v>26.870534738520661</v>
      </c>
      <c r="H483" s="23" t="e">
        <f>VLOOKUP($A483,Data!P$7:Q$800,2,0)</f>
        <v>#N/A</v>
      </c>
      <c r="I483" s="23">
        <f>VLOOKUP($A483,Data!K$7:N$800,4,0)</f>
        <v>51.169366713360162</v>
      </c>
      <c r="J483" s="23">
        <f>VLOOKUP($A483,Data!AA$7:AB$800,2,0)</f>
        <v>499.80290000000002</v>
      </c>
      <c r="K483" s="23">
        <f>VLOOKUP($A483,Data!AD$7:AE$800,2,0)</f>
        <v>50.4998</v>
      </c>
      <c r="L483" s="23">
        <f>VLOOKUP($A483,Data!AL$7:AO$800,4,0)</f>
        <v>269.84103026800244</v>
      </c>
      <c r="M483" s="23">
        <f>VLOOKUP($A483,Data!AG$7:AJ$800,4,0)</f>
        <v>27.250151694898491</v>
      </c>
      <c r="N483" s="23">
        <f>VLOOKUP($A483,Data!AQ$7:AU$800,5,0)</f>
        <v>27.421127823852387</v>
      </c>
      <c r="O483" s="24">
        <f>VLOOKUP($A483,Data!AQ$7:AW$800,7,0)</f>
        <v>27.432740282589393</v>
      </c>
      <c r="P483" s="32">
        <f t="shared" si="458"/>
        <v>1.4987750396311394E-3</v>
      </c>
      <c r="Q483" s="33">
        <f t="shared" si="445"/>
        <v>1.5506456287626147E-3</v>
      </c>
      <c r="R483" s="33">
        <f t="shared" si="446"/>
        <v>1.5724867411228693E-3</v>
      </c>
      <c r="S483" s="34">
        <f t="shared" si="459"/>
        <v>1.5614299858991098E-3</v>
      </c>
      <c r="T483" s="33">
        <f t="shared" si="460"/>
        <v>1.5521202530257572E-3</v>
      </c>
      <c r="U483" s="33">
        <f t="shared" si="492"/>
        <v>1.6330931949466443E-3</v>
      </c>
      <c r="V483" s="33" t="e">
        <f t="shared" si="493"/>
        <v>#N/A</v>
      </c>
      <c r="W483" s="33">
        <f t="shared" si="494"/>
        <v>1.5163002274449777E-3</v>
      </c>
      <c r="X483" s="33">
        <f t="shared" si="495"/>
        <v>1.5648608678575648E-3</v>
      </c>
      <c r="Y483" s="33">
        <f t="shared" si="496"/>
        <v>1.5707865435952151E-3</v>
      </c>
      <c r="Z483" s="33">
        <f t="shared" si="497"/>
        <v>1.5467484118945052E-3</v>
      </c>
      <c r="AA483" s="33">
        <f t="shared" si="498"/>
        <v>1.5554669454294068E-3</v>
      </c>
      <c r="AB483" s="33">
        <f t="shared" si="499"/>
        <v>1.5907908102563706E-3</v>
      </c>
      <c r="AC483" s="35">
        <f t="shared" si="500"/>
        <v>-1.1951297146763906E-3</v>
      </c>
      <c r="AD483" s="32">
        <f t="shared" si="461"/>
        <v>1.4746242631424877E-6</v>
      </c>
      <c r="AE483" s="33">
        <f t="shared" si="462"/>
        <v>8.2447566184029597E-5</v>
      </c>
      <c r="AF483" s="33" t="e">
        <f t="shared" si="463"/>
        <v>#N/A</v>
      </c>
      <c r="AG483" s="33">
        <f t="shared" si="464"/>
        <v>-3.434540131763697E-5</v>
      </c>
      <c r="AH483" s="33">
        <f t="shared" si="465"/>
        <v>1.4215239094950149E-5</v>
      </c>
      <c r="AI483" s="33">
        <f t="shared" si="466"/>
        <v>2.0140914832600387E-5</v>
      </c>
      <c r="AJ483" s="33">
        <f t="shared" si="467"/>
        <v>-3.8972168681095098E-6</v>
      </c>
      <c r="AK483" s="33">
        <f t="shared" si="468"/>
        <v>4.8213166667920859E-6</v>
      </c>
      <c r="AL483" s="33">
        <f t="shared" si="469"/>
        <v>4.0145181493755899E-5</v>
      </c>
      <c r="AM483" s="35">
        <f t="shared" si="470"/>
        <v>-2.7457753434390053E-3</v>
      </c>
      <c r="AN483" s="52">
        <f t="shared" si="471"/>
        <v>-2.0366488097112168E-5</v>
      </c>
      <c r="AO483" s="34">
        <f t="shared" si="472"/>
        <v>6.0606453823774942E-5</v>
      </c>
      <c r="AP483" s="34" t="e">
        <f t="shared" si="473"/>
        <v>#N/A</v>
      </c>
      <c r="AQ483" s="34">
        <f t="shared" si="474"/>
        <v>-5.6186513677891625E-5</v>
      </c>
      <c r="AR483" s="34">
        <f t="shared" si="475"/>
        <v>-7.6258732653045058E-6</v>
      </c>
      <c r="AS483" s="34">
        <f t="shared" si="476"/>
        <v>-1.700197527654268E-6</v>
      </c>
      <c r="AT483" s="34">
        <f t="shared" si="477"/>
        <v>-2.5738329228364165E-5</v>
      </c>
      <c r="AU483" s="34">
        <f t="shared" si="478"/>
        <v>-1.7019795693462569E-5</v>
      </c>
      <c r="AV483" s="34">
        <f t="shared" si="479"/>
        <v>1.8304069133501244E-5</v>
      </c>
      <c r="AW483" s="53">
        <f t="shared" si="480"/>
        <v>-2.76761645579926E-3</v>
      </c>
      <c r="AX483" s="52">
        <f t="shared" si="481"/>
        <v>-9.3097328732749673E-6</v>
      </c>
      <c r="AY483" s="34">
        <f t="shared" si="482"/>
        <v>7.1663209047612142E-5</v>
      </c>
      <c r="AZ483" s="34" t="e">
        <f t="shared" si="483"/>
        <v>#N/A</v>
      </c>
      <c r="BA483" s="34">
        <f t="shared" si="484"/>
        <v>-4.5129758454054425E-5</v>
      </c>
      <c r="BB483" s="34">
        <f t="shared" si="485"/>
        <v>3.4308819585326944E-6</v>
      </c>
      <c r="BC483" s="34">
        <f t="shared" si="486"/>
        <v>9.3565576961829322E-6</v>
      </c>
      <c r="BD483" s="34">
        <f t="shared" si="487"/>
        <v>-1.4681574004526965E-5</v>
      </c>
      <c r="BE483" s="34">
        <f t="shared" si="488"/>
        <v>-5.9630404696253692E-6</v>
      </c>
      <c r="BF483" s="34">
        <f t="shared" si="489"/>
        <v>2.9360824357338444E-5</v>
      </c>
      <c r="BG483" s="53">
        <f t="shared" si="490"/>
        <v>-2.7565597005754228E-3</v>
      </c>
      <c r="BH483" s="32">
        <v>1.4746242631424877E-6</v>
      </c>
      <c r="BI483" s="33">
        <v>8.2447566184029597E-5</v>
      </c>
      <c r="BJ483" s="33"/>
      <c r="BK483" s="33">
        <v>-3.434540131763697E-5</v>
      </c>
      <c r="BL483" s="33">
        <v>1.4215239094950149E-5</v>
      </c>
      <c r="BM483" s="33">
        <v>2.0140914832600387E-5</v>
      </c>
      <c r="BN483" s="33">
        <v>-3.8972168681095098E-6</v>
      </c>
      <c r="BO483" s="33">
        <v>4.8213166667920859E-6</v>
      </c>
      <c r="BP483" s="33">
        <v>4.0145181493755899E-5</v>
      </c>
      <c r="BQ483" s="35">
        <v>-2.7457753434390053E-3</v>
      </c>
      <c r="BR483" s="32">
        <v>-2.0366488097112168E-5</v>
      </c>
      <c r="BS483" s="33">
        <v>6.0606453823774942E-5</v>
      </c>
      <c r="BT483" s="33"/>
      <c r="BU483" s="33">
        <v>-5.6186513677891625E-5</v>
      </c>
      <c r="BV483" s="33">
        <v>-7.6258732653045058E-6</v>
      </c>
      <c r="BW483" s="33">
        <v>-1.700197527654268E-6</v>
      </c>
      <c r="BX483" s="33">
        <v>-2.5738329228364165E-5</v>
      </c>
      <c r="BY483" s="33">
        <v>-1.7019795693462569E-5</v>
      </c>
      <c r="BZ483" s="33">
        <v>1.8304069133501244E-5</v>
      </c>
      <c r="CA483" s="35">
        <v>-2.76761645579926E-3</v>
      </c>
      <c r="CB483" s="52">
        <v>-9.3097328732749673E-6</v>
      </c>
      <c r="CC483" s="34">
        <v>7.1663209047612142E-5</v>
      </c>
      <c r="CD483" s="34"/>
      <c r="CE483" s="34">
        <v>-4.5129758454054425E-5</v>
      </c>
      <c r="CF483" s="34">
        <v>3.4308819585326944E-6</v>
      </c>
      <c r="CG483" s="34">
        <v>9.3565576961829322E-6</v>
      </c>
      <c r="CH483" s="34">
        <v>-1.4681574004526965E-5</v>
      </c>
      <c r="CI483" s="34">
        <v>-5.9630404696253692E-6</v>
      </c>
      <c r="CJ483" s="34">
        <v>2.9360824357338444E-5</v>
      </c>
      <c r="CK483" s="53">
        <v>-2.7565597005754228E-3</v>
      </c>
      <c r="CL483" s="33">
        <v>0</v>
      </c>
      <c r="CM483" s="33">
        <f t="shared" si="501"/>
        <v>6.7140262841507425E-3</v>
      </c>
      <c r="CN483" s="33">
        <f t="shared" si="448"/>
        <v>3.3480932450369316E-3</v>
      </c>
      <c r="CO483" s="33">
        <f t="shared" si="449"/>
        <v>2.6608988743657136E-3</v>
      </c>
      <c r="CP483" s="33">
        <f t="shared" si="450"/>
        <v>2.7883872681322419E-3</v>
      </c>
      <c r="CQ483" s="33"/>
      <c r="CR483" s="33">
        <f t="shared" si="451"/>
        <v>2.1740226373720972E-3</v>
      </c>
      <c r="CS483" s="33">
        <f t="shared" si="452"/>
        <v>5.6735595500145841E-3</v>
      </c>
      <c r="CT483" s="33">
        <f t="shared" si="453"/>
        <v>6.0011754702860021E-3</v>
      </c>
      <c r="CU483" s="33">
        <f t="shared" si="454"/>
        <v>2.3990429152027648E-3</v>
      </c>
      <c r="CV483" s="33">
        <f t="shared" si="455"/>
        <v>3.5019444080892637E-3</v>
      </c>
      <c r="CW483" s="33">
        <f t="shared" si="456"/>
        <v>4.6645028531890897E-3</v>
      </c>
      <c r="CX483" s="35">
        <f t="shared" si="457"/>
        <v>5.7013580850919787E-3</v>
      </c>
    </row>
    <row r="484" spans="1:102" x14ac:dyDescent="0.3">
      <c r="A484" s="21">
        <v>43511</v>
      </c>
      <c r="B484" s="22">
        <v>2775.6</v>
      </c>
      <c r="C484" s="23">
        <v>4926.9799999999996</v>
      </c>
      <c r="D484" s="23">
        <v>5533.2740000000003</v>
      </c>
      <c r="E484" s="23">
        <f t="shared" si="491"/>
        <v>4900.7114538516589</v>
      </c>
      <c r="F484" s="23">
        <f>VLOOKUP($A484,Data!S$7:T$800,2,0)</f>
        <v>271.987302</v>
      </c>
      <c r="G484" s="23">
        <f>VLOOKUP($A484,Data!V$7:Y$800,4,0)</f>
        <v>26.82672419779054</v>
      </c>
      <c r="H484" s="23" t="e">
        <f>VLOOKUP($A484,Data!P$7:Q$800,2,0)</f>
        <v>#N/A</v>
      </c>
      <c r="I484" s="23">
        <f>VLOOKUP($A484,Data!K$7:N$800,4,0)</f>
        <v>51.091896059744172</v>
      </c>
      <c r="J484" s="23">
        <f>VLOOKUP($A484,Data!AA$7:AB$800,2,0)</f>
        <v>499.02199999999999</v>
      </c>
      <c r="K484" s="23">
        <f>VLOOKUP($A484,Data!AD$7:AE$800,2,0)</f>
        <v>50.4206</v>
      </c>
      <c r="L484" s="23">
        <f>VLOOKUP($A484,Data!AL$7:AO$800,4,0)</f>
        <v>269.42429866192134</v>
      </c>
      <c r="M484" s="23">
        <f>VLOOKUP($A484,Data!AG$7:AJ$800,4,0)</f>
        <v>27.207830813411395</v>
      </c>
      <c r="N484" s="23">
        <f>VLOOKUP($A484,Data!AQ$7:AU$800,5,0)</f>
        <v>27.377575827818397</v>
      </c>
      <c r="O484" s="24">
        <f>VLOOKUP($A484,Data!AQ$7:AW$800,7,0)</f>
        <v>27.465565195685137</v>
      </c>
      <c r="P484" s="32">
        <f t="shared" si="458"/>
        <v>1.0878709851296353E-2</v>
      </c>
      <c r="Q484" s="33">
        <f t="shared" si="445"/>
        <v>1.093007175231997E-2</v>
      </c>
      <c r="R484" s="33">
        <f t="shared" si="446"/>
        <v>1.0952570529771055E-2</v>
      </c>
      <c r="S484" s="34">
        <f t="shared" si="459"/>
        <v>1.094149142799985E-2</v>
      </c>
      <c r="T484" s="33">
        <f t="shared" si="460"/>
        <v>1.0941518291032626E-2</v>
      </c>
      <c r="U484" s="33">
        <f t="shared" si="492"/>
        <v>1.0943230538013271E-2</v>
      </c>
      <c r="V484" s="33" t="e">
        <f t="shared" si="493"/>
        <v>#N/A</v>
      </c>
      <c r="W484" s="33">
        <f t="shared" si="494"/>
        <v>1.0921632496647016E-2</v>
      </c>
      <c r="X484" s="33">
        <f t="shared" si="495"/>
        <v>1.094855612927903E-2</v>
      </c>
      <c r="Y484" s="33">
        <f t="shared" si="496"/>
        <v>1.0941375321053437E-2</v>
      </c>
      <c r="Z484" s="33">
        <f t="shared" si="497"/>
        <v>1.0925904314629031E-2</v>
      </c>
      <c r="AA484" s="33">
        <f t="shared" si="498"/>
        <v>1.0927354338257755E-2</v>
      </c>
      <c r="AB484" s="33">
        <f t="shared" si="499"/>
        <v>1.0942961912718596E-2</v>
      </c>
      <c r="AC484" s="35">
        <f t="shared" si="500"/>
        <v>1.2396228006406051E-2</v>
      </c>
      <c r="AD484" s="32">
        <f t="shared" si="461"/>
        <v>1.1446538712656107E-5</v>
      </c>
      <c r="AE484" s="33">
        <f t="shared" si="462"/>
        <v>1.3158785693301311E-5</v>
      </c>
      <c r="AF484" s="33" t="e">
        <f t="shared" si="463"/>
        <v>#N/A</v>
      </c>
      <c r="AG484" s="33">
        <f t="shared" si="464"/>
        <v>-8.4392556729540047E-6</v>
      </c>
      <c r="AH484" s="33">
        <f t="shared" si="465"/>
        <v>1.8484376959060356E-5</v>
      </c>
      <c r="AI484" s="33">
        <f t="shared" si="466"/>
        <v>1.1303568733467273E-5</v>
      </c>
      <c r="AJ484" s="33">
        <f t="shared" si="467"/>
        <v>-4.1674376909384137E-6</v>
      </c>
      <c r="AK484" s="33">
        <f t="shared" si="468"/>
        <v>-2.7174140622143739E-6</v>
      </c>
      <c r="AL484" s="33">
        <f t="shared" si="469"/>
        <v>1.2890160398626449E-5</v>
      </c>
      <c r="AM484" s="35">
        <f t="shared" si="470"/>
        <v>1.4661562540860817E-3</v>
      </c>
      <c r="AN484" s="52">
        <f t="shared" si="471"/>
        <v>-1.105223873842931E-5</v>
      </c>
      <c r="AO484" s="34">
        <f t="shared" si="472"/>
        <v>-9.3399917577841052E-6</v>
      </c>
      <c r="AP484" s="34" t="e">
        <f t="shared" si="473"/>
        <v>#N/A</v>
      </c>
      <c r="AQ484" s="34">
        <f t="shared" si="474"/>
        <v>-3.0938033124039421E-5</v>
      </c>
      <c r="AR484" s="34">
        <f t="shared" si="475"/>
        <v>-4.0144004920250609E-6</v>
      </c>
      <c r="AS484" s="34">
        <f t="shared" si="476"/>
        <v>-1.1195208717618144E-5</v>
      </c>
      <c r="AT484" s="34">
        <f t="shared" si="477"/>
        <v>-2.666621514202383E-5</v>
      </c>
      <c r="AU484" s="34">
        <f t="shared" si="478"/>
        <v>-2.521619151329979E-5</v>
      </c>
      <c r="AV484" s="34">
        <f t="shared" si="479"/>
        <v>-9.6086170524589676E-6</v>
      </c>
      <c r="AW484" s="53">
        <f t="shared" si="480"/>
        <v>1.4436574766349963E-3</v>
      </c>
      <c r="AX484" s="52">
        <f t="shared" si="481"/>
        <v>2.6863032687174382E-8</v>
      </c>
      <c r="AY484" s="34">
        <f t="shared" si="482"/>
        <v>1.7391100133323789E-6</v>
      </c>
      <c r="AZ484" s="34" t="e">
        <f t="shared" si="483"/>
        <v>#N/A</v>
      </c>
      <c r="BA484" s="34">
        <f t="shared" si="484"/>
        <v>-1.9858931352922937E-5</v>
      </c>
      <c r="BB484" s="34">
        <f t="shared" si="485"/>
        <v>7.0647012790914232E-6</v>
      </c>
      <c r="BC484" s="34">
        <f t="shared" si="486"/>
        <v>-1.1610694650165954E-7</v>
      </c>
      <c r="BD484" s="34">
        <f t="shared" si="487"/>
        <v>-1.5587113370907346E-5</v>
      </c>
      <c r="BE484" s="34">
        <f t="shared" si="488"/>
        <v>-1.4137089742183306E-5</v>
      </c>
      <c r="BF484" s="34">
        <f t="shared" si="489"/>
        <v>1.4704847186575165E-6</v>
      </c>
      <c r="BG484" s="53">
        <f t="shared" si="490"/>
        <v>1.4547365784061128E-3</v>
      </c>
      <c r="BH484" s="32">
        <v>1.1446538712656107E-5</v>
      </c>
      <c r="BI484" s="33">
        <v>1.3158785693301311E-5</v>
      </c>
      <c r="BJ484" s="33"/>
      <c r="BK484" s="33">
        <v>-8.4392556729540047E-6</v>
      </c>
      <c r="BL484" s="33">
        <v>1.8484376959060356E-5</v>
      </c>
      <c r="BM484" s="33">
        <v>1.1303568733467273E-5</v>
      </c>
      <c r="BN484" s="33">
        <v>-4.1674376909384137E-6</v>
      </c>
      <c r="BO484" s="33">
        <v>-2.7174140622143739E-6</v>
      </c>
      <c r="BP484" s="33">
        <v>1.2890160398626449E-5</v>
      </c>
      <c r="BQ484" s="35">
        <v>1.4661562540860817E-3</v>
      </c>
      <c r="BR484" s="32">
        <v>-1.105223873842931E-5</v>
      </c>
      <c r="BS484" s="33">
        <v>-9.3399917577841052E-6</v>
      </c>
      <c r="BT484" s="33"/>
      <c r="BU484" s="33">
        <v>-3.0938033124039421E-5</v>
      </c>
      <c r="BV484" s="33">
        <v>-4.0144004920250609E-6</v>
      </c>
      <c r="BW484" s="33">
        <v>-1.1195208717618144E-5</v>
      </c>
      <c r="BX484" s="33">
        <v>-2.666621514202383E-5</v>
      </c>
      <c r="BY484" s="33">
        <v>-2.521619151329979E-5</v>
      </c>
      <c r="BZ484" s="33">
        <v>-9.6086170524589676E-6</v>
      </c>
      <c r="CA484" s="35">
        <v>1.4436574766349963E-3</v>
      </c>
      <c r="CB484" s="52">
        <v>2.6863032687174382E-8</v>
      </c>
      <c r="CC484" s="34">
        <v>1.7391100133323789E-6</v>
      </c>
      <c r="CD484" s="34"/>
      <c r="CE484" s="34">
        <v>-1.9858931352922937E-5</v>
      </c>
      <c r="CF484" s="34">
        <v>7.0647012790914232E-6</v>
      </c>
      <c r="CG484" s="34">
        <v>-1.1610694650165954E-7</v>
      </c>
      <c r="CH484" s="34">
        <v>-1.5587113370907346E-5</v>
      </c>
      <c r="CI484" s="34">
        <v>-1.4137089742183306E-5</v>
      </c>
      <c r="CJ484" s="34">
        <v>1.4704847186575165E-6</v>
      </c>
      <c r="CK484" s="53">
        <v>1.4547365784061128E-3</v>
      </c>
      <c r="CL484" s="33">
        <v>0</v>
      </c>
      <c r="CM484" s="33">
        <f t="shared" si="501"/>
        <v>6.6920730511557114E-3</v>
      </c>
      <c r="CN484" s="33">
        <f t="shared" si="448"/>
        <v>3.3372896499244131E-3</v>
      </c>
      <c r="CO484" s="33">
        <f t="shared" si="449"/>
        <v>2.6594226176044344E-3</v>
      </c>
      <c r="CP484" s="33">
        <f t="shared" si="450"/>
        <v>2.7058446060639341E-3</v>
      </c>
      <c r="CQ484" s="33"/>
      <c r="CR484" s="33">
        <f t="shared" si="451"/>
        <v>2.2083905942287263E-3</v>
      </c>
      <c r="CS484" s="33">
        <f t="shared" si="452"/>
        <v>5.6592859960402642E-3</v>
      </c>
      <c r="CT484" s="33">
        <f t="shared" si="453"/>
        <v>5.9809454633119596E-3</v>
      </c>
      <c r="CU484" s="33">
        <f t="shared" si="454"/>
        <v>2.4029434485175472E-3</v>
      </c>
      <c r="CV484" s="33">
        <f t="shared" si="455"/>
        <v>3.4971137214128145E-3</v>
      </c>
      <c r="CW484" s="33">
        <f t="shared" si="456"/>
        <v>4.6242344729507945E-3</v>
      </c>
      <c r="CX484" s="35">
        <f t="shared" si="457"/>
        <v>8.4660922929900018E-3</v>
      </c>
    </row>
    <row r="485" spans="1:102" x14ac:dyDescent="0.3">
      <c r="A485" s="21">
        <v>43510</v>
      </c>
      <c r="B485" s="22">
        <v>2745.73</v>
      </c>
      <c r="C485" s="23">
        <v>4873.71</v>
      </c>
      <c r="D485" s="23">
        <v>5473.3270000000002</v>
      </c>
      <c r="E485" s="23">
        <f t="shared" si="491"/>
        <v>4847.6707063721224</v>
      </c>
      <c r="F485" s="23">
        <f>VLOOKUP($A485,Data!S$7:T$800,2,0)</f>
        <v>269.04355700000002</v>
      </c>
      <c r="G485" s="23">
        <f>VLOOKUP($A485,Data!V$7:Y$800,4,0)</f>
        <v>26.536331009916001</v>
      </c>
      <c r="H485" s="23" t="e">
        <f>VLOOKUP($A485,Data!P$7:Q$800,2,0)</f>
        <v>#N/A</v>
      </c>
      <c r="I485" s="23">
        <f>VLOOKUP($A485,Data!K$7:N$800,4,0)</f>
        <v>50.539917652730253</v>
      </c>
      <c r="J485" s="23">
        <f>VLOOKUP($A485,Data!AA$7:AB$800,2,0)</f>
        <v>493.61759999999998</v>
      </c>
      <c r="K485" s="23">
        <f>VLOOKUP($A485,Data!AD$7:AE$800,2,0)</f>
        <v>49.874899999999997</v>
      </c>
      <c r="L485" s="23">
        <f>VLOOKUP($A485,Data!AL$7:AO$800,4,0)</f>
        <v>266.51240957623025</v>
      </c>
      <c r="M485" s="23">
        <f>VLOOKUP($A485,Data!AG$7:AJ$800,4,0)</f>
        <v>26.913734895640797</v>
      </c>
      <c r="N485" s="23">
        <f>VLOOKUP($A485,Data!AQ$7:AU$800,5,0)</f>
        <v>27.081226992292059</v>
      </c>
      <c r="O485" s="24">
        <f>VLOOKUP($A485,Data!AQ$7:AW$800,7,0)</f>
        <v>27.129264645493471</v>
      </c>
      <c r="P485" s="32">
        <f t="shared" si="458"/>
        <v>-2.6516238471793185E-3</v>
      </c>
      <c r="Q485" s="33">
        <f t="shared" si="445"/>
        <v>-2.4091798554082278E-3</v>
      </c>
      <c r="R485" s="33">
        <f t="shared" si="446"/>
        <v>-2.3038786605676931E-3</v>
      </c>
      <c r="S485" s="34">
        <f t="shared" si="459"/>
        <v>-2.3560404385594368E-3</v>
      </c>
      <c r="T485" s="33">
        <f t="shared" si="460"/>
        <v>-2.361010644920114E-3</v>
      </c>
      <c r="U485" s="33">
        <f t="shared" si="492"/>
        <v>-2.3590189759244984E-3</v>
      </c>
      <c r="V485" s="33" t="e">
        <f t="shared" si="493"/>
        <v>#N/A</v>
      </c>
      <c r="W485" s="33">
        <f t="shared" si="494"/>
        <v>-2.2940164404513519E-3</v>
      </c>
      <c r="X485" s="33">
        <f t="shared" si="495"/>
        <v>-2.3063768257132189E-3</v>
      </c>
      <c r="Y485" s="33">
        <f t="shared" si="496"/>
        <v>-2.3563440262278634E-3</v>
      </c>
      <c r="Z485" s="33">
        <f t="shared" si="497"/>
        <v>-2.3510201476117931E-3</v>
      </c>
      <c r="AA485" s="33">
        <f t="shared" si="498"/>
        <v>-2.3694106906070322E-3</v>
      </c>
      <c r="AB485" s="33">
        <f t="shared" si="499"/>
        <v>-2.4008745351404848E-3</v>
      </c>
      <c r="AC485" s="35">
        <f t="shared" si="500"/>
        <v>2.1031235538331305E-3</v>
      </c>
      <c r="AD485" s="32">
        <f t="shared" si="461"/>
        <v>4.8169210488113734E-5</v>
      </c>
      <c r="AE485" s="33">
        <f t="shared" si="462"/>
        <v>5.0160879483729381E-5</v>
      </c>
      <c r="AF485" s="33" t="e">
        <f t="shared" si="463"/>
        <v>#N/A</v>
      </c>
      <c r="AG485" s="33">
        <f t="shared" si="464"/>
        <v>1.1516341495687588E-4</v>
      </c>
      <c r="AH485" s="33">
        <f t="shared" si="465"/>
        <v>1.0280302969500887E-4</v>
      </c>
      <c r="AI485" s="33">
        <f t="shared" si="466"/>
        <v>5.2835829180364335E-5</v>
      </c>
      <c r="AJ485" s="33">
        <f t="shared" si="467"/>
        <v>5.8159707796434645E-5</v>
      </c>
      <c r="AK485" s="33">
        <f t="shared" si="468"/>
        <v>3.9769164801195522E-5</v>
      </c>
      <c r="AL485" s="33">
        <f t="shared" si="469"/>
        <v>8.3053202677429994E-6</v>
      </c>
      <c r="AM485" s="35">
        <f t="shared" si="470"/>
        <v>4.5123034092413583E-3</v>
      </c>
      <c r="AN485" s="52">
        <f t="shared" si="471"/>
        <v>-5.713198435242095E-5</v>
      </c>
      <c r="AO485" s="34">
        <f t="shared" si="472"/>
        <v>-5.5140315356805303E-5</v>
      </c>
      <c r="AP485" s="34" t="e">
        <f t="shared" si="473"/>
        <v>#N/A</v>
      </c>
      <c r="AQ485" s="34">
        <f t="shared" si="474"/>
        <v>9.8622201163411916E-6</v>
      </c>
      <c r="AR485" s="34">
        <f t="shared" si="475"/>
        <v>-2.4981651455258103E-6</v>
      </c>
      <c r="AS485" s="34">
        <f t="shared" si="476"/>
        <v>-5.2465365660170349E-5</v>
      </c>
      <c r="AT485" s="34">
        <f t="shared" si="477"/>
        <v>-4.7141487044100039E-5</v>
      </c>
      <c r="AU485" s="34">
        <f t="shared" si="478"/>
        <v>-6.5532030039339162E-5</v>
      </c>
      <c r="AV485" s="34">
        <f t="shared" si="479"/>
        <v>-9.6995874572791685E-5</v>
      </c>
      <c r="AW485" s="53">
        <f t="shared" si="480"/>
        <v>4.4070022144008236E-3</v>
      </c>
      <c r="AX485" s="52">
        <f t="shared" si="481"/>
        <v>-4.9702063608103586E-6</v>
      </c>
      <c r="AY485" s="34">
        <f t="shared" si="482"/>
        <v>-2.9785373651947111E-6</v>
      </c>
      <c r="AZ485" s="34" t="e">
        <f t="shared" si="483"/>
        <v>#N/A</v>
      </c>
      <c r="BA485" s="34">
        <f t="shared" si="484"/>
        <v>6.2023998107951783E-5</v>
      </c>
      <c r="BB485" s="34">
        <f t="shared" si="485"/>
        <v>4.9663612846084781E-5</v>
      </c>
      <c r="BC485" s="34">
        <f t="shared" si="486"/>
        <v>-3.0358766855975716E-7</v>
      </c>
      <c r="BD485" s="34">
        <f t="shared" si="487"/>
        <v>5.0202909475105528E-6</v>
      </c>
      <c r="BE485" s="34">
        <f t="shared" si="488"/>
        <v>-1.337025204772857E-5</v>
      </c>
      <c r="BF485" s="34">
        <f t="shared" si="489"/>
        <v>-4.4834096581181093E-5</v>
      </c>
      <c r="BG485" s="53">
        <f t="shared" si="490"/>
        <v>4.4591639923924342E-3</v>
      </c>
      <c r="BH485" s="32">
        <v>4.8169210488113734E-5</v>
      </c>
      <c r="BI485" s="33">
        <v>5.0160879483729381E-5</v>
      </c>
      <c r="BJ485" s="33"/>
      <c r="BK485" s="33">
        <v>1.1516341495687588E-4</v>
      </c>
      <c r="BL485" s="33">
        <v>1.0280302969500887E-4</v>
      </c>
      <c r="BM485" s="33">
        <v>5.2835829180364335E-5</v>
      </c>
      <c r="BN485" s="33">
        <v>5.8159707796434645E-5</v>
      </c>
      <c r="BO485" s="33">
        <v>3.9769164801195522E-5</v>
      </c>
      <c r="BP485" s="33">
        <v>8.3053202677429994E-6</v>
      </c>
      <c r="BQ485" s="35">
        <v>4.5123034092413583E-3</v>
      </c>
      <c r="BR485" s="32">
        <v>-5.713198435242095E-5</v>
      </c>
      <c r="BS485" s="33">
        <v>-5.5140315356805303E-5</v>
      </c>
      <c r="BT485" s="33"/>
      <c r="BU485" s="33">
        <v>9.8622201163411916E-6</v>
      </c>
      <c r="BV485" s="33">
        <v>-2.4981651455258103E-6</v>
      </c>
      <c r="BW485" s="33">
        <v>-5.2465365660170349E-5</v>
      </c>
      <c r="BX485" s="33">
        <v>-4.7141487044100039E-5</v>
      </c>
      <c r="BY485" s="33">
        <v>-6.5532030039339162E-5</v>
      </c>
      <c r="BZ485" s="33">
        <v>-9.6995874572791685E-5</v>
      </c>
      <c r="CA485" s="35">
        <v>4.4070022144008236E-3</v>
      </c>
      <c r="CB485" s="52">
        <v>-4.9702063608103586E-6</v>
      </c>
      <c r="CC485" s="34">
        <v>-2.9785373651947111E-6</v>
      </c>
      <c r="CD485" s="34"/>
      <c r="CE485" s="34">
        <v>6.2023998107951783E-5</v>
      </c>
      <c r="CF485" s="34">
        <v>4.9663612846084781E-5</v>
      </c>
      <c r="CG485" s="34">
        <v>-3.0358766855975716E-7</v>
      </c>
      <c r="CH485" s="34">
        <v>5.0202909475105528E-6</v>
      </c>
      <c r="CI485" s="34">
        <v>-1.337025204772857E-5</v>
      </c>
      <c r="CJ485" s="34">
        <v>-4.4834096581181093E-5</v>
      </c>
      <c r="CK485" s="53">
        <v>4.4591639923924342E-3</v>
      </c>
      <c r="CL485" s="33">
        <v>0</v>
      </c>
      <c r="CM485" s="33">
        <f t="shared" si="501"/>
        <v>6.6696690911940415E-3</v>
      </c>
      <c r="CN485" s="33">
        <f t="shared" si="448"/>
        <v>3.325955871914088E-3</v>
      </c>
      <c r="CO485" s="33">
        <f t="shared" si="449"/>
        <v>2.6480698541764269E-3</v>
      </c>
      <c r="CP485" s="33">
        <f t="shared" si="450"/>
        <v>2.6927930410267642E-3</v>
      </c>
      <c r="CQ485" s="33"/>
      <c r="CR485" s="33">
        <f t="shared" si="451"/>
        <v>2.2167571110527362E-3</v>
      </c>
      <c r="CS485" s="33">
        <f t="shared" si="452"/>
        <v>5.6408983291089676E-3</v>
      </c>
      <c r="CT485" s="33">
        <f t="shared" si="453"/>
        <v>5.9696973582894497E-3</v>
      </c>
      <c r="CU485" s="33">
        <f t="shared" si="454"/>
        <v>2.4070757511822638E-3</v>
      </c>
      <c r="CV485" s="33">
        <f t="shared" si="455"/>
        <v>3.4998111626847184E-3</v>
      </c>
      <c r="CW485" s="33">
        <f t="shared" si="456"/>
        <v>4.6114248803126312E-3</v>
      </c>
      <c r="CX485" s="35">
        <f t="shared" si="457"/>
        <v>7.0056276771146564E-3</v>
      </c>
    </row>
    <row r="486" spans="1:102" x14ac:dyDescent="0.3">
      <c r="A486" s="21">
        <v>43509</v>
      </c>
      <c r="B486" s="22">
        <v>2753.03</v>
      </c>
      <c r="C486" s="23">
        <v>4885.4799999999996</v>
      </c>
      <c r="D486" s="23">
        <v>5485.9660000000003</v>
      </c>
      <c r="E486" s="23">
        <f t="shared" si="491"/>
        <v>4859.1189872017412</v>
      </c>
      <c r="F486" s="23">
        <f>VLOOKUP($A486,Data!S$7:T$800,2,0)</f>
        <v>269.68027499999999</v>
      </c>
      <c r="G486" s="23">
        <f>VLOOKUP($A486,Data!V$7:Y$800,4,0)</f>
        <v>26.599078741409095</v>
      </c>
      <c r="H486" s="23" t="e">
        <f>VLOOKUP($A486,Data!P$7:Q$800,2,0)</f>
        <v>#N/A</v>
      </c>
      <c r="I486" s="23">
        <f>VLOOKUP($A486,Data!K$7:N$800,4,0)</f>
        <v>50.656123633154245</v>
      </c>
      <c r="J486" s="23">
        <f>VLOOKUP($A486,Data!AA$7:AB$800,2,0)</f>
        <v>494.75869999999998</v>
      </c>
      <c r="K486" s="23">
        <f>VLOOKUP($A486,Data!AD$7:AE$800,2,0)</f>
        <v>49.992699999999999</v>
      </c>
      <c r="L486" s="23">
        <f>VLOOKUP($A486,Data!AL$7:AO$800,4,0)</f>
        <v>267.14046218506968</v>
      </c>
      <c r="M486" s="23">
        <f>VLOOKUP($A486,Data!AG$7:AJ$800,4,0)</f>
        <v>26.977656042274884</v>
      </c>
      <c r="N486" s="23">
        <f>VLOOKUP($A486,Data!AQ$7:AU$800,5,0)</f>
        <v>27.146402097809375</v>
      </c>
      <c r="O486" s="24">
        <f>VLOOKUP($A486,Data!AQ$7:AW$800,7,0)</f>
        <v>27.072328194410705</v>
      </c>
      <c r="P486" s="32">
        <f t="shared" si="458"/>
        <v>3.0239768574686909E-3</v>
      </c>
      <c r="Q486" s="33">
        <f t="shared" si="445"/>
        <v>3.0818380977604143E-3</v>
      </c>
      <c r="R486" s="33">
        <f t="shared" si="446"/>
        <v>3.1055139695101985E-3</v>
      </c>
      <c r="S486" s="34">
        <f t="shared" si="459"/>
        <v>3.0932834027039722E-3</v>
      </c>
      <c r="T486" s="33">
        <f t="shared" si="460"/>
        <v>3.0825191308652133E-3</v>
      </c>
      <c r="U486" s="33">
        <f t="shared" si="492"/>
        <v>3.0825169937962471E-3</v>
      </c>
      <c r="V486" s="33" t="e">
        <f t="shared" si="493"/>
        <v>#N/A</v>
      </c>
      <c r="W486" s="33">
        <f t="shared" si="494"/>
        <v>3.06807286673072E-3</v>
      </c>
      <c r="X486" s="33">
        <f t="shared" si="495"/>
        <v>3.1026193949901248E-3</v>
      </c>
      <c r="Y486" s="33">
        <f t="shared" si="496"/>
        <v>3.0960062923368614E-3</v>
      </c>
      <c r="Z486" s="33">
        <f t="shared" si="497"/>
        <v>3.090657591520829E-3</v>
      </c>
      <c r="AA486" s="33">
        <f t="shared" si="498"/>
        <v>3.114540214637973E-3</v>
      </c>
      <c r="AB486" s="33">
        <f t="shared" si="499"/>
        <v>3.0928524410216429E-3</v>
      </c>
      <c r="AC486" s="35">
        <f t="shared" si="500"/>
        <v>-2.3107777926018036E-3</v>
      </c>
      <c r="AD486" s="32">
        <f t="shared" si="461"/>
        <v>6.8103310479905588E-7</v>
      </c>
      <c r="AE486" s="33">
        <f t="shared" si="462"/>
        <v>6.788960358328211E-7</v>
      </c>
      <c r="AF486" s="33" t="e">
        <f t="shared" si="463"/>
        <v>#N/A</v>
      </c>
      <c r="AG486" s="33">
        <f t="shared" si="464"/>
        <v>-1.3765231029694291E-5</v>
      </c>
      <c r="AH486" s="33">
        <f t="shared" si="465"/>
        <v>2.078129722971056E-5</v>
      </c>
      <c r="AI486" s="33">
        <f t="shared" si="466"/>
        <v>1.4168194576447135E-5</v>
      </c>
      <c r="AJ486" s="33">
        <f t="shared" si="467"/>
        <v>8.8194937604146872E-6</v>
      </c>
      <c r="AK486" s="33">
        <f t="shared" si="468"/>
        <v>3.2702116877558751E-5</v>
      </c>
      <c r="AL486" s="33">
        <f t="shared" si="469"/>
        <v>1.1014343261228632E-5</v>
      </c>
      <c r="AM486" s="35">
        <f t="shared" si="470"/>
        <v>-5.3926158903622179E-3</v>
      </c>
      <c r="AN486" s="52">
        <f t="shared" si="471"/>
        <v>-2.2994838644985194E-5</v>
      </c>
      <c r="AO486" s="34">
        <f t="shared" si="472"/>
        <v>-2.2996975713951429E-5</v>
      </c>
      <c r="AP486" s="34" t="e">
        <f t="shared" si="473"/>
        <v>#N/A</v>
      </c>
      <c r="AQ486" s="34">
        <f t="shared" si="474"/>
        <v>-3.7441102779478541E-5</v>
      </c>
      <c r="AR486" s="34">
        <f t="shared" si="475"/>
        <v>-2.8945745200736894E-6</v>
      </c>
      <c r="AS486" s="34">
        <f t="shared" si="476"/>
        <v>-9.5076771733371146E-6</v>
      </c>
      <c r="AT486" s="34">
        <f t="shared" si="477"/>
        <v>-1.4856377989369562E-5</v>
      </c>
      <c r="AU486" s="34">
        <f t="shared" si="478"/>
        <v>9.0262451277745015E-6</v>
      </c>
      <c r="AV486" s="34">
        <f t="shared" si="479"/>
        <v>-1.2661528488555618E-5</v>
      </c>
      <c r="AW486" s="53">
        <f t="shared" si="480"/>
        <v>-5.4162917621120021E-3</v>
      </c>
      <c r="AX486" s="52">
        <f t="shared" si="481"/>
        <v>-1.0764271838770156E-5</v>
      </c>
      <c r="AY486" s="34">
        <f t="shared" si="482"/>
        <v>-1.0766408907736391E-5</v>
      </c>
      <c r="AZ486" s="34" t="e">
        <f t="shared" si="483"/>
        <v>#N/A</v>
      </c>
      <c r="BA486" s="34">
        <f t="shared" si="484"/>
        <v>-2.5210535973263504E-5</v>
      </c>
      <c r="BB486" s="34">
        <f t="shared" si="485"/>
        <v>9.335992286141348E-6</v>
      </c>
      <c r="BC486" s="34">
        <f t="shared" si="486"/>
        <v>2.7228896328779228E-6</v>
      </c>
      <c r="BD486" s="34">
        <f t="shared" si="487"/>
        <v>-2.625811183154525E-6</v>
      </c>
      <c r="BE486" s="34">
        <f t="shared" si="488"/>
        <v>2.1256811933989539E-5</v>
      </c>
      <c r="BF486" s="34">
        <f t="shared" si="489"/>
        <v>-4.3096168234058041E-7</v>
      </c>
      <c r="BG486" s="53">
        <f t="shared" si="490"/>
        <v>-5.4040611953057871E-3</v>
      </c>
      <c r="BH486" s="32">
        <v>6.8103310479905588E-7</v>
      </c>
      <c r="BI486" s="33">
        <v>6.788960358328211E-7</v>
      </c>
      <c r="BJ486" s="33"/>
      <c r="BK486" s="33">
        <v>-1.3765231029694291E-5</v>
      </c>
      <c r="BL486" s="33">
        <v>2.078129722971056E-5</v>
      </c>
      <c r="BM486" s="33">
        <v>1.4168194576447135E-5</v>
      </c>
      <c r="BN486" s="33">
        <v>8.8194937604146872E-6</v>
      </c>
      <c r="BO486" s="33">
        <v>3.2702116877558751E-5</v>
      </c>
      <c r="BP486" s="33">
        <v>1.1014343261228632E-5</v>
      </c>
      <c r="BQ486" s="35">
        <v>-5.3926158903622179E-3</v>
      </c>
      <c r="BR486" s="32">
        <v>-2.2994838644985194E-5</v>
      </c>
      <c r="BS486" s="33">
        <v>-2.2996975713951429E-5</v>
      </c>
      <c r="BT486" s="33"/>
      <c r="BU486" s="33">
        <v>-3.7441102779478541E-5</v>
      </c>
      <c r="BV486" s="33">
        <v>-2.8945745200736894E-6</v>
      </c>
      <c r="BW486" s="33">
        <v>-9.5076771733371146E-6</v>
      </c>
      <c r="BX486" s="33">
        <v>-1.4856377989369562E-5</v>
      </c>
      <c r="BY486" s="33">
        <v>9.0262451277745015E-6</v>
      </c>
      <c r="BZ486" s="33">
        <v>-1.2661528488555618E-5</v>
      </c>
      <c r="CA486" s="35">
        <v>-5.4162917621120021E-3</v>
      </c>
      <c r="CB486" s="52">
        <v>-1.0764271838770156E-5</v>
      </c>
      <c r="CC486" s="34">
        <v>-1.0766408907736391E-5</v>
      </c>
      <c r="CD486" s="34"/>
      <c r="CE486" s="34">
        <v>-2.5210535973263504E-5</v>
      </c>
      <c r="CF486" s="34">
        <v>9.335992286141348E-6</v>
      </c>
      <c r="CG486" s="34">
        <v>2.7228896328779228E-6</v>
      </c>
      <c r="CH486" s="34">
        <v>-2.625811183154525E-6</v>
      </c>
      <c r="CI486" s="34">
        <v>2.1256811933989539E-5</v>
      </c>
      <c r="CJ486" s="34">
        <v>-4.3096168234058041E-7</v>
      </c>
      <c r="CK486" s="53">
        <v>-5.4040611953057871E-3</v>
      </c>
      <c r="CL486" s="33">
        <v>0</v>
      </c>
      <c r="CM486" s="33">
        <f t="shared" si="501"/>
        <v>6.5634207890330476E-3</v>
      </c>
      <c r="CN486" s="33">
        <f t="shared" si="448"/>
        <v>3.2725138040370361E-3</v>
      </c>
      <c r="CO486" s="33">
        <f t="shared" si="449"/>
        <v>2.5996587892145318E-3</v>
      </c>
      <c r="CP486" s="33">
        <f t="shared" si="450"/>
        <v>2.6423781590125817E-3</v>
      </c>
      <c r="CQ486" s="33"/>
      <c r="CR486" s="33">
        <f t="shared" si="451"/>
        <v>2.1010730255830445E-3</v>
      </c>
      <c r="CS486" s="33">
        <f t="shared" si="452"/>
        <v>5.537276406775371E-3</v>
      </c>
      <c r="CT486" s="33">
        <f t="shared" si="453"/>
        <v>5.9164205767734401E-3</v>
      </c>
      <c r="CU486" s="33">
        <f t="shared" si="454"/>
        <v>2.3486386617892485E-3</v>
      </c>
      <c r="CV486" s="33">
        <f t="shared" si="455"/>
        <v>3.4598080294652167E-3</v>
      </c>
      <c r="CW486" s="33">
        <f t="shared" si="456"/>
        <v>4.6030611804905863E-3</v>
      </c>
      <c r="CX486" s="35">
        <f t="shared" si="457"/>
        <v>2.4712491085916444E-3</v>
      </c>
    </row>
    <row r="487" spans="1:102" x14ac:dyDescent="0.3">
      <c r="A487" s="21">
        <v>43508</v>
      </c>
      <c r="B487" s="22">
        <v>2744.73</v>
      </c>
      <c r="C487" s="23">
        <v>4870.47</v>
      </c>
      <c r="D487" s="23">
        <v>5468.982</v>
      </c>
      <c r="E487" s="23">
        <f t="shared" si="491"/>
        <v>4844.1347057160874</v>
      </c>
      <c r="F487" s="23">
        <f>VLOOKUP($A487,Data!S$7:T$800,2,0)</f>
        <v>268.85153500000001</v>
      </c>
      <c r="G487" s="23">
        <f>VLOOKUP($A487,Data!V$7:Y$800,4,0)</f>
        <v>26.517338594561114</v>
      </c>
      <c r="H487" s="23" t="e">
        <f>VLOOKUP($A487,Data!P$7:Q$800,2,0)</f>
        <v>#N/A</v>
      </c>
      <c r="I487" s="23">
        <f>VLOOKUP($A487,Data!K$7:N$800,4,0)</f>
        <v>50.501182325922265</v>
      </c>
      <c r="J487" s="23">
        <f>VLOOKUP($A487,Data!AA$7:AB$800,2,0)</f>
        <v>493.22840000000002</v>
      </c>
      <c r="K487" s="23">
        <f>VLOOKUP($A487,Data!AD$7:AE$800,2,0)</f>
        <v>49.8384</v>
      </c>
      <c r="L487" s="23">
        <f>VLOOKUP($A487,Data!AL$7:AO$800,4,0)</f>
        <v>266.31736639486752</v>
      </c>
      <c r="M487" s="23">
        <f>VLOOKUP($A487,Data!AG$7:AJ$800,4,0)</f>
        <v>26.893893928107587</v>
      </c>
      <c r="N487" s="23">
        <f>VLOOKUP($A487,Data!AQ$7:AU$800,5,0)</f>
        <v>27.062701156476926</v>
      </c>
      <c r="O487" s="24">
        <f>VLOOKUP($A487,Data!AQ$7:AW$800,7,0)</f>
        <v>27.135031221959967</v>
      </c>
      <c r="P487" s="32">
        <f t="shared" si="458"/>
        <v>1.2890250202966858E-2</v>
      </c>
      <c r="Q487" s="33">
        <f t="shared" si="445"/>
        <v>1.2938152262980784E-2</v>
      </c>
      <c r="R487" s="33">
        <f t="shared" si="446"/>
        <v>1.2961279524890124E-2</v>
      </c>
      <c r="S487" s="34">
        <f t="shared" si="459"/>
        <v>1.2950625126601634E-2</v>
      </c>
      <c r="T487" s="33">
        <f t="shared" si="460"/>
        <v>1.2953607671604583E-2</v>
      </c>
      <c r="U487" s="33">
        <f t="shared" si="492"/>
        <v>1.2955431034470166E-2</v>
      </c>
      <c r="V487" s="33" t="e">
        <f t="shared" si="493"/>
        <v>#N/A</v>
      </c>
      <c r="W487" s="33">
        <f t="shared" si="494"/>
        <v>1.3014763014763009E-2</v>
      </c>
      <c r="X487" s="33">
        <f t="shared" si="495"/>
        <v>1.2959050222788981E-2</v>
      </c>
      <c r="Y487" s="33">
        <f t="shared" si="496"/>
        <v>1.2950903636496758E-2</v>
      </c>
      <c r="Z487" s="33">
        <f t="shared" si="497"/>
        <v>1.2937161254040319E-2</v>
      </c>
      <c r="AA487" s="33">
        <f t="shared" si="498"/>
        <v>1.29769250025773E-2</v>
      </c>
      <c r="AB487" s="33">
        <f t="shared" si="499"/>
        <v>1.2948191231826778E-2</v>
      </c>
      <c r="AC487" s="35">
        <f t="shared" si="500"/>
        <v>1.5529396701835507E-2</v>
      </c>
      <c r="AD487" s="32">
        <f t="shared" si="461"/>
        <v>1.5455408623799016E-5</v>
      </c>
      <c r="AE487" s="33">
        <f t="shared" si="462"/>
        <v>1.7278771489381839E-5</v>
      </c>
      <c r="AF487" s="33" t="e">
        <f t="shared" si="463"/>
        <v>#N/A</v>
      </c>
      <c r="AG487" s="33">
        <f t="shared" si="464"/>
        <v>7.661075178222454E-5</v>
      </c>
      <c r="AH487" s="33">
        <f t="shared" si="465"/>
        <v>2.0897959808197086E-5</v>
      </c>
      <c r="AI487" s="33">
        <f t="shared" si="466"/>
        <v>1.2751373515973441E-5</v>
      </c>
      <c r="AJ487" s="33">
        <f t="shared" si="467"/>
        <v>-9.9100894046522114E-7</v>
      </c>
      <c r="AK487" s="33">
        <f t="shared" si="468"/>
        <v>3.8772739596515393E-5</v>
      </c>
      <c r="AL487" s="33">
        <f t="shared" si="469"/>
        <v>1.0038968845993423E-5</v>
      </c>
      <c r="AM487" s="35">
        <f t="shared" si="470"/>
        <v>2.5912444388547229E-3</v>
      </c>
      <c r="AN487" s="52">
        <f t="shared" si="471"/>
        <v>-7.6718532855402088E-6</v>
      </c>
      <c r="AO487" s="34">
        <f t="shared" si="472"/>
        <v>-5.8484904199573862E-6</v>
      </c>
      <c r="AP487" s="34" t="e">
        <f t="shared" si="473"/>
        <v>#N/A</v>
      </c>
      <c r="AQ487" s="34">
        <f t="shared" si="474"/>
        <v>5.3483489872885315E-5</v>
      </c>
      <c r="AR487" s="34">
        <f t="shared" si="475"/>
        <v>-2.2293021011421388E-6</v>
      </c>
      <c r="AS487" s="34">
        <f t="shared" si="476"/>
        <v>-1.0375888393365784E-5</v>
      </c>
      <c r="AT487" s="34">
        <f t="shared" si="477"/>
        <v>-2.4118270849804446E-5</v>
      </c>
      <c r="AU487" s="34">
        <f t="shared" si="478"/>
        <v>1.5645477687176168E-5</v>
      </c>
      <c r="AV487" s="34">
        <f t="shared" si="479"/>
        <v>-1.3088293063345802E-5</v>
      </c>
      <c r="AW487" s="53">
        <f t="shared" si="480"/>
        <v>2.5681171769453837E-3</v>
      </c>
      <c r="AX487" s="52">
        <f t="shared" si="481"/>
        <v>2.9825450029719036E-6</v>
      </c>
      <c r="AY487" s="34">
        <f t="shared" si="482"/>
        <v>4.8059078685547263E-6</v>
      </c>
      <c r="AZ487" s="34" t="e">
        <f t="shared" si="483"/>
        <v>#N/A</v>
      </c>
      <c r="BA487" s="34">
        <f t="shared" si="484"/>
        <v>6.4137888161397427E-5</v>
      </c>
      <c r="BB487" s="34">
        <f t="shared" si="485"/>
        <v>8.4250961873699737E-6</v>
      </c>
      <c r="BC487" s="34">
        <f t="shared" si="486"/>
        <v>2.7850989514632829E-7</v>
      </c>
      <c r="BD487" s="34">
        <f t="shared" si="487"/>
        <v>-1.3463872561292334E-5</v>
      </c>
      <c r="BE487" s="34">
        <f t="shared" si="488"/>
        <v>2.6299875975688281E-5</v>
      </c>
      <c r="BF487" s="34">
        <f t="shared" si="489"/>
        <v>-2.4338947748336892E-6</v>
      </c>
      <c r="BG487" s="53">
        <f t="shared" si="490"/>
        <v>2.5787715752338958E-3</v>
      </c>
      <c r="BH487" s="32">
        <v>1.5455408623799016E-5</v>
      </c>
      <c r="BI487" s="33">
        <v>1.7278771489381839E-5</v>
      </c>
      <c r="BJ487" s="33"/>
      <c r="BK487" s="33">
        <v>7.661075178222454E-5</v>
      </c>
      <c r="BL487" s="33">
        <v>2.0897959808197086E-5</v>
      </c>
      <c r="BM487" s="33">
        <v>1.2751373515973441E-5</v>
      </c>
      <c r="BN487" s="33">
        <v>-9.9100894046522114E-7</v>
      </c>
      <c r="BO487" s="33">
        <v>3.8772739596515393E-5</v>
      </c>
      <c r="BP487" s="33">
        <v>1.0038968845993423E-5</v>
      </c>
      <c r="BQ487" s="35">
        <v>2.5912444388547229E-3</v>
      </c>
      <c r="BR487" s="32">
        <v>-7.6718532855402088E-6</v>
      </c>
      <c r="BS487" s="33">
        <v>-5.8484904199573862E-6</v>
      </c>
      <c r="BT487" s="33"/>
      <c r="BU487" s="33">
        <v>5.3483489872885315E-5</v>
      </c>
      <c r="BV487" s="33">
        <v>-2.2293021011421388E-6</v>
      </c>
      <c r="BW487" s="33">
        <v>-1.0375888393365784E-5</v>
      </c>
      <c r="BX487" s="33">
        <v>-2.4118270849804446E-5</v>
      </c>
      <c r="BY487" s="33">
        <v>1.5645477687176168E-5</v>
      </c>
      <c r="BZ487" s="33">
        <v>-1.3088293063345802E-5</v>
      </c>
      <c r="CA487" s="35">
        <v>2.5681171769453837E-3</v>
      </c>
      <c r="CB487" s="52">
        <v>2.9825450029719036E-6</v>
      </c>
      <c r="CC487" s="34">
        <v>4.8059078685547263E-6</v>
      </c>
      <c r="CD487" s="34"/>
      <c r="CE487" s="34">
        <v>6.4137888161397427E-5</v>
      </c>
      <c r="CF487" s="34">
        <v>8.4250961873699737E-6</v>
      </c>
      <c r="CG487" s="34">
        <v>2.7850989514632829E-7</v>
      </c>
      <c r="CH487" s="34">
        <v>-1.3463872561292334E-5</v>
      </c>
      <c r="CI487" s="34">
        <v>2.6299875975688281E-5</v>
      </c>
      <c r="CJ487" s="34">
        <v>-2.4338947748336892E-6</v>
      </c>
      <c r="CK487" s="53">
        <v>2.5787715752338958E-3</v>
      </c>
      <c r="CL487" s="33">
        <v>0</v>
      </c>
      <c r="CM487" s="33">
        <f t="shared" si="501"/>
        <v>6.5396633017829053E-3</v>
      </c>
      <c r="CN487" s="33">
        <f t="shared" si="448"/>
        <v>3.2610664540724255E-3</v>
      </c>
      <c r="CO487" s="33">
        <f t="shared" si="449"/>
        <v>2.5989780839430487E-3</v>
      </c>
      <c r="CP487" s="33">
        <f t="shared" si="450"/>
        <v>2.6416995608669058E-3</v>
      </c>
      <c r="CQ487" s="33"/>
      <c r="CR487" s="33">
        <f t="shared" si="451"/>
        <v>2.1148249863507385E-3</v>
      </c>
      <c r="CS487" s="33">
        <f t="shared" si="452"/>
        <v>5.5164446707069992E-3</v>
      </c>
      <c r="CT487" s="33">
        <f t="shared" si="453"/>
        <v>5.9022125453538354E-3</v>
      </c>
      <c r="CU487" s="33">
        <f t="shared" si="454"/>
        <v>2.3398256920963423E-3</v>
      </c>
      <c r="CV487" s="33">
        <f t="shared" si="455"/>
        <v>3.4270946566563598E-3</v>
      </c>
      <c r="CW487" s="33">
        <f t="shared" si="456"/>
        <v>4.5920302545594538E-3</v>
      </c>
      <c r="CX487" s="35">
        <f t="shared" si="457"/>
        <v>7.8897123607188924E-3</v>
      </c>
    </row>
    <row r="488" spans="1:102" x14ac:dyDescent="0.3">
      <c r="A488" s="21">
        <v>43507</v>
      </c>
      <c r="B488" s="22">
        <v>2709.8</v>
      </c>
      <c r="C488" s="23">
        <v>4808.26</v>
      </c>
      <c r="D488" s="23">
        <v>5399.0039999999999</v>
      </c>
      <c r="E488" s="23">
        <f t="shared" si="491"/>
        <v>4782.2021977731174</v>
      </c>
      <c r="F488" s="23">
        <f>VLOOKUP($A488,Data!S$7:T$800,2,0)</f>
        <v>265.41347300000001</v>
      </c>
      <c r="G488" s="23">
        <f>VLOOKUP($A488,Data!V$7:Y$800,4,0)</f>
        <v>26.178188873996717</v>
      </c>
      <c r="H488" s="23" t="e">
        <f>VLOOKUP($A488,Data!P$7:Q$800,2,0)</f>
        <v>#N/A</v>
      </c>
      <c r="I488" s="23">
        <f>VLOOKUP($A488,Data!K$7:N$800,4,0)</f>
        <v>49.852365601888366</v>
      </c>
      <c r="J488" s="23">
        <f>VLOOKUP($A488,Data!AA$7:AB$800,2,0)</f>
        <v>486.91840000000002</v>
      </c>
      <c r="K488" s="23">
        <f>VLOOKUP($A488,Data!AD$7:AE$800,2,0)</f>
        <v>49.2012</v>
      </c>
      <c r="L488" s="23">
        <f>VLOOKUP($A488,Data!AL$7:AO$800,4,0)</f>
        <v>262.91597996578611</v>
      </c>
      <c r="M488" s="23">
        <f>VLOOKUP($A488,Data!AG$7:AJ$800,4,0)</f>
        <v>26.549364812075225</v>
      </c>
      <c r="N488" s="23">
        <f>VLOOKUP($A488,Data!AQ$7:AU$800,5,0)</f>
        <v>26.716767343813011</v>
      </c>
      <c r="O488" s="24">
        <f>VLOOKUP($A488,Data!AQ$7:AW$800,7,0)</f>
        <v>26.720084430925585</v>
      </c>
      <c r="P488" s="32">
        <f t="shared" si="458"/>
        <v>7.0904175960539995E-4</v>
      </c>
      <c r="Q488" s="33">
        <f t="shared" si="445"/>
        <v>7.1803047362961614E-4</v>
      </c>
      <c r="R488" s="33">
        <f t="shared" si="446"/>
        <v>7.2065178950730946E-4</v>
      </c>
      <c r="S488" s="34">
        <f t="shared" si="459"/>
        <v>7.1891028502202303E-4</v>
      </c>
      <c r="T488" s="33">
        <f t="shared" si="460"/>
        <v>7.137622595068116E-4</v>
      </c>
      <c r="U488" s="33">
        <f t="shared" si="492"/>
        <v>7.1394945080860417E-4</v>
      </c>
      <c r="V488" s="33" t="e">
        <f t="shared" si="493"/>
        <v>#N/A</v>
      </c>
      <c r="W488" s="33">
        <f t="shared" si="494"/>
        <v>5.8309037900872163E-4</v>
      </c>
      <c r="X488" s="33">
        <f t="shared" si="495"/>
        <v>7.1541563469867953E-4</v>
      </c>
      <c r="Y488" s="33">
        <f t="shared" si="496"/>
        <v>7.2408350554042933E-4</v>
      </c>
      <c r="Z488" s="33">
        <f t="shared" si="497"/>
        <v>7.1139545621501377E-4</v>
      </c>
      <c r="AA488" s="33">
        <f t="shared" si="498"/>
        <v>6.9258200465660558E-4</v>
      </c>
      <c r="AB488" s="33">
        <f t="shared" si="499"/>
        <v>7.4864083878378729E-4</v>
      </c>
      <c r="AC488" s="35">
        <f t="shared" si="500"/>
        <v>1.3060127122803689E-3</v>
      </c>
      <c r="AD488" s="32">
        <f t="shared" si="461"/>
        <v>-4.2682141228045367E-6</v>
      </c>
      <c r="AE488" s="33">
        <f t="shared" si="462"/>
        <v>-4.0810228210119703E-6</v>
      </c>
      <c r="AF488" s="33" t="e">
        <f t="shared" si="463"/>
        <v>#N/A</v>
      </c>
      <c r="AG488" s="33">
        <f t="shared" si="464"/>
        <v>-1.3494009462089451E-4</v>
      </c>
      <c r="AH488" s="33">
        <f t="shared" si="465"/>
        <v>-2.6148389309366138E-6</v>
      </c>
      <c r="AI488" s="33">
        <f t="shared" si="466"/>
        <v>6.0530319108131891E-6</v>
      </c>
      <c r="AJ488" s="33">
        <f t="shared" si="467"/>
        <v>-6.6350174146023733E-6</v>
      </c>
      <c r="AK488" s="33">
        <f t="shared" si="468"/>
        <v>-2.5448468973010563E-5</v>
      </c>
      <c r="AL488" s="33">
        <f t="shared" si="469"/>
        <v>3.0610365154171149E-5</v>
      </c>
      <c r="AM488" s="35">
        <f t="shared" si="470"/>
        <v>5.8798223865075272E-4</v>
      </c>
      <c r="AN488" s="52">
        <f t="shared" si="471"/>
        <v>-6.8895300004978566E-6</v>
      </c>
      <c r="AO488" s="34">
        <f t="shared" si="472"/>
        <v>-6.7023386987052902E-6</v>
      </c>
      <c r="AP488" s="34" t="e">
        <f t="shared" si="473"/>
        <v>#N/A</v>
      </c>
      <c r="AQ488" s="34">
        <f t="shared" si="474"/>
        <v>-1.3756141049858783E-4</v>
      </c>
      <c r="AR488" s="34">
        <f t="shared" si="475"/>
        <v>-5.2361548086299337E-6</v>
      </c>
      <c r="AS488" s="34">
        <f t="shared" si="476"/>
        <v>3.4317160331198693E-6</v>
      </c>
      <c r="AT488" s="34">
        <f t="shared" si="477"/>
        <v>-9.2563332922956931E-6</v>
      </c>
      <c r="AU488" s="34">
        <f t="shared" si="478"/>
        <v>-2.8069784850703883E-5</v>
      </c>
      <c r="AV488" s="34">
        <f t="shared" si="479"/>
        <v>2.7989049276477829E-5</v>
      </c>
      <c r="AW488" s="53">
        <f t="shared" si="480"/>
        <v>5.853609227730594E-4</v>
      </c>
      <c r="AX488" s="52">
        <f t="shared" si="481"/>
        <v>-5.1480255152114296E-6</v>
      </c>
      <c r="AY488" s="34">
        <f t="shared" si="482"/>
        <v>-4.9608342134188632E-6</v>
      </c>
      <c r="AZ488" s="34" t="e">
        <f t="shared" si="483"/>
        <v>#N/A</v>
      </c>
      <c r="BA488" s="34">
        <f t="shared" si="484"/>
        <v>-1.3581990601330141E-4</v>
      </c>
      <c r="BB488" s="34">
        <f t="shared" si="485"/>
        <v>-3.4946503233435067E-6</v>
      </c>
      <c r="BC488" s="34">
        <f t="shared" si="486"/>
        <v>5.1732205184062963E-6</v>
      </c>
      <c r="BD488" s="34">
        <f t="shared" si="487"/>
        <v>-7.5148288070092661E-6</v>
      </c>
      <c r="BE488" s="34">
        <f t="shared" si="488"/>
        <v>-2.6328280365417456E-5</v>
      </c>
      <c r="BF488" s="34">
        <f t="shared" si="489"/>
        <v>2.9730553761764256E-5</v>
      </c>
      <c r="BG488" s="53">
        <f t="shared" si="490"/>
        <v>5.8710242725834583E-4</v>
      </c>
      <c r="BH488" s="32">
        <v>-4.2682141228045367E-6</v>
      </c>
      <c r="BI488" s="33">
        <v>-4.0810228210119703E-6</v>
      </c>
      <c r="BJ488" s="33"/>
      <c r="BK488" s="33">
        <v>-1.3494009462089451E-4</v>
      </c>
      <c r="BL488" s="33">
        <v>-2.6148389309366138E-6</v>
      </c>
      <c r="BM488" s="33">
        <v>6.0530319108131891E-6</v>
      </c>
      <c r="BN488" s="33">
        <v>-6.6350174146023733E-6</v>
      </c>
      <c r="BO488" s="33">
        <v>-2.5448468973010563E-5</v>
      </c>
      <c r="BP488" s="33">
        <v>3.0610365154171149E-5</v>
      </c>
      <c r="BQ488" s="35">
        <v>5.8798223865075272E-4</v>
      </c>
      <c r="BR488" s="32">
        <v>-6.8895300004978566E-6</v>
      </c>
      <c r="BS488" s="33">
        <v>-6.7023386987052902E-6</v>
      </c>
      <c r="BT488" s="33"/>
      <c r="BU488" s="33">
        <v>-1.3756141049858783E-4</v>
      </c>
      <c r="BV488" s="33">
        <v>-5.2361548086299337E-6</v>
      </c>
      <c r="BW488" s="33">
        <v>3.4317160331198693E-6</v>
      </c>
      <c r="BX488" s="33">
        <v>-9.2563332922956931E-6</v>
      </c>
      <c r="BY488" s="33">
        <v>-2.8069784850703883E-5</v>
      </c>
      <c r="BZ488" s="33">
        <v>2.7989049276477829E-5</v>
      </c>
      <c r="CA488" s="35">
        <v>5.853609227730594E-4</v>
      </c>
      <c r="CB488" s="52">
        <v>-5.1480255152114296E-6</v>
      </c>
      <c r="CC488" s="34">
        <v>-4.9608342134188632E-6</v>
      </c>
      <c r="CD488" s="34"/>
      <c r="CE488" s="34">
        <v>-1.3581990601330141E-4</v>
      </c>
      <c r="CF488" s="34">
        <v>-3.4946503233435067E-6</v>
      </c>
      <c r="CG488" s="34">
        <v>5.1732205184062963E-6</v>
      </c>
      <c r="CH488" s="34">
        <v>-7.5148288070092661E-6</v>
      </c>
      <c r="CI488" s="34">
        <v>-2.6328280365417456E-5</v>
      </c>
      <c r="CJ488" s="34">
        <v>2.9730553761764256E-5</v>
      </c>
      <c r="CK488" s="53">
        <v>5.8710242725834583E-4</v>
      </c>
      <c r="CL488" s="33">
        <v>0</v>
      </c>
      <c r="CM488" s="33">
        <f t="shared" si="501"/>
        <v>6.5166826539673206E-3</v>
      </c>
      <c r="CN488" s="33">
        <f t="shared" si="448"/>
        <v>3.2487129018383687E-3</v>
      </c>
      <c r="CO488" s="33">
        <f t="shared" si="449"/>
        <v>2.583680663829524E-3</v>
      </c>
      <c r="CP488" s="33">
        <f t="shared" si="450"/>
        <v>2.6245967187461527E-3</v>
      </c>
      <c r="CQ488" s="33"/>
      <c r="CR488" s="33">
        <f t="shared" si="451"/>
        <v>2.0390385586328552E-3</v>
      </c>
      <c r="CS488" s="33">
        <f t="shared" si="452"/>
        <v>5.495700256367142E-3</v>
      </c>
      <c r="CT488" s="33">
        <f t="shared" si="453"/>
        <v>5.8895499031794696E-3</v>
      </c>
      <c r="CU488" s="33">
        <f t="shared" si="454"/>
        <v>2.3408063331138429E-3</v>
      </c>
      <c r="CV488" s="33">
        <f t="shared" si="455"/>
        <v>3.388687446694405E-3</v>
      </c>
      <c r="CW488" s="33">
        <f t="shared" si="456"/>
        <v>4.5820741006497023E-3</v>
      </c>
      <c r="CX488" s="35">
        <f t="shared" si="457"/>
        <v>5.3179614881042614E-3</v>
      </c>
    </row>
    <row r="489" spans="1:102" x14ac:dyDescent="0.3">
      <c r="A489" s="21">
        <v>43504</v>
      </c>
      <c r="B489" s="22">
        <v>2707.88</v>
      </c>
      <c r="C489" s="23">
        <v>4804.8100000000004</v>
      </c>
      <c r="D489" s="23">
        <v>5395.116</v>
      </c>
      <c r="E489" s="23">
        <f t="shared" si="491"/>
        <v>4778.7666932476213</v>
      </c>
      <c r="F489" s="23">
        <f>VLOOKUP($A489,Data!S$7:T$800,2,0)</f>
        <v>265.22416600000003</v>
      </c>
      <c r="G489" s="23">
        <f>VLOOKUP($A489,Data!V$7:Y$800,4,0)</f>
        <v>26.159512304553463</v>
      </c>
      <c r="H489" s="23" t="e">
        <f>VLOOKUP($A489,Data!P$7:Q$800,2,0)</f>
        <v>#N/A</v>
      </c>
      <c r="I489" s="23">
        <f>VLOOKUP($A489,Data!K$7:N$800,4,0)</f>
        <v>49.823314106782377</v>
      </c>
      <c r="J489" s="23">
        <f>VLOOKUP($A489,Data!AA$7:AB$800,2,0)</f>
        <v>486.57029999999997</v>
      </c>
      <c r="K489" s="23">
        <f>VLOOKUP($A489,Data!AD$7:AE$800,2,0)</f>
        <v>49.165599999999998</v>
      </c>
      <c r="L489" s="23">
        <f>VLOOKUP($A489,Data!AL$7:AO$800,4,0)</f>
        <v>262.72907569512103</v>
      </c>
      <c r="M489" s="23">
        <f>VLOOKUP($A489,Data!AG$7:AJ$800,4,0)</f>
        <v>26.530989925886832</v>
      </c>
      <c r="N489" s="23">
        <f>VLOOKUP($A489,Data!AQ$7:AU$800,5,0)</f>
        <v>26.696781043259957</v>
      </c>
      <c r="O489" s="24">
        <f>VLOOKUP($A489,Data!AQ$7:AW$800,7,0)</f>
        <v>26.68523317716604</v>
      </c>
      <c r="P489" s="32">
        <f t="shared" si="458"/>
        <v>6.7626244895691023E-4</v>
      </c>
      <c r="Q489" s="33">
        <f t="shared" si="445"/>
        <v>9.0824818506618499E-4</v>
      </c>
      <c r="R489" s="33">
        <f t="shared" si="446"/>
        <v>1.007294115595192E-3</v>
      </c>
      <c r="S489" s="34">
        <f t="shared" si="459"/>
        <v>9.5763936559944973E-4</v>
      </c>
      <c r="T489" s="33">
        <f t="shared" si="460"/>
        <v>9.5409557436010317E-4</v>
      </c>
      <c r="U489" s="33">
        <f t="shared" si="492"/>
        <v>9.5355704172495059E-4</v>
      </c>
      <c r="V489" s="33" t="e">
        <f t="shared" si="493"/>
        <v>#N/A</v>
      </c>
      <c r="W489" s="33">
        <f t="shared" si="494"/>
        <v>9.7276264591461548E-4</v>
      </c>
      <c r="X489" s="33">
        <f t="shared" si="495"/>
        <v>1.003121485294578E-3</v>
      </c>
      <c r="Y489" s="33">
        <f t="shared" si="496"/>
        <v>9.2426333769002333E-4</v>
      </c>
      <c r="Z489" s="33">
        <f t="shared" si="497"/>
        <v>9.224557625429064E-4</v>
      </c>
      <c r="AA489" s="33">
        <f t="shared" si="498"/>
        <v>9.3659889230579552E-4</v>
      </c>
      <c r="AB489" s="33">
        <f t="shared" si="499"/>
        <v>9.1897616398206594E-4</v>
      </c>
      <c r="AC489" s="35">
        <f t="shared" si="500"/>
        <v>1.6768144256380513E-3</v>
      </c>
      <c r="AD489" s="32">
        <f t="shared" si="461"/>
        <v>4.5847389293918184E-5</v>
      </c>
      <c r="AE489" s="33">
        <f t="shared" si="462"/>
        <v>4.5308856658765606E-5</v>
      </c>
      <c r="AF489" s="33" t="e">
        <f t="shared" si="463"/>
        <v>#N/A</v>
      </c>
      <c r="AG489" s="33">
        <f t="shared" si="464"/>
        <v>6.4514460848430488E-5</v>
      </c>
      <c r="AH489" s="33">
        <f t="shared" si="465"/>
        <v>9.487330022839302E-5</v>
      </c>
      <c r="AI489" s="33">
        <f t="shared" si="466"/>
        <v>1.6015152623838347E-5</v>
      </c>
      <c r="AJ489" s="33">
        <f t="shared" si="467"/>
        <v>1.4207577476721411E-5</v>
      </c>
      <c r="AK489" s="33">
        <f t="shared" si="468"/>
        <v>2.8350707239610529E-5</v>
      </c>
      <c r="AL489" s="33">
        <f t="shared" si="469"/>
        <v>1.0727978915880954E-5</v>
      </c>
      <c r="AM489" s="35">
        <f t="shared" si="470"/>
        <v>7.6856624057186629E-4</v>
      </c>
      <c r="AN489" s="52">
        <f t="shared" si="471"/>
        <v>-5.3198541235088825E-5</v>
      </c>
      <c r="AO489" s="34">
        <f t="shared" si="472"/>
        <v>-5.3737073870241403E-5</v>
      </c>
      <c r="AP489" s="34" t="e">
        <f t="shared" si="473"/>
        <v>#N/A</v>
      </c>
      <c r="AQ489" s="34">
        <f t="shared" si="474"/>
        <v>-3.4531469680576521E-5</v>
      </c>
      <c r="AR489" s="34">
        <f t="shared" si="475"/>
        <v>-4.1726303006139887E-6</v>
      </c>
      <c r="AS489" s="34">
        <f t="shared" si="476"/>
        <v>-8.3030777905168662E-5</v>
      </c>
      <c r="AT489" s="34">
        <f t="shared" si="477"/>
        <v>-8.4838353052285598E-5</v>
      </c>
      <c r="AU489" s="34">
        <f t="shared" si="478"/>
        <v>-7.069522328939648E-5</v>
      </c>
      <c r="AV489" s="34">
        <f t="shared" si="479"/>
        <v>-8.8317951613126056E-5</v>
      </c>
      <c r="AW489" s="53">
        <f t="shared" si="480"/>
        <v>6.6952031004285928E-4</v>
      </c>
      <c r="AX489" s="52">
        <f t="shared" si="481"/>
        <v>-3.5437912393465609E-6</v>
      </c>
      <c r="AY489" s="34">
        <f t="shared" si="482"/>
        <v>-4.0823238744991386E-6</v>
      </c>
      <c r="AZ489" s="34" t="e">
        <f t="shared" si="483"/>
        <v>#N/A</v>
      </c>
      <c r="BA489" s="34">
        <f t="shared" si="484"/>
        <v>1.5123280315165744E-5</v>
      </c>
      <c r="BB489" s="34">
        <f t="shared" si="485"/>
        <v>4.5482119695128276E-5</v>
      </c>
      <c r="BC489" s="34">
        <f t="shared" si="486"/>
        <v>-3.3376027909426398E-5</v>
      </c>
      <c r="BD489" s="34">
        <f t="shared" si="487"/>
        <v>-3.5183603056543333E-5</v>
      </c>
      <c r="BE489" s="34">
        <f t="shared" si="488"/>
        <v>-2.1040473293654216E-5</v>
      </c>
      <c r="BF489" s="34">
        <f t="shared" si="489"/>
        <v>-3.8663201617383791E-5</v>
      </c>
      <c r="BG489" s="53">
        <f t="shared" si="490"/>
        <v>7.1917506003860154E-4</v>
      </c>
      <c r="BH489" s="32">
        <v>4.5847389293918184E-5</v>
      </c>
      <c r="BI489" s="33">
        <v>4.5308856658765606E-5</v>
      </c>
      <c r="BJ489" s="33"/>
      <c r="BK489" s="33">
        <v>6.4514460848430488E-5</v>
      </c>
      <c r="BL489" s="33">
        <v>9.487330022839302E-5</v>
      </c>
      <c r="BM489" s="33">
        <v>1.6015152623838347E-5</v>
      </c>
      <c r="BN489" s="33">
        <v>1.4207577476721411E-5</v>
      </c>
      <c r="BO489" s="33">
        <v>2.8350707239610529E-5</v>
      </c>
      <c r="BP489" s="33">
        <v>1.0727978915880954E-5</v>
      </c>
      <c r="BQ489" s="35">
        <v>7.6856624057186629E-4</v>
      </c>
      <c r="BR489" s="32">
        <v>-5.3198541235088825E-5</v>
      </c>
      <c r="BS489" s="33">
        <v>-5.3737073870241403E-5</v>
      </c>
      <c r="BT489" s="33"/>
      <c r="BU489" s="33">
        <v>-3.4531469680576521E-5</v>
      </c>
      <c r="BV489" s="33">
        <v>-4.1726303006139887E-6</v>
      </c>
      <c r="BW489" s="33">
        <v>-8.3030777905168662E-5</v>
      </c>
      <c r="BX489" s="33">
        <v>-8.4838353052285598E-5</v>
      </c>
      <c r="BY489" s="33">
        <v>-7.069522328939648E-5</v>
      </c>
      <c r="BZ489" s="33">
        <v>-8.8317951613126056E-5</v>
      </c>
      <c r="CA489" s="35">
        <v>6.6952031004285928E-4</v>
      </c>
      <c r="CB489" s="52">
        <v>-3.5437912393465609E-6</v>
      </c>
      <c r="CC489" s="34">
        <v>-4.0823238744991386E-6</v>
      </c>
      <c r="CD489" s="34"/>
      <c r="CE489" s="34">
        <v>1.5123280315165744E-5</v>
      </c>
      <c r="CF489" s="34">
        <v>4.5482119695128276E-5</v>
      </c>
      <c r="CG489" s="34">
        <v>-3.3376027909426398E-5</v>
      </c>
      <c r="CH489" s="34">
        <v>-3.5183603056543333E-5</v>
      </c>
      <c r="CI489" s="34">
        <v>-2.1040473293654216E-5</v>
      </c>
      <c r="CJ489" s="34">
        <v>-3.8663201617383791E-5</v>
      </c>
      <c r="CK489" s="53">
        <v>7.1917506003860154E-4</v>
      </c>
      <c r="CL489" s="33">
        <v>0</v>
      </c>
      <c r="CM489" s="33">
        <f t="shared" si="501"/>
        <v>6.5140461558028662E-3</v>
      </c>
      <c r="CN489" s="33">
        <f t="shared" si="448"/>
        <v>3.2478308662957645E-3</v>
      </c>
      <c r="CO489" s="33">
        <f t="shared" si="449"/>
        <v>2.5879568534716846E-3</v>
      </c>
      <c r="CP489" s="33">
        <f t="shared" si="450"/>
        <v>2.6286855333994552E-3</v>
      </c>
      <c r="CQ489" s="33"/>
      <c r="CR489" s="33">
        <f t="shared" si="451"/>
        <v>2.1741750045480845E-3</v>
      </c>
      <c r="CS489" s="33">
        <f t="shared" si="452"/>
        <v>5.4983275860363001E-3</v>
      </c>
      <c r="CT489" s="33">
        <f t="shared" si="453"/>
        <v>5.8834656271589125E-3</v>
      </c>
      <c r="CU489" s="33">
        <f t="shared" si="454"/>
        <v>2.3474521540123305E-3</v>
      </c>
      <c r="CV489" s="33">
        <f t="shared" si="455"/>
        <v>3.4142044799365667E-3</v>
      </c>
      <c r="CW489" s="33">
        <f t="shared" si="456"/>
        <v>4.5513464804851633E-3</v>
      </c>
      <c r="CX489" s="35">
        <f t="shared" si="457"/>
        <v>4.7276233716373461E-3</v>
      </c>
    </row>
    <row r="490" spans="1:102" x14ac:dyDescent="0.3">
      <c r="A490" s="21">
        <v>43503</v>
      </c>
      <c r="B490" s="22">
        <v>2706.05</v>
      </c>
      <c r="C490" s="23">
        <v>4800.45</v>
      </c>
      <c r="D490" s="23">
        <v>5389.6869999999999</v>
      </c>
      <c r="E490" s="23">
        <f t="shared" si="491"/>
        <v>4774.194736428979</v>
      </c>
      <c r="F490" s="23">
        <f>VLOOKUP($A490,Data!S$7:T$800,2,0)</f>
        <v>264.97135800000001</v>
      </c>
      <c r="G490" s="23">
        <f>VLOOKUP($A490,Data!V$7:Y$800,4,0)</f>
        <v>26.134591480814326</v>
      </c>
      <c r="H490" s="23" t="e">
        <f>VLOOKUP($A490,Data!P$7:Q$800,2,0)</f>
        <v>#N/A</v>
      </c>
      <c r="I490" s="23">
        <f>VLOOKUP($A490,Data!K$7:N$800,4,0)</f>
        <v>49.774894948272376</v>
      </c>
      <c r="J490" s="23">
        <f>VLOOKUP($A490,Data!AA$7:AB$800,2,0)</f>
        <v>486.08269999999999</v>
      </c>
      <c r="K490" s="23">
        <f>VLOOKUP($A490,Data!AD$7:AE$800,2,0)</f>
        <v>49.120199999999997</v>
      </c>
      <c r="L490" s="23">
        <f>VLOOKUP($A490,Data!AL$7:AO$800,4,0)</f>
        <v>262.48694310186443</v>
      </c>
      <c r="M490" s="23">
        <f>VLOOKUP($A490,Data!AG$7:AJ$800,4,0)</f>
        <v>26.506164281781238</v>
      </c>
      <c r="N490" s="23">
        <f>VLOOKUP($A490,Data!AQ$7:AU$800,5,0)</f>
        <v>26.672269863016545</v>
      </c>
      <c r="O490" s="24">
        <f>VLOOKUP($A490,Data!AQ$7:AW$800,7,0)</f>
        <v>26.640561898667254</v>
      </c>
      <c r="P490" s="32">
        <f t="shared" si="458"/>
        <v>-9.3571190616522637E-3</v>
      </c>
      <c r="Q490" s="33">
        <f t="shared" si="445"/>
        <v>-9.2563927930159329E-3</v>
      </c>
      <c r="R490" s="33">
        <f t="shared" si="446"/>
        <v>-9.2126514898887013E-3</v>
      </c>
      <c r="S490" s="34">
        <f t="shared" si="459"/>
        <v>-9.234321625653236E-3</v>
      </c>
      <c r="T490" s="33">
        <f t="shared" si="460"/>
        <v>-9.2352546099040422E-3</v>
      </c>
      <c r="U490" s="33">
        <f t="shared" si="492"/>
        <v>-9.2355032390263325E-3</v>
      </c>
      <c r="V490" s="33" t="e">
        <f t="shared" si="493"/>
        <v>#N/A</v>
      </c>
      <c r="W490" s="33">
        <f t="shared" si="494"/>
        <v>-9.2521202775636135E-3</v>
      </c>
      <c r="X490" s="33">
        <f t="shared" si="495"/>
        <v>-9.2151771378813363E-3</v>
      </c>
      <c r="Y490" s="33">
        <f t="shared" si="496"/>
        <v>-9.2059560357103942E-3</v>
      </c>
      <c r="Z490" s="33">
        <f t="shared" si="497"/>
        <v>-9.2119954898233214E-3</v>
      </c>
      <c r="AA490" s="33">
        <f t="shared" si="498"/>
        <v>-9.2899388829424945E-3</v>
      </c>
      <c r="AB490" s="33">
        <f t="shared" si="499"/>
        <v>-9.2432810287166323E-3</v>
      </c>
      <c r="AC490" s="35">
        <f t="shared" si="500"/>
        <v>-9.4547908604389885E-3</v>
      </c>
      <c r="AD490" s="32">
        <f t="shared" si="461"/>
        <v>2.113818311189064E-5</v>
      </c>
      <c r="AE490" s="33">
        <f t="shared" si="462"/>
        <v>2.0889553989600351E-5</v>
      </c>
      <c r="AF490" s="33" t="e">
        <f t="shared" si="463"/>
        <v>#N/A</v>
      </c>
      <c r="AG490" s="33">
        <f t="shared" si="464"/>
        <v>4.2725154523193254E-6</v>
      </c>
      <c r="AH490" s="33">
        <f t="shared" si="465"/>
        <v>4.1215655134596574E-5</v>
      </c>
      <c r="AI490" s="33">
        <f t="shared" si="466"/>
        <v>5.0436757305538649E-5</v>
      </c>
      <c r="AJ490" s="33">
        <f t="shared" si="467"/>
        <v>4.4397303192611481E-5</v>
      </c>
      <c r="AK490" s="33">
        <f t="shared" si="468"/>
        <v>-3.3546089926561606E-5</v>
      </c>
      <c r="AL490" s="33">
        <f t="shared" si="469"/>
        <v>1.311176429930061E-5</v>
      </c>
      <c r="AM490" s="35">
        <f t="shared" si="470"/>
        <v>-1.9839806742305566E-4</v>
      </c>
      <c r="AN490" s="52">
        <f t="shared" si="471"/>
        <v>-2.2603120015340927E-5</v>
      </c>
      <c r="AO490" s="34">
        <f t="shared" si="472"/>
        <v>-2.2851749137631217E-5</v>
      </c>
      <c r="AP490" s="34" t="e">
        <f t="shared" si="473"/>
        <v>#N/A</v>
      </c>
      <c r="AQ490" s="34">
        <f t="shared" si="474"/>
        <v>-3.9468787674912242E-5</v>
      </c>
      <c r="AR490" s="34">
        <f t="shared" si="475"/>
        <v>-2.525647992634994E-6</v>
      </c>
      <c r="AS490" s="34">
        <f t="shared" si="476"/>
        <v>6.6954541783070809E-6</v>
      </c>
      <c r="AT490" s="34">
        <f t="shared" si="477"/>
        <v>6.5600006537991362E-7</v>
      </c>
      <c r="AU490" s="34">
        <f t="shared" si="478"/>
        <v>-7.7287393053793174E-5</v>
      </c>
      <c r="AV490" s="34">
        <f t="shared" si="479"/>
        <v>-3.0629538827930958E-5</v>
      </c>
      <c r="AW490" s="53">
        <f t="shared" si="480"/>
        <v>-2.4213937055028723E-4</v>
      </c>
      <c r="AX490" s="52">
        <f t="shared" si="481"/>
        <v>-9.3298425074550551E-7</v>
      </c>
      <c r="AY490" s="34">
        <f t="shared" si="482"/>
        <v>-1.1816133730357947E-6</v>
      </c>
      <c r="AZ490" s="34" t="e">
        <f t="shared" si="483"/>
        <v>#N/A</v>
      </c>
      <c r="BA490" s="34">
        <f t="shared" si="484"/>
        <v>-1.7798651910316821E-5</v>
      </c>
      <c r="BB490" s="34">
        <f t="shared" si="485"/>
        <v>1.9144487771960428E-5</v>
      </c>
      <c r="BC490" s="34">
        <f t="shared" si="486"/>
        <v>2.8365589942902503E-5</v>
      </c>
      <c r="BD490" s="34">
        <f t="shared" si="487"/>
        <v>2.2326135829975335E-5</v>
      </c>
      <c r="BE490" s="34">
        <f t="shared" si="488"/>
        <v>-5.5617257289197752E-5</v>
      </c>
      <c r="BF490" s="34">
        <f t="shared" si="489"/>
        <v>-8.9594030633355359E-6</v>
      </c>
      <c r="BG490" s="53">
        <f t="shared" si="490"/>
        <v>-2.204692347856918E-4</v>
      </c>
      <c r="BH490" s="32">
        <v>2.113818311189064E-5</v>
      </c>
      <c r="BI490" s="33">
        <v>2.0889553989600351E-5</v>
      </c>
      <c r="BJ490" s="33"/>
      <c r="BK490" s="33">
        <v>4.2725154523193254E-6</v>
      </c>
      <c r="BL490" s="33">
        <v>4.1215655134596574E-5</v>
      </c>
      <c r="BM490" s="33">
        <v>5.0436757305538649E-5</v>
      </c>
      <c r="BN490" s="33">
        <v>4.4397303192611481E-5</v>
      </c>
      <c r="BO490" s="33">
        <v>-3.3546089926561606E-5</v>
      </c>
      <c r="BP490" s="33">
        <v>1.311176429930061E-5</v>
      </c>
      <c r="BQ490" s="35">
        <v>-1.9839806742305566E-4</v>
      </c>
      <c r="BR490" s="32">
        <v>-2.2603120015340927E-5</v>
      </c>
      <c r="BS490" s="33">
        <v>-2.2851749137631217E-5</v>
      </c>
      <c r="BT490" s="33"/>
      <c r="BU490" s="33">
        <v>-3.9468787674912242E-5</v>
      </c>
      <c r="BV490" s="33">
        <v>-2.525647992634994E-6</v>
      </c>
      <c r="BW490" s="33">
        <v>6.6954541783070809E-6</v>
      </c>
      <c r="BX490" s="33">
        <v>6.5600006537991362E-7</v>
      </c>
      <c r="BY490" s="33">
        <v>-7.7287393053793174E-5</v>
      </c>
      <c r="BZ490" s="33">
        <v>-3.0629538827930958E-5</v>
      </c>
      <c r="CA490" s="35">
        <v>-2.4213937055028723E-4</v>
      </c>
      <c r="CB490" s="52">
        <v>-9.3298425074550551E-7</v>
      </c>
      <c r="CC490" s="34">
        <v>-1.1816133730357947E-6</v>
      </c>
      <c r="CD490" s="34"/>
      <c r="CE490" s="34">
        <v>-1.7798651910316821E-5</v>
      </c>
      <c r="CF490" s="34">
        <v>1.9144487771960428E-5</v>
      </c>
      <c r="CG490" s="34">
        <v>2.8365589942902503E-5</v>
      </c>
      <c r="CH490" s="34">
        <v>2.2326135829975335E-5</v>
      </c>
      <c r="CI490" s="34">
        <v>-5.5617257289197752E-5</v>
      </c>
      <c r="CJ490" s="34">
        <v>-8.9594030633355359E-6</v>
      </c>
      <c r="CK490" s="53">
        <v>-2.204692347856918E-4</v>
      </c>
      <c r="CL490" s="33">
        <v>0</v>
      </c>
      <c r="CM490" s="33">
        <f t="shared" ref="CM490:CM505" si="502">(D490/D$767)/($C490/$C$767)-1</f>
        <v>6.4144553527407666E-3</v>
      </c>
      <c r="CN490" s="33">
        <f t="shared" si="448"/>
        <v>3.1983266787205533E-3</v>
      </c>
      <c r="CO490" s="33">
        <f t="shared" si="449"/>
        <v>2.5420346273050676E-3</v>
      </c>
      <c r="CP490" s="33">
        <f t="shared" si="450"/>
        <v>2.5833008508879818E-3</v>
      </c>
      <c r="CQ490" s="33"/>
      <c r="CR490" s="33">
        <f t="shared" si="451"/>
        <v>2.1095831105530927E-3</v>
      </c>
      <c r="CS490" s="33">
        <f t="shared" si="452"/>
        <v>5.4030282381474226E-3</v>
      </c>
      <c r="CT490" s="33">
        <f t="shared" si="453"/>
        <v>5.8673711254928484E-3</v>
      </c>
      <c r="CU490" s="33">
        <f t="shared" si="454"/>
        <v>2.3332243494476046E-3</v>
      </c>
      <c r="CV490" s="33">
        <f t="shared" si="455"/>
        <v>3.3857835965531713E-3</v>
      </c>
      <c r="CW490" s="33">
        <f t="shared" si="456"/>
        <v>4.5405795693547191E-3</v>
      </c>
      <c r="CX490" s="35">
        <f t="shared" si="457"/>
        <v>3.9567163074298861E-3</v>
      </c>
    </row>
    <row r="491" spans="1:102" x14ac:dyDescent="0.3">
      <c r="A491" s="21">
        <v>43502</v>
      </c>
      <c r="B491" s="22">
        <v>2731.61</v>
      </c>
      <c r="C491" s="23">
        <v>4845.3</v>
      </c>
      <c r="D491" s="23">
        <v>5439.8019999999997</v>
      </c>
      <c r="E491" s="23">
        <f t="shared" si="491"/>
        <v>4818.6920889937383</v>
      </c>
      <c r="F491" s="23">
        <f>VLOOKUP($A491,Data!S$7:T$800,2,0)</f>
        <v>267.44124599999998</v>
      </c>
      <c r="G491" s="23">
        <f>VLOOKUP($A491,Data!V$7:Y$800,4,0)</f>
        <v>26.378207501635387</v>
      </c>
      <c r="H491" s="23" t="e">
        <f>VLOOKUP($A491,Data!P$7:Q$800,2,0)</f>
        <v>#N/A</v>
      </c>
      <c r="I491" s="23">
        <f>VLOOKUP($A491,Data!K$7:N$800,4,0)</f>
        <v>50.239718869968307</v>
      </c>
      <c r="J491" s="23">
        <f>VLOOKUP($A491,Data!AA$7:AB$800,2,0)</f>
        <v>490.6037</v>
      </c>
      <c r="K491" s="23">
        <f>VLOOKUP($A491,Data!AD$7:AE$800,2,0)</f>
        <v>49.576599999999999</v>
      </c>
      <c r="L491" s="23">
        <f>VLOOKUP($A491,Data!AL$7:AO$800,4,0)</f>
        <v>264.92745360964688</v>
      </c>
      <c r="M491" s="23">
        <f>VLOOKUP($A491,Data!AG$7:AJ$800,4,0)</f>
        <v>26.754713939106143</v>
      </c>
      <c r="N491" s="23">
        <f>VLOOKUP($A491,Data!AQ$7:AU$800,5,0)</f>
        <v>26.921109241339021</v>
      </c>
      <c r="O491" s="24">
        <f>VLOOKUP($A491,Data!AQ$7:AW$800,7,0)</f>
        <v>26.894847052774733</v>
      </c>
      <c r="P491" s="32">
        <f t="shared" si="458"/>
        <v>-2.224495014062744E-3</v>
      </c>
      <c r="Q491" s="33">
        <f t="shared" si="445"/>
        <v>-2.1561976782261683E-3</v>
      </c>
      <c r="R491" s="33">
        <f t="shared" si="446"/>
        <v>-2.1275268738305542E-3</v>
      </c>
      <c r="S491" s="34">
        <f t="shared" si="459"/>
        <v>-2.1420720948653825E-3</v>
      </c>
      <c r="T491" s="33">
        <f t="shared" si="460"/>
        <v>-2.1410883991643814E-3</v>
      </c>
      <c r="U491" s="33">
        <f t="shared" si="492"/>
        <v>-2.1399232036329874E-3</v>
      </c>
      <c r="V491" s="33" t="e">
        <f t="shared" si="493"/>
        <v>#N/A</v>
      </c>
      <c r="W491" s="33">
        <f t="shared" si="494"/>
        <v>-2.1157914983649384E-3</v>
      </c>
      <c r="X491" s="33">
        <f t="shared" si="495"/>
        <v>-2.1305754974257907E-3</v>
      </c>
      <c r="Y491" s="33">
        <f t="shared" si="496"/>
        <v>-2.1415776019966248E-3</v>
      </c>
      <c r="Z491" s="33">
        <f t="shared" si="497"/>
        <v>-2.1273023878777275E-3</v>
      </c>
      <c r="AA491" s="33">
        <f t="shared" si="498"/>
        <v>-2.1325303840012966E-3</v>
      </c>
      <c r="AB491" s="33">
        <f t="shared" si="499"/>
        <v>-2.1448114537629959E-3</v>
      </c>
      <c r="AC491" s="35">
        <f t="shared" si="500"/>
        <v>-2.7599009616804393E-3</v>
      </c>
      <c r="AD491" s="32">
        <f t="shared" si="461"/>
        <v>1.5109279061786829E-5</v>
      </c>
      <c r="AE491" s="33">
        <f t="shared" si="462"/>
        <v>1.6274474593180877E-5</v>
      </c>
      <c r="AF491" s="33" t="e">
        <f t="shared" si="463"/>
        <v>#N/A</v>
      </c>
      <c r="AG491" s="33">
        <f t="shared" si="464"/>
        <v>4.0406179861229852E-5</v>
      </c>
      <c r="AH491" s="33">
        <f t="shared" si="465"/>
        <v>2.5622180800377592E-5</v>
      </c>
      <c r="AI491" s="33">
        <f t="shared" si="466"/>
        <v>1.4620076229543422E-5</v>
      </c>
      <c r="AJ491" s="33">
        <f t="shared" si="467"/>
        <v>2.8895290348440739E-5</v>
      </c>
      <c r="AK491" s="33">
        <f t="shared" si="468"/>
        <v>2.3667294224871682E-5</v>
      </c>
      <c r="AL491" s="33">
        <f t="shared" si="469"/>
        <v>1.138622446317239E-5</v>
      </c>
      <c r="AM491" s="35">
        <f t="shared" si="470"/>
        <v>-6.0370328345427104E-4</v>
      </c>
      <c r="AN491" s="52">
        <f t="shared" si="471"/>
        <v>-1.3561525333827262E-5</v>
      </c>
      <c r="AO491" s="34">
        <f t="shared" si="472"/>
        <v>-1.2396329802433215E-5</v>
      </c>
      <c r="AP491" s="34" t="e">
        <f t="shared" si="473"/>
        <v>#N/A</v>
      </c>
      <c r="AQ491" s="34">
        <f t="shared" si="474"/>
        <v>1.1735375465615761E-5</v>
      </c>
      <c r="AR491" s="34">
        <f t="shared" si="475"/>
        <v>-3.0486235952364993E-6</v>
      </c>
      <c r="AS491" s="34">
        <f t="shared" si="476"/>
        <v>-1.405072816607067E-5</v>
      </c>
      <c r="AT491" s="34">
        <f t="shared" si="477"/>
        <v>2.2448595282664741E-7</v>
      </c>
      <c r="AU491" s="34">
        <f t="shared" si="478"/>
        <v>-5.003510170742409E-6</v>
      </c>
      <c r="AV491" s="34">
        <f t="shared" si="479"/>
        <v>-1.7284579932441702E-5</v>
      </c>
      <c r="AW491" s="53">
        <f t="shared" si="480"/>
        <v>-6.3237408784988514E-4</v>
      </c>
      <c r="AX491" s="52">
        <f t="shared" si="481"/>
        <v>9.8369570089573699E-7</v>
      </c>
      <c r="AY491" s="34">
        <f t="shared" si="482"/>
        <v>2.1488912322897846E-6</v>
      </c>
      <c r="AZ491" s="34" t="e">
        <f t="shared" si="483"/>
        <v>#N/A</v>
      </c>
      <c r="BA491" s="34">
        <f t="shared" si="484"/>
        <v>2.628059650033876E-5</v>
      </c>
      <c r="BB491" s="34">
        <f t="shared" si="485"/>
        <v>1.14965974394865E-5</v>
      </c>
      <c r="BC491" s="34">
        <f t="shared" si="486"/>
        <v>4.9449286865232978E-7</v>
      </c>
      <c r="BD491" s="34">
        <f t="shared" si="487"/>
        <v>1.4769706987549647E-5</v>
      </c>
      <c r="BE491" s="34">
        <f t="shared" si="488"/>
        <v>9.5417108639805903E-6</v>
      </c>
      <c r="BF491" s="34">
        <f t="shared" si="489"/>
        <v>-2.7393588977187022E-6</v>
      </c>
      <c r="BG491" s="53">
        <f t="shared" si="490"/>
        <v>-6.1782886681516214E-4</v>
      </c>
      <c r="BH491" s="32">
        <v>1.5109279061786829E-5</v>
      </c>
      <c r="BI491" s="33">
        <v>1.6274474593180877E-5</v>
      </c>
      <c r="BJ491" s="33"/>
      <c r="BK491" s="33">
        <v>4.0406179861229852E-5</v>
      </c>
      <c r="BL491" s="33">
        <v>2.5622180800377592E-5</v>
      </c>
      <c r="BM491" s="33">
        <v>1.4620076229543422E-5</v>
      </c>
      <c r="BN491" s="33">
        <v>2.8895290348440739E-5</v>
      </c>
      <c r="BO491" s="33">
        <v>2.3667294224871682E-5</v>
      </c>
      <c r="BP491" s="33">
        <v>1.138622446317239E-5</v>
      </c>
      <c r="BQ491" s="35">
        <v>-6.0370328345427104E-4</v>
      </c>
      <c r="BR491" s="32">
        <v>-1.3561525333827262E-5</v>
      </c>
      <c r="BS491" s="33">
        <v>-1.2396329802433215E-5</v>
      </c>
      <c r="BT491" s="33"/>
      <c r="BU491" s="33">
        <v>1.1735375465615761E-5</v>
      </c>
      <c r="BV491" s="33">
        <v>-3.0486235952364993E-6</v>
      </c>
      <c r="BW491" s="33">
        <v>-1.405072816607067E-5</v>
      </c>
      <c r="BX491" s="33">
        <v>2.2448595282664741E-7</v>
      </c>
      <c r="BY491" s="33">
        <v>-5.003510170742409E-6</v>
      </c>
      <c r="BZ491" s="33">
        <v>-1.7284579932441702E-5</v>
      </c>
      <c r="CA491" s="35">
        <v>-6.3237408784988514E-4</v>
      </c>
      <c r="CB491" s="52">
        <v>9.8369570089573699E-7</v>
      </c>
      <c r="CC491" s="34">
        <v>2.1488912322897846E-6</v>
      </c>
      <c r="CD491" s="34"/>
      <c r="CE491" s="34">
        <v>2.628059650033876E-5</v>
      </c>
      <c r="CF491" s="34">
        <v>1.14965974394865E-5</v>
      </c>
      <c r="CG491" s="34">
        <v>4.9449286865232978E-7</v>
      </c>
      <c r="CH491" s="34">
        <v>1.4769706987549647E-5</v>
      </c>
      <c r="CI491" s="34">
        <v>9.5417108639805903E-6</v>
      </c>
      <c r="CJ491" s="34">
        <v>-2.7393588977187022E-6</v>
      </c>
      <c r="CK491" s="53">
        <v>-6.1782886681516214E-4</v>
      </c>
      <c r="CL491" s="33">
        <v>0</v>
      </c>
      <c r="CM491" s="33">
        <f t="shared" si="502"/>
        <v>6.3700241437336658E-3</v>
      </c>
      <c r="CN491" s="33">
        <f t="shared" si="448"/>
        <v>3.1759785507532445E-3</v>
      </c>
      <c r="CO491" s="33">
        <f t="shared" si="449"/>
        <v>2.5206451731445423E-3</v>
      </c>
      <c r="CP491" s="33">
        <f t="shared" si="450"/>
        <v>2.5621621059486177E-3</v>
      </c>
      <c r="CQ491" s="33"/>
      <c r="CR491" s="33">
        <f t="shared" si="451"/>
        <v>2.1052615987273704E-3</v>
      </c>
      <c r="CS491" s="33">
        <f t="shared" si="452"/>
        <v>5.3612044803275083E-3</v>
      </c>
      <c r="CT491" s="33">
        <f t="shared" si="453"/>
        <v>5.8161670545884281E-3</v>
      </c>
      <c r="CU491" s="33">
        <f t="shared" si="454"/>
        <v>2.2883097038735034E-3</v>
      </c>
      <c r="CV491" s="33">
        <f t="shared" si="455"/>
        <v>3.4197588947242341E-3</v>
      </c>
      <c r="CW491" s="33">
        <f t="shared" si="456"/>
        <v>4.5272853881941355E-3</v>
      </c>
      <c r="CX491" s="35">
        <f t="shared" si="457"/>
        <v>4.1578005895546166E-3</v>
      </c>
    </row>
    <row r="492" spans="1:102" x14ac:dyDescent="0.3">
      <c r="A492" s="21">
        <v>43501</v>
      </c>
      <c r="B492" s="22">
        <v>2737.7</v>
      </c>
      <c r="C492" s="23">
        <v>4855.7700000000004</v>
      </c>
      <c r="D492" s="23">
        <v>5451.4</v>
      </c>
      <c r="E492" s="23">
        <f t="shared" si="491"/>
        <v>4829.036232753012</v>
      </c>
      <c r="F492" s="23">
        <f>VLOOKUP($A492,Data!S$7:T$800,2,0)</f>
        <v>268.01508999999999</v>
      </c>
      <c r="G492" s="23">
        <f>VLOOKUP($A492,Data!V$7:Y$800,4,0)</f>
        <v>26.434775891949407</v>
      </c>
      <c r="H492" s="23" t="e">
        <f>VLOOKUP($A492,Data!P$7:Q$800,2,0)</f>
        <v>#N/A</v>
      </c>
      <c r="I492" s="23">
        <f>VLOOKUP($A492,Data!K$7:N$800,4,0)</f>
        <v>50.346241018690286</v>
      </c>
      <c r="J492" s="23">
        <f>VLOOKUP($A492,Data!AA$7:AB$800,2,0)</f>
        <v>491.65120000000002</v>
      </c>
      <c r="K492" s="23">
        <f>VLOOKUP($A492,Data!AD$7:AE$800,2,0)</f>
        <v>49.683</v>
      </c>
      <c r="L492" s="23">
        <f>VLOOKUP($A492,Data!AL$7:AO$800,4,0)</f>
        <v>265.492235876991</v>
      </c>
      <c r="M492" s="23">
        <f>VLOOKUP($A492,Data!AG$7:AJ$800,4,0)</f>
        <v>26.811891111554065</v>
      </c>
      <c r="N492" s="23">
        <f>VLOOKUP($A492,Data!AQ$7:AU$800,5,0)</f>
        <v>26.9789740539006</v>
      </c>
      <c r="O492" s="24">
        <f>VLOOKUP($A492,Data!AQ$7:AW$800,7,0)</f>
        <v>26.969279593460552</v>
      </c>
      <c r="P492" s="32">
        <f t="shared" si="458"/>
        <v>4.7084815055395968E-3</v>
      </c>
      <c r="Q492" s="33">
        <f t="shared" si="445"/>
        <v>4.7155171343562508E-3</v>
      </c>
      <c r="R492" s="33">
        <f t="shared" si="446"/>
        <v>4.7187537609683083E-3</v>
      </c>
      <c r="S492" s="34">
        <f t="shared" si="459"/>
        <v>4.717212922654002E-3</v>
      </c>
      <c r="T492" s="33">
        <f t="shared" si="460"/>
        <v>4.7131551934003202E-3</v>
      </c>
      <c r="U492" s="33">
        <f t="shared" si="492"/>
        <v>4.7114749978973691E-3</v>
      </c>
      <c r="V492" s="33" t="e">
        <f t="shared" si="493"/>
        <v>#N/A</v>
      </c>
      <c r="W492" s="33">
        <f t="shared" si="494"/>
        <v>4.8318515655199068E-3</v>
      </c>
      <c r="X492" s="33">
        <f t="shared" si="495"/>
        <v>4.7165261517887469E-3</v>
      </c>
      <c r="Y492" s="33">
        <f t="shared" si="496"/>
        <v>4.7301164227457893E-3</v>
      </c>
      <c r="Z492" s="33">
        <f t="shared" si="497"/>
        <v>4.7076708377775667E-3</v>
      </c>
      <c r="AA492" s="33">
        <f t="shared" si="498"/>
        <v>4.743120643745824E-3</v>
      </c>
      <c r="AB492" s="33">
        <f t="shared" si="499"/>
        <v>4.7223210268141358E-3</v>
      </c>
      <c r="AC492" s="35">
        <f t="shared" si="500"/>
        <v>3.7201599598444268E-3</v>
      </c>
      <c r="AD492" s="32">
        <f t="shared" si="461"/>
        <v>-2.3619409559305637E-6</v>
      </c>
      <c r="AE492" s="33">
        <f t="shared" si="462"/>
        <v>-4.0421364588816289E-6</v>
      </c>
      <c r="AF492" s="33" t="e">
        <f t="shared" si="463"/>
        <v>#N/A</v>
      </c>
      <c r="AG492" s="33">
        <f t="shared" si="464"/>
        <v>1.1633443116365605E-4</v>
      </c>
      <c r="AH492" s="33">
        <f t="shared" si="465"/>
        <v>1.0090174324961509E-6</v>
      </c>
      <c r="AI492" s="33">
        <f t="shared" si="466"/>
        <v>1.4599288389538501E-5</v>
      </c>
      <c r="AJ492" s="33">
        <f t="shared" si="467"/>
        <v>-7.8462965786840755E-6</v>
      </c>
      <c r="AK492" s="33">
        <f t="shared" si="468"/>
        <v>2.7603509389573233E-5</v>
      </c>
      <c r="AL492" s="33">
        <f t="shared" si="469"/>
        <v>6.8038924578850413E-6</v>
      </c>
      <c r="AM492" s="35">
        <f t="shared" si="470"/>
        <v>-9.9535717451182393E-4</v>
      </c>
      <c r="AN492" s="52">
        <f t="shared" si="471"/>
        <v>-5.5985675679881552E-6</v>
      </c>
      <c r="AO492" s="34">
        <f t="shared" si="472"/>
        <v>-7.2787630709392204E-6</v>
      </c>
      <c r="AP492" s="34" t="e">
        <f t="shared" si="473"/>
        <v>#N/A</v>
      </c>
      <c r="AQ492" s="34">
        <f t="shared" si="474"/>
        <v>1.1309780455159846E-4</v>
      </c>
      <c r="AR492" s="34">
        <f t="shared" si="475"/>
        <v>-2.2276091795614406E-6</v>
      </c>
      <c r="AS492" s="34">
        <f t="shared" si="476"/>
        <v>1.1362661777480909E-5</v>
      </c>
      <c r="AT492" s="34">
        <f t="shared" si="477"/>
        <v>-1.1082923190741667E-5</v>
      </c>
      <c r="AU492" s="34">
        <f t="shared" si="478"/>
        <v>2.4366882777515642E-5</v>
      </c>
      <c r="AV492" s="34">
        <f t="shared" si="479"/>
        <v>3.5672658458274498E-6</v>
      </c>
      <c r="AW492" s="53">
        <f t="shared" si="480"/>
        <v>-9.9859380112388152E-4</v>
      </c>
      <c r="AX492" s="52">
        <f t="shared" si="481"/>
        <v>-4.0577292537147258E-6</v>
      </c>
      <c r="AY492" s="34">
        <f t="shared" si="482"/>
        <v>-5.7379247566657909E-6</v>
      </c>
      <c r="AZ492" s="34" t="e">
        <f t="shared" si="483"/>
        <v>#N/A</v>
      </c>
      <c r="BA492" s="34">
        <f t="shared" si="484"/>
        <v>1.1463864286587189E-4</v>
      </c>
      <c r="BB492" s="34">
        <f t="shared" si="485"/>
        <v>-6.8677086528801112E-7</v>
      </c>
      <c r="BC492" s="34">
        <f t="shared" si="486"/>
        <v>1.2903500091754339E-5</v>
      </c>
      <c r="BD492" s="34">
        <f t="shared" si="487"/>
        <v>-9.5420848764682376E-6</v>
      </c>
      <c r="BE492" s="34">
        <f t="shared" si="488"/>
        <v>2.5907721091789071E-5</v>
      </c>
      <c r="BF492" s="34">
        <f t="shared" si="489"/>
        <v>5.1081041601008792E-6</v>
      </c>
      <c r="BG492" s="53">
        <f t="shared" si="490"/>
        <v>-9.9705296280960809E-4</v>
      </c>
      <c r="BH492" s="32">
        <v>-2.3619409559305637E-6</v>
      </c>
      <c r="BI492" s="33">
        <v>-4.0421364588816289E-6</v>
      </c>
      <c r="BJ492" s="33"/>
      <c r="BK492" s="33">
        <v>1.1633443116365605E-4</v>
      </c>
      <c r="BL492" s="33">
        <v>1.0090174324961509E-6</v>
      </c>
      <c r="BM492" s="33">
        <v>1.4599288389538501E-5</v>
      </c>
      <c r="BN492" s="33">
        <v>-7.8462965786840755E-6</v>
      </c>
      <c r="BO492" s="33">
        <v>2.7603509389573233E-5</v>
      </c>
      <c r="BP492" s="33">
        <v>6.8038924578850413E-6</v>
      </c>
      <c r="BQ492" s="35">
        <v>-9.9535717451182393E-4</v>
      </c>
      <c r="BR492" s="32">
        <v>-5.5985675679881552E-6</v>
      </c>
      <c r="BS492" s="33">
        <v>-7.2787630709392204E-6</v>
      </c>
      <c r="BT492" s="33"/>
      <c r="BU492" s="33">
        <v>1.1309780455159846E-4</v>
      </c>
      <c r="BV492" s="33">
        <v>-2.2276091795614406E-6</v>
      </c>
      <c r="BW492" s="33">
        <v>1.1362661777480909E-5</v>
      </c>
      <c r="BX492" s="33">
        <v>-1.1082923190741667E-5</v>
      </c>
      <c r="BY492" s="33">
        <v>2.4366882777515642E-5</v>
      </c>
      <c r="BZ492" s="33">
        <v>3.5672658458274498E-6</v>
      </c>
      <c r="CA492" s="35">
        <v>-9.9859380112388152E-4</v>
      </c>
      <c r="CB492" s="52">
        <v>-4.0577292537147258E-6</v>
      </c>
      <c r="CC492" s="34">
        <v>-5.7379247566657909E-6</v>
      </c>
      <c r="CD492" s="34"/>
      <c r="CE492" s="34">
        <v>1.1463864286587189E-4</v>
      </c>
      <c r="CF492" s="34">
        <v>-6.8677086528801112E-7</v>
      </c>
      <c r="CG492" s="34">
        <v>1.2903500091754339E-5</v>
      </c>
      <c r="CH492" s="34">
        <v>-9.5420848764682376E-6</v>
      </c>
      <c r="CI492" s="34">
        <v>2.5907721091789071E-5</v>
      </c>
      <c r="CJ492" s="34">
        <v>5.1081041601008792E-6</v>
      </c>
      <c r="CK492" s="53">
        <v>-9.9705296280960809E-4</v>
      </c>
      <c r="CL492" s="33">
        <v>0</v>
      </c>
      <c r="CM492" s="33">
        <f t="shared" si="502"/>
        <v>6.3411091882770165E-3</v>
      </c>
      <c r="CN492" s="33">
        <f t="shared" si="448"/>
        <v>3.16177768556547E-3</v>
      </c>
      <c r="CO492" s="33">
        <f t="shared" si="449"/>
        <v>2.5054653075171629E-3</v>
      </c>
      <c r="CP492" s="33">
        <f t="shared" si="450"/>
        <v>2.5458109432807685E-3</v>
      </c>
      <c r="CQ492" s="33"/>
      <c r="CR492" s="33">
        <f t="shared" si="451"/>
        <v>2.0646845006080383E-3</v>
      </c>
      <c r="CS492" s="33">
        <f t="shared" si="452"/>
        <v>5.3353899339365629E-3</v>
      </c>
      <c r="CT492" s="33">
        <f t="shared" si="453"/>
        <v>5.8014303858333616E-3</v>
      </c>
      <c r="CU492" s="33">
        <f t="shared" si="454"/>
        <v>2.2592865511297244E-3</v>
      </c>
      <c r="CV492" s="33">
        <f t="shared" si="455"/>
        <v>3.3959599120056971E-3</v>
      </c>
      <c r="CW492" s="33">
        <f t="shared" si="456"/>
        <v>4.5158230304467306E-3</v>
      </c>
      <c r="CX492" s="35">
        <f t="shared" si="457"/>
        <v>4.7656916700542507E-3</v>
      </c>
    </row>
    <row r="493" spans="1:102" x14ac:dyDescent="0.3">
      <c r="A493" s="21">
        <v>43500</v>
      </c>
      <c r="B493" s="22">
        <v>2724.87</v>
      </c>
      <c r="C493" s="23">
        <v>4832.9799999999996</v>
      </c>
      <c r="D493" s="23">
        <v>5425.7969999999996</v>
      </c>
      <c r="E493" s="23">
        <f t="shared" si="491"/>
        <v>4806.3635923044194</v>
      </c>
      <c r="F493" s="23">
        <f>VLOOKUP($A493,Data!S$7:T$800,2,0)</f>
        <v>266.75781899999998</v>
      </c>
      <c r="G493" s="23">
        <f>VLOOKUP($A493,Data!V$7:Y$800,4,0)</f>
        <v>26.310813153601863</v>
      </c>
      <c r="H493" s="23" t="e">
        <f>VLOOKUP($A493,Data!P$7:Q$800,2,0)</f>
        <v>#N/A</v>
      </c>
      <c r="I493" s="23">
        <f>VLOOKUP($A493,Data!K$7:N$800,4,0)</f>
        <v>50.104145226140318</v>
      </c>
      <c r="J493" s="23">
        <f>VLOOKUP($A493,Data!AA$7:AB$800,2,0)</f>
        <v>489.34320000000002</v>
      </c>
      <c r="K493" s="23">
        <f>VLOOKUP($A493,Data!AD$7:AE$800,2,0)</f>
        <v>49.449100000000001</v>
      </c>
      <c r="L493" s="23">
        <f>VLOOKUP($A493,Data!AL$7:AO$800,4,0)</f>
        <v>264.24824213356482</v>
      </c>
      <c r="M493" s="23">
        <f>VLOOKUP($A493,Data!AG$7:AJ$800,4,0)</f>
        <v>26.685319422118063</v>
      </c>
      <c r="N493" s="23">
        <f>VLOOKUP($A493,Data!AQ$7:AU$800,5,0)</f>
        <v>26.852169489305677</v>
      </c>
      <c r="O493" s="24">
        <f>VLOOKUP($A493,Data!AQ$7:AW$800,7,0)</f>
        <v>26.869321419766546</v>
      </c>
      <c r="P493" s="32">
        <f t="shared" si="458"/>
        <v>6.7762042172079262E-3</v>
      </c>
      <c r="Q493" s="33">
        <f t="shared" si="445"/>
        <v>6.7869344221314076E-3</v>
      </c>
      <c r="R493" s="33">
        <f t="shared" si="446"/>
        <v>6.7919247293750651E-3</v>
      </c>
      <c r="S493" s="34">
        <f t="shared" si="459"/>
        <v>6.7895666525499944E-3</v>
      </c>
      <c r="T493" s="33">
        <f t="shared" si="460"/>
        <v>6.7818650518571832E-3</v>
      </c>
      <c r="U493" s="33">
        <f t="shared" si="492"/>
        <v>6.781742262207846E-3</v>
      </c>
      <c r="V493" s="33" t="e">
        <f t="shared" si="493"/>
        <v>#N/A</v>
      </c>
      <c r="W493" s="33">
        <f t="shared" si="494"/>
        <v>6.6147859922178753E-3</v>
      </c>
      <c r="X493" s="33">
        <f t="shared" si="495"/>
        <v>6.7868271320836726E-3</v>
      </c>
      <c r="Y493" s="33">
        <f t="shared" si="496"/>
        <v>6.7942030401870745E-3</v>
      </c>
      <c r="Z493" s="33">
        <f t="shared" si="497"/>
        <v>6.787716179180725E-3</v>
      </c>
      <c r="AA493" s="33">
        <f t="shared" si="498"/>
        <v>6.6290846480281385E-3</v>
      </c>
      <c r="AB493" s="33">
        <f t="shared" si="499"/>
        <v>6.8211138388658554E-3</v>
      </c>
      <c r="AC493" s="35">
        <f t="shared" si="500"/>
        <v>8.2027060734992663E-3</v>
      </c>
      <c r="AD493" s="32">
        <f t="shared" si="461"/>
        <v>-5.0693702742243829E-6</v>
      </c>
      <c r="AE493" s="33">
        <f t="shared" si="462"/>
        <v>-5.1921599235615901E-6</v>
      </c>
      <c r="AF493" s="33" t="e">
        <f t="shared" si="463"/>
        <v>#N/A</v>
      </c>
      <c r="AG493" s="33">
        <f t="shared" si="464"/>
        <v>-1.721484299135323E-4</v>
      </c>
      <c r="AH493" s="33">
        <f t="shared" si="465"/>
        <v>-1.0729004773502027E-7</v>
      </c>
      <c r="AI493" s="33">
        <f t="shared" si="466"/>
        <v>7.26861805566692E-6</v>
      </c>
      <c r="AJ493" s="33">
        <f t="shared" si="467"/>
        <v>7.8175704931737755E-7</v>
      </c>
      <c r="AK493" s="33">
        <f t="shared" si="468"/>
        <v>-1.5784977410326917E-4</v>
      </c>
      <c r="AL493" s="33">
        <f t="shared" si="469"/>
        <v>3.4179416734447798E-5</v>
      </c>
      <c r="AM493" s="35">
        <f t="shared" si="470"/>
        <v>1.4157716513678587E-3</v>
      </c>
      <c r="AN493" s="52">
        <f t="shared" si="471"/>
        <v>-1.0059677517881838E-5</v>
      </c>
      <c r="AO493" s="34">
        <f t="shared" si="472"/>
        <v>-1.0182467167219045E-5</v>
      </c>
      <c r="AP493" s="34" t="e">
        <f t="shared" si="473"/>
        <v>#N/A</v>
      </c>
      <c r="AQ493" s="34">
        <f t="shared" si="474"/>
        <v>-1.7713873715718975E-4</v>
      </c>
      <c r="AR493" s="34">
        <f t="shared" si="475"/>
        <v>-5.097597291392475E-6</v>
      </c>
      <c r="AS493" s="34">
        <f t="shared" si="476"/>
        <v>2.2783108120094653E-6</v>
      </c>
      <c r="AT493" s="34">
        <f t="shared" si="477"/>
        <v>-4.2085501943400772E-6</v>
      </c>
      <c r="AU493" s="34">
        <f t="shared" si="478"/>
        <v>-1.6284008134692662E-4</v>
      </c>
      <c r="AV493" s="34">
        <f t="shared" si="479"/>
        <v>2.9189109490790344E-5</v>
      </c>
      <c r="AW493" s="53">
        <f t="shared" si="480"/>
        <v>1.4107813441242012E-3</v>
      </c>
      <c r="AX493" s="52">
        <f t="shared" si="481"/>
        <v>-7.7016006927443925E-6</v>
      </c>
      <c r="AY493" s="34">
        <f t="shared" si="482"/>
        <v>-7.8243903420815997E-6</v>
      </c>
      <c r="AZ493" s="34" t="e">
        <f t="shared" si="483"/>
        <v>#N/A</v>
      </c>
      <c r="BA493" s="34">
        <f t="shared" si="484"/>
        <v>-1.7478066033205231E-4</v>
      </c>
      <c r="BB493" s="34">
        <f t="shared" si="485"/>
        <v>-2.7395204662550299E-6</v>
      </c>
      <c r="BC493" s="34">
        <f t="shared" si="486"/>
        <v>4.6363876371469104E-6</v>
      </c>
      <c r="BD493" s="34">
        <f t="shared" si="487"/>
        <v>-1.8504733692026321E-6</v>
      </c>
      <c r="BE493" s="34">
        <f t="shared" si="488"/>
        <v>-1.6048200452178918E-4</v>
      </c>
      <c r="BF493" s="34">
        <f t="shared" si="489"/>
        <v>3.1547186315927789E-5</v>
      </c>
      <c r="BG493" s="53">
        <f t="shared" si="490"/>
        <v>1.4131394209493386E-3</v>
      </c>
      <c r="BH493" s="32">
        <v>-5.0693702742243829E-6</v>
      </c>
      <c r="BI493" s="33">
        <v>-5.1921599235615901E-6</v>
      </c>
      <c r="BJ493" s="33"/>
      <c r="BK493" s="33">
        <v>-1.721484299135323E-4</v>
      </c>
      <c r="BL493" s="33">
        <v>-1.0729004773502027E-7</v>
      </c>
      <c r="BM493" s="33">
        <v>7.26861805566692E-6</v>
      </c>
      <c r="BN493" s="33">
        <v>7.8175704931737755E-7</v>
      </c>
      <c r="BO493" s="33">
        <v>-1.5784977410326917E-4</v>
      </c>
      <c r="BP493" s="33">
        <v>3.4179416734447798E-5</v>
      </c>
      <c r="BQ493" s="35">
        <v>1.4157716513678587E-3</v>
      </c>
      <c r="BR493" s="32">
        <v>-1.0059677517881838E-5</v>
      </c>
      <c r="BS493" s="33">
        <v>-1.0182467167219045E-5</v>
      </c>
      <c r="BT493" s="33"/>
      <c r="BU493" s="33">
        <v>-1.7713873715718975E-4</v>
      </c>
      <c r="BV493" s="33">
        <v>-5.097597291392475E-6</v>
      </c>
      <c r="BW493" s="33">
        <v>2.2783108120094653E-6</v>
      </c>
      <c r="BX493" s="33">
        <v>-4.2085501943400772E-6</v>
      </c>
      <c r="BY493" s="33">
        <v>-1.6284008134692662E-4</v>
      </c>
      <c r="BZ493" s="33">
        <v>2.9189109490790344E-5</v>
      </c>
      <c r="CA493" s="35">
        <v>1.4107813441242012E-3</v>
      </c>
      <c r="CB493" s="52">
        <v>-7.7016006927443925E-6</v>
      </c>
      <c r="CC493" s="34">
        <v>-7.8243903420815997E-6</v>
      </c>
      <c r="CD493" s="34"/>
      <c r="CE493" s="34">
        <v>-1.7478066033205231E-4</v>
      </c>
      <c r="CF493" s="34">
        <v>-2.7395204662550299E-6</v>
      </c>
      <c r="CG493" s="34">
        <v>4.6363876371469104E-6</v>
      </c>
      <c r="CH493" s="34">
        <v>-1.8504733692026321E-6</v>
      </c>
      <c r="CI493" s="34">
        <v>-1.6048200452178918E-4</v>
      </c>
      <c r="CJ493" s="34">
        <v>3.1547186315927789E-5</v>
      </c>
      <c r="CK493" s="53">
        <v>1.4131394209493386E-3</v>
      </c>
      <c r="CL493" s="33">
        <v>0</v>
      </c>
      <c r="CM493" s="33">
        <f t="shared" si="502"/>
        <v>6.3378673353680082E-3</v>
      </c>
      <c r="CN493" s="33">
        <f t="shared" si="448"/>
        <v>3.1600845225721041E-3</v>
      </c>
      <c r="CO493" s="33">
        <f t="shared" si="449"/>
        <v>2.5078220585010857E-3</v>
      </c>
      <c r="CP493" s="33">
        <f t="shared" si="450"/>
        <v>2.5498443668803272E-3</v>
      </c>
      <c r="CQ493" s="33"/>
      <c r="CR493" s="33">
        <f t="shared" si="451"/>
        <v>1.9486704382760678E-3</v>
      </c>
      <c r="CS493" s="33">
        <f t="shared" si="452"/>
        <v>5.3343802949910035E-3</v>
      </c>
      <c r="CT493" s="33">
        <f t="shared" si="453"/>
        <v>5.7868155306548541E-3</v>
      </c>
      <c r="CU493" s="33">
        <f t="shared" si="454"/>
        <v>2.2671137269731911E-3</v>
      </c>
      <c r="CV493" s="33">
        <f t="shared" si="455"/>
        <v>3.3683934134329796E-3</v>
      </c>
      <c r="CW493" s="33">
        <f t="shared" si="456"/>
        <v>4.5090205363753633E-3</v>
      </c>
      <c r="CX493" s="35">
        <f t="shared" si="457"/>
        <v>5.7620856649174268E-3</v>
      </c>
    </row>
    <row r="494" spans="1:102" x14ac:dyDescent="0.3">
      <c r="A494" s="21">
        <v>43497</v>
      </c>
      <c r="B494" s="22">
        <v>2706.53</v>
      </c>
      <c r="C494" s="23">
        <v>4800.3999999999996</v>
      </c>
      <c r="D494" s="23">
        <v>5389.1940000000004</v>
      </c>
      <c r="E494" s="23">
        <f t="shared" si="491"/>
        <v>4773.9505369379031</v>
      </c>
      <c r="F494" s="23">
        <f>VLOOKUP($A494,Data!S$7:T$800,2,0)</f>
        <v>264.96089000000001</v>
      </c>
      <c r="G494" s="23">
        <f>VLOOKUP($A494,Data!V$7:Y$800,4,0)</f>
        <v>26.133581936520095</v>
      </c>
      <c r="H494" s="23" t="e">
        <f>VLOOKUP($A494,Data!P$7:Q$800,2,0)</f>
        <v>#N/A</v>
      </c>
      <c r="I494" s="23">
        <f>VLOOKUP($A494,Data!K$7:N$800,4,0)</f>
        <v>49.774894948272369</v>
      </c>
      <c r="J494" s="23">
        <f>VLOOKUP($A494,Data!AA$7:AB$800,2,0)</f>
        <v>486.04450000000003</v>
      </c>
      <c r="K494" s="23">
        <f>VLOOKUP($A494,Data!AD$7:AE$800,2,0)</f>
        <v>49.115400000000001</v>
      </c>
      <c r="L494" s="23">
        <f>VLOOKUP($A494,Data!AL$7:AO$800,4,0)</f>
        <v>262.46669271691417</v>
      </c>
      <c r="M494" s="23">
        <f>VLOOKUP($A494,Data!AG$7:AJ$800,4,0)</f>
        <v>26.509585138252479</v>
      </c>
      <c r="N494" s="23">
        <f>VLOOKUP($A494,Data!AQ$7:AU$800,5,0)</f>
        <v>26.670248686901459</v>
      </c>
      <c r="O494" s="24">
        <f>VLOOKUP($A494,Data!AQ$7:AW$800,7,0)</f>
        <v>26.65071345068155</v>
      </c>
      <c r="P494" s="32">
        <f t="shared" si="458"/>
        <v>8.98635405495396E-4</v>
      </c>
      <c r="Q494" s="33">
        <f t="shared" si="445"/>
        <v>9.9256824949311984E-4</v>
      </c>
      <c r="R494" s="33">
        <f t="shared" si="446"/>
        <v>1.0331315364795479E-3</v>
      </c>
      <c r="S494" s="34">
        <f t="shared" si="459"/>
        <v>1.0129571168319251E-3</v>
      </c>
      <c r="T494" s="33">
        <f t="shared" si="460"/>
        <v>1.0112007699538683E-3</v>
      </c>
      <c r="U494" s="33">
        <f t="shared" si="492"/>
        <v>1.0088856978818228E-3</v>
      </c>
      <c r="V494" s="33" t="e">
        <f t="shared" si="493"/>
        <v>#N/A</v>
      </c>
      <c r="W494" s="33">
        <f t="shared" si="494"/>
        <v>1.1686793922864869E-3</v>
      </c>
      <c r="X494" s="33">
        <f t="shared" si="495"/>
        <v>1.0291532315864771E-3</v>
      </c>
      <c r="Y494" s="33">
        <f t="shared" si="496"/>
        <v>1.0068071577058468E-3</v>
      </c>
      <c r="Z494" s="33">
        <f t="shared" si="497"/>
        <v>1.0069697085035578E-3</v>
      </c>
      <c r="AA494" s="33">
        <f t="shared" si="498"/>
        <v>9.7798969604823149E-4</v>
      </c>
      <c r="AB494" s="33">
        <f t="shared" si="499"/>
        <v>1.0029076516437918E-3</v>
      </c>
      <c r="AC494" s="35">
        <f t="shared" si="500"/>
        <v>2.7515637269726057E-3</v>
      </c>
      <c r="AD494" s="32">
        <f t="shared" si="461"/>
        <v>1.8632520460748481E-5</v>
      </c>
      <c r="AE494" s="33">
        <f t="shared" si="462"/>
        <v>1.6317448388702971E-5</v>
      </c>
      <c r="AF494" s="33" t="e">
        <f t="shared" si="463"/>
        <v>#N/A</v>
      </c>
      <c r="AG494" s="33">
        <f t="shared" si="464"/>
        <v>1.7611114279336704E-4</v>
      </c>
      <c r="AH494" s="33">
        <f t="shared" si="465"/>
        <v>3.6584982093357254E-5</v>
      </c>
      <c r="AI494" s="33">
        <f t="shared" si="466"/>
        <v>1.4238908212726997E-5</v>
      </c>
      <c r="AJ494" s="33">
        <f t="shared" si="467"/>
        <v>1.4401459010437989E-5</v>
      </c>
      <c r="AK494" s="33">
        <f t="shared" si="468"/>
        <v>-1.4578553444888342E-5</v>
      </c>
      <c r="AL494" s="33">
        <f t="shared" si="469"/>
        <v>1.0339402150671972E-5</v>
      </c>
      <c r="AM494" s="35">
        <f t="shared" si="470"/>
        <v>1.7589954774794858E-3</v>
      </c>
      <c r="AN494" s="52">
        <f t="shared" si="471"/>
        <v>-2.1930766525679601E-5</v>
      </c>
      <c r="AO494" s="34">
        <f t="shared" si="472"/>
        <v>-2.4245838597725111E-5</v>
      </c>
      <c r="AP494" s="34" t="e">
        <f t="shared" si="473"/>
        <v>#N/A</v>
      </c>
      <c r="AQ494" s="34">
        <f t="shared" si="474"/>
        <v>1.3554785580693895E-4</v>
      </c>
      <c r="AR494" s="34">
        <f t="shared" si="475"/>
        <v>-3.9783048930708276E-6</v>
      </c>
      <c r="AS494" s="34">
        <f t="shared" si="476"/>
        <v>-2.6324378773701085E-5</v>
      </c>
      <c r="AT494" s="34">
        <f t="shared" si="477"/>
        <v>-2.6161827975990093E-5</v>
      </c>
      <c r="AU494" s="34">
        <f t="shared" si="478"/>
        <v>-5.5141840431316425E-5</v>
      </c>
      <c r="AV494" s="34">
        <f t="shared" si="479"/>
        <v>-3.022388483575611E-5</v>
      </c>
      <c r="AW494" s="53">
        <f t="shared" si="480"/>
        <v>1.7184321904930577E-3</v>
      </c>
      <c r="AX494" s="52">
        <f t="shared" si="481"/>
        <v>-1.7563468781567337E-6</v>
      </c>
      <c r="AY494" s="34">
        <f t="shared" si="482"/>
        <v>-4.0714189502022435E-6</v>
      </c>
      <c r="AZ494" s="34" t="e">
        <f t="shared" si="483"/>
        <v>#N/A</v>
      </c>
      <c r="BA494" s="34">
        <f t="shared" si="484"/>
        <v>1.5572227545446182E-4</v>
      </c>
      <c r="BB494" s="34">
        <f t="shared" si="485"/>
        <v>1.619611475445204E-5</v>
      </c>
      <c r="BC494" s="34">
        <f t="shared" si="486"/>
        <v>-6.1499591261782172E-6</v>
      </c>
      <c r="BD494" s="34">
        <f t="shared" si="487"/>
        <v>-5.9874083284672253E-6</v>
      </c>
      <c r="BE494" s="34">
        <f t="shared" si="488"/>
        <v>-3.4967420783793557E-5</v>
      </c>
      <c r="BF494" s="34">
        <f t="shared" si="489"/>
        <v>-1.0049465188233242E-5</v>
      </c>
      <c r="BG494" s="53">
        <f t="shared" si="490"/>
        <v>1.7386066101405806E-3</v>
      </c>
      <c r="BH494" s="32">
        <v>1.8632520460748481E-5</v>
      </c>
      <c r="BI494" s="33">
        <v>1.6317448388702971E-5</v>
      </c>
      <c r="BJ494" s="33"/>
      <c r="BK494" s="33">
        <v>1.7611114279336704E-4</v>
      </c>
      <c r="BL494" s="33">
        <v>3.6584982093357254E-5</v>
      </c>
      <c r="BM494" s="33">
        <v>1.4238908212726997E-5</v>
      </c>
      <c r="BN494" s="33">
        <v>1.4401459010437989E-5</v>
      </c>
      <c r="BO494" s="33">
        <v>-1.4578553444888342E-5</v>
      </c>
      <c r="BP494" s="33">
        <v>1.0339402150671972E-5</v>
      </c>
      <c r="BQ494" s="35">
        <v>1.7589954774794858E-3</v>
      </c>
      <c r="BR494" s="32">
        <v>-2.1930766525679601E-5</v>
      </c>
      <c r="BS494" s="33">
        <v>-2.4245838597725111E-5</v>
      </c>
      <c r="BT494" s="33"/>
      <c r="BU494" s="33">
        <v>1.3554785580693895E-4</v>
      </c>
      <c r="BV494" s="33">
        <v>-3.9783048930708276E-6</v>
      </c>
      <c r="BW494" s="33">
        <v>-2.6324378773701085E-5</v>
      </c>
      <c r="BX494" s="33">
        <v>-2.6161827975990093E-5</v>
      </c>
      <c r="BY494" s="33">
        <v>-5.5141840431316425E-5</v>
      </c>
      <c r="BZ494" s="33">
        <v>-3.022388483575611E-5</v>
      </c>
      <c r="CA494" s="35">
        <v>1.7184321904930577E-3</v>
      </c>
      <c r="CB494" s="52">
        <v>-1.7563468781567337E-6</v>
      </c>
      <c r="CC494" s="34">
        <v>-4.0714189502022435E-6</v>
      </c>
      <c r="CD494" s="34"/>
      <c r="CE494" s="34">
        <v>1.5572227545446182E-4</v>
      </c>
      <c r="CF494" s="34">
        <v>1.619611475445204E-5</v>
      </c>
      <c r="CG494" s="34">
        <v>-6.1499591261782172E-6</v>
      </c>
      <c r="CH494" s="34">
        <v>-5.9874083284672253E-6</v>
      </c>
      <c r="CI494" s="34">
        <v>-3.4967420783793557E-5</v>
      </c>
      <c r="CJ494" s="34">
        <v>-1.0049465188233242E-5</v>
      </c>
      <c r="CK494" s="53">
        <v>1.7386066101405806E-3</v>
      </c>
      <c r="CL494" s="33">
        <v>0</v>
      </c>
      <c r="CM494" s="33">
        <f t="shared" si="502"/>
        <v>6.3328792787247234E-3</v>
      </c>
      <c r="CN494" s="33">
        <f t="shared" si="448"/>
        <v>3.1574617813596717E-3</v>
      </c>
      <c r="CO494" s="33">
        <f t="shared" si="449"/>
        <v>2.5128699080199102E-3</v>
      </c>
      <c r="CP494" s="33">
        <f t="shared" si="450"/>
        <v>2.5550147021227154E-3</v>
      </c>
      <c r="CQ494" s="33"/>
      <c r="CR494" s="33">
        <f t="shared" si="451"/>
        <v>2.120020882229845E-3</v>
      </c>
      <c r="CS494" s="33">
        <f t="shared" si="452"/>
        <v>5.3344874302563294E-3</v>
      </c>
      <c r="CT494" s="33">
        <f t="shared" si="453"/>
        <v>5.7795541855012456E-3</v>
      </c>
      <c r="CU494" s="33">
        <f t="shared" si="454"/>
        <v>2.2663354801106816E-3</v>
      </c>
      <c r="CV494" s="33">
        <f t="shared" si="455"/>
        <v>3.5257318776780178E-3</v>
      </c>
      <c r="CW494" s="33">
        <f t="shared" si="456"/>
        <v>4.4749196102482625E-3</v>
      </c>
      <c r="CX494" s="35">
        <f t="shared" si="457"/>
        <v>4.3497412620241427E-3</v>
      </c>
    </row>
    <row r="495" spans="1:102" x14ac:dyDescent="0.3">
      <c r="A495" s="21">
        <v>43496</v>
      </c>
      <c r="B495" s="22">
        <v>2704.1</v>
      </c>
      <c r="C495" s="23">
        <v>4795.6400000000003</v>
      </c>
      <c r="D495" s="23">
        <v>5383.6319999999996</v>
      </c>
      <c r="E495" s="23">
        <f t="shared" si="491"/>
        <v>4769.1196232744842</v>
      </c>
      <c r="F495" s="23">
        <f>VLOOKUP($A495,Data!S$7:T$800,2,0)</f>
        <v>264.69323200000002</v>
      </c>
      <c r="G495" s="23">
        <f>VLOOKUP($A495,Data!V$7:Y$800,4,0)</f>
        <v>26.107242712736085</v>
      </c>
      <c r="H495" s="23" t="e">
        <f>VLOOKUP($A495,Data!P$7:Q$800,2,0)</f>
        <v>#N/A</v>
      </c>
      <c r="I495" s="23">
        <f>VLOOKUP($A495,Data!K$7:N$800,4,0)</f>
        <v>49.716791958060384</v>
      </c>
      <c r="J495" s="23">
        <f>VLOOKUP($A495,Data!AA$7:AB$800,2,0)</f>
        <v>485.54480000000001</v>
      </c>
      <c r="K495" s="23">
        <f>VLOOKUP($A495,Data!AD$7:AE$800,2,0)</f>
        <v>49.066000000000003</v>
      </c>
      <c r="L495" s="23">
        <f>VLOOKUP($A495,Data!AL$7:AO$800,4,0)</f>
        <v>262.20266257820896</v>
      </c>
      <c r="M495" s="23">
        <f>VLOOKUP($A495,Data!AG$7:AJ$800,4,0)</f>
        <v>26.483684367827351</v>
      </c>
      <c r="N495" s="23">
        <f>VLOOKUP($A495,Data!AQ$7:AU$800,5,0)</f>
        <v>26.64352768911526</v>
      </c>
      <c r="O495" s="24">
        <f>VLOOKUP($A495,Data!AQ$7:AW$800,7,0)</f>
        <v>26.577583535873654</v>
      </c>
      <c r="P495" s="32">
        <f t="shared" si="458"/>
        <v>8.5973778929895328E-3</v>
      </c>
      <c r="Q495" s="33">
        <f t="shared" si="445"/>
        <v>8.7483303709467997E-3</v>
      </c>
      <c r="R495" s="33">
        <f t="shared" si="446"/>
        <v>8.8131019750401496E-3</v>
      </c>
      <c r="S495" s="34">
        <f t="shared" si="459"/>
        <v>8.7807433627325564E-3</v>
      </c>
      <c r="T495" s="33">
        <f t="shared" si="460"/>
        <v>8.7778339858786136E-3</v>
      </c>
      <c r="U495" s="33">
        <f t="shared" si="492"/>
        <v>8.7783150046678582E-3</v>
      </c>
      <c r="V495" s="33" t="e">
        <f t="shared" si="493"/>
        <v>#N/A</v>
      </c>
      <c r="W495" s="33">
        <f t="shared" si="494"/>
        <v>8.6444007858548222E-3</v>
      </c>
      <c r="X495" s="33">
        <f t="shared" si="495"/>
        <v>8.8108536785787006E-3</v>
      </c>
      <c r="Y495" s="33">
        <f t="shared" si="496"/>
        <v>8.7976298416261312E-3</v>
      </c>
      <c r="Z495" s="33">
        <f t="shared" si="497"/>
        <v>8.7348371383222378E-3</v>
      </c>
      <c r="AA495" s="33">
        <f t="shared" si="498"/>
        <v>9.0190733665498346E-3</v>
      </c>
      <c r="AB495" s="33">
        <f t="shared" si="499"/>
        <v>8.7592164830543329E-3</v>
      </c>
      <c r="AC495" s="35">
        <f t="shared" si="500"/>
        <v>1.3806924442991697E-3</v>
      </c>
      <c r="AD495" s="32">
        <f t="shared" si="461"/>
        <v>2.9503614931813971E-5</v>
      </c>
      <c r="AE495" s="33">
        <f t="shared" si="462"/>
        <v>2.9984633721058529E-5</v>
      </c>
      <c r="AF495" s="33" t="e">
        <f t="shared" si="463"/>
        <v>#N/A</v>
      </c>
      <c r="AG495" s="33">
        <f t="shared" si="464"/>
        <v>-1.0392958509197747E-4</v>
      </c>
      <c r="AH495" s="33">
        <f t="shared" si="465"/>
        <v>6.2523307631900948E-5</v>
      </c>
      <c r="AI495" s="33">
        <f t="shared" si="466"/>
        <v>4.9299470679331492E-5</v>
      </c>
      <c r="AJ495" s="33">
        <f t="shared" si="467"/>
        <v>-1.3493232624561813E-5</v>
      </c>
      <c r="AK495" s="33">
        <f t="shared" si="468"/>
        <v>2.7074299560303494E-4</v>
      </c>
      <c r="AL495" s="33">
        <f t="shared" si="469"/>
        <v>1.0886112107533208E-5</v>
      </c>
      <c r="AM495" s="35">
        <f t="shared" si="470"/>
        <v>-7.36763792664763E-3</v>
      </c>
      <c r="AN495" s="52">
        <f t="shared" si="471"/>
        <v>-3.5267989161535951E-5</v>
      </c>
      <c r="AO495" s="34">
        <f t="shared" si="472"/>
        <v>-3.4786970372291393E-5</v>
      </c>
      <c r="AP495" s="34" t="e">
        <f t="shared" si="473"/>
        <v>#N/A</v>
      </c>
      <c r="AQ495" s="34">
        <f t="shared" si="474"/>
        <v>-1.6870118918532739E-4</v>
      </c>
      <c r="AR495" s="34">
        <f t="shared" si="475"/>
        <v>-2.2482964614489731E-6</v>
      </c>
      <c r="AS495" s="34">
        <f t="shared" si="476"/>
        <v>-1.547213341401843E-5</v>
      </c>
      <c r="AT495" s="34">
        <f t="shared" si="477"/>
        <v>-7.8264836717911734E-5</v>
      </c>
      <c r="AU495" s="34">
        <f t="shared" si="478"/>
        <v>2.0597139150968502E-4</v>
      </c>
      <c r="AV495" s="34">
        <f t="shared" si="479"/>
        <v>-5.3885491985816714E-5</v>
      </c>
      <c r="AW495" s="53">
        <f t="shared" si="480"/>
        <v>-7.4324095307409799E-3</v>
      </c>
      <c r="AX495" s="52">
        <f t="shared" si="481"/>
        <v>-2.9093768538768217E-6</v>
      </c>
      <c r="AY495" s="34">
        <f t="shared" si="482"/>
        <v>-2.4283580646322633E-6</v>
      </c>
      <c r="AZ495" s="34" t="e">
        <f t="shared" si="483"/>
        <v>#N/A</v>
      </c>
      <c r="BA495" s="34">
        <f t="shared" si="484"/>
        <v>-1.3634257687766826E-4</v>
      </c>
      <c r="BB495" s="34">
        <f t="shared" si="485"/>
        <v>3.0110315846210156E-5</v>
      </c>
      <c r="BC495" s="34">
        <f t="shared" si="486"/>
        <v>1.68864788936407E-5</v>
      </c>
      <c r="BD495" s="34">
        <f t="shared" si="487"/>
        <v>-4.5906224410252605E-5</v>
      </c>
      <c r="BE495" s="34">
        <f t="shared" si="488"/>
        <v>2.3833000381734415E-4</v>
      </c>
      <c r="BF495" s="34">
        <f t="shared" si="489"/>
        <v>-2.1526879678157584E-5</v>
      </c>
      <c r="BG495" s="53">
        <f t="shared" si="490"/>
        <v>-7.4000509184333207E-3</v>
      </c>
      <c r="BH495" s="32">
        <v>2.9503614931813971E-5</v>
      </c>
      <c r="BI495" s="33">
        <v>2.9984633721058529E-5</v>
      </c>
      <c r="BJ495" s="33"/>
      <c r="BK495" s="33">
        <v>-1.0392958509197747E-4</v>
      </c>
      <c r="BL495" s="33">
        <v>6.2523307631900948E-5</v>
      </c>
      <c r="BM495" s="33">
        <v>4.9299470679331492E-5</v>
      </c>
      <c r="BN495" s="33">
        <v>-1.3493232624561813E-5</v>
      </c>
      <c r="BO495" s="33">
        <v>2.7074299560303494E-4</v>
      </c>
      <c r="BP495" s="33">
        <v>1.0886112107533208E-5</v>
      </c>
      <c r="BQ495" s="35">
        <v>-7.36763792664763E-3</v>
      </c>
      <c r="BR495" s="32">
        <v>-3.5267989161535951E-5</v>
      </c>
      <c r="BS495" s="33">
        <v>-3.4786970372291393E-5</v>
      </c>
      <c r="BT495" s="33"/>
      <c r="BU495" s="33">
        <v>-1.6870118918532739E-4</v>
      </c>
      <c r="BV495" s="33">
        <v>-2.2482964614489731E-6</v>
      </c>
      <c r="BW495" s="33">
        <v>-1.547213341401843E-5</v>
      </c>
      <c r="BX495" s="33">
        <v>-7.8264836717911734E-5</v>
      </c>
      <c r="BY495" s="33">
        <v>2.0597139150968502E-4</v>
      </c>
      <c r="BZ495" s="33">
        <v>-5.3885491985816714E-5</v>
      </c>
      <c r="CA495" s="35">
        <v>-7.4324095307409799E-3</v>
      </c>
      <c r="CB495" s="52">
        <v>-2.9093768538768217E-6</v>
      </c>
      <c r="CC495" s="34">
        <v>-2.4283580646322633E-6</v>
      </c>
      <c r="CD495" s="34"/>
      <c r="CE495" s="34">
        <v>-1.3634257687766826E-4</v>
      </c>
      <c r="CF495" s="34">
        <v>3.0110315846210156E-5</v>
      </c>
      <c r="CG495" s="34">
        <v>1.68864788936407E-5</v>
      </c>
      <c r="CH495" s="34">
        <v>-4.5906224410252605E-5</v>
      </c>
      <c r="CI495" s="34">
        <v>2.3833000381734415E-4</v>
      </c>
      <c r="CJ495" s="34">
        <v>-2.1526879678157584E-5</v>
      </c>
      <c r="CK495" s="53">
        <v>-7.4000509184333207E-3</v>
      </c>
      <c r="CL495" s="33">
        <v>0</v>
      </c>
      <c r="CM495" s="33">
        <f t="shared" si="502"/>
        <v>6.2921012384178354E-3</v>
      </c>
      <c r="CN495" s="33">
        <f t="shared" si="448"/>
        <v>3.1370292342454142E-3</v>
      </c>
      <c r="CO495" s="33">
        <f t="shared" si="449"/>
        <v>2.4942094359428069E-3</v>
      </c>
      <c r="CP495" s="33">
        <f t="shared" si="450"/>
        <v>2.5386720502813542E-3</v>
      </c>
      <c r="CQ495" s="33"/>
      <c r="CR495" s="33">
        <f t="shared" si="451"/>
        <v>1.9437423931734088E-3</v>
      </c>
      <c r="CS495" s="33">
        <f t="shared" si="452"/>
        <v>5.2977450995244091E-3</v>
      </c>
      <c r="CT495" s="33">
        <f t="shared" si="453"/>
        <v>5.7652473869340692E-3</v>
      </c>
      <c r="CU495" s="33">
        <f t="shared" si="454"/>
        <v>2.2519159026406221E-3</v>
      </c>
      <c r="CV495" s="33">
        <f t="shared" si="455"/>
        <v>3.5403475372290938E-3</v>
      </c>
      <c r="CW495" s="33">
        <f t="shared" si="456"/>
        <v>4.4645443455364475E-3</v>
      </c>
      <c r="CX495" s="35">
        <f t="shared" si="457"/>
        <v>2.5879423114232303E-3</v>
      </c>
    </row>
    <row r="496" spans="1:102" x14ac:dyDescent="0.3">
      <c r="A496" s="21">
        <v>43495</v>
      </c>
      <c r="B496" s="22">
        <v>2681.05</v>
      </c>
      <c r="C496" s="23">
        <v>4754.05</v>
      </c>
      <c r="D496" s="23">
        <v>5336.6</v>
      </c>
      <c r="E496" s="23">
        <f t="shared" si="491"/>
        <v>4727.6077132249811</v>
      </c>
      <c r="F496" s="23">
        <f>VLOOKUP($A496,Data!S$7:T$800,2,0)</f>
        <v>262.390016</v>
      </c>
      <c r="G496" s="23">
        <f>VLOOKUP($A496,Data!V$7:Y$800,4,0)</f>
        <v>25.880059398992216</v>
      </c>
      <c r="H496" s="23" t="e">
        <f>VLOOKUP($A496,Data!P$7:Q$800,2,0)</f>
        <v>#N/A</v>
      </c>
      <c r="I496" s="23">
        <f>VLOOKUP($A496,Data!K$7:N$800,4,0)</f>
        <v>49.29070336317244</v>
      </c>
      <c r="J496" s="23">
        <f>VLOOKUP($A496,Data!AA$7:AB$800,2,0)</f>
        <v>481.30410000000001</v>
      </c>
      <c r="K496" s="23">
        <f>VLOOKUP($A496,Data!AD$7:AE$800,2,0)</f>
        <v>48.638100000000001</v>
      </c>
      <c r="L496" s="23">
        <f>VLOOKUP($A496,Data!AL$7:AO$800,4,0)</f>
        <v>259.93219716893208</v>
      </c>
      <c r="M496" s="23">
        <f>VLOOKUP($A496,Data!AG$7:AJ$800,4,0)</f>
        <v>26.246961100017316</v>
      </c>
      <c r="N496" s="23">
        <f>VLOOKUP($A496,Data!AQ$7:AU$800,5,0)</f>
        <v>26.412177706792562</v>
      </c>
      <c r="O496" s="24">
        <f>VLOOKUP($A496,Data!AQ$7:AW$800,7,0)</f>
        <v>26.54093866239787</v>
      </c>
      <c r="P496" s="32">
        <f t="shared" si="458"/>
        <v>1.5549242424242493E-2</v>
      </c>
      <c r="Q496" s="33">
        <f t="shared" si="445"/>
        <v>1.5627336623299071E-2</v>
      </c>
      <c r="R496" s="33">
        <f t="shared" si="446"/>
        <v>1.5661428427329094E-2</v>
      </c>
      <c r="S496" s="34">
        <f t="shared" si="459"/>
        <v>1.5644600526866104E-2</v>
      </c>
      <c r="T496" s="33">
        <f t="shared" si="460"/>
        <v>1.5640090028772313E-2</v>
      </c>
      <c r="U496" s="33">
        <f t="shared" si="492"/>
        <v>1.5639095365858946E-2</v>
      </c>
      <c r="V496" s="33" t="e">
        <f t="shared" si="493"/>
        <v>#N/A</v>
      </c>
      <c r="W496" s="33">
        <f t="shared" si="494"/>
        <v>1.5765316304130694E-2</v>
      </c>
      <c r="X496" s="33">
        <f t="shared" si="495"/>
        <v>1.5658908643388481E-2</v>
      </c>
      <c r="Y496" s="33">
        <f t="shared" si="496"/>
        <v>1.564030228173019E-2</v>
      </c>
      <c r="Z496" s="33">
        <f t="shared" si="497"/>
        <v>1.561638732577797E-2</v>
      </c>
      <c r="AA496" s="33">
        <f t="shared" si="498"/>
        <v>1.5711756963251E-2</v>
      </c>
      <c r="AB496" s="33">
        <f t="shared" si="499"/>
        <v>1.5638876834058957E-2</v>
      </c>
      <c r="AC496" s="35">
        <f t="shared" si="500"/>
        <v>1.879623928463614E-2</v>
      </c>
      <c r="AD496" s="32">
        <f t="shared" si="461"/>
        <v>1.2753405473242552E-5</v>
      </c>
      <c r="AE496" s="33">
        <f t="shared" si="462"/>
        <v>1.1758742559875301E-5</v>
      </c>
      <c r="AF496" s="33" t="e">
        <f t="shared" si="463"/>
        <v>#N/A</v>
      </c>
      <c r="AG496" s="33">
        <f t="shared" si="464"/>
        <v>1.379796808316236E-4</v>
      </c>
      <c r="AH496" s="33">
        <f t="shared" si="465"/>
        <v>3.1572020089409847E-5</v>
      </c>
      <c r="AI496" s="33">
        <f t="shared" si="466"/>
        <v>1.2965658431118854E-5</v>
      </c>
      <c r="AJ496" s="33">
        <f t="shared" si="467"/>
        <v>-1.0949297521101187E-5</v>
      </c>
      <c r="AK496" s="33">
        <f t="shared" si="468"/>
        <v>8.4420339951929435E-5</v>
      </c>
      <c r="AL496" s="33">
        <f t="shared" si="469"/>
        <v>1.1540210759886094E-5</v>
      </c>
      <c r="AM496" s="35">
        <f t="shared" si="470"/>
        <v>3.1689026613370697E-3</v>
      </c>
      <c r="AN496" s="52">
        <f t="shared" si="471"/>
        <v>-2.1338398556780547E-5</v>
      </c>
      <c r="AO496" s="34">
        <f t="shared" si="472"/>
        <v>-2.2333061470147797E-5</v>
      </c>
      <c r="AP496" s="34" t="e">
        <f t="shared" si="473"/>
        <v>#N/A</v>
      </c>
      <c r="AQ496" s="34">
        <f t="shared" si="474"/>
        <v>1.038878768016005E-4</v>
      </c>
      <c r="AR496" s="34">
        <f t="shared" si="475"/>
        <v>-2.5197839406132516E-6</v>
      </c>
      <c r="AS496" s="34">
        <f t="shared" si="476"/>
        <v>-2.1126145598904245E-5</v>
      </c>
      <c r="AT496" s="34">
        <f t="shared" si="477"/>
        <v>-4.5041101551124285E-5</v>
      </c>
      <c r="AU496" s="34">
        <f t="shared" si="478"/>
        <v>5.0328535921906337E-5</v>
      </c>
      <c r="AV496" s="34">
        <f t="shared" si="479"/>
        <v>-2.2551593270137005E-5</v>
      </c>
      <c r="AW496" s="53">
        <f t="shared" si="480"/>
        <v>3.1348108573070466E-3</v>
      </c>
      <c r="AX496" s="52">
        <f t="shared" si="481"/>
        <v>-4.5104980936905292E-6</v>
      </c>
      <c r="AY496" s="34">
        <f t="shared" si="482"/>
        <v>-5.5051610070577794E-6</v>
      </c>
      <c r="AZ496" s="34" t="e">
        <f t="shared" si="483"/>
        <v>#N/A</v>
      </c>
      <c r="BA496" s="34">
        <f t="shared" si="484"/>
        <v>1.2071577726469052E-4</v>
      </c>
      <c r="BB496" s="34">
        <f t="shared" si="485"/>
        <v>1.4308116522476766E-5</v>
      </c>
      <c r="BC496" s="34">
        <f t="shared" si="486"/>
        <v>-4.2982451358142271E-6</v>
      </c>
      <c r="BD496" s="34">
        <f t="shared" si="487"/>
        <v>-2.8213201088034268E-5</v>
      </c>
      <c r="BE496" s="34">
        <f t="shared" si="488"/>
        <v>6.7156436384996354E-5</v>
      </c>
      <c r="BF496" s="34">
        <f t="shared" si="489"/>
        <v>-5.7236928070469872E-6</v>
      </c>
      <c r="BG496" s="53">
        <f t="shared" si="490"/>
        <v>3.1516387577701366E-3</v>
      </c>
      <c r="BH496" s="32">
        <v>1.2753405473242552E-5</v>
      </c>
      <c r="BI496" s="33">
        <v>1.1758742559875301E-5</v>
      </c>
      <c r="BJ496" s="33"/>
      <c r="BK496" s="33">
        <v>1.379796808316236E-4</v>
      </c>
      <c r="BL496" s="33">
        <v>3.1572020089409847E-5</v>
      </c>
      <c r="BM496" s="33">
        <v>1.2965658431118854E-5</v>
      </c>
      <c r="BN496" s="33">
        <v>-1.0949297521101187E-5</v>
      </c>
      <c r="BO496" s="33">
        <v>8.4420339951929435E-5</v>
      </c>
      <c r="BP496" s="33">
        <v>1.1540210759886094E-5</v>
      </c>
      <c r="BQ496" s="35">
        <v>3.1689026613370697E-3</v>
      </c>
      <c r="BR496" s="32">
        <v>-2.1338398556780547E-5</v>
      </c>
      <c r="BS496" s="33">
        <v>-2.2333061470147797E-5</v>
      </c>
      <c r="BT496" s="33"/>
      <c r="BU496" s="33">
        <v>1.038878768016005E-4</v>
      </c>
      <c r="BV496" s="33">
        <v>-2.5197839406132516E-6</v>
      </c>
      <c r="BW496" s="33">
        <v>-2.1126145598904245E-5</v>
      </c>
      <c r="BX496" s="33">
        <v>-4.5041101551124285E-5</v>
      </c>
      <c r="BY496" s="33">
        <v>5.0328535921906337E-5</v>
      </c>
      <c r="BZ496" s="33">
        <v>-2.2551593270137005E-5</v>
      </c>
      <c r="CA496" s="35">
        <v>3.1348108573070466E-3</v>
      </c>
      <c r="CB496" s="52">
        <v>-4.5104980936905292E-6</v>
      </c>
      <c r="CC496" s="34">
        <v>-5.5051610070577794E-6</v>
      </c>
      <c r="CD496" s="34"/>
      <c r="CE496" s="34">
        <v>1.2071577726469052E-4</v>
      </c>
      <c r="CF496" s="34">
        <v>1.4308116522476766E-5</v>
      </c>
      <c r="CG496" s="34">
        <v>-4.2982451358142271E-6</v>
      </c>
      <c r="CH496" s="34">
        <v>-2.8213201088034268E-5</v>
      </c>
      <c r="CI496" s="34">
        <v>6.7156436384996354E-5</v>
      </c>
      <c r="CJ496" s="34">
        <v>-5.7236928070469872E-6</v>
      </c>
      <c r="CK496" s="53">
        <v>3.1516387577701366E-3</v>
      </c>
      <c r="CL496" s="33">
        <v>0</v>
      </c>
      <c r="CM496" s="33">
        <f t="shared" si="502"/>
        <v>6.2274914970732453E-3</v>
      </c>
      <c r="CN496" s="33">
        <f t="shared" si="448"/>
        <v>3.1047975798426108E-3</v>
      </c>
      <c r="CO496" s="33">
        <f t="shared" si="449"/>
        <v>2.4648895974910268E-3</v>
      </c>
      <c r="CP496" s="33">
        <f t="shared" si="450"/>
        <v>2.5088728818956074E-3</v>
      </c>
      <c r="CQ496" s="33"/>
      <c r="CR496" s="33">
        <f t="shared" si="451"/>
        <v>2.0469815499577493E-3</v>
      </c>
      <c r="CS496" s="33">
        <f t="shared" si="452"/>
        <v>5.2354395246496654E-3</v>
      </c>
      <c r="CT496" s="33">
        <f t="shared" si="453"/>
        <v>5.7160961073738914E-3</v>
      </c>
      <c r="CU496" s="33">
        <f t="shared" si="454"/>
        <v>2.2653224171693687E-3</v>
      </c>
      <c r="CV496" s="33">
        <f t="shared" si="455"/>
        <v>3.2710746096182852E-3</v>
      </c>
      <c r="CW496" s="33">
        <f t="shared" si="456"/>
        <v>4.4537045797539143E-3</v>
      </c>
      <c r="CX496" s="35">
        <f t="shared" si="457"/>
        <v>9.9644625542318899E-3</v>
      </c>
    </row>
    <row r="497" spans="1:102" x14ac:dyDescent="0.3">
      <c r="A497" s="21">
        <v>43494</v>
      </c>
      <c r="B497" s="22">
        <v>2640</v>
      </c>
      <c r="C497" s="23">
        <v>4680.8999999999996</v>
      </c>
      <c r="D497" s="23">
        <v>5254.31</v>
      </c>
      <c r="E497" s="23">
        <f t="shared" si="491"/>
        <v>4654.7854542548966</v>
      </c>
      <c r="F497" s="23">
        <f>VLOOKUP($A497,Data!S$7:T$800,2,0)</f>
        <v>258.34940799999998</v>
      </c>
      <c r="G497" s="23">
        <f>VLOOKUP($A497,Data!V$7:Y$800,4,0)</f>
        <v>25.481550992943571</v>
      </c>
      <c r="H497" s="23" t="e">
        <f>VLOOKUP($A497,Data!P$7:Q$800,2,0)</f>
        <v>#N/A</v>
      </c>
      <c r="I497" s="23">
        <f>VLOOKUP($A497,Data!K$7:N$800,4,0)</f>
        <v>48.525680658714563</v>
      </c>
      <c r="J497" s="23">
        <f>VLOOKUP($A497,Data!AA$7:AB$800,2,0)</f>
        <v>473.8836</v>
      </c>
      <c r="K497" s="23">
        <f>VLOOKUP($A497,Data!AD$7:AE$800,2,0)</f>
        <v>47.889099999999999</v>
      </c>
      <c r="L497" s="23">
        <f>VLOOKUP($A497,Data!AL$7:AO$800,4,0)</f>
        <v>255.93541066559609</v>
      </c>
      <c r="M497" s="23">
        <f>VLOOKUP($A497,Data!AG$7:AJ$800,4,0)</f>
        <v>25.840954306258904</v>
      </c>
      <c r="N497" s="23">
        <f>VLOOKUP($A497,Data!AQ$7:AU$800,5,0)</f>
        <v>26.005481189460156</v>
      </c>
      <c r="O497" s="24">
        <f>VLOOKUP($A497,Data!AQ$7:AW$800,7,0)</f>
        <v>26.051272706929122</v>
      </c>
      <c r="P497" s="32">
        <f t="shared" si="458"/>
        <v>-1.4562096941959091E-3</v>
      </c>
      <c r="Q497" s="33">
        <f t="shared" si="445"/>
        <v>-1.4420841101957516E-3</v>
      </c>
      <c r="R497" s="33">
        <f t="shared" si="446"/>
        <v>-1.438839076748355E-3</v>
      </c>
      <c r="S497" s="34">
        <f t="shared" si="459"/>
        <v>-1.441444669365488E-3</v>
      </c>
      <c r="T497" s="33">
        <f t="shared" si="460"/>
        <v>-1.441726647457342E-3</v>
      </c>
      <c r="U497" s="33">
        <f t="shared" si="492"/>
        <v>-1.4408074687656258E-3</v>
      </c>
      <c r="V497" s="33" t="e">
        <f t="shared" si="493"/>
        <v>#N/A</v>
      </c>
      <c r="W497" s="33">
        <f t="shared" si="494"/>
        <v>-1.5939430165371471E-3</v>
      </c>
      <c r="X497" s="33">
        <f t="shared" si="495"/>
        <v>-1.4415224634968249E-3</v>
      </c>
      <c r="Y497" s="33">
        <f t="shared" si="496"/>
        <v>-1.4283450381170626E-3</v>
      </c>
      <c r="Z497" s="33">
        <f t="shared" si="497"/>
        <v>-1.6210934916253139E-3</v>
      </c>
      <c r="AA497" s="33">
        <f t="shared" si="498"/>
        <v>-1.3786434903476641E-3</v>
      </c>
      <c r="AB497" s="33">
        <f t="shared" si="499"/>
        <v>-1.4323347372285911E-3</v>
      </c>
      <c r="AC497" s="35">
        <f t="shared" si="500"/>
        <v>1.0175182646701142E-3</v>
      </c>
      <c r="AD497" s="32">
        <f t="shared" si="461"/>
        <v>3.574627384095308E-7</v>
      </c>
      <c r="AE497" s="33">
        <f t="shared" si="462"/>
        <v>1.2766414301257356E-6</v>
      </c>
      <c r="AF497" s="33" t="e">
        <f t="shared" si="463"/>
        <v>#N/A</v>
      </c>
      <c r="AG497" s="33">
        <f t="shared" si="464"/>
        <v>-1.5185890634139554E-4</v>
      </c>
      <c r="AH497" s="33">
        <f t="shared" si="465"/>
        <v>5.6164669892666552E-7</v>
      </c>
      <c r="AI497" s="33">
        <f t="shared" si="466"/>
        <v>1.3739072078688963E-5</v>
      </c>
      <c r="AJ497" s="33">
        <f t="shared" si="467"/>
        <v>-1.7900938142956235E-4</v>
      </c>
      <c r="AK497" s="33">
        <f t="shared" si="468"/>
        <v>6.3440619848087465E-5</v>
      </c>
      <c r="AL497" s="33">
        <f t="shared" si="469"/>
        <v>9.7493729671604967E-6</v>
      </c>
      <c r="AM497" s="35">
        <f t="shared" si="470"/>
        <v>2.4596023748658657E-3</v>
      </c>
      <c r="AN497" s="52">
        <f t="shared" si="471"/>
        <v>-2.8875707089870417E-6</v>
      </c>
      <c r="AO497" s="34">
        <f t="shared" si="472"/>
        <v>-1.9683920172708369E-6</v>
      </c>
      <c r="AP497" s="34" t="e">
        <f t="shared" si="473"/>
        <v>#N/A</v>
      </c>
      <c r="AQ497" s="34">
        <f t="shared" si="474"/>
        <v>-1.5510393978879211E-4</v>
      </c>
      <c r="AR497" s="34">
        <f t="shared" si="475"/>
        <v>-2.683386748469907E-6</v>
      </c>
      <c r="AS497" s="34">
        <f t="shared" si="476"/>
        <v>1.0494038631292391E-5</v>
      </c>
      <c r="AT497" s="34">
        <f t="shared" si="477"/>
        <v>-1.8225441487695893E-4</v>
      </c>
      <c r="AU497" s="34">
        <f t="shared" si="478"/>
        <v>6.0195586400690893E-5</v>
      </c>
      <c r="AV497" s="34">
        <f t="shared" si="479"/>
        <v>6.5043395197639242E-6</v>
      </c>
      <c r="AW497" s="53">
        <f t="shared" si="480"/>
        <v>2.4563573414184692E-3</v>
      </c>
      <c r="AX497" s="52">
        <f t="shared" si="481"/>
        <v>-2.8197809187613387E-7</v>
      </c>
      <c r="AY497" s="34">
        <f t="shared" si="482"/>
        <v>6.3720059984007094E-7</v>
      </c>
      <c r="AZ497" s="34" t="e">
        <f t="shared" si="483"/>
        <v>#N/A</v>
      </c>
      <c r="BA497" s="34">
        <f t="shared" si="484"/>
        <v>-1.524983471716812E-4</v>
      </c>
      <c r="BB497" s="34">
        <f t="shared" si="485"/>
        <v>-7.7794131358999152E-8</v>
      </c>
      <c r="BC497" s="34">
        <f t="shared" si="486"/>
        <v>1.3099631248403298E-5</v>
      </c>
      <c r="BD497" s="34">
        <f t="shared" si="487"/>
        <v>-1.7964882225984802E-4</v>
      </c>
      <c r="BE497" s="34">
        <f t="shared" si="488"/>
        <v>6.28011790178018E-5</v>
      </c>
      <c r="BF497" s="34">
        <f t="shared" si="489"/>
        <v>9.1099321368748321E-6</v>
      </c>
      <c r="BG497" s="53">
        <f t="shared" si="490"/>
        <v>2.4589629340355801E-3</v>
      </c>
      <c r="BH497" s="32">
        <v>3.574627384095308E-7</v>
      </c>
      <c r="BI497" s="33">
        <v>1.2766414301257356E-6</v>
      </c>
      <c r="BJ497" s="33"/>
      <c r="BK497" s="33">
        <v>-1.5185890634139554E-4</v>
      </c>
      <c r="BL497" s="33">
        <v>5.6164669892666552E-7</v>
      </c>
      <c r="BM497" s="33">
        <v>1.3739072078688963E-5</v>
      </c>
      <c r="BN497" s="33">
        <v>-1.7900938142956235E-4</v>
      </c>
      <c r="BO497" s="33">
        <v>6.3440619848087465E-5</v>
      </c>
      <c r="BP497" s="33">
        <v>9.7493729671604967E-6</v>
      </c>
      <c r="BQ497" s="35">
        <v>2.4596023748658657E-3</v>
      </c>
      <c r="BR497" s="32">
        <v>-2.8875707089870417E-6</v>
      </c>
      <c r="BS497" s="33">
        <v>-1.9683920172708369E-6</v>
      </c>
      <c r="BT497" s="33"/>
      <c r="BU497" s="33">
        <v>-1.5510393978879211E-4</v>
      </c>
      <c r="BV497" s="33">
        <v>-2.683386748469907E-6</v>
      </c>
      <c r="BW497" s="33">
        <v>1.0494038631292391E-5</v>
      </c>
      <c r="BX497" s="33">
        <v>-1.8225441487695893E-4</v>
      </c>
      <c r="BY497" s="33">
        <v>6.0195586400690893E-5</v>
      </c>
      <c r="BZ497" s="33">
        <v>6.5043395197639242E-6</v>
      </c>
      <c r="CA497" s="35">
        <v>2.4563573414184692E-3</v>
      </c>
      <c r="CB497" s="52">
        <v>-2.8197809187613387E-7</v>
      </c>
      <c r="CC497" s="34">
        <v>6.3720059984007094E-7</v>
      </c>
      <c r="CD497" s="34"/>
      <c r="CE497" s="34">
        <v>-1.524983471716812E-4</v>
      </c>
      <c r="CF497" s="34">
        <v>-7.7794131358999152E-8</v>
      </c>
      <c r="CG497" s="34">
        <v>1.3099631248403298E-5</v>
      </c>
      <c r="CH497" s="34">
        <v>-1.7964882225984802E-4</v>
      </c>
      <c r="CI497" s="34">
        <v>6.28011790178018E-5</v>
      </c>
      <c r="CJ497" s="34">
        <v>9.1099321368748321E-6</v>
      </c>
      <c r="CK497" s="53">
        <v>2.4589629340355801E-3</v>
      </c>
      <c r="CL497" s="33">
        <v>0</v>
      </c>
      <c r="CM497" s="33">
        <f t="shared" si="502"/>
        <v>6.1937163536154305E-3</v>
      </c>
      <c r="CN497" s="33">
        <f t="shared" si="448"/>
        <v>3.0877468275576359E-3</v>
      </c>
      <c r="CO497" s="33">
        <f t="shared" si="449"/>
        <v>2.4523016331763348E-3</v>
      </c>
      <c r="CP497" s="33">
        <f t="shared" si="450"/>
        <v>2.4972661568256616E-3</v>
      </c>
      <c r="CQ497" s="33"/>
      <c r="CR497" s="33">
        <f t="shared" si="451"/>
        <v>1.910865342332535E-3</v>
      </c>
      <c r="CS497" s="33">
        <f t="shared" si="452"/>
        <v>5.2041915207960976E-3</v>
      </c>
      <c r="CT497" s="33">
        <f t="shared" si="453"/>
        <v>5.703257141303375E-3</v>
      </c>
      <c r="CU497" s="33">
        <f t="shared" si="454"/>
        <v>2.2761277776846001E-3</v>
      </c>
      <c r="CV497" s="33">
        <f t="shared" si="455"/>
        <v>3.187688270332778E-3</v>
      </c>
      <c r="CW497" s="33">
        <f t="shared" si="456"/>
        <v>4.4422914606681019E-3</v>
      </c>
      <c r="CX497" s="35">
        <f t="shared" si="457"/>
        <v>6.8230305879231068E-3</v>
      </c>
    </row>
    <row r="498" spans="1:102" x14ac:dyDescent="0.3">
      <c r="A498" s="21">
        <v>43493</v>
      </c>
      <c r="B498" s="22">
        <v>2643.85</v>
      </c>
      <c r="C498" s="23">
        <v>4687.66</v>
      </c>
      <c r="D498" s="23">
        <v>5261.8810000000003</v>
      </c>
      <c r="E498" s="23">
        <f t="shared" si="491"/>
        <v>4661.5047554358416</v>
      </c>
      <c r="F498" s="23">
        <f>VLOOKUP($A498,Data!S$7:T$800,2,0)</f>
        <v>258.72241500000001</v>
      </c>
      <c r="G498" s="23">
        <f>VLOOKUP($A498,Data!V$7:Y$800,4,0)</f>
        <v>25.518317976073835</v>
      </c>
      <c r="H498" s="23" t="e">
        <f>VLOOKUP($A498,Data!P$7:Q$800,2,0)</f>
        <v>#N/A</v>
      </c>
      <c r="I498" s="23">
        <f>VLOOKUP($A498,Data!K$7:N$800,4,0)</f>
        <v>48.603151312330553</v>
      </c>
      <c r="J498" s="23">
        <f>VLOOKUP($A498,Data!AA$7:AB$800,2,0)</f>
        <v>474.5677</v>
      </c>
      <c r="K498" s="23">
        <f>VLOOKUP($A498,Data!AD$7:AE$800,2,0)</f>
        <v>47.957599999999999</v>
      </c>
      <c r="L498" s="23">
        <f>VLOOKUP($A498,Data!AL$7:AO$800,4,0)</f>
        <v>256.35097957014904</v>
      </c>
      <c r="M498" s="23">
        <f>VLOOKUP($A498,Data!AG$7:AJ$800,4,0)</f>
        <v>25.876628952316157</v>
      </c>
      <c r="N498" s="23">
        <f>VLOOKUP($A498,Data!AQ$7:AU$800,5,0)</f>
        <v>26.042783172452172</v>
      </c>
      <c r="O498" s="24">
        <f>VLOOKUP($A498,Data!AQ$7:AW$800,7,0)</f>
        <v>26.024792005729051</v>
      </c>
      <c r="P498" s="32">
        <f t="shared" si="458"/>
        <v>-7.8468605052613993E-3</v>
      </c>
      <c r="Q498" s="33">
        <f t="shared" si="445"/>
        <v>-7.8480508980388608E-3</v>
      </c>
      <c r="R498" s="33">
        <f t="shared" si="446"/>
        <v>-7.8485816740849756E-3</v>
      </c>
      <c r="S498" s="34">
        <f t="shared" si="459"/>
        <v>-7.8485816740849756E-3</v>
      </c>
      <c r="T498" s="33">
        <f t="shared" si="460"/>
        <v>-7.8535146815887913E-3</v>
      </c>
      <c r="U498" s="33">
        <f t="shared" si="492"/>
        <v>-7.852963047634165E-3</v>
      </c>
      <c r="V498" s="33" t="e">
        <f t="shared" si="493"/>
        <v>#N/A</v>
      </c>
      <c r="W498" s="33">
        <f t="shared" si="494"/>
        <v>-7.7105575326216202E-3</v>
      </c>
      <c r="X498" s="33">
        <f t="shared" si="495"/>
        <v>-7.8538749016358045E-3</v>
      </c>
      <c r="Y498" s="33">
        <f t="shared" si="496"/>
        <v>-7.8408493770765197E-3</v>
      </c>
      <c r="Z498" s="33">
        <f t="shared" si="497"/>
        <v>-7.829378206068105E-3</v>
      </c>
      <c r="AA498" s="33">
        <f t="shared" si="498"/>
        <v>-7.9847424349155371E-3</v>
      </c>
      <c r="AB498" s="33">
        <f t="shared" si="499"/>
        <v>-7.8169319416425687E-3</v>
      </c>
      <c r="AC498" s="35">
        <f t="shared" si="500"/>
        <v>-1.0091705092357461E-2</v>
      </c>
      <c r="AD498" s="32">
        <f t="shared" si="461"/>
        <v>-5.4637835499304899E-6</v>
      </c>
      <c r="AE498" s="33">
        <f t="shared" si="462"/>
        <v>-4.9121495953041716E-6</v>
      </c>
      <c r="AF498" s="33" t="e">
        <f t="shared" si="463"/>
        <v>#N/A</v>
      </c>
      <c r="AG498" s="33">
        <f t="shared" si="464"/>
        <v>1.3749336541724055E-4</v>
      </c>
      <c r="AH498" s="33">
        <f t="shared" si="465"/>
        <v>-5.8240035969436832E-6</v>
      </c>
      <c r="AI498" s="33">
        <f t="shared" si="466"/>
        <v>7.201520962341057E-6</v>
      </c>
      <c r="AJ498" s="33">
        <f t="shared" si="467"/>
        <v>1.8672691970755828E-5</v>
      </c>
      <c r="AK498" s="33">
        <f t="shared" si="468"/>
        <v>-1.3669153687667635E-4</v>
      </c>
      <c r="AL498" s="33">
        <f t="shared" si="469"/>
        <v>3.1118956396292141E-5</v>
      </c>
      <c r="AM498" s="35">
        <f t="shared" si="470"/>
        <v>-2.2436541943186006E-3</v>
      </c>
      <c r="AN498" s="52">
        <f t="shared" si="471"/>
        <v>-4.9330075038156451E-6</v>
      </c>
      <c r="AO498" s="34">
        <f t="shared" si="472"/>
        <v>-4.3813735491893269E-6</v>
      </c>
      <c r="AP498" s="34" t="e">
        <f t="shared" si="473"/>
        <v>#N/A</v>
      </c>
      <c r="AQ498" s="34">
        <f t="shared" si="474"/>
        <v>1.380241414633554E-4</v>
      </c>
      <c r="AR498" s="34">
        <f t="shared" si="475"/>
        <v>-5.2932275508288384E-6</v>
      </c>
      <c r="AS498" s="34">
        <f t="shared" si="476"/>
        <v>7.7322970084559017E-6</v>
      </c>
      <c r="AT498" s="34">
        <f t="shared" si="477"/>
        <v>1.9203468016870673E-5</v>
      </c>
      <c r="AU498" s="34">
        <f t="shared" si="478"/>
        <v>-1.361607608305615E-4</v>
      </c>
      <c r="AV498" s="34">
        <f t="shared" si="479"/>
        <v>3.1649732442406986E-5</v>
      </c>
      <c r="AW498" s="53">
        <f t="shared" si="480"/>
        <v>-2.2431234182724857E-3</v>
      </c>
      <c r="AX498" s="52">
        <f t="shared" si="481"/>
        <v>-4.9330075038156451E-6</v>
      </c>
      <c r="AY498" s="34">
        <f t="shared" si="482"/>
        <v>-4.3813735491893269E-6</v>
      </c>
      <c r="AZ498" s="34" t="e">
        <f t="shared" si="483"/>
        <v>#N/A</v>
      </c>
      <c r="BA498" s="34">
        <f t="shared" si="484"/>
        <v>1.380241414633554E-4</v>
      </c>
      <c r="BB498" s="34">
        <f t="shared" si="485"/>
        <v>-5.2932275508288384E-6</v>
      </c>
      <c r="BC498" s="34">
        <f t="shared" si="486"/>
        <v>7.7322970084559017E-6</v>
      </c>
      <c r="BD498" s="34">
        <f t="shared" si="487"/>
        <v>1.9203468016870673E-5</v>
      </c>
      <c r="BE498" s="34">
        <f t="shared" si="488"/>
        <v>-1.361607608305615E-4</v>
      </c>
      <c r="BF498" s="34">
        <f t="shared" si="489"/>
        <v>3.1649732442406986E-5</v>
      </c>
      <c r="BG498" s="53">
        <f t="shared" si="490"/>
        <v>-2.2431234182724857E-3</v>
      </c>
      <c r="BH498" s="32">
        <v>-5.4637835499304899E-6</v>
      </c>
      <c r="BI498" s="33">
        <v>-4.9121495953041716E-6</v>
      </c>
      <c r="BJ498" s="33"/>
      <c r="BK498" s="33">
        <v>1.3749336541724055E-4</v>
      </c>
      <c r="BL498" s="33">
        <v>-5.8240035969436832E-6</v>
      </c>
      <c r="BM498" s="33">
        <v>7.201520962341057E-6</v>
      </c>
      <c r="BN498" s="33">
        <v>1.8672691970755828E-5</v>
      </c>
      <c r="BO498" s="33">
        <v>-1.3669153687667635E-4</v>
      </c>
      <c r="BP498" s="33">
        <v>3.1118956396292141E-5</v>
      </c>
      <c r="BQ498" s="35">
        <v>-2.2436541943186006E-3</v>
      </c>
      <c r="BR498" s="32">
        <v>-4.9330075038156451E-6</v>
      </c>
      <c r="BS498" s="33">
        <v>-4.3813735491893269E-6</v>
      </c>
      <c r="BT498" s="33"/>
      <c r="BU498" s="33">
        <v>1.380241414633554E-4</v>
      </c>
      <c r="BV498" s="33">
        <v>-5.2932275508288384E-6</v>
      </c>
      <c r="BW498" s="33">
        <v>7.7322970084559017E-6</v>
      </c>
      <c r="BX498" s="33">
        <v>1.9203468016870673E-5</v>
      </c>
      <c r="BY498" s="33">
        <v>-1.361607608305615E-4</v>
      </c>
      <c r="BZ498" s="33">
        <v>3.1649732442406986E-5</v>
      </c>
      <c r="CA498" s="35">
        <v>-2.2431234182724857E-3</v>
      </c>
      <c r="CB498" s="52">
        <v>-4.9330075038156451E-6</v>
      </c>
      <c r="CC498" s="34">
        <v>-4.3813735491893269E-6</v>
      </c>
      <c r="CD498" s="34"/>
      <c r="CE498" s="34">
        <v>1.380241414633554E-4</v>
      </c>
      <c r="CF498" s="34">
        <v>-5.2932275508288384E-6</v>
      </c>
      <c r="CG498" s="34">
        <v>7.7322970084559017E-6</v>
      </c>
      <c r="CH498" s="34">
        <v>1.9203468016870673E-5</v>
      </c>
      <c r="CI498" s="34">
        <v>-1.361607608305615E-4</v>
      </c>
      <c r="CJ498" s="34">
        <v>3.1649732442406986E-5</v>
      </c>
      <c r="CK498" s="53">
        <v>-2.2431234182724857E-3</v>
      </c>
      <c r="CL498" s="33">
        <v>0</v>
      </c>
      <c r="CM498" s="33">
        <f t="shared" si="502"/>
        <v>6.190446516582071E-3</v>
      </c>
      <c r="CN498" s="33">
        <f t="shared" si="448"/>
        <v>3.0871044863969299E-3</v>
      </c>
      <c r="CO498" s="33">
        <f t="shared" si="449"/>
        <v>2.4519427764582158E-3</v>
      </c>
      <c r="CP498" s="33">
        <f t="shared" si="450"/>
        <v>2.4959844806333731E-3</v>
      </c>
      <c r="CQ498" s="33"/>
      <c r="CR498" s="33">
        <f t="shared" si="451"/>
        <v>2.063257334747215E-3</v>
      </c>
      <c r="CS498" s="33">
        <f t="shared" si="452"/>
        <v>5.203626136165429E-3</v>
      </c>
      <c r="CT498" s="33">
        <f t="shared" si="453"/>
        <v>5.689419947476626E-3</v>
      </c>
      <c r="CU498" s="33">
        <f t="shared" si="454"/>
        <v>2.4558359310575817E-3</v>
      </c>
      <c r="CV498" s="33">
        <f t="shared" si="455"/>
        <v>3.1239575596353486E-3</v>
      </c>
      <c r="CW498" s="33">
        <f t="shared" si="456"/>
        <v>4.4324847316259408E-3</v>
      </c>
      <c r="CX498" s="35">
        <f t="shared" si="457"/>
        <v>4.3491634757903963E-3</v>
      </c>
    </row>
    <row r="499" spans="1:102" x14ac:dyDescent="0.3">
      <c r="A499" s="21">
        <v>43490</v>
      </c>
      <c r="B499" s="22">
        <v>2664.76</v>
      </c>
      <c r="C499" s="23">
        <v>4724.74</v>
      </c>
      <c r="D499" s="23">
        <v>5303.5060000000003</v>
      </c>
      <c r="E499" s="23">
        <f t="shared" si="491"/>
        <v>4698.3803775650795</v>
      </c>
      <c r="F499" s="23">
        <f>VLOOKUP($A499,Data!S$7:T$800,2,0)</f>
        <v>260.77037899999999</v>
      </c>
      <c r="G499" s="23">
        <f>VLOOKUP($A499,Data!V$7:Y$800,4,0)</f>
        <v>25.720298530004076</v>
      </c>
      <c r="H499" s="23" t="e">
        <f>VLOOKUP($A499,Data!P$7:Q$800,2,0)</f>
        <v>#N/A</v>
      </c>
      <c r="I499" s="23">
        <f>VLOOKUP($A499,Data!K$7:N$800,4,0)</f>
        <v>48.980820748708496</v>
      </c>
      <c r="J499" s="23">
        <f>VLOOKUP($A499,Data!AA$7:AB$800,2,0)</f>
        <v>478.32440000000003</v>
      </c>
      <c r="K499" s="23">
        <f>VLOOKUP($A499,Data!AD$7:AE$800,2,0)</f>
        <v>48.336599999999997</v>
      </c>
      <c r="L499" s="23">
        <f>VLOOKUP($A499,Data!AL$7:AO$800,4,0)</f>
        <v>258.37388644570416</v>
      </c>
      <c r="M499" s="23">
        <f>VLOOKUP($A499,Data!AG$7:AJ$800,4,0)</f>
        <v>26.08491024203671</v>
      </c>
      <c r="N499" s="23">
        <f>VLOOKUP($A499,Data!AQ$7:AU$800,5,0)</f>
        <v>26.247961702688933</v>
      </c>
      <c r="O499" s="24">
        <f>VLOOKUP($A499,Data!AQ$7:AW$800,7,0)</f>
        <v>26.290103981962428</v>
      </c>
      <c r="P499" s="32">
        <f t="shared" si="458"/>
        <v>8.4887201825663006E-3</v>
      </c>
      <c r="Q499" s="33">
        <f t="shared" si="445"/>
        <v>8.5125275888713325E-3</v>
      </c>
      <c r="R499" s="33">
        <f t="shared" si="446"/>
        <v>8.523041687600319E-3</v>
      </c>
      <c r="S499" s="34">
        <f t="shared" si="459"/>
        <v>8.5178934618452169E-3</v>
      </c>
      <c r="T499" s="33">
        <f t="shared" si="460"/>
        <v>8.5192818593580188E-3</v>
      </c>
      <c r="U499" s="33">
        <f t="shared" si="492"/>
        <v>8.5213732393161212E-3</v>
      </c>
      <c r="V499" s="33" t="e">
        <f t="shared" si="493"/>
        <v>#N/A</v>
      </c>
      <c r="W499" s="33">
        <f t="shared" si="494"/>
        <v>8.3732057416268102E-3</v>
      </c>
      <c r="X499" s="33">
        <f t="shared" si="495"/>
        <v>8.5191590943736184E-3</v>
      </c>
      <c r="Y499" s="33">
        <f t="shared" si="496"/>
        <v>8.5252879318977737E-3</v>
      </c>
      <c r="Z499" s="33">
        <f t="shared" si="497"/>
        <v>8.5182103551302291E-3</v>
      </c>
      <c r="AA499" s="33">
        <f t="shared" si="498"/>
        <v>8.5289860822967967E-3</v>
      </c>
      <c r="AB499" s="33">
        <f t="shared" si="499"/>
        <v>8.5235434619910233E-3</v>
      </c>
      <c r="AC499" s="35">
        <f t="shared" si="500"/>
        <v>1.4700816263356842E-2</v>
      </c>
      <c r="AD499" s="32">
        <f t="shared" si="461"/>
        <v>6.754270486686309E-6</v>
      </c>
      <c r="AE499" s="33">
        <f t="shared" si="462"/>
        <v>8.8456504447886886E-6</v>
      </c>
      <c r="AF499" s="33" t="e">
        <f t="shared" si="463"/>
        <v>#N/A</v>
      </c>
      <c r="AG499" s="33">
        <f t="shared" si="464"/>
        <v>-1.3932184724452235E-4</v>
      </c>
      <c r="AH499" s="33">
        <f t="shared" si="465"/>
        <v>6.6315055022858616E-6</v>
      </c>
      <c r="AI499" s="33">
        <f t="shared" si="466"/>
        <v>1.2760343026441134E-5</v>
      </c>
      <c r="AJ499" s="33">
        <f t="shared" si="467"/>
        <v>5.6827662588965211E-6</v>
      </c>
      <c r="AK499" s="33">
        <f t="shared" si="468"/>
        <v>1.6458493425464127E-5</v>
      </c>
      <c r="AL499" s="33">
        <f t="shared" si="469"/>
        <v>1.1015873119690767E-5</v>
      </c>
      <c r="AM499" s="35">
        <f t="shared" si="470"/>
        <v>6.1882886744855092E-3</v>
      </c>
      <c r="AN499" s="52">
        <f t="shared" si="471"/>
        <v>-3.759828242300145E-6</v>
      </c>
      <c r="AO499" s="34">
        <f t="shared" si="472"/>
        <v>-1.6684482841977655E-6</v>
      </c>
      <c r="AP499" s="34" t="e">
        <f t="shared" si="473"/>
        <v>#N/A</v>
      </c>
      <c r="AQ499" s="34">
        <f t="shared" si="474"/>
        <v>-1.498359459735088E-4</v>
      </c>
      <c r="AR499" s="34">
        <f t="shared" si="475"/>
        <v>-3.8825932267005925E-6</v>
      </c>
      <c r="AS499" s="34">
        <f t="shared" si="476"/>
        <v>2.2462442974546803E-6</v>
      </c>
      <c r="AT499" s="34">
        <f t="shared" si="477"/>
        <v>-4.8313324700899329E-6</v>
      </c>
      <c r="AU499" s="34">
        <f t="shared" si="478"/>
        <v>5.9443946964776728E-6</v>
      </c>
      <c r="AV499" s="34">
        <f t="shared" si="479"/>
        <v>5.0177439070431262E-7</v>
      </c>
      <c r="AW499" s="53">
        <f t="shared" si="480"/>
        <v>6.1777745757565228E-3</v>
      </c>
      <c r="AX499" s="52">
        <f t="shared" si="481"/>
        <v>1.388397512736006E-6</v>
      </c>
      <c r="AY499" s="34">
        <f t="shared" si="482"/>
        <v>3.4797774708383855E-6</v>
      </c>
      <c r="AZ499" s="34" t="e">
        <f t="shared" si="483"/>
        <v>#N/A</v>
      </c>
      <c r="BA499" s="34">
        <f t="shared" si="484"/>
        <v>-1.4468772021847265E-4</v>
      </c>
      <c r="BB499" s="34">
        <f t="shared" si="485"/>
        <v>1.2656325283355585E-6</v>
      </c>
      <c r="BC499" s="34">
        <f t="shared" si="486"/>
        <v>7.3944700524908313E-6</v>
      </c>
      <c r="BD499" s="34">
        <f t="shared" si="487"/>
        <v>3.1689328494621805E-7</v>
      </c>
      <c r="BE499" s="34">
        <f t="shared" si="488"/>
        <v>1.1092620451513824E-5</v>
      </c>
      <c r="BF499" s="34">
        <f t="shared" si="489"/>
        <v>5.6500001457404636E-6</v>
      </c>
      <c r="BG499" s="53">
        <f t="shared" si="490"/>
        <v>6.1829228015115589E-3</v>
      </c>
      <c r="BH499" s="32">
        <v>6.754270486686309E-6</v>
      </c>
      <c r="BI499" s="33">
        <v>8.8456504447886886E-6</v>
      </c>
      <c r="BJ499" s="33"/>
      <c r="BK499" s="33">
        <v>-1.3932184724452235E-4</v>
      </c>
      <c r="BL499" s="33">
        <v>6.6315055022858616E-6</v>
      </c>
      <c r="BM499" s="33">
        <v>1.2760343026441134E-5</v>
      </c>
      <c r="BN499" s="33">
        <v>5.6827662588965211E-6</v>
      </c>
      <c r="BO499" s="33">
        <v>1.6458493425464127E-5</v>
      </c>
      <c r="BP499" s="33">
        <v>1.1015873119690767E-5</v>
      </c>
      <c r="BQ499" s="35">
        <v>6.1882886744855092E-3</v>
      </c>
      <c r="BR499" s="32">
        <v>-3.759828242300145E-6</v>
      </c>
      <c r="BS499" s="33">
        <v>-1.6684482841977655E-6</v>
      </c>
      <c r="BT499" s="33"/>
      <c r="BU499" s="33">
        <v>-1.498359459735088E-4</v>
      </c>
      <c r="BV499" s="33">
        <v>-3.8825932267005925E-6</v>
      </c>
      <c r="BW499" s="33">
        <v>2.2462442974546803E-6</v>
      </c>
      <c r="BX499" s="33">
        <v>-4.8313324700899329E-6</v>
      </c>
      <c r="BY499" s="33">
        <v>5.9443946964776728E-6</v>
      </c>
      <c r="BZ499" s="33">
        <v>5.0177439070431262E-7</v>
      </c>
      <c r="CA499" s="35">
        <v>6.1777745757565228E-3</v>
      </c>
      <c r="CB499" s="52">
        <v>1.388397512736006E-6</v>
      </c>
      <c r="CC499" s="34">
        <v>3.4797774708383855E-6</v>
      </c>
      <c r="CD499" s="34"/>
      <c r="CE499" s="34">
        <v>-1.4468772021847265E-4</v>
      </c>
      <c r="CF499" s="34">
        <v>1.2656325283355585E-6</v>
      </c>
      <c r="CG499" s="34">
        <v>7.3944700524908313E-6</v>
      </c>
      <c r="CH499" s="34">
        <v>3.1689328494621805E-7</v>
      </c>
      <c r="CI499" s="34">
        <v>1.1092620451513824E-5</v>
      </c>
      <c r="CJ499" s="34">
        <v>5.6500001457404636E-6</v>
      </c>
      <c r="CK499" s="53">
        <v>6.1829228015115589E-3</v>
      </c>
      <c r="CL499" s="33">
        <v>0</v>
      </c>
      <c r="CM499" s="33">
        <f t="shared" si="502"/>
        <v>6.1909848031549419E-3</v>
      </c>
      <c r="CN499" s="33">
        <f t="shared" si="448"/>
        <v>3.0876411127598313E-3</v>
      </c>
      <c r="CO499" s="33">
        <f t="shared" si="449"/>
        <v>2.4574633125034051E-3</v>
      </c>
      <c r="CP499" s="33">
        <f t="shared" si="450"/>
        <v>2.5009478681767838E-3</v>
      </c>
      <c r="CQ499" s="33"/>
      <c r="CR499" s="33">
        <f t="shared" si="451"/>
        <v>1.9244096924004861E-3</v>
      </c>
      <c r="CS499" s="33">
        <f t="shared" si="452"/>
        <v>5.2095267886864693E-3</v>
      </c>
      <c r="CT499" s="33">
        <f t="shared" si="453"/>
        <v>5.6821202179577757E-3</v>
      </c>
      <c r="CU499" s="33">
        <f t="shared" si="454"/>
        <v>2.4369696709332089E-3</v>
      </c>
      <c r="CV499" s="33">
        <f t="shared" si="455"/>
        <v>3.26217978393184E-3</v>
      </c>
      <c r="CW499" s="33">
        <f t="shared" si="456"/>
        <v>4.4009815829615384E-3</v>
      </c>
      <c r="CX499" s="35">
        <f t="shared" si="457"/>
        <v>6.625548293237582E-3</v>
      </c>
    </row>
    <row r="500" spans="1:102" x14ac:dyDescent="0.3">
      <c r="A500" s="21">
        <v>43489</v>
      </c>
      <c r="B500" s="22">
        <v>2642.33</v>
      </c>
      <c r="C500" s="23">
        <v>4684.8599999999997</v>
      </c>
      <c r="D500" s="23">
        <v>5258.6859999999997</v>
      </c>
      <c r="E500" s="23">
        <f t="shared" si="491"/>
        <v>4658.6980836179191</v>
      </c>
      <c r="F500" s="23">
        <f>VLOOKUP($A500,Data!S$7:T$800,2,0)</f>
        <v>258.56756899999999</v>
      </c>
      <c r="G500" s="23">
        <f>VLOOKUP($A500,Data!V$7:Y$800,4,0)</f>
        <v>25.502978134604987</v>
      </c>
      <c r="H500" s="23" t="e">
        <f>VLOOKUP($A500,Data!P$7:Q$800,2,0)</f>
        <v>#N/A</v>
      </c>
      <c r="I500" s="23">
        <f>VLOOKUP($A500,Data!K$7:N$800,4,0)</f>
        <v>48.574099817224557</v>
      </c>
      <c r="J500" s="23">
        <f>VLOOKUP($A500,Data!AA$7:AB$800,2,0)</f>
        <v>474.28390000000002</v>
      </c>
      <c r="K500" s="23">
        <f>VLOOKUP($A500,Data!AD$7:AE$800,2,0)</f>
        <v>47.927999999999997</v>
      </c>
      <c r="L500" s="23">
        <f>VLOOKUP($A500,Data!AL$7:AO$800,4,0)</f>
        <v>256.1915925689857</v>
      </c>
      <c r="M500" s="23">
        <f>VLOOKUP($A500,Data!AG$7:AJ$800,4,0)</f>
        <v>25.864313869019682</v>
      </c>
      <c r="N500" s="23">
        <f>VLOOKUP($A500,Data!AQ$7:AU$800,5,0)</f>
        <v>26.026126879087737</v>
      </c>
      <c r="O500" s="24">
        <f>VLOOKUP($A500,Data!AQ$7:AW$800,7,0)</f>
        <v>25.909217338344053</v>
      </c>
      <c r="P500" s="32">
        <f t="shared" si="458"/>
        <v>1.3756774169098041E-3</v>
      </c>
      <c r="Q500" s="33">
        <f t="shared" si="445"/>
        <v>1.3979377212332E-3</v>
      </c>
      <c r="R500" s="33">
        <f t="shared" si="446"/>
        <v>1.40879723222187E-3</v>
      </c>
      <c r="S500" s="34">
        <f t="shared" si="459"/>
        <v>1.4038292599250601E-3</v>
      </c>
      <c r="T500" s="33">
        <f t="shared" si="460"/>
        <v>1.3998234883088045E-3</v>
      </c>
      <c r="U500" s="33">
        <f t="shared" si="492"/>
        <v>1.4077146475710567E-3</v>
      </c>
      <c r="V500" s="33" t="e">
        <f t="shared" si="493"/>
        <v>#N/A</v>
      </c>
      <c r="W500" s="33">
        <f t="shared" si="494"/>
        <v>1.3974845278497128E-3</v>
      </c>
      <c r="X500" s="33">
        <f t="shared" si="495"/>
        <v>1.4061968519347712E-3</v>
      </c>
      <c r="Y500" s="33">
        <f t="shared" si="496"/>
        <v>1.4480125870530713E-3</v>
      </c>
      <c r="Z500" s="33">
        <f t="shared" si="497"/>
        <v>1.3990272708062079E-3</v>
      </c>
      <c r="AA500" s="33">
        <f t="shared" si="498"/>
        <v>1.3395239014202254E-3</v>
      </c>
      <c r="AB500" s="33">
        <f t="shared" si="499"/>
        <v>1.4093986199639197E-3</v>
      </c>
      <c r="AC500" s="35">
        <f t="shared" si="500"/>
        <v>-3.2466118418263967E-3</v>
      </c>
      <c r="AD500" s="32">
        <f t="shared" si="461"/>
        <v>1.8857670756045053E-6</v>
      </c>
      <c r="AE500" s="33">
        <f t="shared" si="462"/>
        <v>9.7769263378566507E-6</v>
      </c>
      <c r="AF500" s="33" t="e">
        <f t="shared" si="463"/>
        <v>#N/A</v>
      </c>
      <c r="AG500" s="33">
        <f t="shared" si="464"/>
        <v>-4.5319338348726035E-7</v>
      </c>
      <c r="AH500" s="33">
        <f t="shared" si="465"/>
        <v>8.2591307015711379E-6</v>
      </c>
      <c r="AI500" s="33">
        <f t="shared" si="466"/>
        <v>5.0074865819871306E-5</v>
      </c>
      <c r="AJ500" s="33">
        <f t="shared" si="467"/>
        <v>1.0895495730078864E-6</v>
      </c>
      <c r="AK500" s="33">
        <f t="shared" si="468"/>
        <v>-5.8413819812974666E-5</v>
      </c>
      <c r="AL500" s="33">
        <f t="shared" si="469"/>
        <v>1.1460898730719649E-5</v>
      </c>
      <c r="AM500" s="35">
        <f t="shared" si="470"/>
        <v>-4.6445495630595968E-3</v>
      </c>
      <c r="AN500" s="52">
        <f t="shared" si="471"/>
        <v>-8.9737439130654906E-6</v>
      </c>
      <c r="AO500" s="34">
        <f t="shared" si="472"/>
        <v>-1.0825846508133452E-6</v>
      </c>
      <c r="AP500" s="34" t="e">
        <f t="shared" si="473"/>
        <v>#N/A</v>
      </c>
      <c r="AQ500" s="34">
        <f t="shared" si="474"/>
        <v>-1.1312704372157256E-5</v>
      </c>
      <c r="AR500" s="34">
        <f t="shared" si="475"/>
        <v>-2.6003802870988579E-6</v>
      </c>
      <c r="AS500" s="34">
        <f t="shared" si="476"/>
        <v>3.921535483120131E-5</v>
      </c>
      <c r="AT500" s="34">
        <f t="shared" si="477"/>
        <v>-9.7699614156621095E-6</v>
      </c>
      <c r="AU500" s="34">
        <f t="shared" si="478"/>
        <v>-6.9273330801644661E-5</v>
      </c>
      <c r="AV500" s="34">
        <f t="shared" si="479"/>
        <v>6.0138774204965273E-7</v>
      </c>
      <c r="AW500" s="53">
        <f t="shared" si="480"/>
        <v>-4.6554090740482668E-3</v>
      </c>
      <c r="AX500" s="52">
        <f t="shared" si="481"/>
        <v>-4.00577161618898E-6</v>
      </c>
      <c r="AY500" s="34">
        <f t="shared" si="482"/>
        <v>3.8853876460631653E-6</v>
      </c>
      <c r="AZ500" s="34" t="e">
        <f t="shared" si="483"/>
        <v>#N/A</v>
      </c>
      <c r="BA500" s="34">
        <f t="shared" si="484"/>
        <v>-6.3447320752807457E-6</v>
      </c>
      <c r="BB500" s="34">
        <f t="shared" si="485"/>
        <v>2.3675920097776526E-6</v>
      </c>
      <c r="BC500" s="34">
        <f t="shared" si="486"/>
        <v>4.4183327128077821E-5</v>
      </c>
      <c r="BD500" s="34">
        <f t="shared" si="487"/>
        <v>-4.801989118785599E-6</v>
      </c>
      <c r="BE500" s="34">
        <f t="shared" si="488"/>
        <v>-6.4305358504768151E-5</v>
      </c>
      <c r="BF500" s="34">
        <f t="shared" si="489"/>
        <v>5.5693600389261633E-6</v>
      </c>
      <c r="BG500" s="53">
        <f t="shared" si="490"/>
        <v>-4.6504411017513902E-3</v>
      </c>
      <c r="BH500" s="32">
        <v>1.8857670756045053E-6</v>
      </c>
      <c r="BI500" s="33">
        <v>9.7769263378566507E-6</v>
      </c>
      <c r="BJ500" s="33"/>
      <c r="BK500" s="33">
        <v>-4.5319338348726035E-7</v>
      </c>
      <c r="BL500" s="33">
        <v>8.2591307015711379E-6</v>
      </c>
      <c r="BM500" s="33">
        <v>5.0074865819871306E-5</v>
      </c>
      <c r="BN500" s="33">
        <v>1.0895495730078864E-6</v>
      </c>
      <c r="BO500" s="33">
        <v>-5.8413819812974666E-5</v>
      </c>
      <c r="BP500" s="33">
        <v>1.1460898730719649E-5</v>
      </c>
      <c r="BQ500" s="35">
        <v>-4.6445495630595968E-3</v>
      </c>
      <c r="BR500" s="32">
        <v>-8.9737439130654906E-6</v>
      </c>
      <c r="BS500" s="33">
        <v>-1.0825846508133452E-6</v>
      </c>
      <c r="BT500" s="33"/>
      <c r="BU500" s="33">
        <v>-1.1312704372157256E-5</v>
      </c>
      <c r="BV500" s="33">
        <v>-2.6003802870988579E-6</v>
      </c>
      <c r="BW500" s="33">
        <v>3.921535483120131E-5</v>
      </c>
      <c r="BX500" s="33">
        <v>-9.7699614156621095E-6</v>
      </c>
      <c r="BY500" s="33">
        <v>-6.9273330801644661E-5</v>
      </c>
      <c r="BZ500" s="33">
        <v>6.0138774204965273E-7</v>
      </c>
      <c r="CA500" s="35">
        <v>-4.6554090740482668E-3</v>
      </c>
      <c r="CB500" s="52">
        <v>-4.00577161618898E-6</v>
      </c>
      <c r="CC500" s="34">
        <v>3.8853876460631653E-6</v>
      </c>
      <c r="CD500" s="34"/>
      <c r="CE500" s="34">
        <v>-6.3447320752807457E-6</v>
      </c>
      <c r="CF500" s="34">
        <v>2.3675920097776526E-6</v>
      </c>
      <c r="CG500" s="34">
        <v>4.4183327128077821E-5</v>
      </c>
      <c r="CH500" s="34">
        <v>-4.801989118785599E-6</v>
      </c>
      <c r="CI500" s="34">
        <v>-6.4305358504768151E-5</v>
      </c>
      <c r="CJ500" s="34">
        <v>5.5693600389261633E-6</v>
      </c>
      <c r="CK500" s="53">
        <v>-4.6504411017513902E-3</v>
      </c>
      <c r="CL500" s="33">
        <v>0</v>
      </c>
      <c r="CM500" s="33">
        <f t="shared" si="502"/>
        <v>6.1804950166877148E-3</v>
      </c>
      <c r="CN500" s="33">
        <f t="shared" si="448"/>
        <v>3.0823041317316058E-3</v>
      </c>
      <c r="CO500" s="33">
        <f t="shared" si="449"/>
        <v>2.4507496393193495E-3</v>
      </c>
      <c r="CP500" s="33">
        <f t="shared" si="450"/>
        <v>2.4921550223424571E-3</v>
      </c>
      <c r="CQ500" s="33"/>
      <c r="CR500" s="33">
        <f t="shared" si="451"/>
        <v>2.0628405419738094E-3</v>
      </c>
      <c r="CS500" s="33">
        <f t="shared" si="452"/>
        <v>5.2029170456313611E-3</v>
      </c>
      <c r="CT500" s="33">
        <f t="shared" si="453"/>
        <v>5.6693958480453777E-3</v>
      </c>
      <c r="CU500" s="33">
        <f t="shared" si="454"/>
        <v>2.4313211710553784E-3</v>
      </c>
      <c r="CV500" s="33">
        <f t="shared" si="455"/>
        <v>3.2458072411314376E-3</v>
      </c>
      <c r="CW500" s="33">
        <f t="shared" si="456"/>
        <v>4.3900107396470656E-3</v>
      </c>
      <c r="CX500" s="35">
        <f t="shared" si="457"/>
        <v>4.8650772077563076E-4</v>
      </c>
    </row>
    <row r="501" spans="1:102" x14ac:dyDescent="0.3">
      <c r="A501" s="21">
        <v>43488</v>
      </c>
      <c r="B501" s="22">
        <v>2638.7</v>
      </c>
      <c r="C501" s="23">
        <v>4678.32</v>
      </c>
      <c r="D501" s="23">
        <v>5251.2879999999996</v>
      </c>
      <c r="E501" s="23">
        <f t="shared" si="491"/>
        <v>4652.1672351311772</v>
      </c>
      <c r="F501" s="23">
        <f>VLOOKUP($A501,Data!S$7:T$800,2,0)</f>
        <v>258.20612599999998</v>
      </c>
      <c r="G501" s="23">
        <f>VLOOKUP($A501,Data!V$7:Y$800,4,0)</f>
        <v>25.467127685929942</v>
      </c>
      <c r="H501" s="23" t="e">
        <f>VLOOKUP($A501,Data!P$7:Q$800,2,0)</f>
        <v>#N/A</v>
      </c>
      <c r="I501" s="23">
        <f>VLOOKUP($A501,Data!K$7:N$800,4,0)</f>
        <v>48.506312995310573</v>
      </c>
      <c r="J501" s="23">
        <f>VLOOKUP($A501,Data!AA$7:AB$800,2,0)</f>
        <v>473.61790000000002</v>
      </c>
      <c r="K501" s="23">
        <f>VLOOKUP($A501,Data!AD$7:AE$800,2,0)</f>
        <v>47.858699999999999</v>
      </c>
      <c r="L501" s="23">
        <f>VLOOKUP($A501,Data!AL$7:AO$800,4,0)</f>
        <v>255.83367428187481</v>
      </c>
      <c r="M501" s="23">
        <f>VLOOKUP($A501,Data!AG$7:AJ$800,4,0)</f>
        <v>25.829714349281961</v>
      </c>
      <c r="N501" s="23">
        <f>VLOOKUP($A501,Data!AQ$7:AU$800,5,0)</f>
        <v>25.989497317434989</v>
      </c>
      <c r="O501" s="24">
        <f>VLOOKUP($A501,Data!AQ$7:AW$800,7,0)</f>
        <v>25.993608495497334</v>
      </c>
      <c r="P501" s="32">
        <f t="shared" si="458"/>
        <v>2.2028941471379238E-3</v>
      </c>
      <c r="Q501" s="33">
        <f t="shared" si="445"/>
        <v>2.2022090641895531E-3</v>
      </c>
      <c r="R501" s="33">
        <f t="shared" si="446"/>
        <v>2.2016309168828574E-3</v>
      </c>
      <c r="S501" s="34">
        <f t="shared" si="459"/>
        <v>2.2016309168828574E-3</v>
      </c>
      <c r="T501" s="33">
        <f t="shared" si="460"/>
        <v>2.1983915035341806E-3</v>
      </c>
      <c r="U501" s="33">
        <f t="shared" si="492"/>
        <v>2.1993518269776136E-3</v>
      </c>
      <c r="V501" s="33" t="e">
        <f t="shared" si="493"/>
        <v>#N/A</v>
      </c>
      <c r="W501" s="33">
        <f t="shared" si="494"/>
        <v>2.2008803521409437E-3</v>
      </c>
      <c r="X501" s="33">
        <f t="shared" si="495"/>
        <v>2.1985746718697907E-3</v>
      </c>
      <c r="Y501" s="33">
        <f t="shared" si="496"/>
        <v>2.2155722479682005E-3</v>
      </c>
      <c r="Z501" s="33">
        <f t="shared" si="497"/>
        <v>2.2185859427814592E-3</v>
      </c>
      <c r="AA501" s="33">
        <f t="shared" si="498"/>
        <v>2.1501217264678907E-3</v>
      </c>
      <c r="AB501" s="33">
        <f t="shared" si="499"/>
        <v>2.2104101278697108E-3</v>
      </c>
      <c r="AC501" s="35">
        <f t="shared" si="500"/>
        <v>1.7691105840855759E-3</v>
      </c>
      <c r="AD501" s="32">
        <f t="shared" si="461"/>
        <v>-3.8175606553725316E-6</v>
      </c>
      <c r="AE501" s="33">
        <f t="shared" si="462"/>
        <v>-2.8572372119395339E-6</v>
      </c>
      <c r="AF501" s="33" t="e">
        <f t="shared" si="463"/>
        <v>#N/A</v>
      </c>
      <c r="AG501" s="33">
        <f t="shared" si="464"/>
        <v>-1.328712048609404E-6</v>
      </c>
      <c r="AH501" s="33">
        <f t="shared" si="465"/>
        <v>-3.6343923197623695E-6</v>
      </c>
      <c r="AI501" s="33">
        <f t="shared" si="466"/>
        <v>1.3363183778647425E-5</v>
      </c>
      <c r="AJ501" s="33">
        <f t="shared" si="467"/>
        <v>1.6376878591906063E-5</v>
      </c>
      <c r="AK501" s="33">
        <f t="shared" si="468"/>
        <v>-5.2087337721662408E-5</v>
      </c>
      <c r="AL501" s="33">
        <f t="shared" si="469"/>
        <v>8.2010636801577164E-6</v>
      </c>
      <c r="AM501" s="35">
        <f t="shared" si="470"/>
        <v>-4.3309848010397722E-4</v>
      </c>
      <c r="AN501" s="52">
        <f t="shared" si="471"/>
        <v>-3.2394133486768339E-6</v>
      </c>
      <c r="AO501" s="34">
        <f t="shared" si="472"/>
        <v>-2.2790899052438363E-6</v>
      </c>
      <c r="AP501" s="34" t="e">
        <f t="shared" si="473"/>
        <v>#N/A</v>
      </c>
      <c r="AQ501" s="34">
        <f t="shared" si="474"/>
        <v>-7.5056474191370626E-7</v>
      </c>
      <c r="AR501" s="34">
        <f t="shared" si="475"/>
        <v>-3.0562450130666718E-6</v>
      </c>
      <c r="AS501" s="34">
        <f t="shared" si="476"/>
        <v>1.3941331085343123E-5</v>
      </c>
      <c r="AT501" s="34">
        <f t="shared" si="477"/>
        <v>1.6955025898601761E-5</v>
      </c>
      <c r="AU501" s="34">
        <f t="shared" si="478"/>
        <v>-5.150919041496671E-5</v>
      </c>
      <c r="AV501" s="34">
        <f t="shared" si="479"/>
        <v>8.7792109868534141E-6</v>
      </c>
      <c r="AW501" s="53">
        <f t="shared" si="480"/>
        <v>-4.3252033279728153E-4</v>
      </c>
      <c r="AX501" s="52">
        <f t="shared" si="481"/>
        <v>-3.2394133486768339E-6</v>
      </c>
      <c r="AY501" s="34">
        <f t="shared" si="482"/>
        <v>-2.2790899052438363E-6</v>
      </c>
      <c r="AZ501" s="34" t="e">
        <f t="shared" si="483"/>
        <v>#N/A</v>
      </c>
      <c r="BA501" s="34">
        <f t="shared" si="484"/>
        <v>-7.5056474191370626E-7</v>
      </c>
      <c r="BB501" s="34">
        <f t="shared" si="485"/>
        <v>-3.0562450130666718E-6</v>
      </c>
      <c r="BC501" s="34">
        <f t="shared" si="486"/>
        <v>1.3941331085343123E-5</v>
      </c>
      <c r="BD501" s="34">
        <f t="shared" si="487"/>
        <v>1.6955025898601761E-5</v>
      </c>
      <c r="BE501" s="34">
        <f t="shared" si="488"/>
        <v>-5.150919041496671E-5</v>
      </c>
      <c r="BF501" s="34">
        <f t="shared" si="489"/>
        <v>8.7792109868534141E-6</v>
      </c>
      <c r="BG501" s="53">
        <f t="shared" si="490"/>
        <v>-4.3252033279728153E-4</v>
      </c>
      <c r="BH501" s="32">
        <v>-3.8175606553725316E-6</v>
      </c>
      <c r="BI501" s="33">
        <v>-2.8572372119395339E-6</v>
      </c>
      <c r="BJ501" s="33"/>
      <c r="BK501" s="33">
        <v>-1.328712048609404E-6</v>
      </c>
      <c r="BL501" s="33">
        <v>-3.6343923197623695E-6</v>
      </c>
      <c r="BM501" s="33">
        <v>1.3363183778647425E-5</v>
      </c>
      <c r="BN501" s="33">
        <v>1.6376878591906063E-5</v>
      </c>
      <c r="BO501" s="33">
        <v>-5.2087337721662408E-5</v>
      </c>
      <c r="BP501" s="33">
        <v>8.2010636801577164E-6</v>
      </c>
      <c r="BQ501" s="35">
        <v>-4.3309848010397722E-4</v>
      </c>
      <c r="BR501" s="32">
        <v>-3.2394133486768339E-6</v>
      </c>
      <c r="BS501" s="33">
        <v>-2.2790899052438363E-6</v>
      </c>
      <c r="BT501" s="33"/>
      <c r="BU501" s="33">
        <v>-7.5056474191370626E-7</v>
      </c>
      <c r="BV501" s="33">
        <v>-3.0562450130666718E-6</v>
      </c>
      <c r="BW501" s="33">
        <v>1.3941331085343123E-5</v>
      </c>
      <c r="BX501" s="33">
        <v>1.6955025898601761E-5</v>
      </c>
      <c r="BY501" s="33">
        <v>-5.150919041496671E-5</v>
      </c>
      <c r="BZ501" s="33">
        <v>8.7792109868534141E-6</v>
      </c>
      <c r="CA501" s="35">
        <v>-4.3252033279728153E-4</v>
      </c>
      <c r="CB501" s="52">
        <v>-3.2394133486768339E-6</v>
      </c>
      <c r="CC501" s="34">
        <v>-2.2790899052438363E-6</v>
      </c>
      <c r="CD501" s="34"/>
      <c r="CE501" s="34">
        <v>-7.5056474191370626E-7</v>
      </c>
      <c r="CF501" s="34">
        <v>-3.0562450130666718E-6</v>
      </c>
      <c r="CG501" s="34">
        <v>1.3941331085343123E-5</v>
      </c>
      <c r="CH501" s="34">
        <v>1.6955025898601761E-5</v>
      </c>
      <c r="CI501" s="34">
        <v>-5.150919041496671E-5</v>
      </c>
      <c r="CJ501" s="34">
        <v>8.7792109868534141E-6</v>
      </c>
      <c r="CK501" s="53">
        <v>-4.3252033279728153E-4</v>
      </c>
      <c r="CL501" s="33">
        <v>0</v>
      </c>
      <c r="CM501" s="33">
        <f t="shared" si="502"/>
        <v>6.1695837602933068E-3</v>
      </c>
      <c r="CN501" s="33">
        <f t="shared" si="448"/>
        <v>3.0764027181031661E-3</v>
      </c>
      <c r="CO501" s="33">
        <f t="shared" si="449"/>
        <v>2.4488618932121398E-3</v>
      </c>
      <c r="CP501" s="33">
        <f t="shared" si="450"/>
        <v>2.4823675084155727E-3</v>
      </c>
      <c r="CQ501" s="33"/>
      <c r="CR501" s="33">
        <f t="shared" si="451"/>
        <v>2.0632940364715413E-3</v>
      </c>
      <c r="CS501" s="33">
        <f t="shared" si="452"/>
        <v>5.1946266013545017E-3</v>
      </c>
      <c r="CT501" s="33">
        <f t="shared" si="453"/>
        <v>5.6191099026710045E-3</v>
      </c>
      <c r="CU501" s="33">
        <f t="shared" si="454"/>
        <v>2.4302304983185863E-3</v>
      </c>
      <c r="CV501" s="33">
        <f t="shared" si="455"/>
        <v>3.3043322652750451E-3</v>
      </c>
      <c r="CW501" s="33">
        <f t="shared" si="456"/>
        <v>4.378515728500787E-3</v>
      </c>
      <c r="CX501" s="35">
        <f t="shared" si="457"/>
        <v>5.1484524179170599E-3</v>
      </c>
    </row>
    <row r="502" spans="1:102" x14ac:dyDescent="0.3">
      <c r="A502" s="21">
        <v>43487</v>
      </c>
      <c r="B502" s="22">
        <v>2632.9</v>
      </c>
      <c r="C502" s="23">
        <v>4668.04</v>
      </c>
      <c r="D502" s="23">
        <v>5239.7520000000004</v>
      </c>
      <c r="E502" s="23">
        <f t="shared" si="491"/>
        <v>4641.9473802642442</v>
      </c>
      <c r="F502" s="23">
        <f>VLOOKUP($A502,Data!S$7:T$800,2,0)</f>
        <v>257.63973299999998</v>
      </c>
      <c r="G502" s="23">
        <f>VLOOKUP($A502,Data!V$7:Y$800,4,0)</f>
        <v>25.411239430063667</v>
      </c>
      <c r="H502" s="23" t="e">
        <f>VLOOKUP($A502,Data!P$7:Q$800,2,0)</f>
        <v>#N/A</v>
      </c>
      <c r="I502" s="23">
        <f>VLOOKUP($A502,Data!K$7:N$800,4,0)</f>
        <v>48.39979084658858</v>
      </c>
      <c r="J502" s="23">
        <f>VLOOKUP($A502,Data!AA$7:AB$800,2,0)</f>
        <v>472.57889999999998</v>
      </c>
      <c r="K502" s="23">
        <f>VLOOKUP($A502,Data!AD$7:AE$800,2,0)</f>
        <v>47.752899999999997</v>
      </c>
      <c r="L502" s="23">
        <f>VLOOKUP($A502,Data!AL$7:AO$800,4,0)</f>
        <v>255.26734174582634</v>
      </c>
      <c r="M502" s="23">
        <f>VLOOKUP($A502,Data!AG$7:AJ$800,4,0)</f>
        <v>25.774296474447823</v>
      </c>
      <c r="N502" s="23">
        <f>VLOOKUP($A502,Data!AQ$7:AU$800,5,0)</f>
        <v>25.932176571703192</v>
      </c>
      <c r="O502" s="24">
        <f>VLOOKUP($A502,Data!AQ$7:AW$800,7,0)</f>
        <v>25.947704137475004</v>
      </c>
      <c r="P502" s="32">
        <f t="shared" si="458"/>
        <v>-1.4157284018107563E-2</v>
      </c>
      <c r="Q502" s="33">
        <f t="shared" si="445"/>
        <v>-1.4129006914554321E-2</v>
      </c>
      <c r="R502" s="33">
        <f t="shared" si="446"/>
        <v>-1.4117601016334635E-2</v>
      </c>
      <c r="S502" s="34">
        <f t="shared" si="459"/>
        <v>-1.4123553466600575E-2</v>
      </c>
      <c r="T502" s="33">
        <f t="shared" si="460"/>
        <v>-1.4130580070609189E-2</v>
      </c>
      <c r="U502" s="33">
        <f t="shared" si="492"/>
        <v>-1.4130633550486493E-2</v>
      </c>
      <c r="V502" s="33" t="e">
        <f t="shared" si="493"/>
        <v>#N/A</v>
      </c>
      <c r="W502" s="33">
        <f t="shared" si="494"/>
        <v>-1.4006707437364541E-2</v>
      </c>
      <c r="X502" s="33">
        <f t="shared" si="495"/>
        <v>-1.4125586732033013E-2</v>
      </c>
      <c r="Y502" s="33">
        <f t="shared" si="496"/>
        <v>-1.4107217329187738E-2</v>
      </c>
      <c r="Z502" s="33">
        <f t="shared" si="497"/>
        <v>-1.4121922733945746E-2</v>
      </c>
      <c r="AA502" s="33">
        <f t="shared" si="498"/>
        <v>-1.4256877990430628E-2</v>
      </c>
      <c r="AB502" s="33">
        <f t="shared" si="499"/>
        <v>-1.4087689379513213E-2</v>
      </c>
      <c r="AC502" s="35">
        <f t="shared" si="500"/>
        <v>-1.3323737446734207E-2</v>
      </c>
      <c r="AD502" s="32">
        <f t="shared" si="461"/>
        <v>-1.5731560548681855E-6</v>
      </c>
      <c r="AE502" s="33">
        <f t="shared" si="462"/>
        <v>-1.6266359321726043E-6</v>
      </c>
      <c r="AF502" s="33" t="e">
        <f t="shared" si="463"/>
        <v>#N/A</v>
      </c>
      <c r="AG502" s="33">
        <f t="shared" si="464"/>
        <v>1.2229947718978007E-4</v>
      </c>
      <c r="AH502" s="33">
        <f t="shared" si="465"/>
        <v>3.420182521307602E-6</v>
      </c>
      <c r="AI502" s="33">
        <f t="shared" si="466"/>
        <v>2.178958536658282E-5</v>
      </c>
      <c r="AJ502" s="33">
        <f t="shared" si="467"/>
        <v>7.0841806085741865E-6</v>
      </c>
      <c r="AK502" s="33">
        <f t="shared" si="468"/>
        <v>-1.2787107587630686E-4</v>
      </c>
      <c r="AL502" s="33">
        <f t="shared" si="469"/>
        <v>4.1317535041107689E-5</v>
      </c>
      <c r="AM502" s="35">
        <f t="shared" si="470"/>
        <v>8.0526946782011333E-4</v>
      </c>
      <c r="AN502" s="52">
        <f t="shared" si="471"/>
        <v>-1.297905427455337E-5</v>
      </c>
      <c r="AO502" s="34">
        <f t="shared" si="472"/>
        <v>-1.3032534151857789E-5</v>
      </c>
      <c r="AP502" s="34" t="e">
        <f t="shared" si="473"/>
        <v>#N/A</v>
      </c>
      <c r="AQ502" s="34">
        <f t="shared" si="474"/>
        <v>1.1089357897009489E-4</v>
      </c>
      <c r="AR502" s="34">
        <f t="shared" si="475"/>
        <v>-7.9857156983775823E-6</v>
      </c>
      <c r="AS502" s="34">
        <f t="shared" si="476"/>
        <v>1.0383687146897636E-5</v>
      </c>
      <c r="AT502" s="34">
        <f t="shared" si="477"/>
        <v>-4.3217176111109978E-6</v>
      </c>
      <c r="AU502" s="34">
        <f t="shared" si="478"/>
        <v>-1.3927697409599205E-4</v>
      </c>
      <c r="AV502" s="34">
        <f t="shared" si="479"/>
        <v>2.9911636821422505E-5</v>
      </c>
      <c r="AW502" s="53">
        <f t="shared" si="480"/>
        <v>7.9386356960042814E-4</v>
      </c>
      <c r="AX502" s="52">
        <f t="shared" si="481"/>
        <v>-7.0266040085309456E-6</v>
      </c>
      <c r="AY502" s="34">
        <f t="shared" si="482"/>
        <v>-7.0800838858353643E-6</v>
      </c>
      <c r="AZ502" s="34" t="e">
        <f t="shared" si="483"/>
        <v>#N/A</v>
      </c>
      <c r="BA502" s="34">
        <f t="shared" si="484"/>
        <v>1.1684602923611731E-4</v>
      </c>
      <c r="BB502" s="34">
        <f t="shared" si="485"/>
        <v>-2.033265432355158E-6</v>
      </c>
      <c r="BC502" s="34">
        <f t="shared" si="486"/>
        <v>1.633613741292006E-5</v>
      </c>
      <c r="BD502" s="34">
        <f t="shared" si="487"/>
        <v>1.6307326549114265E-6</v>
      </c>
      <c r="BE502" s="34">
        <f t="shared" si="488"/>
        <v>-1.3332452382996962E-4</v>
      </c>
      <c r="BF502" s="34">
        <f t="shared" si="489"/>
        <v>3.5864087087444929E-5</v>
      </c>
      <c r="BG502" s="53">
        <f t="shared" si="490"/>
        <v>7.9981601986645057E-4</v>
      </c>
      <c r="BH502" s="32">
        <v>-1.5731560548681855E-6</v>
      </c>
      <c r="BI502" s="33">
        <v>-1.6266359321726043E-6</v>
      </c>
      <c r="BJ502" s="33"/>
      <c r="BK502" s="33">
        <v>1.2229947718978007E-4</v>
      </c>
      <c r="BL502" s="33">
        <v>3.420182521307602E-6</v>
      </c>
      <c r="BM502" s="33">
        <v>2.178958536658282E-5</v>
      </c>
      <c r="BN502" s="33">
        <v>7.0841806085741865E-6</v>
      </c>
      <c r="BO502" s="33">
        <v>-1.2787107587630686E-4</v>
      </c>
      <c r="BP502" s="33">
        <v>4.1317535041107689E-5</v>
      </c>
      <c r="BQ502" s="35">
        <v>8.0526946782011333E-4</v>
      </c>
      <c r="BR502" s="32">
        <v>-1.297905427455337E-5</v>
      </c>
      <c r="BS502" s="33">
        <v>-1.3032534151857789E-5</v>
      </c>
      <c r="BT502" s="33"/>
      <c r="BU502" s="33">
        <v>1.1089357897009489E-4</v>
      </c>
      <c r="BV502" s="33">
        <v>-7.9857156983775823E-6</v>
      </c>
      <c r="BW502" s="33">
        <v>1.0383687146897636E-5</v>
      </c>
      <c r="BX502" s="33">
        <v>-4.3217176111109978E-6</v>
      </c>
      <c r="BY502" s="33">
        <v>-1.3927697409599205E-4</v>
      </c>
      <c r="BZ502" s="33">
        <v>2.9911636821422505E-5</v>
      </c>
      <c r="CA502" s="35">
        <v>7.9386356960042814E-4</v>
      </c>
      <c r="CB502" s="52">
        <v>-7.0266040085309456E-6</v>
      </c>
      <c r="CC502" s="34">
        <v>-7.0800838858353643E-6</v>
      </c>
      <c r="CD502" s="34"/>
      <c r="CE502" s="34">
        <v>1.1684602923611731E-4</v>
      </c>
      <c r="CF502" s="34">
        <v>-2.033265432355158E-6</v>
      </c>
      <c r="CG502" s="34">
        <v>1.633613741292006E-5</v>
      </c>
      <c r="CH502" s="34">
        <v>1.6307326549114265E-6</v>
      </c>
      <c r="CI502" s="34">
        <v>-1.3332452382996962E-4</v>
      </c>
      <c r="CJ502" s="34">
        <v>3.5864087087444929E-5</v>
      </c>
      <c r="CK502" s="53">
        <v>7.9981601986645057E-4</v>
      </c>
      <c r="CL502" s="33">
        <v>0</v>
      </c>
      <c r="CM502" s="33">
        <f t="shared" si="502"/>
        <v>6.1701641966218634E-3</v>
      </c>
      <c r="CN502" s="33">
        <f t="shared" si="448"/>
        <v>3.0769813700457505E-3</v>
      </c>
      <c r="CO502" s="33">
        <f t="shared" si="449"/>
        <v>2.4526804079558762E-3</v>
      </c>
      <c r="CP502" s="33">
        <f t="shared" si="450"/>
        <v>2.4852255524958622E-3</v>
      </c>
      <c r="CQ502" s="33"/>
      <c r="CR502" s="33">
        <f t="shared" si="451"/>
        <v>2.0646225661089534E-3</v>
      </c>
      <c r="CS502" s="33">
        <f t="shared" si="452"/>
        <v>5.198271858614989E-3</v>
      </c>
      <c r="CT502" s="33">
        <f t="shared" si="453"/>
        <v>5.6057013373393971E-3</v>
      </c>
      <c r="CU502" s="33">
        <f t="shared" si="454"/>
        <v>2.4138501613224506E-3</v>
      </c>
      <c r="CV502" s="33">
        <f t="shared" si="455"/>
        <v>3.3564795937635061E-3</v>
      </c>
      <c r="CW502" s="33">
        <f t="shared" si="456"/>
        <v>4.3702969232648492E-3</v>
      </c>
      <c r="CX502" s="35">
        <f t="shared" si="457"/>
        <v>5.5830119011570645E-3</v>
      </c>
    </row>
    <row r="503" spans="1:102" x14ac:dyDescent="0.3">
      <c r="A503" s="21">
        <v>43483</v>
      </c>
      <c r="B503" s="22">
        <v>2670.71</v>
      </c>
      <c r="C503" s="23">
        <v>4734.9399999999996</v>
      </c>
      <c r="D503" s="23">
        <v>5314.7839999999997</v>
      </c>
      <c r="E503" s="23">
        <f t="shared" si="491"/>
        <v>4708.4473887032709</v>
      </c>
      <c r="F503" s="23">
        <f>VLOOKUP($A503,Data!S$7:T$800,2,0)</f>
        <v>261.33251300000001</v>
      </c>
      <c r="G503" s="23">
        <f>VLOOKUP($A503,Data!V$7:Y$800,4,0)</f>
        <v>25.77546305306057</v>
      </c>
      <c r="H503" s="23" t="e">
        <f>VLOOKUP($A503,Data!P$7:Q$800,2,0)</f>
        <v>#N/A</v>
      </c>
      <c r="I503" s="23">
        <f>VLOOKUP($A503,Data!K$7:N$800,4,0)</f>
        <v>49.087342897430482</v>
      </c>
      <c r="J503" s="23">
        <f>VLOOKUP($A503,Data!AA$7:AB$800,2,0)</f>
        <v>479.35</v>
      </c>
      <c r="K503" s="23">
        <f>VLOOKUP($A503,Data!AD$7:AE$800,2,0)</f>
        <v>48.436199999999999</v>
      </c>
      <c r="L503" s="23">
        <f>VLOOKUP($A503,Data!AL$7:AO$800,4,0)</f>
        <v>258.92384426856319</v>
      </c>
      <c r="M503" s="23">
        <f>VLOOKUP($A503,Data!AG$7:AJ$800,4,0)</f>
        <v>26.147072091057016</v>
      </c>
      <c r="N503" s="23">
        <f>VLOOKUP($A503,Data!AQ$7:AU$800,5,0)</f>
        <v>26.30272113691602</v>
      </c>
      <c r="O503" s="24">
        <f>VLOOKUP($A503,Data!AQ$7:AW$800,7,0)</f>
        <v>26.298093024280305</v>
      </c>
      <c r="P503" s="32">
        <f t="shared" si="458"/>
        <v>1.3183052853609212E-2</v>
      </c>
      <c r="Q503" s="33">
        <f t="shared" si="445"/>
        <v>1.3202831440285445E-2</v>
      </c>
      <c r="R503" s="33">
        <f t="shared" si="446"/>
        <v>1.3212330084630963E-2</v>
      </c>
      <c r="S503" s="34">
        <f t="shared" si="459"/>
        <v>1.3207938499977701E-2</v>
      </c>
      <c r="T503" s="33">
        <f t="shared" si="460"/>
        <v>1.3205138856639653E-2</v>
      </c>
      <c r="U503" s="33">
        <f t="shared" si="492"/>
        <v>1.3205239822099424E-2</v>
      </c>
      <c r="V503" s="33" t="e">
        <f t="shared" si="493"/>
        <v>#N/A</v>
      </c>
      <c r="W503" s="33">
        <f t="shared" si="494"/>
        <v>1.3192084749150235E-2</v>
      </c>
      <c r="X503" s="33">
        <f t="shared" si="495"/>
        <v>1.320881021363518E-2</v>
      </c>
      <c r="Y503" s="33">
        <f t="shared" si="496"/>
        <v>1.3214237153406083E-2</v>
      </c>
      <c r="Z503" s="33">
        <f t="shared" si="497"/>
        <v>1.3206994895858415E-2</v>
      </c>
      <c r="AA503" s="33">
        <f t="shared" si="498"/>
        <v>1.3218194902094416E-2</v>
      </c>
      <c r="AB503" s="33">
        <f t="shared" si="499"/>
        <v>1.3213073485131011E-2</v>
      </c>
      <c r="AC503" s="35">
        <f t="shared" si="500"/>
        <v>1.2198669399996032E-2</v>
      </c>
      <c r="AD503" s="32">
        <f t="shared" si="461"/>
        <v>2.3074163542080584E-6</v>
      </c>
      <c r="AE503" s="33">
        <f t="shared" si="462"/>
        <v>2.4083818139786217E-6</v>
      </c>
      <c r="AF503" s="33" t="e">
        <f t="shared" si="463"/>
        <v>#N/A</v>
      </c>
      <c r="AG503" s="33">
        <f t="shared" si="464"/>
        <v>-1.074669113521054E-5</v>
      </c>
      <c r="AH503" s="33">
        <f t="shared" si="465"/>
        <v>5.978773349735178E-6</v>
      </c>
      <c r="AI503" s="33">
        <f t="shared" si="466"/>
        <v>1.1405713120637984E-5</v>
      </c>
      <c r="AJ503" s="33">
        <f t="shared" si="467"/>
        <v>4.1634555729697098E-6</v>
      </c>
      <c r="AK503" s="33">
        <f t="shared" si="468"/>
        <v>1.5363461808970413E-5</v>
      </c>
      <c r="AL503" s="33">
        <f t="shared" si="469"/>
        <v>1.0242044845565346E-5</v>
      </c>
      <c r="AM503" s="35">
        <f t="shared" si="470"/>
        <v>-1.0041620402894136E-3</v>
      </c>
      <c r="AN503" s="52">
        <f t="shared" si="471"/>
        <v>-7.1912279913100008E-6</v>
      </c>
      <c r="AO503" s="34">
        <f t="shared" si="472"/>
        <v>-7.0902625315394374E-6</v>
      </c>
      <c r="AP503" s="34" t="e">
        <f t="shared" si="473"/>
        <v>#N/A</v>
      </c>
      <c r="AQ503" s="34">
        <f t="shared" si="474"/>
        <v>-2.0245335480728599E-5</v>
      </c>
      <c r="AR503" s="34">
        <f t="shared" si="475"/>
        <v>-3.5198709957828811E-6</v>
      </c>
      <c r="AS503" s="34">
        <f t="shared" si="476"/>
        <v>1.9070687751199245E-6</v>
      </c>
      <c r="AT503" s="34">
        <f t="shared" si="477"/>
        <v>-5.3351887725483493E-6</v>
      </c>
      <c r="AU503" s="34">
        <f t="shared" si="478"/>
        <v>5.8648174634523542E-6</v>
      </c>
      <c r="AV503" s="34">
        <f t="shared" si="479"/>
        <v>7.4340050004728653E-7</v>
      </c>
      <c r="AW503" s="53">
        <f t="shared" si="480"/>
        <v>-1.0136606846349316E-3</v>
      </c>
      <c r="AX503" s="52">
        <f t="shared" si="481"/>
        <v>-2.7996433380472752E-6</v>
      </c>
      <c r="AY503" s="34">
        <f t="shared" si="482"/>
        <v>-2.6986778782767118E-6</v>
      </c>
      <c r="AZ503" s="34" t="e">
        <f t="shared" si="483"/>
        <v>#N/A</v>
      </c>
      <c r="BA503" s="34">
        <f t="shared" si="484"/>
        <v>-1.5853750827465873E-5</v>
      </c>
      <c r="BB503" s="34">
        <f t="shared" si="485"/>
        <v>8.7171365747984453E-7</v>
      </c>
      <c r="BC503" s="34">
        <f t="shared" si="486"/>
        <v>6.2986534283826501E-6</v>
      </c>
      <c r="BD503" s="34">
        <f t="shared" si="487"/>
        <v>-9.4360411928562371E-7</v>
      </c>
      <c r="BE503" s="34">
        <f t="shared" si="488"/>
        <v>1.025640211671508E-5</v>
      </c>
      <c r="BF503" s="34">
        <f t="shared" si="489"/>
        <v>5.1349851533100122E-6</v>
      </c>
      <c r="BG503" s="53">
        <f t="shared" si="490"/>
        <v>-1.0092690999816689E-3</v>
      </c>
      <c r="BH503" s="32">
        <v>2.3074163542080584E-6</v>
      </c>
      <c r="BI503" s="33">
        <v>2.4083818139786217E-6</v>
      </c>
      <c r="BJ503" s="33"/>
      <c r="BK503" s="33">
        <v>-1.074669113521054E-5</v>
      </c>
      <c r="BL503" s="33">
        <v>5.978773349735178E-6</v>
      </c>
      <c r="BM503" s="33">
        <v>1.1405713120637984E-5</v>
      </c>
      <c r="BN503" s="33">
        <v>4.1634555729697098E-6</v>
      </c>
      <c r="BO503" s="33">
        <v>1.5363461808970413E-5</v>
      </c>
      <c r="BP503" s="33">
        <v>1.0242044845565346E-5</v>
      </c>
      <c r="BQ503" s="35">
        <v>-1.0041620402894136E-3</v>
      </c>
      <c r="BR503" s="32">
        <v>-7.1912279913100008E-6</v>
      </c>
      <c r="BS503" s="33">
        <v>-7.0902625315394374E-6</v>
      </c>
      <c r="BT503" s="33"/>
      <c r="BU503" s="33">
        <v>-2.0245335480728599E-5</v>
      </c>
      <c r="BV503" s="33">
        <v>-3.5198709957828811E-6</v>
      </c>
      <c r="BW503" s="33">
        <v>1.9070687751199245E-6</v>
      </c>
      <c r="BX503" s="33">
        <v>-5.3351887725483493E-6</v>
      </c>
      <c r="BY503" s="33">
        <v>5.8648174634523542E-6</v>
      </c>
      <c r="BZ503" s="33">
        <v>7.4340050004728653E-7</v>
      </c>
      <c r="CA503" s="35">
        <v>-1.0136606846349316E-3</v>
      </c>
      <c r="CB503" s="52">
        <v>-2.7996433380472752E-6</v>
      </c>
      <c r="CC503" s="34">
        <v>-2.6986778782767118E-6</v>
      </c>
      <c r="CD503" s="34"/>
      <c r="CE503" s="34">
        <v>-1.5853750827465873E-5</v>
      </c>
      <c r="CF503" s="34">
        <v>8.7171365747984453E-7</v>
      </c>
      <c r="CG503" s="34">
        <v>6.2986534283826501E-6</v>
      </c>
      <c r="CH503" s="34">
        <v>-9.4360411928562371E-7</v>
      </c>
      <c r="CI503" s="34">
        <v>1.025640211671508E-5</v>
      </c>
      <c r="CJ503" s="34">
        <v>5.1349851533100122E-6</v>
      </c>
      <c r="CK503" s="53">
        <v>-1.0092690999816689E-3</v>
      </c>
      <c r="CL503" s="33">
        <v>0</v>
      </c>
      <c r="CM503" s="33">
        <f t="shared" si="502"/>
        <v>6.1585235846217667E-3</v>
      </c>
      <c r="CN503" s="33">
        <f t="shared" si="448"/>
        <v>3.0714327760705817E-3</v>
      </c>
      <c r="CO503" s="33">
        <f t="shared" si="449"/>
        <v>2.454280025990796E-3</v>
      </c>
      <c r="CP503" s="33">
        <f t="shared" si="450"/>
        <v>2.4868796037778029E-3</v>
      </c>
      <c r="CQ503" s="33"/>
      <c r="CR503" s="33">
        <f t="shared" si="451"/>
        <v>1.9403296521767199E-3</v>
      </c>
      <c r="CS503" s="33">
        <f t="shared" si="452"/>
        <v>5.1947846380182572E-3</v>
      </c>
      <c r="CT503" s="33">
        <f t="shared" si="453"/>
        <v>5.5834760693795893E-3</v>
      </c>
      <c r="CU503" s="33">
        <f t="shared" si="454"/>
        <v>2.406647160339892E-3</v>
      </c>
      <c r="CV503" s="33">
        <f t="shared" si="455"/>
        <v>3.4866354829281576E-3</v>
      </c>
      <c r="CW503" s="33">
        <f t="shared" si="456"/>
        <v>4.3282058523954614E-3</v>
      </c>
      <c r="CX503" s="35">
        <f t="shared" si="457"/>
        <v>4.7623118118012009E-3</v>
      </c>
    </row>
    <row r="504" spans="1:102" x14ac:dyDescent="0.3">
      <c r="A504" s="21">
        <v>43482</v>
      </c>
      <c r="B504" s="22">
        <v>2635.96</v>
      </c>
      <c r="C504" s="23">
        <v>4673.24</v>
      </c>
      <c r="D504" s="23">
        <v>5245.4790000000003</v>
      </c>
      <c r="E504" s="23">
        <f t="shared" si="491"/>
        <v>4647.0691847065254</v>
      </c>
      <c r="F504" s="23">
        <f>VLOOKUP($A504,Data!S$7:T$800,2,0)</f>
        <v>257.926557</v>
      </c>
      <c r="G504" s="23">
        <f>VLOOKUP($A504,Data!V$7:Y$800,4,0)</f>
        <v>25.439527985056884</v>
      </c>
      <c r="H504" s="23" t="e">
        <f>VLOOKUP($A504,Data!P$7:Q$800,2,0)</f>
        <v>#N/A</v>
      </c>
      <c r="I504" s="23">
        <f>VLOOKUP($A504,Data!K$7:N$800,4,0)</f>
        <v>48.448210005098588</v>
      </c>
      <c r="J504" s="23">
        <f>VLOOKUP($A504,Data!AA$7:AB$800,2,0)</f>
        <v>473.10090000000002</v>
      </c>
      <c r="K504" s="23">
        <f>VLOOKUP($A504,Data!AD$7:AE$800,2,0)</f>
        <v>47.804499999999997</v>
      </c>
      <c r="L504" s="23">
        <f>VLOOKUP($A504,Data!AL$7:AO$800,4,0)</f>
        <v>255.54881240745527</v>
      </c>
      <c r="M504" s="23">
        <f>VLOOKUP($A504,Data!AG$7:AJ$800,4,0)</f>
        <v>25.805963831495902</v>
      </c>
      <c r="N504" s="23">
        <f>VLOOKUP($A504,Data!AQ$7:AU$800,5,0)</f>
        <v>25.959713534333915</v>
      </c>
      <c r="O504" s="24">
        <f>VLOOKUP($A504,Data!AQ$7:AW$800,7,0)</f>
        <v>25.981157473630255</v>
      </c>
      <c r="P504" s="32">
        <f t="shared" si="458"/>
        <v>7.5914529261114083E-3</v>
      </c>
      <c r="Q504" s="33">
        <f t="shared" si="445"/>
        <v>7.6611086074807044E-3</v>
      </c>
      <c r="R504" s="33">
        <f t="shared" si="446"/>
        <v>7.6902122545456919E-3</v>
      </c>
      <c r="S504" s="34">
        <f t="shared" si="459"/>
        <v>7.6753983552805497E-3</v>
      </c>
      <c r="T504" s="33">
        <f t="shared" si="460"/>
        <v>7.6863195678475993E-3</v>
      </c>
      <c r="U504" s="33">
        <f t="shared" si="492"/>
        <v>7.68666091928627E-3</v>
      </c>
      <c r="V504" s="33" t="e">
        <f t="shared" si="493"/>
        <v>#N/A</v>
      </c>
      <c r="W504" s="33">
        <f t="shared" si="494"/>
        <v>7.6535750251762735E-3</v>
      </c>
      <c r="X504" s="33">
        <f t="shared" si="495"/>
        <v>7.6878921130627553E-3</v>
      </c>
      <c r="Y504" s="33">
        <f t="shared" si="496"/>
        <v>7.7110038850136675E-3</v>
      </c>
      <c r="Z504" s="33">
        <f t="shared" si="497"/>
        <v>7.6671564660781844E-3</v>
      </c>
      <c r="AA504" s="33">
        <f t="shared" si="498"/>
        <v>7.536433662737041E-3</v>
      </c>
      <c r="AB504" s="33">
        <f t="shared" si="499"/>
        <v>7.6719112848497861E-3</v>
      </c>
      <c r="AC504" s="35">
        <f t="shared" si="500"/>
        <v>8.4511934835365121E-3</v>
      </c>
      <c r="AD504" s="32">
        <f t="shared" si="461"/>
        <v>2.5210960366894852E-5</v>
      </c>
      <c r="AE504" s="33">
        <f t="shared" si="462"/>
        <v>2.5552311805565608E-5</v>
      </c>
      <c r="AF504" s="33" t="e">
        <f t="shared" si="463"/>
        <v>#N/A</v>
      </c>
      <c r="AG504" s="33">
        <f t="shared" si="464"/>
        <v>-7.533582304430908E-6</v>
      </c>
      <c r="AH504" s="33">
        <f t="shared" si="465"/>
        <v>2.6783505582050893E-5</v>
      </c>
      <c r="AI504" s="33">
        <f t="shared" si="466"/>
        <v>4.9895277532963078E-5</v>
      </c>
      <c r="AJ504" s="33">
        <f t="shared" si="467"/>
        <v>6.0478585974799159E-6</v>
      </c>
      <c r="AK504" s="33">
        <f t="shared" si="468"/>
        <v>-1.2467494474366347E-4</v>
      </c>
      <c r="AL504" s="33">
        <f t="shared" si="469"/>
        <v>1.0802677369081692E-5</v>
      </c>
      <c r="AM504" s="35">
        <f t="shared" si="470"/>
        <v>7.9008487605580768E-4</v>
      </c>
      <c r="AN504" s="52">
        <f t="shared" si="471"/>
        <v>-3.8926866980926178E-6</v>
      </c>
      <c r="AO504" s="34">
        <f t="shared" si="472"/>
        <v>-3.5513352594218617E-6</v>
      </c>
      <c r="AP504" s="34" t="e">
        <f t="shared" si="473"/>
        <v>#N/A</v>
      </c>
      <c r="AQ504" s="34">
        <f t="shared" si="474"/>
        <v>-3.6637229369418378E-5</v>
      </c>
      <c r="AR504" s="34">
        <f t="shared" si="475"/>
        <v>-2.3201414829365774E-6</v>
      </c>
      <c r="AS504" s="34">
        <f t="shared" si="476"/>
        <v>2.0791630467975608E-5</v>
      </c>
      <c r="AT504" s="34">
        <f t="shared" si="477"/>
        <v>-2.3055788467507554E-5</v>
      </c>
      <c r="AU504" s="34">
        <f t="shared" si="478"/>
        <v>-1.5377859180865094E-4</v>
      </c>
      <c r="AV504" s="34">
        <f t="shared" si="479"/>
        <v>-1.8300969695905778E-5</v>
      </c>
      <c r="AW504" s="53">
        <f t="shared" si="480"/>
        <v>7.6098122899082021E-4</v>
      </c>
      <c r="AX504" s="52">
        <f t="shared" si="481"/>
        <v>1.0921212566961103E-5</v>
      </c>
      <c r="AY504" s="34">
        <f t="shared" si="482"/>
        <v>1.1262564005631859E-5</v>
      </c>
      <c r="AZ504" s="34" t="e">
        <f t="shared" si="483"/>
        <v>#N/A</v>
      </c>
      <c r="BA504" s="34">
        <f t="shared" si="484"/>
        <v>-2.1823330104364658E-5</v>
      </c>
      <c r="BB504" s="34">
        <f t="shared" si="485"/>
        <v>1.2493757782117143E-5</v>
      </c>
      <c r="BC504" s="34">
        <f t="shared" si="486"/>
        <v>3.5605529733029329E-5</v>
      </c>
      <c r="BD504" s="34">
        <f t="shared" si="487"/>
        <v>-8.2418892024538337E-6</v>
      </c>
      <c r="BE504" s="34">
        <f t="shared" si="488"/>
        <v>-1.3896469254359722E-4</v>
      </c>
      <c r="BF504" s="34">
        <f t="shared" si="489"/>
        <v>-3.4870704308520573E-6</v>
      </c>
      <c r="BG504" s="53">
        <f t="shared" si="490"/>
        <v>7.7579512825587393E-4</v>
      </c>
      <c r="BH504" s="32">
        <v>2.5210960366894852E-5</v>
      </c>
      <c r="BI504" s="33">
        <v>2.5552311805565608E-5</v>
      </c>
      <c r="BJ504" s="33"/>
      <c r="BK504" s="33">
        <v>-7.533582304430908E-6</v>
      </c>
      <c r="BL504" s="33">
        <v>2.6783505582050893E-5</v>
      </c>
      <c r="BM504" s="33">
        <v>4.9895277532963078E-5</v>
      </c>
      <c r="BN504" s="33">
        <v>6.0478585974799159E-6</v>
      </c>
      <c r="BO504" s="33">
        <v>-1.2467494474366347E-4</v>
      </c>
      <c r="BP504" s="33">
        <v>1.0802677369081692E-5</v>
      </c>
      <c r="BQ504" s="35">
        <v>7.9008487605580768E-4</v>
      </c>
      <c r="BR504" s="32">
        <v>-3.8926866980926178E-6</v>
      </c>
      <c r="BS504" s="33">
        <v>-3.5513352594218617E-6</v>
      </c>
      <c r="BT504" s="33"/>
      <c r="BU504" s="33">
        <v>-3.6637229369418378E-5</v>
      </c>
      <c r="BV504" s="33">
        <v>-2.3201414829365774E-6</v>
      </c>
      <c r="BW504" s="33">
        <v>2.0791630467975608E-5</v>
      </c>
      <c r="BX504" s="33">
        <v>-2.3055788467507554E-5</v>
      </c>
      <c r="BY504" s="33">
        <v>-1.5377859180865094E-4</v>
      </c>
      <c r="BZ504" s="33">
        <v>-1.8300969695905778E-5</v>
      </c>
      <c r="CA504" s="35">
        <v>7.6098122899082021E-4</v>
      </c>
      <c r="CB504" s="52">
        <v>1.0921212566961103E-5</v>
      </c>
      <c r="CC504" s="34">
        <v>1.1262564005631859E-5</v>
      </c>
      <c r="CD504" s="34"/>
      <c r="CE504" s="34">
        <v>-2.1823330104364658E-5</v>
      </c>
      <c r="CF504" s="34">
        <v>1.2493757782117143E-5</v>
      </c>
      <c r="CG504" s="34">
        <v>3.5605529733029329E-5</v>
      </c>
      <c r="CH504" s="34">
        <v>-8.2418892024538337E-6</v>
      </c>
      <c r="CI504" s="34">
        <v>-1.3896469254359722E-4</v>
      </c>
      <c r="CJ504" s="34">
        <v>-3.4870704308520573E-6</v>
      </c>
      <c r="CK504" s="53">
        <v>7.7579512825587393E-4</v>
      </c>
      <c r="CL504" s="33">
        <v>0</v>
      </c>
      <c r="CM504" s="33">
        <f t="shared" si="502"/>
        <v>6.1490910681718525E-3</v>
      </c>
      <c r="CN504" s="33">
        <f t="shared" si="448"/>
        <v>3.0663768092862309E-3</v>
      </c>
      <c r="CO504" s="33">
        <f t="shared" si="449"/>
        <v>2.4519970930374502E-3</v>
      </c>
      <c r="CP504" s="33">
        <f t="shared" si="450"/>
        <v>2.4844966994317375E-3</v>
      </c>
      <c r="CQ504" s="33"/>
      <c r="CR504" s="33">
        <f t="shared" si="451"/>
        <v>1.9509569985809438E-3</v>
      </c>
      <c r="CS504" s="33">
        <f t="shared" si="452"/>
        <v>5.1888531540744687E-3</v>
      </c>
      <c r="CT504" s="33">
        <f t="shared" si="453"/>
        <v>5.5721562554387205E-3</v>
      </c>
      <c r="CU504" s="33">
        <f t="shared" si="454"/>
        <v>2.4025280854000908E-3</v>
      </c>
      <c r="CV504" s="33">
        <f t="shared" si="455"/>
        <v>3.4714195810841009E-3</v>
      </c>
      <c r="CW504" s="33">
        <f t="shared" si="456"/>
        <v>4.3180536200631003E-3</v>
      </c>
      <c r="CX504" s="35">
        <f t="shared" si="457"/>
        <v>5.7590965375042824E-3</v>
      </c>
    </row>
    <row r="505" spans="1:102" x14ac:dyDescent="0.3">
      <c r="A505" s="21">
        <v>43481</v>
      </c>
      <c r="B505" s="22">
        <v>2616.1</v>
      </c>
      <c r="C505" s="23">
        <v>4637.71</v>
      </c>
      <c r="D505" s="23">
        <v>5205.4480000000003</v>
      </c>
      <c r="E505" s="23">
        <f t="shared" si="491"/>
        <v>4611.6727591955041</v>
      </c>
      <c r="F505" s="23">
        <f>VLOOKUP($A505,Data!S$7:T$800,2,0)</f>
        <v>255.95917299999999</v>
      </c>
      <c r="G505" s="23">
        <f>VLOOKUP($A505,Data!V$7:Y$800,4,0)</f>
        <v>25.245474582197076</v>
      </c>
      <c r="H505" s="23" t="e">
        <f>VLOOKUP($A505,Data!P$7:Q$800,2,0)</f>
        <v>#N/A</v>
      </c>
      <c r="I505" s="23">
        <f>VLOOKUP($A505,Data!K$7:N$800,4,0)</f>
        <v>48.080224400422644</v>
      </c>
      <c r="J505" s="23">
        <f>VLOOKUP($A505,Data!AA$7:AB$800,2,0)</f>
        <v>469.49149999999997</v>
      </c>
      <c r="K505" s="23">
        <f>VLOOKUP($A505,Data!AD$7:AE$800,2,0)</f>
        <v>47.438699999999997</v>
      </c>
      <c r="L505" s="23">
        <f>VLOOKUP($A505,Data!AL$7:AO$800,4,0)</f>
        <v>253.60438788505655</v>
      </c>
      <c r="M505" s="23">
        <f>VLOOKUP($A505,Data!AG$7:AJ$800,4,0)</f>
        <v>25.612933656088707</v>
      </c>
      <c r="N505" s="23">
        <f>VLOOKUP($A505,Data!AQ$7:AU$800,5,0)</f>
        <v>25.762069224727643</v>
      </c>
      <c r="O505" s="24">
        <f>VLOOKUP($A505,Data!AQ$7:AW$800,7,0)</f>
        <v>25.763425777585148</v>
      </c>
      <c r="P505" s="32">
        <f t="shared" si="458"/>
        <v>2.2219668237366541E-3</v>
      </c>
      <c r="Q505" s="33">
        <f t="shared" si="445"/>
        <v>2.2388624158535819E-3</v>
      </c>
      <c r="R505" s="33">
        <f t="shared" si="446"/>
        <v>2.2457614717903418E-3</v>
      </c>
      <c r="S505" s="34">
        <f t="shared" si="459"/>
        <v>2.2421922745822888E-3</v>
      </c>
      <c r="T505" s="33">
        <f t="shared" si="460"/>
        <v>2.2435354329337631E-3</v>
      </c>
      <c r="U505" s="33">
        <f t="shared" si="492"/>
        <v>2.2430675665399136E-3</v>
      </c>
      <c r="V505" s="33" t="e">
        <f t="shared" si="493"/>
        <v>#N/A</v>
      </c>
      <c r="W505" s="33">
        <f t="shared" si="494"/>
        <v>2.220427937020597E-3</v>
      </c>
      <c r="X505" s="33">
        <f t="shared" si="495"/>
        <v>2.2427589051254859E-3</v>
      </c>
      <c r="Y505" s="33">
        <f t="shared" si="496"/>
        <v>2.2521713593945947E-3</v>
      </c>
      <c r="Z505" s="33">
        <f t="shared" si="497"/>
        <v>2.2519478142397631E-3</v>
      </c>
      <c r="AA505" s="33">
        <f t="shared" si="498"/>
        <v>2.3017796131341584E-3</v>
      </c>
      <c r="AB505" s="33">
        <f t="shared" si="499"/>
        <v>2.2496026567246918E-3</v>
      </c>
      <c r="AC505" s="35">
        <f t="shared" si="500"/>
        <v>4.6046428378487825E-3</v>
      </c>
      <c r="AD505" s="32">
        <f t="shared" si="461"/>
        <v>4.6730170801811965E-6</v>
      </c>
      <c r="AE505" s="33">
        <f t="shared" si="462"/>
        <v>4.205150686331649E-6</v>
      </c>
      <c r="AF505" s="33" t="e">
        <f t="shared" si="463"/>
        <v>#N/A</v>
      </c>
      <c r="AG505" s="33">
        <f t="shared" si="464"/>
        <v>-1.843447883298488E-5</v>
      </c>
      <c r="AH505" s="33">
        <f t="shared" si="465"/>
        <v>3.8964892719040023E-6</v>
      </c>
      <c r="AI505" s="33">
        <f t="shared" si="466"/>
        <v>1.3308943541012752E-5</v>
      </c>
      <c r="AJ505" s="33">
        <f t="shared" si="467"/>
        <v>1.3085398386181168E-5</v>
      </c>
      <c r="AK505" s="33">
        <f t="shared" si="468"/>
        <v>6.2917197280576431E-5</v>
      </c>
      <c r="AL505" s="33">
        <f t="shared" si="469"/>
        <v>1.0740240871109918E-5</v>
      </c>
      <c r="AM505" s="35">
        <f t="shared" si="470"/>
        <v>2.3657804219952006E-3</v>
      </c>
      <c r="AN505" s="52">
        <f t="shared" si="471"/>
        <v>-2.2260388565786826E-6</v>
      </c>
      <c r="AO505" s="34">
        <f t="shared" si="472"/>
        <v>-2.6939052504282301E-6</v>
      </c>
      <c r="AP505" s="34" t="e">
        <f t="shared" si="473"/>
        <v>#N/A</v>
      </c>
      <c r="AQ505" s="34">
        <f t="shared" si="474"/>
        <v>-2.5333534769744759E-5</v>
      </c>
      <c r="AR505" s="34">
        <f t="shared" si="475"/>
        <v>-3.0025666648558769E-6</v>
      </c>
      <c r="AS505" s="34">
        <f t="shared" si="476"/>
        <v>6.409887604252873E-6</v>
      </c>
      <c r="AT505" s="34">
        <f t="shared" si="477"/>
        <v>6.1863424494212893E-6</v>
      </c>
      <c r="AU505" s="34">
        <f t="shared" si="478"/>
        <v>5.6018141343816552E-5</v>
      </c>
      <c r="AV505" s="34">
        <f t="shared" si="479"/>
        <v>3.8411849343500393E-6</v>
      </c>
      <c r="AW505" s="53">
        <f t="shared" si="480"/>
        <v>2.3588813660584407E-3</v>
      </c>
      <c r="AX505" s="52">
        <f t="shared" si="481"/>
        <v>1.3431583514300627E-6</v>
      </c>
      <c r="AY505" s="34">
        <f t="shared" si="482"/>
        <v>8.7529195758051515E-7</v>
      </c>
      <c r="AZ505" s="34" t="e">
        <f t="shared" si="483"/>
        <v>#N/A</v>
      </c>
      <c r="BA505" s="34">
        <f t="shared" si="484"/>
        <v>-2.1764337561736014E-5</v>
      </c>
      <c r="BB505" s="34">
        <f t="shared" si="485"/>
        <v>5.6663054315286843E-7</v>
      </c>
      <c r="BC505" s="34">
        <f t="shared" si="486"/>
        <v>9.9790848122616183E-6</v>
      </c>
      <c r="BD505" s="34">
        <f t="shared" si="487"/>
        <v>9.7555396574300346E-6</v>
      </c>
      <c r="BE505" s="34">
        <f t="shared" si="488"/>
        <v>5.9587338551825297E-5</v>
      </c>
      <c r="BF505" s="34">
        <f t="shared" si="489"/>
        <v>7.4103821423587846E-6</v>
      </c>
      <c r="BG505" s="53">
        <f t="shared" si="490"/>
        <v>2.3624505632664494E-3</v>
      </c>
      <c r="BH505" s="32">
        <v>4.6730170801811965E-6</v>
      </c>
      <c r="BI505" s="33">
        <v>4.205150686331649E-6</v>
      </c>
      <c r="BJ505" s="33"/>
      <c r="BK505" s="33">
        <v>-1.843447883298488E-5</v>
      </c>
      <c r="BL505" s="33">
        <v>3.8964892719040023E-6</v>
      </c>
      <c r="BM505" s="33">
        <v>1.3308943541012752E-5</v>
      </c>
      <c r="BN505" s="33">
        <v>1.3085398386181168E-5</v>
      </c>
      <c r="BO505" s="33">
        <v>6.2917197280576431E-5</v>
      </c>
      <c r="BP505" s="33">
        <v>1.0740240871109918E-5</v>
      </c>
      <c r="BQ505" s="35">
        <v>2.3657804219952006E-3</v>
      </c>
      <c r="BR505" s="32">
        <v>-2.2260388565786826E-6</v>
      </c>
      <c r="BS505" s="33">
        <v>-2.6939052504282301E-6</v>
      </c>
      <c r="BT505" s="33"/>
      <c r="BU505" s="33">
        <v>-2.5333534769744759E-5</v>
      </c>
      <c r="BV505" s="33">
        <v>-3.0025666648558769E-6</v>
      </c>
      <c r="BW505" s="33">
        <v>6.409887604252873E-6</v>
      </c>
      <c r="BX505" s="33">
        <v>6.1863424494212893E-6</v>
      </c>
      <c r="BY505" s="33">
        <v>5.6018141343816552E-5</v>
      </c>
      <c r="BZ505" s="33">
        <v>3.8411849343500393E-6</v>
      </c>
      <c r="CA505" s="35">
        <v>2.3588813660584407E-3</v>
      </c>
      <c r="CB505" s="52">
        <v>1.3431583514300627E-6</v>
      </c>
      <c r="CC505" s="34">
        <v>8.7529195758051515E-7</v>
      </c>
      <c r="CD505" s="34"/>
      <c r="CE505" s="34">
        <v>-2.1764337561736014E-5</v>
      </c>
      <c r="CF505" s="34">
        <v>5.6663054315286843E-7</v>
      </c>
      <c r="CG505" s="34">
        <v>9.9790848122616183E-6</v>
      </c>
      <c r="CH505" s="34">
        <v>9.7555396574300346E-6</v>
      </c>
      <c r="CI505" s="34">
        <v>5.9587338551825297E-5</v>
      </c>
      <c r="CJ505" s="34">
        <v>7.4103821423587846E-6</v>
      </c>
      <c r="CK505" s="53">
        <v>2.3624505632664494E-3</v>
      </c>
      <c r="CL505" s="33">
        <v>0</v>
      </c>
      <c r="CM505" s="33">
        <f t="shared" si="502"/>
        <v>6.1200319310630302E-3</v>
      </c>
      <c r="CN505" s="33">
        <f t="shared" si="448"/>
        <v>3.0521524215771922E-3</v>
      </c>
      <c r="CO505" s="33">
        <f t="shared" si="449"/>
        <v>2.4269170883992608E-3</v>
      </c>
      <c r="CP505" s="33">
        <f t="shared" si="450"/>
        <v>2.4590763009753047E-3</v>
      </c>
      <c r="CQ505" s="33"/>
      <c r="CR505" s="33">
        <f t="shared" si="451"/>
        <v>1.9584479460521553E-3</v>
      </c>
      <c r="CS505" s="33">
        <f t="shared" si="452"/>
        <v>5.1621360708682396E-3</v>
      </c>
      <c r="CT505" s="33">
        <f t="shared" si="453"/>
        <v>5.5223668796926528E-3</v>
      </c>
      <c r="CU505" s="33">
        <f t="shared" si="454"/>
        <v>2.3965118242679218E-3</v>
      </c>
      <c r="CV505" s="33">
        <f t="shared" si="455"/>
        <v>3.5955915113572434E-3</v>
      </c>
      <c r="CW505" s="33">
        <f t="shared" si="456"/>
        <v>4.3072868974942669E-3</v>
      </c>
      <c r="CX505" s="35">
        <f t="shared" si="457"/>
        <v>4.9711208216098868E-3</v>
      </c>
    </row>
    <row r="506" spans="1:102" x14ac:dyDescent="0.3">
      <c r="A506" s="21">
        <v>43480</v>
      </c>
      <c r="B506" s="22">
        <v>2610.3000000000002</v>
      </c>
      <c r="C506" s="23">
        <v>4627.3500000000004</v>
      </c>
      <c r="D506" s="23">
        <v>5193.7839999999997</v>
      </c>
      <c r="E506" s="23">
        <f t="shared" si="491"/>
        <v>4601.355635137792</v>
      </c>
      <c r="F506" s="23">
        <f>VLOOKUP($A506,Data!S$7:T$800,2,0)</f>
        <v>255.38620499999999</v>
      </c>
      <c r="G506" s="23">
        <f>VLOOKUP($A506,Data!V$7:Y$800,4,0)</f>
        <v>25.188974011557335</v>
      </c>
      <c r="H506" s="23" t="e">
        <f>VLOOKUP($A506,Data!P$7:Q$800,2,0)</f>
        <v>#N/A</v>
      </c>
      <c r="I506" s="23">
        <f>VLOOKUP($A506,Data!K$7:N$800,4,0)</f>
        <v>47.973702251700658</v>
      </c>
      <c r="J506" s="23">
        <f>VLOOKUP($A506,Data!AA$7:AB$800,2,0)</f>
        <v>468.4409</v>
      </c>
      <c r="K506" s="23">
        <f>VLOOKUP($A506,Data!AD$7:AE$800,2,0)</f>
        <v>47.332099999999997</v>
      </c>
      <c r="L506" s="23">
        <f>VLOOKUP($A506,Data!AL$7:AO$800,4,0)</f>
        <v>253.03456724442339</v>
      </c>
      <c r="M506" s="23">
        <f>VLOOKUP($A506,Data!AG$7:AJ$800,4,0)</f>
        <v>25.55411371810067</v>
      </c>
      <c r="N506" s="23">
        <f>VLOOKUP($A506,Data!AQ$7:AU$800,5,0)</f>
        <v>25.70424488714043</v>
      </c>
      <c r="O506" s="24">
        <f>VLOOKUP($A506,Data!AQ$7:AW$800,7,0)</f>
        <v>25.645338154925856</v>
      </c>
      <c r="P506" s="32">
        <f t="shared" si="458"/>
        <v>1.0721711756711327E-2</v>
      </c>
      <c r="Q506" s="33">
        <f t="shared" si="445"/>
        <v>1.0735660303176076E-2</v>
      </c>
      <c r="R506" s="33">
        <f t="shared" si="446"/>
        <v>1.0743439138220623E-2</v>
      </c>
      <c r="S506" s="34">
        <f t="shared" si="459"/>
        <v>1.0740180030994228E-2</v>
      </c>
      <c r="T506" s="33">
        <f t="shared" si="460"/>
        <v>1.0731420948616233E-2</v>
      </c>
      <c r="U506" s="33">
        <f t="shared" si="492"/>
        <v>1.0731010771014349E-2</v>
      </c>
      <c r="V506" s="33" t="e">
        <f t="shared" si="493"/>
        <v>#N/A</v>
      </c>
      <c r="W506" s="33">
        <f t="shared" si="494"/>
        <v>1.0814119567435387E-2</v>
      </c>
      <c r="X506" s="33">
        <f t="shared" si="495"/>
        <v>1.0741099393521969E-2</v>
      </c>
      <c r="Y506" s="33">
        <f t="shared" si="496"/>
        <v>1.0745501175556171E-2</v>
      </c>
      <c r="Z506" s="33">
        <f t="shared" si="497"/>
        <v>1.0701406342279451E-2</v>
      </c>
      <c r="AA506" s="33">
        <f t="shared" si="498"/>
        <v>1.0886690254495512E-2</v>
      </c>
      <c r="AB506" s="33">
        <f t="shared" si="499"/>
        <v>1.0747837015955275E-2</v>
      </c>
      <c r="AC506" s="35">
        <f t="shared" si="500"/>
        <v>8.5810109752113561E-3</v>
      </c>
      <c r="AD506" s="32">
        <f t="shared" si="461"/>
        <v>-4.2393545598429228E-6</v>
      </c>
      <c r="AE506" s="33">
        <f t="shared" si="462"/>
        <v>-4.6495321617268104E-6</v>
      </c>
      <c r="AF506" s="33" t="e">
        <f t="shared" si="463"/>
        <v>#N/A</v>
      </c>
      <c r="AG506" s="33">
        <f t="shared" si="464"/>
        <v>7.8459264259311823E-5</v>
      </c>
      <c r="AH506" s="33">
        <f t="shared" si="465"/>
        <v>5.4390903458934048E-6</v>
      </c>
      <c r="AI506" s="33">
        <f t="shared" si="466"/>
        <v>9.8408723800957887E-6</v>
      </c>
      <c r="AJ506" s="33">
        <f t="shared" si="467"/>
        <v>-3.4253960896624136E-5</v>
      </c>
      <c r="AK506" s="33">
        <f t="shared" si="468"/>
        <v>1.5102995131943686E-4</v>
      </c>
      <c r="AL506" s="33">
        <f t="shared" si="469"/>
        <v>1.2176712779199406E-5</v>
      </c>
      <c r="AM506" s="35">
        <f t="shared" si="470"/>
        <v>-2.1546493279647194E-3</v>
      </c>
      <c r="AN506" s="52">
        <f t="shared" si="471"/>
        <v>-1.2018189604390273E-5</v>
      </c>
      <c r="AO506" s="34">
        <f t="shared" si="472"/>
        <v>-1.242836720627416E-5</v>
      </c>
      <c r="AP506" s="34" t="e">
        <f t="shared" si="473"/>
        <v>#N/A</v>
      </c>
      <c r="AQ506" s="34">
        <f t="shared" si="474"/>
        <v>7.0680429214764473E-5</v>
      </c>
      <c r="AR506" s="34">
        <f t="shared" si="475"/>
        <v>-2.339744698653945E-6</v>
      </c>
      <c r="AS506" s="34">
        <f t="shared" si="476"/>
        <v>2.0620373355484389E-6</v>
      </c>
      <c r="AT506" s="34">
        <f t="shared" si="477"/>
        <v>-4.2032795941171486E-5</v>
      </c>
      <c r="AU506" s="34">
        <f t="shared" si="478"/>
        <v>1.4325111627488951E-4</v>
      </c>
      <c r="AV506" s="34">
        <f t="shared" si="479"/>
        <v>4.3978777346520559E-6</v>
      </c>
      <c r="AW506" s="53">
        <f t="shared" si="480"/>
        <v>-2.1624281630092668E-3</v>
      </c>
      <c r="AX506" s="52">
        <f t="shared" si="481"/>
        <v>-8.7590823780736571E-6</v>
      </c>
      <c r="AY506" s="34">
        <f t="shared" si="482"/>
        <v>-9.1692599799575447E-6</v>
      </c>
      <c r="AZ506" s="34" t="e">
        <f t="shared" si="483"/>
        <v>#N/A</v>
      </c>
      <c r="BA506" s="34">
        <f t="shared" si="484"/>
        <v>7.3939536441081088E-5</v>
      </c>
      <c r="BB506" s="34">
        <f t="shared" si="485"/>
        <v>9.1936252766267046E-7</v>
      </c>
      <c r="BC506" s="34">
        <f t="shared" si="486"/>
        <v>5.3211445618650544E-6</v>
      </c>
      <c r="BD506" s="34">
        <f t="shared" si="487"/>
        <v>-3.877368871485487E-5</v>
      </c>
      <c r="BE506" s="34">
        <f t="shared" si="488"/>
        <v>1.4651022350120613E-4</v>
      </c>
      <c r="BF506" s="34">
        <f t="shared" si="489"/>
        <v>7.6569849609686713E-6</v>
      </c>
      <c r="BG506" s="53">
        <f t="shared" si="490"/>
        <v>-2.1591690557829502E-3</v>
      </c>
      <c r="BH506" s="32">
        <v>-4.2393545598429228E-6</v>
      </c>
      <c r="BI506" s="33">
        <v>-4.6495321617268104E-6</v>
      </c>
      <c r="BJ506" s="33"/>
      <c r="BK506" s="33">
        <v>7.8459264259311823E-5</v>
      </c>
      <c r="BL506" s="33">
        <v>5.4390903458934048E-6</v>
      </c>
      <c r="BM506" s="33">
        <v>9.8408723800957887E-6</v>
      </c>
      <c r="BN506" s="33">
        <v>-3.4253960896624136E-5</v>
      </c>
      <c r="BO506" s="33">
        <v>1.5102995131943686E-4</v>
      </c>
      <c r="BP506" s="33">
        <v>1.2176712779199406E-5</v>
      </c>
      <c r="BQ506" s="35">
        <v>-2.1546493279647194E-3</v>
      </c>
      <c r="BR506" s="32">
        <v>-1.2018189604390273E-5</v>
      </c>
      <c r="BS506" s="33">
        <v>-1.242836720627416E-5</v>
      </c>
      <c r="BT506" s="33"/>
      <c r="BU506" s="33">
        <v>7.0680429214764473E-5</v>
      </c>
      <c r="BV506" s="33">
        <v>-2.339744698653945E-6</v>
      </c>
      <c r="BW506" s="33">
        <v>2.0620373355484389E-6</v>
      </c>
      <c r="BX506" s="33">
        <v>-4.2032795941171486E-5</v>
      </c>
      <c r="BY506" s="33">
        <v>1.4325111627488951E-4</v>
      </c>
      <c r="BZ506" s="33">
        <v>4.3978777346520559E-6</v>
      </c>
      <c r="CA506" s="35">
        <v>-2.1624281630092668E-3</v>
      </c>
      <c r="CB506" s="52">
        <v>-8.7590823780736571E-6</v>
      </c>
      <c r="CC506" s="34">
        <v>-9.1692599799575447E-6</v>
      </c>
      <c r="CD506" s="34"/>
      <c r="CE506" s="34">
        <v>7.3939536441081088E-5</v>
      </c>
      <c r="CF506" s="34">
        <v>9.1936252766267046E-7</v>
      </c>
      <c r="CG506" s="34">
        <v>5.3211445618650544E-6</v>
      </c>
      <c r="CH506" s="34">
        <v>-3.877368871485487E-5</v>
      </c>
      <c r="CI506" s="34">
        <v>1.4651022350120613E-4</v>
      </c>
      <c r="CJ506" s="34">
        <v>7.6569849609686713E-6</v>
      </c>
      <c r="CK506" s="53">
        <v>-2.1591690557829502E-3</v>
      </c>
      <c r="CL506" s="33">
        <v>0</v>
      </c>
      <c r="CM506" s="33">
        <f t="shared" ref="CM506:CM521" si="503">(D506/D$767)/($C506/$C$767)-1</f>
        <v>6.1131062062098618E-3</v>
      </c>
      <c r="CN506" s="33">
        <f t="shared" si="448"/>
        <v>3.0488198718292558E-3</v>
      </c>
      <c r="CO506" s="33">
        <f t="shared" si="449"/>
        <v>2.4222432162916974E-3</v>
      </c>
      <c r="CP506" s="33">
        <f t="shared" si="450"/>
        <v>2.4548702439726178E-3</v>
      </c>
      <c r="CQ506" s="33"/>
      <c r="CR506" s="33">
        <f t="shared" si="451"/>
        <v>1.9768776061204196E-3</v>
      </c>
      <c r="CS506" s="33">
        <f t="shared" si="452"/>
        <v>5.1582282317295114E-3</v>
      </c>
      <c r="CT506" s="33">
        <f t="shared" si="453"/>
        <v>5.5090145111047484E-3</v>
      </c>
      <c r="CU506" s="33">
        <f t="shared" si="454"/>
        <v>2.3834245384546371E-3</v>
      </c>
      <c r="CV506" s="33">
        <f t="shared" si="455"/>
        <v>3.5325930979996922E-3</v>
      </c>
      <c r="CW506" s="33">
        <f t="shared" si="456"/>
        <v>4.2965246062034446E-3</v>
      </c>
      <c r="CX506" s="35">
        <f t="shared" si="457"/>
        <v>2.6044773671318744E-3</v>
      </c>
    </row>
    <row r="507" spans="1:102" x14ac:dyDescent="0.3">
      <c r="A507" s="21">
        <v>43479</v>
      </c>
      <c r="B507" s="22">
        <v>2582.61</v>
      </c>
      <c r="C507" s="23">
        <v>4578.2</v>
      </c>
      <c r="D507" s="23">
        <v>5138.5780000000004</v>
      </c>
      <c r="E507" s="23">
        <f t="shared" si="491"/>
        <v>4552.4613803289103</v>
      </c>
      <c r="F507" s="23">
        <f>VLOOKUP($A507,Data!S$7:T$800,2,0)</f>
        <v>252.67464699999999</v>
      </c>
      <c r="G507" s="23">
        <f>VLOOKUP($A507,Data!V$7:Y$800,4,0)</f>
        <v>24.921540689982859</v>
      </c>
      <c r="H507" s="23" t="e">
        <f>VLOOKUP($A507,Data!P$7:Q$800,2,0)</f>
        <v>#N/A</v>
      </c>
      <c r="I507" s="23">
        <f>VLOOKUP($A507,Data!K$7:N$800,4,0)</f>
        <v>47.460459171494733</v>
      </c>
      <c r="J507" s="23">
        <f>VLOOKUP($A507,Data!AA$7:AB$800,2,0)</f>
        <v>463.46280000000002</v>
      </c>
      <c r="K507" s="23">
        <f>VLOOKUP($A507,Data!AD$7:AE$800,2,0)</f>
        <v>46.828899999999997</v>
      </c>
      <c r="L507" s="23">
        <f>VLOOKUP($A507,Data!AL$7:AO$800,4,0)</f>
        <v>250.35541224796899</v>
      </c>
      <c r="M507" s="23">
        <f>VLOOKUP($A507,Data!AG$7:AJ$800,4,0)</f>
        <v>25.278910054367518</v>
      </c>
      <c r="N507" s="23">
        <f>VLOOKUP($A507,Data!AQ$7:AU$800,5,0)</f>
        <v>25.430917530357942</v>
      </c>
      <c r="O507" s="24">
        <f>VLOOKUP($A507,Data!AQ$7:AW$800,7,0)</f>
        <v>25.42714752296299</v>
      </c>
      <c r="P507" s="32">
        <f t="shared" si="458"/>
        <v>-5.2575628018766141E-3</v>
      </c>
      <c r="Q507" s="33">
        <f t="shared" si="445"/>
        <v>-5.1759879357327065E-3</v>
      </c>
      <c r="R507" s="33">
        <f t="shared" si="446"/>
        <v>-5.1437074576399233E-3</v>
      </c>
      <c r="S507" s="34">
        <f t="shared" si="459"/>
        <v>-5.1607857592754266E-3</v>
      </c>
      <c r="T507" s="33">
        <f t="shared" si="460"/>
        <v>-5.1650187758803812E-3</v>
      </c>
      <c r="U507" s="33">
        <f t="shared" si="492"/>
        <v>-5.1652798670496214E-3</v>
      </c>
      <c r="V507" s="33" t="e">
        <f t="shared" si="493"/>
        <v>#N/A</v>
      </c>
      <c r="W507" s="33">
        <f t="shared" si="494"/>
        <v>-5.2770448548813409E-3</v>
      </c>
      <c r="X507" s="33">
        <f t="shared" si="495"/>
        <v>-5.1489552152301776E-3</v>
      </c>
      <c r="Y507" s="33">
        <f t="shared" si="496"/>
        <v>-5.1665423892284235E-3</v>
      </c>
      <c r="Z507" s="33">
        <f t="shared" si="497"/>
        <v>-5.1428005989475611E-3</v>
      </c>
      <c r="AA507" s="33">
        <f t="shared" si="498"/>
        <v>-5.2128616970973374E-3</v>
      </c>
      <c r="AB507" s="33">
        <f t="shared" si="499"/>
        <v>-5.1448702960743553E-3</v>
      </c>
      <c r="AC507" s="35">
        <f t="shared" si="500"/>
        <v>-4.0862362056489632E-3</v>
      </c>
      <c r="AD507" s="32">
        <f t="shared" si="461"/>
        <v>1.0969159852325383E-5</v>
      </c>
      <c r="AE507" s="33">
        <f t="shared" si="462"/>
        <v>1.0708068683085159E-5</v>
      </c>
      <c r="AF507" s="33" t="e">
        <f t="shared" si="463"/>
        <v>#N/A</v>
      </c>
      <c r="AG507" s="33">
        <f t="shared" si="464"/>
        <v>-1.0105691914863435E-4</v>
      </c>
      <c r="AH507" s="33">
        <f t="shared" si="465"/>
        <v>2.7032720502528917E-5</v>
      </c>
      <c r="AI507" s="33">
        <f t="shared" si="466"/>
        <v>9.4455465042830866E-6</v>
      </c>
      <c r="AJ507" s="33">
        <f t="shared" si="467"/>
        <v>3.3187336785145405E-5</v>
      </c>
      <c r="AK507" s="33">
        <f t="shared" si="468"/>
        <v>-3.687376136463083E-5</v>
      </c>
      <c r="AL507" s="33">
        <f t="shared" si="469"/>
        <v>3.1117639658351237E-5</v>
      </c>
      <c r="AM507" s="35">
        <f t="shared" si="470"/>
        <v>1.0897517300837434E-3</v>
      </c>
      <c r="AN507" s="52">
        <f t="shared" si="471"/>
        <v>-2.1311318240457844E-5</v>
      </c>
      <c r="AO507" s="34">
        <f t="shared" si="472"/>
        <v>-2.1572409409698068E-5</v>
      </c>
      <c r="AP507" s="34" t="e">
        <f t="shared" si="473"/>
        <v>#N/A</v>
      </c>
      <c r="AQ507" s="34">
        <f t="shared" si="474"/>
        <v>-1.3333739724141758E-4</v>
      </c>
      <c r="AR507" s="34">
        <f t="shared" si="475"/>
        <v>-5.2477575902543094E-6</v>
      </c>
      <c r="AS507" s="34">
        <f t="shared" si="476"/>
        <v>-2.283493158850014E-5</v>
      </c>
      <c r="AT507" s="34">
        <f t="shared" si="477"/>
        <v>9.0685869236217798E-7</v>
      </c>
      <c r="AU507" s="34">
        <f t="shared" si="478"/>
        <v>-6.9154239457414057E-5</v>
      </c>
      <c r="AV507" s="34">
        <f t="shared" si="479"/>
        <v>-1.1628384344319898E-6</v>
      </c>
      <c r="AW507" s="53">
        <f t="shared" si="480"/>
        <v>1.0574712519909601E-3</v>
      </c>
      <c r="AX507" s="52">
        <f t="shared" si="481"/>
        <v>-4.2330166047932494E-6</v>
      </c>
      <c r="AY507" s="34">
        <f t="shared" si="482"/>
        <v>-4.4941077740334734E-6</v>
      </c>
      <c r="AZ507" s="34" t="e">
        <f t="shared" si="483"/>
        <v>#N/A</v>
      </c>
      <c r="BA507" s="34">
        <f t="shared" si="484"/>
        <v>-1.1625909560575298E-4</v>
      </c>
      <c r="BB507" s="34">
        <f t="shared" si="485"/>
        <v>1.1830544045410285E-5</v>
      </c>
      <c r="BC507" s="34">
        <f t="shared" si="486"/>
        <v>-5.7566299528355458E-6</v>
      </c>
      <c r="BD507" s="34">
        <f t="shared" si="487"/>
        <v>1.7985160328026772E-5</v>
      </c>
      <c r="BE507" s="34">
        <f t="shared" si="488"/>
        <v>-5.2075937821749463E-5</v>
      </c>
      <c r="BF507" s="34">
        <f t="shared" si="489"/>
        <v>1.5915463201232605E-5</v>
      </c>
      <c r="BG507" s="53">
        <f t="shared" si="490"/>
        <v>1.0745495536266247E-3</v>
      </c>
      <c r="BH507" s="32">
        <v>1.0969159852325383E-5</v>
      </c>
      <c r="BI507" s="33">
        <v>1.0708068683085159E-5</v>
      </c>
      <c r="BJ507" s="33"/>
      <c r="BK507" s="33">
        <v>-1.0105691914863435E-4</v>
      </c>
      <c r="BL507" s="33">
        <v>2.7032720502528917E-5</v>
      </c>
      <c r="BM507" s="33">
        <v>9.4455465042830866E-6</v>
      </c>
      <c r="BN507" s="33">
        <v>3.3187336785145405E-5</v>
      </c>
      <c r="BO507" s="33">
        <v>-3.687376136463083E-5</v>
      </c>
      <c r="BP507" s="33">
        <v>3.1117639658351237E-5</v>
      </c>
      <c r="BQ507" s="35">
        <v>1.0897517300837434E-3</v>
      </c>
      <c r="BR507" s="32">
        <v>-2.1311318240457844E-5</v>
      </c>
      <c r="BS507" s="33">
        <v>-2.1572409409698068E-5</v>
      </c>
      <c r="BT507" s="33"/>
      <c r="BU507" s="33">
        <v>-1.3333739724141758E-4</v>
      </c>
      <c r="BV507" s="33">
        <v>-5.2477575902543094E-6</v>
      </c>
      <c r="BW507" s="33">
        <v>-2.283493158850014E-5</v>
      </c>
      <c r="BX507" s="33">
        <v>9.0685869236217798E-7</v>
      </c>
      <c r="BY507" s="33">
        <v>-6.9154239457414057E-5</v>
      </c>
      <c r="BZ507" s="33">
        <v>-1.1628384344319898E-6</v>
      </c>
      <c r="CA507" s="35">
        <v>1.0574712519909601E-3</v>
      </c>
      <c r="CB507" s="52">
        <v>-4.2330166047932494E-6</v>
      </c>
      <c r="CC507" s="34">
        <v>-4.4941077740334734E-6</v>
      </c>
      <c r="CD507" s="34"/>
      <c r="CE507" s="34">
        <v>-1.1625909560575298E-4</v>
      </c>
      <c r="CF507" s="34">
        <v>1.1830544045410285E-5</v>
      </c>
      <c r="CG507" s="34">
        <v>-5.7566299528355458E-6</v>
      </c>
      <c r="CH507" s="34">
        <v>1.7985160328026772E-5</v>
      </c>
      <c r="CI507" s="34">
        <v>-5.2075937821749463E-5</v>
      </c>
      <c r="CJ507" s="34">
        <v>1.5915463201232605E-5</v>
      </c>
      <c r="CK507" s="53">
        <v>1.0745495536266247E-3</v>
      </c>
      <c r="CL507" s="33">
        <v>0</v>
      </c>
      <c r="CM507" s="33">
        <f t="shared" si="503"/>
        <v>6.1053630069110021E-3</v>
      </c>
      <c r="CN507" s="33">
        <f t="shared" si="448"/>
        <v>3.0443345374735475E-3</v>
      </c>
      <c r="CO507" s="33">
        <f t="shared" si="449"/>
        <v>2.4264477193076672E-3</v>
      </c>
      <c r="CP507" s="33">
        <f t="shared" si="450"/>
        <v>2.4594817044998329E-3</v>
      </c>
      <c r="CQ507" s="33"/>
      <c r="CR507" s="33">
        <f t="shared" si="451"/>
        <v>1.8991042874656472E-3</v>
      </c>
      <c r="CS507" s="33">
        <f t="shared" si="452"/>
        <v>5.1528191844287807E-3</v>
      </c>
      <c r="CT507" s="33">
        <f t="shared" si="453"/>
        <v>5.4992246224756514E-3</v>
      </c>
      <c r="CU507" s="33">
        <f t="shared" si="454"/>
        <v>2.4173965923293128E-3</v>
      </c>
      <c r="CV507" s="33">
        <f t="shared" si="455"/>
        <v>3.3826618741106262E-3</v>
      </c>
      <c r="CW507" s="33">
        <f t="shared" si="456"/>
        <v>4.2844256138756531E-3</v>
      </c>
      <c r="CX507" s="35">
        <f t="shared" si="457"/>
        <v>4.7463589213805335E-3</v>
      </c>
    </row>
    <row r="508" spans="1:102" x14ac:dyDescent="0.3">
      <c r="A508" s="21">
        <v>43476</v>
      </c>
      <c r="B508" s="22">
        <v>2596.2600000000002</v>
      </c>
      <c r="C508" s="23">
        <v>4602.0200000000004</v>
      </c>
      <c r="D508" s="23">
        <v>5165.1459999999997</v>
      </c>
      <c r="E508" s="23">
        <f t="shared" si="491"/>
        <v>4576.0775361106107</v>
      </c>
      <c r="F508" s="23">
        <f>VLOOKUP($A508,Data!S$7:T$800,2,0)</f>
        <v>253.986492</v>
      </c>
      <c r="G508" s="23">
        <f>VLOOKUP($A508,Data!V$7:Y$800,4,0)</f>
        <v>25.050935784239947</v>
      </c>
      <c r="H508" s="23" t="e">
        <f>VLOOKUP($A508,Data!P$7:Q$800,2,0)</f>
        <v>#N/A</v>
      </c>
      <c r="I508" s="23">
        <f>VLOOKUP($A508,Data!K$7:N$800,4,0)</f>
        <v>47.7122387957467</v>
      </c>
      <c r="J508" s="23">
        <f>VLOOKUP($A508,Data!AA$7:AB$800,2,0)</f>
        <v>465.86149999999998</v>
      </c>
      <c r="K508" s="23">
        <f>VLOOKUP($A508,Data!AD$7:AE$800,2,0)</f>
        <v>47.072099999999999</v>
      </c>
      <c r="L508" s="23">
        <f>VLOOKUP($A508,Data!AL$7:AO$800,4,0)</f>
        <v>251.64959594069771</v>
      </c>
      <c r="M508" s="23">
        <f>VLOOKUP($A508,Data!AG$7:AJ$800,4,0)</f>
        <v>25.411376043213725</v>
      </c>
      <c r="N508" s="23">
        <f>VLOOKUP($A508,Data!AQ$7:AU$800,5,0)</f>
        <v>25.562432932246448</v>
      </c>
      <c r="O508" s="24">
        <f>VLOOKUP($A508,Data!AQ$7:AW$800,7,0)</f>
        <v>25.531475161150109</v>
      </c>
      <c r="P508" s="32">
        <f t="shared" si="458"/>
        <v>-1.4634296629478794E-4</v>
      </c>
      <c r="Q508" s="33">
        <f t="shared" si="445"/>
        <v>-1.4556704883428306E-4</v>
      </c>
      <c r="R508" s="33">
        <f t="shared" si="446"/>
        <v>-1.4498939680362977E-4</v>
      </c>
      <c r="S508" s="34">
        <f t="shared" si="459"/>
        <v>-1.451924322273035E-4</v>
      </c>
      <c r="T508" s="33">
        <f t="shared" si="460"/>
        <v>-1.459313447467192E-4</v>
      </c>
      <c r="U508" s="33">
        <f t="shared" si="492"/>
        <v>-1.4532066117578513E-4</v>
      </c>
      <c r="V508" s="33" t="e">
        <f t="shared" si="493"/>
        <v>#N/A</v>
      </c>
      <c r="W508" s="33">
        <f t="shared" si="494"/>
        <v>-2.0292207792205197E-4</v>
      </c>
      <c r="X508" s="33">
        <f t="shared" si="495"/>
        <v>-1.4916371737450085E-4</v>
      </c>
      <c r="Y508" s="33">
        <f t="shared" si="496"/>
        <v>-1.3169549452718421E-4</v>
      </c>
      <c r="Z508" s="33">
        <f t="shared" si="497"/>
        <v>-1.4744345370309997E-4</v>
      </c>
      <c r="AA508" s="33">
        <f t="shared" si="498"/>
        <v>-1.2963739657601003E-4</v>
      </c>
      <c r="AB508" s="33">
        <f t="shared" si="499"/>
        <v>-1.3704228504207716E-4</v>
      </c>
      <c r="AC508" s="35">
        <f t="shared" si="500"/>
        <v>6.4962322368988801E-4</v>
      </c>
      <c r="AD508" s="32">
        <f t="shared" si="461"/>
        <v>-3.6429591243614112E-7</v>
      </c>
      <c r="AE508" s="33">
        <f t="shared" si="462"/>
        <v>2.4638765849793742E-7</v>
      </c>
      <c r="AF508" s="33" t="e">
        <f t="shared" si="463"/>
        <v>#N/A</v>
      </c>
      <c r="AG508" s="33">
        <f t="shared" si="464"/>
        <v>-5.7355029087768905E-5</v>
      </c>
      <c r="AH508" s="33">
        <f t="shared" si="465"/>
        <v>-3.5966685402177845E-6</v>
      </c>
      <c r="AI508" s="33">
        <f t="shared" si="466"/>
        <v>1.3871554307098855E-5</v>
      </c>
      <c r="AJ508" s="33">
        <f t="shared" si="467"/>
        <v>-1.8764048688169055E-6</v>
      </c>
      <c r="AK508" s="33">
        <f t="shared" si="468"/>
        <v>1.592965225827303E-5</v>
      </c>
      <c r="AL508" s="33">
        <f t="shared" si="469"/>
        <v>8.5247637922059027E-6</v>
      </c>
      <c r="AM508" s="35">
        <f t="shared" si="470"/>
        <v>7.9519027252417107E-4</v>
      </c>
      <c r="AN508" s="52">
        <f t="shared" si="471"/>
        <v>-9.4194794308943841E-7</v>
      </c>
      <c r="AO508" s="34">
        <f t="shared" si="472"/>
        <v>-3.3126437215535987E-7</v>
      </c>
      <c r="AP508" s="34" t="e">
        <f t="shared" si="473"/>
        <v>#N/A</v>
      </c>
      <c r="AQ508" s="34">
        <f t="shared" si="474"/>
        <v>-5.7932681118422202E-5</v>
      </c>
      <c r="AR508" s="34">
        <f t="shared" si="475"/>
        <v>-4.1743205708710818E-6</v>
      </c>
      <c r="AS508" s="34">
        <f t="shared" si="476"/>
        <v>1.3293902276445557E-5</v>
      </c>
      <c r="AT508" s="34">
        <f t="shared" si="477"/>
        <v>-2.4540568994702028E-6</v>
      </c>
      <c r="AU508" s="34">
        <f t="shared" si="478"/>
        <v>1.5352000227619733E-5</v>
      </c>
      <c r="AV508" s="34">
        <f t="shared" si="479"/>
        <v>7.9471117615526055E-6</v>
      </c>
      <c r="AW508" s="53">
        <f t="shared" si="480"/>
        <v>7.9461262049351777E-4</v>
      </c>
      <c r="AX508" s="52">
        <f t="shared" si="481"/>
        <v>-7.3891251939350866E-7</v>
      </c>
      <c r="AY508" s="34">
        <f t="shared" si="482"/>
        <v>-1.2822894845943011E-7</v>
      </c>
      <c r="AZ508" s="34" t="e">
        <f t="shared" si="483"/>
        <v>#N/A</v>
      </c>
      <c r="BA508" s="34">
        <f t="shared" si="484"/>
        <v>-5.7729645694726273E-5</v>
      </c>
      <c r="BB508" s="34">
        <f t="shared" si="485"/>
        <v>-3.971285147175152E-6</v>
      </c>
      <c r="BC508" s="34">
        <f t="shared" si="486"/>
        <v>1.3496937700141487E-5</v>
      </c>
      <c r="BD508" s="34">
        <f t="shared" si="487"/>
        <v>-2.251021475774273E-6</v>
      </c>
      <c r="BE508" s="34">
        <f t="shared" si="488"/>
        <v>1.5555035651315663E-5</v>
      </c>
      <c r="BF508" s="34">
        <f t="shared" si="489"/>
        <v>8.1501471852485352E-6</v>
      </c>
      <c r="BG508" s="53">
        <f t="shared" si="490"/>
        <v>7.948156559172137E-4</v>
      </c>
      <c r="BH508" s="32">
        <v>-3.6429591243614112E-7</v>
      </c>
      <c r="BI508" s="33">
        <v>2.4638765849793742E-7</v>
      </c>
      <c r="BJ508" s="33"/>
      <c r="BK508" s="33">
        <v>-5.7355029087768905E-5</v>
      </c>
      <c r="BL508" s="33">
        <v>-3.5966685402177845E-6</v>
      </c>
      <c r="BM508" s="33">
        <v>1.3871554307098855E-5</v>
      </c>
      <c r="BN508" s="33">
        <v>-1.8764048688169055E-6</v>
      </c>
      <c r="BO508" s="33">
        <v>1.592965225827303E-5</v>
      </c>
      <c r="BP508" s="33">
        <v>8.5247637922059027E-6</v>
      </c>
      <c r="BQ508" s="35">
        <v>7.9519027252417107E-4</v>
      </c>
      <c r="BR508" s="32">
        <v>-9.4194794308943841E-7</v>
      </c>
      <c r="BS508" s="33">
        <v>-3.3126437215535987E-7</v>
      </c>
      <c r="BT508" s="33"/>
      <c r="BU508" s="33">
        <v>-5.7932681118422202E-5</v>
      </c>
      <c r="BV508" s="33">
        <v>-4.1743205708710818E-6</v>
      </c>
      <c r="BW508" s="33">
        <v>1.3293902276445557E-5</v>
      </c>
      <c r="BX508" s="33">
        <v>-2.4540568994702028E-6</v>
      </c>
      <c r="BY508" s="33">
        <v>1.5352000227619733E-5</v>
      </c>
      <c r="BZ508" s="33">
        <v>7.9471117615526055E-6</v>
      </c>
      <c r="CA508" s="35">
        <v>7.9461262049351777E-4</v>
      </c>
      <c r="CB508" s="52">
        <v>-7.3891251939350866E-7</v>
      </c>
      <c r="CC508" s="34">
        <v>-1.2822894845943011E-7</v>
      </c>
      <c r="CD508" s="34"/>
      <c r="CE508" s="34">
        <v>-5.7729645694726273E-5</v>
      </c>
      <c r="CF508" s="34">
        <v>-3.971285147175152E-6</v>
      </c>
      <c r="CG508" s="34">
        <v>1.3496937700141487E-5</v>
      </c>
      <c r="CH508" s="34">
        <v>-2.251021475774273E-6</v>
      </c>
      <c r="CI508" s="34">
        <v>1.5555035651315663E-5</v>
      </c>
      <c r="CJ508" s="34">
        <v>8.1501471852485352E-6</v>
      </c>
      <c r="CK508" s="53">
        <v>7.948156559172137E-4</v>
      </c>
      <c r="CL508" s="33">
        <v>0</v>
      </c>
      <c r="CM508" s="33">
        <f t="shared" si="503"/>
        <v>6.0727175259776001E-3</v>
      </c>
      <c r="CN508" s="33">
        <f t="shared" si="448"/>
        <v>3.0290069782561435E-3</v>
      </c>
      <c r="CO508" s="33">
        <f t="shared" si="449"/>
        <v>2.4153948551113302E-3</v>
      </c>
      <c r="CP508" s="33">
        <f t="shared" si="450"/>
        <v>2.4486915654295949E-3</v>
      </c>
      <c r="CQ508" s="33"/>
      <c r="CR508" s="33">
        <f t="shared" si="451"/>
        <v>2.0008902533501516E-3</v>
      </c>
      <c r="CS508" s="33">
        <f t="shared" si="452"/>
        <v>5.125506537610125E-3</v>
      </c>
      <c r="CT508" s="33">
        <f t="shared" si="453"/>
        <v>5.4896778087718534E-3</v>
      </c>
      <c r="CU508" s="33">
        <f t="shared" si="454"/>
        <v>2.3839570557202538E-3</v>
      </c>
      <c r="CV508" s="33">
        <f t="shared" si="455"/>
        <v>3.4198542456307379E-3</v>
      </c>
      <c r="CW508" s="33">
        <f t="shared" si="456"/>
        <v>4.2530130393834131E-3</v>
      </c>
      <c r="CX508" s="35">
        <f t="shared" si="457"/>
        <v>3.6469423627034647E-3</v>
      </c>
    </row>
    <row r="509" spans="1:102" x14ac:dyDescent="0.3">
      <c r="A509" s="21">
        <v>43475</v>
      </c>
      <c r="B509" s="22">
        <v>2596.64</v>
      </c>
      <c r="C509" s="23">
        <v>4602.6899999999996</v>
      </c>
      <c r="D509" s="23">
        <v>5165.8950000000004</v>
      </c>
      <c r="E509" s="23">
        <f t="shared" si="491"/>
        <v>4576.7420444197169</v>
      </c>
      <c r="F509" s="23">
        <f>VLOOKUP($A509,Data!S$7:T$800,2,0)</f>
        <v>254.023562</v>
      </c>
      <c r="G509" s="23">
        <f>VLOOKUP($A509,Data!V$7:Y$800,4,0)</f>
        <v>25.054576731896105</v>
      </c>
      <c r="H509" s="23" t="e">
        <f>VLOOKUP($A509,Data!P$7:Q$800,2,0)</f>
        <v>#N/A</v>
      </c>
      <c r="I509" s="23">
        <f>VLOOKUP($A509,Data!K$7:N$800,4,0)</f>
        <v>47.721922627448699</v>
      </c>
      <c r="J509" s="23">
        <f>VLOOKUP($A509,Data!AA$7:AB$800,2,0)</f>
        <v>465.93099999999998</v>
      </c>
      <c r="K509" s="23">
        <f>VLOOKUP($A509,Data!AD$7:AE$800,2,0)</f>
        <v>47.078299999999999</v>
      </c>
      <c r="L509" s="23">
        <f>VLOOKUP($A509,Data!AL$7:AO$800,4,0)</f>
        <v>251.68670549780745</v>
      </c>
      <c r="M509" s="23">
        <f>VLOOKUP($A509,Data!AG$7:AJ$800,4,0)</f>
        <v>25.414670734962641</v>
      </c>
      <c r="N509" s="23">
        <f>VLOOKUP($A509,Data!AQ$7:AU$800,5,0)</f>
        <v>25.565936546610036</v>
      </c>
      <c r="O509" s="24">
        <f>VLOOKUP($A509,Data!AQ$7:AW$800,7,0)</f>
        <v>25.514900089501843</v>
      </c>
      <c r="P509" s="32">
        <f t="shared" si="458"/>
        <v>4.5184451596929076E-3</v>
      </c>
      <c r="Q509" s="33">
        <f t="shared" si="445"/>
        <v>4.5176877295671769E-3</v>
      </c>
      <c r="R509" s="33">
        <f t="shared" si="446"/>
        <v>4.518871182517481E-3</v>
      </c>
      <c r="S509" s="34">
        <f t="shared" si="459"/>
        <v>4.518871182517481E-3</v>
      </c>
      <c r="T509" s="33">
        <f t="shared" si="460"/>
        <v>4.5162499559181501E-3</v>
      </c>
      <c r="U509" s="33">
        <f t="shared" si="492"/>
        <v>4.516976515754223E-3</v>
      </c>
      <c r="V509" s="33" t="e">
        <f t="shared" si="493"/>
        <v>#N/A</v>
      </c>
      <c r="W509" s="33">
        <f t="shared" si="494"/>
        <v>4.6890927624874124E-3</v>
      </c>
      <c r="X509" s="33">
        <f t="shared" si="495"/>
        <v>4.5164660534184886E-3</v>
      </c>
      <c r="Y509" s="33">
        <f t="shared" si="496"/>
        <v>4.5685192535027674E-3</v>
      </c>
      <c r="Z509" s="33">
        <f t="shared" si="497"/>
        <v>4.4887892411362706E-3</v>
      </c>
      <c r="AA509" s="33">
        <f t="shared" si="498"/>
        <v>4.457959602613526E-3</v>
      </c>
      <c r="AB509" s="33">
        <f t="shared" si="499"/>
        <v>4.5286070511438847E-3</v>
      </c>
      <c r="AC509" s="35">
        <f t="shared" si="500"/>
        <v>-8.1859010873042148E-4</v>
      </c>
      <c r="AD509" s="32">
        <f t="shared" si="461"/>
        <v>-1.4377736490267523E-6</v>
      </c>
      <c r="AE509" s="33">
        <f t="shared" si="462"/>
        <v>-7.1121381295391473E-7</v>
      </c>
      <c r="AF509" s="33" t="e">
        <f t="shared" si="463"/>
        <v>#N/A</v>
      </c>
      <c r="AG509" s="33">
        <f t="shared" si="464"/>
        <v>1.7140503292023546E-4</v>
      </c>
      <c r="AH509" s="33">
        <f t="shared" si="465"/>
        <v>-1.2216761486882888E-6</v>
      </c>
      <c r="AI509" s="33">
        <f t="shared" si="466"/>
        <v>5.0831523935590539E-5</v>
      </c>
      <c r="AJ509" s="33">
        <f t="shared" si="467"/>
        <v>-2.8898488430906255E-5</v>
      </c>
      <c r="AK509" s="33">
        <f t="shared" si="468"/>
        <v>-5.9728126953650928E-5</v>
      </c>
      <c r="AL509" s="33">
        <f t="shared" si="469"/>
        <v>1.091932157670783E-5</v>
      </c>
      <c r="AM509" s="35">
        <f t="shared" si="470"/>
        <v>-5.3362778382975984E-3</v>
      </c>
      <c r="AN509" s="52">
        <f t="shared" si="471"/>
        <v>-2.6212265993308392E-6</v>
      </c>
      <c r="AO509" s="34">
        <f t="shared" si="472"/>
        <v>-1.8946667632580017E-6</v>
      </c>
      <c r="AP509" s="34" t="e">
        <f t="shared" si="473"/>
        <v>#N/A</v>
      </c>
      <c r="AQ509" s="34">
        <f t="shared" si="474"/>
        <v>1.7022157996993137E-4</v>
      </c>
      <c r="AR509" s="34">
        <f t="shared" si="475"/>
        <v>-2.4051290989923757E-6</v>
      </c>
      <c r="AS509" s="34">
        <f t="shared" si="476"/>
        <v>4.9648070985286452E-5</v>
      </c>
      <c r="AT509" s="34">
        <f t="shared" si="477"/>
        <v>-3.0081941381210342E-5</v>
      </c>
      <c r="AU509" s="34">
        <f t="shared" si="478"/>
        <v>-6.0911579903955015E-5</v>
      </c>
      <c r="AV509" s="34">
        <f t="shared" si="479"/>
        <v>9.7358686264037431E-6</v>
      </c>
      <c r="AW509" s="53">
        <f t="shared" si="480"/>
        <v>-5.3374612912479025E-3</v>
      </c>
      <c r="AX509" s="52">
        <f t="shared" si="481"/>
        <v>-2.6212265993308392E-6</v>
      </c>
      <c r="AY509" s="34">
        <f t="shared" si="482"/>
        <v>-1.8946667632580017E-6</v>
      </c>
      <c r="AZ509" s="34" t="e">
        <f t="shared" si="483"/>
        <v>#N/A</v>
      </c>
      <c r="BA509" s="34">
        <f t="shared" si="484"/>
        <v>1.7022157996993137E-4</v>
      </c>
      <c r="BB509" s="34">
        <f t="shared" si="485"/>
        <v>-2.4051290989923757E-6</v>
      </c>
      <c r="BC509" s="34">
        <f t="shared" si="486"/>
        <v>4.9648070985286452E-5</v>
      </c>
      <c r="BD509" s="34">
        <f t="shared" si="487"/>
        <v>-3.0081941381210342E-5</v>
      </c>
      <c r="BE509" s="34">
        <f t="shared" si="488"/>
        <v>-6.0911579903955015E-5</v>
      </c>
      <c r="BF509" s="34">
        <f t="shared" si="489"/>
        <v>9.7358686264037431E-6</v>
      </c>
      <c r="BG509" s="53">
        <f t="shared" si="490"/>
        <v>-5.3374612912479025E-3</v>
      </c>
      <c r="BH509" s="32">
        <v>-1.4377736490267523E-6</v>
      </c>
      <c r="BI509" s="33">
        <v>-7.1121381295391473E-7</v>
      </c>
      <c r="BJ509" s="33"/>
      <c r="BK509" s="33">
        <v>1.7140503292023546E-4</v>
      </c>
      <c r="BL509" s="33">
        <v>-1.2216761486882888E-6</v>
      </c>
      <c r="BM509" s="33">
        <v>5.0831523935590539E-5</v>
      </c>
      <c r="BN509" s="33">
        <v>-2.8898488430906255E-5</v>
      </c>
      <c r="BO509" s="33">
        <v>-5.9728126953650928E-5</v>
      </c>
      <c r="BP509" s="33">
        <v>1.091932157670783E-5</v>
      </c>
      <c r="BQ509" s="35">
        <v>-5.3362778382975984E-3</v>
      </c>
      <c r="BR509" s="32">
        <v>-2.6212265993308392E-6</v>
      </c>
      <c r="BS509" s="33">
        <v>-1.8946667632580017E-6</v>
      </c>
      <c r="BT509" s="33"/>
      <c r="BU509" s="33">
        <v>1.7022157996993137E-4</v>
      </c>
      <c r="BV509" s="33">
        <v>-2.4051290989923757E-6</v>
      </c>
      <c r="BW509" s="33">
        <v>4.9648070985286452E-5</v>
      </c>
      <c r="BX509" s="33">
        <v>-3.0081941381210342E-5</v>
      </c>
      <c r="BY509" s="33">
        <v>-6.0911579903955015E-5</v>
      </c>
      <c r="BZ509" s="33">
        <v>9.7358686264037431E-6</v>
      </c>
      <c r="CA509" s="35">
        <v>-5.3374612912479025E-3</v>
      </c>
      <c r="CB509" s="52">
        <v>-2.6212265993308392E-6</v>
      </c>
      <c r="CC509" s="34">
        <v>-1.8946667632580017E-6</v>
      </c>
      <c r="CD509" s="34"/>
      <c r="CE509" s="34">
        <v>1.7022157996993137E-4</v>
      </c>
      <c r="CF509" s="34">
        <v>-2.4051290989923757E-6</v>
      </c>
      <c r="CG509" s="34">
        <v>4.9648070985286452E-5</v>
      </c>
      <c r="CH509" s="34">
        <v>-3.0081941381210342E-5</v>
      </c>
      <c r="CI509" s="34">
        <v>-6.0911579903955015E-5</v>
      </c>
      <c r="CJ509" s="34">
        <v>9.7358686264037431E-6</v>
      </c>
      <c r="CK509" s="53">
        <v>-5.3374612912479025E-3</v>
      </c>
      <c r="CL509" s="33">
        <v>0</v>
      </c>
      <c r="CM509" s="33">
        <f t="shared" si="503"/>
        <v>6.0721362817550695E-3</v>
      </c>
      <c r="CN509" s="33">
        <f t="shared" si="448"/>
        <v>3.0286311723686232E-3</v>
      </c>
      <c r="CO509" s="33">
        <f t="shared" si="449"/>
        <v>2.4157600842404925E-3</v>
      </c>
      <c r="CP509" s="33">
        <f t="shared" si="450"/>
        <v>2.4484445385457576E-3</v>
      </c>
      <c r="CQ509" s="33"/>
      <c r="CR509" s="33">
        <f t="shared" si="451"/>
        <v>2.0583717078128672E-3</v>
      </c>
      <c r="CS509" s="33">
        <f t="shared" si="452"/>
        <v>5.1291221802212128E-3</v>
      </c>
      <c r="CT509" s="33">
        <f t="shared" si="453"/>
        <v>5.4757282670092611E-3</v>
      </c>
      <c r="CU509" s="33">
        <f t="shared" si="454"/>
        <v>2.3858382112218468E-3</v>
      </c>
      <c r="CV509" s="33">
        <f t="shared" si="455"/>
        <v>3.4038680438739366E-3</v>
      </c>
      <c r="CW509" s="33">
        <f t="shared" si="456"/>
        <v>4.2444508462773367E-3</v>
      </c>
      <c r="CX509" s="35">
        <f t="shared" si="457"/>
        <v>2.8493701984886322E-3</v>
      </c>
    </row>
    <row r="510" spans="1:102" x14ac:dyDescent="0.3">
      <c r="A510" s="21">
        <v>43474</v>
      </c>
      <c r="B510" s="22">
        <v>2584.96</v>
      </c>
      <c r="C510" s="23">
        <v>4581.99</v>
      </c>
      <c r="D510" s="23">
        <v>5142.6559999999999</v>
      </c>
      <c r="E510" s="23">
        <f t="shared" si="491"/>
        <v>4556.1533742337624</v>
      </c>
      <c r="F510" s="23">
        <f>VLOOKUP($A510,Data!S$7:T$800,2,0)</f>
        <v>252.881486</v>
      </c>
      <c r="G510" s="23">
        <f>VLOOKUP($A510,Data!V$7:Y$800,4,0)</f>
        <v>24.941914688988003</v>
      </c>
      <c r="H510" s="23" t="e">
        <f>VLOOKUP($A510,Data!P$7:Q$800,2,0)</f>
        <v>#N/A</v>
      </c>
      <c r="I510" s="23">
        <f>VLOOKUP($A510,Data!K$7:N$800,4,0)</f>
        <v>47.499194498302728</v>
      </c>
      <c r="J510" s="23">
        <f>VLOOKUP($A510,Data!AA$7:AB$800,2,0)</f>
        <v>463.83609999999999</v>
      </c>
      <c r="K510" s="23">
        <f>VLOOKUP($A510,Data!AD$7:AE$800,2,0)</f>
        <v>46.864199999999997</v>
      </c>
      <c r="L510" s="23">
        <f>VLOOKUP($A510,Data!AL$7:AO$800,4,0)</f>
        <v>250.56198555282023</v>
      </c>
      <c r="M510" s="23">
        <f>VLOOKUP($A510,Data!AG$7:AJ$800,4,0)</f>
        <v>25.301875993911448</v>
      </c>
      <c r="N510" s="23">
        <f>VLOOKUP($A510,Data!AQ$7:AU$800,5,0)</f>
        <v>25.450680415822532</v>
      </c>
      <c r="O510" s="24">
        <f>VLOOKUP($A510,Data!AQ$7:AW$800,7,0)</f>
        <v>25.535803445620914</v>
      </c>
      <c r="P510" s="32">
        <f t="shared" si="458"/>
        <v>4.0980263439003295E-3</v>
      </c>
      <c r="Q510" s="33">
        <f t="shared" si="445"/>
        <v>4.3224096776384169E-3</v>
      </c>
      <c r="R510" s="33">
        <f t="shared" si="446"/>
        <v>4.4173491647232499E-3</v>
      </c>
      <c r="S510" s="34">
        <f t="shared" si="459"/>
        <v>4.3694507415998115E-3</v>
      </c>
      <c r="T510" s="33">
        <f t="shared" si="460"/>
        <v>4.3665660170557619E-3</v>
      </c>
      <c r="U510" s="33">
        <f t="shared" si="492"/>
        <v>4.3664818861286481E-3</v>
      </c>
      <c r="V510" s="33" t="e">
        <f t="shared" si="493"/>
        <v>#N/A</v>
      </c>
      <c r="W510" s="33">
        <f t="shared" si="494"/>
        <v>4.2997542997542659E-3</v>
      </c>
      <c r="X510" s="33">
        <f t="shared" si="495"/>
        <v>4.4142715336761285E-3</v>
      </c>
      <c r="Y510" s="33">
        <f t="shared" si="496"/>
        <v>4.3354428345179219E-3</v>
      </c>
      <c r="Z510" s="33">
        <f t="shared" si="497"/>
        <v>4.3658488937015072E-3</v>
      </c>
      <c r="AA510" s="33">
        <f t="shared" si="498"/>
        <v>4.3272392982562913E-3</v>
      </c>
      <c r="AB510" s="33">
        <f t="shared" si="499"/>
        <v>4.334662134445777E-3</v>
      </c>
      <c r="AC510" s="35">
        <f t="shared" si="500"/>
        <v>7.729017501495683E-3</v>
      </c>
      <c r="AD510" s="32">
        <f t="shared" si="461"/>
        <v>4.4156339417344981E-5</v>
      </c>
      <c r="AE510" s="33">
        <f t="shared" si="462"/>
        <v>4.4072208490231191E-5</v>
      </c>
      <c r="AF510" s="33" t="e">
        <f t="shared" si="463"/>
        <v>#N/A</v>
      </c>
      <c r="AG510" s="33">
        <f t="shared" si="464"/>
        <v>-2.2655377884150951E-5</v>
      </c>
      <c r="AH510" s="33">
        <f t="shared" si="465"/>
        <v>9.1861856037711576E-5</v>
      </c>
      <c r="AI510" s="33">
        <f t="shared" si="466"/>
        <v>1.3033156879505015E-5</v>
      </c>
      <c r="AJ510" s="33">
        <f t="shared" si="467"/>
        <v>4.3439216063090313E-5</v>
      </c>
      <c r="AK510" s="33">
        <f t="shared" si="468"/>
        <v>4.8296206178743972E-6</v>
      </c>
      <c r="AL510" s="33">
        <f t="shared" si="469"/>
        <v>1.225245680736009E-5</v>
      </c>
      <c r="AM510" s="35">
        <f t="shared" si="470"/>
        <v>3.4066078238572661E-3</v>
      </c>
      <c r="AN510" s="52">
        <f t="shared" si="471"/>
        <v>-5.0783147667488038E-5</v>
      </c>
      <c r="AO510" s="34">
        <f t="shared" si="472"/>
        <v>-5.0867278594601828E-5</v>
      </c>
      <c r="AP510" s="34" t="e">
        <f t="shared" si="473"/>
        <v>#N/A</v>
      </c>
      <c r="AQ510" s="34">
        <f t="shared" si="474"/>
        <v>-1.1759486496898397E-4</v>
      </c>
      <c r="AR510" s="34">
        <f t="shared" si="475"/>
        <v>-3.077631047121443E-6</v>
      </c>
      <c r="AS510" s="34">
        <f t="shared" si="476"/>
        <v>-8.1906330205328004E-5</v>
      </c>
      <c r="AT510" s="34">
        <f t="shared" si="477"/>
        <v>-5.1500271021742705E-5</v>
      </c>
      <c r="AU510" s="34">
        <f t="shared" si="478"/>
        <v>-9.0109866466958621E-5</v>
      </c>
      <c r="AV510" s="34">
        <f t="shared" si="479"/>
        <v>-8.2687030277472928E-5</v>
      </c>
      <c r="AW510" s="53">
        <f t="shared" si="480"/>
        <v>3.3116683367724331E-3</v>
      </c>
      <c r="AX510" s="52">
        <f t="shared" si="481"/>
        <v>-2.8847245441276925E-6</v>
      </c>
      <c r="AY510" s="34">
        <f t="shared" si="482"/>
        <v>-2.9688554712414827E-6</v>
      </c>
      <c r="AZ510" s="34" t="e">
        <f t="shared" si="483"/>
        <v>#N/A</v>
      </c>
      <c r="BA510" s="34">
        <f t="shared" si="484"/>
        <v>-6.9696441845623625E-5</v>
      </c>
      <c r="BB510" s="34">
        <f t="shared" si="485"/>
        <v>4.4820792076238902E-5</v>
      </c>
      <c r="BC510" s="34">
        <f t="shared" si="486"/>
        <v>-3.4007907081967659E-5</v>
      </c>
      <c r="BD510" s="34">
        <f t="shared" si="487"/>
        <v>-3.6018478983823599E-6</v>
      </c>
      <c r="BE510" s="34">
        <f t="shared" si="488"/>
        <v>-4.2211443343598276E-5</v>
      </c>
      <c r="BF510" s="34">
        <f t="shared" si="489"/>
        <v>-3.4788607154112583E-5</v>
      </c>
      <c r="BG510" s="53">
        <f t="shared" si="490"/>
        <v>3.3595667598957935E-3</v>
      </c>
      <c r="BH510" s="32">
        <v>4.4156339417344981E-5</v>
      </c>
      <c r="BI510" s="33">
        <v>4.4072208490231191E-5</v>
      </c>
      <c r="BJ510" s="33"/>
      <c r="BK510" s="33">
        <v>-2.2655377884150951E-5</v>
      </c>
      <c r="BL510" s="33">
        <v>9.1861856037711576E-5</v>
      </c>
      <c r="BM510" s="33">
        <v>1.3033156879505015E-5</v>
      </c>
      <c r="BN510" s="33">
        <v>4.3439216063090313E-5</v>
      </c>
      <c r="BO510" s="33">
        <v>4.8296206178743972E-6</v>
      </c>
      <c r="BP510" s="33">
        <v>1.225245680736009E-5</v>
      </c>
      <c r="BQ510" s="35">
        <v>3.4066078238572661E-3</v>
      </c>
      <c r="BR510" s="32">
        <v>-5.0783147667488038E-5</v>
      </c>
      <c r="BS510" s="33">
        <v>-5.0867278594601828E-5</v>
      </c>
      <c r="BT510" s="33"/>
      <c r="BU510" s="33">
        <v>-1.1759486496898397E-4</v>
      </c>
      <c r="BV510" s="33">
        <v>-3.077631047121443E-6</v>
      </c>
      <c r="BW510" s="33">
        <v>-8.1906330205328004E-5</v>
      </c>
      <c r="BX510" s="33">
        <v>-5.1500271021742705E-5</v>
      </c>
      <c r="BY510" s="33">
        <v>-9.0109866466958621E-5</v>
      </c>
      <c r="BZ510" s="33">
        <v>-8.2687030277472928E-5</v>
      </c>
      <c r="CA510" s="35">
        <v>3.3116683367724331E-3</v>
      </c>
      <c r="CB510" s="52">
        <v>-2.8847245441276925E-6</v>
      </c>
      <c r="CC510" s="34">
        <v>-2.9688554712414827E-6</v>
      </c>
      <c r="CD510" s="34"/>
      <c r="CE510" s="34">
        <v>-6.9696441845623625E-5</v>
      </c>
      <c r="CF510" s="34">
        <v>4.4820792076238902E-5</v>
      </c>
      <c r="CG510" s="34">
        <v>-3.4007907081967659E-5</v>
      </c>
      <c r="CH510" s="34">
        <v>-3.6018478983823599E-6</v>
      </c>
      <c r="CI510" s="34">
        <v>-4.2211443343598276E-5</v>
      </c>
      <c r="CJ510" s="34">
        <v>-3.4788607154112583E-5</v>
      </c>
      <c r="CK510" s="53">
        <v>3.3595667598957935E-3</v>
      </c>
      <c r="CL510" s="33">
        <v>0</v>
      </c>
      <c r="CM510" s="33">
        <f t="shared" si="503"/>
        <v>6.0709509988581267E-3</v>
      </c>
      <c r="CN510" s="33">
        <f t="shared" si="448"/>
        <v>3.027449475113686E-3</v>
      </c>
      <c r="CO510" s="33">
        <f t="shared" si="449"/>
        <v>2.4171948514386532E-3</v>
      </c>
      <c r="CP510" s="33">
        <f t="shared" si="450"/>
        <v>2.4491542878057881E-3</v>
      </c>
      <c r="CQ510" s="33"/>
      <c r="CR510" s="33">
        <f t="shared" si="451"/>
        <v>1.8874154891899142E-3</v>
      </c>
      <c r="CS510" s="33">
        <f t="shared" si="452"/>
        <v>5.1303446014721032E-3</v>
      </c>
      <c r="CT510" s="33">
        <f t="shared" si="453"/>
        <v>5.4248508379752813E-3</v>
      </c>
      <c r="CU510" s="33">
        <f t="shared" si="454"/>
        <v>2.4146761991210575E-3</v>
      </c>
      <c r="CV510" s="33">
        <f t="shared" si="455"/>
        <v>3.4635334913359905E-3</v>
      </c>
      <c r="CW510" s="33">
        <f t="shared" si="456"/>
        <v>4.2335346135056184E-3</v>
      </c>
      <c r="CX510" s="35">
        <f t="shared" si="457"/>
        <v>8.2052373276852997E-3</v>
      </c>
    </row>
    <row r="511" spans="1:102" x14ac:dyDescent="0.3">
      <c r="A511" s="21">
        <v>43473</v>
      </c>
      <c r="B511" s="22">
        <v>2574.41</v>
      </c>
      <c r="C511" s="23">
        <v>4562.2700000000004</v>
      </c>
      <c r="D511" s="23">
        <v>5120.0389999999998</v>
      </c>
      <c r="E511" s="23">
        <f t="shared" si="491"/>
        <v>4536.3320945988744</v>
      </c>
      <c r="F511" s="23">
        <f>VLOOKUP($A511,Data!S$7:T$800,2,0)</f>
        <v>251.78206299999999</v>
      </c>
      <c r="G511" s="23">
        <f>VLOOKUP($A511,Data!V$7:Y$800,4,0)</f>
        <v>24.833479749492305</v>
      </c>
      <c r="H511" s="23" t="e">
        <f>VLOOKUP($A511,Data!P$7:Q$800,2,0)</f>
        <v>#N/A</v>
      </c>
      <c r="I511" s="23">
        <f>VLOOKUP($A511,Data!K$7:N$800,4,0)</f>
        <v>47.295834032560762</v>
      </c>
      <c r="J511" s="23">
        <f>VLOOKUP($A511,Data!AA$7:AB$800,2,0)</f>
        <v>461.79759999999999</v>
      </c>
      <c r="K511" s="23">
        <f>VLOOKUP($A511,Data!AD$7:AE$800,2,0)</f>
        <v>46.661900000000003</v>
      </c>
      <c r="L511" s="23">
        <f>VLOOKUP($A511,Data!AL$7:AO$800,4,0)</f>
        <v>249.47282489623842</v>
      </c>
      <c r="M511" s="23">
        <f>VLOOKUP($A511,Data!AG$7:AJ$800,4,0)</f>
        <v>25.192860458101663</v>
      </c>
      <c r="N511" s="23">
        <f>VLOOKUP($A511,Data!AQ$7:AU$800,5,0)</f>
        <v>25.340836451600595</v>
      </c>
      <c r="O511" s="24">
        <f>VLOOKUP($A511,Data!AQ$7:AW$800,7,0)</f>
        <v>25.339950524529787</v>
      </c>
      <c r="P511" s="32">
        <f t="shared" si="458"/>
        <v>9.6952962909215845E-3</v>
      </c>
      <c r="Q511" s="33">
        <f t="shared" si="445"/>
        <v>9.7114237593478592E-3</v>
      </c>
      <c r="R511" s="33">
        <f t="shared" si="446"/>
        <v>9.7174705823421803E-3</v>
      </c>
      <c r="S511" s="34">
        <f t="shared" si="459"/>
        <v>9.7141444386290906E-3</v>
      </c>
      <c r="T511" s="33">
        <f t="shared" si="460"/>
        <v>9.7081978045383543E-3</v>
      </c>
      <c r="U511" s="33">
        <f t="shared" si="492"/>
        <v>9.7080188514613308E-3</v>
      </c>
      <c r="V511" s="33" t="e">
        <f t="shared" si="493"/>
        <v>#N/A</v>
      </c>
      <c r="W511" s="33">
        <f t="shared" si="494"/>
        <v>9.7167665908621803E-3</v>
      </c>
      <c r="X511" s="33">
        <f t="shared" si="495"/>
        <v>9.7152251547649726E-3</v>
      </c>
      <c r="Y511" s="33">
        <f t="shared" si="496"/>
        <v>9.7246416012983783E-3</v>
      </c>
      <c r="Z511" s="33">
        <f t="shared" si="497"/>
        <v>9.6840782694695982E-3</v>
      </c>
      <c r="AA511" s="33">
        <f t="shared" si="498"/>
        <v>9.6859258914043789E-3</v>
      </c>
      <c r="AB511" s="33">
        <f t="shared" si="499"/>
        <v>9.7232431871860925E-3</v>
      </c>
      <c r="AC511" s="35">
        <f t="shared" si="500"/>
        <v>8.42977016722668E-3</v>
      </c>
      <c r="AD511" s="32">
        <f t="shared" si="461"/>
        <v>-3.2259548095048274E-6</v>
      </c>
      <c r="AE511" s="33">
        <f t="shared" si="462"/>
        <v>-3.4049078865283633E-6</v>
      </c>
      <c r="AF511" s="33" t="e">
        <f t="shared" si="463"/>
        <v>#N/A</v>
      </c>
      <c r="AG511" s="33">
        <f t="shared" si="464"/>
        <v>5.3428315143211336E-6</v>
      </c>
      <c r="AH511" s="33">
        <f t="shared" si="465"/>
        <v>3.8013954171134401E-6</v>
      </c>
      <c r="AI511" s="33">
        <f t="shared" si="466"/>
        <v>1.3217841950519116E-5</v>
      </c>
      <c r="AJ511" s="33">
        <f t="shared" si="467"/>
        <v>-2.734548987826102E-5</v>
      </c>
      <c r="AK511" s="33">
        <f t="shared" si="468"/>
        <v>-2.5497867943480301E-5</v>
      </c>
      <c r="AL511" s="33">
        <f t="shared" si="469"/>
        <v>1.181942783823331E-5</v>
      </c>
      <c r="AM511" s="35">
        <f t="shared" si="470"/>
        <v>-1.2816535921211791E-3</v>
      </c>
      <c r="AN511" s="52">
        <f t="shared" si="471"/>
        <v>-9.2727778038259601E-6</v>
      </c>
      <c r="AO511" s="34">
        <f t="shared" si="472"/>
        <v>-9.451730880849496E-6</v>
      </c>
      <c r="AP511" s="34" t="e">
        <f t="shared" si="473"/>
        <v>#N/A</v>
      </c>
      <c r="AQ511" s="34">
        <f t="shared" si="474"/>
        <v>-7.0399147999999911E-7</v>
      </c>
      <c r="AR511" s="34">
        <f t="shared" si="475"/>
        <v>-2.2454275772076926E-6</v>
      </c>
      <c r="AS511" s="34">
        <f t="shared" si="476"/>
        <v>7.1710189561979831E-6</v>
      </c>
      <c r="AT511" s="34">
        <f t="shared" si="477"/>
        <v>-3.3392312872582153E-5</v>
      </c>
      <c r="AU511" s="34">
        <f t="shared" si="478"/>
        <v>-3.1544690937801434E-5</v>
      </c>
      <c r="AV511" s="34">
        <f t="shared" si="479"/>
        <v>5.7726048439121769E-6</v>
      </c>
      <c r="AW511" s="53">
        <f t="shared" si="480"/>
        <v>-1.2877004151155003E-3</v>
      </c>
      <c r="AX511" s="52">
        <f t="shared" si="481"/>
        <v>-5.9466340907032844E-6</v>
      </c>
      <c r="AY511" s="34">
        <f t="shared" si="482"/>
        <v>-6.1255871677268203E-6</v>
      </c>
      <c r="AZ511" s="34" t="e">
        <f t="shared" si="483"/>
        <v>#N/A</v>
      </c>
      <c r="BA511" s="34">
        <f t="shared" si="484"/>
        <v>2.6221522331226765E-6</v>
      </c>
      <c r="BB511" s="34">
        <f t="shared" si="485"/>
        <v>1.0807161359149831E-6</v>
      </c>
      <c r="BC511" s="34">
        <f t="shared" si="486"/>
        <v>1.0497162669320659E-5</v>
      </c>
      <c r="BD511" s="34">
        <f t="shared" si="487"/>
        <v>-3.0066169159459477E-5</v>
      </c>
      <c r="BE511" s="34">
        <f t="shared" si="488"/>
        <v>-2.8218547224678758E-5</v>
      </c>
      <c r="BF511" s="34">
        <f t="shared" si="489"/>
        <v>9.0987485570348525E-6</v>
      </c>
      <c r="BG511" s="53">
        <f t="shared" si="490"/>
        <v>-1.2843742714023776E-3</v>
      </c>
      <c r="BH511" s="32">
        <v>-3.2259548095048274E-6</v>
      </c>
      <c r="BI511" s="33">
        <v>-3.4049078865283633E-6</v>
      </c>
      <c r="BJ511" s="33"/>
      <c r="BK511" s="33">
        <v>5.3428315143211336E-6</v>
      </c>
      <c r="BL511" s="33">
        <v>3.8013954171134401E-6</v>
      </c>
      <c r="BM511" s="33">
        <v>1.3217841950519116E-5</v>
      </c>
      <c r="BN511" s="33">
        <v>-2.734548987826102E-5</v>
      </c>
      <c r="BO511" s="33">
        <v>-2.5497867943480301E-5</v>
      </c>
      <c r="BP511" s="33">
        <v>1.181942783823331E-5</v>
      </c>
      <c r="BQ511" s="35">
        <v>-1.2816535921211791E-3</v>
      </c>
      <c r="BR511" s="32">
        <v>-9.2727778038259601E-6</v>
      </c>
      <c r="BS511" s="33">
        <v>-9.451730880849496E-6</v>
      </c>
      <c r="BT511" s="33"/>
      <c r="BU511" s="33">
        <v>-7.0399147999999911E-7</v>
      </c>
      <c r="BV511" s="33">
        <v>-2.2454275772076926E-6</v>
      </c>
      <c r="BW511" s="33">
        <v>7.1710189561979831E-6</v>
      </c>
      <c r="BX511" s="33">
        <v>-3.3392312872582153E-5</v>
      </c>
      <c r="BY511" s="33">
        <v>-3.1544690937801434E-5</v>
      </c>
      <c r="BZ511" s="33">
        <v>5.7726048439121769E-6</v>
      </c>
      <c r="CA511" s="35">
        <v>-1.2877004151155003E-3</v>
      </c>
      <c r="CB511" s="52">
        <v>-5.9466340907032844E-6</v>
      </c>
      <c r="CC511" s="34">
        <v>-6.1255871677268203E-6</v>
      </c>
      <c r="CD511" s="34"/>
      <c r="CE511" s="34">
        <v>2.6221522331226765E-6</v>
      </c>
      <c r="CF511" s="34">
        <v>1.0807161359149831E-6</v>
      </c>
      <c r="CG511" s="34">
        <v>1.0497162669320659E-5</v>
      </c>
      <c r="CH511" s="34">
        <v>-3.0066169159459477E-5</v>
      </c>
      <c r="CI511" s="34">
        <v>-2.8218547224678758E-5</v>
      </c>
      <c r="CJ511" s="34">
        <v>9.0987485570348525E-6</v>
      </c>
      <c r="CK511" s="53">
        <v>-1.2843742714023776E-3</v>
      </c>
      <c r="CL511" s="33">
        <v>0</v>
      </c>
      <c r="CM511" s="33">
        <f t="shared" si="503"/>
        <v>5.9758552101023543E-3</v>
      </c>
      <c r="CN511" s="33">
        <f t="shared" si="448"/>
        <v>2.9804712656800181E-3</v>
      </c>
      <c r="CO511" s="33">
        <f t="shared" si="449"/>
        <v>2.3731242148887777E-3</v>
      </c>
      <c r="CP511" s="33">
        <f t="shared" si="450"/>
        <v>2.4051662128097284E-3</v>
      </c>
      <c r="CQ511" s="33"/>
      <c r="CR511" s="33">
        <f t="shared" si="451"/>
        <v>1.9100164486127724E-3</v>
      </c>
      <c r="CS511" s="33">
        <f t="shared" si="452"/>
        <v>5.03841725472709E-3</v>
      </c>
      <c r="CT511" s="33">
        <f t="shared" si="453"/>
        <v>5.4118035439612022E-3</v>
      </c>
      <c r="CU511" s="33">
        <f t="shared" si="454"/>
        <v>2.3713213720406578E-3</v>
      </c>
      <c r="CV511" s="33">
        <f t="shared" si="455"/>
        <v>3.4587080241168522E-3</v>
      </c>
      <c r="CW511" s="33">
        <f t="shared" si="456"/>
        <v>4.2212833904109459E-3</v>
      </c>
      <c r="CX511" s="35">
        <f t="shared" si="457"/>
        <v>4.7970196522133524E-3</v>
      </c>
    </row>
    <row r="512" spans="1:102" x14ac:dyDescent="0.3">
      <c r="A512" s="21">
        <v>43472</v>
      </c>
      <c r="B512" s="22">
        <v>2549.69</v>
      </c>
      <c r="C512" s="23">
        <v>4518.3900000000003</v>
      </c>
      <c r="D512" s="23">
        <v>5070.7640000000001</v>
      </c>
      <c r="E512" s="23">
        <f t="shared" si="491"/>
        <v>4492.6894602639641</v>
      </c>
      <c r="F512" s="23">
        <f>VLOOKUP($A512,Data!S$7:T$800,2,0)</f>
        <v>249.36121499999999</v>
      </c>
      <c r="G512" s="23">
        <f>VLOOKUP($A512,Data!V$7:Y$800,4,0)</f>
        <v>24.594713804234498</v>
      </c>
      <c r="H512" s="23" t="e">
        <f>VLOOKUP($A512,Data!P$7:Q$800,2,0)</f>
        <v>#N/A</v>
      </c>
      <c r="I512" s="23">
        <f>VLOOKUP($A512,Data!K$7:N$800,4,0)</f>
        <v>46.84069394256683</v>
      </c>
      <c r="J512" s="23">
        <f>VLOOKUP($A512,Data!AA$7:AB$800,2,0)</f>
        <v>457.35430000000002</v>
      </c>
      <c r="K512" s="23">
        <f>VLOOKUP($A512,Data!AD$7:AE$800,2,0)</f>
        <v>46.212499999999999</v>
      </c>
      <c r="L512" s="23">
        <f>VLOOKUP($A512,Data!AL$7:AO$800,4,0)</f>
        <v>247.08008204290792</v>
      </c>
      <c r="M512" s="23">
        <f>VLOOKUP($A512,Data!AG$7:AJ$800,4,0)</f>
        <v>24.951185128048674</v>
      </c>
      <c r="N512" s="23">
        <f>VLOOKUP($A512,Data!AQ$7:AU$800,5,0)</f>
        <v>25.096814025606044</v>
      </c>
      <c r="O512" s="24">
        <f>VLOOKUP($A512,Data!AQ$7:AW$800,7,0)</f>
        <v>25.128126195964736</v>
      </c>
      <c r="P512" s="32">
        <f t="shared" si="458"/>
        <v>7.0104346864459099E-3</v>
      </c>
      <c r="Q512" s="33">
        <f t="shared" si="445"/>
        <v>7.0114755523265071E-3</v>
      </c>
      <c r="R512" s="33">
        <f t="shared" si="446"/>
        <v>7.0126773127814346E-3</v>
      </c>
      <c r="S512" s="34">
        <f t="shared" si="459"/>
        <v>7.0123409188311055E-3</v>
      </c>
      <c r="T512" s="33">
        <f t="shared" si="460"/>
        <v>7.0076828908518518E-3</v>
      </c>
      <c r="U512" s="33">
        <f t="shared" si="492"/>
        <v>7.0078453324158296E-3</v>
      </c>
      <c r="V512" s="33" t="e">
        <f t="shared" si="493"/>
        <v>#N/A</v>
      </c>
      <c r="W512" s="33">
        <f t="shared" si="494"/>
        <v>7.0789090151988088E-3</v>
      </c>
      <c r="X512" s="33">
        <f t="shared" si="495"/>
        <v>7.007703696136014E-3</v>
      </c>
      <c r="Y512" s="33">
        <f t="shared" si="496"/>
        <v>7.0145084178458994E-3</v>
      </c>
      <c r="Z512" s="33">
        <f t="shared" si="497"/>
        <v>6.9843526333974726E-3</v>
      </c>
      <c r="AA512" s="33">
        <f t="shared" si="498"/>
        <v>6.9256518950708834E-3</v>
      </c>
      <c r="AB512" s="33">
        <f t="shared" si="499"/>
        <v>7.039565166573114E-3</v>
      </c>
      <c r="AC512" s="35">
        <f t="shared" si="500"/>
        <v>8.8796051676709453E-3</v>
      </c>
      <c r="AD512" s="32">
        <f t="shared" si="461"/>
        <v>-3.79266147465529E-6</v>
      </c>
      <c r="AE512" s="33">
        <f t="shared" si="462"/>
        <v>-3.630219910677468E-6</v>
      </c>
      <c r="AF512" s="33" t="e">
        <f t="shared" si="463"/>
        <v>#N/A</v>
      </c>
      <c r="AG512" s="33">
        <f t="shared" si="464"/>
        <v>6.7433462872301675E-5</v>
      </c>
      <c r="AH512" s="33">
        <f t="shared" si="465"/>
        <v>-3.7718561904931391E-6</v>
      </c>
      <c r="AI512" s="33">
        <f t="shared" si="466"/>
        <v>3.0328655193923026E-6</v>
      </c>
      <c r="AJ512" s="33">
        <f t="shared" si="467"/>
        <v>-2.7122918929034512E-5</v>
      </c>
      <c r="AK512" s="33">
        <f t="shared" si="468"/>
        <v>-8.5823657255623687E-5</v>
      </c>
      <c r="AL512" s="33">
        <f t="shared" si="469"/>
        <v>2.8089614246606942E-5</v>
      </c>
      <c r="AM512" s="35">
        <f t="shared" si="470"/>
        <v>1.8681296153444382E-3</v>
      </c>
      <c r="AN512" s="52">
        <f t="shared" si="471"/>
        <v>-4.9944219295827708E-6</v>
      </c>
      <c r="AO512" s="34">
        <f t="shared" si="472"/>
        <v>-4.8319803656049487E-6</v>
      </c>
      <c r="AP512" s="34" t="e">
        <f t="shared" si="473"/>
        <v>#N/A</v>
      </c>
      <c r="AQ512" s="34">
        <f t="shared" si="474"/>
        <v>6.6231702417374194E-5</v>
      </c>
      <c r="AR512" s="34">
        <f t="shared" si="475"/>
        <v>-4.9736166454206199E-6</v>
      </c>
      <c r="AS512" s="34">
        <f t="shared" si="476"/>
        <v>1.8311050644648219E-6</v>
      </c>
      <c r="AT512" s="34">
        <f t="shared" si="477"/>
        <v>-2.8324679383961993E-5</v>
      </c>
      <c r="AU512" s="34">
        <f t="shared" si="478"/>
        <v>-8.7025417710551167E-5</v>
      </c>
      <c r="AV512" s="34">
        <f t="shared" si="479"/>
        <v>2.6887853791679461E-5</v>
      </c>
      <c r="AW512" s="53">
        <f t="shared" si="480"/>
        <v>1.8669278548895107E-3</v>
      </c>
      <c r="AX512" s="52">
        <f t="shared" si="481"/>
        <v>-4.6580279793317914E-6</v>
      </c>
      <c r="AY512" s="34">
        <f t="shared" si="482"/>
        <v>-4.4955864153539693E-6</v>
      </c>
      <c r="AZ512" s="34" t="e">
        <f t="shared" si="483"/>
        <v>#N/A</v>
      </c>
      <c r="BA512" s="34">
        <f t="shared" si="484"/>
        <v>6.6568096367625174E-5</v>
      </c>
      <c r="BB512" s="34">
        <f t="shared" si="485"/>
        <v>-4.6372226951696405E-6</v>
      </c>
      <c r="BC512" s="34">
        <f t="shared" si="486"/>
        <v>2.1674990147158013E-6</v>
      </c>
      <c r="BD512" s="34">
        <f t="shared" si="487"/>
        <v>-2.7988285433711013E-5</v>
      </c>
      <c r="BE512" s="34">
        <f t="shared" si="488"/>
        <v>-8.6689023760300188E-5</v>
      </c>
      <c r="BF512" s="34">
        <f t="shared" si="489"/>
        <v>2.7224247741930441E-5</v>
      </c>
      <c r="BG512" s="53">
        <f t="shared" si="490"/>
        <v>1.8672642488397617E-3</v>
      </c>
      <c r="BH512" s="32">
        <v>-3.79266147465529E-6</v>
      </c>
      <c r="BI512" s="33">
        <v>-3.630219910677468E-6</v>
      </c>
      <c r="BJ512" s="33"/>
      <c r="BK512" s="33">
        <v>6.7433462872301675E-5</v>
      </c>
      <c r="BL512" s="33">
        <v>-3.7718561904931391E-6</v>
      </c>
      <c r="BM512" s="33">
        <v>3.0328655193923026E-6</v>
      </c>
      <c r="BN512" s="33">
        <v>-2.7122918929034512E-5</v>
      </c>
      <c r="BO512" s="33">
        <v>-8.5823657255623687E-5</v>
      </c>
      <c r="BP512" s="33">
        <v>2.8089614246606942E-5</v>
      </c>
      <c r="BQ512" s="35">
        <v>1.8681296153444382E-3</v>
      </c>
      <c r="BR512" s="32">
        <v>-4.9944219295827708E-6</v>
      </c>
      <c r="BS512" s="33">
        <v>-4.8319803656049487E-6</v>
      </c>
      <c r="BT512" s="33"/>
      <c r="BU512" s="33">
        <v>6.6231702417374194E-5</v>
      </c>
      <c r="BV512" s="33">
        <v>-4.9736166454206199E-6</v>
      </c>
      <c r="BW512" s="33">
        <v>1.8311050644648219E-6</v>
      </c>
      <c r="BX512" s="33">
        <v>-2.8324679383961993E-5</v>
      </c>
      <c r="BY512" s="33">
        <v>-8.7025417710551167E-5</v>
      </c>
      <c r="BZ512" s="33">
        <v>2.6887853791679461E-5</v>
      </c>
      <c r="CA512" s="35">
        <v>1.8669278548895107E-3</v>
      </c>
      <c r="CB512" s="52">
        <v>-4.6580279793317914E-6</v>
      </c>
      <c r="CC512" s="34">
        <v>-4.4955864153539693E-6</v>
      </c>
      <c r="CD512" s="34"/>
      <c r="CE512" s="34">
        <v>6.6568096367625174E-5</v>
      </c>
      <c r="CF512" s="34">
        <v>-4.6372226951696405E-6</v>
      </c>
      <c r="CG512" s="34">
        <v>2.1674990147158013E-6</v>
      </c>
      <c r="CH512" s="34">
        <v>-2.7988285433711013E-5</v>
      </c>
      <c r="CI512" s="34">
        <v>-8.6689023760300188E-5</v>
      </c>
      <c r="CJ512" s="34">
        <v>2.7224247741930441E-5</v>
      </c>
      <c r="CK512" s="53">
        <v>1.8672642488397617E-3</v>
      </c>
      <c r="CL512" s="33">
        <v>0</v>
      </c>
      <c r="CM512" s="33">
        <f t="shared" si="503"/>
        <v>5.9698307942530615E-3</v>
      </c>
      <c r="CN512" s="33">
        <f t="shared" si="448"/>
        <v>2.9777687303114142E-3</v>
      </c>
      <c r="CO512" s="33">
        <f t="shared" si="449"/>
        <v>2.3763267345950911E-3</v>
      </c>
      <c r="CP512" s="33">
        <f t="shared" si="450"/>
        <v>2.4085464942300572E-3</v>
      </c>
      <c r="CQ512" s="33"/>
      <c r="CR512" s="33">
        <f t="shared" si="451"/>
        <v>1.9047149258615281E-3</v>
      </c>
      <c r="CS512" s="33">
        <f t="shared" si="452"/>
        <v>5.0346334666468984E-3</v>
      </c>
      <c r="CT512" s="33">
        <f t="shared" si="453"/>
        <v>5.3986421593945622E-3</v>
      </c>
      <c r="CU512" s="33">
        <f t="shared" si="454"/>
        <v>2.398468808959775E-3</v>
      </c>
      <c r="CV512" s="33">
        <f t="shared" si="455"/>
        <v>3.4840486344669408E-3</v>
      </c>
      <c r="CW512" s="33">
        <f t="shared" si="456"/>
        <v>4.20952836637567E-3</v>
      </c>
      <c r="CX512" s="35">
        <f t="shared" si="457"/>
        <v>6.0740562368994944E-3</v>
      </c>
    </row>
    <row r="513" spans="1:102" x14ac:dyDescent="0.3">
      <c r="A513" s="21">
        <v>43469</v>
      </c>
      <c r="B513" s="22">
        <v>2531.94</v>
      </c>
      <c r="C513" s="23">
        <v>4486.93</v>
      </c>
      <c r="D513" s="23">
        <v>5035.4520000000002</v>
      </c>
      <c r="E513" s="23">
        <f t="shared" si="491"/>
        <v>4461.4045704392129</v>
      </c>
      <c r="F513" s="23">
        <f>VLOOKUP($A513,Data!S$7:T$800,2,0)</f>
        <v>247.62593100000001</v>
      </c>
      <c r="G513" s="23">
        <f>VLOOKUP($A513,Data!V$7:Y$800,4,0)</f>
        <v>24.423557292262924</v>
      </c>
      <c r="H513" s="23" t="e">
        <f>VLOOKUP($A513,Data!P$7:Q$800,2,0)</f>
        <v>#N/A</v>
      </c>
      <c r="I513" s="23">
        <f>VLOOKUP($A513,Data!K$7:N$800,4,0)</f>
        <v>46.511443664698881</v>
      </c>
      <c r="J513" s="23">
        <f>VLOOKUP($A513,Data!AA$7:AB$800,2,0)</f>
        <v>454.17160000000001</v>
      </c>
      <c r="K513" s="23">
        <f>VLOOKUP($A513,Data!AD$7:AE$800,2,0)</f>
        <v>45.890599999999999</v>
      </c>
      <c r="L513" s="23">
        <f>VLOOKUP($A513,Data!AL$7:AO$800,4,0)</f>
        <v>245.36635688207147</v>
      </c>
      <c r="M513" s="23">
        <f>VLOOKUP($A513,Data!AG$7:AJ$800,4,0)</f>
        <v>24.779570449009448</v>
      </c>
      <c r="N513" s="23">
        <f>VLOOKUP($A513,Data!AQ$7:AU$800,5,0)</f>
        <v>24.921378358609786</v>
      </c>
      <c r="O513" s="24">
        <f>VLOOKUP($A513,Data!AQ$7:AW$800,7,0)</f>
        <v>24.906962205652441</v>
      </c>
      <c r="P513" s="32">
        <f t="shared" si="458"/>
        <v>3.4335693188827898E-2</v>
      </c>
      <c r="Q513" s="33">
        <f t="shared" si="445"/>
        <v>3.4333873522069069E-2</v>
      </c>
      <c r="R513" s="33">
        <f t="shared" si="446"/>
        <v>3.4335627907588151E-2</v>
      </c>
      <c r="S513" s="34">
        <f t="shared" si="459"/>
        <v>3.4335627907588151E-2</v>
      </c>
      <c r="T513" s="33">
        <f t="shared" si="460"/>
        <v>3.4323133863048305E-2</v>
      </c>
      <c r="U513" s="33">
        <f t="shared" si="492"/>
        <v>3.4321358324698625E-2</v>
      </c>
      <c r="V513" s="33" t="e">
        <f t="shared" si="493"/>
        <v>#N/A</v>
      </c>
      <c r="W513" s="33">
        <f t="shared" si="494"/>
        <v>3.4237726098191201E-2</v>
      </c>
      <c r="X513" s="33">
        <f t="shared" si="495"/>
        <v>3.433185317308296E-2</v>
      </c>
      <c r="Y513" s="33">
        <f t="shared" si="496"/>
        <v>3.4340838911803839E-2</v>
      </c>
      <c r="Z513" s="33">
        <f t="shared" si="497"/>
        <v>3.4316074003913677E-2</v>
      </c>
      <c r="AA513" s="33">
        <f t="shared" si="498"/>
        <v>3.4353599786427713E-2</v>
      </c>
      <c r="AB513" s="33">
        <f t="shared" si="499"/>
        <v>3.434623826131622E-2</v>
      </c>
      <c r="AC513" s="35">
        <f t="shared" si="500"/>
        <v>3.3566450055754649E-2</v>
      </c>
      <c r="AD513" s="32">
        <f t="shared" si="461"/>
        <v>-1.0739659020764236E-5</v>
      </c>
      <c r="AE513" s="33">
        <f t="shared" si="462"/>
        <v>-1.2515197370444042E-5</v>
      </c>
      <c r="AF513" s="33" t="e">
        <f t="shared" si="463"/>
        <v>#N/A</v>
      </c>
      <c r="AG513" s="33">
        <f t="shared" si="464"/>
        <v>-9.6147423877868121E-5</v>
      </c>
      <c r="AH513" s="33">
        <f t="shared" si="465"/>
        <v>-2.020348986109255E-6</v>
      </c>
      <c r="AI513" s="33">
        <f t="shared" si="466"/>
        <v>6.9653897347699001E-6</v>
      </c>
      <c r="AJ513" s="33">
        <f t="shared" si="467"/>
        <v>-1.7799518155392491E-5</v>
      </c>
      <c r="AK513" s="33">
        <f t="shared" si="468"/>
        <v>1.9726264358643775E-5</v>
      </c>
      <c r="AL513" s="33">
        <f t="shared" si="469"/>
        <v>1.2364739247150425E-5</v>
      </c>
      <c r="AM513" s="35">
        <f t="shared" si="470"/>
        <v>-7.6742346631442082E-4</v>
      </c>
      <c r="AN513" s="52">
        <f t="shared" si="471"/>
        <v>-1.2494044539845817E-5</v>
      </c>
      <c r="AO513" s="34">
        <f t="shared" si="472"/>
        <v>-1.4269582889525623E-5</v>
      </c>
      <c r="AP513" s="34" t="e">
        <f t="shared" si="473"/>
        <v>#N/A</v>
      </c>
      <c r="AQ513" s="34">
        <f t="shared" si="474"/>
        <v>-9.7901809396949702E-5</v>
      </c>
      <c r="AR513" s="34">
        <f t="shared" si="475"/>
        <v>-3.7747345051908354E-6</v>
      </c>
      <c r="AS513" s="34">
        <f t="shared" si="476"/>
        <v>5.2110042156883196E-6</v>
      </c>
      <c r="AT513" s="34">
        <f t="shared" si="477"/>
        <v>-1.9553903674474071E-5</v>
      </c>
      <c r="AU513" s="34">
        <f t="shared" si="478"/>
        <v>1.7971878839562194E-5</v>
      </c>
      <c r="AV513" s="34">
        <f t="shared" si="479"/>
        <v>1.0610353728068844E-5</v>
      </c>
      <c r="AW513" s="53">
        <f t="shared" si="480"/>
        <v>-7.691778518335024E-4</v>
      </c>
      <c r="AX513" s="52">
        <f t="shared" si="481"/>
        <v>-1.2494044539845817E-5</v>
      </c>
      <c r="AY513" s="34">
        <f t="shared" si="482"/>
        <v>-1.4269582889525623E-5</v>
      </c>
      <c r="AZ513" s="34" t="e">
        <f t="shared" si="483"/>
        <v>#N/A</v>
      </c>
      <c r="BA513" s="34">
        <f t="shared" si="484"/>
        <v>-9.7901809396949702E-5</v>
      </c>
      <c r="BB513" s="34">
        <f t="shared" si="485"/>
        <v>-3.7747345051908354E-6</v>
      </c>
      <c r="BC513" s="34">
        <f t="shared" si="486"/>
        <v>5.2110042156883196E-6</v>
      </c>
      <c r="BD513" s="34">
        <f t="shared" si="487"/>
        <v>-1.9553903674474071E-5</v>
      </c>
      <c r="BE513" s="34">
        <f t="shared" si="488"/>
        <v>1.7971878839562194E-5</v>
      </c>
      <c r="BF513" s="34">
        <f t="shared" si="489"/>
        <v>1.0610353728068844E-5</v>
      </c>
      <c r="BG513" s="53">
        <f t="shared" si="490"/>
        <v>-7.691778518335024E-4</v>
      </c>
      <c r="BH513" s="32">
        <v>-1.0739659020764236E-5</v>
      </c>
      <c r="BI513" s="33">
        <v>-1.2515197370444042E-5</v>
      </c>
      <c r="BJ513" s="33"/>
      <c r="BK513" s="33">
        <v>-9.6147423877868121E-5</v>
      </c>
      <c r="BL513" s="33">
        <v>-2.020348986109255E-6</v>
      </c>
      <c r="BM513" s="33">
        <v>6.9653897347699001E-6</v>
      </c>
      <c r="BN513" s="33">
        <v>-1.7799518155392491E-5</v>
      </c>
      <c r="BO513" s="33">
        <v>1.9726264358643775E-5</v>
      </c>
      <c r="BP513" s="33">
        <v>1.2364739247150425E-5</v>
      </c>
      <c r="BQ513" s="35">
        <v>-7.6742346631442082E-4</v>
      </c>
      <c r="BR513" s="32">
        <v>-1.2494044539845817E-5</v>
      </c>
      <c r="BS513" s="33">
        <v>-1.4269582889525623E-5</v>
      </c>
      <c r="BT513" s="33"/>
      <c r="BU513" s="33">
        <v>-9.7901809396949702E-5</v>
      </c>
      <c r="BV513" s="33">
        <v>-3.7747345051908354E-6</v>
      </c>
      <c r="BW513" s="33">
        <v>5.2110042156883196E-6</v>
      </c>
      <c r="BX513" s="33">
        <v>-1.9553903674474071E-5</v>
      </c>
      <c r="BY513" s="33">
        <v>1.7971878839562194E-5</v>
      </c>
      <c r="BZ513" s="33">
        <v>1.0610353728068844E-5</v>
      </c>
      <c r="CA513" s="35">
        <v>-7.691778518335024E-4</v>
      </c>
      <c r="CB513" s="52">
        <v>-1.2494044539845817E-5</v>
      </c>
      <c r="CC513" s="34">
        <v>-1.4269582889525623E-5</v>
      </c>
      <c r="CD513" s="34"/>
      <c r="CE513" s="34">
        <v>-9.7901809396949702E-5</v>
      </c>
      <c r="CF513" s="34">
        <v>-3.7747345051908354E-6</v>
      </c>
      <c r="CG513" s="34">
        <v>5.2110042156883196E-6</v>
      </c>
      <c r="CH513" s="34">
        <v>-1.9553903674474071E-5</v>
      </c>
      <c r="CI513" s="34">
        <v>1.7971878839562194E-5</v>
      </c>
      <c r="CJ513" s="34">
        <v>1.0610353728068844E-5</v>
      </c>
      <c r="CK513" s="53">
        <v>-7.691778518335024E-4</v>
      </c>
      <c r="CL513" s="33">
        <v>0</v>
      </c>
      <c r="CM513" s="33">
        <f t="shared" si="503"/>
        <v>5.9686302783223955E-3</v>
      </c>
      <c r="CN513" s="33">
        <f t="shared" si="448"/>
        <v>2.9769068308780344E-3</v>
      </c>
      <c r="CO513" s="33">
        <f t="shared" si="449"/>
        <v>2.3801019531379808E-3</v>
      </c>
      <c r="CP513" s="33">
        <f t="shared" si="450"/>
        <v>2.4121601338662479E-3</v>
      </c>
      <c r="CQ513" s="33"/>
      <c r="CR513" s="33">
        <f t="shared" si="451"/>
        <v>1.8376279242464655E-3</v>
      </c>
      <c r="CS513" s="33">
        <f t="shared" si="452"/>
        <v>5.0383979324895023E-3</v>
      </c>
      <c r="CT513" s="33">
        <f t="shared" si="453"/>
        <v>5.3956141604436514E-3</v>
      </c>
      <c r="CU513" s="33">
        <f t="shared" si="454"/>
        <v>2.4254682080395717E-3</v>
      </c>
      <c r="CV513" s="33">
        <f t="shared" si="455"/>
        <v>3.5695789523102484E-3</v>
      </c>
      <c r="CW513" s="33">
        <f t="shared" si="456"/>
        <v>4.1815176910753316E-3</v>
      </c>
      <c r="CX513" s="35">
        <f t="shared" si="457"/>
        <v>4.2111216210554137E-3</v>
      </c>
    </row>
    <row r="514" spans="1:102" x14ac:dyDescent="0.3">
      <c r="A514" s="21">
        <v>43468</v>
      </c>
      <c r="B514" s="22">
        <v>2447.89</v>
      </c>
      <c r="C514" s="23">
        <v>4337.99</v>
      </c>
      <c r="D514" s="23">
        <v>4868.2960000000003</v>
      </c>
      <c r="E514" s="23">
        <f t="shared" si="491"/>
        <v>4313.3045503464118</v>
      </c>
      <c r="F514" s="23">
        <f>VLOOKUP($A514,Data!S$7:T$800,2,0)</f>
        <v>239.40867499999999</v>
      </c>
      <c r="G514" s="23">
        <f>VLOOKUP($A514,Data!V$7:Y$800,4,0)</f>
        <v>23.613122842036272</v>
      </c>
      <c r="H514" s="23" t="e">
        <f>VLOOKUP($A514,Data!P$7:Q$800,2,0)</f>
        <v>#N/A</v>
      </c>
      <c r="I514" s="23">
        <f>VLOOKUP($A514,Data!K$7:N$800,4,0)</f>
        <v>44.971714424081114</v>
      </c>
      <c r="J514" s="23">
        <f>VLOOKUP($A514,Data!AA$7:AB$800,2,0)</f>
        <v>439.09660000000002</v>
      </c>
      <c r="K514" s="23">
        <f>VLOOKUP($A514,Data!AD$7:AE$800,2,0)</f>
        <v>44.366999999999997</v>
      </c>
      <c r="L514" s="23">
        <f>VLOOKUP($A514,Data!AL$7:AO$800,4,0)</f>
        <v>237.22570213207675</v>
      </c>
      <c r="M514" s="23">
        <f>VLOOKUP($A514,Data!AG$7:AJ$800,4,0)</f>
        <v>23.956575830669426</v>
      </c>
      <c r="N514" s="23">
        <f>VLOOKUP($A514,Data!AQ$7:AU$800,5,0)</f>
        <v>24.093845403741557</v>
      </c>
      <c r="O514" s="24">
        <f>VLOOKUP($A514,Data!AQ$7:AW$800,7,0)</f>
        <v>24.098075362555413</v>
      </c>
      <c r="P514" s="32">
        <f t="shared" si="458"/>
        <v>-2.4756676215025419E-2</v>
      </c>
      <c r="Q514" s="33">
        <f t="shared" si="445"/>
        <v>-2.457457142343189E-2</v>
      </c>
      <c r="R514" s="33">
        <f t="shared" si="446"/>
        <v>-2.4498272336789584E-2</v>
      </c>
      <c r="S514" s="34">
        <f t="shared" si="459"/>
        <v>-2.4537032918524958E-2</v>
      </c>
      <c r="T514" s="33">
        <f t="shared" si="460"/>
        <v>-2.4537720158829934E-2</v>
      </c>
      <c r="U514" s="33">
        <f t="shared" si="492"/>
        <v>-2.453712230931071E-2</v>
      </c>
      <c r="V514" s="33" t="e">
        <f t="shared" si="493"/>
        <v>#N/A</v>
      </c>
      <c r="W514" s="33">
        <f t="shared" si="494"/>
        <v>-2.457466918714557E-2</v>
      </c>
      <c r="X514" s="33">
        <f t="shared" si="495"/>
        <v>-2.4500966509088173E-2</v>
      </c>
      <c r="Y514" s="33">
        <f t="shared" si="496"/>
        <v>-2.4500179194526073E-2</v>
      </c>
      <c r="Z514" s="33">
        <f t="shared" si="497"/>
        <v>-2.4547305346279136E-2</v>
      </c>
      <c r="AA514" s="33">
        <f t="shared" si="498"/>
        <v>-2.4549705064214944E-2</v>
      </c>
      <c r="AB514" s="33">
        <f t="shared" si="499"/>
        <v>-2.4562154552084436E-2</v>
      </c>
      <c r="AC514" s="35">
        <f t="shared" si="500"/>
        <v>-2.3367352285328269E-2</v>
      </c>
      <c r="AD514" s="32">
        <f t="shared" si="461"/>
        <v>3.6851264601955869E-5</v>
      </c>
      <c r="AE514" s="33">
        <f t="shared" si="462"/>
        <v>3.7449114121179683E-5</v>
      </c>
      <c r="AF514" s="33" t="e">
        <f t="shared" si="463"/>
        <v>#N/A</v>
      </c>
      <c r="AG514" s="33">
        <f t="shared" si="464"/>
        <v>-9.776371368008796E-8</v>
      </c>
      <c r="AH514" s="33">
        <f t="shared" si="465"/>
        <v>7.3604914343716743E-5</v>
      </c>
      <c r="AI514" s="33">
        <f t="shared" si="466"/>
        <v>7.4392228905817426E-5</v>
      </c>
      <c r="AJ514" s="33">
        <f t="shared" si="467"/>
        <v>2.726607715275442E-5</v>
      </c>
      <c r="AK514" s="33">
        <f t="shared" si="468"/>
        <v>2.4866359216946243E-5</v>
      </c>
      <c r="AL514" s="33">
        <f t="shared" si="469"/>
        <v>1.2416871347453728E-5</v>
      </c>
      <c r="AM514" s="35">
        <f t="shared" si="470"/>
        <v>1.2072191381036212E-3</v>
      </c>
      <c r="AN514" s="52">
        <f t="shared" si="471"/>
        <v>-3.9447822040350466E-5</v>
      </c>
      <c r="AO514" s="34">
        <f t="shared" si="472"/>
        <v>-3.8849972521126652E-5</v>
      </c>
      <c r="AP514" s="34" t="e">
        <f t="shared" si="473"/>
        <v>#N/A</v>
      </c>
      <c r="AQ514" s="34">
        <f t="shared" si="474"/>
        <v>-7.6396850355986423E-5</v>
      </c>
      <c r="AR514" s="34">
        <f t="shared" si="475"/>
        <v>-2.6941722985895922E-6</v>
      </c>
      <c r="AS514" s="34">
        <f t="shared" si="476"/>
        <v>-1.9068577364889094E-6</v>
      </c>
      <c r="AT514" s="34">
        <f t="shared" si="477"/>
        <v>-4.9033009489551915E-5</v>
      </c>
      <c r="AU514" s="34">
        <f t="shared" si="478"/>
        <v>-5.1432727425360092E-5</v>
      </c>
      <c r="AV514" s="34">
        <f t="shared" si="479"/>
        <v>-6.3882215294852607E-5</v>
      </c>
      <c r="AW514" s="53">
        <f t="shared" si="480"/>
        <v>1.1309200514613149E-3</v>
      </c>
      <c r="AX514" s="52">
        <f t="shared" si="481"/>
        <v>-6.8724030499733857E-7</v>
      </c>
      <c r="AY514" s="34">
        <f t="shared" si="482"/>
        <v>-8.9390785773524328E-8</v>
      </c>
      <c r="AZ514" s="34" t="e">
        <f t="shared" si="483"/>
        <v>#N/A</v>
      </c>
      <c r="BA514" s="34">
        <f t="shared" si="484"/>
        <v>-3.7636268620633295E-5</v>
      </c>
      <c r="BB514" s="34">
        <f t="shared" si="485"/>
        <v>3.6066409436763536E-5</v>
      </c>
      <c r="BC514" s="34">
        <f t="shared" si="486"/>
        <v>3.6853723998864218E-5</v>
      </c>
      <c r="BD514" s="34">
        <f t="shared" si="487"/>
        <v>-1.0272427754198787E-5</v>
      </c>
      <c r="BE514" s="34">
        <f t="shared" si="488"/>
        <v>-1.2672145690006964E-5</v>
      </c>
      <c r="BF514" s="34">
        <f t="shared" si="489"/>
        <v>-2.5121633559499479E-5</v>
      </c>
      <c r="BG514" s="53">
        <f t="shared" si="490"/>
        <v>1.169680633196668E-3</v>
      </c>
      <c r="BH514" s="32">
        <v>3.6851264601955869E-5</v>
      </c>
      <c r="BI514" s="33">
        <v>3.7449114121179683E-5</v>
      </c>
      <c r="BJ514" s="33"/>
      <c r="BK514" s="33">
        <v>-9.776371368008796E-8</v>
      </c>
      <c r="BL514" s="33">
        <v>7.3604914343716743E-5</v>
      </c>
      <c r="BM514" s="33">
        <v>7.4392228905817426E-5</v>
      </c>
      <c r="BN514" s="33">
        <v>2.726607715275442E-5</v>
      </c>
      <c r="BO514" s="33">
        <v>2.4866359216946243E-5</v>
      </c>
      <c r="BP514" s="33">
        <v>1.2416871347453728E-5</v>
      </c>
      <c r="BQ514" s="35">
        <v>1.2072191381036212E-3</v>
      </c>
      <c r="BR514" s="32">
        <v>-3.9447822040350466E-5</v>
      </c>
      <c r="BS514" s="33">
        <v>-3.8849972521126652E-5</v>
      </c>
      <c r="BT514" s="33"/>
      <c r="BU514" s="33">
        <v>-7.6396850355986423E-5</v>
      </c>
      <c r="BV514" s="33">
        <v>-2.6941722985895922E-6</v>
      </c>
      <c r="BW514" s="33">
        <v>-1.9068577364889094E-6</v>
      </c>
      <c r="BX514" s="33">
        <v>-4.9033009489551915E-5</v>
      </c>
      <c r="BY514" s="33">
        <v>-5.1432727425360092E-5</v>
      </c>
      <c r="BZ514" s="33">
        <v>-6.3882215294852607E-5</v>
      </c>
      <c r="CA514" s="35">
        <v>1.1309200514613149E-3</v>
      </c>
      <c r="CB514" s="52">
        <v>-6.8724030499733857E-7</v>
      </c>
      <c r="CC514" s="34">
        <v>-8.9390785773524328E-8</v>
      </c>
      <c r="CD514" s="34"/>
      <c r="CE514" s="34">
        <v>-3.7636268620633295E-5</v>
      </c>
      <c r="CF514" s="34">
        <v>3.6066409436763536E-5</v>
      </c>
      <c r="CG514" s="34">
        <v>3.6853723998864218E-5</v>
      </c>
      <c r="CH514" s="34">
        <v>-1.0272427754198787E-5</v>
      </c>
      <c r="CI514" s="34">
        <v>-1.2672145690006964E-5</v>
      </c>
      <c r="CJ514" s="34">
        <v>-2.5121633559499479E-5</v>
      </c>
      <c r="CK514" s="53">
        <v>1.169680633196668E-3</v>
      </c>
      <c r="CL514" s="33">
        <v>0</v>
      </c>
      <c r="CM514" s="33">
        <f t="shared" si="503"/>
        <v>5.9669240074080587E-3</v>
      </c>
      <c r="CN514" s="33">
        <f t="shared" si="448"/>
        <v>2.9752056343670397E-3</v>
      </c>
      <c r="CO514" s="33">
        <f t="shared" si="449"/>
        <v>2.3905099389518458E-3</v>
      </c>
      <c r="CP514" s="33">
        <f t="shared" si="450"/>
        <v>2.424289232748178E-3</v>
      </c>
      <c r="CQ514" s="33"/>
      <c r="CR514" s="33">
        <f t="shared" si="451"/>
        <v>1.9307632882330505E-3</v>
      </c>
      <c r="CS514" s="33">
        <f t="shared" si="452"/>
        <v>5.0403610628928508E-3</v>
      </c>
      <c r="CT514" s="33">
        <f t="shared" si="453"/>
        <v>5.3888436917288729E-3</v>
      </c>
      <c r="CU514" s="33">
        <f t="shared" si="454"/>
        <v>2.4427189215974199E-3</v>
      </c>
      <c r="CV514" s="33">
        <f t="shared" si="455"/>
        <v>3.550439773193359E-3</v>
      </c>
      <c r="CW514" s="33">
        <f t="shared" si="456"/>
        <v>4.1695135456896182E-3</v>
      </c>
      <c r="CX514" s="35">
        <f t="shared" si="457"/>
        <v>4.9567487452952808E-3</v>
      </c>
    </row>
    <row r="515" spans="1:102" x14ac:dyDescent="0.3">
      <c r="A515" s="21">
        <v>43467</v>
      </c>
      <c r="B515" s="22">
        <v>2510.0300000000002</v>
      </c>
      <c r="C515" s="23">
        <v>4447.28</v>
      </c>
      <c r="D515" s="23">
        <v>4990.5559999999996</v>
      </c>
      <c r="E515" s="23">
        <f t="shared" si="491"/>
        <v>4421.8024629387546</v>
      </c>
      <c r="F515" s="23">
        <f>VLOOKUP($A515,Data!S$7:T$800,2,0)</f>
        <v>245.430992</v>
      </c>
      <c r="G515" s="23">
        <f>VLOOKUP($A515,Data!V$7:Y$800,4,0)</f>
        <v>24.207095300169676</v>
      </c>
      <c r="H515" s="23" t="e">
        <f>VLOOKUP($A515,Data!P$7:Q$800,2,0)</f>
        <v>#N/A</v>
      </c>
      <c r="I515" s="23">
        <f>VLOOKUP($A515,Data!K$7:N$800,4,0)</f>
        <v>46.104722733214942</v>
      </c>
      <c r="J515" s="23">
        <f>VLOOKUP($A515,Data!AA$7:AB$800,2,0)</f>
        <v>450.12509999999997</v>
      </c>
      <c r="K515" s="23">
        <f>VLOOKUP($A515,Data!AD$7:AE$800,2,0)</f>
        <v>45.481299999999997</v>
      </c>
      <c r="L515" s="23">
        <f>VLOOKUP($A515,Data!AL$7:AO$800,4,0)</f>
        <v>243.19549623704742</v>
      </c>
      <c r="M515" s="23">
        <f>VLOOKUP($A515,Data!AG$7:AJ$800,4,0)</f>
        <v>24.559504420721421</v>
      </c>
      <c r="N515" s="23">
        <f>VLOOKUP($A515,Data!AQ$7:AU$800,5,0)</f>
        <v>24.700543982561801</v>
      </c>
      <c r="O515" s="24">
        <f>VLOOKUP($A515,Data!AQ$7:AW$800,7,0)</f>
        <v>24.674656759575981</v>
      </c>
      <c r="P515" s="32">
        <f t="shared" si="458"/>
        <v>1.2685242435728217E-3</v>
      </c>
      <c r="Q515" s="33">
        <f t="shared" si="445"/>
        <v>1.2720555291636515E-3</v>
      </c>
      <c r="R515" s="33">
        <f t="shared" si="446"/>
        <v>1.2718146099979233E-3</v>
      </c>
      <c r="S515" s="34">
        <f t="shared" si="459"/>
        <v>1.271321055034158E-3</v>
      </c>
      <c r="T515" s="33">
        <f t="shared" si="460"/>
        <v>1.2710334350187757E-3</v>
      </c>
      <c r="U515" s="33">
        <f t="shared" si="492"/>
        <v>1.2716003445596424E-3</v>
      </c>
      <c r="V515" s="33" t="e">
        <f t="shared" si="493"/>
        <v>#N/A</v>
      </c>
      <c r="W515" s="33">
        <f t="shared" si="494"/>
        <v>1.2618296529969264E-3</v>
      </c>
      <c r="X515" s="33">
        <f t="shared" si="495"/>
        <v>1.2670293211849426E-3</v>
      </c>
      <c r="Y515" s="33">
        <f t="shared" si="496"/>
        <v>9.8764335594463404E-3</v>
      </c>
      <c r="Z515" s="33">
        <f t="shared" si="497"/>
        <v>1.3124930186541039E-3</v>
      </c>
      <c r="AA515" s="33">
        <f t="shared" si="498"/>
        <v>1.2444198633114745E-3</v>
      </c>
      <c r="AB515" s="33">
        <f t="shared" si="499"/>
        <v>1.2903967858857168E-3</v>
      </c>
      <c r="AC515" s="35">
        <f t="shared" si="500"/>
        <v>-2.8729758162602259E-3</v>
      </c>
      <c r="AD515" s="32">
        <f t="shared" si="461"/>
        <v>-1.0220941448757515E-6</v>
      </c>
      <c r="AE515" s="33">
        <f t="shared" si="462"/>
        <v>-4.5518460400906235E-7</v>
      </c>
      <c r="AF515" s="33" t="e">
        <f t="shared" si="463"/>
        <v>#N/A</v>
      </c>
      <c r="AG515" s="33">
        <f t="shared" si="464"/>
        <v>-1.0225876166725101E-5</v>
      </c>
      <c r="AH515" s="33">
        <f t="shared" si="465"/>
        <v>-5.0262079787088965E-6</v>
      </c>
      <c r="AI515" s="33">
        <f t="shared" si="466"/>
        <v>1.0021822390182678E-5</v>
      </c>
      <c r="AJ515" s="33">
        <f t="shared" si="467"/>
        <v>4.043748949045245E-5</v>
      </c>
      <c r="AK515" s="33">
        <f t="shared" si="468"/>
        <v>-2.7635665852177027E-5</v>
      </c>
      <c r="AL515" s="33">
        <f t="shared" si="469"/>
        <v>1.8341256722065324E-5</v>
      </c>
      <c r="AM515" s="35">
        <f t="shared" si="470"/>
        <v>-4.1450313454238774E-3</v>
      </c>
      <c r="AN515" s="52">
        <f t="shared" si="471"/>
        <v>-7.8117497914753642E-7</v>
      </c>
      <c r="AO515" s="34">
        <f t="shared" si="472"/>
        <v>-2.1426543828084732E-7</v>
      </c>
      <c r="AP515" s="34" t="e">
        <f t="shared" si="473"/>
        <v>#N/A</v>
      </c>
      <c r="AQ515" s="34">
        <f t="shared" si="474"/>
        <v>-9.9849570009968858E-6</v>
      </c>
      <c r="AR515" s="34">
        <f t="shared" si="475"/>
        <v>-4.7852888129806814E-6</v>
      </c>
      <c r="AS515" s="34">
        <f t="shared" si="476"/>
        <v>-2.8844236768854614E-5</v>
      </c>
      <c r="AT515" s="34">
        <f t="shared" si="477"/>
        <v>4.0678408656180665E-5</v>
      </c>
      <c r="AU515" s="34">
        <f t="shared" si="478"/>
        <v>-2.7394746686448812E-5</v>
      </c>
      <c r="AV515" s="34">
        <f t="shared" si="479"/>
        <v>1.8582175887793539E-5</v>
      </c>
      <c r="AW515" s="53">
        <f t="shared" si="480"/>
        <v>-4.1447904262581492E-3</v>
      </c>
      <c r="AX515" s="52">
        <f t="shared" si="481"/>
        <v>-2.8762001536009052E-7</v>
      </c>
      <c r="AY515" s="34">
        <f t="shared" si="482"/>
        <v>2.7928952550659858E-7</v>
      </c>
      <c r="AZ515" s="34" t="e">
        <f t="shared" si="483"/>
        <v>#N/A</v>
      </c>
      <c r="BA515" s="34">
        <f t="shared" si="484"/>
        <v>-9.4914020372094399E-6</v>
      </c>
      <c r="BB515" s="34">
        <f t="shared" si="485"/>
        <v>-4.2917338491932355E-6</v>
      </c>
      <c r="BC515" s="34">
        <f t="shared" si="486"/>
        <v>-8.8132118023498407E-6</v>
      </c>
      <c r="BD515" s="34">
        <f t="shared" si="487"/>
        <v>4.117196361996811E-5</v>
      </c>
      <c r="BE515" s="34">
        <f t="shared" si="488"/>
        <v>-2.6901191722661366E-5</v>
      </c>
      <c r="BF515" s="34">
        <f t="shared" si="489"/>
        <v>1.9075730851580985E-5</v>
      </c>
      <c r="BG515" s="53">
        <f t="shared" si="490"/>
        <v>-4.1442968712943618E-3</v>
      </c>
      <c r="BH515" s="32">
        <v>-1.0220941448757515E-6</v>
      </c>
      <c r="BI515" s="33">
        <v>-4.5518460400906235E-7</v>
      </c>
      <c r="BJ515" s="33"/>
      <c r="BK515" s="33">
        <v>-1.0225876166725101E-5</v>
      </c>
      <c r="BL515" s="33">
        <v>-5.0262079787088965E-6</v>
      </c>
      <c r="BM515" s="33">
        <v>1.0021822390182678E-5</v>
      </c>
      <c r="BN515" s="33">
        <v>4.043748949045245E-5</v>
      </c>
      <c r="BO515" s="33">
        <v>-2.7635665852177027E-5</v>
      </c>
      <c r="BP515" s="33">
        <v>1.8341256722065324E-5</v>
      </c>
      <c r="BQ515" s="35">
        <v>-4.1450313454238774E-3</v>
      </c>
      <c r="BR515" s="32">
        <v>-7.8117497914753642E-7</v>
      </c>
      <c r="BS515" s="33">
        <v>-2.1426543828084732E-7</v>
      </c>
      <c r="BT515" s="33"/>
      <c r="BU515" s="33">
        <v>-9.9849570009968858E-6</v>
      </c>
      <c r="BV515" s="33">
        <v>-4.7852888129806814E-6</v>
      </c>
      <c r="BW515" s="33">
        <v>-2.8844236768854614E-5</v>
      </c>
      <c r="BX515" s="33">
        <v>4.0678408656180665E-5</v>
      </c>
      <c r="BY515" s="33">
        <v>-2.7394746686448812E-5</v>
      </c>
      <c r="BZ515" s="33">
        <v>1.8582175887793539E-5</v>
      </c>
      <c r="CA515" s="35">
        <v>-4.1447904262581492E-3</v>
      </c>
      <c r="CB515" s="52">
        <v>-2.8762001536009052E-7</v>
      </c>
      <c r="CC515" s="34">
        <v>2.7928952550659858E-7</v>
      </c>
      <c r="CD515" s="34"/>
      <c r="CE515" s="34">
        <v>-9.4914020372094399E-6</v>
      </c>
      <c r="CF515" s="34">
        <v>-4.2917338491932355E-6</v>
      </c>
      <c r="CG515" s="34">
        <v>-8.8132118023498407E-6</v>
      </c>
      <c r="CH515" s="34">
        <v>4.117196361996811E-5</v>
      </c>
      <c r="CI515" s="34">
        <v>-2.6901191722661366E-5</v>
      </c>
      <c r="CJ515" s="34">
        <v>1.9075730851580985E-5</v>
      </c>
      <c r="CK515" s="53">
        <v>-4.1442968712943618E-3</v>
      </c>
      <c r="CL515" s="33">
        <v>0</v>
      </c>
      <c r="CM515" s="33">
        <f t="shared" si="503"/>
        <v>5.8882420785939527E-3</v>
      </c>
      <c r="CN515" s="33">
        <f t="shared" si="448"/>
        <v>2.9366083826529721E-3</v>
      </c>
      <c r="CO515" s="33">
        <f t="shared" si="449"/>
        <v>2.3526413727554818E-3</v>
      </c>
      <c r="CP515" s="33">
        <f t="shared" si="450"/>
        <v>2.3858050397933539E-3</v>
      </c>
      <c r="CQ515" s="33"/>
      <c r="CR515" s="33">
        <f t="shared" si="451"/>
        <v>1.9308637085002633E-3</v>
      </c>
      <c r="CS515" s="33">
        <f t="shared" si="452"/>
        <v>4.9645271490208476E-3</v>
      </c>
      <c r="CT515" s="33">
        <f t="shared" si="453"/>
        <v>5.3121721071687222E-3</v>
      </c>
      <c r="CU515" s="33">
        <f t="shared" si="454"/>
        <v>2.4146984131041549E-3</v>
      </c>
      <c r="CV515" s="33">
        <f t="shared" si="455"/>
        <v>3.5248570798904755E-3</v>
      </c>
      <c r="CW515" s="33">
        <f t="shared" si="456"/>
        <v>4.1567309335337477E-3</v>
      </c>
      <c r="CX515" s="35">
        <f t="shared" si="457"/>
        <v>3.7145180837558911E-3</v>
      </c>
    </row>
    <row r="516" spans="1:102" x14ac:dyDescent="0.3">
      <c r="A516" s="21">
        <v>43465</v>
      </c>
      <c r="B516" s="22">
        <v>2506.85</v>
      </c>
      <c r="C516" s="23">
        <v>4441.63</v>
      </c>
      <c r="D516" s="23">
        <v>4984.2169999999996</v>
      </c>
      <c r="E516" s="23">
        <f t="shared" si="491"/>
        <v>4416.1880700622942</v>
      </c>
      <c r="F516" s="23">
        <f>VLOOKUP($A516,Data!S$7:T$800,2,0)</f>
        <v>245.119437</v>
      </c>
      <c r="G516" s="23">
        <f>VLOOKUP($A516,Data!V$7:Y$800,4,0)</f>
        <v>24.176352641820145</v>
      </c>
      <c r="H516" s="23" t="e">
        <f>VLOOKUP($A516,Data!P$7:Q$800,2,0)</f>
        <v>#N/A</v>
      </c>
      <c r="I516" s="23">
        <f>VLOOKUP($A516,Data!K$7:N$800,4,0)</f>
        <v>46.04661974300295</v>
      </c>
      <c r="J516" s="23">
        <f>VLOOKUP($A516,Data!AA$7:AB$800,2,0)</f>
        <v>449.55549999999999</v>
      </c>
      <c r="K516" s="23" t="e">
        <f>VLOOKUP($A516,Data!AD$7:AE$800,2,0)</f>
        <v>#N/A</v>
      </c>
      <c r="L516" s="23">
        <f>VLOOKUP($A516,Data!AL$7:AO$800,4,0)</f>
        <v>242.87672223472075</v>
      </c>
      <c r="M516" s="23">
        <f>VLOOKUP($A516,Data!AG$7:AJ$800,4,0)</f>
        <v>24.528980070694679</v>
      </c>
      <c r="N516" s="23">
        <f>VLOOKUP($A516,Data!AQ$7:AU$800,5,0)</f>
        <v>24.668711556457406</v>
      </c>
      <c r="O516" s="24">
        <f>VLOOKUP($A516,Data!AQ$7:AW$800,7,0)</f>
        <v>24.745750702900619</v>
      </c>
      <c r="P516" s="32">
        <f t="shared" si="458"/>
        <v>8.4924408827955489E-3</v>
      </c>
      <c r="Q516" s="33">
        <f t="shared" si="445"/>
        <v>8.5834375986357792E-3</v>
      </c>
      <c r="R516" s="33">
        <f t="shared" si="446"/>
        <v>8.6224969685979591E-3</v>
      </c>
      <c r="S516" s="34">
        <f t="shared" si="459"/>
        <v>8.6029885557275983E-3</v>
      </c>
      <c r="T516" s="33">
        <f t="shared" si="460"/>
        <v>8.5947347555372922E-3</v>
      </c>
      <c r="U516" s="33">
        <f t="shared" si="492"/>
        <v>8.5968982534994076E-3</v>
      </c>
      <c r="V516" s="33" t="e">
        <f t="shared" si="493"/>
        <v>#N/A</v>
      </c>
      <c r="W516" s="33">
        <f t="shared" si="494"/>
        <v>8.6974968179889256E-3</v>
      </c>
      <c r="X516" s="33">
        <f t="shared" si="495"/>
        <v>8.6167188936245864E-3</v>
      </c>
      <c r="Y516" s="33" t="e">
        <f t="shared" si="496"/>
        <v>#N/A</v>
      </c>
      <c r="Z516" s="33">
        <f t="shared" si="497"/>
        <v>8.5806689912182321E-3</v>
      </c>
      <c r="AA516" s="33">
        <f t="shared" si="498"/>
        <v>8.642777164579174E-3</v>
      </c>
      <c r="AB516" s="33">
        <f t="shared" si="499"/>
        <v>8.620194836222117E-3</v>
      </c>
      <c r="AC516" s="35">
        <f t="shared" si="500"/>
        <v>1.0894831395352966E-2</v>
      </c>
      <c r="AD516" s="32">
        <f t="shared" si="461"/>
        <v>1.1297156901513006E-5</v>
      </c>
      <c r="AE516" s="33">
        <f t="shared" si="462"/>
        <v>1.3460654863628463E-5</v>
      </c>
      <c r="AF516" s="33" t="e">
        <f t="shared" si="463"/>
        <v>#N/A</v>
      </c>
      <c r="AG516" s="33">
        <f t="shared" si="464"/>
        <v>1.1405921935314645E-4</v>
      </c>
      <c r="AH516" s="33">
        <f t="shared" si="465"/>
        <v>3.3281294988807275E-5</v>
      </c>
      <c r="AI516" s="33" t="e">
        <f t="shared" si="466"/>
        <v>#N/A</v>
      </c>
      <c r="AJ516" s="33">
        <f t="shared" si="467"/>
        <v>-2.768607417547031E-6</v>
      </c>
      <c r="AK516" s="33">
        <f t="shared" si="468"/>
        <v>5.9339565943394845E-5</v>
      </c>
      <c r="AL516" s="33">
        <f t="shared" si="469"/>
        <v>3.6757237586337865E-5</v>
      </c>
      <c r="AM516" s="35">
        <f t="shared" si="470"/>
        <v>2.3113937967171871E-3</v>
      </c>
      <c r="AN516" s="52">
        <f t="shared" si="471"/>
        <v>-2.7762213060666951E-5</v>
      </c>
      <c r="AO516" s="34">
        <f t="shared" si="472"/>
        <v>-2.5598715098551494E-5</v>
      </c>
      <c r="AP516" s="34" t="e">
        <f t="shared" si="473"/>
        <v>#N/A</v>
      </c>
      <c r="AQ516" s="34">
        <f t="shared" si="474"/>
        <v>7.4999849390966489E-5</v>
      </c>
      <c r="AR516" s="34">
        <f t="shared" si="475"/>
        <v>-5.7780749733726822E-6</v>
      </c>
      <c r="AS516" s="34" t="e">
        <f t="shared" si="476"/>
        <v>#N/A</v>
      </c>
      <c r="AT516" s="34">
        <f t="shared" si="477"/>
        <v>-4.1827977379726988E-5</v>
      </c>
      <c r="AU516" s="34">
        <f t="shared" si="478"/>
        <v>2.0280195981214888E-5</v>
      </c>
      <c r="AV516" s="34">
        <f t="shared" si="479"/>
        <v>-2.302132375842092E-6</v>
      </c>
      <c r="AW516" s="53">
        <f t="shared" si="480"/>
        <v>2.2723344267550072E-3</v>
      </c>
      <c r="AX516" s="52">
        <f t="shared" si="481"/>
        <v>-8.2538001902054958E-6</v>
      </c>
      <c r="AY516" s="34">
        <f t="shared" si="482"/>
        <v>-6.0903022280900387E-6</v>
      </c>
      <c r="AZ516" s="34" t="e">
        <f t="shared" si="483"/>
        <v>#N/A</v>
      </c>
      <c r="BA516" s="34">
        <f t="shared" si="484"/>
        <v>9.4508262261427944E-5</v>
      </c>
      <c r="BB516" s="34">
        <f t="shared" si="485"/>
        <v>1.3730337897088774E-5</v>
      </c>
      <c r="BC516" s="34" t="e">
        <f t="shared" si="486"/>
        <v>#N/A</v>
      </c>
      <c r="BD516" s="34">
        <f t="shared" si="487"/>
        <v>-2.2319564509265533E-5</v>
      </c>
      <c r="BE516" s="34">
        <f t="shared" si="488"/>
        <v>3.9788608851676344E-5</v>
      </c>
      <c r="BF516" s="34">
        <f t="shared" si="489"/>
        <v>1.7206280494619364E-5</v>
      </c>
      <c r="BG516" s="53">
        <f t="shared" si="490"/>
        <v>2.2918428396254686E-3</v>
      </c>
      <c r="BH516" s="32">
        <v>1.1297156901513006E-5</v>
      </c>
      <c r="BI516" s="33">
        <v>1.3460654863628463E-5</v>
      </c>
      <c r="BJ516" s="33"/>
      <c r="BK516" s="33">
        <v>1.1405921935314645E-4</v>
      </c>
      <c r="BL516" s="33">
        <v>3.3281294988807275E-5</v>
      </c>
      <c r="BM516" s="33"/>
      <c r="BN516" s="33">
        <v>-2.768607417547031E-6</v>
      </c>
      <c r="BO516" s="33">
        <v>5.9339565943394845E-5</v>
      </c>
      <c r="BP516" s="33">
        <v>3.6757237586337865E-5</v>
      </c>
      <c r="BQ516" s="35">
        <v>2.3113937967171871E-3</v>
      </c>
      <c r="BR516" s="32">
        <v>-2.7762213060666951E-5</v>
      </c>
      <c r="BS516" s="33">
        <v>-2.5598715098551494E-5</v>
      </c>
      <c r="BT516" s="33"/>
      <c r="BU516" s="33">
        <v>7.4999849390966489E-5</v>
      </c>
      <c r="BV516" s="33">
        <v>-5.7780749733726822E-6</v>
      </c>
      <c r="BW516" s="33"/>
      <c r="BX516" s="33">
        <v>-4.1827977379726988E-5</v>
      </c>
      <c r="BY516" s="33">
        <v>2.0280195981214888E-5</v>
      </c>
      <c r="BZ516" s="33">
        <v>-2.302132375842092E-6</v>
      </c>
      <c r="CA516" s="35">
        <v>2.2723344267550072E-3</v>
      </c>
      <c r="CB516" s="52">
        <v>-8.2538001902054958E-6</v>
      </c>
      <c r="CC516" s="34">
        <v>-6.0903022280900387E-6</v>
      </c>
      <c r="CD516" s="34"/>
      <c r="CE516" s="34">
        <v>9.4508262261427944E-5</v>
      </c>
      <c r="CF516" s="34">
        <v>1.3730337897088774E-5</v>
      </c>
      <c r="CG516" s="34"/>
      <c r="CH516" s="34">
        <v>-2.2319564509265533E-5</v>
      </c>
      <c r="CI516" s="34">
        <v>3.9788608851676344E-5</v>
      </c>
      <c r="CJ516" s="34">
        <v>1.7206280494619364E-5</v>
      </c>
      <c r="CK516" s="53">
        <v>2.2918428396254686E-3</v>
      </c>
      <c r="CL516" s="33">
        <v>0</v>
      </c>
      <c r="CM516" s="33">
        <f t="shared" si="503"/>
        <v>5.888484108532932E-3</v>
      </c>
      <c r="CN516" s="33">
        <f t="shared" si="448"/>
        <v>2.9373440783402316E-3</v>
      </c>
      <c r="CO516" s="33">
        <f t="shared" si="449"/>
        <v>2.3536645710022785E-3</v>
      </c>
      <c r="CP516" s="33">
        <f t="shared" si="450"/>
        <v>2.3862607309224071E-3</v>
      </c>
      <c r="CQ516" s="33"/>
      <c r="CR516" s="33">
        <f t="shared" si="451"/>
        <v>1.9410964175046175E-3</v>
      </c>
      <c r="CS516" s="33">
        <f t="shared" si="452"/>
        <v>4.9695719178755038E-3</v>
      </c>
      <c r="CT516" s="33" t="e">
        <f t="shared" si="453"/>
        <v>#N/A</v>
      </c>
      <c r="CU516" s="33">
        <f t="shared" si="454"/>
        <v>2.3742164116162812E-3</v>
      </c>
      <c r="CV516" s="33">
        <f t="shared" si="455"/>
        <v>3.5525556888160725E-3</v>
      </c>
      <c r="CW516" s="33">
        <f t="shared" si="456"/>
        <v>4.1383371723928697E-3</v>
      </c>
      <c r="CX516" s="35">
        <f t="shared" si="457"/>
        <v>7.8869334715745421E-3</v>
      </c>
    </row>
    <row r="517" spans="1:102" x14ac:dyDescent="0.3">
      <c r="A517" s="21">
        <v>43462</v>
      </c>
      <c r="B517" s="22">
        <v>2485.7399999999998</v>
      </c>
      <c r="C517" s="23">
        <v>4403.83</v>
      </c>
      <c r="D517" s="23">
        <v>4941.6080000000002</v>
      </c>
      <c r="E517" s="23">
        <f t="shared" si="491"/>
        <v>4378.5197150625836</v>
      </c>
      <c r="F517" s="23">
        <f>VLOOKUP($A517,Data!S$7:T$800,2,0)</f>
        <v>243.030653</v>
      </c>
      <c r="G517" s="23">
        <f>VLOOKUP($A517,Data!V$7:Y$800,4,0)</f>
        <v>23.970282561531032</v>
      </c>
      <c r="H517" s="23" t="e">
        <f>VLOOKUP($A517,Data!P$7:Q$800,2,0)</f>
        <v>#N/A</v>
      </c>
      <c r="I517" s="23">
        <f>VLOOKUP($A517,Data!K$7:N$800,4,0)</f>
        <v>45.649582643221009</v>
      </c>
      <c r="J517" s="23">
        <f>VLOOKUP($A517,Data!AA$7:AB$800,2,0)</f>
        <v>445.7149</v>
      </c>
      <c r="K517" s="23">
        <f>VLOOKUP($A517,Data!AD$7:AE$800,2,0)</f>
        <v>45.036499999999997</v>
      </c>
      <c r="L517" s="23">
        <f>VLOOKUP($A517,Data!AL$7:AO$800,4,0)</f>
        <v>240.81040783544455</v>
      </c>
      <c r="M517" s="23">
        <f>VLOOKUP($A517,Data!AG$7:AJ$800,4,0)</f>
        <v>24.318798117653412</v>
      </c>
      <c r="N517" s="23">
        <f>VLOOKUP($A517,Data!AQ$7:AU$800,5,0)</f>
        <v>24.457879866725317</v>
      </c>
      <c r="O517" s="24">
        <f>VLOOKUP($A517,Data!AQ$7:AW$800,7,0)</f>
        <v>24.479055520289581</v>
      </c>
      <c r="P517" s="32">
        <f t="shared" si="458"/>
        <v>-1.2415472330372657E-3</v>
      </c>
      <c r="Q517" s="33">
        <f t="shared" si="445"/>
        <v>-1.1272908727999464E-3</v>
      </c>
      <c r="R517" s="33">
        <f t="shared" si="446"/>
        <v>-1.0778380170366475E-3</v>
      </c>
      <c r="S517" s="34">
        <f t="shared" si="459"/>
        <v>-1.1023943994367402E-3</v>
      </c>
      <c r="T517" s="33">
        <f t="shared" si="460"/>
        <v>-1.1067984781270024E-3</v>
      </c>
      <c r="U517" s="33">
        <f t="shared" si="492"/>
        <v>-1.1082288932541262E-3</v>
      </c>
      <c r="V517" s="33" t="e">
        <f t="shared" si="493"/>
        <v>#N/A</v>
      </c>
      <c r="W517" s="33">
        <f t="shared" si="494"/>
        <v>-1.2711864406780293E-3</v>
      </c>
      <c r="X517" s="33">
        <f t="shared" si="495"/>
        <v>-1.0818077013413641E-3</v>
      </c>
      <c r="Y517" s="33">
        <f t="shared" si="496"/>
        <v>-1.1067639021966613E-3</v>
      </c>
      <c r="Z517" s="33">
        <f t="shared" si="497"/>
        <v>-1.1269380802987339E-3</v>
      </c>
      <c r="AA517" s="33">
        <f t="shared" si="498"/>
        <v>-1.16615058864733E-3</v>
      </c>
      <c r="AB517" s="33">
        <f t="shared" si="499"/>
        <v>-1.1184496655777254E-3</v>
      </c>
      <c r="AC517" s="35">
        <f t="shared" si="500"/>
        <v>-2.5891461872916688E-3</v>
      </c>
      <c r="AD517" s="32">
        <f t="shared" si="461"/>
        <v>2.0492394672944059E-5</v>
      </c>
      <c r="AE517" s="33">
        <f t="shared" si="462"/>
        <v>1.9061979545820229E-5</v>
      </c>
      <c r="AF517" s="33" t="e">
        <f t="shared" si="463"/>
        <v>#N/A</v>
      </c>
      <c r="AG517" s="33">
        <f t="shared" si="464"/>
        <v>-1.4389556787808289E-4</v>
      </c>
      <c r="AH517" s="33">
        <f t="shared" si="465"/>
        <v>4.5483171458582383E-5</v>
      </c>
      <c r="AI517" s="33">
        <f t="shared" si="466"/>
        <v>2.0526970603285122E-5</v>
      </c>
      <c r="AJ517" s="33">
        <f t="shared" si="467"/>
        <v>3.5279250121256212E-7</v>
      </c>
      <c r="AK517" s="33">
        <f t="shared" si="468"/>
        <v>-3.8859715847383569E-5</v>
      </c>
      <c r="AL517" s="33">
        <f t="shared" si="469"/>
        <v>8.8412072222210369E-6</v>
      </c>
      <c r="AM517" s="35">
        <f t="shared" si="470"/>
        <v>-1.4618553144917223E-3</v>
      </c>
      <c r="AN517" s="52">
        <f t="shared" si="471"/>
        <v>-2.8960461090354883E-5</v>
      </c>
      <c r="AO517" s="34">
        <f t="shared" si="472"/>
        <v>-3.0390876217478713E-5</v>
      </c>
      <c r="AP517" s="34" t="e">
        <f t="shared" si="473"/>
        <v>#N/A</v>
      </c>
      <c r="AQ517" s="34">
        <f t="shared" si="474"/>
        <v>-1.9334842364138183E-4</v>
      </c>
      <c r="AR517" s="34">
        <f t="shared" si="475"/>
        <v>-3.9696843047165586E-6</v>
      </c>
      <c r="AS517" s="34">
        <f t="shared" si="476"/>
        <v>-2.892588516001382E-5</v>
      </c>
      <c r="AT517" s="34">
        <f t="shared" si="477"/>
        <v>-4.910006326208638E-5</v>
      </c>
      <c r="AU517" s="34">
        <f t="shared" si="478"/>
        <v>-8.8312571610682511E-5</v>
      </c>
      <c r="AV517" s="34">
        <f t="shared" si="479"/>
        <v>-4.0611648541077905E-5</v>
      </c>
      <c r="AW517" s="53">
        <f t="shared" si="480"/>
        <v>-1.5113081702550213E-3</v>
      </c>
      <c r="AX517" s="52">
        <f t="shared" si="481"/>
        <v>-4.4040786902899143E-6</v>
      </c>
      <c r="AY517" s="34">
        <f t="shared" si="482"/>
        <v>-5.834493817413744E-6</v>
      </c>
      <c r="AZ517" s="34" t="e">
        <f t="shared" si="483"/>
        <v>#N/A</v>
      </c>
      <c r="BA517" s="34">
        <f t="shared" si="484"/>
        <v>-1.6879204124131686E-4</v>
      </c>
      <c r="BB517" s="34">
        <f t="shared" si="485"/>
        <v>2.058669809534841E-5</v>
      </c>
      <c r="BC517" s="34">
        <f t="shared" si="486"/>
        <v>-4.3695027599488512E-6</v>
      </c>
      <c r="BD517" s="34">
        <f t="shared" si="487"/>
        <v>-2.4543680862021411E-5</v>
      </c>
      <c r="BE517" s="34">
        <f t="shared" si="488"/>
        <v>-6.3756189210617542E-5</v>
      </c>
      <c r="BF517" s="34">
        <f t="shared" si="489"/>
        <v>-1.6055266141012936E-5</v>
      </c>
      <c r="BG517" s="53">
        <f t="shared" si="490"/>
        <v>-1.4867517878549563E-3</v>
      </c>
      <c r="BH517" s="32">
        <v>2.0492394672944059E-5</v>
      </c>
      <c r="BI517" s="33">
        <v>1.9061979545820229E-5</v>
      </c>
      <c r="BJ517" s="33"/>
      <c r="BK517" s="33">
        <v>-1.4389556787808289E-4</v>
      </c>
      <c r="BL517" s="33">
        <v>4.5483171458582383E-5</v>
      </c>
      <c r="BM517" s="33">
        <v>2.0526970603285122E-5</v>
      </c>
      <c r="BN517" s="33">
        <v>3.5279250121256212E-7</v>
      </c>
      <c r="BO517" s="33">
        <v>-3.8859715847383569E-5</v>
      </c>
      <c r="BP517" s="33">
        <v>8.8412072222210369E-6</v>
      </c>
      <c r="BQ517" s="35">
        <v>-1.4618553144917223E-3</v>
      </c>
      <c r="BR517" s="32">
        <v>-2.8960461090354883E-5</v>
      </c>
      <c r="BS517" s="33">
        <v>-3.0390876217478713E-5</v>
      </c>
      <c r="BT517" s="33"/>
      <c r="BU517" s="33">
        <v>-1.9334842364138183E-4</v>
      </c>
      <c r="BV517" s="33">
        <v>-3.9696843047165586E-6</v>
      </c>
      <c r="BW517" s="33">
        <v>-2.892588516001382E-5</v>
      </c>
      <c r="BX517" s="33">
        <v>-4.910006326208638E-5</v>
      </c>
      <c r="BY517" s="33">
        <v>-8.8312571610682511E-5</v>
      </c>
      <c r="BZ517" s="33">
        <v>-4.0611648541077905E-5</v>
      </c>
      <c r="CA517" s="35">
        <v>-1.5113081702550213E-3</v>
      </c>
      <c r="CB517" s="52">
        <v>-4.4040786902899143E-6</v>
      </c>
      <c r="CC517" s="34">
        <v>-5.834493817413744E-6</v>
      </c>
      <c r="CD517" s="34"/>
      <c r="CE517" s="34">
        <v>-1.6879204124131686E-4</v>
      </c>
      <c r="CF517" s="34">
        <v>2.058669809534841E-5</v>
      </c>
      <c r="CG517" s="34">
        <v>-4.3695027599488512E-6</v>
      </c>
      <c r="CH517" s="34">
        <v>-2.4543680862021411E-5</v>
      </c>
      <c r="CI517" s="34">
        <v>-6.3756189210617542E-5</v>
      </c>
      <c r="CJ517" s="34">
        <v>-1.6055266141012936E-5</v>
      </c>
      <c r="CK517" s="53">
        <v>-1.4867517878549563E-3</v>
      </c>
      <c r="CL517" s="33">
        <v>0</v>
      </c>
      <c r="CM517" s="33">
        <f t="shared" si="503"/>
        <v>5.8495306144756842E-3</v>
      </c>
      <c r="CN517" s="33">
        <f t="shared" si="448"/>
        <v>2.9179029452062188E-3</v>
      </c>
      <c r="CO517" s="33">
        <f t="shared" si="449"/>
        <v>2.3424373196303527E-3</v>
      </c>
      <c r="CP517" s="33">
        <f t="shared" si="450"/>
        <v>2.3728829627385206E-3</v>
      </c>
      <c r="CQ517" s="33"/>
      <c r="CR517" s="33">
        <f t="shared" si="451"/>
        <v>1.8278011831496244E-3</v>
      </c>
      <c r="CS517" s="33">
        <f t="shared" si="452"/>
        <v>4.9364109676837131E-3</v>
      </c>
      <c r="CT517" s="33">
        <f t="shared" si="453"/>
        <v>5.3021955796443976E-3</v>
      </c>
      <c r="CU517" s="33">
        <f t="shared" si="454"/>
        <v>2.3769679819924949E-3</v>
      </c>
      <c r="CV517" s="33">
        <f t="shared" si="455"/>
        <v>3.4935155862105827E-3</v>
      </c>
      <c r="CW517" s="33">
        <f t="shared" si="456"/>
        <v>4.1017432675531929E-3</v>
      </c>
      <c r="CX517" s="35">
        <f t="shared" si="457"/>
        <v>5.5824171821770019E-3</v>
      </c>
    </row>
    <row r="518" spans="1:102" x14ac:dyDescent="0.3">
      <c r="A518" s="21">
        <v>43461</v>
      </c>
      <c r="B518" s="22">
        <v>2488.83</v>
      </c>
      <c r="C518" s="23">
        <v>4408.8</v>
      </c>
      <c r="D518" s="23">
        <v>4946.9399999999996</v>
      </c>
      <c r="E518" s="23">
        <f t="shared" si="491"/>
        <v>4383.3518976453079</v>
      </c>
      <c r="F518" s="23">
        <f>VLOOKUP($A518,Data!S$7:T$800,2,0)</f>
        <v>243.299937</v>
      </c>
      <c r="G518" s="23">
        <f>VLOOKUP($A518,Data!V$7:Y$800,4,0)</f>
        <v>23.996876593519826</v>
      </c>
      <c r="H518" s="23" t="e">
        <f>VLOOKUP($A518,Data!P$7:Q$800,2,0)</f>
        <v>#N/A</v>
      </c>
      <c r="I518" s="23">
        <f>VLOOKUP($A518,Data!K$7:N$800,4,0)</f>
        <v>45.707685633433002</v>
      </c>
      <c r="J518" s="23">
        <f>VLOOKUP($A518,Data!AA$7:AB$800,2,0)</f>
        <v>446.19760000000002</v>
      </c>
      <c r="K518" s="23">
        <f>VLOOKUP($A518,Data!AD$7:AE$800,2,0)</f>
        <v>45.086399999999998</v>
      </c>
      <c r="L518" s="23">
        <f>VLOOKUP($A518,Data!AL$7:AO$800,4,0)</f>
        <v>241.08209242587736</v>
      </c>
      <c r="M518" s="23">
        <f>VLOOKUP($A518,Data!AG$7:AJ$800,4,0)</f>
        <v>24.347190608313205</v>
      </c>
      <c r="N518" s="23">
        <f>VLOOKUP($A518,Data!AQ$7:AU$800,5,0)</f>
        <v>24.485265403627587</v>
      </c>
      <c r="O518" s="24">
        <f>VLOOKUP($A518,Data!AQ$7:AW$800,7,0)</f>
        <v>24.542599899244937</v>
      </c>
      <c r="P518" s="32">
        <f t="shared" si="458"/>
        <v>8.5626291688616352E-3</v>
      </c>
      <c r="Q518" s="33">
        <f t="shared" si="445"/>
        <v>8.6248312781678216E-3</v>
      </c>
      <c r="R518" s="33">
        <f t="shared" si="446"/>
        <v>8.654922874784976E-3</v>
      </c>
      <c r="S518" s="34">
        <f t="shared" si="459"/>
        <v>8.6410788188964749E-3</v>
      </c>
      <c r="T518" s="33">
        <f t="shared" si="460"/>
        <v>5.8677694160397031E-2</v>
      </c>
      <c r="U518" s="33">
        <f t="shared" si="492"/>
        <v>5.8684751478453201E-2</v>
      </c>
      <c r="V518" s="33" t="e">
        <f t="shared" si="493"/>
        <v>#N/A</v>
      </c>
      <c r="W518" s="33">
        <f t="shared" si="494"/>
        <v>8.8202127659575691E-3</v>
      </c>
      <c r="X518" s="33">
        <f t="shared" si="495"/>
        <v>5.8694258984772762E-2</v>
      </c>
      <c r="Y518" s="33">
        <f t="shared" si="496"/>
        <v>3.0044801045433944E-2</v>
      </c>
      <c r="Z518" s="33">
        <f t="shared" si="497"/>
        <v>5.8678913884832706E-2</v>
      </c>
      <c r="AA518" s="33">
        <f t="shared" si="498"/>
        <v>5.86827457474286E-2</v>
      </c>
      <c r="AB518" s="33">
        <f t="shared" si="499"/>
        <v>8.6381679450411308E-3</v>
      </c>
      <c r="AC518" s="35">
        <f t="shared" si="500"/>
        <v>1.5602806408292258E-2</v>
      </c>
      <c r="AD518" s="32">
        <f t="shared" si="461"/>
        <v>1.5189658055803079E-5</v>
      </c>
      <c r="AE518" s="33">
        <f t="shared" si="462"/>
        <v>2.2246976111972572E-5</v>
      </c>
      <c r="AF518" s="33" t="e">
        <f t="shared" si="463"/>
        <v>#N/A</v>
      </c>
      <c r="AG518" s="33">
        <f t="shared" si="464"/>
        <v>1.9538148778974751E-4</v>
      </c>
      <c r="AH518" s="33">
        <f t="shared" si="465"/>
        <v>3.1754482431534115E-5</v>
      </c>
      <c r="AI518" s="33">
        <f t="shared" si="466"/>
        <v>3.0760071957569579E-5</v>
      </c>
      <c r="AJ518" s="33">
        <f t="shared" si="467"/>
        <v>1.6409382491477942E-5</v>
      </c>
      <c r="AK518" s="33">
        <f t="shared" si="468"/>
        <v>2.024124508737124E-5</v>
      </c>
      <c r="AL518" s="33">
        <f t="shared" si="469"/>
        <v>1.3336666873309255E-5</v>
      </c>
      <c r="AM518" s="35">
        <f t="shared" si="470"/>
        <v>6.9779751301244364E-3</v>
      </c>
      <c r="AN518" s="52">
        <f t="shared" si="471"/>
        <v>-2.1205395744461342E-5</v>
      </c>
      <c r="AO518" s="34">
        <f t="shared" si="472"/>
        <v>-1.4148077688291849E-5</v>
      </c>
      <c r="AP518" s="34" t="e">
        <f t="shared" si="473"/>
        <v>#N/A</v>
      </c>
      <c r="AQ518" s="34">
        <f t="shared" si="474"/>
        <v>1.6528989117259307E-4</v>
      </c>
      <c r="AR518" s="34">
        <f t="shared" si="475"/>
        <v>-4.6405713687303063E-6</v>
      </c>
      <c r="AS518" s="34">
        <f t="shared" si="476"/>
        <v>-2.927065333846457E-5</v>
      </c>
      <c r="AT518" s="34">
        <f t="shared" si="477"/>
        <v>-1.9985671308786479E-5</v>
      </c>
      <c r="AU518" s="34">
        <f t="shared" si="478"/>
        <v>-1.6153808712893181E-5</v>
      </c>
      <c r="AV518" s="34">
        <f t="shared" si="479"/>
        <v>-1.6754929743845182E-5</v>
      </c>
      <c r="AW518" s="53">
        <f t="shared" si="480"/>
        <v>6.9478835335072819E-3</v>
      </c>
      <c r="AX518" s="52">
        <f t="shared" si="481"/>
        <v>-3.5336734434121553E-6</v>
      </c>
      <c r="AY518" s="34">
        <f t="shared" si="482"/>
        <v>3.5236446127573373E-6</v>
      </c>
      <c r="AZ518" s="34" t="e">
        <f t="shared" si="483"/>
        <v>#N/A</v>
      </c>
      <c r="BA518" s="34">
        <f t="shared" si="484"/>
        <v>1.7913394706114971E-4</v>
      </c>
      <c r="BB518" s="34">
        <f t="shared" si="485"/>
        <v>1.303115093231888E-5</v>
      </c>
      <c r="BC518" s="34">
        <f t="shared" si="486"/>
        <v>-2.4509235374559069E-7</v>
      </c>
      <c r="BD518" s="34">
        <f t="shared" si="487"/>
        <v>-2.3139490077372926E-6</v>
      </c>
      <c r="BE518" s="34">
        <f t="shared" si="488"/>
        <v>1.5179135881560057E-6</v>
      </c>
      <c r="BF518" s="34">
        <f t="shared" si="489"/>
        <v>-2.9108738552885427E-6</v>
      </c>
      <c r="BG518" s="53">
        <f t="shared" si="490"/>
        <v>6.9617275893958386E-3</v>
      </c>
      <c r="BH518" s="32">
        <v>1.5189658055803079E-5</v>
      </c>
      <c r="BI518" s="33">
        <v>2.2246976111972572E-5</v>
      </c>
      <c r="BJ518" s="33"/>
      <c r="BK518" s="33">
        <v>1.9538148778974751E-4</v>
      </c>
      <c r="BL518" s="33">
        <v>3.1754482431534115E-5</v>
      </c>
      <c r="BM518" s="33">
        <v>3.0760071957569579E-5</v>
      </c>
      <c r="BN518" s="33">
        <v>1.6409382491477942E-5</v>
      </c>
      <c r="BO518" s="33">
        <v>2.024124508737124E-5</v>
      </c>
      <c r="BP518" s="33">
        <v>1.3336666873309255E-5</v>
      </c>
      <c r="BQ518" s="35">
        <v>6.9779751301244364E-3</v>
      </c>
      <c r="BR518" s="32">
        <v>-2.1205395744461342E-5</v>
      </c>
      <c r="BS518" s="33">
        <v>-1.4148077688291849E-5</v>
      </c>
      <c r="BT518" s="33"/>
      <c r="BU518" s="33">
        <v>1.6528989117259307E-4</v>
      </c>
      <c r="BV518" s="33">
        <v>-4.6405713687303063E-6</v>
      </c>
      <c r="BW518" s="33">
        <v>-2.927065333846457E-5</v>
      </c>
      <c r="BX518" s="33">
        <v>-1.9985671308786479E-5</v>
      </c>
      <c r="BY518" s="33">
        <v>-1.6153808712893181E-5</v>
      </c>
      <c r="BZ518" s="33">
        <v>-1.6754929743845182E-5</v>
      </c>
      <c r="CA518" s="35">
        <v>6.9478835335072819E-3</v>
      </c>
      <c r="CB518" s="52">
        <v>-3.5336734434121553E-6</v>
      </c>
      <c r="CC518" s="34">
        <v>3.5236446127573373E-6</v>
      </c>
      <c r="CD518" s="34"/>
      <c r="CE518" s="34">
        <v>1.7913394706114971E-4</v>
      </c>
      <c r="CF518" s="34">
        <v>1.303115093231888E-5</v>
      </c>
      <c r="CG518" s="34">
        <v>-2.4509235374559069E-7</v>
      </c>
      <c r="CH518" s="34">
        <v>-2.3139490077372926E-6</v>
      </c>
      <c r="CI518" s="34">
        <v>1.5179135881560057E-6</v>
      </c>
      <c r="CJ518" s="34">
        <v>-2.9108738552885427E-6</v>
      </c>
      <c r="CK518" s="53">
        <v>6.9617275893958386E-3</v>
      </c>
      <c r="CL518" s="33">
        <v>0</v>
      </c>
      <c r="CM518" s="33">
        <f t="shared" si="503"/>
        <v>5.7997348109086744E-3</v>
      </c>
      <c r="CN518" s="33">
        <f t="shared" si="448"/>
        <v>2.892906270155482E-3</v>
      </c>
      <c r="CO518" s="33">
        <f t="shared" si="449"/>
        <v>2.3218741635375739E-3</v>
      </c>
      <c r="CP518" s="33">
        <f t="shared" si="450"/>
        <v>2.353754552689491E-3</v>
      </c>
      <c r="CQ518" s="33"/>
      <c r="CR518" s="33">
        <f t="shared" si="451"/>
        <v>1.9721432491941471E-3</v>
      </c>
      <c r="CS518" s="33">
        <f t="shared" si="452"/>
        <v>4.8906537721120635E-3</v>
      </c>
      <c r="CT518" s="33">
        <f t="shared" si="453"/>
        <v>5.2815369067551465E-3</v>
      </c>
      <c r="CU518" s="33">
        <f t="shared" si="454"/>
        <v>2.3766139519447727E-3</v>
      </c>
      <c r="CV518" s="33">
        <f t="shared" si="455"/>
        <v>3.5325565867667663E-3</v>
      </c>
      <c r="CW518" s="33">
        <f t="shared" si="456"/>
        <v>4.0928558558461781E-3</v>
      </c>
      <c r="CX518" s="35">
        <f t="shared" si="457"/>
        <v>7.0562491493126878E-3</v>
      </c>
    </row>
    <row r="519" spans="1:102" x14ac:dyDescent="0.3">
      <c r="A519" s="21">
        <v>43460</v>
      </c>
      <c r="B519" s="22">
        <v>2467.6999999999998</v>
      </c>
      <c r="C519" s="23">
        <v>4371.1000000000004</v>
      </c>
      <c r="D519" s="23">
        <v>4904.4920000000002</v>
      </c>
      <c r="E519" s="23">
        <f t="shared" si="491"/>
        <v>4345.7995016206823</v>
      </c>
      <c r="F519" s="23" t="e">
        <f>VLOOKUP($A519,Data!S$7:T$800,2,0)</f>
        <v>#N/A</v>
      </c>
      <c r="G519" s="23" t="e">
        <f>VLOOKUP($A519,Data!V$7:Y$800,4,0)</f>
        <v>#N/A</v>
      </c>
      <c r="H519" s="23" t="e">
        <f>VLOOKUP($A519,Data!P$7:Q$800,2,0)</f>
        <v>#N/A</v>
      </c>
      <c r="I519" s="23">
        <f>VLOOKUP($A519,Data!K$7:N$800,4,0)</f>
        <v>45.308058913800743</v>
      </c>
      <c r="J519" s="23" t="e">
        <f>VLOOKUP($A519,Data!AA$7:AB$800,2,0)</f>
        <v>#N/A</v>
      </c>
      <c r="K519" s="23" t="e">
        <f>VLOOKUP($A519,Data!AD$7:AE$800,2,0)</f>
        <v>#N/A</v>
      </c>
      <c r="L519" s="23" t="e">
        <f>VLOOKUP($A519,Data!AL$7:AO$800,4,0)</f>
        <v>#N/A</v>
      </c>
      <c r="M519" s="23" t="e">
        <f>VLOOKUP($A519,Data!AG$7:AJ$800,4,0)</f>
        <v>#N/A</v>
      </c>
      <c r="N519" s="23">
        <f>VLOOKUP($A519,Data!AQ$7:AU$800,5,0)</f>
        <v>24.275568961972638</v>
      </c>
      <c r="O519" s="24">
        <f>VLOOKUP($A519,Data!AQ$7:AW$800,7,0)</f>
        <v>24.1655495085136</v>
      </c>
      <c r="P519" s="32">
        <f t="shared" si="458"/>
        <v>4.9593807154098002E-2</v>
      </c>
      <c r="Q519" s="33">
        <f t="shared" si="445"/>
        <v>4.9609797094489316E-2</v>
      </c>
      <c r="R519" s="33">
        <f t="shared" si="446"/>
        <v>4.9614566435392415E-2</v>
      </c>
      <c r="S519" s="34">
        <f t="shared" si="459"/>
        <v>4.9611452543198251E-2</v>
      </c>
      <c r="T519" s="33" t="e">
        <f t="shared" si="460"/>
        <v>#N/A</v>
      </c>
      <c r="U519" s="33" t="e">
        <f t="shared" si="492"/>
        <v>#N/A</v>
      </c>
      <c r="V519" s="33" t="e">
        <f t="shared" si="493"/>
        <v>#N/A</v>
      </c>
      <c r="W519" s="33">
        <f t="shared" si="494"/>
        <v>4.9575703439035168E-2</v>
      </c>
      <c r="X519" s="33" t="e">
        <f t="shared" si="495"/>
        <v>#N/A</v>
      </c>
      <c r="Y519" s="33" t="e">
        <f t="shared" si="496"/>
        <v>#N/A</v>
      </c>
      <c r="Z519" s="33" t="e">
        <f t="shared" si="497"/>
        <v>#N/A</v>
      </c>
      <c r="AA519" s="33" t="e">
        <f t="shared" si="498"/>
        <v>#N/A</v>
      </c>
      <c r="AB519" s="33">
        <f t="shared" si="499"/>
        <v>4.9634542785660596E-2</v>
      </c>
      <c r="AC519" s="35">
        <f t="shared" si="500"/>
        <v>4.4291912003749268E-2</v>
      </c>
      <c r="AD519" s="32" t="e">
        <f t="shared" si="461"/>
        <v>#N/A</v>
      </c>
      <c r="AE519" s="33" t="e">
        <f t="shared" si="462"/>
        <v>#N/A</v>
      </c>
      <c r="AF519" s="33" t="e">
        <f t="shared" si="463"/>
        <v>#N/A</v>
      </c>
      <c r="AG519" s="33">
        <f t="shared" si="464"/>
        <v>-3.409365545414822E-5</v>
      </c>
      <c r="AH519" s="33" t="e">
        <f t="shared" si="465"/>
        <v>#N/A</v>
      </c>
      <c r="AI519" s="33" t="e">
        <f t="shared" si="466"/>
        <v>#N/A</v>
      </c>
      <c r="AJ519" s="33" t="e">
        <f t="shared" si="467"/>
        <v>#N/A</v>
      </c>
      <c r="AK519" s="33" t="e">
        <f t="shared" si="468"/>
        <v>#N/A</v>
      </c>
      <c r="AL519" s="33">
        <f t="shared" si="469"/>
        <v>2.474569117127956E-5</v>
      </c>
      <c r="AM519" s="35">
        <f t="shared" si="470"/>
        <v>-5.3178850907400488E-3</v>
      </c>
      <c r="AN519" s="52" t="e">
        <f t="shared" si="471"/>
        <v>#N/A</v>
      </c>
      <c r="AO519" s="34" t="e">
        <f t="shared" si="472"/>
        <v>#N/A</v>
      </c>
      <c r="AP519" s="34" t="e">
        <f t="shared" si="473"/>
        <v>#N/A</v>
      </c>
      <c r="AQ519" s="34">
        <f t="shared" si="474"/>
        <v>-3.8862996357247326E-5</v>
      </c>
      <c r="AR519" s="34" t="e">
        <f t="shared" si="475"/>
        <v>#N/A</v>
      </c>
      <c r="AS519" s="34" t="e">
        <f t="shared" si="476"/>
        <v>#N/A</v>
      </c>
      <c r="AT519" s="34" t="e">
        <f t="shared" si="477"/>
        <v>#N/A</v>
      </c>
      <c r="AU519" s="34" t="e">
        <f t="shared" si="478"/>
        <v>#N/A</v>
      </c>
      <c r="AV519" s="34">
        <f t="shared" si="479"/>
        <v>1.9976350268180454E-5</v>
      </c>
      <c r="AW519" s="53">
        <f t="shared" si="480"/>
        <v>-5.3226544316431479E-3</v>
      </c>
      <c r="AX519" s="52" t="e">
        <f t="shared" si="481"/>
        <v>#N/A</v>
      </c>
      <c r="AY519" s="34" t="e">
        <f t="shared" si="482"/>
        <v>#N/A</v>
      </c>
      <c r="AZ519" s="34" t="e">
        <f t="shared" si="483"/>
        <v>#N/A</v>
      </c>
      <c r="BA519" s="34">
        <f t="shared" si="484"/>
        <v>-3.5749104163151912E-5</v>
      </c>
      <c r="BB519" s="34" t="e">
        <f t="shared" si="485"/>
        <v>#N/A</v>
      </c>
      <c r="BC519" s="34" t="e">
        <f t="shared" si="486"/>
        <v>#N/A</v>
      </c>
      <c r="BD519" s="34" t="e">
        <f t="shared" si="487"/>
        <v>#N/A</v>
      </c>
      <c r="BE519" s="34" t="e">
        <f t="shared" si="488"/>
        <v>#N/A</v>
      </c>
      <c r="BF519" s="34">
        <f t="shared" si="489"/>
        <v>2.3090242462275867E-5</v>
      </c>
      <c r="BG519" s="53">
        <f t="shared" si="490"/>
        <v>-5.3195405394490525E-3</v>
      </c>
      <c r="BH519" s="32"/>
      <c r="BI519" s="33"/>
      <c r="BJ519" s="33"/>
      <c r="BK519" s="33">
        <v>-3.409365545414822E-5</v>
      </c>
      <c r="BL519" s="33"/>
      <c r="BM519" s="33"/>
      <c r="BN519" s="33"/>
      <c r="BO519" s="33"/>
      <c r="BP519" s="33">
        <v>2.474569117127956E-5</v>
      </c>
      <c r="BQ519" s="35">
        <v>-5.3178850907400488E-3</v>
      </c>
      <c r="BR519" s="32"/>
      <c r="BS519" s="33"/>
      <c r="BT519" s="33"/>
      <c r="BU519" s="33">
        <v>-3.8862996357247326E-5</v>
      </c>
      <c r="BV519" s="33"/>
      <c r="BW519" s="33"/>
      <c r="BX519" s="33"/>
      <c r="BY519" s="33"/>
      <c r="BZ519" s="33">
        <v>1.9976350268180454E-5</v>
      </c>
      <c r="CA519" s="35">
        <v>-5.3226544316431479E-3</v>
      </c>
      <c r="CB519" s="52"/>
      <c r="CC519" s="34"/>
      <c r="CD519" s="34"/>
      <c r="CE519" s="34">
        <v>-3.5749104163151912E-5</v>
      </c>
      <c r="CF519" s="34"/>
      <c r="CG519" s="34"/>
      <c r="CH519" s="34"/>
      <c r="CI519" s="34"/>
      <c r="CJ519" s="34">
        <v>2.3090242462275867E-5</v>
      </c>
      <c r="CK519" s="53">
        <v>-5.3195405394490525E-3</v>
      </c>
      <c r="CL519" s="33">
        <v>0</v>
      </c>
      <c r="CM519" s="33">
        <f t="shared" si="503"/>
        <v>5.7697283942332867E-3</v>
      </c>
      <c r="CN519" s="33">
        <f t="shared" si="448"/>
        <v>2.8767513229861486E-3</v>
      </c>
      <c r="CO519" s="33" t="e">
        <f t="shared" si="449"/>
        <v>#N/A</v>
      </c>
      <c r="CP519" s="33" t="e">
        <f t="shared" si="450"/>
        <v>#N/A</v>
      </c>
      <c r="CQ519" s="33"/>
      <c r="CR519" s="33">
        <f t="shared" si="451"/>
        <v>1.7780880492741513E-3</v>
      </c>
      <c r="CS519" s="33" t="e">
        <f t="shared" si="452"/>
        <v>#N/A</v>
      </c>
      <c r="CT519" s="33" t="e">
        <f t="shared" si="453"/>
        <v>#N/A</v>
      </c>
      <c r="CU519" s="33" t="e">
        <f t="shared" si="454"/>
        <v>#N/A</v>
      </c>
      <c r="CV519" s="33" t="e">
        <f t="shared" si="455"/>
        <v>#N/A</v>
      </c>
      <c r="CW519" s="33">
        <f t="shared" si="456"/>
        <v>4.0795792891308302E-3</v>
      </c>
      <c r="CX519" s="35">
        <f t="shared" si="457"/>
        <v>1.3699546385659289E-4</v>
      </c>
    </row>
    <row r="520" spans="1:102" x14ac:dyDescent="0.3">
      <c r="A520" s="21">
        <v>43458</v>
      </c>
      <c r="B520" s="22">
        <v>2351.1</v>
      </c>
      <c r="C520" s="23">
        <v>4164.5</v>
      </c>
      <c r="D520" s="23">
        <v>4672.66</v>
      </c>
      <c r="E520" s="23">
        <f t="shared" si="491"/>
        <v>4140.3887991988395</v>
      </c>
      <c r="F520" s="23">
        <f>VLOOKUP($A520,Data!S$7:T$800,2,0)</f>
        <v>229.81492700000001</v>
      </c>
      <c r="G520" s="23">
        <f>VLOOKUP($A520,Data!V$7:Y$800,4,0)</f>
        <v>22.666687661278004</v>
      </c>
      <c r="H520" s="23" t="e">
        <f>VLOOKUP($A520,Data!P$7:Q$800,2,0)</f>
        <v>#N/A</v>
      </c>
      <c r="I520" s="23">
        <f>VLOOKUP($A520,Data!K$7:N$800,4,0)</f>
        <v>43.167976131063774</v>
      </c>
      <c r="J520" s="23">
        <f>VLOOKUP($A520,Data!AA$7:AB$800,2,0)</f>
        <v>421.46030000000002</v>
      </c>
      <c r="K520" s="23" t="e">
        <f>VLOOKUP($A520,Data!AD$7:AE$800,2,0)</f>
        <v>#N/A</v>
      </c>
      <c r="L520" s="23">
        <f>VLOOKUP($A520,Data!AL$7:AO$800,4,0)</f>
        <v>227.71974511254245</v>
      </c>
      <c r="M520" s="23">
        <f>VLOOKUP($A520,Data!AG$7:AJ$800,4,0)</f>
        <v>22.997626726337288</v>
      </c>
      <c r="N520" s="23">
        <f>VLOOKUP($A520,Data!AQ$7:AU$800,5,0)</f>
        <v>23.127639166244364</v>
      </c>
      <c r="O520" s="24">
        <f>VLOOKUP($A520,Data!AQ$7:AW$800,7,0)</f>
        <v>23.140607746492666</v>
      </c>
      <c r="P520" s="32">
        <f t="shared" si="458"/>
        <v>-2.711224768478282E-2</v>
      </c>
      <c r="Q520" s="33">
        <f t="shared" si="445"/>
        <v>-2.7060997633360007E-2</v>
      </c>
      <c r="R520" s="33">
        <f t="shared" si="446"/>
        <v>-2.7037742146865384E-2</v>
      </c>
      <c r="S520" s="34">
        <f t="shared" si="459"/>
        <v>-2.7048917977552999E-2</v>
      </c>
      <c r="T520" s="33">
        <f t="shared" si="460"/>
        <v>-2.704390361684661E-2</v>
      </c>
      <c r="U520" s="33">
        <f t="shared" si="492"/>
        <v>-2.7052028775317205E-2</v>
      </c>
      <c r="V520" s="33" t="e">
        <f t="shared" si="493"/>
        <v>#N/A</v>
      </c>
      <c r="W520" s="33">
        <f t="shared" si="494"/>
        <v>-2.715620247664563E-2</v>
      </c>
      <c r="X520" s="33">
        <f t="shared" si="495"/>
        <v>-2.7045376737430127E-2</v>
      </c>
      <c r="Y520" s="33" t="e">
        <f t="shared" si="496"/>
        <v>#N/A</v>
      </c>
      <c r="Z520" s="33">
        <f t="shared" si="497"/>
        <v>-2.6898868496160522E-2</v>
      </c>
      <c r="AA520" s="33">
        <f t="shared" si="498"/>
        <v>-2.6965527420624524E-2</v>
      </c>
      <c r="AB520" s="33">
        <f t="shared" si="499"/>
        <v>-2.7027278046605874E-2</v>
      </c>
      <c r="AC520" s="35">
        <f t="shared" si="500"/>
        <v>-2.1810794309748305E-2</v>
      </c>
      <c r="AD520" s="32">
        <f t="shared" si="461"/>
        <v>1.7094016513397037E-5</v>
      </c>
      <c r="AE520" s="33">
        <f t="shared" si="462"/>
        <v>8.9688580428015641E-6</v>
      </c>
      <c r="AF520" s="33" t="e">
        <f t="shared" si="463"/>
        <v>#N/A</v>
      </c>
      <c r="AG520" s="33">
        <f t="shared" si="464"/>
        <v>-9.5204843285623397E-5</v>
      </c>
      <c r="AH520" s="33">
        <f t="shared" si="465"/>
        <v>1.5620895929879808E-5</v>
      </c>
      <c r="AI520" s="33" t="e">
        <f t="shared" si="466"/>
        <v>#N/A</v>
      </c>
      <c r="AJ520" s="33">
        <f t="shared" si="467"/>
        <v>1.6212913719948485E-4</v>
      </c>
      <c r="AK520" s="33">
        <f t="shared" si="468"/>
        <v>9.5470212735482285E-5</v>
      </c>
      <c r="AL520" s="33">
        <f t="shared" si="469"/>
        <v>3.3719586754132891E-5</v>
      </c>
      <c r="AM520" s="35">
        <f t="shared" si="470"/>
        <v>5.2502033236117018E-3</v>
      </c>
      <c r="AN520" s="52">
        <f t="shared" si="471"/>
        <v>-6.1614699812251317E-6</v>
      </c>
      <c r="AO520" s="34">
        <f t="shared" si="472"/>
        <v>-1.4286628451820604E-5</v>
      </c>
      <c r="AP520" s="34" t="e">
        <f t="shared" si="473"/>
        <v>#N/A</v>
      </c>
      <c r="AQ520" s="34">
        <f t="shared" si="474"/>
        <v>-1.1846032978024557E-4</v>
      </c>
      <c r="AR520" s="34">
        <f t="shared" si="475"/>
        <v>-7.6345905647423606E-6</v>
      </c>
      <c r="AS520" s="34" t="e">
        <f t="shared" si="476"/>
        <v>#N/A</v>
      </c>
      <c r="AT520" s="34">
        <f t="shared" si="477"/>
        <v>1.3887365070486268E-4</v>
      </c>
      <c r="AU520" s="34">
        <f t="shared" si="478"/>
        <v>7.2214726240860116E-5</v>
      </c>
      <c r="AV520" s="34">
        <f t="shared" si="479"/>
        <v>1.0464100259510722E-5</v>
      </c>
      <c r="AW520" s="53">
        <f t="shared" si="480"/>
        <v>5.2269478371170797E-3</v>
      </c>
      <c r="AX520" s="52">
        <f t="shared" si="481"/>
        <v>5.014360706434573E-6</v>
      </c>
      <c r="AY520" s="34">
        <f t="shared" si="482"/>
        <v>-3.1107977641608997E-6</v>
      </c>
      <c r="AZ520" s="34" t="e">
        <f t="shared" si="483"/>
        <v>#N/A</v>
      </c>
      <c r="BA520" s="34">
        <f t="shared" si="484"/>
        <v>-1.0728449909258586E-4</v>
      </c>
      <c r="BB520" s="34">
        <f t="shared" si="485"/>
        <v>3.541240122917344E-6</v>
      </c>
      <c r="BC520" s="34" t="e">
        <f t="shared" si="486"/>
        <v>#N/A</v>
      </c>
      <c r="BD520" s="34">
        <f t="shared" si="487"/>
        <v>1.5004948139252239E-4</v>
      </c>
      <c r="BE520" s="34">
        <f t="shared" si="488"/>
        <v>8.3390556928519821E-5</v>
      </c>
      <c r="BF520" s="34">
        <f t="shared" si="489"/>
        <v>2.1639930947170427E-5</v>
      </c>
      <c r="BG520" s="53">
        <f t="shared" si="490"/>
        <v>5.2381236678047394E-3</v>
      </c>
      <c r="BH520" s="32">
        <v>1.7094016513397037E-5</v>
      </c>
      <c r="BI520" s="33">
        <v>8.9688580428015641E-6</v>
      </c>
      <c r="BJ520" s="33"/>
      <c r="BK520" s="33">
        <v>-9.5204843285623397E-5</v>
      </c>
      <c r="BL520" s="33">
        <v>1.5620895929879808E-5</v>
      </c>
      <c r="BM520" s="33"/>
      <c r="BN520" s="33">
        <v>1.6212913719948485E-4</v>
      </c>
      <c r="BO520" s="33">
        <v>9.5470212735482285E-5</v>
      </c>
      <c r="BP520" s="33">
        <v>3.3719586754132891E-5</v>
      </c>
      <c r="BQ520" s="35">
        <v>5.2502033236117018E-3</v>
      </c>
      <c r="BR520" s="32">
        <v>-6.1614699812251317E-6</v>
      </c>
      <c r="BS520" s="33">
        <v>-1.4286628451820604E-5</v>
      </c>
      <c r="BT520" s="33"/>
      <c r="BU520" s="33">
        <v>-1.1846032978024557E-4</v>
      </c>
      <c r="BV520" s="33">
        <v>-7.6345905647423606E-6</v>
      </c>
      <c r="BW520" s="33"/>
      <c r="BX520" s="33">
        <v>1.3887365070486268E-4</v>
      </c>
      <c r="BY520" s="33">
        <v>7.2214726240860116E-5</v>
      </c>
      <c r="BZ520" s="33">
        <v>1.0464100259510722E-5</v>
      </c>
      <c r="CA520" s="35">
        <v>5.2269478371170797E-3</v>
      </c>
      <c r="CB520" s="52">
        <v>5.014360706434573E-6</v>
      </c>
      <c r="CC520" s="34">
        <v>-3.1107977641608997E-6</v>
      </c>
      <c r="CD520" s="34"/>
      <c r="CE520" s="34">
        <v>-1.0728449909258586E-4</v>
      </c>
      <c r="CF520" s="34">
        <v>3.541240122917344E-6</v>
      </c>
      <c r="CG520" s="34"/>
      <c r="CH520" s="34">
        <v>1.5004948139252239E-4</v>
      </c>
      <c r="CI520" s="34">
        <v>8.3390556928519821E-5</v>
      </c>
      <c r="CJ520" s="34">
        <v>2.1639930947170427E-5</v>
      </c>
      <c r="CK520" s="53">
        <v>5.2381236678047394E-3</v>
      </c>
      <c r="CL520" s="33">
        <v>0</v>
      </c>
      <c r="CM520" s="33">
        <f t="shared" si="503"/>
        <v>5.7651582797759726E-3</v>
      </c>
      <c r="CN520" s="33">
        <f t="shared" si="448"/>
        <v>2.8751695843158842E-3</v>
      </c>
      <c r="CO520" s="33">
        <f t="shared" si="449"/>
        <v>2.3074930855055964E-3</v>
      </c>
      <c r="CP520" s="33">
        <f t="shared" si="450"/>
        <v>2.3326913041614716E-3</v>
      </c>
      <c r="CQ520" s="33"/>
      <c r="CR520" s="33">
        <f t="shared" si="451"/>
        <v>1.8106290816772841E-3</v>
      </c>
      <c r="CS520" s="33">
        <f t="shared" si="452"/>
        <v>4.8605130753625048E-3</v>
      </c>
      <c r="CT520" s="33" t="e">
        <f t="shared" si="453"/>
        <v>#N/A</v>
      </c>
      <c r="CU520" s="33">
        <f t="shared" si="454"/>
        <v>2.361077247621246E-3</v>
      </c>
      <c r="CV520" s="33">
        <f t="shared" si="455"/>
        <v>3.5133697732361302E-3</v>
      </c>
      <c r="CW520" s="33">
        <f t="shared" si="456"/>
        <v>4.0559075803907607E-3</v>
      </c>
      <c r="CX520" s="35">
        <f t="shared" si="457"/>
        <v>5.2300288922870752E-3</v>
      </c>
    </row>
    <row r="521" spans="1:102" x14ac:dyDescent="0.3">
      <c r="A521" s="21">
        <v>43455</v>
      </c>
      <c r="B521" s="22">
        <v>2416.62</v>
      </c>
      <c r="C521" s="23">
        <v>4280.33</v>
      </c>
      <c r="D521" s="23">
        <v>4802.509</v>
      </c>
      <c r="E521" s="23">
        <f t="shared" si="491"/>
        <v>4255.4953437045633</v>
      </c>
      <c r="F521" s="23">
        <f>VLOOKUP($A521,Data!S$7:T$800,2,0)</f>
        <v>236.20277200000001</v>
      </c>
      <c r="G521" s="23">
        <f>VLOOKUP($A521,Data!V$7:Y$800,4,0)</f>
        <v>23.296916517279616</v>
      </c>
      <c r="H521" s="23" t="e">
        <f>VLOOKUP($A521,Data!P$7:Q$800,2,0)</f>
        <v>#N/A</v>
      </c>
      <c r="I521" s="23">
        <f>VLOOKUP($A521,Data!K$7:N$800,4,0)</f>
        <v>44.372977697920177</v>
      </c>
      <c r="J521" s="23">
        <f>VLOOKUP($A521,Data!AA$7:AB$800,2,0)</f>
        <v>433.17570000000001</v>
      </c>
      <c r="K521" s="23">
        <f>VLOOKUP($A521,Data!AD$7:AE$800,2,0)</f>
        <v>43.771299999999997</v>
      </c>
      <c r="L521" s="23">
        <f>VLOOKUP($A521,Data!AL$7:AO$800,4,0)</f>
        <v>234.01446955530949</v>
      </c>
      <c r="M521" s="23">
        <f>VLOOKUP($A521,Data!AG$7:AJ$800,4,0)</f>
        <v>23.63495577435593</v>
      </c>
      <c r="N521" s="23">
        <f>VLOOKUP($A521,Data!AQ$7:AU$800,5,0)</f>
        <v>23.770079720027535</v>
      </c>
      <c r="O521" s="24">
        <f>VLOOKUP($A521,Data!AQ$7:AW$800,7,0)</f>
        <v>23.656576469951613</v>
      </c>
      <c r="P521" s="32">
        <f t="shared" si="458"/>
        <v>-2.0588306814405377E-2</v>
      </c>
      <c r="Q521" s="33">
        <f t="shared" si="445"/>
        <v>-2.0586687412763482E-2</v>
      </c>
      <c r="R521" s="33">
        <f t="shared" si="446"/>
        <v>-2.058830667224365E-2</v>
      </c>
      <c r="S521" s="34">
        <f t="shared" si="459"/>
        <v>-2.058830667224365E-2</v>
      </c>
      <c r="T521" s="33">
        <f t="shared" si="460"/>
        <v>-2.0629314075687355E-2</v>
      </c>
      <c r="U521" s="33">
        <f t="shared" si="492"/>
        <v>-2.0602314103768449E-2</v>
      </c>
      <c r="V521" s="33" t="e">
        <f t="shared" si="493"/>
        <v>#N/A</v>
      </c>
      <c r="W521" s="33">
        <f t="shared" si="494"/>
        <v>-2.0638297872340394E-2</v>
      </c>
      <c r="X521" s="33">
        <f t="shared" si="495"/>
        <v>-2.0592895599113259E-2</v>
      </c>
      <c r="Y521" s="33">
        <f t="shared" si="496"/>
        <v>-2.0511145075065129E-2</v>
      </c>
      <c r="Z521" s="33">
        <f t="shared" si="497"/>
        <v>-2.0599962142660799E-2</v>
      </c>
      <c r="AA521" s="33">
        <f t="shared" si="498"/>
        <v>-2.0501267022477121E-2</v>
      </c>
      <c r="AB521" s="33">
        <f t="shared" si="499"/>
        <v>-2.0577201908278275E-2</v>
      </c>
      <c r="AC521" s="35">
        <f t="shared" si="500"/>
        <v>-2.8080527150881163E-2</v>
      </c>
      <c r="AD521" s="32">
        <f t="shared" si="461"/>
        <v>-4.2626662923872516E-5</v>
      </c>
      <c r="AE521" s="33">
        <f t="shared" si="462"/>
        <v>-1.5626691004966276E-5</v>
      </c>
      <c r="AF521" s="33" t="e">
        <f t="shared" si="463"/>
        <v>#N/A</v>
      </c>
      <c r="AG521" s="33">
        <f t="shared" si="464"/>
        <v>-5.1610459576911794E-5</v>
      </c>
      <c r="AH521" s="33">
        <f t="shared" si="465"/>
        <v>-6.20818634977649E-6</v>
      </c>
      <c r="AI521" s="33">
        <f t="shared" si="466"/>
        <v>7.5542337698353279E-5</v>
      </c>
      <c r="AJ521" s="33">
        <f t="shared" si="467"/>
        <v>-1.3274729897316817E-5</v>
      </c>
      <c r="AK521" s="33">
        <f t="shared" si="468"/>
        <v>8.5420390286361503E-5</v>
      </c>
      <c r="AL521" s="33">
        <f t="shared" si="469"/>
        <v>9.4855044852071302E-6</v>
      </c>
      <c r="AM521" s="35">
        <f t="shared" si="470"/>
        <v>-7.4938397381176802E-3</v>
      </c>
      <c r="AN521" s="52">
        <f t="shared" si="471"/>
        <v>-4.1007403443704682E-5</v>
      </c>
      <c r="AO521" s="34">
        <f t="shared" si="472"/>
        <v>-1.4007431524798442E-5</v>
      </c>
      <c r="AP521" s="34" t="e">
        <f t="shared" si="473"/>
        <v>#N/A</v>
      </c>
      <c r="AQ521" s="34">
        <f t="shared" si="474"/>
        <v>-4.999120009674396E-5</v>
      </c>
      <c r="AR521" s="34">
        <f t="shared" si="475"/>
        <v>-4.588926869608656E-6</v>
      </c>
      <c r="AS521" s="34">
        <f t="shared" si="476"/>
        <v>7.7161597178521113E-5</v>
      </c>
      <c r="AT521" s="34">
        <f t="shared" si="477"/>
        <v>-1.1655470417148983E-5</v>
      </c>
      <c r="AU521" s="34">
        <f t="shared" si="478"/>
        <v>8.7039649766529337E-5</v>
      </c>
      <c r="AV521" s="34">
        <f t="shared" si="479"/>
        <v>1.1104763965374964E-5</v>
      </c>
      <c r="AW521" s="53">
        <f t="shared" si="480"/>
        <v>-7.4922204786375124E-3</v>
      </c>
      <c r="AX521" s="52">
        <f t="shared" si="481"/>
        <v>-4.1007403443704682E-5</v>
      </c>
      <c r="AY521" s="34">
        <f t="shared" si="482"/>
        <v>-1.4007431524798442E-5</v>
      </c>
      <c r="AZ521" s="34" t="e">
        <f t="shared" si="483"/>
        <v>#N/A</v>
      </c>
      <c r="BA521" s="34">
        <f t="shared" si="484"/>
        <v>-4.999120009674396E-5</v>
      </c>
      <c r="BB521" s="34">
        <f t="shared" si="485"/>
        <v>-4.588926869608656E-6</v>
      </c>
      <c r="BC521" s="34">
        <f t="shared" si="486"/>
        <v>7.7161597178521113E-5</v>
      </c>
      <c r="BD521" s="34">
        <f t="shared" si="487"/>
        <v>-1.1655470417148983E-5</v>
      </c>
      <c r="BE521" s="34">
        <f t="shared" si="488"/>
        <v>8.7039649766529337E-5</v>
      </c>
      <c r="BF521" s="34">
        <f t="shared" si="489"/>
        <v>1.1104763965374964E-5</v>
      </c>
      <c r="BG521" s="53">
        <f t="shared" si="490"/>
        <v>-7.4922204786375124E-3</v>
      </c>
      <c r="BH521" s="32">
        <v>-4.2626662923872516E-5</v>
      </c>
      <c r="BI521" s="33">
        <v>-1.5626691004966276E-5</v>
      </c>
      <c r="BJ521" s="33"/>
      <c r="BK521" s="33">
        <v>-5.1610459576911794E-5</v>
      </c>
      <c r="BL521" s="33">
        <v>-6.20818634977649E-6</v>
      </c>
      <c r="BM521" s="33">
        <v>7.5542337698353279E-5</v>
      </c>
      <c r="BN521" s="33">
        <v>-1.3274729897316817E-5</v>
      </c>
      <c r="BO521" s="33">
        <v>8.5420390286361503E-5</v>
      </c>
      <c r="BP521" s="33">
        <v>9.4855044852071302E-6</v>
      </c>
      <c r="BQ521" s="35">
        <v>-7.4938397381176802E-3</v>
      </c>
      <c r="BR521" s="32">
        <v>-4.1007403443704682E-5</v>
      </c>
      <c r="BS521" s="33">
        <v>-1.4007431524798442E-5</v>
      </c>
      <c r="BT521" s="33"/>
      <c r="BU521" s="33">
        <v>-4.999120009674396E-5</v>
      </c>
      <c r="BV521" s="33">
        <v>-4.588926869608656E-6</v>
      </c>
      <c r="BW521" s="33">
        <v>7.7161597178521113E-5</v>
      </c>
      <c r="BX521" s="33">
        <v>-1.1655470417148983E-5</v>
      </c>
      <c r="BY521" s="33">
        <v>8.7039649766529337E-5</v>
      </c>
      <c r="BZ521" s="33">
        <v>1.1104763965374964E-5</v>
      </c>
      <c r="CA521" s="35">
        <v>-7.4922204786375124E-3</v>
      </c>
      <c r="CB521" s="52">
        <v>-4.1007403443704682E-5</v>
      </c>
      <c r="CC521" s="34">
        <v>-1.4007431524798442E-5</v>
      </c>
      <c r="CD521" s="34"/>
      <c r="CE521" s="34">
        <v>-4.999120009674396E-5</v>
      </c>
      <c r="CF521" s="34">
        <v>-4.588926869608656E-6</v>
      </c>
      <c r="CG521" s="34">
        <v>7.7161597178521113E-5</v>
      </c>
      <c r="CH521" s="34">
        <v>-1.1655470417148983E-5</v>
      </c>
      <c r="CI521" s="34">
        <v>8.7039649766529337E-5</v>
      </c>
      <c r="CJ521" s="34">
        <v>1.1104763965374964E-5</v>
      </c>
      <c r="CK521" s="53">
        <v>-7.4922204786375124E-3</v>
      </c>
      <c r="CL521" s="33">
        <v>0</v>
      </c>
      <c r="CM521" s="33">
        <f t="shared" si="503"/>
        <v>5.7411187470330916E-3</v>
      </c>
      <c r="CN521" s="33">
        <f t="shared" si="448"/>
        <v>2.8627184065641575E-3</v>
      </c>
      <c r="CO521" s="33">
        <f t="shared" si="449"/>
        <v>2.2898833897526671E-3</v>
      </c>
      <c r="CP521" s="33">
        <f t="shared" si="450"/>
        <v>2.3234515710146564E-3</v>
      </c>
      <c r="CQ521" s="33"/>
      <c r="CR521" s="33">
        <f t="shared" si="451"/>
        <v>1.9086686890494864E-3</v>
      </c>
      <c r="CS521" s="33">
        <f t="shared" si="452"/>
        <v>4.8443799267823273E-3</v>
      </c>
      <c r="CT521" s="33">
        <f t="shared" si="453"/>
        <v>5.2515163364057482E-3</v>
      </c>
      <c r="CU521" s="33">
        <f t="shared" si="454"/>
        <v>2.1940730880789516E-3</v>
      </c>
      <c r="CV521" s="33">
        <f t="shared" si="455"/>
        <v>3.4149090942006133E-3</v>
      </c>
      <c r="CW521" s="33">
        <f t="shared" si="456"/>
        <v>4.0211107669572144E-3</v>
      </c>
      <c r="CX521" s="35">
        <f t="shared" si="457"/>
        <v>-1.6530976815176679E-4</v>
      </c>
    </row>
    <row r="522" spans="1:102" x14ac:dyDescent="0.3">
      <c r="A522" s="21">
        <v>43454</v>
      </c>
      <c r="B522" s="22">
        <v>2467.42</v>
      </c>
      <c r="C522" s="23">
        <v>4370.3</v>
      </c>
      <c r="D522" s="23">
        <v>4903.4629999999997</v>
      </c>
      <c r="E522" s="23">
        <f t="shared" si="491"/>
        <v>4344.9505174332016</v>
      </c>
      <c r="F522" s="23">
        <f>VLOOKUP($A522,Data!S$7:T$800,2,0)</f>
        <v>241.178111</v>
      </c>
      <c r="G522" s="23">
        <f>VLOOKUP($A522,Data!V$7:Y$800,4,0)</f>
        <v>23.786983421306505</v>
      </c>
      <c r="H522" s="23" t="e">
        <f>VLOOKUP($A522,Data!P$7:Q$800,2,0)</f>
        <v>#N/A</v>
      </c>
      <c r="I522" s="23">
        <f>VLOOKUP($A522,Data!K$7:N$800,4,0)</f>
        <v>45.308058913800743</v>
      </c>
      <c r="J522" s="23">
        <f>VLOOKUP($A522,Data!AA$7:AB$800,2,0)</f>
        <v>442.28359999999998</v>
      </c>
      <c r="K522" s="23">
        <f>VLOOKUP($A522,Data!AD$7:AE$800,2,0)</f>
        <v>44.687899999999999</v>
      </c>
      <c r="L522" s="23">
        <f>VLOOKUP($A522,Data!AL$7:AO$800,4,0)</f>
        <v>238.93655351215779</v>
      </c>
      <c r="M522" s="23">
        <f>VLOOKUP($A522,Data!AG$7:AJ$800,4,0)</f>
        <v>24.129644050186123</v>
      </c>
      <c r="N522" s="23">
        <f>VLOOKUP($A522,Data!AQ$7:AU$800,5,0)</f>
        <v>24.269477662088786</v>
      </c>
      <c r="O522" s="24">
        <f>VLOOKUP($A522,Data!AQ$7:AW$800,7,0)</f>
        <v>24.340058133215393</v>
      </c>
      <c r="P522" s="32">
        <f t="shared" si="458"/>
        <v>-1.5772090500047797E-2</v>
      </c>
      <c r="Q522" s="33">
        <f t="shared" ref="Q522:Q585" si="504">C522/C523-1</f>
        <v>-1.5755834117821887E-2</v>
      </c>
      <c r="R522" s="33">
        <f t="shared" ref="R522:R585" si="505">D522/D523-1</f>
        <v>-1.5748346019205495E-2</v>
      </c>
      <c r="S522" s="34">
        <f t="shared" si="459"/>
        <v>-1.5751907691331841E-2</v>
      </c>
      <c r="T522" s="33">
        <f t="shared" si="460"/>
        <v>-1.5698330650799841E-2</v>
      </c>
      <c r="U522" s="33">
        <f t="shared" si="492"/>
        <v>-1.5726987193153685E-2</v>
      </c>
      <c r="V522" s="33" t="e">
        <f t="shared" si="493"/>
        <v>#N/A</v>
      </c>
      <c r="W522" s="33">
        <f t="shared" si="494"/>
        <v>-1.5706806282722474E-2</v>
      </c>
      <c r="X522" s="33">
        <f t="shared" si="495"/>
        <v>-1.5751015607701202E-2</v>
      </c>
      <c r="Y522" s="33">
        <f t="shared" si="496"/>
        <v>-1.570236647812373E-2</v>
      </c>
      <c r="Z522" s="33">
        <f t="shared" si="497"/>
        <v>-1.5698542848516572E-2</v>
      </c>
      <c r="AA522" s="33">
        <f t="shared" si="498"/>
        <v>-1.5521774368909114E-2</v>
      </c>
      <c r="AB522" s="33">
        <f t="shared" si="499"/>
        <v>-1.5740501158218012E-2</v>
      </c>
      <c r="AC522" s="35">
        <f t="shared" si="500"/>
        <v>-9.2697457323610566E-3</v>
      </c>
      <c r="AD522" s="32">
        <f t="shared" si="461"/>
        <v>5.7503467022046451E-5</v>
      </c>
      <c r="AE522" s="33">
        <f t="shared" si="462"/>
        <v>2.8846924668202156E-5</v>
      </c>
      <c r="AF522" s="33" t="e">
        <f t="shared" si="463"/>
        <v>#N/A</v>
      </c>
      <c r="AG522" s="33">
        <f t="shared" si="464"/>
        <v>4.9027835099413331E-5</v>
      </c>
      <c r="AH522" s="33">
        <f t="shared" si="465"/>
        <v>4.8185101206854597E-6</v>
      </c>
      <c r="AI522" s="33">
        <f t="shared" si="466"/>
        <v>5.3467639698157043E-5</v>
      </c>
      <c r="AJ522" s="33">
        <f t="shared" si="467"/>
        <v>5.729126930531514E-5</v>
      </c>
      <c r="AK522" s="33">
        <f t="shared" si="468"/>
        <v>2.3405974891277381E-4</v>
      </c>
      <c r="AL522" s="33">
        <f t="shared" si="469"/>
        <v>1.5332959603875373E-5</v>
      </c>
      <c r="AM522" s="35">
        <f t="shared" si="470"/>
        <v>6.4860883854608309E-3</v>
      </c>
      <c r="AN522" s="52">
        <f t="shared" si="471"/>
        <v>5.0015368405653682E-5</v>
      </c>
      <c r="AO522" s="34">
        <f t="shared" si="472"/>
        <v>2.1358826051809388E-5</v>
      </c>
      <c r="AP522" s="34" t="e">
        <f t="shared" si="473"/>
        <v>#N/A</v>
      </c>
      <c r="AQ522" s="34">
        <f t="shared" si="474"/>
        <v>4.1539736483020562E-5</v>
      </c>
      <c r="AR522" s="34">
        <f t="shared" si="475"/>
        <v>-2.6695884957073091E-6</v>
      </c>
      <c r="AS522" s="34">
        <f t="shared" si="476"/>
        <v>4.5979541081764275E-5</v>
      </c>
      <c r="AT522" s="34">
        <f t="shared" si="477"/>
        <v>4.9803170688922371E-5</v>
      </c>
      <c r="AU522" s="34">
        <f t="shared" si="478"/>
        <v>2.2657165029638104E-4</v>
      </c>
      <c r="AV522" s="34">
        <f t="shared" si="479"/>
        <v>7.8448609874826047E-6</v>
      </c>
      <c r="AW522" s="53">
        <f t="shared" si="480"/>
        <v>6.4786002868444381E-3</v>
      </c>
      <c r="AX522" s="52">
        <f t="shared" si="481"/>
        <v>5.3577040532104547E-5</v>
      </c>
      <c r="AY522" s="34">
        <f t="shared" si="482"/>
        <v>2.4920498178260253E-5</v>
      </c>
      <c r="AZ522" s="34" t="e">
        <f t="shared" si="483"/>
        <v>#N/A</v>
      </c>
      <c r="BA522" s="34">
        <f t="shared" si="484"/>
        <v>4.5101408609471427E-5</v>
      </c>
      <c r="BB522" s="34">
        <f t="shared" si="485"/>
        <v>8.9208363074355645E-7</v>
      </c>
      <c r="BC522" s="34">
        <f t="shared" si="486"/>
        <v>4.954121320821514E-5</v>
      </c>
      <c r="BD522" s="34">
        <f t="shared" si="487"/>
        <v>5.3364842815373237E-5</v>
      </c>
      <c r="BE522" s="34">
        <f t="shared" si="488"/>
        <v>2.3013332242283191E-4</v>
      </c>
      <c r="BF522" s="34">
        <f t="shared" si="489"/>
        <v>1.140653311393347E-5</v>
      </c>
      <c r="BG522" s="53">
        <f t="shared" si="490"/>
        <v>6.482161958970889E-3</v>
      </c>
      <c r="BH522" s="32">
        <v>5.7503467022046451E-5</v>
      </c>
      <c r="BI522" s="33">
        <v>2.8846924668202156E-5</v>
      </c>
      <c r="BJ522" s="33"/>
      <c r="BK522" s="33">
        <v>4.9027835099413331E-5</v>
      </c>
      <c r="BL522" s="33">
        <v>4.8185101206854597E-6</v>
      </c>
      <c r="BM522" s="33">
        <v>5.3467639698157043E-5</v>
      </c>
      <c r="BN522" s="33">
        <v>5.729126930531514E-5</v>
      </c>
      <c r="BO522" s="33">
        <v>2.3405974891277381E-4</v>
      </c>
      <c r="BP522" s="33">
        <v>1.5332959603875373E-5</v>
      </c>
      <c r="BQ522" s="35">
        <v>6.4860883854608309E-3</v>
      </c>
      <c r="BR522" s="32">
        <v>5.0015368405653682E-5</v>
      </c>
      <c r="BS522" s="33">
        <v>2.1358826051809388E-5</v>
      </c>
      <c r="BT522" s="33"/>
      <c r="BU522" s="33">
        <v>4.1539736483020562E-5</v>
      </c>
      <c r="BV522" s="33">
        <v>-2.6695884957073091E-6</v>
      </c>
      <c r="BW522" s="33">
        <v>4.5979541081764275E-5</v>
      </c>
      <c r="BX522" s="33">
        <v>4.9803170688922371E-5</v>
      </c>
      <c r="BY522" s="33">
        <v>2.2657165029638104E-4</v>
      </c>
      <c r="BZ522" s="33">
        <v>7.8448609874826047E-6</v>
      </c>
      <c r="CA522" s="35">
        <v>6.4786002868444381E-3</v>
      </c>
      <c r="CB522" s="52">
        <v>5.3577040532104547E-5</v>
      </c>
      <c r="CC522" s="34">
        <v>2.4920498178260253E-5</v>
      </c>
      <c r="CD522" s="34"/>
      <c r="CE522" s="34">
        <v>4.5101408609471427E-5</v>
      </c>
      <c r="CF522" s="34">
        <v>8.9208363074355645E-7</v>
      </c>
      <c r="CG522" s="34">
        <v>4.954121320821514E-5</v>
      </c>
      <c r="CH522" s="34">
        <v>5.3364842815373237E-5</v>
      </c>
      <c r="CI522" s="34">
        <v>2.3013332242283191E-4</v>
      </c>
      <c r="CJ522" s="34">
        <v>1.140653311393347E-5</v>
      </c>
      <c r="CK522" s="53">
        <v>6.482161958970889E-3</v>
      </c>
      <c r="CL522" s="33">
        <v>0</v>
      </c>
      <c r="CM522" s="33">
        <f t="shared" ref="CM522:CM537" si="506">(D522/D$767)/($C522/$C$767)-1</f>
        <v>5.7427815369019974E-3</v>
      </c>
      <c r="CN522" s="33">
        <f t="shared" ref="CN522:CN585" si="507">(E522/E$767)/($C522/$C$767)-1</f>
        <v>2.8643764375793079E-3</v>
      </c>
      <c r="CO522" s="33">
        <f t="shared" ref="CO522:CO585" si="508">(F522/F$767)/($C522/$C$767)-1</f>
        <v>2.3335076003048183E-3</v>
      </c>
      <c r="CP522" s="33">
        <f t="shared" ref="CP522:CP585" si="509">(G522/G$767)/($C522/$C$767)-1</f>
        <v>2.3394440519959314E-3</v>
      </c>
      <c r="CQ522" s="33"/>
      <c r="CR522" s="33">
        <f t="shared" ref="CR522:CR585" si="510">(I522/I$767)/($C522/$C$767)-1</f>
        <v>1.9614673299732654E-3</v>
      </c>
      <c r="CS522" s="33">
        <f t="shared" ref="CS522:CS585" si="511">(J522/J$767)/($C522/$C$767)-1</f>
        <v>4.8507493528719969E-3</v>
      </c>
      <c r="CT522" s="33">
        <f t="shared" ref="CT522:CT585" si="512">(K522/K$767)/($C522/$C$767)-1</f>
        <v>5.1739870729159421E-3</v>
      </c>
      <c r="CU522" s="33">
        <f t="shared" ref="CU522:CU585" si="513">(L522/L$767)/($C522/$C$767)-1</f>
        <v>2.2076567669748748E-3</v>
      </c>
      <c r="CV522" s="33">
        <f t="shared" ref="CV522:CV585" si="514">(M522/M$767)/($C522/$C$767)-1</f>
        <v>3.3274030155623358E-3</v>
      </c>
      <c r="CW522" s="33">
        <f t="shared" ref="CW522:CW585" si="515">(N522/N$767)/($C522/$C$767)-1</f>
        <v>4.0113870329703261E-3</v>
      </c>
      <c r="CX522" s="35">
        <f t="shared" ref="CX522:CX585" si="516">(O522/O$767)/($C522/$C$767)-1</f>
        <v>7.5437660786814575E-3</v>
      </c>
    </row>
    <row r="523" spans="1:102" x14ac:dyDescent="0.3">
      <c r="A523" s="21">
        <v>43453</v>
      </c>
      <c r="B523" s="22">
        <v>2506.96</v>
      </c>
      <c r="C523" s="23">
        <v>4440.26</v>
      </c>
      <c r="D523" s="23">
        <v>4981.92</v>
      </c>
      <c r="E523" s="23">
        <f t="shared" si="491"/>
        <v>4414.4871109088117</v>
      </c>
      <c r="F523" s="23">
        <f>VLOOKUP($A523,Data!S$7:T$800,2,0)</f>
        <v>245.02458799999999</v>
      </c>
      <c r="G523" s="23">
        <f>VLOOKUP($A523,Data!V$7:Y$800,4,0)</f>
        <v>24.167058439886802</v>
      </c>
      <c r="H523" s="23" t="e">
        <f>VLOOKUP($A523,Data!P$7:Q$800,2,0)</f>
        <v>#N/A</v>
      </c>
      <c r="I523" s="23">
        <f>VLOOKUP($A523,Data!K$7:N$800,4,0)</f>
        <v>46.031059853914584</v>
      </c>
      <c r="J523" s="23">
        <f>VLOOKUP($A523,Data!AA$7:AB$800,2,0)</f>
        <v>449.36149999999998</v>
      </c>
      <c r="K523" s="23">
        <f>VLOOKUP($A523,Data!AD$7:AE$800,2,0)</f>
        <v>45.400799999999997</v>
      </c>
      <c r="L523" s="23">
        <f>VLOOKUP($A523,Data!AL$7:AO$800,4,0)</f>
        <v>242.74733291935542</v>
      </c>
      <c r="M523" s="23">
        <f>VLOOKUP($A523,Data!AG$7:AJ$800,4,0)</f>
        <v>24.510084044487659</v>
      </c>
      <c r="N523" s="23">
        <f>VLOOKUP($A523,Data!AQ$7:AU$800,5,0)</f>
        <v>24.657600653737823</v>
      </c>
      <c r="O523" s="24">
        <f>VLOOKUP($A523,Data!AQ$7:AW$800,7,0)</f>
        <v>24.567795349308163</v>
      </c>
      <c r="P523" s="32">
        <f t="shared" ref="P523:P586" si="517">B523/B524-1</f>
        <v>-1.5395733182517968E-2</v>
      </c>
      <c r="Q523" s="33">
        <f t="shared" si="504"/>
        <v>-1.5332416729498255E-2</v>
      </c>
      <c r="R523" s="33">
        <f t="shared" si="505"/>
        <v>-1.5303169739001699E-2</v>
      </c>
      <c r="S523" s="34">
        <f t="shared" ref="S523:S586" si="518">R523-IF(R523&gt;P523+0.000001,(R523-P523)*$C$1,0)</f>
        <v>-1.531705425552914E-2</v>
      </c>
      <c r="T523" s="33">
        <f t="shared" ref="T523:T586" si="519">F523/IFERROR(F524,IFERROR(F525,F526))-1</f>
        <v>-1.5303778360805986E-2</v>
      </c>
      <c r="U523" s="33">
        <f t="shared" si="492"/>
        <v>-1.5311424514314442E-2</v>
      </c>
      <c r="V523" s="33" t="e">
        <f t="shared" si="493"/>
        <v>#N/A</v>
      </c>
      <c r="W523" s="33">
        <f t="shared" si="494"/>
        <v>-1.5260878531656141E-2</v>
      </c>
      <c r="X523" s="33">
        <f t="shared" si="495"/>
        <v>-1.5306567420465211E-2</v>
      </c>
      <c r="Y523" s="33">
        <f t="shared" si="496"/>
        <v>-1.5316546294488975E-2</v>
      </c>
      <c r="Z523" s="33">
        <f t="shared" si="497"/>
        <v>-1.5314949864868144E-2</v>
      </c>
      <c r="AA523" s="33">
        <f t="shared" si="498"/>
        <v>-1.5265362693493545E-2</v>
      </c>
      <c r="AB523" s="33">
        <f t="shared" si="499"/>
        <v>-1.5320869839588358E-2</v>
      </c>
      <c r="AC523" s="35">
        <f t="shared" si="500"/>
        <v>-1.9468035006938944E-2</v>
      </c>
      <c r="AD523" s="32">
        <f t="shared" ref="AD523:AD586" si="520">1+T523-$C523/IF(ISNUMBER(F524),$C524,IF(ISNUMBER(F525),$C525,$C526))</f>
        <v>2.8638368692268656E-5</v>
      </c>
      <c r="AE523" s="33">
        <f t="shared" ref="AE523:AE586" si="521">1+U523-$C523/IF(ISNUMBER(G524),$C524,IF(ISNUMBER(G525),$C525,$C526))</f>
        <v>2.0992215183812668E-5</v>
      </c>
      <c r="AF523" s="33" t="e">
        <f t="shared" ref="AF523:AF586" si="522">1+V523-$C523/IF(ISNUMBER(H524),$C524,IF(ISNUMBER(H525),$C525,$C526))</f>
        <v>#N/A</v>
      </c>
      <c r="AG523" s="33">
        <f t="shared" ref="AG523:AG586" si="523">1+W523-$C523/IF(ISNUMBER(I524),$C524,IF(ISNUMBER(I525),$C525,$C526))</f>
        <v>7.1538197842113682E-5</v>
      </c>
      <c r="AH523" s="33">
        <f t="shared" ref="AH523:AH586" si="524">1+X523-$C523/IF(ISNUMBER(J524),$C524,IF(ISNUMBER(J525),$C525,$C526))</f>
        <v>2.584930903304361E-5</v>
      </c>
      <c r="AI523" s="33">
        <f t="shared" ref="AI523:AI586" si="525">1+Y523-$C523/IF(ISNUMBER(K524),$C524,IF(ISNUMBER(K525),$C525,$C526))</f>
        <v>1.587043500927976E-5</v>
      </c>
      <c r="AJ523" s="33">
        <f t="shared" ref="AJ523:AJ586" si="526">1+Z523-$C523/IF(ISNUMBER(L524),$C524,IF(ISNUMBER(L525),$C525,$C526))</f>
        <v>1.7466864630111267E-5</v>
      </c>
      <c r="AK523" s="33">
        <f t="shared" ref="AK523:AK586" si="527">1+AA523-$C523/IF(ISNUMBER(M524),$C524,IF(ISNUMBER(M525),$C525,$C526))</f>
        <v>6.7054036004710049E-5</v>
      </c>
      <c r="AL523" s="33">
        <f t="shared" ref="AL523:AL586" si="528">1+AB523-$C523/IF(ISNUMBER(N524),$C524,IF(ISNUMBER(N525),$C525,$C526))</f>
        <v>1.154688990989694E-5</v>
      </c>
      <c r="AM523" s="35">
        <f t="shared" ref="AM523:AM586" si="529">1+AC523-$C523/IF(ISNUMBER(O524),$C524,IF(ISNUMBER(O525),$C525,$C526))</f>
        <v>-4.1356182774406891E-3</v>
      </c>
      <c r="AN523" s="52">
        <f t="shared" ref="AN523:AN586" si="530">1+T523-$D523/IF(ISNUMBER(F524),$D524,IF(ISNUMBER(F525),$D525,$D526))</f>
        <v>-6.086218042877789E-7</v>
      </c>
      <c r="AO523" s="34">
        <f t="shared" ref="AO523:AO586" si="531">1+U523-$D523/IF(ISNUMBER(G524),$D524,IF(ISNUMBER(G525),$D525,$D526))</f>
        <v>-8.2547753127437673E-6</v>
      </c>
      <c r="AP523" s="34" t="e">
        <f t="shared" ref="AP523:AP586" si="532">1+V523-$D523/IF(ISNUMBER(H524),$D524,IF(ISNUMBER(H525),$D525,$D526))</f>
        <v>#N/A</v>
      </c>
      <c r="AQ523" s="34">
        <f t="shared" ref="AQ523:AQ586" si="533">1+W523-$D523/IF(ISNUMBER(I524),$D524,IF(ISNUMBER(I525),$D525,$D526))</f>
        <v>4.2291207345557247E-5</v>
      </c>
      <c r="AR523" s="34">
        <f t="shared" ref="AR523:AR586" si="534">1+X523-$D523/IF(ISNUMBER(J524),$D524,IF(ISNUMBER(J525),$D525,$D526))</f>
        <v>-3.397681463512825E-6</v>
      </c>
      <c r="AS523" s="34">
        <f t="shared" ref="AS523:AS586" si="535">1+Y523-$D523/IF(ISNUMBER(K524),$D524,IF(ISNUMBER(K525),$D525,$D526))</f>
        <v>-1.3376555487276676E-5</v>
      </c>
      <c r="AT523" s="34">
        <f t="shared" ref="AT523:AT586" si="536">1+Z523-$D523/IF(ISNUMBER(L524),$D524,IF(ISNUMBER(L525),$D525,$D526))</f>
        <v>-1.1780125866445168E-5</v>
      </c>
      <c r="AU523" s="34">
        <f t="shared" ref="AU523:AU586" si="537">1+AA523-$D523/IF(ISNUMBER(M524),$D524,IF(ISNUMBER(M525),$D525,$D526))</f>
        <v>3.7807045508153614E-5</v>
      </c>
      <c r="AV523" s="34">
        <f t="shared" ref="AV523:AV586" si="538">1+AB523-$D523/IF(ISNUMBER(N524),$D524,IF(ISNUMBER(N525),$D525,$D526))</f>
        <v>-1.7700100586659495E-5</v>
      </c>
      <c r="AW523" s="53">
        <f t="shared" ref="AW523:AW586" si="539">1+AC523-$D523/IF(ISNUMBER(O524),$D524,IF(ISNUMBER(O525),$D525,$D526))</f>
        <v>-4.1648652679372455E-3</v>
      </c>
      <c r="AX523" s="52">
        <f t="shared" ref="AX523:AX586" si="540">1+T523-$E523/IF(ISNUMBER(F524),$E524,IF(ISNUMBER(F525),$E525,$E526))</f>
        <v>1.3275894723219217E-5</v>
      </c>
      <c r="AY523" s="34">
        <f t="shared" ref="AY523:AY586" si="541">1+U523-$E523/IF(ISNUMBER(G524),$E524,IF(ISNUMBER(G525),$E525,$E526))</f>
        <v>5.6297412147632286E-6</v>
      </c>
      <c r="AZ523" s="34" t="e">
        <f t="shared" ref="AZ523:AZ586" si="542">1+V523-$E523/IF(ISNUMBER(H524),$E524,IF(ISNUMBER(H525),$E525,$E526))</f>
        <v>#N/A</v>
      </c>
      <c r="BA523" s="34">
        <f t="shared" ref="BA523:BA586" si="543">1+W523-$E523/IF(ISNUMBER(I524),$E524,IF(ISNUMBER(I525),$E525,$E526))</f>
        <v>5.6175723873064243E-5</v>
      </c>
      <c r="BB523" s="34">
        <f t="shared" ref="BB523:BB586" si="544">1+X523-$E523/IF(ISNUMBER(J524),$E524,IF(ISNUMBER(J525),$E525,$E526))</f>
        <v>1.0486835063994171E-5</v>
      </c>
      <c r="BC523" s="34">
        <f t="shared" ref="BC523:BC586" si="545">1+Y523-$E523/IF(ISNUMBER(K524),$E524,IF(ISNUMBER(K525),$E525,$E526))</f>
        <v>5.0796104023032029E-7</v>
      </c>
      <c r="BD523" s="34">
        <f t="shared" ref="BD523:BD586" si="546">1+Z523-$E523/IF(ISNUMBER(L524),$E524,IF(ISNUMBER(L525),$E525,$E526))</f>
        <v>2.1043906610618279E-6</v>
      </c>
      <c r="BE523" s="34">
        <f t="shared" ref="BE523:BE586" si="547">1+AA523-$E523/IF(ISNUMBER(M524),$E524,IF(ISNUMBER(M525),$E525,$E526))</f>
        <v>5.169156203566061E-5</v>
      </c>
      <c r="BF523" s="34">
        <f t="shared" ref="BF523:BF586" si="548">1+AB523-$E523/IF(ISNUMBER(N524),$E524,IF(ISNUMBER(N525),$E525,$E526))</f>
        <v>-3.8155840591524992E-6</v>
      </c>
      <c r="BG523" s="53">
        <f t="shared" ref="BG523:BG586" si="549">1+AC523-$E523/IF(ISNUMBER(O524),$E524,IF(ISNUMBER(O525),$E525,$E526))</f>
        <v>-4.1509807514097385E-3</v>
      </c>
      <c r="BH523" s="32">
        <v>2.8638368692268656E-5</v>
      </c>
      <c r="BI523" s="33">
        <v>2.0992215183812668E-5</v>
      </c>
      <c r="BJ523" s="33"/>
      <c r="BK523" s="33">
        <v>7.1538197842113682E-5</v>
      </c>
      <c r="BL523" s="33">
        <v>2.584930903304361E-5</v>
      </c>
      <c r="BM523" s="33">
        <v>1.587043500927976E-5</v>
      </c>
      <c r="BN523" s="33">
        <v>1.7466864630111267E-5</v>
      </c>
      <c r="BO523" s="33">
        <v>6.7054036004710049E-5</v>
      </c>
      <c r="BP523" s="33">
        <v>1.154688990989694E-5</v>
      </c>
      <c r="BQ523" s="35">
        <v>-4.1356182774406891E-3</v>
      </c>
      <c r="BR523" s="32">
        <v>-6.086218042877789E-7</v>
      </c>
      <c r="BS523" s="33">
        <v>-8.2547753127437673E-6</v>
      </c>
      <c r="BT523" s="33"/>
      <c r="BU523" s="33">
        <v>4.2291207345557247E-5</v>
      </c>
      <c r="BV523" s="33">
        <v>-3.397681463512825E-6</v>
      </c>
      <c r="BW523" s="33">
        <v>-1.3376555487276676E-5</v>
      </c>
      <c r="BX523" s="33">
        <v>-1.1780125866445168E-5</v>
      </c>
      <c r="BY523" s="33">
        <v>3.7807045508153614E-5</v>
      </c>
      <c r="BZ523" s="33">
        <v>-1.7700100586659495E-5</v>
      </c>
      <c r="CA523" s="35">
        <v>-4.1648652679372455E-3</v>
      </c>
      <c r="CB523" s="52">
        <v>1.3275894723219217E-5</v>
      </c>
      <c r="CC523" s="34">
        <v>5.6297412147632286E-6</v>
      </c>
      <c r="CD523" s="34"/>
      <c r="CE523" s="34">
        <v>5.6175723873064243E-5</v>
      </c>
      <c r="CF523" s="34">
        <v>1.0486835063994171E-5</v>
      </c>
      <c r="CG523" s="34">
        <v>5.0796104023032029E-7</v>
      </c>
      <c r="CH523" s="34">
        <v>2.1043906610618279E-6</v>
      </c>
      <c r="CI523" s="34">
        <v>5.169156203566061E-5</v>
      </c>
      <c r="CJ523" s="34">
        <v>-3.8155840591524992E-6</v>
      </c>
      <c r="CK523" s="53">
        <v>-4.1509807514097385E-3</v>
      </c>
      <c r="CL523" s="33">
        <v>0</v>
      </c>
      <c r="CM523" s="33">
        <f t="shared" si="506"/>
        <v>5.7351299357080165E-3</v>
      </c>
      <c r="CN523" s="33">
        <f t="shared" si="507"/>
        <v>2.860375745798116E-3</v>
      </c>
      <c r="CO523" s="33">
        <f t="shared" si="508"/>
        <v>2.2749507029689031E-3</v>
      </c>
      <c r="CP523" s="33">
        <f t="shared" si="509"/>
        <v>2.3100676390919173E-3</v>
      </c>
      <c r="CQ523" s="33"/>
      <c r="CR523" s="33">
        <f t="shared" si="510"/>
        <v>1.9115594347345333E-3</v>
      </c>
      <c r="CS523" s="33">
        <f t="shared" si="511"/>
        <v>4.8458299843152641E-3</v>
      </c>
      <c r="CT523" s="33">
        <f t="shared" si="512"/>
        <v>5.1193854171316389E-3</v>
      </c>
      <c r="CU523" s="33">
        <f t="shared" si="513"/>
        <v>2.1493232672666895E-3</v>
      </c>
      <c r="CV523" s="33">
        <f t="shared" si="514"/>
        <v>3.088861873754345E-3</v>
      </c>
      <c r="CW523" s="33">
        <f t="shared" si="515"/>
        <v>3.9957463751381095E-3</v>
      </c>
      <c r="CX523" s="35">
        <f t="shared" si="516"/>
        <v>9.4760340891708594E-4</v>
      </c>
    </row>
    <row r="524" spans="1:102" x14ac:dyDescent="0.3">
      <c r="A524" s="21">
        <v>43452</v>
      </c>
      <c r="B524" s="22">
        <v>2546.16</v>
      </c>
      <c r="C524" s="23">
        <v>4509.3999999999996</v>
      </c>
      <c r="D524" s="23">
        <v>5059.3440000000001</v>
      </c>
      <c r="E524" s="23">
        <f t="shared" ref="E524:E587" si="550">E523/(1+S523)</f>
        <v>4483.1558523350204</v>
      </c>
      <c r="F524" s="23">
        <f>VLOOKUP($A524,Data!S$7:T$800,2,0)</f>
        <v>248.83266800000001</v>
      </c>
      <c r="G524" s="23">
        <f>VLOOKUP($A524,Data!V$7:Y$800,4,0)</f>
        <v>24.542844348495358</v>
      </c>
      <c r="H524" s="23" t="e">
        <f>VLOOKUP($A524,Data!P$7:Q$800,2,0)</f>
        <v>#N/A</v>
      </c>
      <c r="I524" s="23">
        <f>VLOOKUP($A524,Data!K$7:N$800,4,0)</f>
        <v>46.744420781493581</v>
      </c>
      <c r="J524" s="23">
        <f>VLOOKUP($A524,Data!AA$7:AB$800,2,0)</f>
        <v>456.34660000000002</v>
      </c>
      <c r="K524" s="23">
        <f>VLOOKUP($A524,Data!AD$7:AE$800,2,0)</f>
        <v>46.106999999999999</v>
      </c>
      <c r="L524" s="23">
        <f>VLOOKUP($A524,Data!AL$7:AO$800,4,0)</f>
        <v>246.52281751006814</v>
      </c>
      <c r="M524" s="23">
        <f>VLOOKUP($A524,Data!AG$7:AJ$800,4,0)</f>
        <v>24.890039525296704</v>
      </c>
      <c r="N524" s="23">
        <f>VLOOKUP($A524,Data!AQ$7:AU$800,5,0)</f>
        <v>25.041254453845198</v>
      </c>
      <c r="O524" s="24">
        <f>VLOOKUP($A524,Data!AQ$7:AW$800,7,0)</f>
        <v>25.055578223278037</v>
      </c>
      <c r="P524" s="32">
        <f t="shared" si="517"/>
        <v>8.6412091408138991E-5</v>
      </c>
      <c r="Q524" s="33">
        <f t="shared" si="504"/>
        <v>1.3307310149035523E-4</v>
      </c>
      <c r="R524" s="33">
        <f t="shared" si="505"/>
        <v>1.5162366807897065E-4</v>
      </c>
      <c r="S524" s="34">
        <f t="shared" si="518"/>
        <v>1.418419315783459E-4</v>
      </c>
      <c r="T524" s="33">
        <f t="shared" si="519"/>
        <v>1.0116254615444298E-4</v>
      </c>
      <c r="U524" s="33">
        <f t="shared" si="492"/>
        <v>1.2428578608436602E-4</v>
      </c>
      <c r="V524" s="33" t="e">
        <f t="shared" si="493"/>
        <v>#N/A</v>
      </c>
      <c r="W524" s="33">
        <f t="shared" si="494"/>
        <v>2.0627062706290999E-4</v>
      </c>
      <c r="X524" s="33">
        <f t="shared" si="495"/>
        <v>1.4903175384528566E-4</v>
      </c>
      <c r="Y524" s="33">
        <f t="shared" si="496"/>
        <v>1.4750478305947112E-4</v>
      </c>
      <c r="Z524" s="33">
        <f t="shared" si="497"/>
        <v>1.1775798191782094E-4</v>
      </c>
      <c r="AA524" s="33">
        <f t="shared" si="498"/>
        <v>1.0902238073740023E-4</v>
      </c>
      <c r="AB524" s="33">
        <f t="shared" si="499"/>
        <v>1.4307219826803497E-4</v>
      </c>
      <c r="AC524" s="35">
        <f t="shared" si="500"/>
        <v>-2.4609852917900632E-4</v>
      </c>
      <c r="AD524" s="32">
        <f t="shared" si="520"/>
        <v>-3.191055533591225E-5</v>
      </c>
      <c r="AE524" s="33">
        <f t="shared" si="521"/>
        <v>-8.7873154059892045E-6</v>
      </c>
      <c r="AF524" s="33" t="e">
        <f t="shared" si="522"/>
        <v>#N/A</v>
      </c>
      <c r="AG524" s="33">
        <f t="shared" si="523"/>
        <v>7.3197525572554767E-5</v>
      </c>
      <c r="AH524" s="33">
        <f t="shared" si="524"/>
        <v>1.5958652354930436E-5</v>
      </c>
      <c r="AI524" s="33">
        <f t="shared" si="525"/>
        <v>1.4431681569115895E-5</v>
      </c>
      <c r="AJ524" s="33">
        <f t="shared" si="526"/>
        <v>-1.5315119572534286E-5</v>
      </c>
      <c r="AK524" s="33">
        <f t="shared" si="527"/>
        <v>-2.4050720752955002E-5</v>
      </c>
      <c r="AL524" s="33">
        <f t="shared" si="528"/>
        <v>9.999096777679739E-6</v>
      </c>
      <c r="AM524" s="35">
        <f t="shared" si="529"/>
        <v>-3.7917163066936155E-4</v>
      </c>
      <c r="AN524" s="52">
        <f t="shared" si="530"/>
        <v>-5.0461121924527674E-5</v>
      </c>
      <c r="AO524" s="34">
        <f t="shared" si="531"/>
        <v>-2.7337881994604629E-5</v>
      </c>
      <c r="AP524" s="34" t="e">
        <f t="shared" si="532"/>
        <v>#N/A</v>
      </c>
      <c r="AQ524" s="34">
        <f t="shared" si="533"/>
        <v>5.4646958983939342E-5</v>
      </c>
      <c r="AR524" s="34">
        <f t="shared" si="534"/>
        <v>-2.5919142336849887E-6</v>
      </c>
      <c r="AS524" s="34">
        <f t="shared" si="535"/>
        <v>-4.1188850194995297E-6</v>
      </c>
      <c r="AT524" s="34">
        <f t="shared" si="536"/>
        <v>-3.3865686161149711E-5</v>
      </c>
      <c r="AU524" s="34">
        <f t="shared" si="537"/>
        <v>-4.2601287341570426E-5</v>
      </c>
      <c r="AV524" s="34">
        <f t="shared" si="538"/>
        <v>-8.5514698109356857E-6</v>
      </c>
      <c r="AW524" s="53">
        <f t="shared" si="539"/>
        <v>-3.9772219725797697E-4</v>
      </c>
      <c r="AX524" s="52">
        <f t="shared" si="540"/>
        <v>-4.0679385423958436E-5</v>
      </c>
      <c r="AY524" s="34">
        <f t="shared" si="541"/>
        <v>-1.7556145494035391E-5</v>
      </c>
      <c r="AZ524" s="34" t="e">
        <f t="shared" si="542"/>
        <v>#N/A</v>
      </c>
      <c r="BA524" s="34">
        <f t="shared" si="543"/>
        <v>6.442869548450858E-5</v>
      </c>
      <c r="BB524" s="34">
        <f t="shared" si="544"/>
        <v>7.1898222668842493E-6</v>
      </c>
      <c r="BC524" s="34">
        <f t="shared" si="545"/>
        <v>5.6628514810697084E-6</v>
      </c>
      <c r="BD524" s="34">
        <f t="shared" si="546"/>
        <v>-2.4083949660580473E-5</v>
      </c>
      <c r="BE524" s="34">
        <f t="shared" si="547"/>
        <v>-3.2819550841001188E-5</v>
      </c>
      <c r="BF524" s="34">
        <f t="shared" si="548"/>
        <v>1.2302666896335523E-6</v>
      </c>
      <c r="BG524" s="53">
        <f t="shared" si="549"/>
        <v>-3.8794046075740773E-4</v>
      </c>
      <c r="BH524" s="32">
        <v>-3.191055533591225E-5</v>
      </c>
      <c r="BI524" s="33">
        <v>-8.7873154059892045E-6</v>
      </c>
      <c r="BJ524" s="33"/>
      <c r="BK524" s="33">
        <v>7.3197525572554767E-5</v>
      </c>
      <c r="BL524" s="33">
        <v>1.5958652354930436E-5</v>
      </c>
      <c r="BM524" s="33">
        <v>1.4431681569115895E-5</v>
      </c>
      <c r="BN524" s="33">
        <v>-1.5315119572534286E-5</v>
      </c>
      <c r="BO524" s="33">
        <v>-2.4050720752955002E-5</v>
      </c>
      <c r="BP524" s="33">
        <v>9.999096777679739E-6</v>
      </c>
      <c r="BQ524" s="35">
        <v>-3.7917163066936155E-4</v>
      </c>
      <c r="BR524" s="32">
        <v>-5.0461121924527674E-5</v>
      </c>
      <c r="BS524" s="33">
        <v>-2.7337881994604629E-5</v>
      </c>
      <c r="BT524" s="33"/>
      <c r="BU524" s="33">
        <v>5.4646958983939342E-5</v>
      </c>
      <c r="BV524" s="33">
        <v>-2.5919142336849887E-6</v>
      </c>
      <c r="BW524" s="33">
        <v>-4.1188850194995297E-6</v>
      </c>
      <c r="BX524" s="33">
        <v>-3.3865686161149711E-5</v>
      </c>
      <c r="BY524" s="33">
        <v>-4.2601287341570426E-5</v>
      </c>
      <c r="BZ524" s="33">
        <v>-8.5514698109356857E-6</v>
      </c>
      <c r="CA524" s="35">
        <v>-3.9772219725797697E-4</v>
      </c>
      <c r="CB524" s="52">
        <v>-4.0679385423958436E-5</v>
      </c>
      <c r="CC524" s="34">
        <v>-1.7556145494035391E-5</v>
      </c>
      <c r="CD524" s="34"/>
      <c r="CE524" s="34">
        <v>6.442869548450858E-5</v>
      </c>
      <c r="CF524" s="34">
        <v>7.1898222668842493E-6</v>
      </c>
      <c r="CG524" s="34">
        <v>5.6628514810697084E-6</v>
      </c>
      <c r="CH524" s="34">
        <v>-2.4083949660580473E-5</v>
      </c>
      <c r="CI524" s="34">
        <v>-3.2819550841001188E-5</v>
      </c>
      <c r="CJ524" s="34">
        <v>1.2302666896335523E-6</v>
      </c>
      <c r="CK524" s="53">
        <v>-3.8794046075740773E-4</v>
      </c>
      <c r="CL524" s="33">
        <v>0</v>
      </c>
      <c r="CM524" s="33">
        <f t="shared" si="506"/>
        <v>5.7052580757777083E-3</v>
      </c>
      <c r="CN524" s="33">
        <f t="shared" si="507"/>
        <v>2.844729677707214E-3</v>
      </c>
      <c r="CO524" s="33">
        <f t="shared" si="508"/>
        <v>2.2458010840931131E-3</v>
      </c>
      <c r="CP524" s="33">
        <f t="shared" si="509"/>
        <v>2.2886997577691304E-3</v>
      </c>
      <c r="CQ524" s="33"/>
      <c r="CR524" s="33">
        <f t="shared" si="510"/>
        <v>1.8387737133220838E-3</v>
      </c>
      <c r="CS524" s="33">
        <f t="shared" si="511"/>
        <v>4.8194516522066522E-3</v>
      </c>
      <c r="CT524" s="33">
        <f t="shared" si="512"/>
        <v>5.1031856101551032E-3</v>
      </c>
      <c r="CU524" s="33">
        <f t="shared" si="513"/>
        <v>2.1315466121154536E-3</v>
      </c>
      <c r="CV524" s="33">
        <f t="shared" si="514"/>
        <v>3.0205580342101968E-3</v>
      </c>
      <c r="CW524" s="33">
        <f t="shared" si="515"/>
        <v>3.9839729679456148E-3</v>
      </c>
      <c r="CX524" s="35">
        <f t="shared" si="516"/>
        <v>5.1693293201651169E-3</v>
      </c>
    </row>
    <row r="525" spans="1:102" x14ac:dyDescent="0.3">
      <c r="A525" s="21">
        <v>43451</v>
      </c>
      <c r="B525" s="22">
        <v>2545.94</v>
      </c>
      <c r="C525" s="23">
        <v>4508.8</v>
      </c>
      <c r="D525" s="23">
        <v>5058.5770000000002</v>
      </c>
      <c r="E525" s="23">
        <f t="shared" si="550"/>
        <v>4482.5200430337773</v>
      </c>
      <c r="F525" s="23">
        <f>VLOOKUP($A525,Data!S$7:T$800,2,0)</f>
        <v>248.80749800000001</v>
      </c>
      <c r="G525" s="23">
        <f>VLOOKUP($A525,Data!V$7:Y$800,4,0)</f>
        <v>24.539794400857897</v>
      </c>
      <c r="H525" s="23" t="e">
        <f>VLOOKUP($A525,Data!P$7:Q$800,2,0)</f>
        <v>#N/A</v>
      </c>
      <c r="I525" s="23">
        <f>VLOOKUP($A525,Data!K$7:N$800,4,0)</f>
        <v>46.734780768958721</v>
      </c>
      <c r="J525" s="23">
        <f>VLOOKUP($A525,Data!AA$7:AB$800,2,0)</f>
        <v>456.27859999999998</v>
      </c>
      <c r="K525" s="23">
        <f>VLOOKUP($A525,Data!AD$7:AE$800,2,0)</f>
        <v>46.100200000000001</v>
      </c>
      <c r="L525" s="23">
        <f>VLOOKUP($A525,Data!AL$7:AO$800,4,0)</f>
        <v>246.49379089869666</v>
      </c>
      <c r="M525" s="23">
        <f>VLOOKUP($A525,Data!AG$7:AJ$800,4,0)</f>
        <v>24.88732624973877</v>
      </c>
      <c r="N525" s="23">
        <f>VLOOKUP($A525,Data!AQ$7:AU$800,5,0)</f>
        <v>25.037672259035581</v>
      </c>
      <c r="O525" s="24">
        <f>VLOOKUP($A525,Data!AQ$7:AW$800,7,0)</f>
        <v>25.061745882078274</v>
      </c>
      <c r="P525" s="32">
        <f t="shared" si="517"/>
        <v>-2.0773476413007863E-2</v>
      </c>
      <c r="Q525" s="33">
        <f t="shared" si="504"/>
        <v>-2.0735100243904125E-2</v>
      </c>
      <c r="R525" s="33">
        <f t="shared" si="505"/>
        <v>-2.0718785535548401E-2</v>
      </c>
      <c r="S525" s="34">
        <f t="shared" si="518"/>
        <v>-2.0726989167167319E-2</v>
      </c>
      <c r="T525" s="33">
        <f t="shared" si="519"/>
        <v>-2.0715370581190884E-2</v>
      </c>
      <c r="U525" s="33">
        <f t="shared" si="492"/>
        <v>-2.0722716065458835E-2</v>
      </c>
      <c r="V525" s="33" t="e">
        <f t="shared" si="493"/>
        <v>#N/A</v>
      </c>
      <c r="W525" s="33">
        <f t="shared" si="494"/>
        <v>-2.080387800444361E-2</v>
      </c>
      <c r="X525" s="33">
        <f t="shared" si="495"/>
        <v>-2.072435885879309E-2</v>
      </c>
      <c r="Y525" s="33">
        <f t="shared" si="496"/>
        <v>-2.072610401500552E-2</v>
      </c>
      <c r="Z525" s="33">
        <f t="shared" si="497"/>
        <v>-2.0716705923459089E-2</v>
      </c>
      <c r="AA525" s="33">
        <f t="shared" si="498"/>
        <v>-2.0607706153329852E-2</v>
      </c>
      <c r="AB525" s="33">
        <f t="shared" si="499"/>
        <v>-2.0699990410422808E-2</v>
      </c>
      <c r="AC525" s="35">
        <f t="shared" si="500"/>
        <v>-2.0252715486576367E-2</v>
      </c>
      <c r="AD525" s="32">
        <f t="shared" si="520"/>
        <v>1.9729662713241503E-5</v>
      </c>
      <c r="AE525" s="33">
        <f t="shared" si="521"/>
        <v>1.2384178445290495E-5</v>
      </c>
      <c r="AF525" s="33" t="e">
        <f t="shared" si="522"/>
        <v>#N/A</v>
      </c>
      <c r="AG525" s="33">
        <f t="shared" si="523"/>
        <v>-6.8777760539484589E-5</v>
      </c>
      <c r="AH525" s="33">
        <f t="shared" si="524"/>
        <v>1.0741385111034951E-5</v>
      </c>
      <c r="AI525" s="33">
        <f t="shared" si="525"/>
        <v>8.9962288986056294E-6</v>
      </c>
      <c r="AJ525" s="33">
        <f t="shared" si="526"/>
        <v>1.8394320445036527E-5</v>
      </c>
      <c r="AK525" s="33">
        <f t="shared" si="527"/>
        <v>1.273940905742732E-4</v>
      </c>
      <c r="AL525" s="33">
        <f t="shared" si="528"/>
        <v>3.5109833481317132E-5</v>
      </c>
      <c r="AM525" s="35">
        <f t="shared" si="529"/>
        <v>4.8238475732775843E-4</v>
      </c>
      <c r="AN525" s="52">
        <f t="shared" si="530"/>
        <v>3.4149543575168195E-6</v>
      </c>
      <c r="AO525" s="34">
        <f t="shared" si="531"/>
        <v>-3.9305299104341884E-6</v>
      </c>
      <c r="AP525" s="34" t="e">
        <f t="shared" si="532"/>
        <v>#N/A</v>
      </c>
      <c r="AQ525" s="34">
        <f t="shared" si="533"/>
        <v>-8.5092468895209272E-5</v>
      </c>
      <c r="AR525" s="34">
        <f t="shared" si="534"/>
        <v>-5.5733232446897318E-6</v>
      </c>
      <c r="AS525" s="34">
        <f t="shared" si="535"/>
        <v>-7.3184794571190537E-6</v>
      </c>
      <c r="AT525" s="34">
        <f t="shared" si="536"/>
        <v>2.0796120893118442E-6</v>
      </c>
      <c r="AU525" s="34">
        <f t="shared" si="537"/>
        <v>1.1107938221854852E-4</v>
      </c>
      <c r="AV525" s="34">
        <f t="shared" si="538"/>
        <v>1.8795125125592449E-5</v>
      </c>
      <c r="AW525" s="53">
        <f t="shared" si="539"/>
        <v>4.6607004897203375E-4</v>
      </c>
      <c r="AX525" s="52">
        <f t="shared" si="540"/>
        <v>1.1618585976425067E-5</v>
      </c>
      <c r="AY525" s="34">
        <f t="shared" si="541"/>
        <v>4.2731017084740586E-6</v>
      </c>
      <c r="AZ525" s="34" t="e">
        <f t="shared" si="542"/>
        <v>#N/A</v>
      </c>
      <c r="BA525" s="34">
        <f t="shared" si="543"/>
        <v>-7.6888837276301025E-5</v>
      </c>
      <c r="BB525" s="34">
        <f t="shared" si="544"/>
        <v>2.6303083742185152E-6</v>
      </c>
      <c r="BC525" s="34">
        <f t="shared" si="545"/>
        <v>8.8515216178919331E-7</v>
      </c>
      <c r="BD525" s="34">
        <f t="shared" si="546"/>
        <v>1.0283243708220091E-5</v>
      </c>
      <c r="BE525" s="34">
        <f t="shared" si="547"/>
        <v>1.1928301383745676E-4</v>
      </c>
      <c r="BF525" s="34">
        <f t="shared" si="548"/>
        <v>2.6998756744500696E-5</v>
      </c>
      <c r="BG525" s="53">
        <f t="shared" si="549"/>
        <v>4.7427368059094199E-4</v>
      </c>
      <c r="BH525" s="32">
        <v>1.9729662713241503E-5</v>
      </c>
      <c r="BI525" s="33">
        <v>1.2384178445290495E-5</v>
      </c>
      <c r="BJ525" s="33"/>
      <c r="BK525" s="33">
        <v>-6.8777760539484589E-5</v>
      </c>
      <c r="BL525" s="33">
        <v>1.0741385111034951E-5</v>
      </c>
      <c r="BM525" s="33">
        <v>8.9962288986056294E-6</v>
      </c>
      <c r="BN525" s="33">
        <v>1.8394320445036527E-5</v>
      </c>
      <c r="BO525" s="33">
        <v>1.273940905742732E-4</v>
      </c>
      <c r="BP525" s="33">
        <v>3.5109833481317132E-5</v>
      </c>
      <c r="BQ525" s="35">
        <v>4.8238475732775843E-4</v>
      </c>
      <c r="BR525" s="32">
        <v>3.4149543575168195E-6</v>
      </c>
      <c r="BS525" s="33">
        <v>-3.9305299104341884E-6</v>
      </c>
      <c r="BT525" s="33"/>
      <c r="BU525" s="33">
        <v>-8.5092468895209272E-5</v>
      </c>
      <c r="BV525" s="33">
        <v>-5.5733232446897318E-6</v>
      </c>
      <c r="BW525" s="33">
        <v>-7.3184794571190537E-6</v>
      </c>
      <c r="BX525" s="33">
        <v>2.0796120893118442E-6</v>
      </c>
      <c r="BY525" s="33">
        <v>1.1107938221854852E-4</v>
      </c>
      <c r="BZ525" s="33">
        <v>1.8795125125592449E-5</v>
      </c>
      <c r="CA525" s="35">
        <v>4.6607004897203375E-4</v>
      </c>
      <c r="CB525" s="52">
        <v>1.1618585976425067E-5</v>
      </c>
      <c r="CC525" s="34">
        <v>4.2731017084740586E-6</v>
      </c>
      <c r="CD525" s="34"/>
      <c r="CE525" s="34">
        <v>-7.6888837276301025E-5</v>
      </c>
      <c r="CF525" s="34">
        <v>2.6303083742185152E-6</v>
      </c>
      <c r="CG525" s="34">
        <v>8.8515216178919331E-7</v>
      </c>
      <c r="CH525" s="34">
        <v>1.0283243708220091E-5</v>
      </c>
      <c r="CI525" s="34">
        <v>1.1928301383745676E-4</v>
      </c>
      <c r="CJ525" s="34">
        <v>2.6998756744500696E-5</v>
      </c>
      <c r="CK525" s="53">
        <v>4.7427368059094199E-4</v>
      </c>
      <c r="CL525" s="33">
        <v>0</v>
      </c>
      <c r="CM525" s="33">
        <f t="shared" si="506"/>
        <v>5.6866045017425204E-3</v>
      </c>
      <c r="CN525" s="33">
        <f t="shared" si="507"/>
        <v>2.8359371498170027E-3</v>
      </c>
      <c r="CO525" s="33">
        <f t="shared" si="508"/>
        <v>2.2777800691131667E-3</v>
      </c>
      <c r="CP525" s="33">
        <f t="shared" si="509"/>
        <v>2.2975060901997413E-3</v>
      </c>
      <c r="CQ525" s="33"/>
      <c r="CR525" s="33">
        <f t="shared" si="510"/>
        <v>1.7654567172062929E-3</v>
      </c>
      <c r="CS525" s="33">
        <f t="shared" si="511"/>
        <v>4.8034184773504407E-3</v>
      </c>
      <c r="CT525" s="33">
        <f t="shared" si="512"/>
        <v>5.0886824203260073E-3</v>
      </c>
      <c r="CU525" s="33">
        <f t="shared" si="513"/>
        <v>2.1468925694703156E-3</v>
      </c>
      <c r="CV525" s="33">
        <f t="shared" si="514"/>
        <v>3.0446787718607649E-3</v>
      </c>
      <c r="CW525" s="33">
        <f t="shared" si="515"/>
        <v>3.9739354711232355E-3</v>
      </c>
      <c r="CX525" s="35">
        <f t="shared" si="516"/>
        <v>5.5505548329002341E-3</v>
      </c>
    </row>
    <row r="526" spans="1:102" x14ac:dyDescent="0.3">
      <c r="A526" s="21">
        <v>43448</v>
      </c>
      <c r="B526" s="22">
        <v>2599.9499999999998</v>
      </c>
      <c r="C526" s="23">
        <v>4604.2700000000004</v>
      </c>
      <c r="D526" s="23">
        <v>5165.6019999999999</v>
      </c>
      <c r="E526" s="23">
        <f t="shared" si="550"/>
        <v>4577.3956735737793</v>
      </c>
      <c r="F526" s="23">
        <f>VLOOKUP($A526,Data!S$7:T$800,2,0)</f>
        <v>254.07066599999999</v>
      </c>
      <c r="G526" s="23">
        <f>VLOOKUP($A526,Data!V$7:Y$800,4,0)</f>
        <v>25.0590867402355</v>
      </c>
      <c r="H526" s="23" t="e">
        <f>VLOOKUP($A526,Data!P$7:Q$800,2,0)</f>
        <v>#N/A</v>
      </c>
      <c r="I526" s="23">
        <f>VLOOKUP($A526,Data!K$7:N$800,4,0)</f>
        <v>47.727702060048401</v>
      </c>
      <c r="J526" s="23">
        <f>VLOOKUP($A526,Data!AA$7:AB$800,2,0)</f>
        <v>465.9348</v>
      </c>
      <c r="K526" s="23">
        <f>VLOOKUP($A526,Data!AD$7:AE$800,2,0)</f>
        <v>47.075899999999997</v>
      </c>
      <c r="L526" s="23">
        <f>VLOOKUP($A526,Data!AL$7:AO$800,4,0)</f>
        <v>251.70835894953058</v>
      </c>
      <c r="M526" s="23">
        <f>VLOOKUP($A526,Data!AG$7:AJ$800,4,0)</f>
        <v>25.410988432419739</v>
      </c>
      <c r="N526" s="23">
        <f>VLOOKUP($A526,Data!AQ$7:AU$800,5,0)</f>
        <v>25.566906988522163</v>
      </c>
      <c r="O526" s="24">
        <f>VLOOKUP($A526,Data!AQ$7:AW$800,7,0)</f>
        <v>25.579806423780806</v>
      </c>
      <c r="P526" s="32">
        <f t="shared" si="517"/>
        <v>-1.9086676677205427E-2</v>
      </c>
      <c r="Q526" s="33">
        <f t="shared" si="504"/>
        <v>-1.9000948129840434E-2</v>
      </c>
      <c r="R526" s="33">
        <f t="shared" si="505"/>
        <v>-1.8964352198801993E-2</v>
      </c>
      <c r="S526" s="34">
        <f t="shared" si="518"/>
        <v>-1.8982700870562509E-2</v>
      </c>
      <c r="T526" s="33">
        <f t="shared" si="519"/>
        <v>-1.8967531733065979E-2</v>
      </c>
      <c r="U526" s="33">
        <f t="shared" si="492"/>
        <v>-1.897914648136112E-2</v>
      </c>
      <c r="V526" s="33" t="e">
        <f t="shared" si="493"/>
        <v>#N/A</v>
      </c>
      <c r="W526" s="33">
        <f t="shared" si="494"/>
        <v>-1.8826793499801875E-2</v>
      </c>
      <c r="X526" s="33">
        <f t="shared" si="495"/>
        <v>-1.8968766626963673E-2</v>
      </c>
      <c r="Y526" s="33">
        <f t="shared" si="496"/>
        <v>-1.8984347811590307E-2</v>
      </c>
      <c r="Z526" s="33">
        <f t="shared" si="497"/>
        <v>-1.893339577686759E-2</v>
      </c>
      <c r="AA526" s="33">
        <f t="shared" si="498"/>
        <v>-1.8919596391920535E-2</v>
      </c>
      <c r="AB526" s="33">
        <f t="shared" si="499"/>
        <v>-1.8991791376266942E-2</v>
      </c>
      <c r="AC526" s="35">
        <f t="shared" si="500"/>
        <v>-1.938692864247038E-2</v>
      </c>
      <c r="AD526" s="32">
        <f t="shared" si="520"/>
        <v>3.3416396774454959E-5</v>
      </c>
      <c r="AE526" s="33">
        <f t="shared" si="521"/>
        <v>2.1801648479313762E-5</v>
      </c>
      <c r="AF526" s="33" t="e">
        <f t="shared" si="522"/>
        <v>#N/A</v>
      </c>
      <c r="AG526" s="33">
        <f t="shared" si="523"/>
        <v>1.741546300385588E-4</v>
      </c>
      <c r="AH526" s="33">
        <f t="shared" si="524"/>
        <v>3.2181502876760248E-5</v>
      </c>
      <c r="AI526" s="33">
        <f t="shared" si="525"/>
        <v>1.66003182501262E-5</v>
      </c>
      <c r="AJ526" s="33">
        <f t="shared" si="526"/>
        <v>6.7552352972843899E-5</v>
      </c>
      <c r="AK526" s="33">
        <f t="shared" si="527"/>
        <v>8.1351737919899136E-5</v>
      </c>
      <c r="AL526" s="33">
        <f t="shared" si="528"/>
        <v>9.1567535734915495E-6</v>
      </c>
      <c r="AM526" s="35">
        <f t="shared" si="529"/>
        <v>-3.8598051262994648E-4</v>
      </c>
      <c r="AN526" s="52">
        <f t="shared" si="530"/>
        <v>-3.1795342639862056E-6</v>
      </c>
      <c r="AO526" s="34">
        <f t="shared" si="531"/>
        <v>-1.4794282559127403E-5</v>
      </c>
      <c r="AP526" s="34" t="e">
        <f t="shared" si="532"/>
        <v>#N/A</v>
      </c>
      <c r="AQ526" s="34">
        <f t="shared" si="533"/>
        <v>1.3755869900011763E-4</v>
      </c>
      <c r="AR526" s="34">
        <f t="shared" si="534"/>
        <v>-4.4144281616809167E-6</v>
      </c>
      <c r="AS526" s="34">
        <f t="shared" si="535"/>
        <v>-1.9995612788314965E-5</v>
      </c>
      <c r="AT526" s="34">
        <f t="shared" si="536"/>
        <v>3.0956421934402734E-5</v>
      </c>
      <c r="AU526" s="34">
        <f t="shared" si="537"/>
        <v>4.4755806881457971E-5</v>
      </c>
      <c r="AV526" s="34">
        <f t="shared" si="538"/>
        <v>-2.7439177464949616E-5</v>
      </c>
      <c r="AW526" s="53">
        <f t="shared" si="539"/>
        <v>-4.2257644366838765E-4</v>
      </c>
      <c r="AX526" s="52">
        <f t="shared" si="540"/>
        <v>1.5169137496662266E-5</v>
      </c>
      <c r="AY526" s="34">
        <f t="shared" si="541"/>
        <v>3.5543892015210687E-6</v>
      </c>
      <c r="AZ526" s="34" t="e">
        <f t="shared" si="542"/>
        <v>#N/A</v>
      </c>
      <c r="BA526" s="34">
        <f t="shared" si="543"/>
        <v>1.5590737076076611E-4</v>
      </c>
      <c r="BB526" s="34">
        <f t="shared" si="544"/>
        <v>1.3934243598967555E-5</v>
      </c>
      <c r="BC526" s="34">
        <f t="shared" si="545"/>
        <v>-1.6469410276664931E-6</v>
      </c>
      <c r="BD526" s="34">
        <f t="shared" si="546"/>
        <v>4.9305093695051205E-5</v>
      </c>
      <c r="BE526" s="34">
        <f t="shared" si="547"/>
        <v>6.3104478642106443E-5</v>
      </c>
      <c r="BF526" s="34">
        <f t="shared" si="548"/>
        <v>-9.0905057043011439E-6</v>
      </c>
      <c r="BG526" s="53">
        <f t="shared" si="549"/>
        <v>-4.0422777190773918E-4</v>
      </c>
      <c r="BH526" s="32">
        <v>3.3416396774454959E-5</v>
      </c>
      <c r="BI526" s="33">
        <v>2.1801648479313762E-5</v>
      </c>
      <c r="BJ526" s="33"/>
      <c r="BK526" s="33">
        <v>1.741546300385588E-4</v>
      </c>
      <c r="BL526" s="33">
        <v>3.2181502876760248E-5</v>
      </c>
      <c r="BM526" s="33">
        <v>1.66003182501262E-5</v>
      </c>
      <c r="BN526" s="33">
        <v>6.7552352972843899E-5</v>
      </c>
      <c r="BO526" s="33">
        <v>8.1351737919899136E-5</v>
      </c>
      <c r="BP526" s="33">
        <v>9.1567535734915495E-6</v>
      </c>
      <c r="BQ526" s="35">
        <v>-3.8598051262994648E-4</v>
      </c>
      <c r="BR526" s="32">
        <v>-3.1795342639862056E-6</v>
      </c>
      <c r="BS526" s="33">
        <v>-1.4794282559127403E-5</v>
      </c>
      <c r="BT526" s="33"/>
      <c r="BU526" s="33">
        <v>1.3755869900011763E-4</v>
      </c>
      <c r="BV526" s="33">
        <v>-4.4144281616809167E-6</v>
      </c>
      <c r="BW526" s="33">
        <v>-1.9995612788314965E-5</v>
      </c>
      <c r="BX526" s="33">
        <v>3.0956421934402734E-5</v>
      </c>
      <c r="BY526" s="33">
        <v>4.4755806881457971E-5</v>
      </c>
      <c r="BZ526" s="33">
        <v>-2.7439177464949616E-5</v>
      </c>
      <c r="CA526" s="35">
        <v>-4.2257644366838765E-4</v>
      </c>
      <c r="CB526" s="52">
        <v>1.5169137496662266E-5</v>
      </c>
      <c r="CC526" s="34">
        <v>3.5543892015210687E-6</v>
      </c>
      <c r="CD526" s="34"/>
      <c r="CE526" s="34">
        <v>1.5590737076076611E-4</v>
      </c>
      <c r="CF526" s="34">
        <v>1.3934243598967555E-5</v>
      </c>
      <c r="CG526" s="34">
        <v>-1.6469410276664931E-6</v>
      </c>
      <c r="CH526" s="34">
        <v>4.9305093695051205E-5</v>
      </c>
      <c r="CI526" s="34">
        <v>6.3104478642106443E-5</v>
      </c>
      <c r="CJ526" s="34">
        <v>-9.0905057043011439E-6</v>
      </c>
      <c r="CK526" s="53">
        <v>-4.0422777190773918E-4</v>
      </c>
      <c r="CL526" s="33">
        <v>0</v>
      </c>
      <c r="CM526" s="33">
        <f t="shared" si="506"/>
        <v>5.6698498827350008E-3</v>
      </c>
      <c r="CN526" s="33">
        <f t="shared" si="507"/>
        <v>2.8276309071753047E-3</v>
      </c>
      <c r="CO526" s="33">
        <f t="shared" si="508"/>
        <v>2.2575871630350353E-3</v>
      </c>
      <c r="CP526" s="33">
        <f t="shared" si="509"/>
        <v>2.2848307924323574E-3</v>
      </c>
      <c r="CQ526" s="33"/>
      <c r="CR526" s="33">
        <f t="shared" si="510"/>
        <v>1.8358197253425246E-3</v>
      </c>
      <c r="CS526" s="33">
        <f t="shared" si="511"/>
        <v>4.7923970855938691E-3</v>
      </c>
      <c r="CT526" s="33">
        <f t="shared" si="512"/>
        <v>5.0794490404846293E-3</v>
      </c>
      <c r="CU526" s="33">
        <f t="shared" si="513"/>
        <v>2.1280687917275554E-3</v>
      </c>
      <c r="CV526" s="33">
        <f t="shared" si="514"/>
        <v>2.9142081060609115E-3</v>
      </c>
      <c r="CW526" s="33">
        <f t="shared" si="515"/>
        <v>3.9379410288189476E-3</v>
      </c>
      <c r="CX526" s="35">
        <f t="shared" si="516"/>
        <v>5.0554656726229386E-3</v>
      </c>
    </row>
    <row r="527" spans="1:102" x14ac:dyDescent="0.3">
      <c r="A527" s="21">
        <v>43447</v>
      </c>
      <c r="B527" s="22">
        <v>2650.54</v>
      </c>
      <c r="C527" s="23">
        <v>4693.45</v>
      </c>
      <c r="D527" s="23">
        <v>5265.4579999999996</v>
      </c>
      <c r="E527" s="23">
        <f t="shared" si="550"/>
        <v>4665.9683551307371</v>
      </c>
      <c r="F527" s="23">
        <f>VLOOKUP($A527,Data!S$7:T$800,2,0)</f>
        <v>258.982933</v>
      </c>
      <c r="G527" s="23">
        <f>VLOOKUP($A527,Data!V$7:Y$800,4,0)</f>
        <v>25.543887930981061</v>
      </c>
      <c r="H527" s="23" t="e">
        <f>VLOOKUP($A527,Data!P$7:Q$800,2,0)</f>
        <v>#N/A</v>
      </c>
      <c r="I527" s="23">
        <f>VLOOKUP($A527,Data!K$7:N$800,4,0)</f>
        <v>48.643503250859268</v>
      </c>
      <c r="J527" s="23">
        <f>VLOOKUP($A527,Data!AA$7:AB$800,2,0)</f>
        <v>474.94389999999999</v>
      </c>
      <c r="K527" s="23">
        <f>VLOOKUP($A527,Data!AD$7:AE$800,2,0)</f>
        <v>47.986899999999999</v>
      </c>
      <c r="L527" s="23">
        <f>VLOOKUP($A527,Data!AL$7:AO$800,4,0)</f>
        <v>256.56602504459767</v>
      </c>
      <c r="M527" s="23">
        <f>VLOOKUP($A527,Data!AG$7:AJ$800,4,0)</f>
        <v>25.90102537872205</v>
      </c>
      <c r="N527" s="23">
        <f>VLOOKUP($A527,Data!AQ$7:AU$800,5,0)</f>
        <v>26.061868559071744</v>
      </c>
      <c r="O527" s="24">
        <f>VLOOKUP($A527,Data!AQ$7:AW$800,7,0)</f>
        <v>26.085524628352072</v>
      </c>
      <c r="P527" s="32">
        <f t="shared" si="517"/>
        <v>-1.9991927787654795E-4</v>
      </c>
      <c r="Q527" s="33">
        <f t="shared" si="504"/>
        <v>-7.0305808964166161E-5</v>
      </c>
      <c r="R527" s="33">
        <f t="shared" si="505"/>
        <v>-1.3863748974274337E-5</v>
      </c>
      <c r="S527" s="34">
        <f t="shared" si="518"/>
        <v>-4.1772078309615376E-5</v>
      </c>
      <c r="T527" s="33">
        <f t="shared" si="519"/>
        <v>-5.6718667259647582E-5</v>
      </c>
      <c r="U527" s="33">
        <f t="shared" si="492"/>
        <v>-4.0447198731197176E-5</v>
      </c>
      <c r="V527" s="33" t="e">
        <f t="shared" si="493"/>
        <v>#N/A</v>
      </c>
      <c r="W527" s="33">
        <f t="shared" si="494"/>
        <v>-1.9813750743014058E-4</v>
      </c>
      <c r="X527" s="33">
        <f t="shared" si="495"/>
        <v>-1.6212178251429066E-5</v>
      </c>
      <c r="Y527" s="33">
        <f t="shared" si="496"/>
        <v>-1.4587101668017688E-5</v>
      </c>
      <c r="Z527" s="33">
        <f t="shared" si="497"/>
        <v>-8.0052616743375715E-5</v>
      </c>
      <c r="AA527" s="33">
        <f t="shared" si="498"/>
        <v>-2.9929254724225807E-5</v>
      </c>
      <c r="AB527" s="33">
        <f t="shared" si="499"/>
        <v>-5.7046168981722545E-5</v>
      </c>
      <c r="AC527" s="35">
        <f t="shared" si="500"/>
        <v>3.9290637354638669E-4</v>
      </c>
      <c r="AD527" s="32">
        <f t="shared" si="520"/>
        <v>1.3587141704518579E-5</v>
      </c>
      <c r="AE527" s="33">
        <f t="shared" si="521"/>
        <v>2.9858610232968985E-5</v>
      </c>
      <c r="AF527" s="33" t="e">
        <f t="shared" si="522"/>
        <v>#N/A</v>
      </c>
      <c r="AG527" s="33">
        <f t="shared" si="523"/>
        <v>-1.2783169846597442E-4</v>
      </c>
      <c r="AH527" s="33">
        <f t="shared" si="524"/>
        <v>5.4093630712737095E-5</v>
      </c>
      <c r="AI527" s="33">
        <f t="shared" si="525"/>
        <v>5.5718707296148473E-5</v>
      </c>
      <c r="AJ527" s="33">
        <f t="shared" si="526"/>
        <v>-9.7468077792095542E-6</v>
      </c>
      <c r="AK527" s="33">
        <f t="shared" si="527"/>
        <v>4.0376554239940354E-5</v>
      </c>
      <c r="AL527" s="33">
        <f t="shared" si="528"/>
        <v>1.3259639982443616E-5</v>
      </c>
      <c r="AM527" s="35">
        <f t="shared" si="529"/>
        <v>4.6321218251055285E-4</v>
      </c>
      <c r="AN527" s="52">
        <f t="shared" si="530"/>
        <v>-4.2854918285373245E-5</v>
      </c>
      <c r="AO527" s="34">
        <f t="shared" si="531"/>
        <v>-2.6583449756922839E-5</v>
      </c>
      <c r="AP527" s="34" t="e">
        <f t="shared" si="532"/>
        <v>#N/A</v>
      </c>
      <c r="AQ527" s="34">
        <f t="shared" si="533"/>
        <v>-1.8427375845586624E-4</v>
      </c>
      <c r="AR527" s="34">
        <f t="shared" si="534"/>
        <v>-2.3484292771547288E-6</v>
      </c>
      <c r="AS527" s="34">
        <f t="shared" si="535"/>
        <v>-7.2335269374335098E-7</v>
      </c>
      <c r="AT527" s="34">
        <f t="shared" si="536"/>
        <v>-6.6188867769101378E-5</v>
      </c>
      <c r="AU527" s="34">
        <f t="shared" si="537"/>
        <v>-1.606550574995147E-5</v>
      </c>
      <c r="AV527" s="34">
        <f t="shared" si="538"/>
        <v>-4.3182420007448208E-5</v>
      </c>
      <c r="AW527" s="53">
        <f t="shared" si="539"/>
        <v>4.0677012252066103E-4</v>
      </c>
      <c r="AX527" s="52">
        <f t="shared" si="540"/>
        <v>-1.4946588950182083E-5</v>
      </c>
      <c r="AY527" s="34">
        <f t="shared" si="541"/>
        <v>1.3248795782683231E-6</v>
      </c>
      <c r="AZ527" s="34" t="e">
        <f t="shared" si="542"/>
        <v>#N/A</v>
      </c>
      <c r="BA527" s="34">
        <f t="shared" si="543"/>
        <v>-1.5636542912067508E-4</v>
      </c>
      <c r="BB527" s="34">
        <f t="shared" si="544"/>
        <v>2.5559900058036433E-5</v>
      </c>
      <c r="BC527" s="34">
        <f t="shared" si="545"/>
        <v>2.7184976641447811E-5</v>
      </c>
      <c r="BD527" s="34">
        <f t="shared" si="546"/>
        <v>-3.8280538433910216E-5</v>
      </c>
      <c r="BE527" s="34">
        <f t="shared" si="547"/>
        <v>1.1842823585239692E-5</v>
      </c>
      <c r="BF527" s="34">
        <f t="shared" si="548"/>
        <v>-1.5274090672257046E-5</v>
      </c>
      <c r="BG527" s="53">
        <f t="shared" si="549"/>
        <v>4.3467845185585219E-4</v>
      </c>
      <c r="BH527" s="32">
        <v>1.3587141704518579E-5</v>
      </c>
      <c r="BI527" s="33">
        <v>2.9858610232968985E-5</v>
      </c>
      <c r="BJ527" s="33"/>
      <c r="BK527" s="33">
        <v>-1.2783169846597442E-4</v>
      </c>
      <c r="BL527" s="33">
        <v>5.4093630712737095E-5</v>
      </c>
      <c r="BM527" s="33">
        <v>5.5718707296148473E-5</v>
      </c>
      <c r="BN527" s="33">
        <v>-9.7468077792095542E-6</v>
      </c>
      <c r="BO527" s="33">
        <v>4.0376554239940354E-5</v>
      </c>
      <c r="BP527" s="33">
        <v>1.3259639982443616E-5</v>
      </c>
      <c r="BQ527" s="35">
        <v>4.6321218251055285E-4</v>
      </c>
      <c r="BR527" s="32">
        <v>-4.2854918285373245E-5</v>
      </c>
      <c r="BS527" s="33">
        <v>-2.6583449756922839E-5</v>
      </c>
      <c r="BT527" s="33"/>
      <c r="BU527" s="33">
        <v>-1.8427375845586624E-4</v>
      </c>
      <c r="BV527" s="33">
        <v>-2.3484292771547288E-6</v>
      </c>
      <c r="BW527" s="33">
        <v>-7.2335269374335098E-7</v>
      </c>
      <c r="BX527" s="33">
        <v>-6.6188867769101378E-5</v>
      </c>
      <c r="BY527" s="33">
        <v>-1.606550574995147E-5</v>
      </c>
      <c r="BZ527" s="33">
        <v>-4.3182420007448208E-5</v>
      </c>
      <c r="CA527" s="35">
        <v>4.0677012252066103E-4</v>
      </c>
      <c r="CB527" s="52">
        <v>-1.4946588950182083E-5</v>
      </c>
      <c r="CC527" s="34">
        <v>1.3248795782683231E-6</v>
      </c>
      <c r="CD527" s="34"/>
      <c r="CE527" s="34">
        <v>-1.5636542912067508E-4</v>
      </c>
      <c r="CF527" s="34">
        <v>2.5559900058036433E-5</v>
      </c>
      <c r="CG527" s="34">
        <v>2.7184976641447811E-5</v>
      </c>
      <c r="CH527" s="34">
        <v>-3.8280538433910216E-5</v>
      </c>
      <c r="CI527" s="34">
        <v>1.1842823585239692E-5</v>
      </c>
      <c r="CJ527" s="34">
        <v>-1.5274090672257046E-5</v>
      </c>
      <c r="CK527" s="53">
        <v>4.3467845185585219E-4</v>
      </c>
      <c r="CL527" s="33">
        <v>0</v>
      </c>
      <c r="CM527" s="33">
        <f t="shared" si="506"/>
        <v>5.6323350130600414E-3</v>
      </c>
      <c r="CN527" s="33">
        <f t="shared" si="507"/>
        <v>2.808977968222548E-3</v>
      </c>
      <c r="CO527" s="33">
        <f t="shared" si="508"/>
        <v>2.2234477861169388E-3</v>
      </c>
      <c r="CP527" s="33">
        <f t="shared" si="509"/>
        <v>2.262556585437725E-3</v>
      </c>
      <c r="CQ527" s="33"/>
      <c r="CR527" s="33">
        <f t="shared" si="510"/>
        <v>1.6579975575663486E-3</v>
      </c>
      <c r="CS527" s="33">
        <f t="shared" si="511"/>
        <v>4.7594361274536645E-3</v>
      </c>
      <c r="CT527" s="33">
        <f t="shared" si="512"/>
        <v>5.0624415251778743E-3</v>
      </c>
      <c r="CU527" s="33">
        <f t="shared" si="513"/>
        <v>2.0590662298876072E-3</v>
      </c>
      <c r="CV527" s="33">
        <f t="shared" si="514"/>
        <v>2.8310458968128227E-3</v>
      </c>
      <c r="CW527" s="33">
        <f t="shared" si="515"/>
        <v>3.9285702485865048E-3</v>
      </c>
      <c r="CX527" s="35">
        <f t="shared" si="516"/>
        <v>5.4510669910154963E-3</v>
      </c>
    </row>
    <row r="528" spans="1:102" x14ac:dyDescent="0.3">
      <c r="A528" s="21">
        <v>43446</v>
      </c>
      <c r="B528" s="22">
        <v>2651.07</v>
      </c>
      <c r="C528" s="23">
        <v>4693.78</v>
      </c>
      <c r="D528" s="23">
        <v>5265.5309999999999</v>
      </c>
      <c r="E528" s="23">
        <f t="shared" si="550"/>
        <v>4666.1632704682761</v>
      </c>
      <c r="F528" s="23">
        <f>VLOOKUP($A528,Data!S$7:T$800,2,0)</f>
        <v>258.99762299999998</v>
      </c>
      <c r="G528" s="23">
        <f>VLOOKUP($A528,Data!V$7:Y$800,4,0)</f>
        <v>25.544921151483447</v>
      </c>
      <c r="H528" s="23" t="e">
        <f>VLOOKUP($A528,Data!P$7:Q$800,2,0)</f>
        <v>#N/A</v>
      </c>
      <c r="I528" s="23">
        <f>VLOOKUP($A528,Data!K$7:N$800,4,0)</f>
        <v>48.653143263394121</v>
      </c>
      <c r="J528" s="23">
        <f>VLOOKUP($A528,Data!AA$7:AB$800,2,0)</f>
        <v>474.95159999999998</v>
      </c>
      <c r="K528" s="23">
        <f>VLOOKUP($A528,Data!AD$7:AE$800,2,0)</f>
        <v>47.9876</v>
      </c>
      <c r="L528" s="23">
        <f>VLOOKUP($A528,Data!AL$7:AO$800,4,0)</f>
        <v>256.58656547058479</v>
      </c>
      <c r="M528" s="23">
        <f>VLOOKUP($A528,Data!AG$7:AJ$800,4,0)</f>
        <v>25.901800600310033</v>
      </c>
      <c r="N528" s="23">
        <f>VLOOKUP($A528,Data!AQ$7:AU$800,5,0)</f>
        <v>26.063355373646619</v>
      </c>
      <c r="O528" s="24">
        <f>VLOOKUP($A528,Data!AQ$7:AW$800,7,0)</f>
        <v>26.075279484850469</v>
      </c>
      <c r="P528" s="32">
        <f t="shared" si="517"/>
        <v>5.4194889220944287E-3</v>
      </c>
      <c r="Q528" s="33">
        <f t="shared" si="504"/>
        <v>5.4257837183646629E-3</v>
      </c>
      <c r="R528" s="33">
        <f t="shared" si="505"/>
        <v>5.4285758475920431E-3</v>
      </c>
      <c r="S528" s="34">
        <f t="shared" si="518"/>
        <v>5.427212808767401E-3</v>
      </c>
      <c r="T528" s="33">
        <f t="shared" si="519"/>
        <v>5.4206177908324715E-3</v>
      </c>
      <c r="U528" s="33">
        <f t="shared" si="492"/>
        <v>5.4180403265078336E-3</v>
      </c>
      <c r="V528" s="33" t="e">
        <f t="shared" si="493"/>
        <v>#N/A</v>
      </c>
      <c r="W528" s="33">
        <f t="shared" si="494"/>
        <v>5.3784860557768432E-3</v>
      </c>
      <c r="X528" s="33">
        <f t="shared" si="495"/>
        <v>5.4256178070342109E-3</v>
      </c>
      <c r="Y528" s="33">
        <f t="shared" si="496"/>
        <v>5.4391552128729703E-3</v>
      </c>
      <c r="Z528" s="33">
        <f t="shared" si="497"/>
        <v>5.4171418379740377E-3</v>
      </c>
      <c r="AA528" s="33">
        <f t="shared" si="498"/>
        <v>5.4504829827570767E-3</v>
      </c>
      <c r="AB528" s="33">
        <f t="shared" si="499"/>
        <v>5.4138981676072895E-3</v>
      </c>
      <c r="AC528" s="35">
        <f t="shared" si="500"/>
        <v>6.2915204180291617E-3</v>
      </c>
      <c r="AD528" s="32">
        <f t="shared" si="520"/>
        <v>-5.1659275321913611E-6</v>
      </c>
      <c r="AE528" s="33">
        <f t="shared" si="521"/>
        <v>-7.7433918568292626E-6</v>
      </c>
      <c r="AF528" s="33" t="e">
        <f t="shared" si="522"/>
        <v>#N/A</v>
      </c>
      <c r="AG528" s="33">
        <f t="shared" si="523"/>
        <v>-4.7297662587819644E-5</v>
      </c>
      <c r="AH528" s="33">
        <f t="shared" si="524"/>
        <v>-1.6591133045196216E-7</v>
      </c>
      <c r="AI528" s="33">
        <f t="shared" si="525"/>
        <v>1.3371494508307435E-5</v>
      </c>
      <c r="AJ528" s="33">
        <f t="shared" si="526"/>
        <v>-8.6418803906251895E-6</v>
      </c>
      <c r="AK528" s="33">
        <f t="shared" si="527"/>
        <v>2.4699264392413767E-5</v>
      </c>
      <c r="AL528" s="33">
        <f t="shared" si="528"/>
        <v>-1.1885550757373409E-5</v>
      </c>
      <c r="AM528" s="35">
        <f t="shared" si="529"/>
        <v>8.6573669966449884E-4</v>
      </c>
      <c r="AN528" s="52">
        <f t="shared" si="530"/>
        <v>-7.958056759571619E-6</v>
      </c>
      <c r="AO528" s="34">
        <f t="shared" si="531"/>
        <v>-1.053552108420952E-5</v>
      </c>
      <c r="AP528" s="34" t="e">
        <f t="shared" si="532"/>
        <v>#N/A</v>
      </c>
      <c r="AQ528" s="34">
        <f t="shared" si="533"/>
        <v>-5.0089791815199902E-5</v>
      </c>
      <c r="AR528" s="34">
        <f t="shared" si="534"/>
        <v>-2.95804055783222E-6</v>
      </c>
      <c r="AS528" s="34">
        <f t="shared" si="535"/>
        <v>1.0579365280927178E-5</v>
      </c>
      <c r="AT528" s="34">
        <f t="shared" si="536"/>
        <v>-1.1434009618005447E-5</v>
      </c>
      <c r="AU528" s="34">
        <f t="shared" si="537"/>
        <v>2.1907135165033509E-5</v>
      </c>
      <c r="AV528" s="34">
        <f t="shared" si="538"/>
        <v>-1.4677679984753667E-5</v>
      </c>
      <c r="AW528" s="53">
        <f t="shared" si="539"/>
        <v>8.6294457043711859E-4</v>
      </c>
      <c r="AX528" s="52">
        <f t="shared" si="540"/>
        <v>-6.5950179348739368E-6</v>
      </c>
      <c r="AY528" s="34">
        <f t="shared" si="541"/>
        <v>-9.1724822595118383E-6</v>
      </c>
      <c r="AZ528" s="34" t="e">
        <f t="shared" si="542"/>
        <v>#N/A</v>
      </c>
      <c r="BA528" s="34">
        <f t="shared" si="543"/>
        <v>-4.872675299050222E-5</v>
      </c>
      <c r="BB528" s="34">
        <f t="shared" si="544"/>
        <v>-1.5950017331345379E-6</v>
      </c>
      <c r="BC528" s="34">
        <f t="shared" si="545"/>
        <v>1.194240410562486E-5</v>
      </c>
      <c r="BD528" s="34">
        <f t="shared" si="546"/>
        <v>-1.0070970793307765E-5</v>
      </c>
      <c r="BE528" s="34">
        <f t="shared" si="547"/>
        <v>2.3270173989731191E-5</v>
      </c>
      <c r="BF528" s="34">
        <f t="shared" si="548"/>
        <v>-1.3314641160055984E-5</v>
      </c>
      <c r="BG528" s="53">
        <f t="shared" si="549"/>
        <v>8.6430760926181627E-4</v>
      </c>
      <c r="BH528" s="32">
        <v>-5.1659275321913611E-6</v>
      </c>
      <c r="BI528" s="33">
        <v>-7.7433918568292626E-6</v>
      </c>
      <c r="BJ528" s="33"/>
      <c r="BK528" s="33">
        <v>-4.7297662587819644E-5</v>
      </c>
      <c r="BL528" s="33">
        <v>-1.6591133045196216E-7</v>
      </c>
      <c r="BM528" s="33">
        <v>1.3371494508307435E-5</v>
      </c>
      <c r="BN528" s="33">
        <v>-8.6418803906251895E-6</v>
      </c>
      <c r="BO528" s="33">
        <v>2.4699264392413767E-5</v>
      </c>
      <c r="BP528" s="33">
        <v>-1.1885550757373409E-5</v>
      </c>
      <c r="BQ528" s="35">
        <v>8.6573669966449884E-4</v>
      </c>
      <c r="BR528" s="32">
        <v>-7.958056759571619E-6</v>
      </c>
      <c r="BS528" s="33">
        <v>-1.053552108420952E-5</v>
      </c>
      <c r="BT528" s="33"/>
      <c r="BU528" s="33">
        <v>-5.0089791815199902E-5</v>
      </c>
      <c r="BV528" s="33">
        <v>-2.95804055783222E-6</v>
      </c>
      <c r="BW528" s="33">
        <v>1.0579365280927178E-5</v>
      </c>
      <c r="BX528" s="33">
        <v>-1.1434009618005447E-5</v>
      </c>
      <c r="BY528" s="33">
        <v>2.1907135165033509E-5</v>
      </c>
      <c r="BZ528" s="33">
        <v>-1.4677679984753667E-5</v>
      </c>
      <c r="CA528" s="35">
        <v>8.6294457043711859E-4</v>
      </c>
      <c r="CB528" s="52">
        <v>-6.5950179348739368E-6</v>
      </c>
      <c r="CC528" s="34">
        <v>-9.1724822595118383E-6</v>
      </c>
      <c r="CD528" s="34"/>
      <c r="CE528" s="34">
        <v>-4.872675299050222E-5</v>
      </c>
      <c r="CF528" s="34">
        <v>-1.5950017331345379E-6</v>
      </c>
      <c r="CG528" s="34">
        <v>1.194240410562486E-5</v>
      </c>
      <c r="CH528" s="34">
        <v>-1.0070970793307765E-5</v>
      </c>
      <c r="CI528" s="34">
        <v>2.3270173989731191E-5</v>
      </c>
      <c r="CJ528" s="34">
        <v>-1.3314641160055984E-5</v>
      </c>
      <c r="CK528" s="53">
        <v>8.6430760926181627E-4</v>
      </c>
      <c r="CL528" s="33">
        <v>0</v>
      </c>
      <c r="CM528" s="33">
        <f t="shared" si="506"/>
        <v>5.575574265562544E-3</v>
      </c>
      <c r="CN528" s="33">
        <f t="shared" si="507"/>
        <v>2.7803628916358569E-3</v>
      </c>
      <c r="CO528" s="33">
        <f t="shared" si="508"/>
        <v>2.2098296617105717E-3</v>
      </c>
      <c r="CP528" s="33">
        <f t="shared" si="509"/>
        <v>2.2326292079311028E-3</v>
      </c>
      <c r="CQ528" s="33"/>
      <c r="CR528" s="33">
        <f t="shared" si="510"/>
        <v>1.7860665759523719E-3</v>
      </c>
      <c r="CS528" s="33">
        <f t="shared" si="511"/>
        <v>4.705084160396833E-3</v>
      </c>
      <c r="CT528" s="33">
        <f t="shared" si="512"/>
        <v>5.0064399282832017E-3</v>
      </c>
      <c r="CU528" s="33">
        <f t="shared" si="513"/>
        <v>2.0688338889163216E-3</v>
      </c>
      <c r="CV528" s="33">
        <f t="shared" si="514"/>
        <v>2.7905538227970261E-3</v>
      </c>
      <c r="CW528" s="33">
        <f t="shared" si="515"/>
        <v>3.9152577577503678E-3</v>
      </c>
      <c r="CX528" s="35">
        <f t="shared" si="516"/>
        <v>4.9855127271043465E-3</v>
      </c>
    </row>
    <row r="529" spans="1:102" x14ac:dyDescent="0.3">
      <c r="A529" s="21">
        <v>43445</v>
      </c>
      <c r="B529" s="22">
        <v>2636.78</v>
      </c>
      <c r="C529" s="23">
        <v>4668.45</v>
      </c>
      <c r="D529" s="23">
        <v>5237.1009999999997</v>
      </c>
      <c r="E529" s="23">
        <f t="shared" si="550"/>
        <v>4640.9757076624719</v>
      </c>
      <c r="F529" s="23">
        <f>VLOOKUP($A529,Data!S$7:T$800,2,0)</f>
        <v>257.60126500000001</v>
      </c>
      <c r="G529" s="23">
        <f>VLOOKUP($A529,Data!V$7:Y$800,4,0)</f>
        <v>25.407263572859481</v>
      </c>
      <c r="H529" s="23" t="e">
        <f>VLOOKUP($A529,Data!P$7:Q$800,2,0)</f>
        <v>#N/A</v>
      </c>
      <c r="I529" s="23">
        <f>VLOOKUP($A529,Data!K$7:N$800,4,0)</f>
        <v>48.392862924953143</v>
      </c>
      <c r="J529" s="23">
        <f>VLOOKUP($A529,Data!AA$7:AB$800,2,0)</f>
        <v>472.3886</v>
      </c>
      <c r="K529" s="23">
        <f>VLOOKUP($A529,Data!AD$7:AE$800,2,0)</f>
        <v>47.728000000000002</v>
      </c>
      <c r="L529" s="23">
        <f>VLOOKUP($A529,Data!AL$7:AO$800,4,0)</f>
        <v>255.20408872433416</v>
      </c>
      <c r="M529" s="23">
        <f>VLOOKUP($A529,Data!AG$7:AJ$800,4,0)</f>
        <v>25.761388590187028</v>
      </c>
      <c r="N529" s="23">
        <f>VLOOKUP($A529,Data!AQ$7:AU$800,5,0)</f>
        <v>25.92301083280006</v>
      </c>
      <c r="O529" s="24">
        <f>VLOOKUP($A529,Data!AQ$7:AW$800,7,0)</f>
        <v>25.912252022175831</v>
      </c>
      <c r="P529" s="32">
        <f t="shared" si="517"/>
        <v>-3.5636837875119287E-4</v>
      </c>
      <c r="Q529" s="33">
        <f t="shared" si="504"/>
        <v>-3.2120258246881583E-4</v>
      </c>
      <c r="R529" s="33">
        <f t="shared" si="505"/>
        <v>-3.0580088239418046E-4</v>
      </c>
      <c r="S529" s="34">
        <f t="shared" si="518"/>
        <v>-3.1338600684773231E-4</v>
      </c>
      <c r="T529" s="33">
        <f t="shared" si="519"/>
        <v>-3.1741318560962739E-4</v>
      </c>
      <c r="U529" s="33">
        <f t="shared" si="492"/>
        <v>-3.1729421634774102E-4</v>
      </c>
      <c r="V529" s="33" t="e">
        <f t="shared" si="493"/>
        <v>#N/A</v>
      </c>
      <c r="W529" s="33">
        <f t="shared" si="494"/>
        <v>-1.9916351324444914E-4</v>
      </c>
      <c r="X529" s="33">
        <f t="shared" si="495"/>
        <v>-3.083374053480803E-4</v>
      </c>
      <c r="Y529" s="33">
        <f t="shared" si="496"/>
        <v>-3.0580655431422521E-4</v>
      </c>
      <c r="Z529" s="33">
        <f t="shared" si="497"/>
        <v>-3.2372960682924834E-4</v>
      </c>
      <c r="AA529" s="33">
        <f t="shared" si="498"/>
        <v>-2.6699859731715847E-4</v>
      </c>
      <c r="AB529" s="33">
        <f t="shared" si="499"/>
        <v>-3.0708217100416935E-4</v>
      </c>
      <c r="AC529" s="35">
        <f t="shared" si="500"/>
        <v>1.5317153766043479E-3</v>
      </c>
      <c r="AD529" s="32">
        <f t="shared" si="520"/>
        <v>3.789396859188443E-6</v>
      </c>
      <c r="AE529" s="33">
        <f t="shared" si="521"/>
        <v>3.9083661210748133E-6</v>
      </c>
      <c r="AF529" s="33" t="e">
        <f t="shared" si="522"/>
        <v>#N/A</v>
      </c>
      <c r="AG529" s="33">
        <f t="shared" si="523"/>
        <v>1.2203906922436669E-4</v>
      </c>
      <c r="AH529" s="33">
        <f t="shared" si="524"/>
        <v>1.2865177120735538E-5</v>
      </c>
      <c r="AI529" s="33">
        <f t="shared" si="525"/>
        <v>1.5396028154590624E-5</v>
      </c>
      <c r="AJ529" s="33">
        <f t="shared" si="526"/>
        <v>-2.527024360432506E-6</v>
      </c>
      <c r="AK529" s="33">
        <f t="shared" si="527"/>
        <v>5.4203985151657363E-5</v>
      </c>
      <c r="AL529" s="33">
        <f t="shared" si="528"/>
        <v>1.4120411464646487E-5</v>
      </c>
      <c r="AM529" s="35">
        <f t="shared" si="529"/>
        <v>1.8529179590731637E-3</v>
      </c>
      <c r="AN529" s="52">
        <f t="shared" si="530"/>
        <v>-1.1612303215446929E-5</v>
      </c>
      <c r="AO529" s="34">
        <f t="shared" si="531"/>
        <v>-1.1493333953560558E-5</v>
      </c>
      <c r="AP529" s="34" t="e">
        <f t="shared" si="532"/>
        <v>#N/A</v>
      </c>
      <c r="AQ529" s="34">
        <f t="shared" si="533"/>
        <v>1.0663736914973132E-4</v>
      </c>
      <c r="AR529" s="34">
        <f t="shared" si="534"/>
        <v>-2.5365229538998335E-6</v>
      </c>
      <c r="AS529" s="34">
        <f t="shared" si="535"/>
        <v>-5.6719200447474805E-9</v>
      </c>
      <c r="AT529" s="34">
        <f t="shared" si="536"/>
        <v>-1.7928724435067878E-5</v>
      </c>
      <c r="AU529" s="34">
        <f t="shared" si="537"/>
        <v>3.8802285077021992E-5</v>
      </c>
      <c r="AV529" s="34">
        <f t="shared" si="538"/>
        <v>-1.2812886099888843E-6</v>
      </c>
      <c r="AW529" s="53">
        <f t="shared" si="539"/>
        <v>1.8375162589985283E-3</v>
      </c>
      <c r="AX529" s="52">
        <f t="shared" si="540"/>
        <v>-4.0271787620227428E-6</v>
      </c>
      <c r="AY529" s="34">
        <f t="shared" si="541"/>
        <v>-3.9082095001363726E-6</v>
      </c>
      <c r="AZ529" s="34" t="e">
        <f t="shared" si="542"/>
        <v>#N/A</v>
      </c>
      <c r="BA529" s="34">
        <f t="shared" si="543"/>
        <v>1.1422249360315551E-4</v>
      </c>
      <c r="BB529" s="34">
        <f t="shared" si="544"/>
        <v>5.0486014995243522E-6</v>
      </c>
      <c r="BC529" s="34">
        <f t="shared" si="545"/>
        <v>7.5794525333794383E-6</v>
      </c>
      <c r="BD529" s="34">
        <f t="shared" si="546"/>
        <v>-1.0343599981643692E-5</v>
      </c>
      <c r="BE529" s="34">
        <f t="shared" si="547"/>
        <v>4.6387409530446178E-5</v>
      </c>
      <c r="BF529" s="34">
        <f t="shared" si="548"/>
        <v>6.3038358434353015E-6</v>
      </c>
      <c r="BG529" s="53">
        <f t="shared" si="549"/>
        <v>1.8451013834519525E-3</v>
      </c>
      <c r="BH529" s="32">
        <v>3.789396859188443E-6</v>
      </c>
      <c r="BI529" s="33">
        <v>3.9083661210748133E-6</v>
      </c>
      <c r="BJ529" s="33"/>
      <c r="BK529" s="33">
        <v>1.2203906922436669E-4</v>
      </c>
      <c r="BL529" s="33">
        <v>1.2865177120735538E-5</v>
      </c>
      <c r="BM529" s="33">
        <v>1.5396028154590624E-5</v>
      </c>
      <c r="BN529" s="33">
        <v>-2.527024360432506E-6</v>
      </c>
      <c r="BO529" s="33">
        <v>5.4203985151657363E-5</v>
      </c>
      <c r="BP529" s="33">
        <v>1.4120411464646487E-5</v>
      </c>
      <c r="BQ529" s="35">
        <v>1.8529179590731637E-3</v>
      </c>
      <c r="BR529" s="32">
        <v>-1.1612303215446929E-5</v>
      </c>
      <c r="BS529" s="33">
        <v>-1.1493333953560558E-5</v>
      </c>
      <c r="BT529" s="33"/>
      <c r="BU529" s="33">
        <v>1.0663736914973132E-4</v>
      </c>
      <c r="BV529" s="33">
        <v>-2.5365229538998335E-6</v>
      </c>
      <c r="BW529" s="33">
        <v>-5.6719200447474805E-9</v>
      </c>
      <c r="BX529" s="33">
        <v>-1.7928724435067878E-5</v>
      </c>
      <c r="BY529" s="33">
        <v>3.8802285077021992E-5</v>
      </c>
      <c r="BZ529" s="33">
        <v>-1.2812886099888843E-6</v>
      </c>
      <c r="CA529" s="35">
        <v>1.8375162589985283E-3</v>
      </c>
      <c r="CB529" s="52">
        <v>-4.0271787620227428E-6</v>
      </c>
      <c r="CC529" s="34">
        <v>-3.9082095001363726E-6</v>
      </c>
      <c r="CD529" s="34"/>
      <c r="CE529" s="34">
        <v>1.1422249360315551E-4</v>
      </c>
      <c r="CF529" s="34">
        <v>5.0486014995243522E-6</v>
      </c>
      <c r="CG529" s="34">
        <v>7.5794525333794383E-6</v>
      </c>
      <c r="CH529" s="34">
        <v>-1.0343599981643692E-5</v>
      </c>
      <c r="CI529" s="34">
        <v>4.6387409530446178E-5</v>
      </c>
      <c r="CJ529" s="34">
        <v>6.3038358434353015E-6</v>
      </c>
      <c r="CK529" s="53">
        <v>1.8451013834519525E-3</v>
      </c>
      <c r="CL529" s="33">
        <v>0</v>
      </c>
      <c r="CM529" s="33">
        <f t="shared" si="506"/>
        <v>5.572781728113041E-3</v>
      </c>
      <c r="CN529" s="33">
        <f t="shared" si="507"/>
        <v>2.7789375634030833E-3</v>
      </c>
      <c r="CO529" s="33">
        <f t="shared" si="508"/>
        <v>2.2149790919694379E-3</v>
      </c>
      <c r="CP529" s="33">
        <f t="shared" si="509"/>
        <v>2.240348066822051E-3</v>
      </c>
      <c r="CQ529" s="33"/>
      <c r="CR529" s="33">
        <f t="shared" si="510"/>
        <v>1.833195234481888E-3</v>
      </c>
      <c r="CS529" s="33">
        <f t="shared" si="511"/>
        <v>4.7052499528279501E-3</v>
      </c>
      <c r="CT529" s="33">
        <f t="shared" si="512"/>
        <v>4.993074188524016E-3</v>
      </c>
      <c r="CU529" s="33">
        <f t="shared" si="513"/>
        <v>2.0774469895343817E-3</v>
      </c>
      <c r="CV529" s="33">
        <f t="shared" si="514"/>
        <v>2.765919900552305E-3</v>
      </c>
      <c r="CW529" s="33">
        <f t="shared" si="515"/>
        <v>3.9271255922552761E-3</v>
      </c>
      <c r="CX529" s="35">
        <f t="shared" si="516"/>
        <v>4.120899617140461E-3</v>
      </c>
    </row>
    <row r="530" spans="1:102" x14ac:dyDescent="0.3">
      <c r="A530" s="21">
        <v>43444</v>
      </c>
      <c r="B530" s="22">
        <v>2637.72</v>
      </c>
      <c r="C530" s="23">
        <v>4669.95</v>
      </c>
      <c r="D530" s="23">
        <v>5238.7030000000004</v>
      </c>
      <c r="E530" s="23">
        <f t="shared" si="550"/>
        <v>4642.4305804441447</v>
      </c>
      <c r="F530" s="23">
        <f>VLOOKUP($A530,Data!S$7:T$800,2,0)</f>
        <v>257.68305700000002</v>
      </c>
      <c r="G530" s="23">
        <f>VLOOKUP($A530,Data!V$7:Y$800,4,0)</f>
        <v>25.41532770934824</v>
      </c>
      <c r="H530" s="23" t="e">
        <f>VLOOKUP($A530,Data!P$7:Q$800,2,0)</f>
        <v>#N/A</v>
      </c>
      <c r="I530" s="23">
        <f>VLOOKUP($A530,Data!K$7:N$800,4,0)</f>
        <v>48.402502937487995</v>
      </c>
      <c r="J530" s="23">
        <f>VLOOKUP($A530,Data!AA$7:AB$800,2,0)</f>
        <v>472.53429999999997</v>
      </c>
      <c r="K530" s="23">
        <f>VLOOKUP($A530,Data!AD$7:AE$800,2,0)</f>
        <v>47.742600000000003</v>
      </c>
      <c r="L530" s="23">
        <f>VLOOKUP($A530,Data!AL$7:AO$800,4,0)</f>
        <v>255.28673259790679</v>
      </c>
      <c r="M530" s="23">
        <f>VLOOKUP($A530,Data!AG$7:AJ$800,4,0)</f>
        <v>25.768268681780356</v>
      </c>
      <c r="N530" s="23">
        <f>VLOOKUP($A530,Data!AQ$7:AU$800,5,0)</f>
        <v>25.930973772522378</v>
      </c>
      <c r="O530" s="24">
        <f>VLOOKUP($A530,Data!AQ$7:AW$800,7,0)</f>
        <v>25.872622528415974</v>
      </c>
      <c r="P530" s="32">
        <f t="shared" si="517"/>
        <v>1.762194844060927E-3</v>
      </c>
      <c r="Q530" s="33">
        <f t="shared" si="504"/>
        <v>1.7697406525516435E-3</v>
      </c>
      <c r="R530" s="33">
        <f t="shared" si="505"/>
        <v>1.7715093339840671E-3</v>
      </c>
      <c r="S530" s="34">
        <f t="shared" si="518"/>
        <v>1.7701121604955961E-3</v>
      </c>
      <c r="T530" s="33">
        <f t="shared" si="519"/>
        <v>1.7681846195498618E-3</v>
      </c>
      <c r="U530" s="33">
        <f t="shared" si="492"/>
        <v>1.7697100025575452E-3</v>
      </c>
      <c r="V530" s="33" t="e">
        <f t="shared" si="493"/>
        <v>#N/A</v>
      </c>
      <c r="W530" s="33">
        <f t="shared" si="494"/>
        <v>1.7956903431763926E-3</v>
      </c>
      <c r="X530" s="33">
        <f t="shared" si="495"/>
        <v>1.7661604422460897E-3</v>
      </c>
      <c r="Y530" s="33">
        <f t="shared" si="496"/>
        <v>1.7751479289940253E-3</v>
      </c>
      <c r="Z530" s="33">
        <f t="shared" si="497"/>
        <v>1.7512770359069396E-3</v>
      </c>
      <c r="AA530" s="33">
        <f t="shared" si="498"/>
        <v>1.3631725015721408E-3</v>
      </c>
      <c r="AB530" s="33">
        <f t="shared" si="499"/>
        <v>1.8041440904901229E-3</v>
      </c>
      <c r="AC530" s="35">
        <f t="shared" si="500"/>
        <v>-2.0796406784731047E-3</v>
      </c>
      <c r="AD530" s="32">
        <f t="shared" si="520"/>
        <v>-1.5560330017816426E-6</v>
      </c>
      <c r="AE530" s="33">
        <f t="shared" si="521"/>
        <v>-3.0649994098297384E-8</v>
      </c>
      <c r="AF530" s="33" t="e">
        <f t="shared" si="522"/>
        <v>#N/A</v>
      </c>
      <c r="AG530" s="33">
        <f t="shared" si="523"/>
        <v>2.5949690624749167E-5</v>
      </c>
      <c r="AH530" s="33">
        <f t="shared" si="524"/>
        <v>-3.5802103055537771E-6</v>
      </c>
      <c r="AI530" s="33">
        <f t="shared" si="525"/>
        <v>5.4072764423818143E-6</v>
      </c>
      <c r="AJ530" s="33">
        <f t="shared" si="526"/>
        <v>-1.8463616644703862E-5</v>
      </c>
      <c r="AK530" s="33">
        <f t="shared" si="527"/>
        <v>-4.0656815097950272E-4</v>
      </c>
      <c r="AL530" s="33">
        <f t="shared" si="528"/>
        <v>3.4403437938479442E-5</v>
      </c>
      <c r="AM530" s="35">
        <f t="shared" si="529"/>
        <v>-3.8493813310247482E-3</v>
      </c>
      <c r="AN530" s="52">
        <f t="shared" si="530"/>
        <v>-3.3247144342052337E-6</v>
      </c>
      <c r="AO530" s="34">
        <f t="shared" si="531"/>
        <v>-1.7993314265218885E-6</v>
      </c>
      <c r="AP530" s="34" t="e">
        <f t="shared" si="532"/>
        <v>#N/A</v>
      </c>
      <c r="AQ530" s="34">
        <f t="shared" si="533"/>
        <v>2.4181009192325575E-5</v>
      </c>
      <c r="AR530" s="34">
        <f t="shared" si="534"/>
        <v>-5.3488917379773682E-6</v>
      </c>
      <c r="AS530" s="34">
        <f t="shared" si="535"/>
        <v>3.6385950099582232E-6</v>
      </c>
      <c r="AT530" s="34">
        <f t="shared" si="536"/>
        <v>-2.0232298077127453E-5</v>
      </c>
      <c r="AU530" s="34">
        <f t="shared" si="537"/>
        <v>-4.0833683241192631E-4</v>
      </c>
      <c r="AV530" s="34">
        <f t="shared" si="538"/>
        <v>3.2634756506055851E-5</v>
      </c>
      <c r="AW530" s="53">
        <f t="shared" si="539"/>
        <v>-3.8511500124571718E-3</v>
      </c>
      <c r="AX530" s="52">
        <f t="shared" si="540"/>
        <v>-1.9275409457453208E-6</v>
      </c>
      <c r="AY530" s="34">
        <f t="shared" si="541"/>
        <v>-4.0215793806197553E-7</v>
      </c>
      <c r="AZ530" s="34" t="e">
        <f t="shared" si="542"/>
        <v>#N/A</v>
      </c>
      <c r="BA530" s="34">
        <f t="shared" si="543"/>
        <v>2.5578182680785488E-5</v>
      </c>
      <c r="BB530" s="34">
        <f t="shared" si="544"/>
        <v>-3.9517182495174552E-6</v>
      </c>
      <c r="BC530" s="34">
        <f t="shared" si="545"/>
        <v>5.0357684984181361E-6</v>
      </c>
      <c r="BD530" s="34">
        <f t="shared" si="546"/>
        <v>-1.883512458866754E-5</v>
      </c>
      <c r="BE530" s="34">
        <f t="shared" si="547"/>
        <v>-4.069396589234664E-4</v>
      </c>
      <c r="BF530" s="34">
        <f t="shared" si="548"/>
        <v>3.4031929994515764E-5</v>
      </c>
      <c r="BG530" s="53">
        <f t="shared" si="549"/>
        <v>-3.8497528389687119E-3</v>
      </c>
      <c r="BH530" s="32">
        <v>-1.5560330017816426E-6</v>
      </c>
      <c r="BI530" s="33">
        <v>-3.0649994098297384E-8</v>
      </c>
      <c r="BJ530" s="33"/>
      <c r="BK530" s="33">
        <v>2.5949690624749167E-5</v>
      </c>
      <c r="BL530" s="33">
        <v>-3.5802103055537771E-6</v>
      </c>
      <c r="BM530" s="33">
        <v>5.4072764423818143E-6</v>
      </c>
      <c r="BN530" s="33">
        <v>-1.8463616644703862E-5</v>
      </c>
      <c r="BO530" s="33">
        <v>-4.0656815097950272E-4</v>
      </c>
      <c r="BP530" s="33">
        <v>3.4403437938479442E-5</v>
      </c>
      <c r="BQ530" s="35">
        <v>-3.8493813310247482E-3</v>
      </c>
      <c r="BR530" s="32">
        <v>-3.3247144342052337E-6</v>
      </c>
      <c r="BS530" s="33">
        <v>-1.7993314265218885E-6</v>
      </c>
      <c r="BT530" s="33"/>
      <c r="BU530" s="33">
        <v>2.4181009192325575E-5</v>
      </c>
      <c r="BV530" s="33">
        <v>-5.3488917379773682E-6</v>
      </c>
      <c r="BW530" s="33">
        <v>3.6385950099582232E-6</v>
      </c>
      <c r="BX530" s="33">
        <v>-2.0232298077127453E-5</v>
      </c>
      <c r="BY530" s="33">
        <v>-4.0833683241192631E-4</v>
      </c>
      <c r="BZ530" s="33">
        <v>3.2634756506055851E-5</v>
      </c>
      <c r="CA530" s="35">
        <v>-3.8511500124571718E-3</v>
      </c>
      <c r="CB530" s="52">
        <v>-1.9275409457453208E-6</v>
      </c>
      <c r="CC530" s="34">
        <v>-4.0215793806197553E-7</v>
      </c>
      <c r="CD530" s="34"/>
      <c r="CE530" s="34">
        <v>2.5578182680785488E-5</v>
      </c>
      <c r="CF530" s="34">
        <v>-3.9517182495174552E-6</v>
      </c>
      <c r="CG530" s="34">
        <v>5.0357684984181361E-6</v>
      </c>
      <c r="CH530" s="34">
        <v>-1.883512458866754E-5</v>
      </c>
      <c r="CI530" s="34">
        <v>-4.069396589234664E-4</v>
      </c>
      <c r="CJ530" s="34">
        <v>3.4031929994515764E-5</v>
      </c>
      <c r="CK530" s="53">
        <v>-3.8497528389687119E-3</v>
      </c>
      <c r="CL530" s="33">
        <v>0</v>
      </c>
      <c r="CM530" s="33">
        <f t="shared" si="506"/>
        <v>5.5572894601763068E-3</v>
      </c>
      <c r="CN530" s="33">
        <f t="shared" si="507"/>
        <v>2.7710968088234811E-3</v>
      </c>
      <c r="CO530" s="33">
        <f t="shared" si="508"/>
        <v>2.2111800958239947E-3</v>
      </c>
      <c r="CP530" s="33">
        <f t="shared" si="509"/>
        <v>2.2364297013259815E-3</v>
      </c>
      <c r="CQ530" s="33"/>
      <c r="CR530" s="33">
        <f t="shared" si="510"/>
        <v>1.7109080886796857E-3</v>
      </c>
      <c r="CS530" s="33">
        <f t="shared" si="511"/>
        <v>4.692320255123672E-3</v>
      </c>
      <c r="CT530" s="33">
        <f t="shared" si="512"/>
        <v>4.9775965536966726E-3</v>
      </c>
      <c r="CU530" s="33">
        <f t="shared" si="513"/>
        <v>2.0799800836914795E-3</v>
      </c>
      <c r="CV530" s="33">
        <f t="shared" si="514"/>
        <v>2.7115514752260594E-3</v>
      </c>
      <c r="CW530" s="33">
        <f t="shared" si="515"/>
        <v>3.9129453736690412E-3</v>
      </c>
      <c r="CX530" s="35">
        <f t="shared" si="516"/>
        <v>2.2631914493249639E-3</v>
      </c>
    </row>
    <row r="531" spans="1:102" x14ac:dyDescent="0.3">
      <c r="A531" s="21">
        <v>43441</v>
      </c>
      <c r="B531" s="22">
        <v>2633.08</v>
      </c>
      <c r="C531" s="23">
        <v>4661.7</v>
      </c>
      <c r="D531" s="23">
        <v>5229.4390000000003</v>
      </c>
      <c r="E531" s="23">
        <f t="shared" si="550"/>
        <v>4634.2274780307798</v>
      </c>
      <c r="F531" s="23">
        <f>VLOOKUP($A531,Data!S$7:T$800,2,0)</f>
        <v>257.22823</v>
      </c>
      <c r="G531" s="23">
        <f>VLOOKUP($A531,Data!V$7:Y$800,4,0)</f>
        <v>25.370429406658097</v>
      </c>
      <c r="H531" s="23" t="e">
        <f>VLOOKUP($A531,Data!P$7:Q$800,2,0)</f>
        <v>#N/A</v>
      </c>
      <c r="I531" s="23">
        <f>VLOOKUP($A531,Data!K$7:N$800,4,0)</f>
        <v>48.315742824674331</v>
      </c>
      <c r="J531" s="23">
        <f>VLOOKUP($A531,Data!AA$7:AB$800,2,0)</f>
        <v>471.70119999999997</v>
      </c>
      <c r="K531" s="23">
        <f>VLOOKUP($A531,Data!AD$7:AE$800,2,0)</f>
        <v>47.658000000000001</v>
      </c>
      <c r="L531" s="23">
        <f>VLOOKUP($A531,Data!AL$7:AO$800,4,0)</f>
        <v>254.84043639382978</v>
      </c>
      <c r="M531" s="23">
        <f>VLOOKUP($A531,Data!AG$7:AJ$800,4,0)</f>
        <v>25.733189904924231</v>
      </c>
      <c r="N531" s="23">
        <f>VLOOKUP($A531,Data!AQ$7:AU$800,5,0)</f>
        <v>25.884274811085337</v>
      </c>
      <c r="O531" s="24">
        <f>VLOOKUP($A531,Data!AQ$7:AW$800,7,0)</f>
        <v>25.926540416518243</v>
      </c>
      <c r="P531" s="32">
        <f t="shared" si="517"/>
        <v>-2.3320165433335149E-2</v>
      </c>
      <c r="Q531" s="33">
        <f t="shared" si="504"/>
        <v>-2.3208156799637947E-2</v>
      </c>
      <c r="R531" s="33">
        <f t="shared" si="505"/>
        <v>-2.3161768689032081E-2</v>
      </c>
      <c r="S531" s="34">
        <f t="shared" si="518"/>
        <v>-2.3185528200677541E-2</v>
      </c>
      <c r="T531" s="33">
        <f t="shared" si="519"/>
        <v>-2.3171096973001348E-2</v>
      </c>
      <c r="U531" s="33">
        <f t="shared" si="492"/>
        <v>-2.3170188083825871E-2</v>
      </c>
      <c r="V531" s="33" t="e">
        <f t="shared" si="493"/>
        <v>#N/A</v>
      </c>
      <c r="W531" s="33">
        <f t="shared" si="494"/>
        <v>-2.3192360163710735E-2</v>
      </c>
      <c r="X531" s="33">
        <f t="shared" si="495"/>
        <v>-2.3166246244728961E-2</v>
      </c>
      <c r="Y531" s="33">
        <f t="shared" si="496"/>
        <v>-2.3191465376771525E-2</v>
      </c>
      <c r="Z531" s="33">
        <f t="shared" si="497"/>
        <v>-2.3136639246970514E-2</v>
      </c>
      <c r="AA531" s="33">
        <f t="shared" si="498"/>
        <v>-2.3278138631632417E-2</v>
      </c>
      <c r="AB531" s="33">
        <f t="shared" si="499"/>
        <v>-2.3197547964654008E-2</v>
      </c>
      <c r="AC531" s="35">
        <f t="shared" si="500"/>
        <v>-2.1138174184170633E-2</v>
      </c>
      <c r="AD531" s="32">
        <f t="shared" si="520"/>
        <v>3.7059826636598459E-5</v>
      </c>
      <c r="AE531" s="33">
        <f t="shared" si="521"/>
        <v>3.7968715812075615E-5</v>
      </c>
      <c r="AF531" s="33" t="e">
        <f t="shared" si="522"/>
        <v>#N/A</v>
      </c>
      <c r="AG531" s="33">
        <f t="shared" si="523"/>
        <v>1.5796635927212144E-5</v>
      </c>
      <c r="AH531" s="33">
        <f t="shared" si="524"/>
        <v>4.1910554908985986E-5</v>
      </c>
      <c r="AI531" s="33">
        <f t="shared" si="525"/>
        <v>1.6691422866421668E-5</v>
      </c>
      <c r="AJ531" s="33">
        <f t="shared" si="526"/>
        <v>7.151755266743276E-5</v>
      </c>
      <c r="AK531" s="33">
        <f t="shared" si="527"/>
        <v>-6.9981831994470056E-5</v>
      </c>
      <c r="AL531" s="33">
        <f t="shared" si="528"/>
        <v>1.0608834983938387E-5</v>
      </c>
      <c r="AM531" s="35">
        <f t="shared" si="529"/>
        <v>2.069982615467314E-3</v>
      </c>
      <c r="AN531" s="52">
        <f t="shared" si="530"/>
        <v>-9.3282839692676589E-6</v>
      </c>
      <c r="AO531" s="34">
        <f t="shared" si="531"/>
        <v>-8.4193947937905023E-6</v>
      </c>
      <c r="AP531" s="34" t="e">
        <f t="shared" si="532"/>
        <v>#N/A</v>
      </c>
      <c r="AQ531" s="34">
        <f t="shared" si="533"/>
        <v>-3.0591474678653974E-5</v>
      </c>
      <c r="AR531" s="34">
        <f t="shared" si="534"/>
        <v>-4.4775556968801311E-6</v>
      </c>
      <c r="AS531" s="34">
        <f t="shared" si="535"/>
        <v>-2.969668773944445E-5</v>
      </c>
      <c r="AT531" s="34">
        <f t="shared" si="536"/>
        <v>2.5129442061566643E-5</v>
      </c>
      <c r="AU531" s="34">
        <f t="shared" si="537"/>
        <v>-1.1636994260033617E-4</v>
      </c>
      <c r="AV531" s="34">
        <f t="shared" si="538"/>
        <v>-3.5779275621927731E-5</v>
      </c>
      <c r="AW531" s="53">
        <f t="shared" si="539"/>
        <v>2.0235945048614479E-3</v>
      </c>
      <c r="AX531" s="52">
        <f t="shared" si="540"/>
        <v>1.4431227676192648E-5</v>
      </c>
      <c r="AY531" s="34">
        <f t="shared" si="541"/>
        <v>1.5340116851669805E-5</v>
      </c>
      <c r="AZ531" s="34" t="e">
        <f t="shared" si="542"/>
        <v>#N/A</v>
      </c>
      <c r="BA531" s="34">
        <f t="shared" si="543"/>
        <v>-6.8319630331936665E-6</v>
      </c>
      <c r="BB531" s="34">
        <f t="shared" si="544"/>
        <v>1.9281955948580176E-5</v>
      </c>
      <c r="BC531" s="34">
        <f t="shared" si="545"/>
        <v>-5.9371760939841423E-6</v>
      </c>
      <c r="BD531" s="34">
        <f t="shared" si="546"/>
        <v>4.888895370702695E-5</v>
      </c>
      <c r="BE531" s="34">
        <f t="shared" si="547"/>
        <v>-9.2610430954875866E-5</v>
      </c>
      <c r="BF531" s="34">
        <f t="shared" si="548"/>
        <v>-1.2019763976467424E-5</v>
      </c>
      <c r="BG531" s="53">
        <f t="shared" si="549"/>
        <v>2.0473540165069082E-3</v>
      </c>
      <c r="BH531" s="32">
        <v>3.7059826636598459E-5</v>
      </c>
      <c r="BI531" s="33">
        <v>3.7968715812075615E-5</v>
      </c>
      <c r="BJ531" s="33"/>
      <c r="BK531" s="33">
        <v>1.5796635927212144E-5</v>
      </c>
      <c r="BL531" s="33">
        <v>4.1910554908985986E-5</v>
      </c>
      <c r="BM531" s="33">
        <v>1.6691422866421668E-5</v>
      </c>
      <c r="BN531" s="33">
        <v>7.151755266743276E-5</v>
      </c>
      <c r="BO531" s="33">
        <v>-6.9981831994470056E-5</v>
      </c>
      <c r="BP531" s="33">
        <v>1.0608834983938387E-5</v>
      </c>
      <c r="BQ531" s="35">
        <v>2.069982615467314E-3</v>
      </c>
      <c r="BR531" s="32">
        <v>-9.3282839692676589E-6</v>
      </c>
      <c r="BS531" s="33">
        <v>-8.4193947937905023E-6</v>
      </c>
      <c r="BT531" s="33"/>
      <c r="BU531" s="33">
        <v>-3.0591474678653974E-5</v>
      </c>
      <c r="BV531" s="33">
        <v>-4.4775556968801311E-6</v>
      </c>
      <c r="BW531" s="33">
        <v>-2.969668773944445E-5</v>
      </c>
      <c r="BX531" s="33">
        <v>2.5129442061566643E-5</v>
      </c>
      <c r="BY531" s="33">
        <v>-1.1636994260033617E-4</v>
      </c>
      <c r="BZ531" s="33">
        <v>-3.5779275621927731E-5</v>
      </c>
      <c r="CA531" s="35">
        <v>2.0235945048614479E-3</v>
      </c>
      <c r="CB531" s="52">
        <v>1.4431227676192648E-5</v>
      </c>
      <c r="CC531" s="34">
        <v>1.5340116851669805E-5</v>
      </c>
      <c r="CD531" s="34"/>
      <c r="CE531" s="34">
        <v>-6.8319630331936665E-6</v>
      </c>
      <c r="CF531" s="34">
        <v>1.9281955948580176E-5</v>
      </c>
      <c r="CG531" s="34">
        <v>-5.9371760939841423E-6</v>
      </c>
      <c r="CH531" s="34">
        <v>4.888895370702695E-5</v>
      </c>
      <c r="CI531" s="34">
        <v>-9.2610430954875866E-5</v>
      </c>
      <c r="CJ531" s="34">
        <v>-1.2019763976467424E-5</v>
      </c>
      <c r="CK531" s="53">
        <v>2.0473540165069082E-3</v>
      </c>
      <c r="CL531" s="33">
        <v>0</v>
      </c>
      <c r="CM531" s="33">
        <f t="shared" si="506"/>
        <v>5.5555140947454174E-3</v>
      </c>
      <c r="CN531" s="33">
        <f t="shared" si="507"/>
        <v>2.7707249296629044E-3</v>
      </c>
      <c r="CO531" s="33">
        <f t="shared" si="508"/>
        <v>2.2127368169249095E-3</v>
      </c>
      <c r="CP531" s="33">
        <f t="shared" si="509"/>
        <v>2.2364603655997684E-3</v>
      </c>
      <c r="CQ531" s="33"/>
      <c r="CR531" s="33">
        <f t="shared" si="510"/>
        <v>1.684960594184659E-3</v>
      </c>
      <c r="CS531" s="33">
        <f t="shared" si="511"/>
        <v>4.6959109232267426E-3</v>
      </c>
      <c r="CT531" s="33">
        <f t="shared" si="512"/>
        <v>4.9721719914141982E-3</v>
      </c>
      <c r="CU531" s="33">
        <f t="shared" si="513"/>
        <v>2.0984497587732687E-3</v>
      </c>
      <c r="CV531" s="33">
        <f t="shared" si="514"/>
        <v>3.1186670878671219E-3</v>
      </c>
      <c r="CW531" s="33">
        <f t="shared" si="515"/>
        <v>3.8784695163716076E-3</v>
      </c>
      <c r="CX531" s="35">
        <f t="shared" si="516"/>
        <v>6.1293248355216434E-3</v>
      </c>
    </row>
    <row r="532" spans="1:102" x14ac:dyDescent="0.3">
      <c r="A532" s="21">
        <v>43440</v>
      </c>
      <c r="B532" s="22">
        <v>2695.95</v>
      </c>
      <c r="C532" s="23">
        <v>4772.46</v>
      </c>
      <c r="D532" s="23">
        <v>5353.4340000000002</v>
      </c>
      <c r="E532" s="23">
        <f t="shared" si="550"/>
        <v>4744.2248367741622</v>
      </c>
      <c r="F532" s="23">
        <f>VLOOKUP($A532,Data!S$7:T$800,2,0)</f>
        <v>263.32987200000002</v>
      </c>
      <c r="G532" s="23">
        <f>VLOOKUP($A532,Data!V$7:Y$800,4,0)</f>
        <v>25.972210406734842</v>
      </c>
      <c r="H532" s="23" t="e">
        <f>VLOOKUP($A532,Data!P$7:Q$800,2,0)</f>
        <v>#N/A</v>
      </c>
      <c r="I532" s="23">
        <f>VLOOKUP($A532,Data!K$7:N$800,4,0)</f>
        <v>49.462904316321627</v>
      </c>
      <c r="J532" s="23">
        <f>VLOOKUP($A532,Data!AA$7:AB$800,2,0)</f>
        <v>482.8879</v>
      </c>
      <c r="K532" s="23">
        <f>VLOOKUP($A532,Data!AD$7:AE$800,2,0)</f>
        <v>48.789499999999997</v>
      </c>
      <c r="L532" s="23">
        <f>VLOOKUP($A532,Data!AL$7:AO$800,4,0)</f>
        <v>260.87623574844929</v>
      </c>
      <c r="M532" s="23">
        <f>VLOOKUP($A532,Data!AG$7:AJ$800,4,0)</f>
        <v>26.346487083715473</v>
      </c>
      <c r="N532" s="23">
        <f>VLOOKUP($A532,Data!AQ$7:AU$800,5,0)</f>
        <v>26.498986317193136</v>
      </c>
      <c r="O532" s="24">
        <f>VLOOKUP($A532,Data!AQ$7:AW$800,7,0)</f>
        <v>26.486414867501701</v>
      </c>
      <c r="P532" s="32">
        <f t="shared" si="517"/>
        <v>-1.5221883958135285E-3</v>
      </c>
      <c r="Q532" s="33">
        <f t="shared" si="504"/>
        <v>-1.3037045717548823E-3</v>
      </c>
      <c r="R532" s="33">
        <f t="shared" si="505"/>
        <v>-1.2080428977431223E-3</v>
      </c>
      <c r="S532" s="34">
        <f t="shared" si="518"/>
        <v>-1.2551647224536833E-3</v>
      </c>
      <c r="T532" s="33">
        <f t="shared" si="519"/>
        <v>-1.2732946773987841E-3</v>
      </c>
      <c r="U532" s="33">
        <f t="shared" si="492"/>
        <v>-1.2716574817525084E-3</v>
      </c>
      <c r="V532" s="33" t="e">
        <f t="shared" si="493"/>
        <v>#N/A</v>
      </c>
      <c r="W532" s="33">
        <f t="shared" si="494"/>
        <v>-1.3623978201634523E-3</v>
      </c>
      <c r="X532" s="33">
        <f t="shared" si="495"/>
        <v>-1.2135073900469973E-3</v>
      </c>
      <c r="Y532" s="33">
        <f t="shared" si="496"/>
        <v>-1.2343960466574266E-3</v>
      </c>
      <c r="Z532" s="33">
        <f t="shared" si="497"/>
        <v>-1.2611453163549058E-3</v>
      </c>
      <c r="AA532" s="33">
        <f t="shared" si="498"/>
        <v>-1.3993616560215028E-3</v>
      </c>
      <c r="AB532" s="33">
        <f t="shared" si="499"/>
        <v>-1.280517219625521E-3</v>
      </c>
      <c r="AC532" s="35">
        <f t="shared" si="500"/>
        <v>-9.0938806294793562E-4</v>
      </c>
      <c r="AD532" s="32">
        <f t="shared" si="520"/>
        <v>3.0409894356098199E-5</v>
      </c>
      <c r="AE532" s="33">
        <f t="shared" si="521"/>
        <v>3.2047090002373935E-5</v>
      </c>
      <c r="AF532" s="33" t="e">
        <f t="shared" si="522"/>
        <v>#N/A</v>
      </c>
      <c r="AG532" s="33">
        <f t="shared" si="523"/>
        <v>-5.8693248408570042E-5</v>
      </c>
      <c r="AH532" s="33">
        <f t="shared" si="524"/>
        <v>9.0197181707885044E-5</v>
      </c>
      <c r="AI532" s="33">
        <f t="shared" si="525"/>
        <v>6.9308525097455664E-5</v>
      </c>
      <c r="AJ532" s="33">
        <f t="shared" si="526"/>
        <v>4.2559255399976514E-5</v>
      </c>
      <c r="AK532" s="33">
        <f t="shared" si="527"/>
        <v>-9.5657084266620451E-5</v>
      </c>
      <c r="AL532" s="33">
        <f t="shared" si="528"/>
        <v>2.3187352129361294E-5</v>
      </c>
      <c r="AM532" s="35">
        <f t="shared" si="529"/>
        <v>3.9431650880694669E-4</v>
      </c>
      <c r="AN532" s="52">
        <f t="shared" si="530"/>
        <v>-6.5251779655661757E-5</v>
      </c>
      <c r="AO532" s="34">
        <f t="shared" si="531"/>
        <v>-6.3614584009386022E-5</v>
      </c>
      <c r="AP532" s="34" t="e">
        <f t="shared" si="532"/>
        <v>#N/A</v>
      </c>
      <c r="AQ532" s="34">
        <f t="shared" si="533"/>
        <v>-1.5435492242033E-4</v>
      </c>
      <c r="AR532" s="34">
        <f t="shared" si="534"/>
        <v>-5.4644923038749127E-6</v>
      </c>
      <c r="AS532" s="34">
        <f t="shared" si="535"/>
        <v>-2.6353148914304292E-5</v>
      </c>
      <c r="AT532" s="34">
        <f t="shared" si="536"/>
        <v>-5.3102418611783442E-5</v>
      </c>
      <c r="AU532" s="34">
        <f t="shared" si="537"/>
        <v>-1.9131875827838041E-4</v>
      </c>
      <c r="AV532" s="34">
        <f t="shared" si="538"/>
        <v>-7.2474321882398662E-5</v>
      </c>
      <c r="AW532" s="53">
        <f t="shared" si="539"/>
        <v>2.9865483479518673E-4</v>
      </c>
      <c r="AX532" s="52">
        <f t="shared" si="540"/>
        <v>-1.8129954945100835E-5</v>
      </c>
      <c r="AY532" s="34">
        <f t="shared" si="541"/>
        <v>-1.6492759298825099E-5</v>
      </c>
      <c r="AZ532" s="34" t="e">
        <f t="shared" si="542"/>
        <v>#N/A</v>
      </c>
      <c r="BA532" s="34">
        <f t="shared" si="543"/>
        <v>-1.0723309770976908E-4</v>
      </c>
      <c r="BB532" s="34">
        <f t="shared" si="544"/>
        <v>4.165733240668601E-5</v>
      </c>
      <c r="BC532" s="34">
        <f t="shared" si="545"/>
        <v>2.076867579625663E-5</v>
      </c>
      <c r="BD532" s="34">
        <f t="shared" si="546"/>
        <v>-5.9805939012225195E-6</v>
      </c>
      <c r="BE532" s="34">
        <f t="shared" si="547"/>
        <v>-1.4419693356781949E-4</v>
      </c>
      <c r="BF532" s="34">
        <f t="shared" si="548"/>
        <v>-2.535249717183774E-5</v>
      </c>
      <c r="BG532" s="53">
        <f t="shared" si="549"/>
        <v>3.4577665950574765E-4</v>
      </c>
      <c r="BH532" s="32">
        <v>3.0409894356098199E-5</v>
      </c>
      <c r="BI532" s="33">
        <v>3.2047090002373935E-5</v>
      </c>
      <c r="BJ532" s="33"/>
      <c r="BK532" s="33">
        <v>-5.8693248408570042E-5</v>
      </c>
      <c r="BL532" s="33">
        <v>9.0197181707885044E-5</v>
      </c>
      <c r="BM532" s="33">
        <v>6.9308525097455664E-5</v>
      </c>
      <c r="BN532" s="33">
        <v>4.2559255399976514E-5</v>
      </c>
      <c r="BO532" s="33">
        <v>-9.5657084266620451E-5</v>
      </c>
      <c r="BP532" s="33">
        <v>2.3187352129361294E-5</v>
      </c>
      <c r="BQ532" s="35">
        <v>3.9431650880694669E-4</v>
      </c>
      <c r="BR532" s="32">
        <v>-6.5251779655661757E-5</v>
      </c>
      <c r="BS532" s="33">
        <v>-6.3614584009386022E-5</v>
      </c>
      <c r="BT532" s="33"/>
      <c r="BU532" s="33">
        <v>-1.5435492242033E-4</v>
      </c>
      <c r="BV532" s="33">
        <v>-5.4644923038749127E-6</v>
      </c>
      <c r="BW532" s="33">
        <v>-2.6353148914304292E-5</v>
      </c>
      <c r="BX532" s="33">
        <v>-5.3102418611783442E-5</v>
      </c>
      <c r="BY532" s="33">
        <v>-1.9131875827838041E-4</v>
      </c>
      <c r="BZ532" s="33">
        <v>-7.2474321882398662E-5</v>
      </c>
      <c r="CA532" s="35">
        <v>2.9865483479518673E-4</v>
      </c>
      <c r="CB532" s="52">
        <v>-1.8129954945100835E-5</v>
      </c>
      <c r="CC532" s="34">
        <v>-1.6492759298825099E-5</v>
      </c>
      <c r="CD532" s="34"/>
      <c r="CE532" s="34">
        <v>-1.0723309770976908E-4</v>
      </c>
      <c r="CF532" s="34">
        <v>4.165733240668601E-5</v>
      </c>
      <c r="CG532" s="34">
        <v>2.076867579625663E-5</v>
      </c>
      <c r="CH532" s="34">
        <v>-5.9805939012225195E-6</v>
      </c>
      <c r="CI532" s="34">
        <v>-1.4419693356781949E-4</v>
      </c>
      <c r="CJ532" s="34">
        <v>-2.535249717183774E-5</v>
      </c>
      <c r="CK532" s="53">
        <v>3.4577665950574765E-4</v>
      </c>
      <c r="CL532" s="33">
        <v>0</v>
      </c>
      <c r="CM532" s="33">
        <f t="shared" si="506"/>
        <v>5.5077622573247442E-3</v>
      </c>
      <c r="CN532" s="33">
        <f t="shared" si="507"/>
        <v>2.7474950357182504E-3</v>
      </c>
      <c r="CO532" s="33">
        <f t="shared" si="508"/>
        <v>2.1747139552297234E-3</v>
      </c>
      <c r="CP532" s="33">
        <f t="shared" si="509"/>
        <v>2.1975041105017912E-3</v>
      </c>
      <c r="CQ532" s="33"/>
      <c r="CR532" s="33">
        <f t="shared" si="510"/>
        <v>1.6687616497959024E-3</v>
      </c>
      <c r="CS532" s="33">
        <f t="shared" si="511"/>
        <v>4.6528049566487706E-3</v>
      </c>
      <c r="CT532" s="33">
        <f t="shared" si="512"/>
        <v>4.9549993164250683E-3</v>
      </c>
      <c r="CU532" s="33">
        <f t="shared" si="513"/>
        <v>2.0250847094347435E-3</v>
      </c>
      <c r="CV532" s="33">
        <f t="shared" si="514"/>
        <v>3.1905402431708918E-3</v>
      </c>
      <c r="CW532" s="33">
        <f t="shared" si="515"/>
        <v>3.8675666147616194E-3</v>
      </c>
      <c r="CX532" s="35">
        <f t="shared" si="516"/>
        <v>4.0016800991609092E-3</v>
      </c>
    </row>
    <row r="533" spans="1:102" x14ac:dyDescent="0.3">
      <c r="A533" s="21">
        <v>43438</v>
      </c>
      <c r="B533" s="22">
        <v>2700.06</v>
      </c>
      <c r="C533" s="23">
        <v>4778.6899999999996</v>
      </c>
      <c r="D533" s="23">
        <v>5359.9089999999997</v>
      </c>
      <c r="E533" s="23">
        <f t="shared" si="550"/>
        <v>4750.1871040522228</v>
      </c>
      <c r="F533" s="23">
        <f>VLOOKUP($A533,Data!S$7:T$800,2,0)</f>
        <v>263.66559599999999</v>
      </c>
      <c r="G533" s="23">
        <f>VLOOKUP($A533,Data!V$7:Y$800,4,0)</f>
        <v>26.005280215886444</v>
      </c>
      <c r="H533" s="23" t="e">
        <f>VLOOKUP($A533,Data!P$7:Q$800,2,0)</f>
        <v>#N/A</v>
      </c>
      <c r="I533" s="23">
        <f>VLOOKUP($A533,Data!K$7:N$800,4,0)</f>
        <v>49.530384404065586</v>
      </c>
      <c r="J533" s="23">
        <f>VLOOKUP($A533,Data!AA$7:AB$800,2,0)</f>
        <v>483.47460000000001</v>
      </c>
      <c r="K533" s="23">
        <f>VLOOKUP($A533,Data!AD$7:AE$800,2,0)</f>
        <v>48.849800000000002</v>
      </c>
      <c r="L533" s="23">
        <f>VLOOKUP($A533,Data!AL$7:AO$800,4,0)</f>
        <v>261.20565403564177</v>
      </c>
      <c r="M533" s="23">
        <f>VLOOKUP($A533,Data!AG$7:AJ$800,4,0)</f>
        <v>26.383407011843055</v>
      </c>
      <c r="N533" s="23">
        <f>VLOOKUP($A533,Data!AQ$7:AU$800,5,0)</f>
        <v>26.532962232219166</v>
      </c>
      <c r="O533" s="24">
        <f>VLOOKUP($A533,Data!AQ$7:AW$800,7,0)</f>
        <v>26.510523220861256</v>
      </c>
      <c r="P533" s="32">
        <f t="shared" si="517"/>
        <v>-3.2364883510072162E-2</v>
      </c>
      <c r="Q533" s="33">
        <f t="shared" si="504"/>
        <v>-3.2324758217369465E-2</v>
      </c>
      <c r="R533" s="33">
        <f t="shared" si="505"/>
        <v>-3.230774869255526E-2</v>
      </c>
      <c r="S533" s="34">
        <f t="shared" si="518"/>
        <v>-3.2316318915182794E-2</v>
      </c>
      <c r="T533" s="33">
        <f t="shared" si="519"/>
        <v>-3.2312334409816179E-2</v>
      </c>
      <c r="U533" s="33">
        <f t="shared" si="492"/>
        <v>-3.2311266263329141E-2</v>
      </c>
      <c r="V533" s="33" t="e">
        <f t="shared" si="493"/>
        <v>#N/A</v>
      </c>
      <c r="W533" s="33">
        <f t="shared" si="494"/>
        <v>-3.2209455641363793E-2</v>
      </c>
      <c r="X533" s="33">
        <f t="shared" si="495"/>
        <v>-3.2310517545922623E-2</v>
      </c>
      <c r="Y533" s="33">
        <f t="shared" si="496"/>
        <v>-3.231123058424068E-2</v>
      </c>
      <c r="Z533" s="33">
        <f t="shared" si="497"/>
        <v>-3.2247588076345535E-2</v>
      </c>
      <c r="AA533" s="33">
        <f t="shared" si="498"/>
        <v>-3.2445264164152388E-2</v>
      </c>
      <c r="AB533" s="33">
        <f t="shared" si="499"/>
        <v>-3.2312832584219908E-2</v>
      </c>
      <c r="AC533" s="35">
        <f t="shared" si="500"/>
        <v>-3.3667705178182628E-2</v>
      </c>
      <c r="AD533" s="32">
        <f t="shared" si="520"/>
        <v>1.2423807553285648E-5</v>
      </c>
      <c r="AE533" s="33">
        <f t="shared" si="521"/>
        <v>1.3491954040323328E-5</v>
      </c>
      <c r="AF533" s="33" t="e">
        <f t="shared" si="522"/>
        <v>#N/A</v>
      </c>
      <c r="AG533" s="33">
        <f t="shared" si="523"/>
        <v>1.153025760056714E-4</v>
      </c>
      <c r="AH533" s="33">
        <f t="shared" si="524"/>
        <v>1.4240671446841269E-5</v>
      </c>
      <c r="AI533" s="33">
        <f t="shared" si="525"/>
        <v>1.35276331287848E-5</v>
      </c>
      <c r="AJ533" s="33">
        <f t="shared" si="526"/>
        <v>7.717014102393005E-5</v>
      </c>
      <c r="AK533" s="33">
        <f t="shared" si="527"/>
        <v>-1.2050594678292281E-4</v>
      </c>
      <c r="AL533" s="33">
        <f t="shared" si="528"/>
        <v>1.1925633149556525E-5</v>
      </c>
      <c r="AM533" s="35">
        <f t="shared" si="529"/>
        <v>-1.3429469608131628E-3</v>
      </c>
      <c r="AN533" s="52">
        <f t="shared" si="530"/>
        <v>-4.5857172609187202E-6</v>
      </c>
      <c r="AO533" s="34">
        <f t="shared" si="531"/>
        <v>-3.5175707738810402E-6</v>
      </c>
      <c r="AP533" s="34" t="e">
        <f t="shared" si="532"/>
        <v>#N/A</v>
      </c>
      <c r="AQ533" s="34">
        <f t="shared" si="533"/>
        <v>9.8293051191467029E-5</v>
      </c>
      <c r="AR533" s="34">
        <f t="shared" si="534"/>
        <v>-2.7688533673630999E-6</v>
      </c>
      <c r="AS533" s="34">
        <f t="shared" si="535"/>
        <v>-3.4818916854195692E-6</v>
      </c>
      <c r="AT533" s="34">
        <f t="shared" si="536"/>
        <v>6.0160616209725681E-5</v>
      </c>
      <c r="AU533" s="34">
        <f t="shared" si="537"/>
        <v>-1.3751547159712718E-4</v>
      </c>
      <c r="AV533" s="34">
        <f t="shared" si="538"/>
        <v>-5.0838916646478438E-6</v>
      </c>
      <c r="AW533" s="53">
        <f t="shared" si="539"/>
        <v>-1.3599564856273672E-3</v>
      </c>
      <c r="AX533" s="52">
        <f t="shared" si="540"/>
        <v>3.9845053666498487E-6</v>
      </c>
      <c r="AY533" s="34">
        <f t="shared" si="541"/>
        <v>5.0526518536875287E-6</v>
      </c>
      <c r="AZ533" s="34" t="e">
        <f t="shared" si="542"/>
        <v>#N/A</v>
      </c>
      <c r="BA533" s="34">
        <f t="shared" si="543"/>
        <v>1.068632738190356E-4</v>
      </c>
      <c r="BB533" s="34">
        <f t="shared" si="544"/>
        <v>5.8013692602054689E-6</v>
      </c>
      <c r="BC533" s="34">
        <f t="shared" si="545"/>
        <v>5.0883309421489997E-6</v>
      </c>
      <c r="BD533" s="34">
        <f t="shared" si="546"/>
        <v>6.873083883729425E-5</v>
      </c>
      <c r="BE533" s="34">
        <f t="shared" si="547"/>
        <v>-1.2894524896955861E-4</v>
      </c>
      <c r="BF533" s="34">
        <f t="shared" si="548"/>
        <v>3.4863309629207251E-6</v>
      </c>
      <c r="BG533" s="53">
        <f t="shared" si="549"/>
        <v>-1.3513862629997986E-3</v>
      </c>
      <c r="BH533" s="32">
        <v>1.2423807553285648E-5</v>
      </c>
      <c r="BI533" s="33">
        <v>1.3491954040323328E-5</v>
      </c>
      <c r="BJ533" s="33"/>
      <c r="BK533" s="33">
        <v>1.153025760056714E-4</v>
      </c>
      <c r="BL533" s="33">
        <v>1.4240671446841269E-5</v>
      </c>
      <c r="BM533" s="33">
        <v>1.35276331287848E-5</v>
      </c>
      <c r="BN533" s="33">
        <v>7.717014102393005E-5</v>
      </c>
      <c r="BO533" s="33">
        <v>-1.2050594678292281E-4</v>
      </c>
      <c r="BP533" s="33">
        <v>1.1925633149556525E-5</v>
      </c>
      <c r="BQ533" s="35">
        <v>-1.3429469608131628E-3</v>
      </c>
      <c r="BR533" s="32">
        <v>-4.5857172609187202E-6</v>
      </c>
      <c r="BS533" s="33">
        <v>-3.5175707738810402E-6</v>
      </c>
      <c r="BT533" s="33"/>
      <c r="BU533" s="33">
        <v>9.8293051191467029E-5</v>
      </c>
      <c r="BV533" s="33">
        <v>-2.7688533673630999E-6</v>
      </c>
      <c r="BW533" s="33">
        <v>-3.4818916854195692E-6</v>
      </c>
      <c r="BX533" s="33">
        <v>6.0160616209725681E-5</v>
      </c>
      <c r="BY533" s="33">
        <v>-1.3751547159712718E-4</v>
      </c>
      <c r="BZ533" s="33">
        <v>-5.0838916646478438E-6</v>
      </c>
      <c r="CA533" s="35">
        <v>-1.3599564856273672E-3</v>
      </c>
      <c r="CB533" s="52">
        <v>3.9845053666498487E-6</v>
      </c>
      <c r="CC533" s="34">
        <v>5.0526518536875287E-6</v>
      </c>
      <c r="CD533" s="34"/>
      <c r="CE533" s="34">
        <v>1.068632738190356E-4</v>
      </c>
      <c r="CF533" s="34">
        <v>5.8013692602054689E-6</v>
      </c>
      <c r="CG533" s="34">
        <v>5.0883309421489997E-6</v>
      </c>
      <c r="CH533" s="34">
        <v>6.873083883729425E-5</v>
      </c>
      <c r="CI533" s="34">
        <v>-1.2894524896955861E-4</v>
      </c>
      <c r="CJ533" s="34">
        <v>3.4863309629207251E-6</v>
      </c>
      <c r="CK533" s="53">
        <v>-1.3513862629997986E-3</v>
      </c>
      <c r="CL533" s="33">
        <v>0</v>
      </c>
      <c r="CM533" s="33">
        <f t="shared" si="506"/>
        <v>5.411457361109262E-3</v>
      </c>
      <c r="CN533" s="33">
        <f t="shared" si="507"/>
        <v>2.6987606537449693E-3</v>
      </c>
      <c r="CO533" s="33">
        <f t="shared" si="508"/>
        <v>2.1441990736157379E-3</v>
      </c>
      <c r="CP533" s="33">
        <f t="shared" si="509"/>
        <v>2.1653457024071177E-3</v>
      </c>
      <c r="CQ533" s="33"/>
      <c r="CR533" s="33">
        <f t="shared" si="510"/>
        <v>1.7276330495132886E-3</v>
      </c>
      <c r="CS533" s="33">
        <f t="shared" si="511"/>
        <v>4.5620780072230804E-3</v>
      </c>
      <c r="CT533" s="33">
        <f t="shared" si="512"/>
        <v>4.8852612832805953E-3</v>
      </c>
      <c r="CU533" s="33">
        <f t="shared" si="513"/>
        <v>1.982385417925947E-3</v>
      </c>
      <c r="CV533" s="33">
        <f t="shared" si="514"/>
        <v>3.2866369993300726E-3</v>
      </c>
      <c r="CW533" s="33">
        <f t="shared" si="515"/>
        <v>3.844259739147482E-3</v>
      </c>
      <c r="CX533" s="35">
        <f t="shared" si="516"/>
        <v>3.6054253124548907E-3</v>
      </c>
    </row>
    <row r="534" spans="1:102" x14ac:dyDescent="0.3">
      <c r="A534" s="21">
        <v>43437</v>
      </c>
      <c r="B534" s="22">
        <v>2790.37</v>
      </c>
      <c r="C534" s="23">
        <v>4938.32</v>
      </c>
      <c r="D534" s="23">
        <v>5538.857</v>
      </c>
      <c r="E534" s="23">
        <f t="shared" si="550"/>
        <v>4908.8221666888585</v>
      </c>
      <c r="F534" s="23">
        <f>VLOOKUP($A534,Data!S$7:T$800,2,0)</f>
        <v>272.46972899999997</v>
      </c>
      <c r="G534" s="23">
        <f>VLOOKUP($A534,Data!V$7:Y$800,4,0)</f>
        <v>26.87360026965349</v>
      </c>
      <c r="H534" s="23" t="e">
        <f>VLOOKUP($A534,Data!P$7:Q$800,2,0)</f>
        <v>#N/A</v>
      </c>
      <c r="I534" s="23">
        <f>VLOOKUP($A534,Data!K$7:N$800,4,0)</f>
        <v>51.178826547525148</v>
      </c>
      <c r="J534" s="23">
        <f>VLOOKUP($A534,Data!AA$7:AB$800,2,0)</f>
        <v>499.61750000000001</v>
      </c>
      <c r="K534" s="23">
        <f>VLOOKUP($A534,Data!AD$7:AE$800,2,0)</f>
        <v>50.480899999999998</v>
      </c>
      <c r="L534" s="23">
        <f>VLOOKUP($A534,Data!AL$7:AO$800,4,0)</f>
        <v>269.90958722224104</v>
      </c>
      <c r="M534" s="23">
        <f>VLOOKUP($A534,Data!AG$7:AJ$800,4,0)</f>
        <v>27.268128649126041</v>
      </c>
      <c r="N534" s="23">
        <f>VLOOKUP($A534,Data!AQ$7:AU$800,5,0)</f>
        <v>27.418946045420601</v>
      </c>
      <c r="O534" s="24">
        <f>VLOOKUP($A534,Data!AQ$7:AW$800,7,0)</f>
        <v>27.434168725313633</v>
      </c>
      <c r="P534" s="32">
        <f t="shared" si="517"/>
        <v>1.0941355061463431E-2</v>
      </c>
      <c r="Q534" s="33">
        <f t="shared" si="504"/>
        <v>1.0939879792338791E-2</v>
      </c>
      <c r="R534" s="33">
        <f t="shared" si="505"/>
        <v>1.0940856334094029E-2</v>
      </c>
      <c r="S534" s="34">
        <f t="shared" si="518"/>
        <v>1.0940856334094029E-2</v>
      </c>
      <c r="T534" s="33">
        <f t="shared" si="519"/>
        <v>1.0941153126329262E-2</v>
      </c>
      <c r="U534" s="33">
        <f t="shared" si="492"/>
        <v>1.0938081964647184E-2</v>
      </c>
      <c r="V534" s="33" t="e">
        <f t="shared" si="493"/>
        <v>#N/A</v>
      </c>
      <c r="W534" s="33">
        <f t="shared" si="494"/>
        <v>1.0853008377760931E-2</v>
      </c>
      <c r="X534" s="33">
        <f t="shared" si="495"/>
        <v>1.0935772821794032E-2</v>
      </c>
      <c r="Y534" s="33">
        <f t="shared" si="496"/>
        <v>1.0946383547981942E-2</v>
      </c>
      <c r="Z534" s="33">
        <f t="shared" si="497"/>
        <v>1.0908713968701411E-2</v>
      </c>
      <c r="AA534" s="33">
        <f t="shared" si="498"/>
        <v>1.1110113005515565E-2</v>
      </c>
      <c r="AB534" s="33">
        <f t="shared" si="499"/>
        <v>1.0975672694520267E-2</v>
      </c>
      <c r="AC534" s="35">
        <f t="shared" si="500"/>
        <v>1.1608430604357123E-2</v>
      </c>
      <c r="AD534" s="32">
        <f t="shared" si="520"/>
        <v>1.273333990470249E-6</v>
      </c>
      <c r="AE534" s="33">
        <f t="shared" si="521"/>
        <v>-1.7978276916075231E-6</v>
      </c>
      <c r="AF534" s="33" t="e">
        <f t="shared" si="522"/>
        <v>#N/A</v>
      </c>
      <c r="AG534" s="33">
        <f t="shared" si="523"/>
        <v>-8.6871414577860406E-5</v>
      </c>
      <c r="AH534" s="33">
        <f t="shared" si="524"/>
        <v>-4.1069705447593918E-6</v>
      </c>
      <c r="AI534" s="33">
        <f t="shared" si="525"/>
        <v>6.5037556431501997E-6</v>
      </c>
      <c r="AJ534" s="33">
        <f t="shared" si="526"/>
        <v>-3.1165823637380186E-5</v>
      </c>
      <c r="AK534" s="33">
        <f t="shared" si="527"/>
        <v>1.7023321317677365E-4</v>
      </c>
      <c r="AL534" s="33">
        <f t="shared" si="528"/>
        <v>3.5792902181475128E-5</v>
      </c>
      <c r="AM534" s="35">
        <f t="shared" si="529"/>
        <v>6.6855081201833144E-4</v>
      </c>
      <c r="AN534" s="52">
        <f t="shared" si="530"/>
        <v>2.9679223523260134E-7</v>
      </c>
      <c r="AO534" s="34">
        <f t="shared" si="531"/>
        <v>-2.7743694468451707E-6</v>
      </c>
      <c r="AP534" s="34" t="e">
        <f t="shared" si="532"/>
        <v>#N/A</v>
      </c>
      <c r="AQ534" s="34">
        <f t="shared" si="533"/>
        <v>-8.7847956333098054E-5</v>
      </c>
      <c r="AR534" s="34">
        <f t="shared" si="534"/>
        <v>-5.0835122999970395E-6</v>
      </c>
      <c r="AS534" s="34">
        <f t="shared" si="535"/>
        <v>5.5272138879125521E-6</v>
      </c>
      <c r="AT534" s="34">
        <f t="shared" si="536"/>
        <v>-3.2142365392617833E-5</v>
      </c>
      <c r="AU534" s="34">
        <f t="shared" si="537"/>
        <v>1.69256671421536E-4</v>
      </c>
      <c r="AV534" s="34">
        <f t="shared" si="538"/>
        <v>3.481636042623748E-5</v>
      </c>
      <c r="AW534" s="53">
        <f t="shared" si="539"/>
        <v>6.6757427026309379E-4</v>
      </c>
      <c r="AX534" s="52">
        <f t="shared" si="540"/>
        <v>2.9679223523260134E-7</v>
      </c>
      <c r="AY534" s="34">
        <f t="shared" si="541"/>
        <v>-2.7743694468451707E-6</v>
      </c>
      <c r="AZ534" s="34" t="e">
        <f t="shared" si="542"/>
        <v>#N/A</v>
      </c>
      <c r="BA534" s="34">
        <f t="shared" si="543"/>
        <v>-8.7847956333098054E-5</v>
      </c>
      <c r="BB534" s="34">
        <f t="shared" si="544"/>
        <v>-5.0835122999970395E-6</v>
      </c>
      <c r="BC534" s="34">
        <f t="shared" si="545"/>
        <v>5.5272138879125521E-6</v>
      </c>
      <c r="BD534" s="34">
        <f t="shared" si="546"/>
        <v>-3.2142365392617833E-5</v>
      </c>
      <c r="BE534" s="34">
        <f t="shared" si="547"/>
        <v>1.69256671421536E-4</v>
      </c>
      <c r="BF534" s="34">
        <f t="shared" si="548"/>
        <v>3.481636042623748E-5</v>
      </c>
      <c r="BG534" s="53">
        <f t="shared" si="549"/>
        <v>6.6757427026309379E-4</v>
      </c>
      <c r="BH534" s="32">
        <v>1.273333990470249E-6</v>
      </c>
      <c r="BI534" s="33">
        <v>-1.7978276916075231E-6</v>
      </c>
      <c r="BJ534" s="33"/>
      <c r="BK534" s="33">
        <v>-8.6871414577860406E-5</v>
      </c>
      <c r="BL534" s="33">
        <v>-4.1069705447593918E-6</v>
      </c>
      <c r="BM534" s="33">
        <v>6.5037556431501997E-6</v>
      </c>
      <c r="BN534" s="33">
        <v>-3.1165823637380186E-5</v>
      </c>
      <c r="BO534" s="33">
        <v>1.7023321317677365E-4</v>
      </c>
      <c r="BP534" s="33">
        <v>3.5792902181475128E-5</v>
      </c>
      <c r="BQ534" s="35">
        <v>6.6855081201833144E-4</v>
      </c>
      <c r="BR534" s="32">
        <v>2.9679223523260134E-7</v>
      </c>
      <c r="BS534" s="33">
        <v>-2.7743694468451707E-6</v>
      </c>
      <c r="BT534" s="33"/>
      <c r="BU534" s="33">
        <v>-8.7847956333098054E-5</v>
      </c>
      <c r="BV534" s="33">
        <v>-5.0835122999970395E-6</v>
      </c>
      <c r="BW534" s="33">
        <v>5.5272138879125521E-6</v>
      </c>
      <c r="BX534" s="33">
        <v>-3.2142365392617833E-5</v>
      </c>
      <c r="BY534" s="33">
        <v>1.69256671421536E-4</v>
      </c>
      <c r="BZ534" s="33">
        <v>3.481636042623748E-5</v>
      </c>
      <c r="CA534" s="35">
        <v>6.6757427026309379E-4</v>
      </c>
      <c r="CB534" s="52">
        <v>2.9679223523260134E-7</v>
      </c>
      <c r="CC534" s="34">
        <v>-2.7743694468451707E-6</v>
      </c>
      <c r="CD534" s="34"/>
      <c r="CE534" s="34">
        <v>-8.7847956333098054E-5</v>
      </c>
      <c r="CF534" s="34">
        <v>-5.0835122999970395E-6</v>
      </c>
      <c r="CG534" s="34">
        <v>5.5272138879125521E-6</v>
      </c>
      <c r="CH534" s="34">
        <v>-3.2142365392617833E-5</v>
      </c>
      <c r="CI534" s="34">
        <v>1.69256671421536E-4</v>
      </c>
      <c r="CJ534" s="34">
        <v>3.481636042623748E-5</v>
      </c>
      <c r="CK534" s="53">
        <v>6.6757427026309379E-4</v>
      </c>
      <c r="CL534" s="33">
        <v>0</v>
      </c>
      <c r="CM534" s="33">
        <f t="shared" si="506"/>
        <v>5.3937848302922919E-3</v>
      </c>
      <c r="CN534" s="33">
        <f t="shared" si="507"/>
        <v>2.6900159802436541E-3</v>
      </c>
      <c r="CO534" s="33">
        <f t="shared" si="508"/>
        <v>2.1313328905352424E-3</v>
      </c>
      <c r="CP534" s="33">
        <f t="shared" si="509"/>
        <v>2.1513730598479164E-3</v>
      </c>
      <c r="CQ534" s="33"/>
      <c r="CR534" s="33">
        <f t="shared" si="510"/>
        <v>1.6082872083906796E-3</v>
      </c>
      <c r="CS534" s="33">
        <f t="shared" si="511"/>
        <v>4.5472947128291086E-3</v>
      </c>
      <c r="CT534" s="33">
        <f t="shared" si="512"/>
        <v>4.8712136684059271E-3</v>
      </c>
      <c r="CU534" s="33">
        <f t="shared" si="513"/>
        <v>1.9024857235063752E-3</v>
      </c>
      <c r="CV534" s="33">
        <f t="shared" si="514"/>
        <v>3.4115932437761565E-3</v>
      </c>
      <c r="CW534" s="33">
        <f t="shared" si="515"/>
        <v>3.8318885113539647E-3</v>
      </c>
      <c r="CX534" s="35">
        <f t="shared" si="516"/>
        <v>5.0001720915922032E-3</v>
      </c>
    </row>
    <row r="535" spans="1:102" x14ac:dyDescent="0.3">
      <c r="A535" s="21">
        <v>43434</v>
      </c>
      <c r="B535" s="22">
        <v>2760.17</v>
      </c>
      <c r="C535" s="23">
        <v>4884.88</v>
      </c>
      <c r="D535" s="23">
        <v>5478.9129999999996</v>
      </c>
      <c r="E535" s="23">
        <f t="shared" si="550"/>
        <v>4855.696686836247</v>
      </c>
      <c r="F535" s="23">
        <f>VLOOKUP($A535,Data!S$7:T$800,2,0)</f>
        <v>269.52086000000003</v>
      </c>
      <c r="G535" s="23">
        <f>VLOOKUP($A535,Data!V$7:Y$800,4,0)</f>
        <v>26.582835041121012</v>
      </c>
      <c r="H535" s="23" t="e">
        <f>VLOOKUP($A535,Data!P$7:Q$800,2,0)</f>
        <v>#N/A</v>
      </c>
      <c r="I535" s="23">
        <f>VLOOKUP($A535,Data!K$7:N$800,4,0)</f>
        <v>50.629345833038627</v>
      </c>
      <c r="J535" s="23">
        <f>VLOOKUP($A535,Data!AA$7:AB$800,2,0)</f>
        <v>494.21289999999999</v>
      </c>
      <c r="K535" s="23">
        <f>VLOOKUP($A535,Data!AD$7:AE$800,2,0)</f>
        <v>49.9343</v>
      </c>
      <c r="L535" s="23">
        <f>VLOOKUP($A535,Data!AL$7:AO$800,4,0)</f>
        <v>266.99699339083713</v>
      </c>
      <c r="M535" s="23">
        <f>VLOOKUP($A535,Data!AG$7:AJ$800,4,0)</f>
        <v>26.968505505371496</v>
      </c>
      <c r="N535" s="23">
        <f>VLOOKUP($A535,Data!AQ$7:AU$800,5,0)</f>
        <v>27.121271842616931</v>
      </c>
      <c r="O535" s="24">
        <f>VLOOKUP($A535,Data!AQ$7:AW$800,7,0)</f>
        <v>27.119355568165695</v>
      </c>
      <c r="P535" s="32">
        <f t="shared" si="517"/>
        <v>8.1855239319734707E-3</v>
      </c>
      <c r="Q535" s="33">
        <f t="shared" si="504"/>
        <v>8.3081680128307411E-3</v>
      </c>
      <c r="R535" s="33">
        <f t="shared" si="505"/>
        <v>8.3605626295899516E-3</v>
      </c>
      <c r="S535" s="34">
        <f t="shared" si="518"/>
        <v>8.3343068249474798E-3</v>
      </c>
      <c r="T535" s="33">
        <f t="shared" si="519"/>
        <v>8.3236945173548182E-3</v>
      </c>
      <c r="U535" s="33">
        <f t="shared" si="492"/>
        <v>8.3233753699358815E-3</v>
      </c>
      <c r="V535" s="33" t="e">
        <f t="shared" si="493"/>
        <v>#N/A</v>
      </c>
      <c r="W535" s="33">
        <f t="shared" si="494"/>
        <v>8.4485407066052787E-3</v>
      </c>
      <c r="X535" s="33">
        <f t="shared" si="495"/>
        <v>8.3565726728218603E-3</v>
      </c>
      <c r="Y535" s="33">
        <f t="shared" si="496"/>
        <v>8.3215204494146988E-3</v>
      </c>
      <c r="Z535" s="33">
        <f t="shared" si="497"/>
        <v>8.3150270660832248E-3</v>
      </c>
      <c r="AA535" s="33">
        <f t="shared" si="498"/>
        <v>8.4026001318906474E-3</v>
      </c>
      <c r="AB535" s="33">
        <f t="shared" si="499"/>
        <v>8.3195452557269789E-3</v>
      </c>
      <c r="AC535" s="35">
        <f t="shared" si="500"/>
        <v>8.0800891106627137E-3</v>
      </c>
      <c r="AD535" s="32">
        <f t="shared" si="520"/>
        <v>1.5526504524077112E-5</v>
      </c>
      <c r="AE535" s="33">
        <f t="shared" si="521"/>
        <v>1.5207357105140318E-5</v>
      </c>
      <c r="AF535" s="33" t="e">
        <f t="shared" si="522"/>
        <v>#N/A</v>
      </c>
      <c r="AG535" s="33">
        <f t="shared" si="523"/>
        <v>1.4037269377453754E-4</v>
      </c>
      <c r="AH535" s="33">
        <f t="shared" si="524"/>
        <v>4.8404659991119203E-5</v>
      </c>
      <c r="AI535" s="33">
        <f t="shared" si="525"/>
        <v>1.3352436583957683E-5</v>
      </c>
      <c r="AJ535" s="33">
        <f t="shared" si="526"/>
        <v>6.8590532524837045E-6</v>
      </c>
      <c r="AK535" s="33">
        <f t="shared" si="527"/>
        <v>9.4432119059906228E-5</v>
      </c>
      <c r="AL535" s="33">
        <f t="shared" si="528"/>
        <v>1.137724289623776E-5</v>
      </c>
      <c r="AM535" s="35">
        <f t="shared" si="529"/>
        <v>-2.280789021680274E-4</v>
      </c>
      <c r="AN535" s="52">
        <f t="shared" si="530"/>
        <v>-3.686811223513331E-5</v>
      </c>
      <c r="AO535" s="34">
        <f t="shared" si="531"/>
        <v>-3.7187259654070104E-5</v>
      </c>
      <c r="AP535" s="34" t="e">
        <f t="shared" si="532"/>
        <v>#N/A</v>
      </c>
      <c r="AQ535" s="34">
        <f t="shared" si="533"/>
        <v>8.7978077015327116E-5</v>
      </c>
      <c r="AR535" s="34">
        <f t="shared" si="534"/>
        <v>-3.9899567680912185E-6</v>
      </c>
      <c r="AS535" s="34">
        <f t="shared" si="535"/>
        <v>-3.9042180175252739E-5</v>
      </c>
      <c r="AT535" s="34">
        <f t="shared" si="536"/>
        <v>-4.5535563506726717E-5</v>
      </c>
      <c r="AU535" s="34">
        <f t="shared" si="537"/>
        <v>4.2037502300695806E-5</v>
      </c>
      <c r="AV535" s="34">
        <f t="shared" si="538"/>
        <v>-4.1017373862972661E-5</v>
      </c>
      <c r="AW535" s="53">
        <f t="shared" si="539"/>
        <v>-2.8047351892723782E-4</v>
      </c>
      <c r="AX535" s="52">
        <f t="shared" si="540"/>
        <v>-1.0612307592694492E-5</v>
      </c>
      <c r="AY535" s="34">
        <f t="shared" si="541"/>
        <v>-1.0931455011631286E-5</v>
      </c>
      <c r="AZ535" s="34" t="e">
        <f t="shared" si="542"/>
        <v>#N/A</v>
      </c>
      <c r="BA535" s="34">
        <f t="shared" si="543"/>
        <v>1.1423388165776593E-4</v>
      </c>
      <c r="BB535" s="34">
        <f t="shared" si="544"/>
        <v>2.22658478743476E-5</v>
      </c>
      <c r="BC535" s="34">
        <f t="shared" si="545"/>
        <v>-1.2786375532813921E-5</v>
      </c>
      <c r="BD535" s="34">
        <f t="shared" si="546"/>
        <v>-1.9279758864287899E-5</v>
      </c>
      <c r="BE535" s="34">
        <f t="shared" si="547"/>
        <v>6.8293306943134624E-5</v>
      </c>
      <c r="BF535" s="34">
        <f t="shared" si="548"/>
        <v>-1.4761569220533843E-5</v>
      </c>
      <c r="BG535" s="53">
        <f t="shared" si="549"/>
        <v>-2.54217714284799E-4</v>
      </c>
      <c r="BH535" s="32">
        <v>1.5526504524077112E-5</v>
      </c>
      <c r="BI535" s="33">
        <v>1.5207357105140318E-5</v>
      </c>
      <c r="BJ535" s="33"/>
      <c r="BK535" s="33">
        <v>1.4037269377453754E-4</v>
      </c>
      <c r="BL535" s="33">
        <v>4.8404659991119203E-5</v>
      </c>
      <c r="BM535" s="33">
        <v>1.3352436583957683E-5</v>
      </c>
      <c r="BN535" s="33">
        <v>6.8590532524837045E-6</v>
      </c>
      <c r="BO535" s="33">
        <v>9.4432119059906228E-5</v>
      </c>
      <c r="BP535" s="33">
        <v>1.137724289623776E-5</v>
      </c>
      <c r="BQ535" s="35">
        <v>-2.280789021680274E-4</v>
      </c>
      <c r="BR535" s="32">
        <v>-3.686811223513331E-5</v>
      </c>
      <c r="BS535" s="33">
        <v>-3.7187259654070104E-5</v>
      </c>
      <c r="BT535" s="33"/>
      <c r="BU535" s="33">
        <v>8.7978077015327116E-5</v>
      </c>
      <c r="BV535" s="33">
        <v>-3.9899567680912185E-6</v>
      </c>
      <c r="BW535" s="33">
        <v>-3.9042180175252739E-5</v>
      </c>
      <c r="BX535" s="33">
        <v>-4.5535563506726717E-5</v>
      </c>
      <c r="BY535" s="33">
        <v>4.2037502300695806E-5</v>
      </c>
      <c r="BZ535" s="33">
        <v>-4.1017373862972661E-5</v>
      </c>
      <c r="CA535" s="35">
        <v>-2.8047351892723782E-4</v>
      </c>
      <c r="CB535" s="52">
        <v>-1.0612307592694492E-5</v>
      </c>
      <c r="CC535" s="34">
        <v>-1.0931455011631286E-5</v>
      </c>
      <c r="CD535" s="34"/>
      <c r="CE535" s="34">
        <v>1.1423388165776593E-4</v>
      </c>
      <c r="CF535" s="34">
        <v>2.22658478743476E-5</v>
      </c>
      <c r="CG535" s="34">
        <v>-1.2786375532813921E-5</v>
      </c>
      <c r="CH535" s="34">
        <v>-1.9279758864287899E-5</v>
      </c>
      <c r="CI535" s="34">
        <v>6.8293306943134624E-5</v>
      </c>
      <c r="CJ535" s="34">
        <v>-1.4761569220533843E-5</v>
      </c>
      <c r="CK535" s="53">
        <v>-2.54217714284799E-4</v>
      </c>
      <c r="CL535" s="33">
        <v>0</v>
      </c>
      <c r="CM535" s="33">
        <f t="shared" si="506"/>
        <v>5.3928136468592847E-3</v>
      </c>
      <c r="CN535" s="33">
        <f t="shared" si="507"/>
        <v>2.6890474085790039E-3</v>
      </c>
      <c r="CO535" s="33">
        <f t="shared" si="508"/>
        <v>2.1300706529807645E-3</v>
      </c>
      <c r="CP535" s="33">
        <f t="shared" si="509"/>
        <v>2.1531552614701965E-3</v>
      </c>
      <c r="CQ535" s="33"/>
      <c r="CR535" s="33">
        <f t="shared" si="510"/>
        <v>1.6943641434561396E-3</v>
      </c>
      <c r="CS535" s="33">
        <f t="shared" si="511"/>
        <v>4.5513757299038282E-3</v>
      </c>
      <c r="CT535" s="33">
        <f t="shared" si="512"/>
        <v>4.8647489963589141E-3</v>
      </c>
      <c r="CU535" s="33">
        <f t="shared" si="513"/>
        <v>1.9333738895104258E-3</v>
      </c>
      <c r="CV535" s="33">
        <f t="shared" si="514"/>
        <v>3.2426561740550586E-3</v>
      </c>
      <c r="CW535" s="33">
        <f t="shared" si="515"/>
        <v>3.7963485299652433E-3</v>
      </c>
      <c r="CX535" s="35">
        <f t="shared" si="516"/>
        <v>4.3359885391389685E-3</v>
      </c>
    </row>
    <row r="536" spans="1:102" x14ac:dyDescent="0.3">
      <c r="A536" s="21">
        <v>43433</v>
      </c>
      <c r="B536" s="22">
        <v>2737.76</v>
      </c>
      <c r="C536" s="23">
        <v>4844.63</v>
      </c>
      <c r="D536" s="23">
        <v>5433.4859999999999</v>
      </c>
      <c r="E536" s="23">
        <f t="shared" si="550"/>
        <v>4815.5623129851747</v>
      </c>
      <c r="F536" s="23">
        <f>VLOOKUP($A536,Data!S$7:T$800,2,0)</f>
        <v>267.29597000000001</v>
      </c>
      <c r="G536" s="23">
        <f>VLOOKUP($A536,Data!V$7:Y$800,4,0)</f>
        <v>26.363402545704393</v>
      </c>
      <c r="H536" s="23" t="e">
        <f>VLOOKUP($A536,Data!P$7:Q$800,2,0)</f>
        <v>#N/A</v>
      </c>
      <c r="I536" s="23">
        <f>VLOOKUP($A536,Data!K$7:N$800,4,0)</f>
        <v>50.205185281505166</v>
      </c>
      <c r="J536" s="23">
        <f>VLOOKUP($A536,Data!AA$7:AB$800,2,0)</f>
        <v>490.11720000000003</v>
      </c>
      <c r="K536" s="23">
        <f>VLOOKUP($A536,Data!AD$7:AE$800,2,0)</f>
        <v>49.522199999999998</v>
      </c>
      <c r="L536" s="23">
        <f>VLOOKUP($A536,Data!AL$7:AO$800,4,0)</f>
        <v>264.79521401929736</v>
      </c>
      <c r="M536" s="23">
        <f>VLOOKUP($A536,Data!AG$7:AJ$800,4,0)</f>
        <v>26.743788147555588</v>
      </c>
      <c r="N536" s="23">
        <f>VLOOKUP($A536,Data!AQ$7:AU$800,5,0)</f>
        <v>26.897496899892499</v>
      </c>
      <c r="O536" s="24">
        <f>VLOOKUP($A536,Data!AQ$7:AW$800,7,0)</f>
        <v>26.901985131053063</v>
      </c>
      <c r="P536" s="32">
        <f t="shared" si="517"/>
        <v>-2.1976900564546487E-3</v>
      </c>
      <c r="Q536" s="33">
        <f t="shared" si="504"/>
        <v>-2.0249420120878048E-3</v>
      </c>
      <c r="R536" s="33">
        <f t="shared" si="505"/>
        <v>-1.9529334228245432E-3</v>
      </c>
      <c r="S536" s="34">
        <f t="shared" si="518"/>
        <v>-1.9896469178690588E-3</v>
      </c>
      <c r="T536" s="33">
        <f t="shared" si="519"/>
        <v>-1.9740675573454158E-3</v>
      </c>
      <c r="U536" s="33">
        <f t="shared" si="492"/>
        <v>-1.9741481726850418E-3</v>
      </c>
      <c r="V536" s="33" t="e">
        <f t="shared" si="493"/>
        <v>#N/A</v>
      </c>
      <c r="W536" s="33">
        <f t="shared" si="494"/>
        <v>-2.1076834642651532E-3</v>
      </c>
      <c r="X536" s="33">
        <f t="shared" si="495"/>
        <v>-1.9554958229606179E-3</v>
      </c>
      <c r="Y536" s="33">
        <f t="shared" si="496"/>
        <v>-1.9750021160737097E-3</v>
      </c>
      <c r="Z536" s="33">
        <f t="shared" si="497"/>
        <v>-2.0022672250772366E-3</v>
      </c>
      <c r="AA536" s="33">
        <f t="shared" si="498"/>
        <v>-2.014153314312761E-3</v>
      </c>
      <c r="AB536" s="33">
        <f t="shared" si="499"/>
        <v>-2.015195098838185E-3</v>
      </c>
      <c r="AC536" s="35">
        <f t="shared" si="500"/>
        <v>-1.0005334595562854E-2</v>
      </c>
      <c r="AD536" s="32">
        <f t="shared" si="520"/>
        <v>5.0874454742388941E-5</v>
      </c>
      <c r="AE536" s="33">
        <f t="shared" si="521"/>
        <v>5.0793839402762941E-5</v>
      </c>
      <c r="AF536" s="33" t="e">
        <f t="shared" si="522"/>
        <v>#N/A</v>
      </c>
      <c r="AG536" s="33">
        <f t="shared" si="523"/>
        <v>-8.2741452177348407E-5</v>
      </c>
      <c r="AH536" s="33">
        <f t="shared" si="524"/>
        <v>6.9446189127186919E-5</v>
      </c>
      <c r="AI536" s="33">
        <f t="shared" si="525"/>
        <v>4.9939896014095098E-5</v>
      </c>
      <c r="AJ536" s="33">
        <f t="shared" si="526"/>
        <v>2.2674787010568132E-5</v>
      </c>
      <c r="AK536" s="33">
        <f t="shared" si="527"/>
        <v>1.0788697775043765E-5</v>
      </c>
      <c r="AL536" s="33">
        <f t="shared" si="528"/>
        <v>9.7469132496197375E-6</v>
      </c>
      <c r="AM536" s="35">
        <f t="shared" si="529"/>
        <v>-7.9803925834750489E-3</v>
      </c>
      <c r="AN536" s="52">
        <f t="shared" si="530"/>
        <v>-2.1134134520872649E-5</v>
      </c>
      <c r="AO536" s="34">
        <f t="shared" si="531"/>
        <v>-2.121474986049865E-5</v>
      </c>
      <c r="AP536" s="34" t="e">
        <f t="shared" si="532"/>
        <v>#N/A</v>
      </c>
      <c r="AQ536" s="34">
        <f t="shared" si="533"/>
        <v>-1.5475004144061E-4</v>
      </c>
      <c r="AR536" s="34">
        <f t="shared" si="534"/>
        <v>-2.5624001360746718E-6</v>
      </c>
      <c r="AS536" s="34">
        <f t="shared" si="535"/>
        <v>-2.2068693249166493E-5</v>
      </c>
      <c r="AT536" s="34">
        <f t="shared" si="536"/>
        <v>-4.9333802252693459E-5</v>
      </c>
      <c r="AU536" s="34">
        <f t="shared" si="537"/>
        <v>-6.1219891488217826E-5</v>
      </c>
      <c r="AV536" s="34">
        <f t="shared" si="538"/>
        <v>-6.2261676013641853E-5</v>
      </c>
      <c r="AW536" s="53">
        <f t="shared" si="539"/>
        <v>-8.0524011727383105E-3</v>
      </c>
      <c r="AX536" s="52">
        <f t="shared" si="540"/>
        <v>1.5579360523654273E-5</v>
      </c>
      <c r="AY536" s="34">
        <f t="shared" si="541"/>
        <v>1.5498745184028273E-5</v>
      </c>
      <c r="AZ536" s="34" t="e">
        <f t="shared" si="542"/>
        <v>#N/A</v>
      </c>
      <c r="BA536" s="34">
        <f t="shared" si="543"/>
        <v>-1.1803654639608308E-4</v>
      </c>
      <c r="BB536" s="34">
        <f t="shared" si="544"/>
        <v>3.4151094908452251E-5</v>
      </c>
      <c r="BC536" s="34">
        <f t="shared" si="545"/>
        <v>1.4644801795360429E-5</v>
      </c>
      <c r="BD536" s="34">
        <f t="shared" si="546"/>
        <v>-1.2620307208166537E-5</v>
      </c>
      <c r="BE536" s="34">
        <f t="shared" si="547"/>
        <v>-2.4506396443690903E-5</v>
      </c>
      <c r="BF536" s="34">
        <f t="shared" si="548"/>
        <v>-2.5548180969114931E-5</v>
      </c>
      <c r="BG536" s="53">
        <f t="shared" si="549"/>
        <v>-8.0156876776937835E-3</v>
      </c>
      <c r="BH536" s="32">
        <v>5.0874454742388941E-5</v>
      </c>
      <c r="BI536" s="33">
        <v>5.0793839402762941E-5</v>
      </c>
      <c r="BJ536" s="33"/>
      <c r="BK536" s="33">
        <v>-8.2741452177348407E-5</v>
      </c>
      <c r="BL536" s="33">
        <v>6.9446189127186919E-5</v>
      </c>
      <c r="BM536" s="33">
        <v>4.9939896014095098E-5</v>
      </c>
      <c r="BN536" s="33">
        <v>2.2674787010568132E-5</v>
      </c>
      <c r="BO536" s="33">
        <v>1.0788697775043765E-5</v>
      </c>
      <c r="BP536" s="33">
        <v>9.7469132496197375E-6</v>
      </c>
      <c r="BQ536" s="35">
        <v>-7.9803925834750489E-3</v>
      </c>
      <c r="BR536" s="32">
        <v>-2.1134134520872649E-5</v>
      </c>
      <c r="BS536" s="33">
        <v>-2.121474986049865E-5</v>
      </c>
      <c r="BT536" s="33"/>
      <c r="BU536" s="33">
        <v>-1.5475004144061E-4</v>
      </c>
      <c r="BV536" s="33">
        <v>-2.5624001360746718E-6</v>
      </c>
      <c r="BW536" s="33">
        <v>-2.2068693249166493E-5</v>
      </c>
      <c r="BX536" s="33">
        <v>-4.9333802252693459E-5</v>
      </c>
      <c r="BY536" s="33">
        <v>-6.1219891488217826E-5</v>
      </c>
      <c r="BZ536" s="33">
        <v>-6.2261676013641853E-5</v>
      </c>
      <c r="CA536" s="35">
        <v>-8.0524011727383105E-3</v>
      </c>
      <c r="CB536" s="52">
        <v>1.5579360523654273E-5</v>
      </c>
      <c r="CC536" s="34">
        <v>1.5498745184028273E-5</v>
      </c>
      <c r="CD536" s="34"/>
      <c r="CE536" s="34">
        <v>-1.1803654639608308E-4</v>
      </c>
      <c r="CF536" s="34">
        <v>3.4151094908452251E-5</v>
      </c>
      <c r="CG536" s="34">
        <v>1.4644801795360429E-5</v>
      </c>
      <c r="CH536" s="34">
        <v>-1.2620307208166537E-5</v>
      </c>
      <c r="CI536" s="34">
        <v>-2.4506396443690903E-5</v>
      </c>
      <c r="CJ536" s="34">
        <v>-2.5548180969114931E-5</v>
      </c>
      <c r="CK536" s="53">
        <v>-8.0156876776937835E-3</v>
      </c>
      <c r="CL536" s="33">
        <v>0</v>
      </c>
      <c r="CM536" s="33">
        <f t="shared" si="506"/>
        <v>5.3405732349316448E-3</v>
      </c>
      <c r="CN536" s="33">
        <f t="shared" si="507"/>
        <v>2.6630549371891021E-3</v>
      </c>
      <c r="CO536" s="33">
        <f t="shared" si="508"/>
        <v>2.1146395199425072E-3</v>
      </c>
      <c r="CP536" s="33">
        <f t="shared" si="509"/>
        <v>2.1380409625473273E-3</v>
      </c>
      <c r="CQ536" s="33"/>
      <c r="CR536" s="33">
        <f t="shared" si="510"/>
        <v>1.5549316086684861E-3</v>
      </c>
      <c r="CS536" s="33">
        <f t="shared" si="511"/>
        <v>4.5031537327417936E-3</v>
      </c>
      <c r="CT536" s="33">
        <f t="shared" si="512"/>
        <v>4.8514423351757596E-3</v>
      </c>
      <c r="CU536" s="33">
        <f t="shared" si="513"/>
        <v>1.926558247392185E-3</v>
      </c>
      <c r="CV536" s="33">
        <f t="shared" si="514"/>
        <v>3.1487072592650822E-3</v>
      </c>
      <c r="CW536" s="33">
        <f t="shared" si="515"/>
        <v>3.7850223239730418E-3</v>
      </c>
      <c r="CX536" s="35">
        <f t="shared" si="516"/>
        <v>4.5632203356480439E-3</v>
      </c>
    </row>
    <row r="537" spans="1:102" x14ac:dyDescent="0.3">
      <c r="A537" s="21">
        <v>43432</v>
      </c>
      <c r="B537" s="22">
        <v>2743.79</v>
      </c>
      <c r="C537" s="23">
        <v>4854.46</v>
      </c>
      <c r="D537" s="23">
        <v>5444.1180000000004</v>
      </c>
      <c r="E537" s="23">
        <f t="shared" si="550"/>
        <v>4825.1626830457135</v>
      </c>
      <c r="F537" s="23">
        <f>VLOOKUP($A537,Data!S$7:T$800,2,0)</f>
        <v>267.82467400000002</v>
      </c>
      <c r="G537" s="23">
        <f>VLOOKUP($A537,Data!V$7:Y$800,4,0)</f>
        <v>26.415550756961718</v>
      </c>
      <c r="H537" s="23" t="e">
        <f>VLOOKUP($A537,Data!P$7:Q$800,2,0)</f>
        <v>#N/A</v>
      </c>
      <c r="I537" s="23">
        <f>VLOOKUP($A537,Data!K$7:N$800,4,0)</f>
        <v>50.311225419388528</v>
      </c>
      <c r="J537" s="23">
        <f>VLOOKUP($A537,Data!AA$7:AB$800,2,0)</f>
        <v>491.07749999999999</v>
      </c>
      <c r="K537" s="23">
        <f>VLOOKUP($A537,Data!AD$7:AE$800,2,0)</f>
        <v>49.620199999999997</v>
      </c>
      <c r="L537" s="23">
        <f>VLOOKUP($A537,Data!AL$7:AO$800,4,0)</f>
        <v>265.32646851114271</v>
      </c>
      <c r="M537" s="23">
        <f>VLOOKUP($A537,Data!AG$7:AJ$800,4,0)</f>
        <v>26.797762950618743</v>
      </c>
      <c r="N537" s="23">
        <f>VLOOKUP($A537,Data!AQ$7:AU$800,5,0)</f>
        <v>26.951810055420999</v>
      </c>
      <c r="O537" s="24">
        <f>VLOOKUP($A537,Data!AQ$7:AW$800,7,0)</f>
        <v>27.173868780457461</v>
      </c>
      <c r="P537" s="32">
        <f t="shared" si="517"/>
        <v>2.297393528374414E-2</v>
      </c>
      <c r="Q537" s="33">
        <f t="shared" si="504"/>
        <v>2.3018905300691506E-2</v>
      </c>
      <c r="R537" s="33">
        <f t="shared" si="505"/>
        <v>2.3037770021433701E-2</v>
      </c>
      <c r="S537" s="34">
        <f t="shared" si="518"/>
        <v>2.3028194810780268E-2</v>
      </c>
      <c r="T537" s="33">
        <f t="shared" si="519"/>
        <v>2.3028710848219669E-2</v>
      </c>
      <c r="U537" s="33">
        <f t="shared" si="492"/>
        <v>2.302706942187549E-2</v>
      </c>
      <c r="V537" s="33" t="e">
        <f t="shared" si="493"/>
        <v>#N/A</v>
      </c>
      <c r="W537" s="33">
        <f t="shared" si="494"/>
        <v>2.3132719074691277E-2</v>
      </c>
      <c r="X537" s="33">
        <f t="shared" si="495"/>
        <v>2.3035072274041779E-2</v>
      </c>
      <c r="Y537" s="33">
        <f t="shared" si="496"/>
        <v>2.303151757310351E-2</v>
      </c>
      <c r="Z537" s="33">
        <f t="shared" si="497"/>
        <v>2.3026243626492082E-2</v>
      </c>
      <c r="AA537" s="33">
        <f t="shared" si="498"/>
        <v>2.3123055351045085E-2</v>
      </c>
      <c r="AB537" s="33">
        <f t="shared" si="499"/>
        <v>2.303090588503065E-2</v>
      </c>
      <c r="AC537" s="35">
        <f t="shared" si="500"/>
        <v>3.1057915081273091E-2</v>
      </c>
      <c r="AD537" s="32">
        <f t="shared" si="520"/>
        <v>9.8055475281633164E-6</v>
      </c>
      <c r="AE537" s="33">
        <f t="shared" si="521"/>
        <v>8.164121183984463E-6</v>
      </c>
      <c r="AF537" s="33" t="e">
        <f t="shared" si="522"/>
        <v>#N/A</v>
      </c>
      <c r="AG537" s="33">
        <f t="shared" si="523"/>
        <v>1.1381377399977133E-4</v>
      </c>
      <c r="AH537" s="33">
        <f t="shared" si="524"/>
        <v>1.6166973350273395E-5</v>
      </c>
      <c r="AI537" s="33">
        <f t="shared" si="525"/>
        <v>1.2612272412004799E-5</v>
      </c>
      <c r="AJ537" s="33">
        <f t="shared" si="526"/>
        <v>7.3383258005765839E-6</v>
      </c>
      <c r="AK537" s="33">
        <f t="shared" si="527"/>
        <v>1.0415005035357972E-4</v>
      </c>
      <c r="AL537" s="33">
        <f t="shared" si="528"/>
        <v>1.2000584339144638E-5</v>
      </c>
      <c r="AM537" s="35">
        <f t="shared" si="529"/>
        <v>8.0390097805815852E-3</v>
      </c>
      <c r="AN537" s="52">
        <f t="shared" si="530"/>
        <v>-9.0591732140321568E-6</v>
      </c>
      <c r="AO537" s="34">
        <f t="shared" si="531"/>
        <v>-1.070059955821101E-5</v>
      </c>
      <c r="AP537" s="34" t="e">
        <f t="shared" si="532"/>
        <v>#N/A</v>
      </c>
      <c r="AQ537" s="34">
        <f t="shared" si="533"/>
        <v>9.4949053257575855E-5</v>
      </c>
      <c r="AR537" s="34">
        <f t="shared" si="534"/>
        <v>-2.6977473919220785E-6</v>
      </c>
      <c r="AS537" s="34">
        <f t="shared" si="535"/>
        <v>-6.2524483301906741E-6</v>
      </c>
      <c r="AT537" s="34">
        <f t="shared" si="536"/>
        <v>-1.1526394941618889E-5</v>
      </c>
      <c r="AU537" s="34">
        <f t="shared" si="537"/>
        <v>8.5285329611384242E-5</v>
      </c>
      <c r="AV537" s="34">
        <f t="shared" si="538"/>
        <v>-6.8641364030508356E-6</v>
      </c>
      <c r="AW537" s="53">
        <f t="shared" si="539"/>
        <v>8.0201450598393897E-3</v>
      </c>
      <c r="AX537" s="52">
        <f t="shared" si="540"/>
        <v>5.1603743944639291E-7</v>
      </c>
      <c r="AY537" s="34">
        <f t="shared" si="541"/>
        <v>-1.1253889047324606E-6</v>
      </c>
      <c r="AZ537" s="34" t="e">
        <f t="shared" si="542"/>
        <v>#N/A</v>
      </c>
      <c r="BA537" s="34">
        <f t="shared" si="543"/>
        <v>1.045242639110544E-4</v>
      </c>
      <c r="BB537" s="34">
        <f t="shared" si="544"/>
        <v>6.8774632615564713E-6</v>
      </c>
      <c r="BC537" s="34">
        <f t="shared" si="545"/>
        <v>3.3227623232878756E-6</v>
      </c>
      <c r="BD537" s="34">
        <f t="shared" si="546"/>
        <v>-1.9511842881403396E-6</v>
      </c>
      <c r="BE537" s="34">
        <f t="shared" si="547"/>
        <v>9.4860540264862792E-5</v>
      </c>
      <c r="BF537" s="34">
        <f t="shared" si="548"/>
        <v>2.7110742504277141E-6</v>
      </c>
      <c r="BG537" s="53">
        <f t="shared" si="549"/>
        <v>8.0297202704928683E-3</v>
      </c>
      <c r="BH537" s="32">
        <v>9.8055475281633164E-6</v>
      </c>
      <c r="BI537" s="33">
        <v>8.164121183984463E-6</v>
      </c>
      <c r="BJ537" s="33"/>
      <c r="BK537" s="33">
        <v>1.1381377399977133E-4</v>
      </c>
      <c r="BL537" s="33">
        <v>1.6166973350273395E-5</v>
      </c>
      <c r="BM537" s="33">
        <v>1.2612272412004799E-5</v>
      </c>
      <c r="BN537" s="33">
        <v>7.3383258005765839E-6</v>
      </c>
      <c r="BO537" s="33">
        <v>1.0415005035357972E-4</v>
      </c>
      <c r="BP537" s="33">
        <v>1.2000584339144638E-5</v>
      </c>
      <c r="BQ537" s="35">
        <v>8.0390097805815852E-3</v>
      </c>
      <c r="BR537" s="32">
        <v>-9.0591732140321568E-6</v>
      </c>
      <c r="BS537" s="33">
        <v>-1.070059955821101E-5</v>
      </c>
      <c r="BT537" s="33"/>
      <c r="BU537" s="33">
        <v>9.4949053257575855E-5</v>
      </c>
      <c r="BV537" s="33">
        <v>-2.6977473919220785E-6</v>
      </c>
      <c r="BW537" s="33">
        <v>-6.2524483301906741E-6</v>
      </c>
      <c r="BX537" s="33">
        <v>-1.1526394941618889E-5</v>
      </c>
      <c r="BY537" s="33">
        <v>8.5285329611384242E-5</v>
      </c>
      <c r="BZ537" s="33">
        <v>-6.8641364030508356E-6</v>
      </c>
      <c r="CA537" s="35">
        <v>8.0201450598393897E-3</v>
      </c>
      <c r="CB537" s="52">
        <v>5.1603743944639291E-7</v>
      </c>
      <c r="CC537" s="34">
        <v>-1.1253889047324606E-6</v>
      </c>
      <c r="CD537" s="34"/>
      <c r="CE537" s="34">
        <v>1.045242639110544E-4</v>
      </c>
      <c r="CF537" s="34">
        <v>6.8774632615564713E-6</v>
      </c>
      <c r="CG537" s="34">
        <v>3.3227623232878756E-6</v>
      </c>
      <c r="CH537" s="34">
        <v>-1.9511842881403396E-6</v>
      </c>
      <c r="CI537" s="34">
        <v>9.4860540264862792E-5</v>
      </c>
      <c r="CJ537" s="34">
        <v>2.7110742504277141E-6</v>
      </c>
      <c r="CK537" s="53">
        <v>8.0297202704928683E-3</v>
      </c>
      <c r="CL537" s="33">
        <v>0</v>
      </c>
      <c r="CM537" s="33">
        <f t="shared" si="506"/>
        <v>5.2680384228651622E-3</v>
      </c>
      <c r="CN537" s="33">
        <f t="shared" si="507"/>
        <v>2.6275952980336914E-3</v>
      </c>
      <c r="CO537" s="33">
        <f t="shared" si="508"/>
        <v>2.0635566430173835E-3</v>
      </c>
      <c r="CP537" s="33">
        <f t="shared" si="509"/>
        <v>2.0870378361064201E-3</v>
      </c>
      <c r="CQ537" s="33"/>
      <c r="CR537" s="33">
        <f t="shared" si="510"/>
        <v>1.6379767510186216E-3</v>
      </c>
      <c r="CS537" s="33">
        <f t="shared" si="511"/>
        <v>4.4332581362016565E-3</v>
      </c>
      <c r="CT537" s="33">
        <f t="shared" si="512"/>
        <v>4.8011608526015159E-3</v>
      </c>
      <c r="CU537" s="33">
        <f t="shared" si="513"/>
        <v>1.9037941963704341E-3</v>
      </c>
      <c r="CV537" s="33">
        <f t="shared" si="514"/>
        <v>3.1378627485316724E-3</v>
      </c>
      <c r="CW537" s="33">
        <f t="shared" si="515"/>
        <v>3.7752187623496525E-3</v>
      </c>
      <c r="CX537" s="35">
        <f t="shared" si="516"/>
        <v>1.2661050711252564E-2</v>
      </c>
    </row>
    <row r="538" spans="1:102" x14ac:dyDescent="0.3">
      <c r="A538" s="21">
        <v>43431</v>
      </c>
      <c r="B538" s="22">
        <v>2682.17</v>
      </c>
      <c r="C538" s="23">
        <v>4745.2299999999996</v>
      </c>
      <c r="D538" s="23">
        <v>5321.5219999999999</v>
      </c>
      <c r="E538" s="23">
        <f t="shared" si="550"/>
        <v>4716.5490721770166</v>
      </c>
      <c r="F538" s="23">
        <f>VLOOKUP($A538,Data!S$7:T$800,2,0)</f>
        <v>261.79585300000002</v>
      </c>
      <c r="G538" s="23">
        <f>VLOOKUP($A538,Data!V$7:Y$800,4,0)</f>
        <v>25.820969499750824</v>
      </c>
      <c r="H538" s="23" t="e">
        <f>VLOOKUP($A538,Data!P$7:Q$800,2,0)</f>
        <v>#N/A</v>
      </c>
      <c r="I538" s="23">
        <f>VLOOKUP($A538,Data!K$7:N$800,4,0)</f>
        <v>49.173703940276084</v>
      </c>
      <c r="J538" s="23">
        <f>VLOOKUP($A538,Data!AA$7:AB$800,2,0)</f>
        <v>480.02019999999999</v>
      </c>
      <c r="K538" s="23">
        <f>VLOOKUP($A538,Data!AD$7:AE$800,2,0)</f>
        <v>48.503100000000003</v>
      </c>
      <c r="L538" s="23">
        <f>VLOOKUP($A538,Data!AL$7:AO$800,4,0)</f>
        <v>259.35450841475546</v>
      </c>
      <c r="M538" s="23">
        <f>VLOOKUP($A538,Data!AG$7:AJ$800,4,0)</f>
        <v>26.192121085008811</v>
      </c>
      <c r="N538" s="23">
        <f>VLOOKUP($A538,Data!AQ$7:AU$800,5,0)</f>
        <v>26.345059470226676</v>
      </c>
      <c r="O538" s="24">
        <f>VLOOKUP($A538,Data!AQ$7:AW$800,7,0)</f>
        <v>26.355327264342357</v>
      </c>
      <c r="P538" s="32">
        <f t="shared" si="517"/>
        <v>3.261703042884756E-3</v>
      </c>
      <c r="Q538" s="33">
        <f t="shared" si="504"/>
        <v>3.2686578839984382E-3</v>
      </c>
      <c r="R538" s="33">
        <f t="shared" si="505"/>
        <v>3.2715775081826326E-3</v>
      </c>
      <c r="S538" s="34">
        <f t="shared" si="518"/>
        <v>3.270096338387951E-3</v>
      </c>
      <c r="T538" s="33">
        <f t="shared" si="519"/>
        <v>3.2738324786836248E-3</v>
      </c>
      <c r="U538" s="33">
        <f t="shared" ref="U538:U601" si="551">G538/IFERROR(G539,IFERROR(G540,G541))-1</f>
        <v>3.2756922255725573E-3</v>
      </c>
      <c r="V538" s="33" t="e">
        <f t="shared" ref="V538:V601" si="552">H538/IFERROR(H539,IFERROR(H540,H541))-1</f>
        <v>#N/A</v>
      </c>
      <c r="W538" s="33">
        <f t="shared" ref="W538:W601" si="553">I538/IFERROR(I539,IFERROR(I540,I541))-1</f>
        <v>3.3438237608183208E-3</v>
      </c>
      <c r="X538" s="33">
        <f t="shared" ref="X538:X601" si="554">J538/IFERROR(J539,IFERROR(J540,J541))-1</f>
        <v>3.2690564505291064E-3</v>
      </c>
      <c r="Y538" s="33">
        <f t="shared" ref="Y538:Y601" si="555">K538/IFERROR(K539,IFERROR(K540,K541))-1</f>
        <v>3.2826966515253631E-3</v>
      </c>
      <c r="Z538" s="33">
        <f t="shared" ref="Z538:Z601" si="556">L538/IFERROR(L539,IFERROR(L540,L541))-1</f>
        <v>3.279413816437815E-3</v>
      </c>
      <c r="AA538" s="33">
        <f t="shared" ref="AA538:AA601" si="557">M538/IFERROR(M539,IFERROR(M540,M541))-1</f>
        <v>3.3296708191659086E-3</v>
      </c>
      <c r="AB538" s="33">
        <f t="shared" ref="AB538:AB601" si="558">N538/IFERROR(N539,IFERROR(N540,N541))-1</f>
        <v>3.280519387224734E-3</v>
      </c>
      <c r="AC538" s="35">
        <f t="shared" ref="AC538:AC601" si="559">O538/IFERROR(O539,IFERROR(O540,O541))-1</f>
        <v>4.4510431781552562E-3</v>
      </c>
      <c r="AD538" s="32">
        <f t="shared" si="520"/>
        <v>5.174594685186662E-6</v>
      </c>
      <c r="AE538" s="33">
        <f t="shared" si="521"/>
        <v>7.0343415741191961E-6</v>
      </c>
      <c r="AF538" s="33" t="e">
        <f t="shared" si="522"/>
        <v>#N/A</v>
      </c>
      <c r="AG538" s="33">
        <f t="shared" si="523"/>
        <v>7.5165876819882627E-5</v>
      </c>
      <c r="AH538" s="33">
        <f t="shared" si="524"/>
        <v>3.9856653066827619E-7</v>
      </c>
      <c r="AI538" s="33">
        <f t="shared" si="525"/>
        <v>1.40387675269249E-5</v>
      </c>
      <c r="AJ538" s="33">
        <f t="shared" si="526"/>
        <v>1.0755932439376892E-5</v>
      </c>
      <c r="AK538" s="33">
        <f t="shared" si="527"/>
        <v>6.1012935167470417E-5</v>
      </c>
      <c r="AL538" s="33">
        <f t="shared" si="528"/>
        <v>1.1861503226295866E-5</v>
      </c>
      <c r="AM538" s="35">
        <f t="shared" si="529"/>
        <v>1.182385294156818E-3</v>
      </c>
      <c r="AN538" s="52">
        <f t="shared" si="530"/>
        <v>2.254970500992215E-6</v>
      </c>
      <c r="AO538" s="34">
        <f t="shared" si="531"/>
        <v>4.1147173899247491E-6</v>
      </c>
      <c r="AP538" s="34" t="e">
        <f t="shared" si="532"/>
        <v>#N/A</v>
      </c>
      <c r="AQ538" s="34">
        <f t="shared" si="533"/>
        <v>7.224625263568818E-5</v>
      </c>
      <c r="AR538" s="34">
        <f t="shared" si="534"/>
        <v>-2.5210576535261708E-6</v>
      </c>
      <c r="AS538" s="34">
        <f t="shared" si="535"/>
        <v>1.1119143342730453E-5</v>
      </c>
      <c r="AT538" s="34">
        <f t="shared" si="536"/>
        <v>7.8363082551824448E-6</v>
      </c>
      <c r="AU538" s="34">
        <f t="shared" si="537"/>
        <v>5.809331098327597E-5</v>
      </c>
      <c r="AV538" s="34">
        <f t="shared" si="538"/>
        <v>8.9418790421014194E-6</v>
      </c>
      <c r="AW538" s="53">
        <f t="shared" si="539"/>
        <v>1.1794656699726236E-3</v>
      </c>
      <c r="AX538" s="52">
        <f t="shared" si="540"/>
        <v>3.7361402955848888E-6</v>
      </c>
      <c r="AY538" s="34">
        <f t="shared" si="541"/>
        <v>5.595887184517423E-6</v>
      </c>
      <c r="AZ538" s="34" t="e">
        <f t="shared" si="542"/>
        <v>#N/A</v>
      </c>
      <c r="BA538" s="34">
        <f t="shared" si="543"/>
        <v>7.3727422430280853E-5</v>
      </c>
      <c r="BB538" s="34">
        <f t="shared" si="544"/>
        <v>-1.039887858933497E-6</v>
      </c>
      <c r="BC538" s="34">
        <f t="shared" si="545"/>
        <v>1.2600313137323127E-5</v>
      </c>
      <c r="BD538" s="34">
        <f t="shared" si="546"/>
        <v>9.3174780497751186E-6</v>
      </c>
      <c r="BE538" s="34">
        <f t="shared" si="547"/>
        <v>5.9574480777868644E-5</v>
      </c>
      <c r="BF538" s="34">
        <f t="shared" si="548"/>
        <v>1.0423048836694093E-5</v>
      </c>
      <c r="BG538" s="53">
        <f t="shared" si="549"/>
        <v>1.1809468397672163E-3</v>
      </c>
      <c r="BH538" s="32">
        <v>5.174594685186662E-6</v>
      </c>
      <c r="BI538" s="33">
        <v>7.0343415741191961E-6</v>
      </c>
      <c r="BJ538" s="33"/>
      <c r="BK538" s="33">
        <v>7.5165876819882627E-5</v>
      </c>
      <c r="BL538" s="33">
        <v>3.9856653066827619E-7</v>
      </c>
      <c r="BM538" s="33">
        <v>1.40387675269249E-5</v>
      </c>
      <c r="BN538" s="33">
        <v>1.0755932439376892E-5</v>
      </c>
      <c r="BO538" s="33">
        <v>6.1012935167470417E-5</v>
      </c>
      <c r="BP538" s="33">
        <v>1.1861503226295866E-5</v>
      </c>
      <c r="BQ538" s="35">
        <v>1.182385294156818E-3</v>
      </c>
      <c r="BR538" s="32">
        <v>2.254970500992215E-6</v>
      </c>
      <c r="BS538" s="33">
        <v>4.1147173899247491E-6</v>
      </c>
      <c r="BT538" s="33"/>
      <c r="BU538" s="33">
        <v>7.224625263568818E-5</v>
      </c>
      <c r="BV538" s="33">
        <v>-2.5210576535261708E-6</v>
      </c>
      <c r="BW538" s="33">
        <v>1.1119143342730453E-5</v>
      </c>
      <c r="BX538" s="33">
        <v>7.8363082551824448E-6</v>
      </c>
      <c r="BY538" s="33">
        <v>5.809331098327597E-5</v>
      </c>
      <c r="BZ538" s="33">
        <v>8.9418790421014194E-6</v>
      </c>
      <c r="CA538" s="35">
        <v>1.1794656699726236E-3</v>
      </c>
      <c r="CB538" s="52">
        <v>3.7361402955848888E-6</v>
      </c>
      <c r="CC538" s="34">
        <v>5.595887184517423E-6</v>
      </c>
      <c r="CD538" s="34"/>
      <c r="CE538" s="34">
        <v>7.3727422430280853E-5</v>
      </c>
      <c r="CF538" s="34">
        <v>-1.039887858933497E-6</v>
      </c>
      <c r="CG538" s="34">
        <v>1.2600313137323127E-5</v>
      </c>
      <c r="CH538" s="34">
        <v>9.3174780497751186E-6</v>
      </c>
      <c r="CI538" s="34">
        <v>5.9574480777868644E-5</v>
      </c>
      <c r="CJ538" s="34">
        <v>1.0423048836694093E-5</v>
      </c>
      <c r="CK538" s="53">
        <v>1.1809468397672163E-3</v>
      </c>
      <c r="CL538" s="33">
        <v>0</v>
      </c>
      <c r="CM538" s="33">
        <f t="shared" ref="CM538:CM553" si="560">(D538/D$767)/($C538/$C$767)-1</f>
        <v>5.2495013743105723E-3</v>
      </c>
      <c r="CN538" s="33">
        <f t="shared" si="507"/>
        <v>2.6184910336457534E-3</v>
      </c>
      <c r="CO538" s="33">
        <f t="shared" si="508"/>
        <v>2.0539520427489411E-3</v>
      </c>
      <c r="CP538" s="33">
        <f t="shared" si="509"/>
        <v>2.07904082384891E-3</v>
      </c>
      <c r="CQ538" s="33"/>
      <c r="CR538" s="33">
        <f t="shared" si="510"/>
        <v>1.5265540624558316E-3</v>
      </c>
      <c r="CS538" s="33">
        <f t="shared" si="511"/>
        <v>4.4173851264128761E-3</v>
      </c>
      <c r="CT538" s="33">
        <f t="shared" si="512"/>
        <v>4.78877333008354E-3</v>
      </c>
      <c r="CU538" s="33">
        <f t="shared" si="513"/>
        <v>1.8966073851731657E-3</v>
      </c>
      <c r="CV538" s="33">
        <f t="shared" si="514"/>
        <v>3.0357471150599391E-3</v>
      </c>
      <c r="CW538" s="33">
        <f t="shared" si="515"/>
        <v>3.7634440553480086E-3</v>
      </c>
      <c r="CX538" s="35">
        <f t="shared" si="516"/>
        <v>4.7654786274671235E-3</v>
      </c>
    </row>
    <row r="539" spans="1:102" x14ac:dyDescent="0.3">
      <c r="A539" s="21">
        <v>43430</v>
      </c>
      <c r="B539" s="22">
        <v>2673.45</v>
      </c>
      <c r="C539" s="23">
        <v>4729.7700000000004</v>
      </c>
      <c r="D539" s="23">
        <v>5304.1689999999999</v>
      </c>
      <c r="E539" s="23">
        <f t="shared" si="550"/>
        <v>4701.1757744907354</v>
      </c>
      <c r="F539" s="23">
        <f>VLOOKUP($A539,Data!S$7:T$800,2,0)</f>
        <v>260.941574</v>
      </c>
      <c r="G539" s="23">
        <f>VLOOKUP($A539,Data!V$7:Y$800,4,0)</f>
        <v>25.736664109216093</v>
      </c>
      <c r="H539" s="23" t="e">
        <f>VLOOKUP($A539,Data!P$7:Q$800,2,0)</f>
        <v>#N/A</v>
      </c>
      <c r="I539" s="23">
        <f>VLOOKUP($A539,Data!K$7:N$800,4,0)</f>
        <v>49.009823727183615</v>
      </c>
      <c r="J539" s="23">
        <f>VLOOKUP($A539,Data!AA$7:AB$800,2,0)</f>
        <v>478.45609999999999</v>
      </c>
      <c r="K539" s="23">
        <f>VLOOKUP($A539,Data!AD$7:AE$800,2,0)</f>
        <v>48.3444</v>
      </c>
      <c r="L539" s="23">
        <f>VLOOKUP($A539,Data!AL$7:AO$800,4,0)</f>
        <v>258.50675778164378</v>
      </c>
      <c r="M539" s="23">
        <f>VLOOKUP($A539,Data!AG$7:AJ$800,4,0)</f>
        <v>26.105199364456475</v>
      </c>
      <c r="N539" s="23">
        <f>VLOOKUP($A539,Data!AQ$7:AU$800,5,0)</f>
        <v>26.258916585281142</v>
      </c>
      <c r="O539" s="24">
        <f>VLOOKUP($A539,Data!AQ$7:AW$800,7,0)</f>
        <v>26.238538397005598</v>
      </c>
      <c r="P539" s="32">
        <f t="shared" si="517"/>
        <v>1.5532409517731827E-2</v>
      </c>
      <c r="Q539" s="33">
        <f t="shared" si="504"/>
        <v>1.5615035269108235E-2</v>
      </c>
      <c r="R539" s="33">
        <f t="shared" si="505"/>
        <v>1.5652304120728378E-2</v>
      </c>
      <c r="S539" s="34">
        <f t="shared" si="518"/>
        <v>1.5634319930278896E-2</v>
      </c>
      <c r="T539" s="33">
        <f t="shared" si="519"/>
        <v>1.5628938146149851E-2</v>
      </c>
      <c r="U539" s="33">
        <f t="shared" si="551"/>
        <v>1.5627070069029081E-2</v>
      </c>
      <c r="V539" s="33" t="e">
        <f t="shared" si="552"/>
        <v>#N/A</v>
      </c>
      <c r="W539" s="33">
        <f t="shared" si="553"/>
        <v>1.558130243707545E-2</v>
      </c>
      <c r="X539" s="33">
        <f t="shared" si="554"/>
        <v>1.5647716854315208E-2</v>
      </c>
      <c r="Y539" s="33">
        <f t="shared" si="555"/>
        <v>1.562158619182874E-2</v>
      </c>
      <c r="Z539" s="33">
        <f t="shared" si="556"/>
        <v>1.5627326509851436E-2</v>
      </c>
      <c r="AA539" s="33">
        <f t="shared" si="557"/>
        <v>1.5687974814786898E-2</v>
      </c>
      <c r="AB539" s="33">
        <f t="shared" si="558"/>
        <v>1.5650505869616804E-2</v>
      </c>
      <c r="AC539" s="35">
        <f t="shared" si="559"/>
        <v>1.6071494396614483E-2</v>
      </c>
      <c r="AD539" s="32">
        <f t="shared" si="520"/>
        <v>1.390287704161608E-5</v>
      </c>
      <c r="AE539" s="33">
        <f t="shared" si="521"/>
        <v>1.2034799920845884E-5</v>
      </c>
      <c r="AF539" s="33" t="e">
        <f t="shared" si="522"/>
        <v>#N/A</v>
      </c>
      <c r="AG539" s="33">
        <f t="shared" si="523"/>
        <v>-3.3732832032784543E-5</v>
      </c>
      <c r="AH539" s="33">
        <f t="shared" si="524"/>
        <v>3.2681585206972841E-5</v>
      </c>
      <c r="AI539" s="33">
        <f t="shared" si="525"/>
        <v>6.5509227205051701E-6</v>
      </c>
      <c r="AJ539" s="33">
        <f t="shared" si="526"/>
        <v>1.229124074320076E-5</v>
      </c>
      <c r="AK539" s="33">
        <f t="shared" si="527"/>
        <v>7.2939545678663009E-5</v>
      </c>
      <c r="AL539" s="33">
        <f t="shared" si="528"/>
        <v>3.5470600508569206E-5</v>
      </c>
      <c r="AM539" s="35">
        <f t="shared" si="529"/>
        <v>4.5645912750624795E-4</v>
      </c>
      <c r="AN539" s="52">
        <f t="shared" si="530"/>
        <v>-2.3365974578526405E-5</v>
      </c>
      <c r="AO539" s="34">
        <f t="shared" si="531"/>
        <v>-2.52340516992966E-5</v>
      </c>
      <c r="AP539" s="34" t="e">
        <f t="shared" si="532"/>
        <v>#N/A</v>
      </c>
      <c r="AQ539" s="34">
        <f t="shared" si="533"/>
        <v>-7.1001683652927028E-5</v>
      </c>
      <c r="AR539" s="34">
        <f t="shared" si="534"/>
        <v>-4.5872664131696439E-6</v>
      </c>
      <c r="AS539" s="34">
        <f t="shared" si="535"/>
        <v>-3.0717928899637315E-5</v>
      </c>
      <c r="AT539" s="34">
        <f t="shared" si="536"/>
        <v>-2.4977610876941725E-5</v>
      </c>
      <c r="AU539" s="34">
        <f t="shared" si="537"/>
        <v>3.5670694058520525E-5</v>
      </c>
      <c r="AV539" s="34">
        <f t="shared" si="538"/>
        <v>-1.7982511115732791E-6</v>
      </c>
      <c r="AW539" s="53">
        <f t="shared" si="539"/>
        <v>4.1919027588610547E-4</v>
      </c>
      <c r="AX539" s="52">
        <f t="shared" si="540"/>
        <v>-5.3817841290104695E-6</v>
      </c>
      <c r="AY539" s="34">
        <f t="shared" si="541"/>
        <v>-7.2498612497806647E-6</v>
      </c>
      <c r="AZ539" s="34" t="e">
        <f t="shared" si="542"/>
        <v>#N/A</v>
      </c>
      <c r="BA539" s="34">
        <f t="shared" si="543"/>
        <v>-5.3017493203411092E-5</v>
      </c>
      <c r="BB539" s="34">
        <f t="shared" si="544"/>
        <v>1.3396924036346292E-5</v>
      </c>
      <c r="BC539" s="34">
        <f t="shared" si="545"/>
        <v>-1.2733738450121379E-5</v>
      </c>
      <c r="BD539" s="34">
        <f t="shared" si="546"/>
        <v>-6.9934204274257894E-6</v>
      </c>
      <c r="BE539" s="34">
        <f t="shared" si="547"/>
        <v>5.365488450803646E-5</v>
      </c>
      <c r="BF539" s="34">
        <f t="shared" si="548"/>
        <v>1.6185939337942656E-5</v>
      </c>
      <c r="BG539" s="53">
        <f t="shared" si="549"/>
        <v>4.371744663356214E-4</v>
      </c>
      <c r="BH539" s="32">
        <v>1.390287704161608E-5</v>
      </c>
      <c r="BI539" s="33">
        <v>1.2034799920845884E-5</v>
      </c>
      <c r="BJ539" s="33"/>
      <c r="BK539" s="33">
        <v>-3.3732832032784543E-5</v>
      </c>
      <c r="BL539" s="33">
        <v>3.2681585206972841E-5</v>
      </c>
      <c r="BM539" s="33">
        <v>6.5509227205051701E-6</v>
      </c>
      <c r="BN539" s="33">
        <v>1.229124074320076E-5</v>
      </c>
      <c r="BO539" s="33">
        <v>7.2939545678663009E-5</v>
      </c>
      <c r="BP539" s="33">
        <v>3.5470600508569206E-5</v>
      </c>
      <c r="BQ539" s="35">
        <v>4.5645912750624795E-4</v>
      </c>
      <c r="BR539" s="32">
        <v>-2.3365974578526405E-5</v>
      </c>
      <c r="BS539" s="33">
        <v>-2.52340516992966E-5</v>
      </c>
      <c r="BT539" s="33"/>
      <c r="BU539" s="33">
        <v>-7.1001683652927028E-5</v>
      </c>
      <c r="BV539" s="33">
        <v>-4.5872664131696439E-6</v>
      </c>
      <c r="BW539" s="33">
        <v>-3.0717928899637315E-5</v>
      </c>
      <c r="BX539" s="33">
        <v>-2.4977610876941725E-5</v>
      </c>
      <c r="BY539" s="33">
        <v>3.5670694058520525E-5</v>
      </c>
      <c r="BZ539" s="33">
        <v>-1.7982511115732791E-6</v>
      </c>
      <c r="CA539" s="35">
        <v>4.1919027588610547E-4</v>
      </c>
      <c r="CB539" s="52">
        <v>-5.3817841290104695E-6</v>
      </c>
      <c r="CC539" s="34">
        <v>-7.2498612497806647E-6</v>
      </c>
      <c r="CD539" s="34"/>
      <c r="CE539" s="34">
        <v>-5.3017493203411092E-5</v>
      </c>
      <c r="CF539" s="34">
        <v>1.3396924036346292E-5</v>
      </c>
      <c r="CG539" s="34">
        <v>-1.2733738450121379E-5</v>
      </c>
      <c r="CH539" s="34">
        <v>-6.9934204274257894E-6</v>
      </c>
      <c r="CI539" s="34">
        <v>5.365488450803646E-5</v>
      </c>
      <c r="CJ539" s="34">
        <v>1.6185939337942656E-5</v>
      </c>
      <c r="CK539" s="53">
        <v>4.371744663356214E-4</v>
      </c>
      <c r="CL539" s="33">
        <v>0</v>
      </c>
      <c r="CM539" s="33">
        <f t="shared" si="560"/>
        <v>5.2465759941626722E-3</v>
      </c>
      <c r="CN539" s="33">
        <f t="shared" si="507"/>
        <v>2.6170535135054962E-3</v>
      </c>
      <c r="CO539" s="33">
        <f t="shared" si="508"/>
        <v>2.048783739852178E-3</v>
      </c>
      <c r="CP539" s="33">
        <f t="shared" si="509"/>
        <v>2.0720148724457932E-3</v>
      </c>
      <c r="CQ539" s="33"/>
      <c r="CR539" s="33">
        <f t="shared" si="510"/>
        <v>1.4515243270734057E-3</v>
      </c>
      <c r="CS539" s="33">
        <f t="shared" si="511"/>
        <v>4.4169861036880143E-3</v>
      </c>
      <c r="CT539" s="33">
        <f t="shared" si="512"/>
        <v>4.7747134882765163E-3</v>
      </c>
      <c r="CU539" s="33">
        <f t="shared" si="513"/>
        <v>1.8858662774896562E-3</v>
      </c>
      <c r="CV539" s="33">
        <f t="shared" si="514"/>
        <v>2.9747520535270411E-3</v>
      </c>
      <c r="CW539" s="33">
        <f t="shared" si="515"/>
        <v>3.7515768426392704E-3</v>
      </c>
      <c r="CX539" s="35">
        <f t="shared" si="516"/>
        <v>3.5827231969518536E-3</v>
      </c>
    </row>
    <row r="540" spans="1:102" x14ac:dyDescent="0.3">
      <c r="A540" s="21">
        <v>43427</v>
      </c>
      <c r="B540" s="22">
        <v>2632.56</v>
      </c>
      <c r="C540" s="23">
        <v>4657.05</v>
      </c>
      <c r="D540" s="23">
        <v>5222.4260000000004</v>
      </c>
      <c r="E540" s="23">
        <f t="shared" si="550"/>
        <v>4628.8075168762134</v>
      </c>
      <c r="F540" s="23">
        <f>VLOOKUP($A540,Data!S$7:T$800,2,0)</f>
        <v>256.92609199999998</v>
      </c>
      <c r="G540" s="23">
        <f>VLOOKUP($A540,Data!V$7:Y$800,4,0)</f>
        <v>25.34066378071909</v>
      </c>
      <c r="H540" s="23" t="e">
        <f>VLOOKUP($A540,Data!P$7:Q$800,2,0)</f>
        <v>#N/A</v>
      </c>
      <c r="I540" s="23">
        <f>VLOOKUP($A540,Data!K$7:N$800,4,0)</f>
        <v>48.257902749465224</v>
      </c>
      <c r="J540" s="23">
        <f>VLOOKUP($A540,Data!AA$7:AB$800,2,0)</f>
        <v>471.0847</v>
      </c>
      <c r="K540" s="23">
        <f>VLOOKUP($A540,Data!AD$7:AE$800,2,0)</f>
        <v>47.6008</v>
      </c>
      <c r="L540" s="23">
        <f>VLOOKUP($A540,Data!AL$7:AO$800,4,0)</f>
        <v>254.52914768450384</v>
      </c>
      <c r="M540" s="23">
        <f>VLOOKUP($A540,Data!AG$7:AJ$800,4,0)</f>
        <v>25.701987236008005</v>
      </c>
      <c r="N540" s="23">
        <f>VLOOKUP($A540,Data!AQ$7:AU$800,5,0)</f>
        <v>25.85428396237328</v>
      </c>
      <c r="O540" s="24">
        <f>VLOOKUP($A540,Data!AQ$7:AW$800,7,0)</f>
        <v>25.823515905824259</v>
      </c>
      <c r="P540" s="32">
        <f t="shared" si="517"/>
        <v>-6.5548901291732076E-3</v>
      </c>
      <c r="Q540" s="33">
        <f t="shared" si="504"/>
        <v>-6.5193136801054985E-3</v>
      </c>
      <c r="R540" s="33">
        <f t="shared" si="505"/>
        <v>-6.5036174433993343E-3</v>
      </c>
      <c r="S540" s="34">
        <f t="shared" si="518"/>
        <v>-6.5113083462654152E-3</v>
      </c>
      <c r="T540" s="33">
        <f t="shared" si="519"/>
        <v>-6.5182949888599184E-3</v>
      </c>
      <c r="U540" s="33">
        <f t="shared" si="551"/>
        <v>-6.5170178596478667E-3</v>
      </c>
      <c r="V540" s="33" t="e">
        <f t="shared" si="552"/>
        <v>#N/A</v>
      </c>
      <c r="W540" s="33">
        <f t="shared" si="553"/>
        <v>-6.5489184361976482E-3</v>
      </c>
      <c r="X540" s="33">
        <f t="shared" si="554"/>
        <v>-6.5102999609635281E-3</v>
      </c>
      <c r="Y540" s="33">
        <f t="shared" si="555"/>
        <v>-6.4496199107488827E-3</v>
      </c>
      <c r="Z540" s="33">
        <f t="shared" si="556"/>
        <v>-6.5256373195539119E-3</v>
      </c>
      <c r="AA540" s="33">
        <f t="shared" si="557"/>
        <v>-6.6067663174769198E-3</v>
      </c>
      <c r="AB540" s="33">
        <f t="shared" si="558"/>
        <v>-6.4953362053795649E-3</v>
      </c>
      <c r="AC540" s="35">
        <f t="shared" si="559"/>
        <v>-6.8932182710031986E-3</v>
      </c>
      <c r="AD540" s="32">
        <f t="shared" si="520"/>
        <v>1.0186912455800723E-6</v>
      </c>
      <c r="AE540" s="33">
        <f t="shared" si="521"/>
        <v>2.2958204576317698E-6</v>
      </c>
      <c r="AF540" s="33" t="e">
        <f t="shared" si="522"/>
        <v>#N/A</v>
      </c>
      <c r="AG540" s="33">
        <f t="shared" si="523"/>
        <v>-2.9604756092149742E-5</v>
      </c>
      <c r="AH540" s="33">
        <f t="shared" si="524"/>
        <v>9.0137191419703555E-6</v>
      </c>
      <c r="AI540" s="33">
        <f t="shared" si="525"/>
        <v>6.9693769356615753E-5</v>
      </c>
      <c r="AJ540" s="33">
        <f t="shared" si="526"/>
        <v>-6.3236394484134095E-6</v>
      </c>
      <c r="AK540" s="33">
        <f t="shared" si="527"/>
        <v>-8.7452637371421282E-5</v>
      </c>
      <c r="AL540" s="33">
        <f t="shared" si="528"/>
        <v>2.397747472593359E-5</v>
      </c>
      <c r="AM540" s="35">
        <f t="shared" si="529"/>
        <v>-3.7390459089770012E-4</v>
      </c>
      <c r="AN540" s="52">
        <f t="shared" si="530"/>
        <v>-1.4677545460584085E-5</v>
      </c>
      <c r="AO540" s="34">
        <f t="shared" si="531"/>
        <v>-1.3400416248532387E-5</v>
      </c>
      <c r="AP540" s="34" t="e">
        <f t="shared" si="532"/>
        <v>#N/A</v>
      </c>
      <c r="AQ540" s="34">
        <f t="shared" si="533"/>
        <v>-4.5300992798313899E-5</v>
      </c>
      <c r="AR540" s="34">
        <f t="shared" si="534"/>
        <v>-6.6825175641938017E-6</v>
      </c>
      <c r="AS540" s="34">
        <f t="shared" si="535"/>
        <v>5.3997532650451596E-5</v>
      </c>
      <c r="AT540" s="34">
        <f t="shared" si="536"/>
        <v>-2.2019876154577567E-5</v>
      </c>
      <c r="AU540" s="34">
        <f t="shared" si="537"/>
        <v>-1.0314887407758544E-4</v>
      </c>
      <c r="AV540" s="34">
        <f t="shared" si="538"/>
        <v>8.2812380197694324E-6</v>
      </c>
      <c r="AW540" s="53">
        <f t="shared" si="539"/>
        <v>-3.8960082760386427E-4</v>
      </c>
      <c r="AX540" s="52">
        <f t="shared" si="540"/>
        <v>-6.9866425943532207E-6</v>
      </c>
      <c r="AY540" s="34">
        <f t="shared" si="541"/>
        <v>-5.7095133823015232E-6</v>
      </c>
      <c r="AZ540" s="34" t="e">
        <f t="shared" si="542"/>
        <v>#N/A</v>
      </c>
      <c r="BA540" s="34">
        <f t="shared" si="543"/>
        <v>-3.7610089932083035E-5</v>
      </c>
      <c r="BB540" s="34">
        <f t="shared" si="544"/>
        <v>1.0083853020370626E-6</v>
      </c>
      <c r="BC540" s="34">
        <f t="shared" si="545"/>
        <v>6.1688435516682461E-5</v>
      </c>
      <c r="BD540" s="34">
        <f t="shared" si="546"/>
        <v>-1.4328973288346702E-5</v>
      </c>
      <c r="BE540" s="34">
        <f t="shared" si="547"/>
        <v>-9.5457971211354575E-5</v>
      </c>
      <c r="BF540" s="34">
        <f t="shared" si="548"/>
        <v>1.5972140886000297E-5</v>
      </c>
      <c r="BG540" s="53">
        <f t="shared" si="549"/>
        <v>-3.8190992473763341E-4</v>
      </c>
      <c r="BH540" s="32">
        <v>1.0186912455800723E-6</v>
      </c>
      <c r="BI540" s="33">
        <v>2.2958204576317698E-6</v>
      </c>
      <c r="BJ540" s="33"/>
      <c r="BK540" s="33">
        <v>-2.9604756092149742E-5</v>
      </c>
      <c r="BL540" s="33">
        <v>9.0137191419703555E-6</v>
      </c>
      <c r="BM540" s="33">
        <v>6.9693769356615753E-5</v>
      </c>
      <c r="BN540" s="33">
        <v>-6.3236394484134095E-6</v>
      </c>
      <c r="BO540" s="33">
        <v>-8.7452637371421282E-5</v>
      </c>
      <c r="BP540" s="33">
        <v>2.397747472593359E-5</v>
      </c>
      <c r="BQ540" s="35">
        <v>-3.7390459089770012E-4</v>
      </c>
      <c r="BR540" s="32">
        <v>-1.4677545460584085E-5</v>
      </c>
      <c r="BS540" s="33">
        <v>-1.3400416248532387E-5</v>
      </c>
      <c r="BT540" s="33"/>
      <c r="BU540" s="33">
        <v>-4.5300992798313899E-5</v>
      </c>
      <c r="BV540" s="33">
        <v>-6.6825175641938017E-6</v>
      </c>
      <c r="BW540" s="33">
        <v>5.3997532650451596E-5</v>
      </c>
      <c r="BX540" s="33">
        <v>-2.2019876154577567E-5</v>
      </c>
      <c r="BY540" s="33">
        <v>-1.0314887407758544E-4</v>
      </c>
      <c r="BZ540" s="33">
        <v>8.2812380197694324E-6</v>
      </c>
      <c r="CA540" s="35">
        <v>-3.8960082760386427E-4</v>
      </c>
      <c r="CB540" s="52">
        <v>-6.9866425943532207E-6</v>
      </c>
      <c r="CC540" s="34">
        <v>-5.7095133823015232E-6</v>
      </c>
      <c r="CD540" s="34"/>
      <c r="CE540" s="34">
        <v>-3.7610089932083035E-5</v>
      </c>
      <c r="CF540" s="34">
        <v>1.0083853020370626E-6</v>
      </c>
      <c r="CG540" s="34">
        <v>6.1688435516682461E-5</v>
      </c>
      <c r="CH540" s="34">
        <v>-1.4328973288346702E-5</v>
      </c>
      <c r="CI540" s="34">
        <v>-9.5457971211354575E-5</v>
      </c>
      <c r="CJ540" s="34">
        <v>1.5972140886000297E-5</v>
      </c>
      <c r="CK540" s="53">
        <v>-3.8190992473763341E-4</v>
      </c>
      <c r="CL540" s="33">
        <v>0</v>
      </c>
      <c r="CM540" s="33">
        <f t="shared" si="560"/>
        <v>5.2096889755144371E-3</v>
      </c>
      <c r="CN540" s="33">
        <f t="shared" si="507"/>
        <v>2.5980160215839376E-3</v>
      </c>
      <c r="CO540" s="33">
        <f t="shared" si="508"/>
        <v>2.0350667606419126E-3</v>
      </c>
      <c r="CP540" s="33">
        <f t="shared" si="509"/>
        <v>2.0601406948459466E-3</v>
      </c>
      <c r="CQ540" s="33"/>
      <c r="CR540" s="33">
        <f t="shared" si="510"/>
        <v>1.484787834365342E-3</v>
      </c>
      <c r="CS540" s="33">
        <f t="shared" si="511"/>
        <v>4.3846659017421352E-3</v>
      </c>
      <c r="CT540" s="33">
        <f t="shared" si="512"/>
        <v>4.7682325296309891E-3</v>
      </c>
      <c r="CU540" s="33">
        <f t="shared" si="513"/>
        <v>1.873741337506063E-3</v>
      </c>
      <c r="CV540" s="33">
        <f t="shared" si="514"/>
        <v>2.9027254818276838E-3</v>
      </c>
      <c r="CW540" s="33">
        <f t="shared" si="515"/>
        <v>3.7165218005885681E-3</v>
      </c>
      <c r="CX540" s="35">
        <f t="shared" si="516"/>
        <v>3.1318745148098959E-3</v>
      </c>
    </row>
    <row r="541" spans="1:102" x14ac:dyDescent="0.3">
      <c r="A541" s="21">
        <v>43425</v>
      </c>
      <c r="B541" s="22">
        <v>2649.93</v>
      </c>
      <c r="C541" s="23">
        <v>4687.6099999999997</v>
      </c>
      <c r="D541" s="23">
        <v>5256.6130000000003</v>
      </c>
      <c r="E541" s="23">
        <f t="shared" si="550"/>
        <v>4659.1446442850047</v>
      </c>
      <c r="F541" s="23">
        <f>VLOOKUP($A541,Data!S$7:T$800,2,0)</f>
        <v>258.61180000000002</v>
      </c>
      <c r="G541" s="23">
        <f>VLOOKUP($A541,Data!V$7:Y$800,4,0)</f>
        <v>25.506892655700412</v>
      </c>
      <c r="H541" s="23" t="e">
        <f>VLOOKUP($A541,Data!P$7:Q$800,2,0)</f>
        <v>#N/A</v>
      </c>
      <c r="I541" s="23">
        <f>VLOOKUP($A541,Data!K$7:N$800,4,0)</f>
        <v>48.576023163115316</v>
      </c>
      <c r="J541" s="23">
        <f>VLOOKUP($A541,Data!AA$7:AB$800,2,0)</f>
        <v>474.17169999999999</v>
      </c>
      <c r="K541" s="23">
        <f>VLOOKUP($A541,Data!AD$7:AE$800,2,0)</f>
        <v>47.909799999999997</v>
      </c>
      <c r="L541" s="23">
        <f>VLOOKUP($A541,Data!AL$7:AO$800,4,0)</f>
        <v>256.20102263914572</v>
      </c>
      <c r="M541" s="23">
        <f>VLOOKUP($A541,Data!AG$7:AJ$800,4,0)</f>
        <v>25.872923596157754</v>
      </c>
      <c r="N541" s="23">
        <f>VLOOKUP($A541,Data!AQ$7:AU$800,5,0)</f>
        <v>26.023314136870461</v>
      </c>
      <c r="O541" s="24">
        <f>VLOOKUP($A541,Data!AQ$7:AW$800,7,0)</f>
        <v>26.002758596477985</v>
      </c>
      <c r="P541" s="32">
        <f t="shared" si="517"/>
        <v>3.0432758366170098E-3</v>
      </c>
      <c r="Q541" s="33">
        <f t="shared" si="504"/>
        <v>3.1028586958150584E-3</v>
      </c>
      <c r="R541" s="33">
        <f t="shared" si="505"/>
        <v>3.126006634820877E-3</v>
      </c>
      <c r="S541" s="34">
        <f t="shared" si="518"/>
        <v>3.1135970150902971E-3</v>
      </c>
      <c r="T541" s="33">
        <f t="shared" si="519"/>
        <v>3.1146063125293555E-3</v>
      </c>
      <c r="U541" s="33">
        <f t="shared" si="551"/>
        <v>3.1142983341871933E-3</v>
      </c>
      <c r="V541" s="33" t="e">
        <f t="shared" si="552"/>
        <v>#N/A</v>
      </c>
      <c r="W541" s="33">
        <f t="shared" si="553"/>
        <v>3.1853474019511996E-3</v>
      </c>
      <c r="X541" s="33">
        <f t="shared" si="554"/>
        <v>3.1229406668775717E-3</v>
      </c>
      <c r="Y541" s="33">
        <f t="shared" si="555"/>
        <v>3.1176129428045485E-3</v>
      </c>
      <c r="Z541" s="33">
        <f t="shared" si="556"/>
        <v>3.1191346317582802E-3</v>
      </c>
      <c r="AA541" s="33">
        <f t="shared" si="557"/>
        <v>3.1409324361386659E-3</v>
      </c>
      <c r="AB541" s="33">
        <f t="shared" si="558"/>
        <v>3.1124876505799204E-3</v>
      </c>
      <c r="AC541" s="35">
        <f t="shared" si="559"/>
        <v>6.2617688660704385E-3</v>
      </c>
      <c r="AD541" s="32">
        <f t="shared" si="520"/>
        <v>1.1747616714297138E-5</v>
      </c>
      <c r="AE541" s="33">
        <f t="shared" si="521"/>
        <v>1.1439638372134908E-5</v>
      </c>
      <c r="AF541" s="33" t="e">
        <f t="shared" si="522"/>
        <v>#N/A</v>
      </c>
      <c r="AG541" s="33">
        <f t="shared" si="523"/>
        <v>8.2488706136141232E-5</v>
      </c>
      <c r="AH541" s="33">
        <f t="shared" si="524"/>
        <v>2.0081971062513304E-5</v>
      </c>
      <c r="AI541" s="33">
        <f t="shared" si="525"/>
        <v>1.4754246989490127E-5</v>
      </c>
      <c r="AJ541" s="33">
        <f t="shared" si="526"/>
        <v>1.6275935943221853E-5</v>
      </c>
      <c r="AK541" s="33">
        <f t="shared" si="527"/>
        <v>3.8073740323607552E-5</v>
      </c>
      <c r="AL541" s="33">
        <f t="shared" si="528"/>
        <v>9.6289547648620299E-6</v>
      </c>
      <c r="AM541" s="35">
        <f t="shared" si="529"/>
        <v>3.1589101702553801E-3</v>
      </c>
      <c r="AN541" s="52">
        <f t="shared" si="530"/>
        <v>-1.1400322291521547E-5</v>
      </c>
      <c r="AO541" s="34">
        <f t="shared" si="531"/>
        <v>-1.1708300633683777E-5</v>
      </c>
      <c r="AP541" s="34" t="e">
        <f t="shared" si="532"/>
        <v>#N/A</v>
      </c>
      <c r="AQ541" s="34">
        <f t="shared" si="533"/>
        <v>5.9340767130322547E-5</v>
      </c>
      <c r="AR541" s="34">
        <f t="shared" si="534"/>
        <v>-3.065967943305381E-6</v>
      </c>
      <c r="AS541" s="34">
        <f t="shared" si="535"/>
        <v>-8.3936920163285578E-6</v>
      </c>
      <c r="AT541" s="34">
        <f t="shared" si="536"/>
        <v>-6.872003062596832E-6</v>
      </c>
      <c r="AU541" s="34">
        <f t="shared" si="537"/>
        <v>1.4925801317788867E-5</v>
      </c>
      <c r="AV541" s="34">
        <f t="shared" si="538"/>
        <v>-1.3518984240956655E-5</v>
      </c>
      <c r="AW541" s="53">
        <f t="shared" si="539"/>
        <v>3.1357622312495614E-3</v>
      </c>
      <c r="AX541" s="52">
        <f t="shared" si="540"/>
        <v>1.0092974389586118E-6</v>
      </c>
      <c r="AY541" s="34">
        <f t="shared" si="541"/>
        <v>7.0131909679638227E-7</v>
      </c>
      <c r="AZ541" s="34" t="e">
        <f t="shared" si="542"/>
        <v>#N/A</v>
      </c>
      <c r="BA541" s="34">
        <f t="shared" si="543"/>
        <v>7.1750386860802706E-5</v>
      </c>
      <c r="BB541" s="34">
        <f t="shared" si="544"/>
        <v>9.3436517871747782E-6</v>
      </c>
      <c r="BC541" s="34">
        <f t="shared" si="545"/>
        <v>4.0159277141516014E-6</v>
      </c>
      <c r="BD541" s="34">
        <f t="shared" si="546"/>
        <v>5.5376166678833272E-6</v>
      </c>
      <c r="BE541" s="34">
        <f t="shared" si="547"/>
        <v>2.7335421048269026E-5</v>
      </c>
      <c r="BF541" s="34">
        <f t="shared" si="548"/>
        <v>-1.109364510476496E-6</v>
      </c>
      <c r="BG541" s="53">
        <f t="shared" si="549"/>
        <v>3.1481718509800416E-3</v>
      </c>
      <c r="BH541" s="32">
        <v>1.1747616714297138E-5</v>
      </c>
      <c r="BI541" s="33">
        <v>1.1439638372134908E-5</v>
      </c>
      <c r="BJ541" s="33"/>
      <c r="BK541" s="33">
        <v>8.2488706136141232E-5</v>
      </c>
      <c r="BL541" s="33">
        <v>2.0081971062513304E-5</v>
      </c>
      <c r="BM541" s="33">
        <v>1.4754246989490127E-5</v>
      </c>
      <c r="BN541" s="33">
        <v>1.6275935943221853E-5</v>
      </c>
      <c r="BO541" s="33">
        <v>3.8073740323607552E-5</v>
      </c>
      <c r="BP541" s="33">
        <v>9.6289547648620299E-6</v>
      </c>
      <c r="BQ541" s="35">
        <v>3.1589101702553801E-3</v>
      </c>
      <c r="BR541" s="32">
        <v>-1.1400322291521547E-5</v>
      </c>
      <c r="BS541" s="33">
        <v>-1.1708300633683777E-5</v>
      </c>
      <c r="BT541" s="33"/>
      <c r="BU541" s="33">
        <v>5.9340767130322547E-5</v>
      </c>
      <c r="BV541" s="33">
        <v>-3.065967943305381E-6</v>
      </c>
      <c r="BW541" s="33">
        <v>-8.3936920163285578E-6</v>
      </c>
      <c r="BX541" s="33">
        <v>-6.872003062596832E-6</v>
      </c>
      <c r="BY541" s="33">
        <v>1.4925801317788867E-5</v>
      </c>
      <c r="BZ541" s="33">
        <v>-1.3518984240956655E-5</v>
      </c>
      <c r="CA541" s="35">
        <v>3.1357622312495614E-3</v>
      </c>
      <c r="CB541" s="52">
        <v>1.0092974389586118E-6</v>
      </c>
      <c r="CC541" s="34">
        <v>7.0131909679638227E-7</v>
      </c>
      <c r="CD541" s="34"/>
      <c r="CE541" s="34">
        <v>7.1750386860802706E-5</v>
      </c>
      <c r="CF541" s="34">
        <v>9.3436517871747782E-6</v>
      </c>
      <c r="CG541" s="34">
        <v>4.0159277141516014E-6</v>
      </c>
      <c r="CH541" s="34">
        <v>5.5376166678833272E-6</v>
      </c>
      <c r="CI541" s="34">
        <v>2.7335421048269026E-5</v>
      </c>
      <c r="CJ541" s="34">
        <v>-1.109364510476496E-6</v>
      </c>
      <c r="CK541" s="53">
        <v>3.1481718509800416E-3</v>
      </c>
      <c r="CL541" s="33">
        <v>0</v>
      </c>
      <c r="CM541" s="33">
        <f t="shared" si="560"/>
        <v>5.1938076804292077E-3</v>
      </c>
      <c r="CN541" s="33">
        <f t="shared" si="507"/>
        <v>2.5899372866238224E-3</v>
      </c>
      <c r="CO541" s="33">
        <f t="shared" si="508"/>
        <v>2.0340392989932621E-3</v>
      </c>
      <c r="CP541" s="33">
        <f t="shared" si="509"/>
        <v>2.0578250535998599E-3</v>
      </c>
      <c r="CQ541" s="33"/>
      <c r="CR541" s="33">
        <f t="shared" si="510"/>
        <v>1.5146319942078712E-3</v>
      </c>
      <c r="CS541" s="33">
        <f t="shared" si="511"/>
        <v>4.3755533349096876E-3</v>
      </c>
      <c r="CT541" s="33">
        <f t="shared" si="512"/>
        <v>4.6977518707151944E-3</v>
      </c>
      <c r="CU541" s="33">
        <f t="shared" si="513"/>
        <v>1.8801184404801941E-3</v>
      </c>
      <c r="CV541" s="33">
        <f t="shared" si="514"/>
        <v>2.9910152802645751E-3</v>
      </c>
      <c r="CW541" s="33">
        <f t="shared" si="515"/>
        <v>3.6922978704849729E-3</v>
      </c>
      <c r="CX541" s="35">
        <f t="shared" si="516"/>
        <v>3.5095535520064391E-3</v>
      </c>
    </row>
    <row r="542" spans="1:102" x14ac:dyDescent="0.3">
      <c r="A542" s="21">
        <v>43424</v>
      </c>
      <c r="B542" s="22">
        <v>2641.89</v>
      </c>
      <c r="C542" s="23">
        <v>4673.1099999999997</v>
      </c>
      <c r="D542" s="23">
        <v>5240.232</v>
      </c>
      <c r="E542" s="23">
        <f t="shared" si="550"/>
        <v>4644.6829732434726</v>
      </c>
      <c r="F542" s="23">
        <f>VLOOKUP($A542,Data!S$7:T$800,2,0)</f>
        <v>257.80882700000001</v>
      </c>
      <c r="G542" s="23">
        <f>VLOOKUP($A542,Data!V$7:Y$800,4,0)</f>
        <v>25.427703201976293</v>
      </c>
      <c r="H542" s="23" t="e">
        <f>VLOOKUP($A542,Data!P$7:Q$800,2,0)</f>
        <v>#N/A</v>
      </c>
      <c r="I542" s="23">
        <f>VLOOKUP($A542,Data!K$7:N$800,4,0)</f>
        <v>48.421782962557693</v>
      </c>
      <c r="J542" s="23">
        <f>VLOOKUP($A542,Data!AA$7:AB$800,2,0)</f>
        <v>472.69549999999998</v>
      </c>
      <c r="K542" s="23">
        <f>VLOOKUP($A542,Data!AD$7:AE$800,2,0)</f>
        <v>47.760899999999999</v>
      </c>
      <c r="L542" s="23">
        <f>VLOOKUP($A542,Data!AL$7:AO$800,4,0)</f>
        <v>255.40438198618978</v>
      </c>
      <c r="M542" s="23">
        <f>VLOOKUP($A542,Data!AG$7:AJ$800,4,0)</f>
        <v>25.79191294021377</v>
      </c>
      <c r="N542" s="23">
        <f>VLOOKUP($A542,Data!AQ$7:AU$800,5,0)</f>
        <v>25.942568213681053</v>
      </c>
      <c r="O542" s="24">
        <f>VLOOKUP($A542,Data!AQ$7:AW$800,7,0)</f>
        <v>25.840948549381739</v>
      </c>
      <c r="P542" s="32">
        <f t="shared" si="517"/>
        <v>-1.8151208036480848E-2</v>
      </c>
      <c r="Q542" s="33">
        <f t="shared" si="504"/>
        <v>-1.8099490465934842E-2</v>
      </c>
      <c r="R542" s="33">
        <f t="shared" si="505"/>
        <v>-1.8077259282647251E-2</v>
      </c>
      <c r="S542" s="34">
        <f t="shared" si="518"/>
        <v>-1.808835159572229E-2</v>
      </c>
      <c r="T542" s="33">
        <f t="shared" si="519"/>
        <v>-1.809942618636351E-2</v>
      </c>
      <c r="U542" s="33">
        <f t="shared" si="551"/>
        <v>-1.8096663833550575E-2</v>
      </c>
      <c r="V542" s="33" t="e">
        <f t="shared" si="552"/>
        <v>#N/A</v>
      </c>
      <c r="W542" s="33">
        <f t="shared" si="553"/>
        <v>-1.8178264268960076E-2</v>
      </c>
      <c r="X542" s="33">
        <f t="shared" si="554"/>
        <v>-1.80804130624177E-2</v>
      </c>
      <c r="Y542" s="33">
        <f t="shared" si="555"/>
        <v>-1.8081676959893378E-2</v>
      </c>
      <c r="Z542" s="33">
        <f t="shared" si="556"/>
        <v>-1.809040643076032E-2</v>
      </c>
      <c r="AA542" s="33">
        <f t="shared" si="557"/>
        <v>-1.8239963409416249E-2</v>
      </c>
      <c r="AB542" s="33">
        <f t="shared" si="558"/>
        <v>-1.8086498652067018E-2</v>
      </c>
      <c r="AC542" s="35">
        <f t="shared" si="559"/>
        <v>-2.1949831802103192E-2</v>
      </c>
      <c r="AD542" s="32">
        <f t="shared" si="520"/>
        <v>6.4279571332370722E-8</v>
      </c>
      <c r="AE542" s="33">
        <f t="shared" si="521"/>
        <v>2.8266323842673913E-6</v>
      </c>
      <c r="AF542" s="33" t="e">
        <f t="shared" si="522"/>
        <v>#N/A</v>
      </c>
      <c r="AG542" s="33">
        <f t="shared" si="523"/>
        <v>-7.8773803025233846E-5</v>
      </c>
      <c r="AH542" s="33">
        <f t="shared" si="524"/>
        <v>1.9077403517142599E-5</v>
      </c>
      <c r="AI542" s="33">
        <f t="shared" si="525"/>
        <v>1.7813506041464144E-5</v>
      </c>
      <c r="AJ542" s="33">
        <f t="shared" si="526"/>
        <v>9.0840351745224979E-6</v>
      </c>
      <c r="AK542" s="33">
        <f t="shared" si="527"/>
        <v>-1.4047294348140671E-4</v>
      </c>
      <c r="AL542" s="33">
        <f t="shared" si="528"/>
        <v>1.299181386782422E-5</v>
      </c>
      <c r="AM542" s="35">
        <f t="shared" si="529"/>
        <v>-3.8503413361683503E-3</v>
      </c>
      <c r="AN542" s="52">
        <f t="shared" si="530"/>
        <v>-2.2166903716258624E-5</v>
      </c>
      <c r="AO542" s="34">
        <f t="shared" si="531"/>
        <v>-1.9404550903323603E-5</v>
      </c>
      <c r="AP542" s="34" t="e">
        <f t="shared" si="532"/>
        <v>#N/A</v>
      </c>
      <c r="AQ542" s="34">
        <f t="shared" si="533"/>
        <v>-1.0100498631282484E-4</v>
      </c>
      <c r="AR542" s="34">
        <f t="shared" si="534"/>
        <v>-3.153779770448395E-6</v>
      </c>
      <c r="AS542" s="34">
        <f t="shared" si="535"/>
        <v>-4.4176772461268499E-6</v>
      </c>
      <c r="AT542" s="34">
        <f t="shared" si="536"/>
        <v>-1.3147148113068496E-5</v>
      </c>
      <c r="AU542" s="34">
        <f t="shared" si="537"/>
        <v>-1.627041267689977E-4</v>
      </c>
      <c r="AV542" s="34">
        <f t="shared" si="538"/>
        <v>-9.2393694197667742E-6</v>
      </c>
      <c r="AW542" s="53">
        <f t="shared" si="539"/>
        <v>-3.8725725194559413E-3</v>
      </c>
      <c r="AX542" s="52">
        <f t="shared" si="540"/>
        <v>-1.107459064120242E-5</v>
      </c>
      <c r="AY542" s="34">
        <f t="shared" si="541"/>
        <v>-8.3122378282673992E-6</v>
      </c>
      <c r="AZ542" s="34" t="e">
        <f t="shared" si="542"/>
        <v>#N/A</v>
      </c>
      <c r="BA542" s="34">
        <f t="shared" si="543"/>
        <v>-8.9912673237768637E-5</v>
      </c>
      <c r="BB542" s="34">
        <f t="shared" si="544"/>
        <v>7.9385333046078088E-6</v>
      </c>
      <c r="BC542" s="34">
        <f t="shared" si="545"/>
        <v>6.6746358289293539E-6</v>
      </c>
      <c r="BD542" s="34">
        <f t="shared" si="546"/>
        <v>-2.0548350380122926E-6</v>
      </c>
      <c r="BE542" s="34">
        <f t="shared" si="547"/>
        <v>-1.516118136939415E-4</v>
      </c>
      <c r="BF542" s="34">
        <f t="shared" si="548"/>
        <v>1.8529436552894296E-6</v>
      </c>
      <c r="BG542" s="53">
        <f t="shared" si="549"/>
        <v>-3.8614802063808851E-3</v>
      </c>
      <c r="BH542" s="32">
        <v>6.4279571332370722E-8</v>
      </c>
      <c r="BI542" s="33">
        <v>2.8266323842673913E-6</v>
      </c>
      <c r="BJ542" s="33"/>
      <c r="BK542" s="33">
        <v>-7.8773803025233846E-5</v>
      </c>
      <c r="BL542" s="33">
        <v>1.9077403517142599E-5</v>
      </c>
      <c r="BM542" s="33">
        <v>1.7813506041464144E-5</v>
      </c>
      <c r="BN542" s="33">
        <v>9.0840351745224979E-6</v>
      </c>
      <c r="BO542" s="33">
        <v>-1.4047294348140671E-4</v>
      </c>
      <c r="BP542" s="33">
        <v>1.299181386782422E-5</v>
      </c>
      <c r="BQ542" s="35">
        <v>-3.8503413361683503E-3</v>
      </c>
      <c r="BR542" s="32">
        <v>-2.2166903716258624E-5</v>
      </c>
      <c r="BS542" s="33">
        <v>-1.9404550903323603E-5</v>
      </c>
      <c r="BT542" s="33"/>
      <c r="BU542" s="33">
        <v>-1.0100498631282484E-4</v>
      </c>
      <c r="BV542" s="33">
        <v>-3.153779770448395E-6</v>
      </c>
      <c r="BW542" s="33">
        <v>-4.4176772461268499E-6</v>
      </c>
      <c r="BX542" s="33">
        <v>-1.3147148113068496E-5</v>
      </c>
      <c r="BY542" s="33">
        <v>-1.627041267689977E-4</v>
      </c>
      <c r="BZ542" s="33">
        <v>-9.2393694197667742E-6</v>
      </c>
      <c r="CA542" s="35">
        <v>-3.8725725194559413E-3</v>
      </c>
      <c r="CB542" s="52">
        <v>-1.107459064120242E-5</v>
      </c>
      <c r="CC542" s="34">
        <v>-8.3122378282673992E-6</v>
      </c>
      <c r="CD542" s="34"/>
      <c r="CE542" s="34">
        <v>-8.9912673237768637E-5</v>
      </c>
      <c r="CF542" s="34">
        <v>7.9385333046078088E-6</v>
      </c>
      <c r="CG542" s="34">
        <v>6.6746358289293539E-6</v>
      </c>
      <c r="CH542" s="34">
        <v>-2.0548350380122926E-6</v>
      </c>
      <c r="CI542" s="34">
        <v>-1.516118136939415E-4</v>
      </c>
      <c r="CJ542" s="34">
        <v>1.8529436552894296E-6</v>
      </c>
      <c r="CK542" s="53">
        <v>-3.8614802063808851E-3</v>
      </c>
      <c r="CL542" s="33">
        <v>0</v>
      </c>
      <c r="CM542" s="33">
        <f t="shared" si="560"/>
        <v>5.1706120252519305E-3</v>
      </c>
      <c r="CN542" s="33">
        <f t="shared" si="507"/>
        <v>2.5792045731198865E-3</v>
      </c>
      <c r="CO542" s="33">
        <f t="shared" si="508"/>
        <v>2.0223043369516081E-3</v>
      </c>
      <c r="CP542" s="33">
        <f t="shared" si="509"/>
        <v>2.0463974633786464E-3</v>
      </c>
      <c r="CQ542" s="33"/>
      <c r="CR542" s="33">
        <f t="shared" si="510"/>
        <v>1.4322806656288378E-3</v>
      </c>
      <c r="CS542" s="33">
        <f t="shared" si="511"/>
        <v>4.3554462872286148E-3</v>
      </c>
      <c r="CT542" s="33">
        <f t="shared" si="512"/>
        <v>4.6829743824230441E-3</v>
      </c>
      <c r="CU542" s="33">
        <f t="shared" si="513"/>
        <v>1.8638626079798826E-3</v>
      </c>
      <c r="CV542" s="33">
        <f t="shared" si="514"/>
        <v>2.9529472299756332E-3</v>
      </c>
      <c r="CW542" s="33">
        <f t="shared" si="515"/>
        <v>3.6826633500766093E-3</v>
      </c>
      <c r="CX542" s="35">
        <f t="shared" si="516"/>
        <v>3.5928328164125389E-4</v>
      </c>
    </row>
    <row r="543" spans="1:102" x14ac:dyDescent="0.3">
      <c r="A543" s="21">
        <v>43423</v>
      </c>
      <c r="B543" s="22">
        <v>2690.73</v>
      </c>
      <c r="C543" s="23">
        <v>4759.25</v>
      </c>
      <c r="D543" s="23">
        <v>5336.7049999999999</v>
      </c>
      <c r="E543" s="23">
        <f t="shared" si="550"/>
        <v>4730.2453136100694</v>
      </c>
      <c r="F543" s="23">
        <f>VLOOKUP($A543,Data!S$7:T$800,2,0)</f>
        <v>262.56103100000001</v>
      </c>
      <c r="G543" s="23">
        <f>VLOOKUP($A543,Data!V$7:Y$800,4,0)</f>
        <v>25.896340571823725</v>
      </c>
      <c r="H543" s="23" t="e">
        <f>VLOOKUP($A543,Data!P$7:Q$800,2,0)</f>
        <v>#N/A</v>
      </c>
      <c r="I543" s="23">
        <f>VLOOKUP($A543,Data!K$7:N$800,4,0)</f>
        <v>49.318304128298855</v>
      </c>
      <c r="J543" s="23">
        <f>VLOOKUP($A543,Data!AA$7:AB$800,2,0)</f>
        <v>481.39940000000001</v>
      </c>
      <c r="K543" s="23">
        <f>VLOOKUP($A543,Data!AD$7:AE$800,2,0)</f>
        <v>48.6404</v>
      </c>
      <c r="L543" s="23">
        <f>VLOOKUP($A543,Data!AL$7:AO$800,4,0)</f>
        <v>260.10987534788745</v>
      </c>
      <c r="M543" s="23">
        <f>VLOOKUP($A543,Data!AG$7:AJ$800,4,0)</f>
        <v>26.271096784284349</v>
      </c>
      <c r="N543" s="23">
        <f>VLOOKUP($A543,Data!AQ$7:AU$800,5,0)</f>
        <v>26.42042112474072</v>
      </c>
      <c r="O543" s="24">
        <f>VLOOKUP($A543,Data!AQ$7:AW$800,7,0)</f>
        <v>26.420882475788432</v>
      </c>
      <c r="P543" s="32">
        <f t="shared" si="517"/>
        <v>-1.6643094431470606E-2</v>
      </c>
      <c r="Q543" s="33">
        <f t="shared" si="504"/>
        <v>-1.6622931173419841E-2</v>
      </c>
      <c r="R543" s="33">
        <f t="shared" si="505"/>
        <v>-1.6613462213167618E-2</v>
      </c>
      <c r="S543" s="34">
        <f t="shared" si="518"/>
        <v>-1.6617907045913066E-2</v>
      </c>
      <c r="T543" s="33">
        <f t="shared" si="519"/>
        <v>-1.6622877043345863E-2</v>
      </c>
      <c r="U543" s="33">
        <f t="shared" si="551"/>
        <v>-1.662206647353881E-2</v>
      </c>
      <c r="V543" s="33" t="e">
        <f t="shared" si="552"/>
        <v>#N/A</v>
      </c>
      <c r="W543" s="33">
        <f t="shared" si="553"/>
        <v>-1.6532103037293466E-2</v>
      </c>
      <c r="X543" s="33">
        <f t="shared" si="554"/>
        <v>-1.661903643253293E-2</v>
      </c>
      <c r="Y543" s="33">
        <f t="shared" si="555"/>
        <v>-1.6614707797065309E-2</v>
      </c>
      <c r="Z543" s="33">
        <f t="shared" si="556"/>
        <v>-1.6595067163044708E-2</v>
      </c>
      <c r="AA543" s="33">
        <f t="shared" si="557"/>
        <v>-1.6509528076355084E-2</v>
      </c>
      <c r="AB543" s="33">
        <f t="shared" si="558"/>
        <v>-1.6589852052613208E-2</v>
      </c>
      <c r="AC543" s="35">
        <f t="shared" si="559"/>
        <v>-1.8347399527374297E-2</v>
      </c>
      <c r="AD543" s="32">
        <f t="shared" si="520"/>
        <v>5.4130073978697624E-8</v>
      </c>
      <c r="AE543" s="33">
        <f t="shared" si="521"/>
        <v>8.6469988103132778E-7</v>
      </c>
      <c r="AF543" s="33" t="e">
        <f t="shared" si="522"/>
        <v>#N/A</v>
      </c>
      <c r="AG543" s="33">
        <f t="shared" si="523"/>
        <v>9.0828136126375192E-5</v>
      </c>
      <c r="AH543" s="33">
        <f t="shared" si="524"/>
        <v>3.8947408869116629E-6</v>
      </c>
      <c r="AI543" s="33">
        <f t="shared" si="525"/>
        <v>8.2233763545325189E-6</v>
      </c>
      <c r="AJ543" s="33">
        <f t="shared" si="526"/>
        <v>2.7864010375133752E-5</v>
      </c>
      <c r="AK543" s="33">
        <f t="shared" si="527"/>
        <v>1.1340309706475704E-4</v>
      </c>
      <c r="AL543" s="33">
        <f t="shared" si="528"/>
        <v>3.3079120806633888E-5</v>
      </c>
      <c r="AM543" s="35">
        <f t="shared" si="529"/>
        <v>-1.7244683539544559E-3</v>
      </c>
      <c r="AN543" s="52">
        <f t="shared" si="530"/>
        <v>-9.4148301782448485E-6</v>
      </c>
      <c r="AO543" s="34">
        <f t="shared" si="531"/>
        <v>-8.6042603711922183E-6</v>
      </c>
      <c r="AP543" s="34" t="e">
        <f t="shared" si="532"/>
        <v>#N/A</v>
      </c>
      <c r="AQ543" s="34">
        <f t="shared" si="533"/>
        <v>8.1359175874151646E-5</v>
      </c>
      <c r="AR543" s="34">
        <f t="shared" si="534"/>
        <v>-5.5742193653118832E-6</v>
      </c>
      <c r="AS543" s="34">
        <f t="shared" si="535"/>
        <v>-1.2455838976910272E-6</v>
      </c>
      <c r="AT543" s="34">
        <f t="shared" si="536"/>
        <v>1.8395050122910206E-5</v>
      </c>
      <c r="AU543" s="34">
        <f t="shared" si="537"/>
        <v>1.039341368125335E-4</v>
      </c>
      <c r="AV543" s="34">
        <f t="shared" si="538"/>
        <v>2.3610160554410342E-5</v>
      </c>
      <c r="AW543" s="53">
        <f t="shared" si="539"/>
        <v>-1.7339373142066794E-3</v>
      </c>
      <c r="AX543" s="52">
        <f t="shared" si="540"/>
        <v>-4.969997432935358E-6</v>
      </c>
      <c r="AY543" s="34">
        <f t="shared" si="541"/>
        <v>-4.1594276258827279E-6</v>
      </c>
      <c r="AZ543" s="34" t="e">
        <f t="shared" si="542"/>
        <v>#N/A</v>
      </c>
      <c r="BA543" s="34">
        <f t="shared" si="543"/>
        <v>8.5804008619461136E-5</v>
      </c>
      <c r="BB543" s="34">
        <f t="shared" si="544"/>
        <v>-1.1293866200023928E-6</v>
      </c>
      <c r="BC543" s="34">
        <f t="shared" si="545"/>
        <v>3.1992488476184633E-6</v>
      </c>
      <c r="BD543" s="34">
        <f t="shared" si="546"/>
        <v>2.2839882868219696E-5</v>
      </c>
      <c r="BE543" s="34">
        <f t="shared" si="547"/>
        <v>1.0837896955784299E-4</v>
      </c>
      <c r="BF543" s="34">
        <f t="shared" si="548"/>
        <v>2.8054993299719833E-5</v>
      </c>
      <c r="BG543" s="53">
        <f t="shared" si="549"/>
        <v>-1.7294924814613699E-3</v>
      </c>
      <c r="BH543" s="32">
        <v>5.4130073978697624E-8</v>
      </c>
      <c r="BI543" s="33">
        <v>8.6469988103132778E-7</v>
      </c>
      <c r="BJ543" s="33"/>
      <c r="BK543" s="33">
        <v>9.0828136126375192E-5</v>
      </c>
      <c r="BL543" s="33">
        <v>3.8947408869116629E-6</v>
      </c>
      <c r="BM543" s="33">
        <v>8.2233763545325189E-6</v>
      </c>
      <c r="BN543" s="33">
        <v>2.7864010375133752E-5</v>
      </c>
      <c r="BO543" s="33">
        <v>1.1340309706475704E-4</v>
      </c>
      <c r="BP543" s="33">
        <v>3.3079120806633888E-5</v>
      </c>
      <c r="BQ543" s="35">
        <v>-1.7244683539544559E-3</v>
      </c>
      <c r="BR543" s="32">
        <v>-9.4148301782448485E-6</v>
      </c>
      <c r="BS543" s="33">
        <v>-8.6042603711922183E-6</v>
      </c>
      <c r="BT543" s="33"/>
      <c r="BU543" s="33">
        <v>8.1359175874151646E-5</v>
      </c>
      <c r="BV543" s="33">
        <v>-5.5742193653118832E-6</v>
      </c>
      <c r="BW543" s="33">
        <v>-1.2455838976910272E-6</v>
      </c>
      <c r="BX543" s="33">
        <v>1.8395050122910206E-5</v>
      </c>
      <c r="BY543" s="33">
        <v>1.039341368125335E-4</v>
      </c>
      <c r="BZ543" s="33">
        <v>2.3610160554410342E-5</v>
      </c>
      <c r="CA543" s="35">
        <v>-1.7339373142066794E-3</v>
      </c>
      <c r="CB543" s="52">
        <v>-4.969997432935358E-6</v>
      </c>
      <c r="CC543" s="34">
        <v>-4.1594276258827279E-6</v>
      </c>
      <c r="CD543" s="34"/>
      <c r="CE543" s="34">
        <v>8.5804008619461136E-5</v>
      </c>
      <c r="CF543" s="34">
        <v>-1.1293866200023928E-6</v>
      </c>
      <c r="CG543" s="34">
        <v>3.1992488476184633E-6</v>
      </c>
      <c r="CH543" s="34">
        <v>2.2839882868219696E-5</v>
      </c>
      <c r="CI543" s="34">
        <v>1.0837896955784299E-4</v>
      </c>
      <c r="CJ543" s="34">
        <v>2.8054993299719833E-5</v>
      </c>
      <c r="CK543" s="53">
        <v>-1.7294924814613699E-3</v>
      </c>
      <c r="CL543" s="33">
        <v>0</v>
      </c>
      <c r="CM543" s="33">
        <f t="shared" si="560"/>
        <v>5.1478544994461028E-3</v>
      </c>
      <c r="CN543" s="33">
        <f t="shared" si="507"/>
        <v>2.5678312487931176E-3</v>
      </c>
      <c r="CO543" s="33">
        <f t="shared" si="508"/>
        <v>2.0222387401225284E-3</v>
      </c>
      <c r="CP543" s="33">
        <f t="shared" si="509"/>
        <v>2.0435128446048001E-3</v>
      </c>
      <c r="CQ543" s="33"/>
      <c r="CR543" s="33">
        <f t="shared" si="510"/>
        <v>1.512627867518157E-3</v>
      </c>
      <c r="CS543" s="33">
        <f t="shared" si="511"/>
        <v>4.3359329845320538E-3</v>
      </c>
      <c r="CT543" s="33">
        <f t="shared" si="512"/>
        <v>4.6647478906527429E-3</v>
      </c>
      <c r="CU543" s="33">
        <f t="shared" si="513"/>
        <v>1.8545939679464052E-3</v>
      </c>
      <c r="CV543" s="33">
        <f t="shared" si="514"/>
        <v>3.0964525137719967E-3</v>
      </c>
      <c r="CW543" s="33">
        <f t="shared" si="515"/>
        <v>3.6693835058472235E-3</v>
      </c>
      <c r="CX543" s="35">
        <f t="shared" si="516"/>
        <v>4.2974500799108917E-3</v>
      </c>
    </row>
    <row r="544" spans="1:102" x14ac:dyDescent="0.3">
      <c r="A544" s="21">
        <v>43420</v>
      </c>
      <c r="B544" s="22">
        <v>2736.27</v>
      </c>
      <c r="C544" s="23">
        <v>4839.7</v>
      </c>
      <c r="D544" s="23">
        <v>5426.8639999999996</v>
      </c>
      <c r="E544" s="23">
        <f t="shared" si="550"/>
        <v>4810.180445121161</v>
      </c>
      <c r="F544" s="23">
        <f>VLOOKUP($A544,Data!S$7:T$800,2,0)</f>
        <v>266.99932799999999</v>
      </c>
      <c r="G544" s="23">
        <f>VLOOKUP($A544,Data!V$7:Y$800,4,0)</f>
        <v>26.334067187126784</v>
      </c>
      <c r="H544" s="23" t="e">
        <f>VLOOKUP($A544,Data!P$7:Q$800,2,0)</f>
        <v>#N/A</v>
      </c>
      <c r="I544" s="23">
        <f>VLOOKUP($A544,Data!K$7:N$800,4,0)</f>
        <v>50.147345206296066</v>
      </c>
      <c r="J544" s="23">
        <f>VLOOKUP($A544,Data!AA$7:AB$800,2,0)</f>
        <v>489.53500000000003</v>
      </c>
      <c r="K544" s="23">
        <f>VLOOKUP($A544,Data!AD$7:AE$800,2,0)</f>
        <v>49.462200000000003</v>
      </c>
      <c r="L544" s="23">
        <f>VLOOKUP($A544,Data!AL$7:AO$800,4,0)</f>
        <v>264.49925830401816</v>
      </c>
      <c r="M544" s="23">
        <f>VLOOKUP($A544,Data!AG$7:AJ$800,4,0)</f>
        <v>26.712100965146874</v>
      </c>
      <c r="N544" s="23">
        <f>VLOOKUP($A544,Data!AQ$7:AU$800,5,0)</f>
        <v>26.866126183349323</v>
      </c>
      <c r="O544" s="24">
        <f>VLOOKUP($A544,Data!AQ$7:AW$800,7,0)</f>
        <v>26.914697178072828</v>
      </c>
      <c r="P544" s="32">
        <f t="shared" si="517"/>
        <v>2.2232803457622463E-3</v>
      </c>
      <c r="Q544" s="33">
        <f t="shared" si="504"/>
        <v>2.2738945310558645E-3</v>
      </c>
      <c r="R544" s="33">
        <f t="shared" si="505"/>
        <v>2.2968261836706638E-3</v>
      </c>
      <c r="S544" s="34">
        <f t="shared" si="518"/>
        <v>2.2857943079844013E-3</v>
      </c>
      <c r="T544" s="33">
        <f t="shared" si="519"/>
        <v>2.2866909326264562E-3</v>
      </c>
      <c r="U544" s="33">
        <f t="shared" si="551"/>
        <v>2.285979997069143E-3</v>
      </c>
      <c r="V544" s="33" t="e">
        <f t="shared" si="552"/>
        <v>#N/A</v>
      </c>
      <c r="W544" s="33">
        <f t="shared" si="553"/>
        <v>2.1190522057408234E-3</v>
      </c>
      <c r="X544" s="33">
        <f t="shared" si="554"/>
        <v>2.293131865319431E-3</v>
      </c>
      <c r="Y544" s="33">
        <f t="shared" si="555"/>
        <v>2.289804090035874E-3</v>
      </c>
      <c r="Z544" s="33">
        <f t="shared" si="556"/>
        <v>2.2754712458195048E-3</v>
      </c>
      <c r="AA544" s="33">
        <f t="shared" si="557"/>
        <v>2.5057278975888497E-3</v>
      </c>
      <c r="AB544" s="33">
        <f t="shared" si="558"/>
        <v>2.287577359191717E-3</v>
      </c>
      <c r="AC544" s="35">
        <f t="shared" si="559"/>
        <v>3.700569991621494E-3</v>
      </c>
      <c r="AD544" s="32">
        <f t="shared" si="520"/>
        <v>1.2796401570591698E-5</v>
      </c>
      <c r="AE544" s="33">
        <f t="shared" si="521"/>
        <v>1.2085466013278534E-5</v>
      </c>
      <c r="AF544" s="33" t="e">
        <f t="shared" si="522"/>
        <v>#N/A</v>
      </c>
      <c r="AG544" s="33">
        <f t="shared" si="523"/>
        <v>-1.5484232531504105E-4</v>
      </c>
      <c r="AH544" s="33">
        <f t="shared" si="524"/>
        <v>1.9237334263566552E-5</v>
      </c>
      <c r="AI544" s="33">
        <f t="shared" si="525"/>
        <v>1.5909558980009564E-5</v>
      </c>
      <c r="AJ544" s="33">
        <f t="shared" si="526"/>
        <v>1.5767147636402967E-6</v>
      </c>
      <c r="AK544" s="33">
        <f t="shared" si="527"/>
        <v>2.3183336653298525E-4</v>
      </c>
      <c r="AL544" s="33">
        <f t="shared" si="528"/>
        <v>1.3682828135852532E-5</v>
      </c>
      <c r="AM544" s="35">
        <f t="shared" si="529"/>
        <v>1.4266754605656295E-3</v>
      </c>
      <c r="AN544" s="52">
        <f t="shared" si="530"/>
        <v>-1.0135251044207649E-5</v>
      </c>
      <c r="AO544" s="34">
        <f t="shared" si="531"/>
        <v>-1.0846186601520813E-5</v>
      </c>
      <c r="AP544" s="34" t="e">
        <f t="shared" si="532"/>
        <v>#N/A</v>
      </c>
      <c r="AQ544" s="34">
        <f t="shared" si="533"/>
        <v>-1.777739779298404E-4</v>
      </c>
      <c r="AR544" s="34">
        <f t="shared" si="534"/>
        <v>-3.6943183512327948E-6</v>
      </c>
      <c r="AS544" s="34">
        <f t="shared" si="535"/>
        <v>-7.0220936347897833E-6</v>
      </c>
      <c r="AT544" s="34">
        <f t="shared" si="536"/>
        <v>-2.135493785115905E-5</v>
      </c>
      <c r="AU544" s="34">
        <f t="shared" si="537"/>
        <v>2.0890171391818591E-4</v>
      </c>
      <c r="AV544" s="34">
        <f t="shared" si="538"/>
        <v>-9.2488244789468155E-6</v>
      </c>
      <c r="AW544" s="53">
        <f t="shared" si="539"/>
        <v>1.4037438079508302E-3</v>
      </c>
      <c r="AX544" s="52">
        <f t="shared" si="540"/>
        <v>8.9662464208828396E-7</v>
      </c>
      <c r="AY544" s="34">
        <f t="shared" si="541"/>
        <v>1.8568908477512025E-7</v>
      </c>
      <c r="AZ544" s="34" t="e">
        <f t="shared" si="542"/>
        <v>#N/A</v>
      </c>
      <c r="BA544" s="34">
        <f t="shared" si="543"/>
        <v>-1.6674210224354447E-4</v>
      </c>
      <c r="BB544" s="34">
        <f t="shared" si="544"/>
        <v>7.3375573350631385E-6</v>
      </c>
      <c r="BC544" s="34">
        <f t="shared" si="545"/>
        <v>4.00978205150615E-6</v>
      </c>
      <c r="BD544" s="34">
        <f t="shared" si="546"/>
        <v>-1.0323062164863117E-5</v>
      </c>
      <c r="BE544" s="34">
        <f t="shared" si="547"/>
        <v>2.1993358960448184E-4</v>
      </c>
      <c r="BF544" s="34">
        <f t="shared" si="548"/>
        <v>1.7830512073491178E-6</v>
      </c>
      <c r="BG544" s="53">
        <f t="shared" si="549"/>
        <v>1.4147756836371261E-3</v>
      </c>
      <c r="BH544" s="32">
        <v>1.2796401570591698E-5</v>
      </c>
      <c r="BI544" s="33">
        <v>1.2085466013278534E-5</v>
      </c>
      <c r="BJ544" s="33"/>
      <c r="BK544" s="33">
        <v>-1.5484232531504105E-4</v>
      </c>
      <c r="BL544" s="33">
        <v>1.9237334263566552E-5</v>
      </c>
      <c r="BM544" s="33">
        <v>1.5909558980009564E-5</v>
      </c>
      <c r="BN544" s="33">
        <v>1.5767147636402967E-6</v>
      </c>
      <c r="BO544" s="33">
        <v>2.3183336653298525E-4</v>
      </c>
      <c r="BP544" s="33">
        <v>1.3682828135852532E-5</v>
      </c>
      <c r="BQ544" s="35">
        <v>1.4266754605656295E-3</v>
      </c>
      <c r="BR544" s="32">
        <v>-1.0135251044207649E-5</v>
      </c>
      <c r="BS544" s="33">
        <v>-1.0846186601520813E-5</v>
      </c>
      <c r="BT544" s="33"/>
      <c r="BU544" s="33">
        <v>-1.777739779298404E-4</v>
      </c>
      <c r="BV544" s="33">
        <v>-3.6943183512327948E-6</v>
      </c>
      <c r="BW544" s="33">
        <v>-7.0220936347897833E-6</v>
      </c>
      <c r="BX544" s="33">
        <v>-2.135493785115905E-5</v>
      </c>
      <c r="BY544" s="33">
        <v>2.0890171391818591E-4</v>
      </c>
      <c r="BZ544" s="33">
        <v>-9.2488244789468155E-6</v>
      </c>
      <c r="CA544" s="35">
        <v>1.4037438079508302E-3</v>
      </c>
      <c r="CB544" s="52">
        <v>8.9662464208828396E-7</v>
      </c>
      <c r="CC544" s="34">
        <v>1.8568908477512025E-7</v>
      </c>
      <c r="CD544" s="34"/>
      <c r="CE544" s="34">
        <v>-1.6674210224354447E-4</v>
      </c>
      <c r="CF544" s="34">
        <v>7.3375573350631385E-6</v>
      </c>
      <c r="CG544" s="34">
        <v>4.00978205150615E-6</v>
      </c>
      <c r="CH544" s="34">
        <v>-1.0323062164863117E-5</v>
      </c>
      <c r="CI544" s="34">
        <v>2.1993358960448184E-4</v>
      </c>
      <c r="CJ544" s="34">
        <v>1.7830512073491178E-6</v>
      </c>
      <c r="CK544" s="53">
        <v>1.4147756836371261E-3</v>
      </c>
      <c r="CL544" s="33">
        <v>0</v>
      </c>
      <c r="CM544" s="33">
        <f t="shared" si="560"/>
        <v>5.1381760009958644E-3</v>
      </c>
      <c r="CN544" s="33">
        <f t="shared" si="507"/>
        <v>2.5627091007953684E-3</v>
      </c>
      <c r="CO544" s="33">
        <f t="shared" si="508"/>
        <v>2.0221835837268554E-3</v>
      </c>
      <c r="CP544" s="33">
        <f t="shared" si="509"/>
        <v>2.0426317317825404E-3</v>
      </c>
      <c r="CQ544" s="33"/>
      <c r="CR544" s="33">
        <f t="shared" si="510"/>
        <v>1.4201332110308496E-3</v>
      </c>
      <c r="CS544" s="33">
        <f t="shared" si="511"/>
        <v>4.3319552501979164E-3</v>
      </c>
      <c r="CT544" s="33">
        <f t="shared" si="512"/>
        <v>4.6563465688134187E-3</v>
      </c>
      <c r="CU544" s="33">
        <f t="shared" si="513"/>
        <v>1.8262072008392582E-3</v>
      </c>
      <c r="CV544" s="33">
        <f t="shared" si="514"/>
        <v>2.9807887146635625E-3</v>
      </c>
      <c r="CW544" s="33">
        <f t="shared" si="515"/>
        <v>3.6356229219687286E-3</v>
      </c>
      <c r="CX544" s="35">
        <f t="shared" si="516"/>
        <v>6.0616986234243164E-3</v>
      </c>
    </row>
    <row r="545" spans="1:102" x14ac:dyDescent="0.3">
      <c r="A545" s="21">
        <v>43419</v>
      </c>
      <c r="B545" s="22">
        <v>2730.2</v>
      </c>
      <c r="C545" s="23">
        <v>4828.72</v>
      </c>
      <c r="D545" s="23">
        <v>5414.4279999999999</v>
      </c>
      <c r="E545" s="23">
        <f t="shared" si="550"/>
        <v>4799.2104372209424</v>
      </c>
      <c r="F545" s="23">
        <f>VLOOKUP($A545,Data!S$7:T$800,2,0)</f>
        <v>266.390176</v>
      </c>
      <c r="G545" s="23">
        <f>VLOOKUP($A545,Data!V$7:Y$800,4,0)</f>
        <v>26.274005336484691</v>
      </c>
      <c r="H545" s="23" t="e">
        <f>VLOOKUP($A545,Data!P$7:Q$800,2,0)</f>
        <v>#N/A</v>
      </c>
      <c r="I545" s="23">
        <f>VLOOKUP($A545,Data!K$7:N$800,4,0)</f>
        <v>50.041305068412697</v>
      </c>
      <c r="J545" s="23">
        <f>VLOOKUP($A545,Data!AA$7:AB$800,2,0)</f>
        <v>488.41500000000002</v>
      </c>
      <c r="K545" s="23">
        <f>VLOOKUP($A545,Data!AD$7:AE$800,2,0)</f>
        <v>49.349200000000003</v>
      </c>
      <c r="L545" s="23">
        <f>VLOOKUP($A545,Data!AL$7:AO$800,4,0)</f>
        <v>263.89876425415054</v>
      </c>
      <c r="M545" s="23">
        <f>VLOOKUP($A545,Data!AG$7:AJ$800,4,0)</f>
        <v>26.645335005882036</v>
      </c>
      <c r="N545" s="23">
        <f>VLOOKUP($A545,Data!AQ$7:AU$800,5,0)</f>
        <v>26.804808111196671</v>
      </c>
      <c r="O545" s="24">
        <f>VLOOKUP($A545,Data!AQ$7:AW$800,7,0)</f>
        <v>26.815464674188139</v>
      </c>
      <c r="P545" s="32">
        <f t="shared" si="517"/>
        <v>1.0593800664796094E-2</v>
      </c>
      <c r="Q545" s="33">
        <f t="shared" si="504"/>
        <v>1.0822646754671261E-2</v>
      </c>
      <c r="R545" s="33">
        <f t="shared" si="505"/>
        <v>1.092058944670371E-2</v>
      </c>
      <c r="S545" s="34">
        <f t="shared" si="518"/>
        <v>1.0871571129417567E-2</v>
      </c>
      <c r="T545" s="33">
        <f t="shared" si="519"/>
        <v>1.0872701130368867E-2</v>
      </c>
      <c r="U545" s="33">
        <f t="shared" si="551"/>
        <v>1.087337980616776E-2</v>
      </c>
      <c r="V545" s="33" t="e">
        <f t="shared" si="552"/>
        <v>#N/A</v>
      </c>
      <c r="W545" s="33">
        <f t="shared" si="553"/>
        <v>1.0905550146056431E-2</v>
      </c>
      <c r="X545" s="33">
        <f t="shared" si="554"/>
        <v>1.0918160367595409E-2</v>
      </c>
      <c r="Y545" s="33">
        <f t="shared" si="555"/>
        <v>1.0875020228070298E-2</v>
      </c>
      <c r="Z545" s="33">
        <f t="shared" si="556"/>
        <v>1.0833141256360701E-2</v>
      </c>
      <c r="AA545" s="33">
        <f t="shared" si="557"/>
        <v>1.0948851436807017E-2</v>
      </c>
      <c r="AB545" s="33">
        <f t="shared" si="558"/>
        <v>1.0834543096988725E-2</v>
      </c>
      <c r="AC545" s="35">
        <f t="shared" si="559"/>
        <v>1.06912037391802E-2</v>
      </c>
      <c r="AD545" s="32">
        <f t="shared" si="520"/>
        <v>5.0054375697605735E-5</v>
      </c>
      <c r="AE545" s="33">
        <f t="shared" si="521"/>
        <v>5.073305149649876E-5</v>
      </c>
      <c r="AF545" s="33" t="e">
        <f t="shared" si="522"/>
        <v>#N/A</v>
      </c>
      <c r="AG545" s="33">
        <f t="shared" si="523"/>
        <v>8.2903391385169556E-5</v>
      </c>
      <c r="AH545" s="33">
        <f t="shared" si="524"/>
        <v>9.5513612924147395E-5</v>
      </c>
      <c r="AI545" s="33">
        <f t="shared" si="525"/>
        <v>5.2373473399036641E-5</v>
      </c>
      <c r="AJ545" s="33">
        <f t="shared" si="526"/>
        <v>1.0494501689439772E-5</v>
      </c>
      <c r="AK545" s="33">
        <f t="shared" si="527"/>
        <v>1.2620468213575542E-4</v>
      </c>
      <c r="AL545" s="33">
        <f t="shared" si="528"/>
        <v>1.1896342317463393E-5</v>
      </c>
      <c r="AM545" s="35">
        <f t="shared" si="529"/>
        <v>-1.3144301549106174E-4</v>
      </c>
      <c r="AN545" s="52">
        <f t="shared" si="530"/>
        <v>-4.788831633484314E-5</v>
      </c>
      <c r="AO545" s="34">
        <f t="shared" si="531"/>
        <v>-4.7209640535950115E-5</v>
      </c>
      <c r="AP545" s="34" t="e">
        <f t="shared" si="532"/>
        <v>#N/A</v>
      </c>
      <c r="AQ545" s="34">
        <f t="shared" si="533"/>
        <v>-1.5039300647279319E-5</v>
      </c>
      <c r="AR545" s="34">
        <f t="shared" si="534"/>
        <v>-2.4290791083014796E-6</v>
      </c>
      <c r="AS545" s="34">
        <f t="shared" si="535"/>
        <v>-4.5569218633412234E-5</v>
      </c>
      <c r="AT545" s="34">
        <f t="shared" si="536"/>
        <v>-8.7448190343009102E-5</v>
      </c>
      <c r="AU545" s="34">
        <f t="shared" si="537"/>
        <v>2.8261990103306545E-5</v>
      </c>
      <c r="AV545" s="34">
        <f t="shared" si="538"/>
        <v>-8.6046349714985482E-5</v>
      </c>
      <c r="AW545" s="53">
        <f t="shared" si="539"/>
        <v>-2.2938570752351062E-4</v>
      </c>
      <c r="AX545" s="52">
        <f t="shared" si="540"/>
        <v>1.1300009512549281E-6</v>
      </c>
      <c r="AY545" s="34">
        <f t="shared" si="541"/>
        <v>1.8086767501479528E-6</v>
      </c>
      <c r="AZ545" s="34" t="e">
        <f t="shared" si="542"/>
        <v>#N/A</v>
      </c>
      <c r="BA545" s="34">
        <f t="shared" si="543"/>
        <v>3.3979016638818749E-5</v>
      </c>
      <c r="BB545" s="34">
        <f t="shared" si="544"/>
        <v>4.6589238177796588E-5</v>
      </c>
      <c r="BC545" s="34">
        <f t="shared" si="545"/>
        <v>3.4490986526858336E-6</v>
      </c>
      <c r="BD545" s="34">
        <f t="shared" si="546"/>
        <v>-3.8429873056911035E-5</v>
      </c>
      <c r="BE545" s="34">
        <f t="shared" si="547"/>
        <v>7.7280307389404612E-5</v>
      </c>
      <c r="BF545" s="34">
        <f t="shared" si="548"/>
        <v>-3.7028032428887414E-5</v>
      </c>
      <c r="BG545" s="53">
        <f t="shared" si="549"/>
        <v>-1.8036739023741255E-4</v>
      </c>
      <c r="BH545" s="32">
        <v>5.0054375697605735E-5</v>
      </c>
      <c r="BI545" s="33">
        <v>5.073305149649876E-5</v>
      </c>
      <c r="BJ545" s="33"/>
      <c r="BK545" s="33">
        <v>8.2903391385169556E-5</v>
      </c>
      <c r="BL545" s="33">
        <v>9.5513612924147395E-5</v>
      </c>
      <c r="BM545" s="33">
        <v>5.2373473399036641E-5</v>
      </c>
      <c r="BN545" s="33">
        <v>1.0494501689439772E-5</v>
      </c>
      <c r="BO545" s="33">
        <v>1.2620468213575542E-4</v>
      </c>
      <c r="BP545" s="33">
        <v>1.1896342317463393E-5</v>
      </c>
      <c r="BQ545" s="35">
        <v>-1.3144301549106174E-4</v>
      </c>
      <c r="BR545" s="32">
        <v>-4.788831633484314E-5</v>
      </c>
      <c r="BS545" s="33">
        <v>-4.7209640535950115E-5</v>
      </c>
      <c r="BT545" s="33"/>
      <c r="BU545" s="33">
        <v>-1.5039300647279319E-5</v>
      </c>
      <c r="BV545" s="33">
        <v>-2.4290791083014796E-6</v>
      </c>
      <c r="BW545" s="33">
        <v>-4.5569218633412234E-5</v>
      </c>
      <c r="BX545" s="33">
        <v>-8.7448190343009102E-5</v>
      </c>
      <c r="BY545" s="33">
        <v>2.8261990103306545E-5</v>
      </c>
      <c r="BZ545" s="33">
        <v>-8.6046349714985482E-5</v>
      </c>
      <c r="CA545" s="35">
        <v>-2.2938570752351062E-4</v>
      </c>
      <c r="CB545" s="52">
        <v>1.1300009512549281E-6</v>
      </c>
      <c r="CC545" s="34">
        <v>1.8086767501479528E-6</v>
      </c>
      <c r="CD545" s="34"/>
      <c r="CE545" s="34">
        <v>3.3979016638818749E-5</v>
      </c>
      <c r="CF545" s="34">
        <v>4.6589238177796588E-5</v>
      </c>
      <c r="CG545" s="34">
        <v>3.4490986526858336E-6</v>
      </c>
      <c r="CH545" s="34">
        <v>-3.8429873056911035E-5</v>
      </c>
      <c r="CI545" s="34">
        <v>7.7280307389404612E-5</v>
      </c>
      <c r="CJ545" s="34">
        <v>-3.7028032428887414E-5</v>
      </c>
      <c r="CK545" s="53">
        <v>-1.8036739023741255E-4</v>
      </c>
      <c r="CL545" s="33">
        <v>0</v>
      </c>
      <c r="CM545" s="33">
        <f t="shared" si="560"/>
        <v>5.1151793408450441E-3</v>
      </c>
      <c r="CN545" s="33">
        <f t="shared" si="507"/>
        <v>2.550806036157427E-3</v>
      </c>
      <c r="CO545" s="33">
        <f t="shared" si="508"/>
        <v>2.0093905591758165E-3</v>
      </c>
      <c r="CP545" s="33">
        <f t="shared" si="509"/>
        <v>2.0305492000385339E-3</v>
      </c>
      <c r="CQ545" s="33"/>
      <c r="CR545" s="33">
        <f t="shared" si="510"/>
        <v>1.5748675429467784E-3</v>
      </c>
      <c r="CS545" s="33">
        <f t="shared" si="511"/>
        <v>4.3126787841414327E-3</v>
      </c>
      <c r="CT545" s="33">
        <f t="shared" si="512"/>
        <v>4.6403994452015596E-3</v>
      </c>
      <c r="CU545" s="33">
        <f t="shared" si="513"/>
        <v>1.8246311928284964E-3</v>
      </c>
      <c r="CV545" s="33">
        <f t="shared" si="514"/>
        <v>2.7488454884601055E-3</v>
      </c>
      <c r="CW545" s="33">
        <f t="shared" si="515"/>
        <v>3.6219216908550678E-3</v>
      </c>
      <c r="CX545" s="35">
        <f t="shared" si="516"/>
        <v>4.6316670182282582E-3</v>
      </c>
    </row>
    <row r="546" spans="1:102" x14ac:dyDescent="0.3">
      <c r="A546" s="21">
        <v>43418</v>
      </c>
      <c r="B546" s="22">
        <v>2701.58</v>
      </c>
      <c r="C546" s="23">
        <v>4777.0200000000004</v>
      </c>
      <c r="D546" s="23">
        <v>5355.9380000000001</v>
      </c>
      <c r="E546" s="23">
        <f t="shared" si="550"/>
        <v>4747.5966030570262</v>
      </c>
      <c r="F546" s="23">
        <f>VLOOKUP($A546,Data!S$7:T$800,2,0)</f>
        <v>263.52494799999999</v>
      </c>
      <c r="G546" s="23">
        <f>VLOOKUP($A546,Data!V$7:Y$800,4,0)</f>
        <v>25.991391069693279</v>
      </c>
      <c r="H546" s="23" t="e">
        <f>VLOOKUP($A546,Data!P$7:Q$800,2,0)</f>
        <v>#N/A</v>
      </c>
      <c r="I546" s="23">
        <f>VLOOKUP($A546,Data!K$7:N$800,4,0)</f>
        <v>49.501464366461036</v>
      </c>
      <c r="J546" s="23">
        <f>VLOOKUP($A546,Data!AA$7:AB$800,2,0)</f>
        <v>483.14</v>
      </c>
      <c r="K546" s="23">
        <f>VLOOKUP($A546,Data!AD$7:AE$800,2,0)</f>
        <v>48.818300000000001</v>
      </c>
      <c r="L546" s="23">
        <f>VLOOKUP($A546,Data!AL$7:AO$800,4,0)</f>
        <v>261.07055010696598</v>
      </c>
      <c r="M546" s="23">
        <f>VLOOKUP($A546,Data!AG$7:AJ$800,4,0)</f>
        <v>26.356758769756215</v>
      </c>
      <c r="N546" s="23">
        <f>VLOOKUP($A546,Data!AQ$7:AU$800,5,0)</f>
        <v>26.517503081238459</v>
      </c>
      <c r="O546" s="24">
        <f>VLOOKUP($A546,Data!AQ$7:AW$800,7,0)</f>
        <v>26.531807712366476</v>
      </c>
      <c r="P546" s="32">
        <f t="shared" si="517"/>
        <v>-7.5674643116913076E-3</v>
      </c>
      <c r="Q546" s="33">
        <f t="shared" si="504"/>
        <v>-7.3869055411140971E-3</v>
      </c>
      <c r="R546" s="33">
        <f t="shared" si="505"/>
        <v>-7.3086725639441852E-3</v>
      </c>
      <c r="S546" s="34">
        <f t="shared" si="518"/>
        <v>-7.3474913261062534E-3</v>
      </c>
      <c r="T546" s="33">
        <f t="shared" si="519"/>
        <v>-7.3546774212072119E-3</v>
      </c>
      <c r="U546" s="33">
        <f t="shared" si="551"/>
        <v>-7.356978848579887E-3</v>
      </c>
      <c r="V546" s="33" t="e">
        <f t="shared" si="552"/>
        <v>#N/A</v>
      </c>
      <c r="W546" s="33">
        <f t="shared" si="553"/>
        <v>-7.3458341387976356E-3</v>
      </c>
      <c r="X546" s="33">
        <f t="shared" si="554"/>
        <v>-7.3119159759416075E-3</v>
      </c>
      <c r="Y546" s="33">
        <f t="shared" si="555"/>
        <v>-7.372780896648945E-3</v>
      </c>
      <c r="Z546" s="33">
        <f t="shared" si="556"/>
        <v>-7.3435911876904569E-3</v>
      </c>
      <c r="AA546" s="33">
        <f t="shared" si="557"/>
        <v>-7.3284671532846124E-3</v>
      </c>
      <c r="AB546" s="33">
        <f t="shared" si="558"/>
        <v>-7.3782059973390712E-3</v>
      </c>
      <c r="AC546" s="35">
        <f t="shared" si="559"/>
        <v>-8.4161991951922088E-3</v>
      </c>
      <c r="AD546" s="32">
        <f t="shared" si="520"/>
        <v>3.2228119906885233E-5</v>
      </c>
      <c r="AE546" s="33">
        <f t="shared" si="521"/>
        <v>2.9926692534210098E-5</v>
      </c>
      <c r="AF546" s="33" t="e">
        <f t="shared" si="522"/>
        <v>#N/A</v>
      </c>
      <c r="AG546" s="33">
        <f t="shared" si="523"/>
        <v>4.1071402316461558E-5</v>
      </c>
      <c r="AH546" s="33">
        <f t="shared" si="524"/>
        <v>7.4989565172489669E-5</v>
      </c>
      <c r="AI546" s="33">
        <f t="shared" si="525"/>
        <v>1.4124644465152159E-5</v>
      </c>
      <c r="AJ546" s="33">
        <f t="shared" si="526"/>
        <v>4.3314353423640206E-5</v>
      </c>
      <c r="AK546" s="33">
        <f t="shared" si="527"/>
        <v>5.8438387829484739E-5</v>
      </c>
      <c r="AL546" s="33">
        <f t="shared" si="528"/>
        <v>8.6995437750259086E-6</v>
      </c>
      <c r="AM546" s="35">
        <f t="shared" si="529"/>
        <v>-1.0292936540781117E-3</v>
      </c>
      <c r="AN546" s="52">
        <f t="shared" si="530"/>
        <v>-4.6004857263026722E-5</v>
      </c>
      <c r="AO546" s="34">
        <f t="shared" si="531"/>
        <v>-4.8306284635701857E-5</v>
      </c>
      <c r="AP546" s="34" t="e">
        <f t="shared" si="532"/>
        <v>#N/A</v>
      </c>
      <c r="AQ546" s="34">
        <f t="shared" si="533"/>
        <v>-3.7161574853450396E-5</v>
      </c>
      <c r="AR546" s="34">
        <f t="shared" si="534"/>
        <v>-3.2434119974222853E-6</v>
      </c>
      <c r="AS546" s="34">
        <f t="shared" si="535"/>
        <v>-6.4108332704759796E-5</v>
      </c>
      <c r="AT546" s="34">
        <f t="shared" si="536"/>
        <v>-3.4918623746271749E-5</v>
      </c>
      <c r="AU546" s="34">
        <f t="shared" si="537"/>
        <v>-1.9794589340427216E-5</v>
      </c>
      <c r="AV546" s="34">
        <f t="shared" si="538"/>
        <v>-6.9533433394886046E-5</v>
      </c>
      <c r="AW546" s="53">
        <f t="shared" si="539"/>
        <v>-1.1075266312480236E-3</v>
      </c>
      <c r="AX546" s="52">
        <f t="shared" si="540"/>
        <v>-7.1860951009750096E-6</v>
      </c>
      <c r="AY546" s="34">
        <f t="shared" si="541"/>
        <v>-9.4875224736501451E-6</v>
      </c>
      <c r="AZ546" s="34" t="e">
        <f t="shared" si="542"/>
        <v>#N/A</v>
      </c>
      <c r="BA546" s="34">
        <f t="shared" si="543"/>
        <v>1.6571873086013156E-6</v>
      </c>
      <c r="BB546" s="34">
        <f t="shared" si="544"/>
        <v>3.5575350164629427E-5</v>
      </c>
      <c r="BC546" s="34">
        <f t="shared" si="545"/>
        <v>-2.5289570542708084E-5</v>
      </c>
      <c r="BD546" s="34">
        <f t="shared" si="546"/>
        <v>3.9001384157799635E-6</v>
      </c>
      <c r="BE546" s="34">
        <f t="shared" si="547"/>
        <v>1.9024172821624497E-5</v>
      </c>
      <c r="BF546" s="34">
        <f t="shared" si="548"/>
        <v>-3.0714671232834334E-5</v>
      </c>
      <c r="BG546" s="53">
        <f t="shared" si="549"/>
        <v>-1.0687078690859719E-3</v>
      </c>
      <c r="BH546" s="32">
        <v>3.2228119906885233E-5</v>
      </c>
      <c r="BI546" s="33">
        <v>2.9926692534210098E-5</v>
      </c>
      <c r="BJ546" s="33"/>
      <c r="BK546" s="33">
        <v>4.1071402316461558E-5</v>
      </c>
      <c r="BL546" s="33">
        <v>7.4989565172489669E-5</v>
      </c>
      <c r="BM546" s="33">
        <v>1.4124644465152159E-5</v>
      </c>
      <c r="BN546" s="33">
        <v>4.3314353423640206E-5</v>
      </c>
      <c r="BO546" s="33">
        <v>5.8438387829484739E-5</v>
      </c>
      <c r="BP546" s="33">
        <v>8.6995437750259086E-6</v>
      </c>
      <c r="BQ546" s="35">
        <v>-1.0292936540781117E-3</v>
      </c>
      <c r="BR546" s="32">
        <v>-4.6004857263026722E-5</v>
      </c>
      <c r="BS546" s="33">
        <v>-4.8306284635701857E-5</v>
      </c>
      <c r="BT546" s="33"/>
      <c r="BU546" s="33">
        <v>-3.7161574853450396E-5</v>
      </c>
      <c r="BV546" s="33">
        <v>-3.2434119974222853E-6</v>
      </c>
      <c r="BW546" s="33">
        <v>-6.4108332704759796E-5</v>
      </c>
      <c r="BX546" s="33">
        <v>-3.4918623746271749E-5</v>
      </c>
      <c r="BY546" s="33">
        <v>-1.9794589340427216E-5</v>
      </c>
      <c r="BZ546" s="33">
        <v>-6.9533433394886046E-5</v>
      </c>
      <c r="CA546" s="35">
        <v>-1.1075266312480236E-3</v>
      </c>
      <c r="CB546" s="52">
        <v>-7.1860951009750096E-6</v>
      </c>
      <c r="CC546" s="34">
        <v>-9.4875224736501451E-6</v>
      </c>
      <c r="CD546" s="34"/>
      <c r="CE546" s="34">
        <v>1.6571873086013156E-6</v>
      </c>
      <c r="CF546" s="34">
        <v>3.5575350164629427E-5</v>
      </c>
      <c r="CG546" s="34">
        <v>-2.5289570542708084E-5</v>
      </c>
      <c r="CH546" s="34">
        <v>3.9001384157799635E-6</v>
      </c>
      <c r="CI546" s="34">
        <v>1.9024172821624497E-5</v>
      </c>
      <c r="CJ546" s="34">
        <v>-3.0714671232834334E-5</v>
      </c>
      <c r="CK546" s="53">
        <v>-1.0687078690859719E-3</v>
      </c>
      <c r="CL546" s="33">
        <v>0</v>
      </c>
      <c r="CM546" s="33">
        <f t="shared" si="560"/>
        <v>5.0177991039650482E-3</v>
      </c>
      <c r="CN546" s="33">
        <f t="shared" si="507"/>
        <v>2.5022843715489795E-3</v>
      </c>
      <c r="CO546" s="33">
        <f t="shared" si="508"/>
        <v>1.9597750591913154E-3</v>
      </c>
      <c r="CP546" s="33">
        <f t="shared" si="509"/>
        <v>1.9802599467362292E-3</v>
      </c>
      <c r="CQ546" s="33"/>
      <c r="CR546" s="33">
        <f t="shared" si="510"/>
        <v>1.4927293518633977E-3</v>
      </c>
      <c r="CS546" s="33">
        <f t="shared" si="511"/>
        <v>4.2177892706114495E-3</v>
      </c>
      <c r="CT546" s="33">
        <f t="shared" si="512"/>
        <v>4.588348987743629E-3</v>
      </c>
      <c r="CU546" s="33">
        <f t="shared" si="513"/>
        <v>1.8142302177761582E-3</v>
      </c>
      <c r="CV546" s="33">
        <f t="shared" si="514"/>
        <v>2.6236644774457751E-3</v>
      </c>
      <c r="CW546" s="33">
        <f t="shared" si="515"/>
        <v>3.6101102326702161E-3</v>
      </c>
      <c r="CX546" s="35">
        <f t="shared" si="516"/>
        <v>4.762321975234407E-3</v>
      </c>
    </row>
    <row r="547" spans="1:102" x14ac:dyDescent="0.3">
      <c r="A547" s="21">
        <v>43417</v>
      </c>
      <c r="B547" s="22">
        <v>2722.18</v>
      </c>
      <c r="C547" s="23">
        <v>4812.57</v>
      </c>
      <c r="D547" s="23">
        <v>5395.3710000000001</v>
      </c>
      <c r="E547" s="23">
        <f t="shared" si="550"/>
        <v>4782.7377270213565</v>
      </c>
      <c r="F547" s="23">
        <f>VLOOKUP($A547,Data!S$7:T$800,2,0)</f>
        <v>265.47744899999998</v>
      </c>
      <c r="G547" s="23">
        <f>VLOOKUP($A547,Data!V$7:Y$800,4,0)</f>
        <v>26.184026398074572</v>
      </c>
      <c r="H547" s="23" t="e">
        <f>VLOOKUP($A547,Data!P$7:Q$800,2,0)</f>
        <v>#N/A</v>
      </c>
      <c r="I547" s="23">
        <f>VLOOKUP($A547,Data!K$7:N$800,4,0)</f>
        <v>49.867784842785383</v>
      </c>
      <c r="J547" s="23">
        <f>VLOOKUP($A547,Data!AA$7:AB$800,2,0)</f>
        <v>486.69869999999997</v>
      </c>
      <c r="K547" s="23">
        <f>VLOOKUP($A547,Data!AD$7:AE$800,2,0)</f>
        <v>49.180900000000001</v>
      </c>
      <c r="L547" s="23">
        <f>VLOOKUP($A547,Data!AL$7:AO$800,4,0)</f>
        <v>263.00192875330436</v>
      </c>
      <c r="M547" s="23">
        <f>VLOOKUP($A547,Data!AG$7:AJ$800,4,0)</f>
        <v>26.551339388339372</v>
      </c>
      <c r="N547" s="23">
        <f>VLOOKUP($A547,Data!AQ$7:AU$800,5,0)</f>
        <v>26.714608969352707</v>
      </c>
      <c r="O547" s="24">
        <f>VLOOKUP($A547,Data!AQ$7:AW$800,7,0)</f>
        <v>26.756999953843774</v>
      </c>
      <c r="P547" s="32">
        <f t="shared" si="517"/>
        <v>-1.4819053487979961E-3</v>
      </c>
      <c r="Q547" s="33">
        <f t="shared" si="504"/>
        <v>-1.4565554331386066E-3</v>
      </c>
      <c r="R547" s="33">
        <f t="shared" si="505"/>
        <v>-1.446738481059695E-3</v>
      </c>
      <c r="S547" s="34">
        <f t="shared" si="518"/>
        <v>-1.4520135112204402E-3</v>
      </c>
      <c r="T547" s="33">
        <f t="shared" si="519"/>
        <v>-1.4501153885730922E-3</v>
      </c>
      <c r="U547" s="33">
        <f t="shared" si="551"/>
        <v>-1.4495872294754131E-3</v>
      </c>
      <c r="V547" s="33" t="e">
        <f t="shared" si="552"/>
        <v>#N/A</v>
      </c>
      <c r="W547" s="33">
        <f t="shared" si="553"/>
        <v>-1.3513513513513375E-3</v>
      </c>
      <c r="X547" s="33">
        <f t="shared" si="554"/>
        <v>-1.4493077729388348E-3</v>
      </c>
      <c r="Y547" s="33">
        <f t="shared" si="555"/>
        <v>-1.4415687516623477E-3</v>
      </c>
      <c r="Z547" s="33">
        <f t="shared" si="556"/>
        <v>-1.4593986223219169E-3</v>
      </c>
      <c r="AA547" s="33">
        <f t="shared" si="557"/>
        <v>-1.3631029179150822E-3</v>
      </c>
      <c r="AB547" s="33">
        <f t="shared" si="558"/>
        <v>-1.4420880046236428E-3</v>
      </c>
      <c r="AC547" s="35">
        <f t="shared" si="559"/>
        <v>2.8968111800942165E-3</v>
      </c>
      <c r="AD547" s="32">
        <f t="shared" si="520"/>
        <v>6.4400445655143912E-6</v>
      </c>
      <c r="AE547" s="33">
        <f t="shared" si="521"/>
        <v>6.9682036631935063E-6</v>
      </c>
      <c r="AF547" s="33" t="e">
        <f t="shared" si="522"/>
        <v>#N/A</v>
      </c>
      <c r="AG547" s="33">
        <f t="shared" si="523"/>
        <v>1.0520408178726903E-4</v>
      </c>
      <c r="AH547" s="33">
        <f t="shared" si="524"/>
        <v>7.2476601997717438E-6</v>
      </c>
      <c r="AI547" s="33">
        <f t="shared" si="525"/>
        <v>1.4986681476258923E-5</v>
      </c>
      <c r="AJ547" s="33">
        <f t="shared" si="526"/>
        <v>-2.8431891833102796E-6</v>
      </c>
      <c r="AK547" s="33">
        <f t="shared" si="527"/>
        <v>9.3452515223524379E-5</v>
      </c>
      <c r="AL547" s="33">
        <f t="shared" si="528"/>
        <v>1.4467428514963743E-5</v>
      </c>
      <c r="AM547" s="35">
        <f t="shared" si="529"/>
        <v>4.353366613232823E-3</v>
      </c>
      <c r="AN547" s="52">
        <f t="shared" si="530"/>
        <v>-3.3769075133971427E-6</v>
      </c>
      <c r="AO547" s="34">
        <f t="shared" si="531"/>
        <v>-2.8487484157180276E-6</v>
      </c>
      <c r="AP547" s="34" t="e">
        <f t="shared" si="532"/>
        <v>#N/A</v>
      </c>
      <c r="AQ547" s="34">
        <f t="shared" si="533"/>
        <v>9.5387129708357499E-5</v>
      </c>
      <c r="AR547" s="34">
        <f t="shared" si="534"/>
        <v>-2.5692918791397901E-6</v>
      </c>
      <c r="AS547" s="34">
        <f t="shared" si="535"/>
        <v>5.169729397347389E-6</v>
      </c>
      <c r="AT547" s="34">
        <f t="shared" si="536"/>
        <v>-1.2660141262221813E-5</v>
      </c>
      <c r="AU547" s="34">
        <f t="shared" si="537"/>
        <v>8.3635563144612846E-5</v>
      </c>
      <c r="AV547" s="34">
        <f t="shared" si="538"/>
        <v>4.6504764360522088E-6</v>
      </c>
      <c r="AW547" s="53">
        <f t="shared" si="539"/>
        <v>4.3435496611539115E-3</v>
      </c>
      <c r="AX547" s="52">
        <f t="shared" si="540"/>
        <v>1.8981226475034418E-6</v>
      </c>
      <c r="AY547" s="34">
        <f t="shared" si="541"/>
        <v>2.4262817451825569E-6</v>
      </c>
      <c r="AZ547" s="34" t="e">
        <f t="shared" si="542"/>
        <v>#N/A</v>
      </c>
      <c r="BA547" s="34">
        <f t="shared" si="543"/>
        <v>1.0066215986925808E-4</v>
      </c>
      <c r="BB547" s="34">
        <f t="shared" si="544"/>
        <v>2.7057382817607945E-6</v>
      </c>
      <c r="BC547" s="34">
        <f t="shared" si="545"/>
        <v>1.0444759558247974E-5</v>
      </c>
      <c r="BD547" s="34">
        <f t="shared" si="546"/>
        <v>-7.3851111013212289E-6</v>
      </c>
      <c r="BE547" s="34">
        <f t="shared" si="547"/>
        <v>8.891059330551343E-5</v>
      </c>
      <c r="BF547" s="34">
        <f t="shared" si="548"/>
        <v>9.9255065969527934E-6</v>
      </c>
      <c r="BG547" s="53">
        <f t="shared" si="549"/>
        <v>4.3488246913148121E-3</v>
      </c>
      <c r="BH547" s="32">
        <v>6.4400445655143912E-6</v>
      </c>
      <c r="BI547" s="33">
        <v>6.9682036631935063E-6</v>
      </c>
      <c r="BJ547" s="33"/>
      <c r="BK547" s="33">
        <v>1.0520408178726903E-4</v>
      </c>
      <c r="BL547" s="33">
        <v>7.2476601997717438E-6</v>
      </c>
      <c r="BM547" s="33">
        <v>1.4986681476258923E-5</v>
      </c>
      <c r="BN547" s="33">
        <v>-2.8431891833102796E-6</v>
      </c>
      <c r="BO547" s="33">
        <v>9.3452515223524379E-5</v>
      </c>
      <c r="BP547" s="33">
        <v>1.4467428514963743E-5</v>
      </c>
      <c r="BQ547" s="35">
        <v>4.353366613232823E-3</v>
      </c>
      <c r="BR547" s="32">
        <v>-3.3769075133971427E-6</v>
      </c>
      <c r="BS547" s="33">
        <v>-2.8487484157180276E-6</v>
      </c>
      <c r="BT547" s="33"/>
      <c r="BU547" s="33">
        <v>9.5387129708357499E-5</v>
      </c>
      <c r="BV547" s="33">
        <v>-2.5692918791397901E-6</v>
      </c>
      <c r="BW547" s="33">
        <v>5.169729397347389E-6</v>
      </c>
      <c r="BX547" s="33">
        <v>-1.2660141262221813E-5</v>
      </c>
      <c r="BY547" s="33">
        <v>8.3635563144612846E-5</v>
      </c>
      <c r="BZ547" s="33">
        <v>4.6504764360522088E-6</v>
      </c>
      <c r="CA547" s="35">
        <v>4.3435496611539115E-3</v>
      </c>
      <c r="CB547" s="52">
        <v>1.8981226475034418E-6</v>
      </c>
      <c r="CC547" s="34">
        <v>2.4262817451825569E-6</v>
      </c>
      <c r="CD547" s="34"/>
      <c r="CE547" s="34">
        <v>1.0066215986925808E-4</v>
      </c>
      <c r="CF547" s="34">
        <v>2.7057382817607945E-6</v>
      </c>
      <c r="CG547" s="34">
        <v>1.0444759558247974E-5</v>
      </c>
      <c r="CH547" s="34">
        <v>-7.3851111013212289E-6</v>
      </c>
      <c r="CI547" s="34">
        <v>8.891059330551343E-5</v>
      </c>
      <c r="CJ547" s="34">
        <v>9.9255065969527934E-6</v>
      </c>
      <c r="CK547" s="53">
        <v>4.3488246913148121E-3</v>
      </c>
      <c r="CL547" s="33">
        <v>0</v>
      </c>
      <c r="CM547" s="33">
        <f t="shared" si="560"/>
        <v>4.9385946903071076E-3</v>
      </c>
      <c r="CN547" s="33">
        <f t="shared" si="507"/>
        <v>2.4624790617986392E-3</v>
      </c>
      <c r="CO547" s="33">
        <f t="shared" si="508"/>
        <v>1.9272445278544215E-3</v>
      </c>
      <c r="CP547" s="33">
        <f t="shared" si="509"/>
        <v>1.9500517505108839E-3</v>
      </c>
      <c r="CQ547" s="33"/>
      <c r="CR547" s="33">
        <f t="shared" si="510"/>
        <v>1.4512922509888337E-3</v>
      </c>
      <c r="CS547" s="33">
        <f t="shared" si="511"/>
        <v>4.1419287293520402E-3</v>
      </c>
      <c r="CT547" s="33">
        <f t="shared" si="512"/>
        <v>4.5740541417125247E-3</v>
      </c>
      <c r="CU547" s="33">
        <f t="shared" si="513"/>
        <v>1.7705162647434491E-3</v>
      </c>
      <c r="CV547" s="33">
        <f t="shared" si="514"/>
        <v>2.5646402094849918E-3</v>
      </c>
      <c r="CW547" s="33">
        <f t="shared" si="515"/>
        <v>3.6013143850073259E-3</v>
      </c>
      <c r="CX547" s="35">
        <f t="shared" si="516"/>
        <v>5.8052953285974151E-3</v>
      </c>
    </row>
    <row r="548" spans="1:102" x14ac:dyDescent="0.3">
      <c r="A548" s="21">
        <v>43416</v>
      </c>
      <c r="B548" s="22">
        <v>2726.22</v>
      </c>
      <c r="C548" s="23">
        <v>4819.59</v>
      </c>
      <c r="D548" s="23">
        <v>5403.1880000000001</v>
      </c>
      <c r="E548" s="23">
        <f t="shared" si="550"/>
        <v>4789.6924251372466</v>
      </c>
      <c r="F548" s="23">
        <f>VLOOKUP($A548,Data!S$7:T$800,2,0)</f>
        <v>265.86298099999999</v>
      </c>
      <c r="G548" s="23">
        <f>VLOOKUP($A548,Data!V$7:Y$800,4,0)</f>
        <v>26.222037528807157</v>
      </c>
      <c r="H548" s="23" t="e">
        <f>VLOOKUP($A548,Data!P$7:Q$800,2,0)</f>
        <v>#N/A</v>
      </c>
      <c r="I548" s="23">
        <f>VLOOKUP($A548,Data!K$7:N$800,4,0)</f>
        <v>49.935264930529343</v>
      </c>
      <c r="J548" s="23">
        <f>VLOOKUP($A548,Data!AA$7:AB$800,2,0)</f>
        <v>487.4051</v>
      </c>
      <c r="K548" s="23">
        <f>VLOOKUP($A548,Data!AD$7:AE$800,2,0)</f>
        <v>49.251899999999999</v>
      </c>
      <c r="L548" s="23">
        <f>VLOOKUP($A548,Data!AL$7:AO$800,4,0)</f>
        <v>263.38631437764553</v>
      </c>
      <c r="M548" s="23">
        <f>VLOOKUP($A548,Data!AG$7:AJ$800,4,0)</f>
        <v>26.587580997577472</v>
      </c>
      <c r="N548" s="23">
        <f>VLOOKUP($A548,Data!AQ$7:AU$800,5,0)</f>
        <v>26.753189422904903</v>
      </c>
      <c r="O548" s="24">
        <f>VLOOKUP($A548,Data!AQ$7:AW$800,7,0)</f>
        <v>26.679713860451102</v>
      </c>
      <c r="P548" s="32">
        <f t="shared" si="517"/>
        <v>-1.9701475363267495E-2</v>
      </c>
      <c r="Q548" s="33">
        <f t="shared" si="504"/>
        <v>-1.9701207171841428E-2</v>
      </c>
      <c r="R548" s="33">
        <f t="shared" si="505"/>
        <v>-1.9702691596279576E-2</v>
      </c>
      <c r="S548" s="34">
        <f t="shared" si="518"/>
        <v>-1.9702691596279576E-2</v>
      </c>
      <c r="T548" s="33">
        <f t="shared" si="519"/>
        <v>-1.9705306350972229E-2</v>
      </c>
      <c r="U548" s="33">
        <f t="shared" si="551"/>
        <v>-1.9704272179090654E-2</v>
      </c>
      <c r="V548" s="33" t="e">
        <f t="shared" si="552"/>
        <v>#N/A</v>
      </c>
      <c r="W548" s="33">
        <f t="shared" si="553"/>
        <v>-1.9867549668874163E-2</v>
      </c>
      <c r="X548" s="33">
        <f t="shared" si="554"/>
        <v>-1.9708795819184277E-2</v>
      </c>
      <c r="Y548" s="33">
        <f t="shared" si="555"/>
        <v>-1.9692961766514916E-2</v>
      </c>
      <c r="Z548" s="33">
        <f t="shared" si="556"/>
        <v>-1.9687284758371559E-2</v>
      </c>
      <c r="AA548" s="33">
        <f t="shared" si="557"/>
        <v>-1.9595652080698134E-2</v>
      </c>
      <c r="AB548" s="33">
        <f t="shared" si="558"/>
        <v>-1.9668147144122128E-2</v>
      </c>
      <c r="AC548" s="35">
        <f t="shared" si="559"/>
        <v>-2.0877229291527466E-2</v>
      </c>
      <c r="AD548" s="32">
        <f t="shared" si="520"/>
        <v>-4.099179130800934E-6</v>
      </c>
      <c r="AE548" s="33">
        <f t="shared" si="521"/>
        <v>-3.0650072492255376E-6</v>
      </c>
      <c r="AF548" s="33" t="e">
        <f t="shared" si="522"/>
        <v>#N/A</v>
      </c>
      <c r="AG548" s="33">
        <f t="shared" si="523"/>
        <v>-1.6634249703273429E-4</v>
      </c>
      <c r="AH548" s="33">
        <f t="shared" si="524"/>
        <v>-7.5886473428488088E-6</v>
      </c>
      <c r="AI548" s="33">
        <f t="shared" si="525"/>
        <v>8.2454053265124116E-6</v>
      </c>
      <c r="AJ548" s="33">
        <f t="shared" si="526"/>
        <v>1.3922413469868999E-5</v>
      </c>
      <c r="AK548" s="33">
        <f t="shared" si="527"/>
        <v>1.0555509114329453E-4</v>
      </c>
      <c r="AL548" s="33">
        <f t="shared" si="528"/>
        <v>3.30600277193005E-5</v>
      </c>
      <c r="AM548" s="35">
        <f t="shared" si="529"/>
        <v>-1.1760221196860376E-3</v>
      </c>
      <c r="AN548" s="52">
        <f t="shared" si="530"/>
        <v>-2.6147546926535981E-6</v>
      </c>
      <c r="AO548" s="34">
        <f t="shared" si="531"/>
        <v>-1.5805828110782016E-6</v>
      </c>
      <c r="AP548" s="34" t="e">
        <f t="shared" si="532"/>
        <v>#N/A</v>
      </c>
      <c r="AQ548" s="34">
        <f t="shared" si="533"/>
        <v>-1.6485807259458696E-4</v>
      </c>
      <c r="AR548" s="34">
        <f t="shared" si="534"/>
        <v>-6.1042229047014729E-6</v>
      </c>
      <c r="AS548" s="34">
        <f t="shared" si="535"/>
        <v>9.7298297646597476E-6</v>
      </c>
      <c r="AT548" s="34">
        <f t="shared" si="536"/>
        <v>1.5406837908016335E-5</v>
      </c>
      <c r="AU548" s="34">
        <f t="shared" si="537"/>
        <v>1.0703951558144187E-4</v>
      </c>
      <c r="AV548" s="34">
        <f t="shared" si="538"/>
        <v>3.4544452157447836E-5</v>
      </c>
      <c r="AW548" s="53">
        <f t="shared" si="539"/>
        <v>-1.1745376952478903E-3</v>
      </c>
      <c r="AX548" s="52">
        <f t="shared" si="540"/>
        <v>-2.6147546926535981E-6</v>
      </c>
      <c r="AY548" s="34">
        <f t="shared" si="541"/>
        <v>-1.5805828110782016E-6</v>
      </c>
      <c r="AZ548" s="34" t="e">
        <f t="shared" si="542"/>
        <v>#N/A</v>
      </c>
      <c r="BA548" s="34">
        <f t="shared" si="543"/>
        <v>-1.6485807259458696E-4</v>
      </c>
      <c r="BB548" s="34">
        <f t="shared" si="544"/>
        <v>-6.1042229047014729E-6</v>
      </c>
      <c r="BC548" s="34">
        <f t="shared" si="545"/>
        <v>9.7298297646597476E-6</v>
      </c>
      <c r="BD548" s="34">
        <f t="shared" si="546"/>
        <v>1.5406837908016335E-5</v>
      </c>
      <c r="BE548" s="34">
        <f t="shared" si="547"/>
        <v>1.0703951558144187E-4</v>
      </c>
      <c r="BF548" s="34">
        <f t="shared" si="548"/>
        <v>3.4544452157447836E-5</v>
      </c>
      <c r="BG548" s="53">
        <f t="shared" si="549"/>
        <v>-1.1745376952478903E-3</v>
      </c>
      <c r="BH548" s="32">
        <v>-4.099179130800934E-6</v>
      </c>
      <c r="BI548" s="33">
        <v>-3.0650072492255376E-6</v>
      </c>
      <c r="BJ548" s="33"/>
      <c r="BK548" s="33">
        <v>-1.6634249703273429E-4</v>
      </c>
      <c r="BL548" s="33">
        <v>-7.5886473428488088E-6</v>
      </c>
      <c r="BM548" s="33">
        <v>8.2454053265124116E-6</v>
      </c>
      <c r="BN548" s="33">
        <v>1.3922413469868999E-5</v>
      </c>
      <c r="BO548" s="33">
        <v>1.0555509114329453E-4</v>
      </c>
      <c r="BP548" s="33">
        <v>3.30600277193005E-5</v>
      </c>
      <c r="BQ548" s="35">
        <v>-1.1760221196860376E-3</v>
      </c>
      <c r="BR548" s="32">
        <v>-2.6147546926535981E-6</v>
      </c>
      <c r="BS548" s="33">
        <v>-1.5805828110782016E-6</v>
      </c>
      <c r="BT548" s="33"/>
      <c r="BU548" s="33">
        <v>-1.6485807259458696E-4</v>
      </c>
      <c r="BV548" s="33">
        <v>-6.1042229047014729E-6</v>
      </c>
      <c r="BW548" s="33">
        <v>9.7298297646597476E-6</v>
      </c>
      <c r="BX548" s="33">
        <v>1.5406837908016335E-5</v>
      </c>
      <c r="BY548" s="33">
        <v>1.0703951558144187E-4</v>
      </c>
      <c r="BZ548" s="33">
        <v>3.4544452157447836E-5</v>
      </c>
      <c r="CA548" s="35">
        <v>-1.1745376952478903E-3</v>
      </c>
      <c r="CB548" s="52">
        <v>-2.6147546926535981E-6</v>
      </c>
      <c r="CC548" s="34">
        <v>-1.5805828110782016E-6</v>
      </c>
      <c r="CD548" s="34"/>
      <c r="CE548" s="34">
        <v>-1.6485807259458696E-4</v>
      </c>
      <c r="CF548" s="34">
        <v>-6.1042229047014729E-6</v>
      </c>
      <c r="CG548" s="34">
        <v>9.7298297646597476E-6</v>
      </c>
      <c r="CH548" s="34">
        <v>1.5406837908016335E-5</v>
      </c>
      <c r="CI548" s="34">
        <v>1.0703951558144187E-4</v>
      </c>
      <c r="CJ548" s="34">
        <v>3.4544452157447836E-5</v>
      </c>
      <c r="CK548" s="53">
        <v>-1.1745376952478903E-3</v>
      </c>
      <c r="CL548" s="33">
        <v>0</v>
      </c>
      <c r="CM548" s="33">
        <f t="shared" si="560"/>
        <v>4.92871496289915E-3</v>
      </c>
      <c r="CN548" s="33">
        <f t="shared" si="507"/>
        <v>2.4579193347076256E-3</v>
      </c>
      <c r="CO548" s="33">
        <f t="shared" si="508"/>
        <v>1.9207827013540957E-3</v>
      </c>
      <c r="CP548" s="33">
        <f t="shared" si="509"/>
        <v>1.9430598230814056E-3</v>
      </c>
      <c r="CQ548" s="33"/>
      <c r="CR548" s="33">
        <f t="shared" si="510"/>
        <v>1.3457929206706076E-3</v>
      </c>
      <c r="CS548" s="33">
        <f t="shared" si="511"/>
        <v>4.1346404869537778E-3</v>
      </c>
      <c r="CT548" s="33">
        <f t="shared" si="512"/>
        <v>4.5589771758609565E-3</v>
      </c>
      <c r="CU548" s="33">
        <f t="shared" si="513"/>
        <v>1.7733686506071766E-3</v>
      </c>
      <c r="CV548" s="33">
        <f t="shared" si="514"/>
        <v>2.470820135767049E-3</v>
      </c>
      <c r="CW548" s="33">
        <f t="shared" si="515"/>
        <v>3.5867738860548837E-3</v>
      </c>
      <c r="CX548" s="35">
        <f t="shared" si="516"/>
        <v>1.4393035901811846E-3</v>
      </c>
    </row>
    <row r="549" spans="1:102" x14ac:dyDescent="0.3">
      <c r="A549" s="21">
        <v>43413</v>
      </c>
      <c r="B549" s="22">
        <v>2781.01</v>
      </c>
      <c r="C549" s="23">
        <v>4916.45</v>
      </c>
      <c r="D549" s="23">
        <v>5511.7849999999999</v>
      </c>
      <c r="E549" s="23">
        <f t="shared" si="550"/>
        <v>4885.9589678325274</v>
      </c>
      <c r="F549" s="23">
        <f>VLOOKUP($A549,Data!S$7:T$800,2,0)</f>
        <v>271.207202</v>
      </c>
      <c r="G549" s="23">
        <f>VLOOKUP($A549,Data!V$7:Y$800,4,0)</f>
        <v>26.749109258178539</v>
      </c>
      <c r="H549" s="23" t="e">
        <f>VLOOKUP($A549,Data!P$7:Q$800,2,0)</f>
        <v>#N/A</v>
      </c>
      <c r="I549" s="23">
        <f>VLOOKUP($A549,Data!K$7:N$800,4,0)</f>
        <v>50.94746624668872</v>
      </c>
      <c r="J549" s="23">
        <f>VLOOKUP($A549,Data!AA$7:AB$800,2,0)</f>
        <v>497.20440000000002</v>
      </c>
      <c r="K549" s="23">
        <f>VLOOKUP($A549,Data!AD$7:AE$800,2,0)</f>
        <v>50.241300000000003</v>
      </c>
      <c r="L549" s="23">
        <f>VLOOKUP($A549,Data!AL$7:AO$800,4,0)</f>
        <v>268.67581158806638</v>
      </c>
      <c r="M549" s="23">
        <f>VLOOKUP($A549,Data!AG$7:AJ$800,4,0)</f>
        <v>27.118995396138253</v>
      </c>
      <c r="N549" s="23">
        <f>VLOOKUP($A549,Data!AQ$7:AU$800,5,0)</f>
        <v>27.289931817443442</v>
      </c>
      <c r="O549" s="24">
        <f>VLOOKUP($A549,Data!AQ$7:AW$800,7,0)</f>
        <v>27.248588898761106</v>
      </c>
      <c r="P549" s="32">
        <f t="shared" si="517"/>
        <v>-9.1989896074931021E-3</v>
      </c>
      <c r="Q549" s="33">
        <f t="shared" si="504"/>
        <v>-9.079915348180978E-3</v>
      </c>
      <c r="R549" s="33">
        <f t="shared" si="505"/>
        <v>-9.0282272563826371E-3</v>
      </c>
      <c r="S549" s="34">
        <f t="shared" si="518"/>
        <v>-9.0538416090492069E-3</v>
      </c>
      <c r="T549" s="33">
        <f t="shared" si="519"/>
        <v>-9.0567904191549697E-3</v>
      </c>
      <c r="U549" s="33">
        <f t="shared" si="551"/>
        <v>-9.0558545745291763E-3</v>
      </c>
      <c r="V549" s="33" t="e">
        <f t="shared" si="552"/>
        <v>#N/A</v>
      </c>
      <c r="W549" s="33">
        <f t="shared" si="553"/>
        <v>-9.0005625351582408E-3</v>
      </c>
      <c r="X549" s="33">
        <f t="shared" si="554"/>
        <v>-9.0324339697964717E-3</v>
      </c>
      <c r="Y549" s="33">
        <f t="shared" si="555"/>
        <v>-9.0649278415174672E-3</v>
      </c>
      <c r="Z549" s="33">
        <f t="shared" si="556"/>
        <v>-9.0356914078769668E-3</v>
      </c>
      <c r="AA549" s="33">
        <f t="shared" si="557"/>
        <v>-9.2049083403548115E-3</v>
      </c>
      <c r="AB549" s="33">
        <f t="shared" si="558"/>
        <v>-9.0693280831020129E-3</v>
      </c>
      <c r="AC549" s="35">
        <f t="shared" si="559"/>
        <v>-5.1200972690705893E-3</v>
      </c>
      <c r="AD549" s="32">
        <f t="shared" si="520"/>
        <v>2.3124929026008267E-5</v>
      </c>
      <c r="AE549" s="33">
        <f t="shared" si="521"/>
        <v>2.4060773651801703E-5</v>
      </c>
      <c r="AF549" s="33" t="e">
        <f t="shared" si="522"/>
        <v>#N/A</v>
      </c>
      <c r="AG549" s="33">
        <f t="shared" si="523"/>
        <v>7.9352813022737223E-5</v>
      </c>
      <c r="AH549" s="33">
        <f t="shared" si="524"/>
        <v>4.7481378384506279E-5</v>
      </c>
      <c r="AI549" s="33">
        <f t="shared" si="525"/>
        <v>1.4987506663510786E-5</v>
      </c>
      <c r="AJ549" s="33">
        <f t="shared" si="526"/>
        <v>4.4223940304011222E-5</v>
      </c>
      <c r="AK549" s="33">
        <f t="shared" si="527"/>
        <v>-1.2499299217383353E-4</v>
      </c>
      <c r="AL549" s="33">
        <f t="shared" si="528"/>
        <v>1.0587265078965125E-5</v>
      </c>
      <c r="AM549" s="35">
        <f t="shared" si="529"/>
        <v>3.9598180791103887E-3</v>
      </c>
      <c r="AN549" s="52">
        <f t="shared" si="530"/>
        <v>-2.8563162772332618E-5</v>
      </c>
      <c r="AO549" s="34">
        <f t="shared" si="531"/>
        <v>-2.7627318146539181E-5</v>
      </c>
      <c r="AP549" s="34" t="e">
        <f t="shared" si="532"/>
        <v>#N/A</v>
      </c>
      <c r="AQ549" s="34">
        <f t="shared" si="533"/>
        <v>2.7664721224396338E-5</v>
      </c>
      <c r="AR549" s="34">
        <f t="shared" si="534"/>
        <v>-4.2067134138346063E-6</v>
      </c>
      <c r="AS549" s="34">
        <f t="shared" si="535"/>
        <v>-3.6700585134830099E-5</v>
      </c>
      <c r="AT549" s="34">
        <f t="shared" si="536"/>
        <v>-7.4641514943296627E-6</v>
      </c>
      <c r="AU549" s="34">
        <f t="shared" si="537"/>
        <v>-1.7668108397217441E-4</v>
      </c>
      <c r="AV549" s="34">
        <f t="shared" si="538"/>
        <v>-4.110082671937576E-5</v>
      </c>
      <c r="AW549" s="53">
        <f t="shared" si="539"/>
        <v>3.9081299873120479E-3</v>
      </c>
      <c r="AX549" s="52">
        <f t="shared" si="540"/>
        <v>-2.9488101057628668E-6</v>
      </c>
      <c r="AY549" s="34">
        <f t="shared" si="541"/>
        <v>-2.0129654799694308E-6</v>
      </c>
      <c r="AZ549" s="34" t="e">
        <f t="shared" si="542"/>
        <v>#N/A</v>
      </c>
      <c r="BA549" s="34">
        <f t="shared" si="543"/>
        <v>5.3279073890966089E-5</v>
      </c>
      <c r="BB549" s="34">
        <f t="shared" si="544"/>
        <v>2.1407639252735144E-5</v>
      </c>
      <c r="BC549" s="34">
        <f t="shared" si="545"/>
        <v>-1.1086232468260349E-5</v>
      </c>
      <c r="BD549" s="34">
        <f t="shared" si="546"/>
        <v>1.8150201172240088E-5</v>
      </c>
      <c r="BE549" s="34">
        <f t="shared" si="547"/>
        <v>-1.5106673130560466E-4</v>
      </c>
      <c r="BF549" s="34">
        <f t="shared" si="548"/>
        <v>-1.548647405280601E-5</v>
      </c>
      <c r="BG549" s="53">
        <f t="shared" si="549"/>
        <v>3.9337443399786176E-3</v>
      </c>
      <c r="BH549" s="32">
        <v>2.3124929026008267E-5</v>
      </c>
      <c r="BI549" s="33">
        <v>2.4060773651801703E-5</v>
      </c>
      <c r="BJ549" s="33"/>
      <c r="BK549" s="33">
        <v>7.9352813022737223E-5</v>
      </c>
      <c r="BL549" s="33">
        <v>4.7481378384506279E-5</v>
      </c>
      <c r="BM549" s="33">
        <v>1.4987506663510786E-5</v>
      </c>
      <c r="BN549" s="33">
        <v>4.4223940304011222E-5</v>
      </c>
      <c r="BO549" s="33">
        <v>-1.2499299217383353E-4</v>
      </c>
      <c r="BP549" s="33">
        <v>1.0587265078965125E-5</v>
      </c>
      <c r="BQ549" s="35">
        <v>3.9598180791103887E-3</v>
      </c>
      <c r="BR549" s="32">
        <v>-2.8563162772332618E-5</v>
      </c>
      <c r="BS549" s="33">
        <v>-2.7627318146539181E-5</v>
      </c>
      <c r="BT549" s="33"/>
      <c r="BU549" s="33">
        <v>2.7664721224396338E-5</v>
      </c>
      <c r="BV549" s="33">
        <v>-4.2067134138346063E-6</v>
      </c>
      <c r="BW549" s="33">
        <v>-3.6700585134830099E-5</v>
      </c>
      <c r="BX549" s="33">
        <v>-7.4641514943296627E-6</v>
      </c>
      <c r="BY549" s="33">
        <v>-1.7668108397217441E-4</v>
      </c>
      <c r="BZ549" s="33">
        <v>-4.110082671937576E-5</v>
      </c>
      <c r="CA549" s="35">
        <v>3.9081299873120479E-3</v>
      </c>
      <c r="CB549" s="52">
        <v>-2.9488101057628668E-6</v>
      </c>
      <c r="CC549" s="34">
        <v>-2.0129654799694308E-6</v>
      </c>
      <c r="CD549" s="34"/>
      <c r="CE549" s="34">
        <v>5.3279073890966089E-5</v>
      </c>
      <c r="CF549" s="34">
        <v>2.1407639252735144E-5</v>
      </c>
      <c r="CG549" s="34">
        <v>-1.1086232468260349E-5</v>
      </c>
      <c r="CH549" s="34">
        <v>1.8150201172240088E-5</v>
      </c>
      <c r="CI549" s="34">
        <v>-1.5106673130560466E-4</v>
      </c>
      <c r="CJ549" s="34">
        <v>-1.548647405280601E-5</v>
      </c>
      <c r="CK549" s="53">
        <v>3.9337443399786176E-3</v>
      </c>
      <c r="CL549" s="33">
        <v>0</v>
      </c>
      <c r="CM549" s="33">
        <f t="shared" si="560"/>
        <v>4.9302366856764923E-3</v>
      </c>
      <c r="CN549" s="33">
        <f t="shared" si="507"/>
        <v>2.4594373160595762E-3</v>
      </c>
      <c r="CO549" s="33">
        <f t="shared" si="508"/>
        <v>1.9249723116721018E-3</v>
      </c>
      <c r="CP549" s="33">
        <f t="shared" si="509"/>
        <v>1.9461925132018276E-3</v>
      </c>
      <c r="CQ549" s="33"/>
      <c r="CR549" s="33">
        <f t="shared" si="510"/>
        <v>1.515735625384762E-3</v>
      </c>
      <c r="CS549" s="33">
        <f t="shared" si="511"/>
        <v>4.1424137115209092E-3</v>
      </c>
      <c r="CT549" s="33">
        <f t="shared" si="512"/>
        <v>4.5505277864161808E-3</v>
      </c>
      <c r="CU549" s="33">
        <f t="shared" si="513"/>
        <v>1.7591414526687554E-3</v>
      </c>
      <c r="CV549" s="33">
        <f t="shared" si="514"/>
        <v>2.3628892611105012E-3</v>
      </c>
      <c r="CW549" s="33">
        <f t="shared" si="515"/>
        <v>3.5529296255967235E-3</v>
      </c>
      <c r="CX549" s="35">
        <f t="shared" si="516"/>
        <v>2.6421300464516406E-3</v>
      </c>
    </row>
    <row r="550" spans="1:102" x14ac:dyDescent="0.3">
      <c r="A550" s="21">
        <v>43412</v>
      </c>
      <c r="B550" s="22">
        <v>2806.83</v>
      </c>
      <c r="C550" s="23">
        <v>4961.5</v>
      </c>
      <c r="D550" s="23">
        <v>5562</v>
      </c>
      <c r="E550" s="23">
        <f t="shared" si="550"/>
        <v>4930.5998378015865</v>
      </c>
      <c r="F550" s="23">
        <f>VLOOKUP($A550,Data!S$7:T$800,2,0)</f>
        <v>273.68591800000002</v>
      </c>
      <c r="G550" s="23">
        <f>VLOOKUP($A550,Data!V$7:Y$800,4,0)</f>
        <v>26.993559002958303</v>
      </c>
      <c r="H550" s="23" t="e">
        <f>VLOOKUP($A550,Data!P$7:Q$800,2,0)</f>
        <v>#N/A</v>
      </c>
      <c r="I550" s="23">
        <f>VLOOKUP($A550,Data!K$7:N$800,4,0)</f>
        <v>51.410186848361569</v>
      </c>
      <c r="J550" s="23">
        <f>VLOOKUP($A550,Data!AA$7:AB$800,2,0)</f>
        <v>501.73630000000003</v>
      </c>
      <c r="K550" s="23">
        <f>VLOOKUP($A550,Data!AD$7:AE$800,2,0)</f>
        <v>50.700899999999997</v>
      </c>
      <c r="L550" s="23">
        <f>VLOOKUP($A550,Data!AL$7:AO$800,4,0)</f>
        <v>271.12561901424874</v>
      </c>
      <c r="M550" s="23">
        <f>VLOOKUP($A550,Data!AG$7:AJ$800,4,0)</f>
        <v>27.37094241223198</v>
      </c>
      <c r="N550" s="23">
        <f>VLOOKUP($A550,Data!AQ$7:AU$800,5,0)</f>
        <v>27.539698377337185</v>
      </c>
      <c r="O550" s="24">
        <f>VLOOKUP($A550,Data!AQ$7:AW$800,7,0)</f>
        <v>27.388822333192344</v>
      </c>
      <c r="P550" s="32">
        <f t="shared" si="517"/>
        <v>-2.5089822274502183E-3</v>
      </c>
      <c r="Q550" s="33">
        <f t="shared" si="504"/>
        <v>-2.1419305531811261E-3</v>
      </c>
      <c r="R550" s="33">
        <f t="shared" si="505"/>
        <v>-1.9843680104588701E-3</v>
      </c>
      <c r="S550" s="34">
        <f t="shared" si="518"/>
        <v>-2.0630601430075722E-3</v>
      </c>
      <c r="T550" s="33">
        <f t="shared" si="519"/>
        <v>-2.0669216414168634E-3</v>
      </c>
      <c r="U550" s="33">
        <f t="shared" si="551"/>
        <v>-2.0667637188579446E-3</v>
      </c>
      <c r="V550" s="33" t="e">
        <f t="shared" si="552"/>
        <v>#N/A</v>
      </c>
      <c r="W550" s="33">
        <f t="shared" si="553"/>
        <v>-2.0583832335329122E-3</v>
      </c>
      <c r="X550" s="33">
        <f t="shared" si="554"/>
        <v>-1.9869306943297582E-3</v>
      </c>
      <c r="Y550" s="33">
        <f t="shared" si="555"/>
        <v>-2.0902590385989406E-3</v>
      </c>
      <c r="Z550" s="33">
        <f t="shared" si="556"/>
        <v>-2.0597589198246835E-3</v>
      </c>
      <c r="AA550" s="33">
        <f t="shared" si="557"/>
        <v>-2.0491948077643318E-3</v>
      </c>
      <c r="AB550" s="33">
        <f t="shared" si="558"/>
        <v>-2.1282498897636781E-3</v>
      </c>
      <c r="AC550" s="35">
        <f t="shared" si="559"/>
        <v>-4.0788417066232041E-3</v>
      </c>
      <c r="AD550" s="32">
        <f t="shared" si="520"/>
        <v>7.500891176426272E-5</v>
      </c>
      <c r="AE550" s="33">
        <f t="shared" si="521"/>
        <v>7.5166834323181497E-5</v>
      </c>
      <c r="AF550" s="33" t="e">
        <f t="shared" si="522"/>
        <v>#N/A</v>
      </c>
      <c r="AG550" s="33">
        <f t="shared" si="523"/>
        <v>8.3547319648213936E-5</v>
      </c>
      <c r="AH550" s="33">
        <f t="shared" si="524"/>
        <v>1.5499985885136791E-4</v>
      </c>
      <c r="AI550" s="33">
        <f t="shared" si="525"/>
        <v>5.1671514582185551E-5</v>
      </c>
      <c r="AJ550" s="33">
        <f t="shared" si="526"/>
        <v>8.2171633356442619E-5</v>
      </c>
      <c r="AK550" s="33">
        <f t="shared" si="527"/>
        <v>9.2735745416794302E-5</v>
      </c>
      <c r="AL550" s="33">
        <f t="shared" si="528"/>
        <v>1.3680663417448002E-5</v>
      </c>
      <c r="AM550" s="35">
        <f t="shared" si="529"/>
        <v>-1.936911153442078E-3</v>
      </c>
      <c r="AN550" s="52">
        <f t="shared" si="530"/>
        <v>-8.2553630957993285E-5</v>
      </c>
      <c r="AO550" s="34">
        <f t="shared" si="531"/>
        <v>-8.2395708399074508E-5</v>
      </c>
      <c r="AP550" s="34" t="e">
        <f t="shared" si="532"/>
        <v>#N/A</v>
      </c>
      <c r="AQ550" s="34">
        <f t="shared" si="533"/>
        <v>-7.4015223074042069E-5</v>
      </c>
      <c r="AR550" s="34">
        <f t="shared" si="534"/>
        <v>-2.5626838708880939E-6</v>
      </c>
      <c r="AS550" s="34">
        <f t="shared" si="535"/>
        <v>-1.0589102814007045E-4</v>
      </c>
      <c r="AT550" s="34">
        <f t="shared" si="536"/>
        <v>-7.5390909365813386E-5</v>
      </c>
      <c r="AU550" s="34">
        <f t="shared" si="537"/>
        <v>-6.4826797305461703E-5</v>
      </c>
      <c r="AV550" s="34">
        <f t="shared" si="538"/>
        <v>-1.43881879304808E-4</v>
      </c>
      <c r="AW550" s="53">
        <f t="shared" si="539"/>
        <v>-2.094473696164334E-3</v>
      </c>
      <c r="AX550" s="52">
        <f t="shared" si="540"/>
        <v>-3.8614984093632287E-6</v>
      </c>
      <c r="AY550" s="34">
        <f t="shared" si="541"/>
        <v>-3.7035758504444516E-6</v>
      </c>
      <c r="AZ550" s="34" t="e">
        <f t="shared" si="542"/>
        <v>#N/A</v>
      </c>
      <c r="BA550" s="34">
        <f t="shared" si="543"/>
        <v>4.6769094745879869E-6</v>
      </c>
      <c r="BB550" s="34">
        <f t="shared" si="544"/>
        <v>7.6129448677741962E-5</v>
      </c>
      <c r="BC550" s="34">
        <f t="shared" si="545"/>
        <v>-2.7198895591440397E-5</v>
      </c>
      <c r="BD550" s="34">
        <f t="shared" si="546"/>
        <v>3.3012231828166705E-6</v>
      </c>
      <c r="BE550" s="34">
        <f t="shared" si="547"/>
        <v>1.3865335243168353E-5</v>
      </c>
      <c r="BF550" s="34">
        <f t="shared" si="548"/>
        <v>-6.5189746756177946E-5</v>
      </c>
      <c r="BG550" s="53">
        <f t="shared" si="549"/>
        <v>-2.0157815636157039E-3</v>
      </c>
      <c r="BH550" s="32">
        <v>7.500891176426272E-5</v>
      </c>
      <c r="BI550" s="33">
        <v>7.5166834323181497E-5</v>
      </c>
      <c r="BJ550" s="33"/>
      <c r="BK550" s="33">
        <v>8.3547319648213936E-5</v>
      </c>
      <c r="BL550" s="33">
        <v>1.5499985885136791E-4</v>
      </c>
      <c r="BM550" s="33">
        <v>5.1671514582185551E-5</v>
      </c>
      <c r="BN550" s="33">
        <v>8.2171633356442619E-5</v>
      </c>
      <c r="BO550" s="33">
        <v>9.2735745416794302E-5</v>
      </c>
      <c r="BP550" s="33">
        <v>1.3680663417448002E-5</v>
      </c>
      <c r="BQ550" s="35">
        <v>-1.936911153442078E-3</v>
      </c>
      <c r="BR550" s="32">
        <v>-8.2553630957993285E-5</v>
      </c>
      <c r="BS550" s="33">
        <v>-8.2395708399074508E-5</v>
      </c>
      <c r="BT550" s="33"/>
      <c r="BU550" s="33">
        <v>-7.4015223074042069E-5</v>
      </c>
      <c r="BV550" s="33">
        <v>-2.5626838708880939E-6</v>
      </c>
      <c r="BW550" s="33">
        <v>-1.0589102814007045E-4</v>
      </c>
      <c r="BX550" s="33">
        <v>-7.5390909365813386E-5</v>
      </c>
      <c r="BY550" s="33">
        <v>-6.4826797305461703E-5</v>
      </c>
      <c r="BZ550" s="33">
        <v>-1.43881879304808E-4</v>
      </c>
      <c r="CA550" s="35">
        <v>-2.094473696164334E-3</v>
      </c>
      <c r="CB550" s="52">
        <v>-3.8614984093632287E-6</v>
      </c>
      <c r="CC550" s="34">
        <v>-3.7035758504444516E-6</v>
      </c>
      <c r="CD550" s="34"/>
      <c r="CE550" s="34">
        <v>4.6769094745879869E-6</v>
      </c>
      <c r="CF550" s="34">
        <v>7.6129448677741962E-5</v>
      </c>
      <c r="CG550" s="34">
        <v>-2.7198895591440397E-5</v>
      </c>
      <c r="CH550" s="34">
        <v>3.3012231828166705E-6</v>
      </c>
      <c r="CI550" s="34">
        <v>1.3865335243168353E-5</v>
      </c>
      <c r="CJ550" s="34">
        <v>-6.5189746756177946E-5</v>
      </c>
      <c r="CK550" s="53">
        <v>-2.0157815636157039E-3</v>
      </c>
      <c r="CL550" s="33">
        <v>0</v>
      </c>
      <c r="CM550" s="33">
        <f t="shared" si="560"/>
        <v>4.8778205344266468E-3</v>
      </c>
      <c r="CN550" s="33">
        <f t="shared" si="507"/>
        <v>2.4330606399534105E-3</v>
      </c>
      <c r="CO550" s="33">
        <f t="shared" si="508"/>
        <v>1.901591109146894E-3</v>
      </c>
      <c r="CP550" s="33">
        <f t="shared" si="509"/>
        <v>1.9218646026322173E-3</v>
      </c>
      <c r="CQ550" s="33"/>
      <c r="CR550" s="33">
        <f t="shared" si="510"/>
        <v>1.4355407353536798E-3</v>
      </c>
      <c r="CS550" s="33">
        <f t="shared" si="511"/>
        <v>4.0943010713783146E-3</v>
      </c>
      <c r="CT550" s="33">
        <f t="shared" si="512"/>
        <v>4.5353343512941624E-3</v>
      </c>
      <c r="CU550" s="33">
        <f t="shared" si="513"/>
        <v>1.7144357694403034E-3</v>
      </c>
      <c r="CV550" s="33">
        <f t="shared" si="514"/>
        <v>2.4893415798872276E-3</v>
      </c>
      <c r="CW550" s="33">
        <f t="shared" si="515"/>
        <v>3.5422075022557564E-3</v>
      </c>
      <c r="CX550" s="35">
        <f t="shared" si="516"/>
        <v>-1.3485832271178388E-3</v>
      </c>
    </row>
    <row r="551" spans="1:102" x14ac:dyDescent="0.3">
      <c r="A551" s="21">
        <v>43411</v>
      </c>
      <c r="B551" s="22">
        <v>2813.89</v>
      </c>
      <c r="C551" s="23">
        <v>4972.1499999999996</v>
      </c>
      <c r="D551" s="23">
        <v>5573.0590000000002</v>
      </c>
      <c r="E551" s="23">
        <f t="shared" si="550"/>
        <v>4940.792990895955</v>
      </c>
      <c r="F551" s="23">
        <f>VLOOKUP($A551,Data!S$7:T$800,2,0)</f>
        <v>274.25277699999998</v>
      </c>
      <c r="G551" s="23">
        <f>VLOOKUP($A551,Data!V$7:Y$800,4,0)</f>
        <v>27.049463853465205</v>
      </c>
      <c r="H551" s="23" t="e">
        <f>VLOOKUP($A551,Data!P$7:Q$800,2,0)</f>
        <v>#N/A</v>
      </c>
      <c r="I551" s="23">
        <f>VLOOKUP($A551,Data!K$7:N$800,4,0)</f>
        <v>51.516226986244931</v>
      </c>
      <c r="J551" s="23">
        <f>VLOOKUP($A551,Data!AA$7:AB$800,2,0)</f>
        <v>502.73520000000002</v>
      </c>
      <c r="K551" s="23">
        <f>VLOOKUP($A551,Data!AD$7:AE$800,2,0)</f>
        <v>50.807099999999998</v>
      </c>
      <c r="L551" s="23">
        <f>VLOOKUP($A551,Data!AL$7:AO$800,4,0)</f>
        <v>271.68522507999182</v>
      </c>
      <c r="M551" s="23">
        <f>VLOOKUP($A551,Data!AG$7:AJ$800,4,0)</f>
        <v>27.427145977360581</v>
      </c>
      <c r="N551" s="23">
        <f>VLOOKUP($A551,Data!AQ$7:AU$800,5,0)</f>
        <v>27.598434743036702</v>
      </c>
      <c r="O551" s="24">
        <f>VLOOKUP($A551,Data!AQ$7:AW$800,7,0)</f>
        <v>27.500994536682182</v>
      </c>
      <c r="P551" s="32">
        <f t="shared" si="517"/>
        <v>2.1208876952947708E-2</v>
      </c>
      <c r="Q551" s="33">
        <f t="shared" si="504"/>
        <v>2.121650903190675E-2</v>
      </c>
      <c r="R551" s="33">
        <f t="shared" si="505"/>
        <v>2.1220379333635631E-2</v>
      </c>
      <c r="S551" s="34">
        <f t="shared" si="518"/>
        <v>2.1218653976532442E-2</v>
      </c>
      <c r="T551" s="33">
        <f t="shared" si="519"/>
        <v>2.1217037165358832E-2</v>
      </c>
      <c r="U551" s="33">
        <f t="shared" si="551"/>
        <v>2.1218833564570438E-2</v>
      </c>
      <c r="V551" s="33" t="e">
        <f t="shared" si="552"/>
        <v>#N/A</v>
      </c>
      <c r="W551" s="33">
        <f t="shared" si="553"/>
        <v>2.121154213644183E-2</v>
      </c>
      <c r="X551" s="33">
        <f t="shared" si="554"/>
        <v>2.1217782448918809E-2</v>
      </c>
      <c r="Y551" s="33">
        <f t="shared" si="555"/>
        <v>2.122360867677564E-2</v>
      </c>
      <c r="Z551" s="33">
        <f t="shared" si="556"/>
        <v>2.1227298216335733E-2</v>
      </c>
      <c r="AA551" s="33">
        <f t="shared" si="557"/>
        <v>2.1252182949182297E-2</v>
      </c>
      <c r="AB551" s="33">
        <f t="shared" si="558"/>
        <v>2.1224726798128257E-2</v>
      </c>
      <c r="AC551" s="35">
        <f t="shared" si="559"/>
        <v>1.7378548097336521E-2</v>
      </c>
      <c r="AD551" s="32">
        <f t="shared" si="520"/>
        <v>5.2813345208235773E-7</v>
      </c>
      <c r="AE551" s="33">
        <f t="shared" si="521"/>
        <v>2.3245326636889274E-6</v>
      </c>
      <c r="AF551" s="33" t="e">
        <f t="shared" si="522"/>
        <v>#N/A</v>
      </c>
      <c r="AG551" s="33">
        <f t="shared" si="523"/>
        <v>-4.966895464919574E-6</v>
      </c>
      <c r="AH551" s="33">
        <f t="shared" si="524"/>
        <v>1.273417012059852E-6</v>
      </c>
      <c r="AI551" s="33">
        <f t="shared" si="525"/>
        <v>7.0996448688909197E-6</v>
      </c>
      <c r="AJ551" s="33">
        <f t="shared" si="526"/>
        <v>1.0789184428983134E-5</v>
      </c>
      <c r="AK551" s="33">
        <f t="shared" si="527"/>
        <v>3.567391727554714E-5</v>
      </c>
      <c r="AL551" s="33">
        <f t="shared" si="528"/>
        <v>8.2177662215077163E-6</v>
      </c>
      <c r="AM551" s="35">
        <f t="shared" si="529"/>
        <v>-3.8379609345702281E-3</v>
      </c>
      <c r="AN551" s="52">
        <f t="shared" si="530"/>
        <v>-3.3421682767986738E-6</v>
      </c>
      <c r="AO551" s="34">
        <f t="shared" si="531"/>
        <v>-1.5457690651921041E-6</v>
      </c>
      <c r="AP551" s="34" t="e">
        <f t="shared" si="532"/>
        <v>#N/A</v>
      </c>
      <c r="AQ551" s="34">
        <f t="shared" si="533"/>
        <v>-8.8371971938006055E-6</v>
      </c>
      <c r="AR551" s="34">
        <f t="shared" si="534"/>
        <v>-2.5968847168211795E-6</v>
      </c>
      <c r="AS551" s="34">
        <f t="shared" si="535"/>
        <v>3.2293431400098882E-6</v>
      </c>
      <c r="AT551" s="34">
        <f t="shared" si="536"/>
        <v>6.9188827001021025E-6</v>
      </c>
      <c r="AU551" s="34">
        <f t="shared" si="537"/>
        <v>3.1803615546666109E-5</v>
      </c>
      <c r="AV551" s="34">
        <f t="shared" si="538"/>
        <v>4.3474644926266848E-6</v>
      </c>
      <c r="AW551" s="53">
        <f t="shared" si="539"/>
        <v>-3.8418312362991092E-3</v>
      </c>
      <c r="AX551" s="52">
        <f t="shared" si="540"/>
        <v>-1.6168111736103441E-6</v>
      </c>
      <c r="AY551" s="34">
        <f t="shared" si="541"/>
        <v>1.7958803799622558E-7</v>
      </c>
      <c r="AZ551" s="34" t="e">
        <f t="shared" si="542"/>
        <v>#N/A</v>
      </c>
      <c r="BA551" s="34">
        <f t="shared" si="543"/>
        <v>-7.1118400906122758E-6</v>
      </c>
      <c r="BB551" s="34">
        <f t="shared" si="544"/>
        <v>-8.7152761363284981E-7</v>
      </c>
      <c r="BC551" s="34">
        <f t="shared" si="545"/>
        <v>4.9547002431982179E-6</v>
      </c>
      <c r="BD551" s="34">
        <f t="shared" si="546"/>
        <v>8.6442398032904322E-6</v>
      </c>
      <c r="BE551" s="34">
        <f t="shared" si="547"/>
        <v>3.3528972649854438E-5</v>
      </c>
      <c r="BF551" s="34">
        <f t="shared" si="548"/>
        <v>6.0728215958150145E-6</v>
      </c>
      <c r="BG551" s="53">
        <f t="shared" si="549"/>
        <v>-3.8401058791959208E-3</v>
      </c>
      <c r="BH551" s="32">
        <v>5.2813345208235773E-7</v>
      </c>
      <c r="BI551" s="33">
        <v>2.3245326636889274E-6</v>
      </c>
      <c r="BJ551" s="33"/>
      <c r="BK551" s="33">
        <v>-4.966895464919574E-6</v>
      </c>
      <c r="BL551" s="33">
        <v>1.273417012059852E-6</v>
      </c>
      <c r="BM551" s="33">
        <v>7.0996448688909197E-6</v>
      </c>
      <c r="BN551" s="33">
        <v>1.0789184428983134E-5</v>
      </c>
      <c r="BO551" s="33">
        <v>3.567391727554714E-5</v>
      </c>
      <c r="BP551" s="33">
        <v>8.2177662215077163E-6</v>
      </c>
      <c r="BQ551" s="35">
        <v>-3.8379609345702281E-3</v>
      </c>
      <c r="BR551" s="32">
        <v>-3.3421682767986738E-6</v>
      </c>
      <c r="BS551" s="33">
        <v>-1.5457690651921041E-6</v>
      </c>
      <c r="BT551" s="33"/>
      <c r="BU551" s="33">
        <v>-8.8371971938006055E-6</v>
      </c>
      <c r="BV551" s="33">
        <v>-2.5968847168211795E-6</v>
      </c>
      <c r="BW551" s="33">
        <v>3.2293431400098882E-6</v>
      </c>
      <c r="BX551" s="33">
        <v>6.9188827001021025E-6</v>
      </c>
      <c r="BY551" s="33">
        <v>3.1803615546666109E-5</v>
      </c>
      <c r="BZ551" s="33">
        <v>4.3474644926266848E-6</v>
      </c>
      <c r="CA551" s="35">
        <v>-3.8418312362991092E-3</v>
      </c>
      <c r="CB551" s="52">
        <v>-1.6168111736103441E-6</v>
      </c>
      <c r="CC551" s="34">
        <v>1.7958803799622558E-7</v>
      </c>
      <c r="CD551" s="34"/>
      <c r="CE551" s="34">
        <v>-7.1118400906122758E-6</v>
      </c>
      <c r="CF551" s="34">
        <v>-8.7152761363284981E-7</v>
      </c>
      <c r="CG551" s="34">
        <v>4.9547002431982179E-6</v>
      </c>
      <c r="CH551" s="34">
        <v>8.6442398032904322E-6</v>
      </c>
      <c r="CI551" s="34">
        <v>3.3528972649854438E-5</v>
      </c>
      <c r="CJ551" s="34">
        <v>6.0728215958150145E-6</v>
      </c>
      <c r="CK551" s="53">
        <v>-3.8401058791959208E-3</v>
      </c>
      <c r="CL551" s="33">
        <v>0</v>
      </c>
      <c r="CM551" s="33">
        <f t="shared" si="560"/>
        <v>4.7191746180166305E-3</v>
      </c>
      <c r="CN551" s="33">
        <f t="shared" si="507"/>
        <v>2.3538348857934377E-3</v>
      </c>
      <c r="CO551" s="33">
        <f t="shared" si="508"/>
        <v>1.8262839070173342E-3</v>
      </c>
      <c r="CP551" s="33">
        <f t="shared" si="509"/>
        <v>1.8463973348197271E-3</v>
      </c>
      <c r="CQ551" s="33"/>
      <c r="CR551" s="33">
        <f t="shared" si="510"/>
        <v>1.3517009056249751E-3</v>
      </c>
      <c r="CS551" s="33">
        <f t="shared" si="511"/>
        <v>3.9383567458719515E-3</v>
      </c>
      <c r="CT551" s="33">
        <f t="shared" si="512"/>
        <v>4.4833197651583667E-3</v>
      </c>
      <c r="CU551" s="33">
        <f t="shared" si="513"/>
        <v>1.6319533642263906E-3</v>
      </c>
      <c r="CV551" s="33">
        <f t="shared" si="514"/>
        <v>2.3961840856698835E-3</v>
      </c>
      <c r="CW551" s="33">
        <f t="shared" si="515"/>
        <v>3.5284490977667282E-3</v>
      </c>
      <c r="CX551" s="35">
        <f t="shared" si="516"/>
        <v>5.9363785277466441E-4</v>
      </c>
    </row>
    <row r="552" spans="1:102" x14ac:dyDescent="0.3">
      <c r="A552" s="21">
        <v>43410</v>
      </c>
      <c r="B552" s="22">
        <v>2755.45</v>
      </c>
      <c r="C552" s="23">
        <v>4868.8500000000004</v>
      </c>
      <c r="D552" s="23">
        <v>5457.2539999999999</v>
      </c>
      <c r="E552" s="23">
        <f t="shared" si="550"/>
        <v>4838.1342934316335</v>
      </c>
      <c r="F552" s="23">
        <f>VLOOKUP($A552,Data!S$7:T$800,2,0)</f>
        <v>268.55483900000002</v>
      </c>
      <c r="G552" s="23">
        <f>VLOOKUP($A552,Data!V$7:Y$800,4,0)</f>
        <v>26.4874314538921</v>
      </c>
      <c r="H552" s="23" t="e">
        <f>VLOOKUP($A552,Data!P$7:Q$800,2,0)</f>
        <v>#N/A</v>
      </c>
      <c r="I552" s="23">
        <f>VLOOKUP($A552,Data!K$7:N$800,4,0)</f>
        <v>50.446185594876447</v>
      </c>
      <c r="J552" s="23">
        <f>VLOOKUP($A552,Data!AA$7:AB$800,2,0)</f>
        <v>492.28989999999999</v>
      </c>
      <c r="K552" s="23">
        <f>VLOOKUP($A552,Data!AD$7:AE$800,2,0)</f>
        <v>49.751199999999997</v>
      </c>
      <c r="L552" s="23">
        <f>VLOOKUP($A552,Data!AL$7:AO$800,4,0)</f>
        <v>266.03795800848081</v>
      </c>
      <c r="M552" s="23">
        <f>VLOOKUP($A552,Data!AG$7:AJ$800,4,0)</f>
        <v>26.856389083209784</v>
      </c>
      <c r="N552" s="23">
        <f>VLOOKUP($A552,Data!AQ$7:AU$800,5,0)</f>
        <v>27.024839899408601</v>
      </c>
      <c r="O552" s="24">
        <f>VLOOKUP($A552,Data!AQ$7:AW$800,7,0)</f>
        <v>27.031230988812883</v>
      </c>
      <c r="P552" s="32">
        <f t="shared" si="517"/>
        <v>6.2593351373656514E-3</v>
      </c>
      <c r="Q552" s="33">
        <f t="shared" si="504"/>
        <v>6.3142012690409199E-3</v>
      </c>
      <c r="R552" s="33">
        <f t="shared" si="505"/>
        <v>6.3388838290510119E-3</v>
      </c>
      <c r="S552" s="34">
        <f t="shared" si="518"/>
        <v>6.3269515252982076E-3</v>
      </c>
      <c r="T552" s="33">
        <f t="shared" si="519"/>
        <v>6.3258892539859168E-3</v>
      </c>
      <c r="U552" s="33">
        <f t="shared" si="551"/>
        <v>6.3278649564821876E-3</v>
      </c>
      <c r="V552" s="33" t="e">
        <f t="shared" si="552"/>
        <v>#N/A</v>
      </c>
      <c r="W552" s="33">
        <f t="shared" si="553"/>
        <v>6.3461538461537792E-3</v>
      </c>
      <c r="X552" s="33">
        <f t="shared" si="554"/>
        <v>6.336595936835332E-3</v>
      </c>
      <c r="Y552" s="33">
        <f t="shared" si="555"/>
        <v>6.3270656008285187E-3</v>
      </c>
      <c r="Z552" s="33">
        <f t="shared" si="556"/>
        <v>6.3134449603512444E-3</v>
      </c>
      <c r="AA552" s="33">
        <f t="shared" si="557"/>
        <v>6.2996300102029501E-3</v>
      </c>
      <c r="AB552" s="33">
        <f t="shared" si="558"/>
        <v>6.3278193392888316E-3</v>
      </c>
      <c r="AC552" s="35">
        <f t="shared" si="559"/>
        <v>5.8511528778550925E-3</v>
      </c>
      <c r="AD552" s="32">
        <f t="shared" si="520"/>
        <v>1.1687984944996899E-5</v>
      </c>
      <c r="AE552" s="33">
        <f t="shared" si="521"/>
        <v>1.3663687441267669E-5</v>
      </c>
      <c r="AF552" s="33" t="e">
        <f t="shared" si="522"/>
        <v>#N/A</v>
      </c>
      <c r="AG552" s="33">
        <f t="shared" si="523"/>
        <v>3.195257711285926E-5</v>
      </c>
      <c r="AH552" s="33">
        <f t="shared" si="524"/>
        <v>2.2394667794412015E-5</v>
      </c>
      <c r="AI552" s="33">
        <f t="shared" si="525"/>
        <v>1.2864331787598715E-5</v>
      </c>
      <c r="AJ552" s="33">
        <f t="shared" si="526"/>
        <v>-7.5630868967557774E-7</v>
      </c>
      <c r="AK552" s="33">
        <f t="shared" si="527"/>
        <v>-1.4571258837969836E-5</v>
      </c>
      <c r="AL552" s="33">
        <f t="shared" si="528"/>
        <v>1.3618070247911618E-5</v>
      </c>
      <c r="AM552" s="35">
        <f t="shared" si="529"/>
        <v>-4.6304839118582741E-4</v>
      </c>
      <c r="AN552" s="52">
        <f t="shared" si="530"/>
        <v>-1.2994575065095049E-5</v>
      </c>
      <c r="AO552" s="34">
        <f t="shared" si="531"/>
        <v>-1.1018872568824278E-5</v>
      </c>
      <c r="AP552" s="34" t="e">
        <f t="shared" si="532"/>
        <v>#N/A</v>
      </c>
      <c r="AQ552" s="34">
        <f t="shared" si="533"/>
        <v>7.2700171027673122E-6</v>
      </c>
      <c r="AR552" s="34">
        <f t="shared" si="534"/>
        <v>-2.287892215679932E-6</v>
      </c>
      <c r="AS552" s="34">
        <f t="shared" si="535"/>
        <v>-1.1818228222493232E-5</v>
      </c>
      <c r="AT552" s="34">
        <f t="shared" si="536"/>
        <v>-2.5438868699767525E-5</v>
      </c>
      <c r="AU552" s="34">
        <f t="shared" si="537"/>
        <v>-3.9253818848061783E-5</v>
      </c>
      <c r="AV552" s="34">
        <f t="shared" si="538"/>
        <v>-1.106448976218033E-5</v>
      </c>
      <c r="AW552" s="53">
        <f t="shared" si="539"/>
        <v>-4.8773095119591936E-4</v>
      </c>
      <c r="AX552" s="52">
        <f t="shared" si="540"/>
        <v>-1.0622713122465655E-6</v>
      </c>
      <c r="AY552" s="34">
        <f t="shared" si="541"/>
        <v>9.1343118402420487E-7</v>
      </c>
      <c r="AZ552" s="34" t="e">
        <f t="shared" si="542"/>
        <v>#N/A</v>
      </c>
      <c r="BA552" s="34">
        <f t="shared" si="543"/>
        <v>1.9202320855615795E-5</v>
      </c>
      <c r="BB552" s="34">
        <f t="shared" si="544"/>
        <v>9.6444115371685513E-6</v>
      </c>
      <c r="BC552" s="34">
        <f t="shared" si="545"/>
        <v>1.1407553035525098E-7</v>
      </c>
      <c r="BD552" s="34">
        <f t="shared" si="546"/>
        <v>-1.3506564946919042E-5</v>
      </c>
      <c r="BE552" s="34">
        <f t="shared" si="547"/>
        <v>-2.73215150952133E-5</v>
      </c>
      <c r="BF552" s="34">
        <f t="shared" si="548"/>
        <v>8.6781399066815368E-7</v>
      </c>
      <c r="BG552" s="53">
        <f t="shared" si="549"/>
        <v>-4.7579864744307088E-4</v>
      </c>
      <c r="BH552" s="32">
        <v>1.1687984944996899E-5</v>
      </c>
      <c r="BI552" s="33">
        <v>1.3663687441267669E-5</v>
      </c>
      <c r="BJ552" s="33"/>
      <c r="BK552" s="33">
        <v>3.195257711285926E-5</v>
      </c>
      <c r="BL552" s="33">
        <v>2.2394667794412015E-5</v>
      </c>
      <c r="BM552" s="33">
        <v>1.2864331787598715E-5</v>
      </c>
      <c r="BN552" s="33">
        <v>-7.5630868967557774E-7</v>
      </c>
      <c r="BO552" s="33">
        <v>-1.4571258837969836E-5</v>
      </c>
      <c r="BP552" s="33">
        <v>1.3618070247911618E-5</v>
      </c>
      <c r="BQ552" s="35">
        <v>-4.6304839118582741E-4</v>
      </c>
      <c r="BR552" s="32">
        <v>-1.2994575065095049E-5</v>
      </c>
      <c r="BS552" s="33">
        <v>-1.1018872568824278E-5</v>
      </c>
      <c r="BT552" s="33"/>
      <c r="BU552" s="33">
        <v>7.2700171027673122E-6</v>
      </c>
      <c r="BV552" s="33">
        <v>-2.287892215679932E-6</v>
      </c>
      <c r="BW552" s="33">
        <v>-1.1818228222493232E-5</v>
      </c>
      <c r="BX552" s="33">
        <v>-2.5438868699767525E-5</v>
      </c>
      <c r="BY552" s="33">
        <v>-3.9253818848061783E-5</v>
      </c>
      <c r="BZ552" s="33">
        <v>-1.106448976218033E-5</v>
      </c>
      <c r="CA552" s="35">
        <v>-4.8773095119591936E-4</v>
      </c>
      <c r="CB552" s="52">
        <v>-1.0622713122465655E-6</v>
      </c>
      <c r="CC552" s="34">
        <v>9.1343118402420487E-7</v>
      </c>
      <c r="CD552" s="34"/>
      <c r="CE552" s="34">
        <v>1.9202320855615795E-5</v>
      </c>
      <c r="CF552" s="34">
        <v>9.6444115371685513E-6</v>
      </c>
      <c r="CG552" s="34">
        <v>1.1407553035525098E-7</v>
      </c>
      <c r="CH552" s="34">
        <v>-1.3506564946919042E-5</v>
      </c>
      <c r="CI552" s="34">
        <v>-2.73215150952133E-5</v>
      </c>
      <c r="CJ552" s="34">
        <v>8.6781399066815368E-7</v>
      </c>
      <c r="CK552" s="53">
        <v>-4.7579864744307088E-4</v>
      </c>
      <c r="CL552" s="33">
        <v>0</v>
      </c>
      <c r="CM552" s="33">
        <f t="shared" si="560"/>
        <v>4.7153668538579829E-3</v>
      </c>
      <c r="CN552" s="33">
        <f t="shared" si="507"/>
        <v>2.3517295644082115E-3</v>
      </c>
      <c r="CO552" s="33">
        <f t="shared" si="508"/>
        <v>1.8257658017031275E-3</v>
      </c>
      <c r="CP552" s="33">
        <f t="shared" si="509"/>
        <v>1.8441168983469591E-3</v>
      </c>
      <c r="CQ552" s="33"/>
      <c r="CR552" s="33">
        <f t="shared" si="510"/>
        <v>1.3565712082184156E-3</v>
      </c>
      <c r="CS552" s="33">
        <f t="shared" si="511"/>
        <v>3.9371048756002835E-3</v>
      </c>
      <c r="CT552" s="33">
        <f t="shared" si="512"/>
        <v>4.4763365003899214E-3</v>
      </c>
      <c r="CU552" s="33">
        <f t="shared" si="513"/>
        <v>1.6213712030428429E-3</v>
      </c>
      <c r="CV552" s="33">
        <f t="shared" si="514"/>
        <v>2.3611688375797524E-3</v>
      </c>
      <c r="CW552" s="33">
        <f t="shared" si="515"/>
        <v>3.52037373298697E-3</v>
      </c>
      <c r="CX552" s="35">
        <f t="shared" si="516"/>
        <v>4.3682793572963341E-3</v>
      </c>
    </row>
    <row r="553" spans="1:102" x14ac:dyDescent="0.3">
      <c r="A553" s="21">
        <v>43409</v>
      </c>
      <c r="B553" s="22">
        <v>2738.31</v>
      </c>
      <c r="C553" s="23">
        <v>4838.3</v>
      </c>
      <c r="D553" s="23">
        <v>5422.8789999999999</v>
      </c>
      <c r="E553" s="23">
        <f t="shared" si="550"/>
        <v>4807.7161066772915</v>
      </c>
      <c r="F553" s="23">
        <f>VLOOKUP($A553,Data!S$7:T$800,2,0)</f>
        <v>266.86667</v>
      </c>
      <c r="G553" s="23">
        <f>VLOOKUP($A553,Data!V$7:Y$800,4,0)</f>
        <v>26.320876501852137</v>
      </c>
      <c r="H553" s="23" t="e">
        <f>VLOOKUP($A553,Data!P$7:Q$800,2,0)</f>
        <v>#N/A</v>
      </c>
      <c r="I553" s="23">
        <f>VLOOKUP($A553,Data!K$7:N$800,4,0)</f>
        <v>50.128065181226354</v>
      </c>
      <c r="J553" s="23">
        <f>VLOOKUP($A553,Data!AA$7:AB$800,2,0)</f>
        <v>489.19009999999997</v>
      </c>
      <c r="K553" s="23">
        <f>VLOOKUP($A553,Data!AD$7:AE$800,2,0)</f>
        <v>49.438400000000001</v>
      </c>
      <c r="L553" s="23">
        <f>VLOOKUP($A553,Data!AL$7:AO$800,4,0)</f>
        <v>264.36887963765872</v>
      </c>
      <c r="M553" s="23">
        <f>VLOOKUP($A553,Data!AG$7:AJ$800,4,0)</f>
        <v>26.688262901316467</v>
      </c>
      <c r="N553" s="23">
        <f>VLOOKUP($A553,Data!AQ$7:AU$800,5,0)</f>
        <v>26.854906900170899</v>
      </c>
      <c r="O553" s="24">
        <f>VLOOKUP($A553,Data!AQ$7:AW$800,7,0)</f>
        <v>26.873987181377125</v>
      </c>
      <c r="P553" s="32">
        <f t="shared" si="517"/>
        <v>5.6003172901073484E-3</v>
      </c>
      <c r="Q553" s="33">
        <f t="shared" si="504"/>
        <v>5.6201493995335916E-3</v>
      </c>
      <c r="R553" s="33">
        <f t="shared" si="505"/>
        <v>5.6275975738298012E-3</v>
      </c>
      <c r="S553" s="34">
        <f t="shared" si="518"/>
        <v>5.6235055312714331E-3</v>
      </c>
      <c r="T553" s="33">
        <f t="shared" si="519"/>
        <v>5.6177567896502634E-3</v>
      </c>
      <c r="U553" s="33">
        <f t="shared" si="551"/>
        <v>5.618287511290232E-3</v>
      </c>
      <c r="V553" s="33" t="e">
        <f t="shared" si="552"/>
        <v>#N/A</v>
      </c>
      <c r="W553" s="33">
        <f t="shared" si="553"/>
        <v>5.6081995745502766E-3</v>
      </c>
      <c r="X553" s="33">
        <f t="shared" si="554"/>
        <v>5.6225139015941838E-3</v>
      </c>
      <c r="Y553" s="33">
        <f t="shared" si="555"/>
        <v>5.6242740821652593E-3</v>
      </c>
      <c r="Z553" s="33">
        <f t="shared" si="556"/>
        <v>5.6075129742745311E-3</v>
      </c>
      <c r="AA553" s="33">
        <f t="shared" si="557"/>
        <v>5.575312356235651E-3</v>
      </c>
      <c r="AB553" s="33">
        <f t="shared" si="558"/>
        <v>5.6552996768592934E-3</v>
      </c>
      <c r="AC553" s="35">
        <f t="shared" si="559"/>
        <v>5.3802045716528912E-3</v>
      </c>
      <c r="AD553" s="32">
        <f t="shared" si="520"/>
        <v>-2.3926098833282339E-6</v>
      </c>
      <c r="AE553" s="33">
        <f t="shared" si="521"/>
        <v>-1.861888243359644E-6</v>
      </c>
      <c r="AF553" s="33" t="e">
        <f t="shared" si="522"/>
        <v>#N/A</v>
      </c>
      <c r="AG553" s="33">
        <f t="shared" si="523"/>
        <v>-1.1949824983314983E-5</v>
      </c>
      <c r="AH553" s="33">
        <f t="shared" si="524"/>
        <v>2.364502060592244E-6</v>
      </c>
      <c r="AI553" s="33">
        <f t="shared" si="525"/>
        <v>4.1246826316676533E-6</v>
      </c>
      <c r="AJ553" s="33">
        <f t="shared" si="526"/>
        <v>-1.2636425259060502E-5</v>
      </c>
      <c r="AK553" s="33">
        <f t="shared" si="527"/>
        <v>-4.4837043297940582E-5</v>
      </c>
      <c r="AL553" s="33">
        <f t="shared" si="528"/>
        <v>3.5150277325701751E-5</v>
      </c>
      <c r="AM553" s="35">
        <f t="shared" si="529"/>
        <v>-2.3994482788070037E-4</v>
      </c>
      <c r="AN553" s="52">
        <f t="shared" si="530"/>
        <v>-9.8407841795378204E-6</v>
      </c>
      <c r="AO553" s="34">
        <f t="shared" si="531"/>
        <v>-9.3100625395692305E-6</v>
      </c>
      <c r="AP553" s="34" t="e">
        <f t="shared" si="532"/>
        <v>#N/A</v>
      </c>
      <c r="AQ553" s="34">
        <f t="shared" si="533"/>
        <v>-1.9397999279524569E-5</v>
      </c>
      <c r="AR553" s="34">
        <f t="shared" si="534"/>
        <v>-5.0836722356173425E-6</v>
      </c>
      <c r="AS553" s="34">
        <f t="shared" si="535"/>
        <v>-3.3234916645419332E-6</v>
      </c>
      <c r="AT553" s="34">
        <f t="shared" si="536"/>
        <v>-2.0084599555270088E-5</v>
      </c>
      <c r="AU553" s="34">
        <f t="shared" si="537"/>
        <v>-5.2285217594150168E-5</v>
      </c>
      <c r="AV553" s="34">
        <f t="shared" si="538"/>
        <v>2.7702103029492164E-5</v>
      </c>
      <c r="AW553" s="53">
        <f t="shared" si="539"/>
        <v>-2.4739300217690996E-4</v>
      </c>
      <c r="AX553" s="52">
        <f t="shared" si="540"/>
        <v>-5.7487416211809972E-6</v>
      </c>
      <c r="AY553" s="34">
        <f t="shared" si="541"/>
        <v>-5.2180199812124073E-6</v>
      </c>
      <c r="AZ553" s="34" t="e">
        <f t="shared" si="542"/>
        <v>#N/A</v>
      </c>
      <c r="BA553" s="34">
        <f t="shared" si="543"/>
        <v>-1.5305956721167746E-5</v>
      </c>
      <c r="BB553" s="34">
        <f t="shared" si="544"/>
        <v>-9.9162967726051932E-7</v>
      </c>
      <c r="BC553" s="34">
        <f t="shared" si="545"/>
        <v>7.6855089381488995E-7</v>
      </c>
      <c r="BD553" s="34">
        <f t="shared" si="546"/>
        <v>-1.5992556996913265E-5</v>
      </c>
      <c r="BE553" s="34">
        <f t="shared" si="547"/>
        <v>-4.8193175035793345E-5</v>
      </c>
      <c r="BF553" s="34">
        <f t="shared" si="548"/>
        <v>3.1794145587848988E-5</v>
      </c>
      <c r="BG553" s="53">
        <f t="shared" si="549"/>
        <v>-2.4330095961855314E-4</v>
      </c>
      <c r="BH553" s="32">
        <v>-2.3926098833282339E-6</v>
      </c>
      <c r="BI553" s="33">
        <v>-1.861888243359644E-6</v>
      </c>
      <c r="BJ553" s="33"/>
      <c r="BK553" s="33">
        <v>-1.1949824983314983E-5</v>
      </c>
      <c r="BL553" s="33">
        <v>2.364502060592244E-6</v>
      </c>
      <c r="BM553" s="33">
        <v>4.1246826316676533E-6</v>
      </c>
      <c r="BN553" s="33">
        <v>-1.2636425259060502E-5</v>
      </c>
      <c r="BO553" s="33">
        <v>-4.4837043297940582E-5</v>
      </c>
      <c r="BP553" s="33">
        <v>3.5150277325701751E-5</v>
      </c>
      <c r="BQ553" s="35">
        <v>-2.3994482788070037E-4</v>
      </c>
      <c r="BR553" s="32">
        <v>-9.8407841795378204E-6</v>
      </c>
      <c r="BS553" s="33">
        <v>-9.3100625395692305E-6</v>
      </c>
      <c r="BT553" s="33"/>
      <c r="BU553" s="33">
        <v>-1.9397999279524569E-5</v>
      </c>
      <c r="BV553" s="33">
        <v>-5.0836722356173425E-6</v>
      </c>
      <c r="BW553" s="33">
        <v>-3.3234916645419332E-6</v>
      </c>
      <c r="BX553" s="33">
        <v>-2.0084599555270088E-5</v>
      </c>
      <c r="BY553" s="33">
        <v>-5.2285217594150168E-5</v>
      </c>
      <c r="BZ553" s="33">
        <v>2.7702103029492164E-5</v>
      </c>
      <c r="CA553" s="35">
        <v>-2.4739300217690996E-4</v>
      </c>
      <c r="CB553" s="52">
        <v>-5.7487416211809972E-6</v>
      </c>
      <c r="CC553" s="34">
        <v>-5.2180199812124073E-6</v>
      </c>
      <c r="CD553" s="34"/>
      <c r="CE553" s="34">
        <v>-1.5305956721167746E-5</v>
      </c>
      <c r="CF553" s="34">
        <v>-9.9162967726051932E-7</v>
      </c>
      <c r="CG553" s="34">
        <v>7.6855089381488995E-7</v>
      </c>
      <c r="CH553" s="34">
        <v>-1.5992556996913265E-5</v>
      </c>
      <c r="CI553" s="34">
        <v>-4.8193175035793345E-5</v>
      </c>
      <c r="CJ553" s="34">
        <v>3.1794145587848988E-5</v>
      </c>
      <c r="CK553" s="53">
        <v>-2.4330095961855314E-4</v>
      </c>
      <c r="CL553" s="33">
        <v>0</v>
      </c>
      <c r="CM553" s="33">
        <f t="shared" si="560"/>
        <v>4.6907241139875211E-3</v>
      </c>
      <c r="CN553" s="33">
        <f t="shared" si="507"/>
        <v>2.3390296745835482E-3</v>
      </c>
      <c r="CO553" s="33">
        <f t="shared" si="508"/>
        <v>1.81413008349951E-3</v>
      </c>
      <c r="CP553" s="33">
        <f t="shared" si="509"/>
        <v>1.8305140902017403E-3</v>
      </c>
      <c r="CQ553" s="33"/>
      <c r="CR553" s="33">
        <f t="shared" si="510"/>
        <v>1.3247770557418548E-3</v>
      </c>
      <c r="CS553" s="33">
        <f t="shared" si="511"/>
        <v>3.9147636052530022E-3</v>
      </c>
      <c r="CT553" s="33">
        <f t="shared" si="512"/>
        <v>4.4634958273053194E-3</v>
      </c>
      <c r="CU553" s="33">
        <f t="shared" si="513"/>
        <v>1.6221239853397851E-3</v>
      </c>
      <c r="CV553" s="33">
        <f t="shared" si="514"/>
        <v>2.3756830673427043E-3</v>
      </c>
      <c r="CW553" s="33">
        <f t="shared" si="515"/>
        <v>3.5067936543262679E-3</v>
      </c>
      <c r="CX553" s="35">
        <f t="shared" si="516"/>
        <v>4.8306451005613038E-3</v>
      </c>
    </row>
    <row r="554" spans="1:102" x14ac:dyDescent="0.3">
      <c r="A554" s="21">
        <v>43406</v>
      </c>
      <c r="B554" s="22">
        <v>2723.06</v>
      </c>
      <c r="C554" s="23">
        <v>4811.26</v>
      </c>
      <c r="D554" s="23">
        <v>5392.5320000000002</v>
      </c>
      <c r="E554" s="23">
        <f t="shared" si="550"/>
        <v>4780.8310766735431</v>
      </c>
      <c r="F554" s="23">
        <f>VLOOKUP($A554,Data!S$7:T$800,2,0)</f>
        <v>265.37585300000001</v>
      </c>
      <c r="G554" s="23">
        <f>VLOOKUP($A554,Data!V$7:Y$800,4,0)</f>
        <v>26.173824430929145</v>
      </c>
      <c r="H554" s="23" t="e">
        <f>VLOOKUP($A554,Data!P$7:Q$800,2,0)</f>
        <v>#N/A</v>
      </c>
      <c r="I554" s="23">
        <f>VLOOKUP($A554,Data!K$7:N$800,4,0)</f>
        <v>49.848504817715671</v>
      </c>
      <c r="J554" s="23">
        <f>VLOOKUP($A554,Data!AA$7:AB$800,2,0)</f>
        <v>486.45499999999998</v>
      </c>
      <c r="K554" s="23">
        <f>VLOOKUP($A554,Data!AD$7:AE$800,2,0)</f>
        <v>49.161900000000003</v>
      </c>
      <c r="L554" s="23">
        <f>VLOOKUP($A554,Data!AL$7:AO$800,4,0)</f>
        <v>262.89469422890221</v>
      </c>
      <c r="M554" s="23">
        <f>VLOOKUP($A554,Data!AG$7:AJ$800,4,0)</f>
        <v>26.540292480710651</v>
      </c>
      <c r="N554" s="23">
        <f>VLOOKUP($A554,Data!AQ$7:AU$800,5,0)</f>
        <v>26.703888408682388</v>
      </c>
      <c r="O554" s="24">
        <f>VLOOKUP($A554,Data!AQ$7:AW$800,7,0)</f>
        <v>26.730173380355062</v>
      </c>
      <c r="P554" s="32">
        <f t="shared" si="517"/>
        <v>-6.3166652678288138E-3</v>
      </c>
      <c r="Q554" s="33">
        <f t="shared" si="504"/>
        <v>-6.2542083717164187E-3</v>
      </c>
      <c r="R554" s="33">
        <f t="shared" si="505"/>
        <v>-6.2279696745146662E-3</v>
      </c>
      <c r="S554" s="34">
        <f t="shared" si="518"/>
        <v>-6.2412740135117887E-3</v>
      </c>
      <c r="T554" s="33">
        <f t="shared" si="519"/>
        <v>-6.2419079189314219E-3</v>
      </c>
      <c r="U554" s="33">
        <f t="shared" si="551"/>
        <v>-6.2413234319103061E-3</v>
      </c>
      <c r="V554" s="33" t="e">
        <f t="shared" si="552"/>
        <v>#N/A</v>
      </c>
      <c r="W554" s="33">
        <f t="shared" si="553"/>
        <v>-6.1502979050548356E-3</v>
      </c>
      <c r="X554" s="33">
        <f t="shared" si="554"/>
        <v>-6.2320022487997173E-3</v>
      </c>
      <c r="Y554" s="33">
        <f t="shared" si="555"/>
        <v>4.2694099838824773E-3</v>
      </c>
      <c r="Z554" s="33">
        <f t="shared" si="556"/>
        <v>-6.2298277884585973E-3</v>
      </c>
      <c r="AA554" s="33">
        <f t="shared" si="557"/>
        <v>-6.2155523060677398E-3</v>
      </c>
      <c r="AB554" s="33">
        <f t="shared" si="558"/>
        <v>-6.2446532065750793E-3</v>
      </c>
      <c r="AC554" s="35">
        <f t="shared" si="559"/>
        <v>-6.0078169868406084E-3</v>
      </c>
      <c r="AD554" s="32">
        <f t="shared" si="520"/>
        <v>1.2300452784996807E-5</v>
      </c>
      <c r="AE554" s="33">
        <f t="shared" si="521"/>
        <v>1.2884939806112605E-5</v>
      </c>
      <c r="AF554" s="33" t="e">
        <f t="shared" si="522"/>
        <v>#N/A</v>
      </c>
      <c r="AG554" s="33">
        <f t="shared" si="523"/>
        <v>1.039104666615831E-4</v>
      </c>
      <c r="AH554" s="33">
        <f t="shared" si="524"/>
        <v>2.2206122916701432E-5</v>
      </c>
      <c r="AI554" s="33">
        <f t="shared" si="525"/>
        <v>1.3398027807642876E-5</v>
      </c>
      <c r="AJ554" s="33">
        <f t="shared" si="526"/>
        <v>2.4380583257821442E-5</v>
      </c>
      <c r="AK554" s="33">
        <f t="shared" si="527"/>
        <v>3.8656065648678961E-5</v>
      </c>
      <c r="AL554" s="33">
        <f t="shared" si="528"/>
        <v>9.5551651413394723E-6</v>
      </c>
      <c r="AM554" s="35">
        <f t="shared" si="529"/>
        <v>2.4639138487581036E-4</v>
      </c>
      <c r="AN554" s="52">
        <f t="shared" si="530"/>
        <v>-1.393824441675573E-5</v>
      </c>
      <c r="AO554" s="34">
        <f t="shared" si="531"/>
        <v>-1.3353757395639931E-5</v>
      </c>
      <c r="AP554" s="34" t="e">
        <f t="shared" si="532"/>
        <v>#N/A</v>
      </c>
      <c r="AQ554" s="34">
        <f t="shared" si="533"/>
        <v>7.7671769459830564E-5</v>
      </c>
      <c r="AR554" s="34">
        <f t="shared" si="534"/>
        <v>-4.0325742850511048E-6</v>
      </c>
      <c r="AS554" s="34">
        <f t="shared" si="535"/>
        <v>-2.1685764299173016E-5</v>
      </c>
      <c r="AT554" s="34">
        <f t="shared" si="536"/>
        <v>-1.8581139439310945E-6</v>
      </c>
      <c r="AU554" s="34">
        <f t="shared" si="537"/>
        <v>1.2417368446926424E-5</v>
      </c>
      <c r="AV554" s="34">
        <f t="shared" si="538"/>
        <v>-1.6683532060413064E-5</v>
      </c>
      <c r="AW554" s="53">
        <f t="shared" si="539"/>
        <v>2.2015268767405782E-4</v>
      </c>
      <c r="AX554" s="52">
        <f t="shared" si="540"/>
        <v>-6.3390541960028912E-7</v>
      </c>
      <c r="AY554" s="34">
        <f t="shared" si="541"/>
        <v>-4.9418398484490922E-8</v>
      </c>
      <c r="AZ554" s="34" t="e">
        <f t="shared" si="542"/>
        <v>#N/A</v>
      </c>
      <c r="BA554" s="34">
        <f t="shared" si="543"/>
        <v>9.0976108456986005E-5</v>
      </c>
      <c r="BB554" s="34">
        <f t="shared" si="544"/>
        <v>9.2717647121043356E-6</v>
      </c>
      <c r="BC554" s="34">
        <f t="shared" si="545"/>
        <v>-4.1873199465580768E-6</v>
      </c>
      <c r="BD554" s="34">
        <f t="shared" si="546"/>
        <v>1.1446225053224346E-5</v>
      </c>
      <c r="BE554" s="34">
        <f t="shared" si="547"/>
        <v>2.5721707444081865E-5</v>
      </c>
      <c r="BF554" s="34">
        <f t="shared" si="548"/>
        <v>-3.3791930632576239E-6</v>
      </c>
      <c r="BG554" s="53">
        <f t="shared" si="549"/>
        <v>2.3345702667121326E-4</v>
      </c>
      <c r="BH554" s="32">
        <v>1.2300452784996807E-5</v>
      </c>
      <c r="BI554" s="33">
        <v>1.2884939806112605E-5</v>
      </c>
      <c r="BJ554" s="33"/>
      <c r="BK554" s="33">
        <v>1.039104666615831E-4</v>
      </c>
      <c r="BL554" s="33">
        <v>2.2206122916701432E-5</v>
      </c>
      <c r="BM554" s="33">
        <v>1.3398027807642876E-5</v>
      </c>
      <c r="BN554" s="33">
        <v>2.4380583257821442E-5</v>
      </c>
      <c r="BO554" s="33">
        <v>3.8656065648678961E-5</v>
      </c>
      <c r="BP554" s="33">
        <v>9.5551651413394723E-6</v>
      </c>
      <c r="BQ554" s="35">
        <v>2.4639138487581036E-4</v>
      </c>
      <c r="BR554" s="32">
        <v>-1.393824441675573E-5</v>
      </c>
      <c r="BS554" s="33">
        <v>-1.3353757395639931E-5</v>
      </c>
      <c r="BT554" s="33"/>
      <c r="BU554" s="33">
        <v>7.7671769459830564E-5</v>
      </c>
      <c r="BV554" s="33">
        <v>-4.0325742850511048E-6</v>
      </c>
      <c r="BW554" s="33">
        <v>-2.1685764299173016E-5</v>
      </c>
      <c r="BX554" s="33">
        <v>-1.8581139439310945E-6</v>
      </c>
      <c r="BY554" s="33">
        <v>1.2417368446926424E-5</v>
      </c>
      <c r="BZ554" s="33">
        <v>-1.6683532060413064E-5</v>
      </c>
      <c r="CA554" s="35">
        <v>2.2015268767405782E-4</v>
      </c>
      <c r="CB554" s="52">
        <v>-6.3390541960028912E-7</v>
      </c>
      <c r="CC554" s="34">
        <v>-4.9418398484490922E-8</v>
      </c>
      <c r="CD554" s="34"/>
      <c r="CE554" s="34">
        <v>9.0976108456986005E-5</v>
      </c>
      <c r="CF554" s="34">
        <v>9.2717647121043356E-6</v>
      </c>
      <c r="CG554" s="34">
        <v>-4.1873199465580768E-6</v>
      </c>
      <c r="CH554" s="34">
        <v>1.1446225053224346E-5</v>
      </c>
      <c r="CI554" s="34">
        <v>2.5721707444081865E-5</v>
      </c>
      <c r="CJ554" s="34">
        <v>-3.3791930632576239E-6</v>
      </c>
      <c r="CK554" s="53">
        <v>2.3345702667121326E-4</v>
      </c>
      <c r="CL554" s="33">
        <v>0</v>
      </c>
      <c r="CM554" s="33">
        <f t="shared" ref="CM554:CM569" si="561">(D554/D$767)/($C554/$C$767)-1</f>
        <v>4.6832828786385061E-3</v>
      </c>
      <c r="CN554" s="33">
        <f t="shared" si="507"/>
        <v>2.3356845043371877E-3</v>
      </c>
      <c r="CO554" s="33">
        <f t="shared" si="508"/>
        <v>1.8165136436272267E-3</v>
      </c>
      <c r="CP554" s="33">
        <f t="shared" si="509"/>
        <v>1.8323689654353714E-3</v>
      </c>
      <c r="CQ554" s="33"/>
      <c r="CR554" s="33">
        <f t="shared" si="510"/>
        <v>1.3366759800372829E-3</v>
      </c>
      <c r="CS554" s="33">
        <f t="shared" si="511"/>
        <v>3.9124031185950869E-3</v>
      </c>
      <c r="CT554" s="33">
        <f t="shared" si="512"/>
        <v>4.4593759057378612E-3</v>
      </c>
      <c r="CU554" s="33">
        <f t="shared" si="513"/>
        <v>1.6347103303544497E-3</v>
      </c>
      <c r="CV554" s="33">
        <f t="shared" si="514"/>
        <v>2.4203774441338144E-3</v>
      </c>
      <c r="CW554" s="33">
        <f t="shared" si="515"/>
        <v>3.4717184728934036E-3</v>
      </c>
      <c r="CX554" s="35">
        <f t="shared" si="516"/>
        <v>5.0704587701475567E-3</v>
      </c>
    </row>
    <row r="555" spans="1:102" x14ac:dyDescent="0.3">
      <c r="A555" s="21">
        <v>43405</v>
      </c>
      <c r="B555" s="22">
        <v>2740.37</v>
      </c>
      <c r="C555" s="23">
        <v>4841.54</v>
      </c>
      <c r="D555" s="23">
        <v>5426.3270000000002</v>
      </c>
      <c r="E555" s="23">
        <f t="shared" si="550"/>
        <v>4810.8569531580106</v>
      </c>
      <c r="F555" s="23">
        <f>VLOOKUP($A555,Data!S$7:T$800,2,0)</f>
        <v>267.042709</v>
      </c>
      <c r="G555" s="23">
        <f>VLOOKUP($A555,Data!V$7:Y$800,4,0)</f>
        <v>26.338209716386597</v>
      </c>
      <c r="H555" s="23" t="e">
        <f>VLOOKUP($A555,Data!P$7:Q$800,2,0)</f>
        <v>#N/A</v>
      </c>
      <c r="I555" s="23">
        <f>VLOOKUP($A555,Data!K$7:N$800,4,0)</f>
        <v>50.156985218830911</v>
      </c>
      <c r="J555" s="23">
        <f>VLOOKUP($A555,Data!AA$7:AB$800,2,0)</f>
        <v>489.50560000000002</v>
      </c>
      <c r="K555" s="23" t="e">
        <f>VLOOKUP($A555,Data!AD$7:AE$800,2,0)</f>
        <v>#N/A</v>
      </c>
      <c r="L555" s="23">
        <f>VLOOKUP($A555,Data!AL$7:AO$800,4,0)</f>
        <v>264.54275000411309</v>
      </c>
      <c r="M555" s="23">
        <f>VLOOKUP($A555,Data!AG$7:AJ$800,4,0)</f>
        <v>26.706286803237017</v>
      </c>
      <c r="N555" s="23">
        <f>VLOOKUP($A555,Data!AQ$7:AU$800,5,0)</f>
        <v>26.871692811362966</v>
      </c>
      <c r="O555" s="24">
        <f>VLOOKUP($A555,Data!AQ$7:AW$800,7,0)</f>
        <v>26.891733996665831</v>
      </c>
      <c r="P555" s="32">
        <f t="shared" si="517"/>
        <v>1.05577968389301E-2</v>
      </c>
      <c r="Q555" s="33">
        <f t="shared" si="504"/>
        <v>1.0576367131648334E-2</v>
      </c>
      <c r="R555" s="33">
        <f t="shared" si="505"/>
        <v>1.0584988409515939E-2</v>
      </c>
      <c r="S555" s="34">
        <f t="shared" si="518"/>
        <v>1.0580909673928062E-2</v>
      </c>
      <c r="T555" s="33">
        <f t="shared" si="519"/>
        <v>1.0580378590434592E-2</v>
      </c>
      <c r="U555" s="33">
        <f t="shared" si="551"/>
        <v>1.0581259491807105E-2</v>
      </c>
      <c r="V555" s="33" t="e">
        <f t="shared" si="552"/>
        <v>#N/A</v>
      </c>
      <c r="W555" s="33">
        <f t="shared" si="553"/>
        <v>1.0487473295785588E-2</v>
      </c>
      <c r="X555" s="33">
        <f t="shared" si="554"/>
        <v>1.0582817811241041E-2</v>
      </c>
      <c r="Y555" s="33" t="e">
        <f t="shared" si="555"/>
        <v>#N/A</v>
      </c>
      <c r="Z555" s="33">
        <f t="shared" si="556"/>
        <v>1.0600560917951363E-2</v>
      </c>
      <c r="AA555" s="33">
        <f t="shared" si="557"/>
        <v>1.0460281727321386E-2</v>
      </c>
      <c r="AB555" s="33">
        <f t="shared" si="558"/>
        <v>1.0588165830721641E-2</v>
      </c>
      <c r="AC555" s="35">
        <f t="shared" si="559"/>
        <v>1.2521457488516408E-2</v>
      </c>
      <c r="AD555" s="32">
        <f t="shared" si="520"/>
        <v>4.0114587862571938E-6</v>
      </c>
      <c r="AE555" s="33">
        <f t="shared" si="521"/>
        <v>4.8923601587702592E-6</v>
      </c>
      <c r="AF555" s="33" t="e">
        <f t="shared" si="522"/>
        <v>#N/A</v>
      </c>
      <c r="AG555" s="33">
        <f t="shared" si="523"/>
        <v>-8.8893835862746684E-5</v>
      </c>
      <c r="AH555" s="33">
        <f t="shared" si="524"/>
        <v>6.4506795927066207E-6</v>
      </c>
      <c r="AI555" s="33" t="e">
        <f t="shared" si="525"/>
        <v>#N/A</v>
      </c>
      <c r="AJ555" s="33">
        <f t="shared" si="526"/>
        <v>2.4193786303028375E-5</v>
      </c>
      <c r="AK555" s="33">
        <f t="shared" si="527"/>
        <v>-1.160854043269488E-4</v>
      </c>
      <c r="AL555" s="33">
        <f t="shared" si="528"/>
        <v>1.1798699073306551E-5</v>
      </c>
      <c r="AM555" s="35">
        <f t="shared" si="529"/>
        <v>1.9450903568680733E-3</v>
      </c>
      <c r="AN555" s="52">
        <f t="shared" si="530"/>
        <v>-4.6098190813470552E-6</v>
      </c>
      <c r="AO555" s="34">
        <f t="shared" si="531"/>
        <v>-3.7289177088339898E-6</v>
      </c>
      <c r="AP555" s="34" t="e">
        <f t="shared" si="532"/>
        <v>#N/A</v>
      </c>
      <c r="AQ555" s="34">
        <f t="shared" si="533"/>
        <v>-9.7515113730350933E-5</v>
      </c>
      <c r="AR555" s="34">
        <f t="shared" si="534"/>
        <v>-2.1705982748976282E-6</v>
      </c>
      <c r="AS555" s="34" t="e">
        <f t="shared" si="535"/>
        <v>#N/A</v>
      </c>
      <c r="AT555" s="34">
        <f t="shared" si="536"/>
        <v>1.5572508435424126E-5</v>
      </c>
      <c r="AU555" s="34">
        <f t="shared" si="537"/>
        <v>-1.2470668219455305E-4</v>
      </c>
      <c r="AV555" s="34">
        <f t="shared" si="538"/>
        <v>3.1774212057023021E-6</v>
      </c>
      <c r="AW555" s="53">
        <f t="shared" si="539"/>
        <v>1.9364690790004691E-3</v>
      </c>
      <c r="AX555" s="52">
        <f t="shared" si="540"/>
        <v>-5.3108349340469374E-7</v>
      </c>
      <c r="AY555" s="34">
        <f t="shared" si="541"/>
        <v>3.498178791083717E-7</v>
      </c>
      <c r="AZ555" s="34" t="e">
        <f t="shared" si="542"/>
        <v>#N/A</v>
      </c>
      <c r="BA555" s="34">
        <f t="shared" si="543"/>
        <v>-9.3436378142408572E-5</v>
      </c>
      <c r="BB555" s="34">
        <f t="shared" si="544"/>
        <v>1.9081373130447332E-6</v>
      </c>
      <c r="BC555" s="34" t="e">
        <f t="shared" si="545"/>
        <v>#N/A</v>
      </c>
      <c r="BD555" s="34">
        <f t="shared" si="546"/>
        <v>1.9651244023366488E-5</v>
      </c>
      <c r="BE555" s="34">
        <f t="shared" si="547"/>
        <v>-1.2062794660661069E-4</v>
      </c>
      <c r="BF555" s="34">
        <f t="shared" si="548"/>
        <v>7.2561567936446636E-6</v>
      </c>
      <c r="BG555" s="53">
        <f t="shared" si="549"/>
        <v>1.9405478145884114E-3</v>
      </c>
      <c r="BH555" s="32">
        <v>4.0114587862571938E-6</v>
      </c>
      <c r="BI555" s="33">
        <v>4.8923601587702592E-6</v>
      </c>
      <c r="BJ555" s="33"/>
      <c r="BK555" s="33">
        <v>-8.8893835862746684E-5</v>
      </c>
      <c r="BL555" s="33">
        <v>6.4506795927066207E-6</v>
      </c>
      <c r="BM555" s="33"/>
      <c r="BN555" s="33">
        <v>2.4193786303028375E-5</v>
      </c>
      <c r="BO555" s="33">
        <v>-1.160854043269488E-4</v>
      </c>
      <c r="BP555" s="33">
        <v>1.1798699073306551E-5</v>
      </c>
      <c r="BQ555" s="35">
        <v>1.9450903568680733E-3</v>
      </c>
      <c r="BR555" s="32">
        <v>-4.6098190813470552E-6</v>
      </c>
      <c r="BS555" s="33">
        <v>-3.7289177088339898E-6</v>
      </c>
      <c r="BT555" s="33"/>
      <c r="BU555" s="33">
        <v>-9.7515113730350933E-5</v>
      </c>
      <c r="BV555" s="33">
        <v>-2.1705982748976282E-6</v>
      </c>
      <c r="BW555" s="33"/>
      <c r="BX555" s="33">
        <v>1.5572508435424126E-5</v>
      </c>
      <c r="BY555" s="33">
        <v>-1.2470668219455305E-4</v>
      </c>
      <c r="BZ555" s="33">
        <v>3.1774212057023021E-6</v>
      </c>
      <c r="CA555" s="35">
        <v>1.9364690790004691E-3</v>
      </c>
      <c r="CB555" s="52">
        <v>-5.3108349340469374E-7</v>
      </c>
      <c r="CC555" s="34">
        <v>3.498178791083717E-7</v>
      </c>
      <c r="CD555" s="34"/>
      <c r="CE555" s="34">
        <v>-9.3436378142408572E-5</v>
      </c>
      <c r="CF555" s="34">
        <v>1.9081373130447332E-6</v>
      </c>
      <c r="CG555" s="34"/>
      <c r="CH555" s="34">
        <v>1.9651244023366488E-5</v>
      </c>
      <c r="CI555" s="34">
        <v>-1.2062794660661069E-4</v>
      </c>
      <c r="CJ555" s="34">
        <v>7.2561567936446636E-6</v>
      </c>
      <c r="CK555" s="53">
        <v>1.9405478145884114E-3</v>
      </c>
      <c r="CL555" s="33">
        <v>0</v>
      </c>
      <c r="CM555" s="33">
        <f t="shared" si="561"/>
        <v>4.6567560901611404E-3</v>
      </c>
      <c r="CN555" s="33">
        <f t="shared" si="507"/>
        <v>2.3226385119390347E-3</v>
      </c>
      <c r="CO555" s="33">
        <f t="shared" si="508"/>
        <v>1.8041134460102803E-3</v>
      </c>
      <c r="CP555" s="33">
        <f t="shared" si="509"/>
        <v>1.8193793432321748E-3</v>
      </c>
      <c r="CQ555" s="33"/>
      <c r="CR555" s="33">
        <f t="shared" si="510"/>
        <v>1.2319827240376835E-3</v>
      </c>
      <c r="CS555" s="33">
        <f t="shared" si="511"/>
        <v>3.8899703150918619E-3</v>
      </c>
      <c r="CT555" s="33" t="e">
        <f t="shared" si="512"/>
        <v>#N/A</v>
      </c>
      <c r="CU555" s="33">
        <f t="shared" si="513"/>
        <v>1.6101368030621011E-3</v>
      </c>
      <c r="CV555" s="33">
        <f t="shared" si="514"/>
        <v>2.3813854594958439E-3</v>
      </c>
      <c r="CW555" s="33">
        <f t="shared" si="515"/>
        <v>3.4620698828096153E-3</v>
      </c>
      <c r="CX555" s="35">
        <f t="shared" si="516"/>
        <v>4.8213212955616758E-3</v>
      </c>
    </row>
    <row r="556" spans="1:102" x14ac:dyDescent="0.3">
      <c r="A556" s="21">
        <v>43404</v>
      </c>
      <c r="B556" s="22">
        <v>2711.74</v>
      </c>
      <c r="C556" s="23">
        <v>4790.87</v>
      </c>
      <c r="D556" s="23">
        <v>5369.491</v>
      </c>
      <c r="E556" s="23">
        <f t="shared" si="550"/>
        <v>4760.4866736600752</v>
      </c>
      <c r="F556" s="23">
        <f>VLOOKUP($A556,Data!S$7:T$800,2,0)</f>
        <v>264.24687699999998</v>
      </c>
      <c r="G556" s="23">
        <f>VLOOKUP($A556,Data!V$7:Y$800,4,0)</f>
        <v>26.062436314751515</v>
      </c>
      <c r="H556" s="23" t="e">
        <f>VLOOKUP($A556,Data!P$7:Q$800,2,0)</f>
        <v>#N/A</v>
      </c>
      <c r="I556" s="23">
        <f>VLOOKUP($A556,Data!K$7:N$800,4,0)</f>
        <v>49.636424541948948</v>
      </c>
      <c r="J556" s="23">
        <f>VLOOKUP($A556,Data!AA$7:AB$800,2,0)</f>
        <v>484.37950000000001</v>
      </c>
      <c r="K556" s="23">
        <f>VLOOKUP($A556,Data!AD$7:AE$800,2,0)</f>
        <v>48.9529</v>
      </c>
      <c r="L556" s="23">
        <f>VLOOKUP($A556,Data!AL$7:AO$800,4,0)</f>
        <v>261.76786381735519</v>
      </c>
      <c r="M556" s="23">
        <f>VLOOKUP($A556,Data!AG$7:AJ$800,4,0)</f>
        <v>26.429823404423399</v>
      </c>
      <c r="N556" s="23">
        <f>VLOOKUP($A556,Data!AQ$7:AU$800,5,0)</f>
        <v>26.590151873858478</v>
      </c>
      <c r="O556" s="24">
        <f>VLOOKUP($A556,Data!AQ$7:AW$800,7,0)</f>
        <v>26.559174423195692</v>
      </c>
      <c r="P556" s="32">
        <f t="shared" si="517"/>
        <v>1.0851291456518197E-2</v>
      </c>
      <c r="Q556" s="33">
        <f t="shared" si="504"/>
        <v>1.0874954898688172E-2</v>
      </c>
      <c r="R556" s="33">
        <f t="shared" si="505"/>
        <v>1.0884702094913434E-2</v>
      </c>
      <c r="S556" s="34">
        <f t="shared" si="518"/>
        <v>1.0879690499154149E-2</v>
      </c>
      <c r="T556" s="33">
        <f t="shared" si="519"/>
        <v>1.0876416646232956E-2</v>
      </c>
      <c r="U556" s="33">
        <f t="shared" si="551"/>
        <v>1.0875382164301506E-2</v>
      </c>
      <c r="V556" s="33" t="e">
        <f t="shared" si="552"/>
        <v>#N/A</v>
      </c>
      <c r="W556" s="33">
        <f t="shared" si="553"/>
        <v>1.0995483997644051E-2</v>
      </c>
      <c r="X556" s="33">
        <f t="shared" si="554"/>
        <v>1.0881417798234594E-2</v>
      </c>
      <c r="Y556" s="33">
        <f t="shared" si="555"/>
        <v>1.0924357600275769E-2</v>
      </c>
      <c r="Z556" s="33">
        <f t="shared" si="556"/>
        <v>1.0872220591937598E-2</v>
      </c>
      <c r="AA556" s="33">
        <f t="shared" si="557"/>
        <v>1.0862998721346218E-2</v>
      </c>
      <c r="AB556" s="33">
        <f t="shared" si="558"/>
        <v>1.0890011454754545E-2</v>
      </c>
      <c r="AC556" s="35">
        <f t="shared" si="559"/>
        <v>1.1537162430053316E-2</v>
      </c>
      <c r="AD556" s="32">
        <f t="shared" si="520"/>
        <v>1.461747544784231E-6</v>
      </c>
      <c r="AE556" s="33">
        <f t="shared" si="521"/>
        <v>4.2726561333417123E-7</v>
      </c>
      <c r="AF556" s="33" t="e">
        <f t="shared" si="522"/>
        <v>#N/A</v>
      </c>
      <c r="AG556" s="33">
        <f t="shared" si="523"/>
        <v>1.2052909895587938E-4</v>
      </c>
      <c r="AH556" s="33">
        <f t="shared" si="524"/>
        <v>6.4628995464222072E-6</v>
      </c>
      <c r="AI556" s="33">
        <f t="shared" si="525"/>
        <v>4.940270158759752E-5</v>
      </c>
      <c r="AJ556" s="33">
        <f t="shared" si="526"/>
        <v>-2.7343067505736229E-6</v>
      </c>
      <c r="AK556" s="33">
        <f t="shared" si="527"/>
        <v>-1.1956177341954088E-5</v>
      </c>
      <c r="AL556" s="33">
        <f t="shared" si="528"/>
        <v>1.5056556066372906E-5</v>
      </c>
      <c r="AM556" s="35">
        <f t="shared" si="529"/>
        <v>6.6220753136514432E-4</v>
      </c>
      <c r="AN556" s="52">
        <f t="shared" si="530"/>
        <v>-8.2854486804784244E-6</v>
      </c>
      <c r="AO556" s="34">
        <f t="shared" si="531"/>
        <v>-9.3199306119284842E-6</v>
      </c>
      <c r="AP556" s="34" t="e">
        <f t="shared" si="532"/>
        <v>#N/A</v>
      </c>
      <c r="AQ556" s="34">
        <f t="shared" si="533"/>
        <v>1.1078190273061672E-4</v>
      </c>
      <c r="AR556" s="34">
        <f t="shared" si="534"/>
        <v>-3.2842966788404482E-6</v>
      </c>
      <c r="AS556" s="34">
        <f t="shared" si="535"/>
        <v>3.9655505362334864E-5</v>
      </c>
      <c r="AT556" s="34">
        <f t="shared" si="536"/>
        <v>-1.2481502975836278E-5</v>
      </c>
      <c r="AU556" s="34">
        <f t="shared" si="537"/>
        <v>-2.1703373567216744E-5</v>
      </c>
      <c r="AV556" s="34">
        <f t="shared" si="538"/>
        <v>5.3093598411102505E-6</v>
      </c>
      <c r="AW556" s="53">
        <f t="shared" si="539"/>
        <v>6.5246033513988166E-4</v>
      </c>
      <c r="AX556" s="52">
        <f t="shared" si="540"/>
        <v>-3.273852921203968E-6</v>
      </c>
      <c r="AY556" s="34">
        <f t="shared" si="541"/>
        <v>-4.3083348526540277E-6</v>
      </c>
      <c r="AZ556" s="34" t="e">
        <f t="shared" si="542"/>
        <v>#N/A</v>
      </c>
      <c r="BA556" s="34">
        <f t="shared" si="543"/>
        <v>1.1579349848989118E-4</v>
      </c>
      <c r="BB556" s="34">
        <f t="shared" si="544"/>
        <v>1.7272990804340083E-6</v>
      </c>
      <c r="BC556" s="34">
        <f t="shared" si="545"/>
        <v>4.4667101121609321E-5</v>
      </c>
      <c r="BD556" s="34">
        <f t="shared" si="546"/>
        <v>-7.4699072165618219E-6</v>
      </c>
      <c r="BE556" s="34">
        <f t="shared" si="547"/>
        <v>-1.6691777807942287E-5</v>
      </c>
      <c r="BF556" s="34">
        <f t="shared" si="548"/>
        <v>1.0320955600384707E-5</v>
      </c>
      <c r="BG556" s="53">
        <f t="shared" si="549"/>
        <v>6.5747193089915612E-4</v>
      </c>
      <c r="BH556" s="32">
        <v>1.461747544784231E-6</v>
      </c>
      <c r="BI556" s="33">
        <v>4.2726561333417123E-7</v>
      </c>
      <c r="BJ556" s="33"/>
      <c r="BK556" s="33">
        <v>1.2052909895587938E-4</v>
      </c>
      <c r="BL556" s="33">
        <v>6.4628995464222072E-6</v>
      </c>
      <c r="BM556" s="33">
        <v>4.940270158759752E-5</v>
      </c>
      <c r="BN556" s="33">
        <v>-2.7343067505736229E-6</v>
      </c>
      <c r="BO556" s="33">
        <v>-1.1956177341954088E-5</v>
      </c>
      <c r="BP556" s="33">
        <v>1.5056556066372906E-5</v>
      </c>
      <c r="BQ556" s="35">
        <v>6.6220753136514432E-4</v>
      </c>
      <c r="BR556" s="32">
        <v>-8.2854486804784244E-6</v>
      </c>
      <c r="BS556" s="33">
        <v>-9.3199306119284842E-6</v>
      </c>
      <c r="BT556" s="33"/>
      <c r="BU556" s="33">
        <v>1.1078190273061672E-4</v>
      </c>
      <c r="BV556" s="33">
        <v>-3.2842966788404482E-6</v>
      </c>
      <c r="BW556" s="33">
        <v>3.9655505362334864E-5</v>
      </c>
      <c r="BX556" s="33">
        <v>-1.2481502975836278E-5</v>
      </c>
      <c r="BY556" s="33">
        <v>-2.1703373567216744E-5</v>
      </c>
      <c r="BZ556" s="33">
        <v>5.3093598411102505E-6</v>
      </c>
      <c r="CA556" s="35">
        <v>6.5246033513988166E-4</v>
      </c>
      <c r="CB556" s="52">
        <v>-3.273852921203968E-6</v>
      </c>
      <c r="CC556" s="34">
        <v>-4.3083348526540277E-6</v>
      </c>
      <c r="CD556" s="34"/>
      <c r="CE556" s="34">
        <v>1.1579349848989118E-4</v>
      </c>
      <c r="CF556" s="34">
        <v>1.7272990804340083E-6</v>
      </c>
      <c r="CG556" s="34">
        <v>4.4667101121609321E-5</v>
      </c>
      <c r="CH556" s="34">
        <v>-7.4699072165618219E-6</v>
      </c>
      <c r="CI556" s="34">
        <v>-1.6691777807942287E-5</v>
      </c>
      <c r="CJ556" s="34">
        <v>1.0320955600384707E-5</v>
      </c>
      <c r="CK556" s="53">
        <v>6.5747193089915612E-4</v>
      </c>
      <c r="CL556" s="33">
        <v>0</v>
      </c>
      <c r="CM556" s="33">
        <f t="shared" si="561"/>
        <v>4.6481853859106081E-3</v>
      </c>
      <c r="CN556" s="33">
        <f t="shared" si="507"/>
        <v>2.3181330904338271E-3</v>
      </c>
      <c r="CO556" s="33">
        <f t="shared" si="508"/>
        <v>1.800136824260834E-3</v>
      </c>
      <c r="CP556" s="33">
        <f t="shared" si="509"/>
        <v>1.8145294005167401E-3</v>
      </c>
      <c r="CQ556" s="33"/>
      <c r="CR556" s="33">
        <f t="shared" si="510"/>
        <v>1.3200623429197034E-3</v>
      </c>
      <c r="CS556" s="33">
        <f t="shared" si="511"/>
        <v>3.8835623568020949E-3</v>
      </c>
      <c r="CT556" s="33">
        <f t="shared" si="512"/>
        <v>4.4459753435819316E-3</v>
      </c>
      <c r="CU556" s="33">
        <f t="shared" si="513"/>
        <v>1.5861582475913405E-3</v>
      </c>
      <c r="CV556" s="33">
        <f t="shared" si="514"/>
        <v>2.4965427304202148E-3</v>
      </c>
      <c r="CW556" s="33">
        <f t="shared" si="515"/>
        <v>3.4503543814865534E-3</v>
      </c>
      <c r="CX556" s="35">
        <f t="shared" si="516"/>
        <v>2.8910231789416319E-3</v>
      </c>
    </row>
    <row r="557" spans="1:102" x14ac:dyDescent="0.3">
      <c r="A557" s="21">
        <v>43403</v>
      </c>
      <c r="B557" s="22">
        <v>2682.63</v>
      </c>
      <c r="C557" s="23">
        <v>4739.33</v>
      </c>
      <c r="D557" s="23">
        <v>5311.6750000000002</v>
      </c>
      <c r="E557" s="23">
        <f t="shared" si="550"/>
        <v>4709.2514751279978</v>
      </c>
      <c r="F557" s="23">
        <f>VLOOKUP($A557,Data!S$7:T$800,2,0)</f>
        <v>261.40374100000002</v>
      </c>
      <c r="G557" s="23">
        <f>VLOOKUP($A557,Data!V$7:Y$800,4,0)</f>
        <v>25.782046703869071</v>
      </c>
      <c r="H557" s="23" t="e">
        <f>VLOOKUP($A557,Data!P$7:Q$800,2,0)</f>
        <v>#N/A</v>
      </c>
      <c r="I557" s="23">
        <f>VLOOKUP($A557,Data!K$7:N$800,4,0)</f>
        <v>49.096583839997272</v>
      </c>
      <c r="J557" s="23">
        <f>VLOOKUP($A557,Data!AA$7:AB$800,2,0)</f>
        <v>479.16550000000001</v>
      </c>
      <c r="K557" s="23">
        <f>VLOOKUP($A557,Data!AD$7:AE$800,2,0)</f>
        <v>48.423900000000003</v>
      </c>
      <c r="L557" s="23">
        <f>VLOOKUP($A557,Data!AL$7:AO$800,4,0)</f>
        <v>258.95247538217194</v>
      </c>
      <c r="M557" s="23">
        <f>VLOOKUP($A557,Data!AG$7:AJ$800,4,0)</f>
        <v>26.145801595126965</v>
      </c>
      <c r="N557" s="23">
        <f>VLOOKUP($A557,Data!AQ$7:AU$800,5,0)</f>
        <v>26.303704233453693</v>
      </c>
      <c r="O557" s="24">
        <f>VLOOKUP($A557,Data!AQ$7:AW$800,7,0)</f>
        <v>26.256251781587146</v>
      </c>
      <c r="P557" s="32">
        <f t="shared" si="517"/>
        <v>1.5666824420255576E-2</v>
      </c>
      <c r="Q557" s="33">
        <f t="shared" si="504"/>
        <v>1.5731054687918578E-2</v>
      </c>
      <c r="R557" s="33">
        <f t="shared" si="505"/>
        <v>1.5757053986621861E-2</v>
      </c>
      <c r="S557" s="34">
        <f t="shared" si="518"/>
        <v>1.5743519551666918E-2</v>
      </c>
      <c r="T557" s="33">
        <f t="shared" si="519"/>
        <v>1.574075269291586E-2</v>
      </c>
      <c r="U557" s="33">
        <f t="shared" si="551"/>
        <v>1.5742341139523663E-2</v>
      </c>
      <c r="V557" s="33" t="e">
        <f t="shared" si="552"/>
        <v>#N/A</v>
      </c>
      <c r="W557" s="33">
        <f t="shared" si="553"/>
        <v>1.555333998005981E-2</v>
      </c>
      <c r="X557" s="33">
        <f t="shared" si="554"/>
        <v>1.5754873409429937E-2</v>
      </c>
      <c r="Y557" s="33">
        <f t="shared" si="555"/>
        <v>1.576170748335004E-2</v>
      </c>
      <c r="Z557" s="33">
        <f t="shared" si="556"/>
        <v>1.5725243795558397E-2</v>
      </c>
      <c r="AA557" s="33">
        <f t="shared" si="557"/>
        <v>1.5697641589339284E-2</v>
      </c>
      <c r="AB557" s="33">
        <f t="shared" si="558"/>
        <v>1.5741967355271891E-2</v>
      </c>
      <c r="AC557" s="35">
        <f t="shared" si="559"/>
        <v>1.5353748158330127E-2</v>
      </c>
      <c r="AD557" s="32">
        <f t="shared" si="520"/>
        <v>9.6980049972827942E-6</v>
      </c>
      <c r="AE557" s="33">
        <f t="shared" si="521"/>
        <v>1.1286451605085901E-5</v>
      </c>
      <c r="AF557" s="33" t="e">
        <f t="shared" si="522"/>
        <v>#N/A</v>
      </c>
      <c r="AG557" s="33">
        <f t="shared" si="523"/>
        <v>-1.7771470785876708E-4</v>
      </c>
      <c r="AH557" s="33">
        <f t="shared" si="524"/>
        <v>2.3818721511359442E-5</v>
      </c>
      <c r="AI557" s="33">
        <f t="shared" si="525"/>
        <v>3.065279543146282E-5</v>
      </c>
      <c r="AJ557" s="33">
        <f t="shared" si="526"/>
        <v>-5.8108923601807305E-6</v>
      </c>
      <c r="AK557" s="33">
        <f t="shared" si="527"/>
        <v>-3.3413098579293532E-5</v>
      </c>
      <c r="AL557" s="33">
        <f t="shared" si="528"/>
        <v>1.091266735331331E-5</v>
      </c>
      <c r="AM557" s="35">
        <f t="shared" si="529"/>
        <v>-3.7730652958845035E-4</v>
      </c>
      <c r="AN557" s="52">
        <f t="shared" si="530"/>
        <v>-1.6301293706000308E-5</v>
      </c>
      <c r="AO557" s="34">
        <f t="shared" si="531"/>
        <v>-1.4712847098197201E-5</v>
      </c>
      <c r="AP557" s="34" t="e">
        <f t="shared" si="532"/>
        <v>#N/A</v>
      </c>
      <c r="AQ557" s="34">
        <f t="shared" si="533"/>
        <v>-2.0371400656205019E-4</v>
      </c>
      <c r="AR557" s="34">
        <f t="shared" si="534"/>
        <v>-2.1805771919236605E-6</v>
      </c>
      <c r="AS557" s="34">
        <f t="shared" si="535"/>
        <v>4.6534967281797179E-6</v>
      </c>
      <c r="AT557" s="34">
        <f t="shared" si="536"/>
        <v>-3.1810191063463833E-5</v>
      </c>
      <c r="AU557" s="34">
        <f t="shared" si="537"/>
        <v>-5.9412397282576634E-5</v>
      </c>
      <c r="AV557" s="34">
        <f t="shared" si="538"/>
        <v>-1.5086631349969792E-5</v>
      </c>
      <c r="AW557" s="53">
        <f t="shared" si="539"/>
        <v>-4.0330582829173345E-4</v>
      </c>
      <c r="AX557" s="52">
        <f t="shared" si="540"/>
        <v>-2.7668587510021325E-6</v>
      </c>
      <c r="AY557" s="34">
        <f t="shared" si="541"/>
        <v>-1.1784121431990258E-6</v>
      </c>
      <c r="AZ557" s="34" t="e">
        <f t="shared" si="542"/>
        <v>#N/A</v>
      </c>
      <c r="BA557" s="34">
        <f t="shared" si="543"/>
        <v>-1.9017957160705201E-4</v>
      </c>
      <c r="BB557" s="34">
        <f t="shared" si="544"/>
        <v>1.1353857763074515E-5</v>
      </c>
      <c r="BC557" s="34">
        <f t="shared" si="545"/>
        <v>1.8187931683177894E-5</v>
      </c>
      <c r="BD557" s="34">
        <f t="shared" si="546"/>
        <v>-1.8275756108465657E-5</v>
      </c>
      <c r="BE557" s="34">
        <f t="shared" si="547"/>
        <v>-4.5877962327578459E-5</v>
      </c>
      <c r="BF557" s="34">
        <f t="shared" si="548"/>
        <v>-1.5521963949716167E-6</v>
      </c>
      <c r="BG557" s="53">
        <f t="shared" si="549"/>
        <v>-3.8977139333673527E-4</v>
      </c>
      <c r="BH557" s="32">
        <v>9.6980049972827942E-6</v>
      </c>
      <c r="BI557" s="33">
        <v>1.1286451605085901E-5</v>
      </c>
      <c r="BJ557" s="33"/>
      <c r="BK557" s="33">
        <v>-1.7771470785876708E-4</v>
      </c>
      <c r="BL557" s="33">
        <v>2.3818721511359442E-5</v>
      </c>
      <c r="BM557" s="33">
        <v>3.065279543146282E-5</v>
      </c>
      <c r="BN557" s="33">
        <v>-5.8108923601807305E-6</v>
      </c>
      <c r="BO557" s="33">
        <v>-3.3413098579293532E-5</v>
      </c>
      <c r="BP557" s="33">
        <v>1.091266735331331E-5</v>
      </c>
      <c r="BQ557" s="35">
        <v>-3.7730652958845035E-4</v>
      </c>
      <c r="BR557" s="32">
        <v>-1.6301293706000308E-5</v>
      </c>
      <c r="BS557" s="33">
        <v>-1.4712847098197201E-5</v>
      </c>
      <c r="BT557" s="33"/>
      <c r="BU557" s="33">
        <v>-2.0371400656205019E-4</v>
      </c>
      <c r="BV557" s="33">
        <v>-2.1805771919236605E-6</v>
      </c>
      <c r="BW557" s="33">
        <v>4.6534967281797179E-6</v>
      </c>
      <c r="BX557" s="33">
        <v>-3.1810191063463833E-5</v>
      </c>
      <c r="BY557" s="33">
        <v>-5.9412397282576634E-5</v>
      </c>
      <c r="BZ557" s="33">
        <v>-1.5086631349969792E-5</v>
      </c>
      <c r="CA557" s="35">
        <v>-4.0330582829173345E-4</v>
      </c>
      <c r="CB557" s="52">
        <v>-2.7668587510021325E-6</v>
      </c>
      <c r="CC557" s="34">
        <v>-1.1784121431990258E-6</v>
      </c>
      <c r="CD557" s="34"/>
      <c r="CE557" s="34">
        <v>-1.9017957160705201E-4</v>
      </c>
      <c r="CF557" s="34">
        <v>1.1353857763074515E-5</v>
      </c>
      <c r="CG557" s="34">
        <v>1.8187931683177894E-5</v>
      </c>
      <c r="CH557" s="34">
        <v>-1.8275756108465657E-5</v>
      </c>
      <c r="CI557" s="34">
        <v>-4.5877962327578459E-5</v>
      </c>
      <c r="CJ557" s="34">
        <v>-1.5521963949716167E-6</v>
      </c>
      <c r="CK557" s="53">
        <v>-3.8977139333673527E-4</v>
      </c>
      <c r="CL557" s="33">
        <v>0</v>
      </c>
      <c r="CM557" s="33">
        <f t="shared" si="561"/>
        <v>4.6384983236966715E-3</v>
      </c>
      <c r="CN557" s="33">
        <f t="shared" si="507"/>
        <v>2.3134375977234001E-3</v>
      </c>
      <c r="CO557" s="33">
        <f t="shared" si="508"/>
        <v>1.7986882011986616E-3</v>
      </c>
      <c r="CP557" s="33">
        <f t="shared" si="509"/>
        <v>1.8141059646445967E-3</v>
      </c>
      <c r="CQ557" s="33"/>
      <c r="CR557" s="33">
        <f t="shared" si="510"/>
        <v>1.200686730673306E-3</v>
      </c>
      <c r="CS557" s="33">
        <f t="shared" si="511"/>
        <v>3.8771441968621367E-3</v>
      </c>
      <c r="CT557" s="33">
        <f t="shared" si="512"/>
        <v>4.3968892330261689E-3</v>
      </c>
      <c r="CU557" s="33">
        <f t="shared" si="513"/>
        <v>1.5888674364861188E-3</v>
      </c>
      <c r="CV557" s="33">
        <f t="shared" si="514"/>
        <v>2.5083999518882294E-3</v>
      </c>
      <c r="CW557" s="33">
        <f t="shared" si="515"/>
        <v>3.4354086343237888E-3</v>
      </c>
      <c r="CX557" s="35">
        <f t="shared" si="516"/>
        <v>2.2344758830499245E-3</v>
      </c>
    </row>
    <row r="558" spans="1:102" x14ac:dyDescent="0.3">
      <c r="A558" s="21">
        <v>43402</v>
      </c>
      <c r="B558" s="22">
        <v>2641.25</v>
      </c>
      <c r="C558" s="23">
        <v>4665.93</v>
      </c>
      <c r="D558" s="23">
        <v>5229.277</v>
      </c>
      <c r="E558" s="23">
        <f t="shared" si="550"/>
        <v>4636.2604185814416</v>
      </c>
      <c r="F558" s="23">
        <f>VLOOKUP($A558,Data!S$7:T$800,2,0)</f>
        <v>257.35281400000002</v>
      </c>
      <c r="G558" s="23">
        <f>VLOOKUP($A558,Data!V$7:Y$800,4,0)</f>
        <v>25.382467245527199</v>
      </c>
      <c r="H558" s="23" t="e">
        <f>VLOOKUP($A558,Data!P$7:Q$800,2,0)</f>
        <v>#N/A</v>
      </c>
      <c r="I558" s="23">
        <f>VLOOKUP($A558,Data!K$7:N$800,4,0)</f>
        <v>48.344662862278881</v>
      </c>
      <c r="J558" s="23">
        <f>VLOOKUP($A558,Data!AA$7:AB$800,2,0)</f>
        <v>471.73340000000002</v>
      </c>
      <c r="K558" s="23">
        <f>VLOOKUP($A558,Data!AD$7:AE$800,2,0)</f>
        <v>47.672499999999999</v>
      </c>
      <c r="L558" s="23">
        <f>VLOOKUP($A558,Data!AL$7:AO$800,4,0)</f>
        <v>254.94342782553997</v>
      </c>
      <c r="M558" s="23">
        <f>VLOOKUP($A558,Data!AG$7:AJ$800,4,0)</f>
        <v>25.741717342392018</v>
      </c>
      <c r="N558" s="23">
        <f>VLOOKUP($A558,Data!AQ$7:AU$800,5,0)</f>
        <v>25.896049468096415</v>
      </c>
      <c r="O558" s="24">
        <f>VLOOKUP($A558,Data!AQ$7:AW$800,7,0)</f>
        <v>25.859215893191198</v>
      </c>
      <c r="P558" s="32">
        <f t="shared" si="517"/>
        <v>-6.5596214677152709E-3</v>
      </c>
      <c r="Q558" s="33">
        <f t="shared" si="504"/>
        <v>-6.5514084357101154E-3</v>
      </c>
      <c r="R558" s="33">
        <f t="shared" si="505"/>
        <v>-6.5464909334358445E-3</v>
      </c>
      <c r="S558" s="34">
        <f t="shared" si="518"/>
        <v>-6.5484605135777583E-3</v>
      </c>
      <c r="T558" s="33">
        <f t="shared" si="519"/>
        <v>-6.5585411684585537E-3</v>
      </c>
      <c r="U558" s="33">
        <f t="shared" si="551"/>
        <v>-6.5614603765211665E-3</v>
      </c>
      <c r="V558" s="33" t="e">
        <f t="shared" si="552"/>
        <v>#N/A</v>
      </c>
      <c r="W558" s="33">
        <f t="shared" si="553"/>
        <v>-6.5372424722661693E-3</v>
      </c>
      <c r="X558" s="33">
        <f t="shared" si="554"/>
        <v>-6.5518290724646544E-3</v>
      </c>
      <c r="Y558" s="33">
        <f t="shared" si="555"/>
        <v>-6.5435070280183139E-3</v>
      </c>
      <c r="Z558" s="33">
        <f t="shared" si="556"/>
        <v>-6.5472088215022817E-3</v>
      </c>
      <c r="AA558" s="33">
        <f t="shared" si="557"/>
        <v>-6.2101344905631795E-3</v>
      </c>
      <c r="AB558" s="33">
        <f t="shared" si="558"/>
        <v>-6.5174094970723573E-3</v>
      </c>
      <c r="AC558" s="35">
        <f t="shared" si="559"/>
        <v>-1.1217602438009511E-2</v>
      </c>
      <c r="AD558" s="32">
        <f t="shared" si="520"/>
        <v>-7.1327327484382863E-6</v>
      </c>
      <c r="AE558" s="33">
        <f t="shared" si="521"/>
        <v>-1.0051940811051097E-5</v>
      </c>
      <c r="AF558" s="33" t="e">
        <f t="shared" si="522"/>
        <v>#N/A</v>
      </c>
      <c r="AG558" s="33">
        <f t="shared" si="523"/>
        <v>1.4165963443946161E-5</v>
      </c>
      <c r="AH558" s="33">
        <f t="shared" si="524"/>
        <v>-4.206367545389611E-7</v>
      </c>
      <c r="AI558" s="33">
        <f t="shared" si="525"/>
        <v>7.9014076918015874E-6</v>
      </c>
      <c r="AJ558" s="33">
        <f t="shared" si="526"/>
        <v>4.1996142078337684E-6</v>
      </c>
      <c r="AK558" s="33">
        <f t="shared" si="527"/>
        <v>3.4127394514693599E-4</v>
      </c>
      <c r="AL558" s="33">
        <f t="shared" si="528"/>
        <v>3.3998938637758158E-5</v>
      </c>
      <c r="AM558" s="35">
        <f t="shared" si="529"/>
        <v>-4.6661940022993953E-3</v>
      </c>
      <c r="AN558" s="52">
        <f t="shared" si="530"/>
        <v>-1.2050235022709188E-5</v>
      </c>
      <c r="AO558" s="34">
        <f t="shared" si="531"/>
        <v>-1.4969443085321998E-5</v>
      </c>
      <c r="AP558" s="34" t="e">
        <f t="shared" si="532"/>
        <v>#N/A</v>
      </c>
      <c r="AQ558" s="34">
        <f t="shared" si="533"/>
        <v>9.2484611696752594E-6</v>
      </c>
      <c r="AR558" s="34">
        <f t="shared" si="534"/>
        <v>-5.3381390288098629E-6</v>
      </c>
      <c r="AS558" s="34">
        <f t="shared" si="535"/>
        <v>2.9839054175306856E-6</v>
      </c>
      <c r="AT558" s="34">
        <f t="shared" si="536"/>
        <v>-7.1788806643713343E-7</v>
      </c>
      <c r="AU558" s="34">
        <f t="shared" si="537"/>
        <v>3.3635644287266508E-4</v>
      </c>
      <c r="AV558" s="34">
        <f t="shared" si="538"/>
        <v>2.9081436363487256E-5</v>
      </c>
      <c r="AW558" s="53">
        <f t="shared" si="539"/>
        <v>-4.6711115045736662E-3</v>
      </c>
      <c r="AX558" s="52">
        <f t="shared" si="540"/>
        <v>-1.0080654880839646E-5</v>
      </c>
      <c r="AY558" s="34">
        <f t="shared" si="541"/>
        <v>-1.2999862943452456E-5</v>
      </c>
      <c r="AZ558" s="34" t="e">
        <f t="shared" si="542"/>
        <v>#N/A</v>
      </c>
      <c r="BA558" s="34">
        <f t="shared" si="543"/>
        <v>1.1218041311544802E-5</v>
      </c>
      <c r="BB558" s="34">
        <f t="shared" si="544"/>
        <v>-3.3685588869403205E-6</v>
      </c>
      <c r="BC558" s="34">
        <f t="shared" si="545"/>
        <v>4.9534855594002281E-6</v>
      </c>
      <c r="BD558" s="34">
        <f t="shared" si="546"/>
        <v>1.251692075432409E-6</v>
      </c>
      <c r="BE558" s="34">
        <f t="shared" si="547"/>
        <v>3.3832602301453463E-4</v>
      </c>
      <c r="BF558" s="34">
        <f t="shared" si="548"/>
        <v>3.1051016505356799E-5</v>
      </c>
      <c r="BG558" s="53">
        <f t="shared" si="549"/>
        <v>-4.6691419244317967E-3</v>
      </c>
      <c r="BH558" s="32">
        <v>-7.1327327484382863E-6</v>
      </c>
      <c r="BI558" s="33">
        <v>-1.0051940811051097E-5</v>
      </c>
      <c r="BJ558" s="33"/>
      <c r="BK558" s="33">
        <v>1.4165963443946161E-5</v>
      </c>
      <c r="BL558" s="33">
        <v>-4.206367545389611E-7</v>
      </c>
      <c r="BM558" s="33">
        <v>7.9014076918015874E-6</v>
      </c>
      <c r="BN558" s="33">
        <v>4.1996142078337684E-6</v>
      </c>
      <c r="BO558" s="33">
        <v>3.4127394514693599E-4</v>
      </c>
      <c r="BP558" s="33">
        <v>3.3998938637758158E-5</v>
      </c>
      <c r="BQ558" s="35">
        <v>-4.6661940022993953E-3</v>
      </c>
      <c r="BR558" s="32">
        <v>-1.2050235022709188E-5</v>
      </c>
      <c r="BS558" s="33">
        <v>-1.4969443085321998E-5</v>
      </c>
      <c r="BT558" s="33"/>
      <c r="BU558" s="33">
        <v>9.2484611696752594E-6</v>
      </c>
      <c r="BV558" s="33">
        <v>-5.3381390288098629E-6</v>
      </c>
      <c r="BW558" s="33">
        <v>2.9839054175306856E-6</v>
      </c>
      <c r="BX558" s="33">
        <v>-7.1788806643713343E-7</v>
      </c>
      <c r="BY558" s="33">
        <v>3.3635644287266508E-4</v>
      </c>
      <c r="BZ558" s="33">
        <v>2.9081436363487256E-5</v>
      </c>
      <c r="CA558" s="35">
        <v>-4.6711115045736662E-3</v>
      </c>
      <c r="CB558" s="52">
        <v>-1.0080654880839646E-5</v>
      </c>
      <c r="CC558" s="34">
        <v>-1.2999862943452456E-5</v>
      </c>
      <c r="CD558" s="34"/>
      <c r="CE558" s="34">
        <v>1.1218041311544802E-5</v>
      </c>
      <c r="CF558" s="34">
        <v>-3.3685588869403205E-6</v>
      </c>
      <c r="CG558" s="34">
        <v>4.9534855594002281E-6</v>
      </c>
      <c r="CH558" s="34">
        <v>1.251692075432409E-6</v>
      </c>
      <c r="CI558" s="34">
        <v>3.3832602301453463E-4</v>
      </c>
      <c r="CJ558" s="34">
        <v>3.1051016505356799E-5</v>
      </c>
      <c r="CK558" s="53">
        <v>-4.6691419244317967E-3</v>
      </c>
      <c r="CL558" s="33">
        <v>0</v>
      </c>
      <c r="CM558" s="33">
        <f t="shared" si="561"/>
        <v>4.6127836153377899E-3</v>
      </c>
      <c r="CN558" s="33">
        <f t="shared" si="507"/>
        <v>2.3011375434356385E-3</v>
      </c>
      <c r="CO558" s="33">
        <f t="shared" si="508"/>
        <v>1.7891233110836069E-3</v>
      </c>
      <c r="CP558" s="33">
        <f t="shared" si="509"/>
        <v>1.8029742770440116E-3</v>
      </c>
      <c r="CQ558" s="33"/>
      <c r="CR558" s="33">
        <f t="shared" si="510"/>
        <v>1.3758898249329743E-3</v>
      </c>
      <c r="CS558" s="33">
        <f t="shared" si="511"/>
        <v>3.8536039995613613E-3</v>
      </c>
      <c r="CT558" s="33">
        <f t="shared" si="512"/>
        <v>4.3665793954421606E-3</v>
      </c>
      <c r="CU558" s="33">
        <f t="shared" si="513"/>
        <v>1.5945974556355047E-3</v>
      </c>
      <c r="CV558" s="33">
        <f t="shared" si="514"/>
        <v>2.5413791679684827E-3</v>
      </c>
      <c r="CW558" s="33">
        <f t="shared" si="515"/>
        <v>3.4246281830112579E-3</v>
      </c>
      <c r="CX558" s="35">
        <f t="shared" si="516"/>
        <v>2.6069072771477408E-3</v>
      </c>
    </row>
    <row r="559" spans="1:102" x14ac:dyDescent="0.3">
      <c r="A559" s="21">
        <v>43399</v>
      </c>
      <c r="B559" s="22">
        <v>2658.69</v>
      </c>
      <c r="C559" s="23">
        <v>4696.7</v>
      </c>
      <c r="D559" s="23">
        <v>5263.7359999999999</v>
      </c>
      <c r="E559" s="23">
        <f t="shared" si="550"/>
        <v>4666.8209110413345</v>
      </c>
      <c r="F559" s="23">
        <f>VLOOKUP($A559,Data!S$7:T$800,2,0)</f>
        <v>259.05181599999997</v>
      </c>
      <c r="G559" s="23">
        <f>VLOOKUP($A559,Data!V$7:Y$800,4,0)</f>
        <v>25.550113301571084</v>
      </c>
      <c r="H559" s="23" t="e">
        <f>VLOOKUP($A559,Data!P$7:Q$800,2,0)</f>
        <v>#N/A</v>
      </c>
      <c r="I559" s="23">
        <f>VLOOKUP($A559,Data!K$7:N$800,4,0)</f>
        <v>48.662783275928966</v>
      </c>
      <c r="J559" s="23">
        <f>VLOOKUP($A559,Data!AA$7:AB$800,2,0)</f>
        <v>474.84449999999998</v>
      </c>
      <c r="K559" s="23">
        <f>VLOOKUP($A559,Data!AD$7:AE$800,2,0)</f>
        <v>47.986499999999999</v>
      </c>
      <c r="L559" s="23">
        <f>VLOOKUP($A559,Data!AL$7:AO$800,4,0)</f>
        <v>256.62359609771659</v>
      </c>
      <c r="M559" s="23">
        <f>VLOOKUP($A559,Data!AG$7:AJ$800,4,0)</f>
        <v>25.902575821898015</v>
      </c>
      <c r="N559" s="23">
        <f>VLOOKUP($A559,Data!AQ$7:AU$800,5,0)</f>
        <v>26.065931819688089</v>
      </c>
      <c r="O559" s="24">
        <f>VLOOKUP($A559,Data!AQ$7:AW$800,7,0)</f>
        <v>26.15258519665343</v>
      </c>
      <c r="P559" s="32">
        <f t="shared" si="517"/>
        <v>-1.7327217554896079E-2</v>
      </c>
      <c r="Q559" s="33">
        <f t="shared" si="504"/>
        <v>-1.7326043883159614E-2</v>
      </c>
      <c r="R559" s="33">
        <f t="shared" si="505"/>
        <v>-1.7325913373606783E-2</v>
      </c>
      <c r="S559" s="34">
        <f t="shared" si="518"/>
        <v>-1.7326109000800179E-2</v>
      </c>
      <c r="T559" s="33">
        <f t="shared" si="519"/>
        <v>-1.7304134344178324E-2</v>
      </c>
      <c r="U559" s="33">
        <f t="shared" si="551"/>
        <v>-1.7304657637916443E-2</v>
      </c>
      <c r="V559" s="33" t="e">
        <f t="shared" si="552"/>
        <v>#N/A</v>
      </c>
      <c r="W559" s="33">
        <f t="shared" si="553"/>
        <v>-1.7325287132567646E-2</v>
      </c>
      <c r="X559" s="33">
        <f t="shared" si="554"/>
        <v>-1.7330244601410416E-2</v>
      </c>
      <c r="Y559" s="33">
        <f t="shared" si="555"/>
        <v>-1.7306416336962172E-2</v>
      </c>
      <c r="Z559" s="33">
        <f t="shared" si="556"/>
        <v>-1.7281822438672712E-2</v>
      </c>
      <c r="AA559" s="33">
        <f t="shared" si="557"/>
        <v>-1.736940778590601E-2</v>
      </c>
      <c r="AB559" s="33">
        <f t="shared" si="558"/>
        <v>-1.7313646104089031E-2</v>
      </c>
      <c r="AC559" s="35">
        <f t="shared" si="559"/>
        <v>-1.3526679575481704E-2</v>
      </c>
      <c r="AD559" s="32">
        <f t="shared" si="520"/>
        <v>2.1909538981290666E-5</v>
      </c>
      <c r="AE559" s="33">
        <f t="shared" si="521"/>
        <v>2.1386245243171231E-5</v>
      </c>
      <c r="AF559" s="33" t="e">
        <f t="shared" si="522"/>
        <v>#N/A</v>
      </c>
      <c r="AG559" s="33">
        <f t="shared" si="523"/>
        <v>7.5675059196811389E-7</v>
      </c>
      <c r="AH559" s="33">
        <f t="shared" si="524"/>
        <v>-4.200718250801927E-6</v>
      </c>
      <c r="AI559" s="33">
        <f t="shared" si="525"/>
        <v>1.9627546197442669E-5</v>
      </c>
      <c r="AJ559" s="33">
        <f t="shared" si="526"/>
        <v>4.4221444486902683E-5</v>
      </c>
      <c r="AK559" s="33">
        <f t="shared" si="527"/>
        <v>-4.3363902746396121E-5</v>
      </c>
      <c r="AL559" s="33">
        <f t="shared" si="528"/>
        <v>1.2397779070583148E-5</v>
      </c>
      <c r="AM559" s="35">
        <f t="shared" si="529"/>
        <v>3.7993643076779104E-3</v>
      </c>
      <c r="AN559" s="52">
        <f t="shared" si="530"/>
        <v>2.1779029428459218E-5</v>
      </c>
      <c r="AO559" s="34">
        <f t="shared" si="531"/>
        <v>2.1255735690339783E-5</v>
      </c>
      <c r="AP559" s="34" t="e">
        <f t="shared" si="532"/>
        <v>#N/A</v>
      </c>
      <c r="AQ559" s="34">
        <f t="shared" si="533"/>
        <v>6.2624103913666573E-7</v>
      </c>
      <c r="AR559" s="34">
        <f t="shared" si="534"/>
        <v>-4.3312278036333751E-6</v>
      </c>
      <c r="AS559" s="34">
        <f t="shared" si="535"/>
        <v>1.9497036644611221E-5</v>
      </c>
      <c r="AT559" s="34">
        <f t="shared" si="536"/>
        <v>4.4090934934071235E-5</v>
      </c>
      <c r="AU559" s="34">
        <f t="shared" si="537"/>
        <v>-4.3494412299227569E-5</v>
      </c>
      <c r="AV559" s="34">
        <f t="shared" si="538"/>
        <v>1.22672695177517E-5</v>
      </c>
      <c r="AW559" s="53">
        <f t="shared" si="539"/>
        <v>3.799233798125079E-3</v>
      </c>
      <c r="AX559" s="52">
        <f t="shared" si="540"/>
        <v>2.1974656621903677E-5</v>
      </c>
      <c r="AY559" s="34">
        <f t="shared" si="541"/>
        <v>2.1451362883784242E-5</v>
      </c>
      <c r="AZ559" s="34" t="e">
        <f t="shared" si="542"/>
        <v>#N/A</v>
      </c>
      <c r="BA559" s="34">
        <f t="shared" si="543"/>
        <v>8.218682325811244E-7</v>
      </c>
      <c r="BB559" s="34">
        <f t="shared" si="544"/>
        <v>-4.1356006101889164E-6</v>
      </c>
      <c r="BC559" s="34">
        <f t="shared" si="545"/>
        <v>1.969266383805568E-5</v>
      </c>
      <c r="BD559" s="34">
        <f t="shared" si="546"/>
        <v>4.4286562127515694E-5</v>
      </c>
      <c r="BE559" s="34">
        <f t="shared" si="547"/>
        <v>-4.3298785105783111E-5</v>
      </c>
      <c r="BF559" s="34">
        <f t="shared" si="548"/>
        <v>1.2462896711196159E-5</v>
      </c>
      <c r="BG559" s="53">
        <f t="shared" si="549"/>
        <v>3.7994294253185235E-3</v>
      </c>
      <c r="BH559" s="32">
        <v>2.1909538981290666E-5</v>
      </c>
      <c r="BI559" s="33">
        <v>2.1386245243171231E-5</v>
      </c>
      <c r="BJ559" s="33"/>
      <c r="BK559" s="33">
        <v>7.5675059196811389E-7</v>
      </c>
      <c r="BL559" s="33">
        <v>-4.200718250801927E-6</v>
      </c>
      <c r="BM559" s="33">
        <v>1.9627546197442669E-5</v>
      </c>
      <c r="BN559" s="33">
        <v>4.4221444486902683E-5</v>
      </c>
      <c r="BO559" s="33">
        <v>-4.3363902746396121E-5</v>
      </c>
      <c r="BP559" s="33">
        <v>1.2397779070583148E-5</v>
      </c>
      <c r="BQ559" s="35">
        <v>3.7993643076779104E-3</v>
      </c>
      <c r="BR559" s="32">
        <v>2.1779029428459218E-5</v>
      </c>
      <c r="BS559" s="33">
        <v>2.1255735690339783E-5</v>
      </c>
      <c r="BT559" s="33"/>
      <c r="BU559" s="33">
        <v>6.2624103913666573E-7</v>
      </c>
      <c r="BV559" s="33">
        <v>-4.3312278036333751E-6</v>
      </c>
      <c r="BW559" s="33">
        <v>1.9497036644611221E-5</v>
      </c>
      <c r="BX559" s="33">
        <v>4.4090934934071235E-5</v>
      </c>
      <c r="BY559" s="33">
        <v>-4.3494412299227569E-5</v>
      </c>
      <c r="BZ559" s="33">
        <v>1.22672695177517E-5</v>
      </c>
      <c r="CA559" s="35">
        <v>3.799233798125079E-3</v>
      </c>
      <c r="CB559" s="52">
        <v>2.1974656621903677E-5</v>
      </c>
      <c r="CC559" s="34">
        <v>2.1451362883784242E-5</v>
      </c>
      <c r="CD559" s="34"/>
      <c r="CE559" s="34">
        <v>8.218682325811244E-7</v>
      </c>
      <c r="CF559" s="34">
        <v>-4.1356006101889164E-6</v>
      </c>
      <c r="CG559" s="34">
        <v>1.969266383805568E-5</v>
      </c>
      <c r="CH559" s="34">
        <v>4.4286562127515694E-5</v>
      </c>
      <c r="CI559" s="34">
        <v>-4.3298785105783111E-5</v>
      </c>
      <c r="CJ559" s="34">
        <v>1.2462896711196159E-5</v>
      </c>
      <c r="CK559" s="53">
        <v>3.7994294253185235E-3</v>
      </c>
      <c r="CL559" s="33">
        <v>0</v>
      </c>
      <c r="CM559" s="33">
        <f t="shared" si="561"/>
        <v>4.6078108756943958E-3</v>
      </c>
      <c r="CN559" s="33">
        <f t="shared" si="507"/>
        <v>2.2981633614154173E-3</v>
      </c>
      <c r="CO559" s="33">
        <f t="shared" si="508"/>
        <v>1.7963159785765459E-3</v>
      </c>
      <c r="CP559" s="33">
        <f t="shared" si="509"/>
        <v>1.8131108519805483E-3</v>
      </c>
      <c r="CQ559" s="33"/>
      <c r="CR559" s="33">
        <f t="shared" si="510"/>
        <v>1.361611026718057E-3</v>
      </c>
      <c r="CS559" s="33">
        <f t="shared" si="511"/>
        <v>3.8540290420894241E-3</v>
      </c>
      <c r="CT559" s="33">
        <f t="shared" si="512"/>
        <v>4.3585912149108896E-3</v>
      </c>
      <c r="CU559" s="33">
        <f t="shared" si="513"/>
        <v>1.5903634236420494E-3</v>
      </c>
      <c r="CV559" s="33">
        <f t="shared" si="514"/>
        <v>2.1970998957439036E-3</v>
      </c>
      <c r="CW559" s="33">
        <f t="shared" si="515"/>
        <v>3.3902890081860537E-3</v>
      </c>
      <c r="CX559" s="35">
        <f t="shared" si="516"/>
        <v>7.3383409565255242E-3</v>
      </c>
    </row>
    <row r="560" spans="1:102" x14ac:dyDescent="0.3">
      <c r="A560" s="21">
        <v>43398</v>
      </c>
      <c r="B560" s="22">
        <v>2705.57</v>
      </c>
      <c r="C560" s="23">
        <v>4779.51</v>
      </c>
      <c r="D560" s="23">
        <v>5356.5429999999997</v>
      </c>
      <c r="E560" s="23">
        <f t="shared" si="550"/>
        <v>4749.1044117352403</v>
      </c>
      <c r="F560" s="23">
        <f>VLOOKUP($A560,Data!S$7:T$800,2,0)</f>
        <v>263.61341800000002</v>
      </c>
      <c r="G560" s="23">
        <f>VLOOKUP($A560,Data!V$7:Y$800,4,0)</f>
        <v>26.000035005922413</v>
      </c>
      <c r="H560" s="23" t="e">
        <f>VLOOKUP($A560,Data!P$7:Q$800,2,0)</f>
        <v>#N/A</v>
      </c>
      <c r="I560" s="23">
        <f>VLOOKUP($A560,Data!K$7:N$800,4,0)</f>
        <v>49.520744391530727</v>
      </c>
      <c r="J560" s="23">
        <f>VLOOKUP($A560,Data!AA$7:AB$800,2,0)</f>
        <v>483.21879999999999</v>
      </c>
      <c r="K560" s="23">
        <f>VLOOKUP($A560,Data!AD$7:AE$800,2,0)</f>
        <v>48.831600000000002</v>
      </c>
      <c r="L560" s="23">
        <f>VLOOKUP($A560,Data!AL$7:AO$800,4,0)</f>
        <v>261.13651091154441</v>
      </c>
      <c r="M560" s="23">
        <f>VLOOKUP($A560,Data!AG$7:AJ$800,4,0)</f>
        <v>26.360441072299125</v>
      </c>
      <c r="N560" s="23">
        <f>VLOOKUP($A560,Data!AQ$7:AU$800,5,0)</f>
        <v>26.525179388467492</v>
      </c>
      <c r="O560" s="24">
        <f>VLOOKUP($A560,Data!AQ$7:AW$800,7,0)</f>
        <v>26.511193617886132</v>
      </c>
      <c r="P560" s="32">
        <f t="shared" si="517"/>
        <v>1.8625051767629408E-2</v>
      </c>
      <c r="Q560" s="33">
        <f t="shared" si="504"/>
        <v>1.8622672432349496E-2</v>
      </c>
      <c r="R560" s="33">
        <f t="shared" si="505"/>
        <v>1.8623168741707552E-2</v>
      </c>
      <c r="S560" s="34">
        <f t="shared" si="518"/>
        <v>1.8623168741707552E-2</v>
      </c>
      <c r="T560" s="33">
        <f t="shared" si="519"/>
        <v>1.86003415707785E-2</v>
      </c>
      <c r="U560" s="33">
        <f t="shared" si="551"/>
        <v>1.8601509258707738E-2</v>
      </c>
      <c r="V560" s="33" t="e">
        <f t="shared" si="552"/>
        <v>#N/A</v>
      </c>
      <c r="W560" s="33">
        <f t="shared" si="553"/>
        <v>1.863969859210779E-2</v>
      </c>
      <c r="X560" s="33">
        <f t="shared" si="554"/>
        <v>1.862115428558897E-2</v>
      </c>
      <c r="Y560" s="33">
        <f t="shared" si="555"/>
        <v>1.8672618985532852E-2</v>
      </c>
      <c r="Z560" s="33">
        <f t="shared" si="556"/>
        <v>1.8595476540118838E-2</v>
      </c>
      <c r="AA560" s="33">
        <f t="shared" si="557"/>
        <v>1.9006877537871558E-2</v>
      </c>
      <c r="AB560" s="33">
        <f t="shared" si="558"/>
        <v>1.8631547132283544E-2</v>
      </c>
      <c r="AC560" s="35">
        <f t="shared" si="559"/>
        <v>1.7978333455287876E-2</v>
      </c>
      <c r="AD560" s="32">
        <f t="shared" si="520"/>
        <v>-2.2330861570996063E-5</v>
      </c>
      <c r="AE560" s="33">
        <f t="shared" si="521"/>
        <v>-2.1163173641758348E-5</v>
      </c>
      <c r="AF560" s="33" t="e">
        <f t="shared" si="522"/>
        <v>#N/A</v>
      </c>
      <c r="AG560" s="33">
        <f t="shared" si="523"/>
        <v>1.7026159758293247E-5</v>
      </c>
      <c r="AH560" s="33">
        <f t="shared" si="524"/>
        <v>-1.5181467605263066E-6</v>
      </c>
      <c r="AI560" s="33">
        <f t="shared" si="525"/>
        <v>4.9946553183355391E-5</v>
      </c>
      <c r="AJ560" s="33">
        <f t="shared" si="526"/>
        <v>-2.7195892230658103E-5</v>
      </c>
      <c r="AK560" s="33">
        <f t="shared" si="527"/>
        <v>3.8420510552206188E-4</v>
      </c>
      <c r="AL560" s="33">
        <f t="shared" si="528"/>
        <v>8.8746999340472144E-6</v>
      </c>
      <c r="AM560" s="35">
        <f t="shared" si="529"/>
        <v>-6.4433897706162035E-4</v>
      </c>
      <c r="AN560" s="52">
        <f t="shared" si="530"/>
        <v>-2.2827170929051732E-5</v>
      </c>
      <c r="AO560" s="34">
        <f t="shared" si="531"/>
        <v>-2.1659482999814017E-5</v>
      </c>
      <c r="AP560" s="34" t="e">
        <f t="shared" si="532"/>
        <v>#N/A</v>
      </c>
      <c r="AQ560" s="34">
        <f t="shared" si="533"/>
        <v>1.6529850400237578E-5</v>
      </c>
      <c r="AR560" s="34">
        <f t="shared" si="534"/>
        <v>-2.0144561185819754E-6</v>
      </c>
      <c r="AS560" s="34">
        <f t="shared" si="535"/>
        <v>4.9450243825299722E-5</v>
      </c>
      <c r="AT560" s="34">
        <f t="shared" si="536"/>
        <v>-2.7692201588713772E-5</v>
      </c>
      <c r="AU560" s="34">
        <f t="shared" si="537"/>
        <v>3.8370879616400622E-4</v>
      </c>
      <c r="AV560" s="34">
        <f t="shared" si="538"/>
        <v>8.3783905759915456E-6</v>
      </c>
      <c r="AW560" s="53">
        <f t="shared" si="539"/>
        <v>-6.4483528641967602E-4</v>
      </c>
      <c r="AX560" s="52">
        <f t="shared" si="540"/>
        <v>-2.2827170929051732E-5</v>
      </c>
      <c r="AY560" s="34">
        <f t="shared" si="541"/>
        <v>-2.1659482999814017E-5</v>
      </c>
      <c r="AZ560" s="34" t="e">
        <f t="shared" si="542"/>
        <v>#N/A</v>
      </c>
      <c r="BA560" s="34">
        <f t="shared" si="543"/>
        <v>1.6529850400237578E-5</v>
      </c>
      <c r="BB560" s="34">
        <f t="shared" si="544"/>
        <v>-2.0144561185819754E-6</v>
      </c>
      <c r="BC560" s="34">
        <f t="shared" si="545"/>
        <v>4.9450243825299722E-5</v>
      </c>
      <c r="BD560" s="34">
        <f t="shared" si="546"/>
        <v>-2.7692201588713772E-5</v>
      </c>
      <c r="BE560" s="34">
        <f t="shared" si="547"/>
        <v>3.8370879616400622E-4</v>
      </c>
      <c r="BF560" s="34">
        <f t="shared" si="548"/>
        <v>8.3783905759915456E-6</v>
      </c>
      <c r="BG560" s="53">
        <f t="shared" si="549"/>
        <v>-6.4483528641967602E-4</v>
      </c>
      <c r="BH560" s="32">
        <v>-2.2330861570996063E-5</v>
      </c>
      <c r="BI560" s="33">
        <v>-2.1163173641758348E-5</v>
      </c>
      <c r="BJ560" s="33"/>
      <c r="BK560" s="33">
        <v>1.7026159758293247E-5</v>
      </c>
      <c r="BL560" s="33">
        <v>-1.5181467605263066E-6</v>
      </c>
      <c r="BM560" s="33">
        <v>4.9946553183355391E-5</v>
      </c>
      <c r="BN560" s="33">
        <v>-2.7195892230658103E-5</v>
      </c>
      <c r="BO560" s="33">
        <v>3.8420510552206188E-4</v>
      </c>
      <c r="BP560" s="33">
        <v>8.8746999340472144E-6</v>
      </c>
      <c r="BQ560" s="35">
        <v>-6.4433897706162035E-4</v>
      </c>
      <c r="BR560" s="32">
        <v>-2.2827170929051732E-5</v>
      </c>
      <c r="BS560" s="33">
        <v>-2.1659482999814017E-5</v>
      </c>
      <c r="BT560" s="33"/>
      <c r="BU560" s="33">
        <v>1.6529850400237578E-5</v>
      </c>
      <c r="BV560" s="33">
        <v>-2.0144561185819754E-6</v>
      </c>
      <c r="BW560" s="33">
        <v>4.9450243825299722E-5</v>
      </c>
      <c r="BX560" s="33">
        <v>-2.7692201588713772E-5</v>
      </c>
      <c r="BY560" s="33">
        <v>3.8370879616400622E-4</v>
      </c>
      <c r="BZ560" s="33">
        <v>8.3783905759915456E-6</v>
      </c>
      <c r="CA560" s="35">
        <v>-6.4483528641967602E-4</v>
      </c>
      <c r="CB560" s="52">
        <v>-2.2827170929051732E-5</v>
      </c>
      <c r="CC560" s="34">
        <v>-2.1659482999814017E-5</v>
      </c>
      <c r="CD560" s="34"/>
      <c r="CE560" s="34">
        <v>1.6529850400237578E-5</v>
      </c>
      <c r="CF560" s="34">
        <v>-2.0144561185819754E-6</v>
      </c>
      <c r="CG560" s="34">
        <v>4.9450243825299722E-5</v>
      </c>
      <c r="CH560" s="34">
        <v>-2.7692201588713772E-5</v>
      </c>
      <c r="CI560" s="34">
        <v>3.8370879616400622E-4</v>
      </c>
      <c r="CJ560" s="34">
        <v>8.3783905759915456E-6</v>
      </c>
      <c r="CK560" s="53">
        <v>-6.4483528641967602E-4</v>
      </c>
      <c r="CL560" s="33">
        <v>0</v>
      </c>
      <c r="CM560" s="33">
        <f t="shared" si="561"/>
        <v>4.6076774531100817E-3</v>
      </c>
      <c r="CN560" s="33">
        <f t="shared" si="507"/>
        <v>2.2982297794735818E-3</v>
      </c>
      <c r="CO560" s="33">
        <f t="shared" si="508"/>
        <v>1.7739805885506055E-3</v>
      </c>
      <c r="CP560" s="33">
        <f t="shared" si="509"/>
        <v>1.7913085497278658E-3</v>
      </c>
      <c r="CQ560" s="33"/>
      <c r="CR560" s="33">
        <f t="shared" si="510"/>
        <v>1.3608398854827453E-3</v>
      </c>
      <c r="CS560" s="33">
        <f t="shared" si="511"/>
        <v>3.8583203189073156E-3</v>
      </c>
      <c r="CT560" s="33">
        <f t="shared" si="512"/>
        <v>4.338530948948538E-3</v>
      </c>
      <c r="CU560" s="33">
        <f t="shared" si="513"/>
        <v>1.545292747566096E-3</v>
      </c>
      <c r="CV560" s="33">
        <f t="shared" si="514"/>
        <v>2.2413272767323189E-3</v>
      </c>
      <c r="CW560" s="33">
        <f t="shared" si="515"/>
        <v>3.3776300238872459E-3</v>
      </c>
      <c r="CX560" s="35">
        <f t="shared" si="516"/>
        <v>3.4586158193685712E-3</v>
      </c>
    </row>
    <row r="561" spans="1:102" x14ac:dyDescent="0.3">
      <c r="A561" s="21">
        <v>43397</v>
      </c>
      <c r="B561" s="22">
        <v>2656.1</v>
      </c>
      <c r="C561" s="23">
        <v>4692.13</v>
      </c>
      <c r="D561" s="23">
        <v>5258.6109999999999</v>
      </c>
      <c r="E561" s="23">
        <f t="shared" si="550"/>
        <v>4662.2780214215527</v>
      </c>
      <c r="F561" s="23">
        <f>VLOOKUP($A561,Data!S$7:T$800,2,0)</f>
        <v>258.79965600000003</v>
      </c>
      <c r="G561" s="23">
        <f>VLOOKUP($A561,Data!V$7:Y$800,4,0)</f>
        <v>25.525227254811419</v>
      </c>
      <c r="H561" s="23" t="e">
        <f>VLOOKUP($A561,Data!P$7:Q$800,2,0)</f>
        <v>#N/A</v>
      </c>
      <c r="I561" s="23">
        <f>VLOOKUP($A561,Data!K$7:N$800,4,0)</f>
        <v>48.614583213254711</v>
      </c>
      <c r="J561" s="23">
        <f>VLOOKUP($A561,Data!AA$7:AB$800,2,0)</f>
        <v>474.3852</v>
      </c>
      <c r="K561" s="23">
        <f>VLOOKUP($A561,Data!AD$7:AE$800,2,0)</f>
        <v>47.936500000000002</v>
      </c>
      <c r="L561" s="23">
        <f>VLOOKUP($A561,Data!AL$7:AO$800,4,0)</f>
        <v>256.36920340403572</v>
      </c>
      <c r="M561" s="23">
        <f>VLOOKUP($A561,Data!AG$7:AJ$800,4,0)</f>
        <v>25.868756780122357</v>
      </c>
      <c r="N561" s="23">
        <f>VLOOKUP($A561,Data!AQ$7:AU$800,5,0)</f>
        <v>26.040013646880332</v>
      </c>
      <c r="O561" s="24">
        <f>VLOOKUP($A561,Data!AQ$7:AW$800,7,0)</f>
        <v>26.042984164407631</v>
      </c>
      <c r="P561" s="32">
        <f t="shared" si="517"/>
        <v>-3.0864490329077787E-2</v>
      </c>
      <c r="Q561" s="33">
        <f t="shared" si="504"/>
        <v>-3.0864019035187096E-2</v>
      </c>
      <c r="R561" s="33">
        <f t="shared" si="505"/>
        <v>-3.0864253274415443E-2</v>
      </c>
      <c r="S561" s="34">
        <f t="shared" si="518"/>
        <v>-3.0864253274415443E-2</v>
      </c>
      <c r="T561" s="33">
        <f t="shared" si="519"/>
        <v>-3.0864345378477154E-2</v>
      </c>
      <c r="U561" s="33">
        <f t="shared" si="551"/>
        <v>-3.0865509370314514E-2</v>
      </c>
      <c r="V561" s="33" t="e">
        <f t="shared" si="552"/>
        <v>#N/A</v>
      </c>
      <c r="W561" s="33">
        <f t="shared" si="553"/>
        <v>-3.0751489525273956E-2</v>
      </c>
      <c r="X561" s="33">
        <f t="shared" si="554"/>
        <v>-3.0868139613274947E-2</v>
      </c>
      <c r="Y561" s="33">
        <f t="shared" si="555"/>
        <v>-3.0841858396344679E-2</v>
      </c>
      <c r="Z561" s="33">
        <f t="shared" si="556"/>
        <v>-3.081774534000703E-2</v>
      </c>
      <c r="AA561" s="33">
        <f t="shared" si="557"/>
        <v>-3.0618618095196615E-2</v>
      </c>
      <c r="AB561" s="33">
        <f t="shared" si="558"/>
        <v>-3.0852899307585169E-2</v>
      </c>
      <c r="AC561" s="35">
        <f t="shared" si="559"/>
        <v>-3.1899822681106138E-2</v>
      </c>
      <c r="AD561" s="32">
        <f t="shared" si="520"/>
        <v>-3.2634329005798435E-7</v>
      </c>
      <c r="AE561" s="33">
        <f t="shared" si="521"/>
        <v>-1.490335127418696E-6</v>
      </c>
      <c r="AF561" s="33" t="e">
        <f t="shared" si="522"/>
        <v>#N/A</v>
      </c>
      <c r="AG561" s="33">
        <f t="shared" si="523"/>
        <v>1.1252950991313959E-4</v>
      </c>
      <c r="AH561" s="33">
        <f t="shared" si="524"/>
        <v>-4.1205780878517118E-6</v>
      </c>
      <c r="AI561" s="33">
        <f t="shared" si="525"/>
        <v>2.2160638842416702E-5</v>
      </c>
      <c r="AJ561" s="33">
        <f t="shared" si="526"/>
        <v>4.6273695180065744E-5</v>
      </c>
      <c r="AK561" s="33">
        <f t="shared" si="527"/>
        <v>2.4540093999048107E-4</v>
      </c>
      <c r="AL561" s="33">
        <f t="shared" si="528"/>
        <v>1.1119727601927032E-5</v>
      </c>
      <c r="AM561" s="35">
        <f t="shared" si="529"/>
        <v>-1.0358036459190423E-3</v>
      </c>
      <c r="AN561" s="52">
        <f t="shared" si="530"/>
        <v>-9.210406171078489E-8</v>
      </c>
      <c r="AO561" s="34">
        <f t="shared" si="531"/>
        <v>-1.2560958990714965E-6</v>
      </c>
      <c r="AP561" s="34" t="e">
        <f t="shared" si="532"/>
        <v>#N/A</v>
      </c>
      <c r="AQ561" s="34">
        <f t="shared" si="533"/>
        <v>1.1276374914148679E-4</v>
      </c>
      <c r="AR561" s="34">
        <f t="shared" si="534"/>
        <v>-3.8863388595045123E-6</v>
      </c>
      <c r="AS561" s="34">
        <f t="shared" si="535"/>
        <v>2.2394878070763902E-5</v>
      </c>
      <c r="AT561" s="34">
        <f t="shared" si="536"/>
        <v>4.6507934408412943E-5</v>
      </c>
      <c r="AU561" s="34">
        <f t="shared" si="537"/>
        <v>2.4563517921882827E-4</v>
      </c>
      <c r="AV561" s="34">
        <f t="shared" si="538"/>
        <v>1.1353966830274231E-5</v>
      </c>
      <c r="AW561" s="53">
        <f t="shared" si="539"/>
        <v>-1.0355694066906951E-3</v>
      </c>
      <c r="AX561" s="52">
        <f t="shared" si="540"/>
        <v>-9.210406171078489E-8</v>
      </c>
      <c r="AY561" s="34">
        <f t="shared" si="541"/>
        <v>-1.2560958990714965E-6</v>
      </c>
      <c r="AZ561" s="34" t="e">
        <f t="shared" si="542"/>
        <v>#N/A</v>
      </c>
      <c r="BA561" s="34">
        <f t="shared" si="543"/>
        <v>1.1276374914148679E-4</v>
      </c>
      <c r="BB561" s="34">
        <f t="shared" si="544"/>
        <v>-3.8863388595045123E-6</v>
      </c>
      <c r="BC561" s="34">
        <f t="shared" si="545"/>
        <v>2.2394878070763902E-5</v>
      </c>
      <c r="BD561" s="34">
        <f t="shared" si="546"/>
        <v>4.6507934408412943E-5</v>
      </c>
      <c r="BE561" s="34">
        <f t="shared" si="547"/>
        <v>2.4563517921882827E-4</v>
      </c>
      <c r="BF561" s="34">
        <f t="shared" si="548"/>
        <v>1.1353966830274231E-5</v>
      </c>
      <c r="BG561" s="53">
        <f t="shared" si="549"/>
        <v>-1.0355694066906951E-3</v>
      </c>
      <c r="BH561" s="32">
        <v>-3.2634329005798435E-7</v>
      </c>
      <c r="BI561" s="33">
        <v>-1.490335127418696E-6</v>
      </c>
      <c r="BJ561" s="33"/>
      <c r="BK561" s="33">
        <v>1.1252950991313959E-4</v>
      </c>
      <c r="BL561" s="33">
        <v>-4.1205780878517118E-6</v>
      </c>
      <c r="BM561" s="33">
        <v>2.2160638842416702E-5</v>
      </c>
      <c r="BN561" s="33">
        <v>4.6273695180065744E-5</v>
      </c>
      <c r="BO561" s="33">
        <v>2.4540093999048107E-4</v>
      </c>
      <c r="BP561" s="33">
        <v>1.1119727601927032E-5</v>
      </c>
      <c r="BQ561" s="35">
        <v>-1.0358036459190423E-3</v>
      </c>
      <c r="BR561" s="32">
        <v>-9.210406171078489E-8</v>
      </c>
      <c r="BS561" s="33">
        <v>-1.2560958990714965E-6</v>
      </c>
      <c r="BT561" s="33"/>
      <c r="BU561" s="33">
        <v>1.1276374914148679E-4</v>
      </c>
      <c r="BV561" s="33">
        <v>-3.8863388595045123E-6</v>
      </c>
      <c r="BW561" s="33">
        <v>2.2394878070763902E-5</v>
      </c>
      <c r="BX561" s="33">
        <v>4.6507934408412943E-5</v>
      </c>
      <c r="BY561" s="33">
        <v>2.4563517921882827E-4</v>
      </c>
      <c r="BZ561" s="33">
        <v>1.1353966830274231E-5</v>
      </c>
      <c r="CA561" s="35">
        <v>-1.0355694066906951E-3</v>
      </c>
      <c r="CB561" s="52">
        <v>-9.210406171078489E-8</v>
      </c>
      <c r="CC561" s="34">
        <v>-1.2560958990714965E-6</v>
      </c>
      <c r="CD561" s="34"/>
      <c r="CE561" s="34">
        <v>1.1276374914148679E-4</v>
      </c>
      <c r="CF561" s="34">
        <v>-3.8863388595045123E-6</v>
      </c>
      <c r="CG561" s="34">
        <v>2.2394878070763902E-5</v>
      </c>
      <c r="CH561" s="34">
        <v>4.6507934408412943E-5</v>
      </c>
      <c r="CI561" s="34">
        <v>2.4563517921882827E-4</v>
      </c>
      <c r="CJ561" s="34">
        <v>1.1353966830274231E-5</v>
      </c>
      <c r="CK561" s="53">
        <v>-1.0355694066906951E-3</v>
      </c>
      <c r="CL561" s="33">
        <v>0</v>
      </c>
      <c r="CM561" s="33">
        <f t="shared" si="561"/>
        <v>4.607187972596849E-3</v>
      </c>
      <c r="CN561" s="33">
        <f t="shared" si="507"/>
        <v>2.2977414242051353E-3</v>
      </c>
      <c r="CO561" s="33">
        <f t="shared" si="508"/>
        <v>1.7959425643845339E-3</v>
      </c>
      <c r="CP561" s="33">
        <f t="shared" si="509"/>
        <v>1.8121224629441546E-3</v>
      </c>
      <c r="CQ561" s="33"/>
      <c r="CR561" s="33">
        <f t="shared" si="510"/>
        <v>1.3441025350149349E-3</v>
      </c>
      <c r="CS561" s="33">
        <f t="shared" si="511"/>
        <v>3.8598164632299703E-3</v>
      </c>
      <c r="CT561" s="33">
        <f t="shared" si="512"/>
        <v>4.2892872106607971E-3</v>
      </c>
      <c r="CU561" s="33">
        <f t="shared" si="513"/>
        <v>1.5720334100499667E-3</v>
      </c>
      <c r="CV561" s="33">
        <f t="shared" si="514"/>
        <v>1.8634434337543304E-3</v>
      </c>
      <c r="CW561" s="33">
        <f t="shared" si="515"/>
        <v>3.3688882217977056E-3</v>
      </c>
      <c r="CX561" s="35">
        <f t="shared" si="516"/>
        <v>4.0937644043548271E-3</v>
      </c>
    </row>
    <row r="562" spans="1:102" x14ac:dyDescent="0.3">
      <c r="A562" s="21">
        <v>43396</v>
      </c>
      <c r="B562" s="22">
        <v>2740.69</v>
      </c>
      <c r="C562" s="23">
        <v>4841.5600000000004</v>
      </c>
      <c r="D562" s="23">
        <v>5426.0829999999996</v>
      </c>
      <c r="E562" s="23">
        <f t="shared" si="550"/>
        <v>4810.7584898957393</v>
      </c>
      <c r="F562" s="23">
        <f>VLOOKUP($A562,Data!S$7:T$800,2,0)</f>
        <v>267.04172399999999</v>
      </c>
      <c r="G562" s="23">
        <f>VLOOKUP($A562,Data!V$7:Y$800,4,0)</f>
        <v>26.338168233210499</v>
      </c>
      <c r="H562" s="23" t="e">
        <f>VLOOKUP($A562,Data!P$7:Q$800,2,0)</f>
        <v>#N/A</v>
      </c>
      <c r="I562" s="23">
        <f>VLOOKUP($A562,Data!K$7:N$800,4,0)</f>
        <v>50.156985218830911</v>
      </c>
      <c r="J562" s="23">
        <f>VLOOKUP($A562,Data!AA$7:AB$800,2,0)</f>
        <v>489.495</v>
      </c>
      <c r="K562" s="23">
        <f>VLOOKUP($A562,Data!AD$7:AE$800,2,0)</f>
        <v>49.462000000000003</v>
      </c>
      <c r="L562" s="23">
        <f>VLOOKUP($A562,Data!AL$7:AO$800,4,0)</f>
        <v>264.52114880495287</v>
      </c>
      <c r="M562" s="23">
        <f>VLOOKUP($A562,Data!AG$7:AJ$800,4,0)</f>
        <v>26.685840333854028</v>
      </c>
      <c r="N562" s="23">
        <f>VLOOKUP($A562,Data!AQ$7:AU$800,5,0)</f>
        <v>26.869000204691154</v>
      </c>
      <c r="O562" s="24">
        <f>VLOOKUP($A562,Data!AQ$7:AW$800,7,0)</f>
        <v>26.901125291116465</v>
      </c>
      <c r="P562" s="32">
        <f t="shared" si="517"/>
        <v>-5.5118510239923202E-3</v>
      </c>
      <c r="Q562" s="33">
        <f t="shared" si="504"/>
        <v>-5.4763342659123193E-3</v>
      </c>
      <c r="R562" s="33">
        <f t="shared" si="505"/>
        <v>-5.461629386711464E-3</v>
      </c>
      <c r="S562" s="34">
        <f t="shared" si="518"/>
        <v>-5.4691626323035928E-3</v>
      </c>
      <c r="T562" s="33">
        <f t="shared" si="519"/>
        <v>-5.4659838490863644E-3</v>
      </c>
      <c r="U562" s="33">
        <f t="shared" si="551"/>
        <v>-5.4671367452280295E-3</v>
      </c>
      <c r="V562" s="33" t="e">
        <f t="shared" si="552"/>
        <v>#N/A</v>
      </c>
      <c r="W562" s="33">
        <f t="shared" si="553"/>
        <v>-5.542813455657436E-3</v>
      </c>
      <c r="X562" s="33">
        <f t="shared" si="554"/>
        <v>-5.464212193641238E-3</v>
      </c>
      <c r="Y562" s="33">
        <f t="shared" si="555"/>
        <v>-5.4590969869403594E-3</v>
      </c>
      <c r="Z562" s="33">
        <f t="shared" si="556"/>
        <v>-5.4603004252945508E-3</v>
      </c>
      <c r="AA562" s="33">
        <f t="shared" si="557"/>
        <v>-5.4855962471155317E-3</v>
      </c>
      <c r="AB562" s="33">
        <f t="shared" si="558"/>
        <v>-5.4619248414624622E-3</v>
      </c>
      <c r="AC562" s="35">
        <f t="shared" si="559"/>
        <v>-3.864637443738439E-3</v>
      </c>
      <c r="AD562" s="32">
        <f t="shared" si="520"/>
        <v>1.0350416825954944E-5</v>
      </c>
      <c r="AE562" s="33">
        <f t="shared" si="521"/>
        <v>9.1975206842898061E-6</v>
      </c>
      <c r="AF562" s="33" t="e">
        <f t="shared" si="522"/>
        <v>#N/A</v>
      </c>
      <c r="AG562" s="33">
        <f t="shared" si="523"/>
        <v>-6.6479189745116685E-5</v>
      </c>
      <c r="AH562" s="33">
        <f t="shared" si="524"/>
        <v>1.2122072271081308E-5</v>
      </c>
      <c r="AI562" s="33">
        <f t="shared" si="525"/>
        <v>1.7237278971959924E-5</v>
      </c>
      <c r="AJ562" s="33">
        <f t="shared" si="526"/>
        <v>1.6033840617768469E-5</v>
      </c>
      <c r="AK562" s="33">
        <f t="shared" si="527"/>
        <v>-9.2619812032124216E-6</v>
      </c>
      <c r="AL562" s="33">
        <f t="shared" si="528"/>
        <v>1.4409424449857156E-5</v>
      </c>
      <c r="AM562" s="35">
        <f t="shared" si="529"/>
        <v>1.6116968221738803E-3</v>
      </c>
      <c r="AN562" s="52">
        <f t="shared" si="530"/>
        <v>-4.3544623749003364E-6</v>
      </c>
      <c r="AO562" s="34">
        <f t="shared" si="531"/>
        <v>-5.5073585165654748E-6</v>
      </c>
      <c r="AP562" s="34" t="e">
        <f t="shared" si="532"/>
        <v>#N/A</v>
      </c>
      <c r="AQ562" s="34">
        <f t="shared" si="533"/>
        <v>-8.1184068945971966E-5</v>
      </c>
      <c r="AR562" s="34">
        <f t="shared" si="534"/>
        <v>-2.5828069297739731E-6</v>
      </c>
      <c r="AS562" s="34">
        <f t="shared" si="535"/>
        <v>2.5323997711046431E-6</v>
      </c>
      <c r="AT562" s="34">
        <f t="shared" si="536"/>
        <v>1.328961416913188E-6</v>
      </c>
      <c r="AU562" s="34">
        <f t="shared" si="537"/>
        <v>-2.3966860404067702E-5</v>
      </c>
      <c r="AV562" s="34">
        <f t="shared" si="538"/>
        <v>-2.9545475099812535E-7</v>
      </c>
      <c r="AW562" s="53">
        <f t="shared" si="539"/>
        <v>1.596991942973025E-3</v>
      </c>
      <c r="AX562" s="52">
        <f t="shared" si="540"/>
        <v>3.1787832172058827E-6</v>
      </c>
      <c r="AY562" s="34">
        <f t="shared" si="541"/>
        <v>2.0258870755407443E-6</v>
      </c>
      <c r="AZ562" s="34" t="e">
        <f t="shared" si="542"/>
        <v>#N/A</v>
      </c>
      <c r="BA562" s="34">
        <f t="shared" si="543"/>
        <v>-7.3650823353865746E-5</v>
      </c>
      <c r="BB562" s="34">
        <f t="shared" si="544"/>
        <v>4.9504386623322461E-6</v>
      </c>
      <c r="BC562" s="34">
        <f t="shared" si="545"/>
        <v>1.0065645363210862E-5</v>
      </c>
      <c r="BD562" s="34">
        <f t="shared" si="546"/>
        <v>8.8622070090194072E-6</v>
      </c>
      <c r="BE562" s="34">
        <f t="shared" si="547"/>
        <v>-1.6433614811961483E-5</v>
      </c>
      <c r="BF562" s="34">
        <f t="shared" si="548"/>
        <v>7.2377908411080938E-6</v>
      </c>
      <c r="BG562" s="53">
        <f t="shared" si="549"/>
        <v>1.6045251885651313E-3</v>
      </c>
      <c r="BH562" s="32">
        <v>1.0350416825954944E-5</v>
      </c>
      <c r="BI562" s="33">
        <v>9.1975206842898061E-6</v>
      </c>
      <c r="BJ562" s="33"/>
      <c r="BK562" s="33">
        <v>-6.6479189745116685E-5</v>
      </c>
      <c r="BL562" s="33">
        <v>1.2122072271081308E-5</v>
      </c>
      <c r="BM562" s="33">
        <v>1.7237278971959924E-5</v>
      </c>
      <c r="BN562" s="33">
        <v>1.6033840617768469E-5</v>
      </c>
      <c r="BO562" s="33">
        <v>-9.2619812032124216E-6</v>
      </c>
      <c r="BP562" s="33">
        <v>1.4409424449857156E-5</v>
      </c>
      <c r="BQ562" s="35">
        <v>1.6116968221738803E-3</v>
      </c>
      <c r="BR562" s="32">
        <v>-4.3544623749003364E-6</v>
      </c>
      <c r="BS562" s="33">
        <v>-5.5073585165654748E-6</v>
      </c>
      <c r="BT562" s="33"/>
      <c r="BU562" s="33">
        <v>-8.1184068945971966E-5</v>
      </c>
      <c r="BV562" s="33">
        <v>-2.5828069297739731E-6</v>
      </c>
      <c r="BW562" s="33">
        <v>2.5323997711046431E-6</v>
      </c>
      <c r="BX562" s="33">
        <v>1.328961416913188E-6</v>
      </c>
      <c r="BY562" s="33">
        <v>-2.3966860404067702E-5</v>
      </c>
      <c r="BZ562" s="33">
        <v>-2.9545475099812535E-7</v>
      </c>
      <c r="CA562" s="35">
        <v>1.596991942973025E-3</v>
      </c>
      <c r="CB562" s="52">
        <v>3.1787832172058827E-6</v>
      </c>
      <c r="CC562" s="34">
        <v>2.0258870755407443E-6</v>
      </c>
      <c r="CD562" s="34"/>
      <c r="CE562" s="34">
        <v>-7.3650823353865746E-5</v>
      </c>
      <c r="CF562" s="34">
        <v>4.9504386623322461E-6</v>
      </c>
      <c r="CG562" s="34">
        <v>1.0065645363210862E-5</v>
      </c>
      <c r="CH562" s="34">
        <v>8.8622070090194072E-6</v>
      </c>
      <c r="CI562" s="34">
        <v>-1.6433614811961483E-5</v>
      </c>
      <c r="CJ562" s="34">
        <v>7.2377908411080938E-6</v>
      </c>
      <c r="CK562" s="53">
        <v>1.6045251885651313E-3</v>
      </c>
      <c r="CL562" s="33">
        <v>0</v>
      </c>
      <c r="CM562" s="33">
        <f t="shared" si="561"/>
        <v>4.6074307852401741E-3</v>
      </c>
      <c r="CN562" s="33">
        <f t="shared" si="507"/>
        <v>2.2979836786576335E-3</v>
      </c>
      <c r="CO562" s="33">
        <f t="shared" si="508"/>
        <v>1.7962799055837309E-3</v>
      </c>
      <c r="CP562" s="33">
        <f t="shared" si="509"/>
        <v>1.8136630497374018E-3</v>
      </c>
      <c r="CQ562" s="33"/>
      <c r="CR562" s="33">
        <f t="shared" si="510"/>
        <v>1.2278467348825206E-3</v>
      </c>
      <c r="CS562" s="33">
        <f t="shared" si="511"/>
        <v>3.8640846984743238E-3</v>
      </c>
      <c r="CT562" s="33">
        <f t="shared" si="512"/>
        <v>4.2663232677997431E-3</v>
      </c>
      <c r="CU562" s="33">
        <f t="shared" si="513"/>
        <v>1.5242132619281978E-3</v>
      </c>
      <c r="CV562" s="33">
        <f t="shared" si="514"/>
        <v>1.6098195914255875E-3</v>
      </c>
      <c r="CW562" s="33">
        <f t="shared" si="515"/>
        <v>3.3573758428067091E-3</v>
      </c>
      <c r="CX562" s="35">
        <f t="shared" si="516"/>
        <v>5.1680788259211852E-3</v>
      </c>
    </row>
    <row r="563" spans="1:102" x14ac:dyDescent="0.3">
      <c r="A563" s="21">
        <v>43395</v>
      </c>
      <c r="B563" s="22">
        <v>2755.88</v>
      </c>
      <c r="C563" s="23">
        <v>4868.22</v>
      </c>
      <c r="D563" s="23">
        <v>5455.8810000000003</v>
      </c>
      <c r="E563" s="23">
        <f t="shared" si="550"/>
        <v>4837.2139999487144</v>
      </c>
      <c r="F563" s="23">
        <f>VLOOKUP($A563,Data!S$7:T$800,2,0)</f>
        <v>268.50939199999999</v>
      </c>
      <c r="G563" s="23">
        <f>VLOOKUP($A563,Data!V$7:Y$800,4,0)</f>
        <v>26.482954165048426</v>
      </c>
      <c r="H563" s="23" t="e">
        <f>VLOOKUP($A563,Data!P$7:Q$800,2,0)</f>
        <v>#N/A</v>
      </c>
      <c r="I563" s="23">
        <f>VLOOKUP($A563,Data!K$7:N$800,4,0)</f>
        <v>50.436545582341594</v>
      </c>
      <c r="J563" s="23">
        <f>VLOOKUP($A563,Data!AA$7:AB$800,2,0)</f>
        <v>492.18439999999998</v>
      </c>
      <c r="K563" s="23">
        <f>VLOOKUP($A563,Data!AD$7:AE$800,2,0)</f>
        <v>49.733499999999999</v>
      </c>
      <c r="L563" s="23">
        <f>VLOOKUP($A563,Data!AL$7:AO$800,4,0)</f>
        <v>265.97344371277478</v>
      </c>
      <c r="M563" s="23">
        <f>VLOOKUP($A563,Data!AG$7:AJ$800,4,0)</f>
        <v>26.833035532871868</v>
      </c>
      <c r="N563" s="23">
        <f>VLOOKUP($A563,Data!AQ$7:AU$800,5,0)</f>
        <v>27.016562639301682</v>
      </c>
      <c r="O563" s="24">
        <f>VLOOKUP($A563,Data!AQ$7:AW$800,7,0)</f>
        <v>27.005491725625888</v>
      </c>
      <c r="P563" s="32">
        <f t="shared" si="517"/>
        <v>-4.2994746692295305E-3</v>
      </c>
      <c r="Q563" s="33">
        <f t="shared" si="504"/>
        <v>-4.2809077242463855E-3</v>
      </c>
      <c r="R563" s="33">
        <f t="shared" si="505"/>
        <v>-4.2731774799494859E-3</v>
      </c>
      <c r="S563" s="34">
        <f t="shared" si="518"/>
        <v>-4.2771220583414926E-3</v>
      </c>
      <c r="T563" s="33">
        <f t="shared" si="519"/>
        <v>-4.2822634590696795E-3</v>
      </c>
      <c r="U563" s="33">
        <f t="shared" si="551"/>
        <v>-4.2833378921336429E-3</v>
      </c>
      <c r="V563" s="33" t="e">
        <f t="shared" si="552"/>
        <v>#N/A</v>
      </c>
      <c r="W563" s="33">
        <f t="shared" si="553"/>
        <v>-4.1872858774266719E-3</v>
      </c>
      <c r="X563" s="33">
        <f t="shared" si="554"/>
        <v>-4.2785818227945027E-3</v>
      </c>
      <c r="Y563" s="33">
        <f t="shared" si="555"/>
        <v>-4.2745310028631245E-3</v>
      </c>
      <c r="Z563" s="33">
        <f t="shared" si="556"/>
        <v>-4.2611754316863593E-3</v>
      </c>
      <c r="AA563" s="33">
        <f t="shared" si="557"/>
        <v>-4.2719214656862237E-3</v>
      </c>
      <c r="AB563" s="33">
        <f t="shared" si="558"/>
        <v>-4.2471288088991033E-3</v>
      </c>
      <c r="AC563" s="35">
        <f t="shared" si="559"/>
        <v>-5.8226547110206139E-3</v>
      </c>
      <c r="AD563" s="32">
        <f t="shared" si="520"/>
        <v>-1.3557348232939859E-6</v>
      </c>
      <c r="AE563" s="33">
        <f t="shared" si="521"/>
        <v>-2.4301678872573618E-6</v>
      </c>
      <c r="AF563" s="33" t="e">
        <f t="shared" si="522"/>
        <v>#N/A</v>
      </c>
      <c r="AG563" s="33">
        <f t="shared" si="523"/>
        <v>9.3621846819713639E-5</v>
      </c>
      <c r="AH563" s="33">
        <f t="shared" si="524"/>
        <v>2.325901451882828E-6</v>
      </c>
      <c r="AI563" s="33">
        <f t="shared" si="525"/>
        <v>6.3767213832610636E-6</v>
      </c>
      <c r="AJ563" s="33">
        <f t="shared" si="526"/>
        <v>1.9732292560026288E-5</v>
      </c>
      <c r="AK563" s="33">
        <f t="shared" si="527"/>
        <v>8.9862585601618861E-6</v>
      </c>
      <c r="AL563" s="33">
        <f t="shared" si="528"/>
        <v>3.3778915347282279E-5</v>
      </c>
      <c r="AM563" s="35">
        <f t="shared" si="529"/>
        <v>-1.5417469867742284E-3</v>
      </c>
      <c r="AN563" s="52">
        <f t="shared" si="530"/>
        <v>-9.0859791201935991E-6</v>
      </c>
      <c r="AO563" s="34">
        <f t="shared" si="531"/>
        <v>-1.0160412184156975E-5</v>
      </c>
      <c r="AP563" s="34" t="e">
        <f t="shared" si="532"/>
        <v>#N/A</v>
      </c>
      <c r="AQ563" s="34">
        <f t="shared" si="533"/>
        <v>8.5891602522814026E-5</v>
      </c>
      <c r="AR563" s="34">
        <f t="shared" si="534"/>
        <v>-5.4043428450167852E-6</v>
      </c>
      <c r="AS563" s="34">
        <f t="shared" si="535"/>
        <v>-1.3535229136385496E-6</v>
      </c>
      <c r="AT563" s="34">
        <f t="shared" si="536"/>
        <v>1.2002048263126674E-5</v>
      </c>
      <c r="AU563" s="34">
        <f t="shared" si="537"/>
        <v>1.2560142632622728E-6</v>
      </c>
      <c r="AV563" s="34">
        <f t="shared" si="538"/>
        <v>2.6048671050382666E-5</v>
      </c>
      <c r="AW563" s="53">
        <f t="shared" si="539"/>
        <v>-1.549477231071128E-3</v>
      </c>
      <c r="AX563" s="52">
        <f t="shared" si="540"/>
        <v>-5.1414007281591623E-6</v>
      </c>
      <c r="AY563" s="34">
        <f t="shared" si="541"/>
        <v>-6.2158337921225382E-6</v>
      </c>
      <c r="AZ563" s="34" t="e">
        <f t="shared" si="542"/>
        <v>#N/A</v>
      </c>
      <c r="BA563" s="34">
        <f t="shared" si="543"/>
        <v>8.9836180914848462E-5</v>
      </c>
      <c r="BB563" s="34">
        <f t="shared" si="544"/>
        <v>-1.4597644529823484E-6</v>
      </c>
      <c r="BC563" s="34">
        <f t="shared" si="545"/>
        <v>2.5910554783958872E-6</v>
      </c>
      <c r="BD563" s="34">
        <f t="shared" si="546"/>
        <v>1.5946626655161111E-5</v>
      </c>
      <c r="BE563" s="34">
        <f t="shared" si="547"/>
        <v>5.2005926552967097E-6</v>
      </c>
      <c r="BF563" s="34">
        <f t="shared" si="548"/>
        <v>2.9993249442417103E-5</v>
      </c>
      <c r="BG563" s="53">
        <f t="shared" si="549"/>
        <v>-1.5455326526790936E-3</v>
      </c>
      <c r="BH563" s="32">
        <v>-1.3557348232939859E-6</v>
      </c>
      <c r="BI563" s="33">
        <v>-2.4301678872573618E-6</v>
      </c>
      <c r="BJ563" s="33"/>
      <c r="BK563" s="33">
        <v>9.3621846819713639E-5</v>
      </c>
      <c r="BL563" s="33">
        <v>2.325901451882828E-6</v>
      </c>
      <c r="BM563" s="33">
        <v>6.3767213832610636E-6</v>
      </c>
      <c r="BN563" s="33">
        <v>1.9732292560026288E-5</v>
      </c>
      <c r="BO563" s="33">
        <v>8.9862585601618861E-6</v>
      </c>
      <c r="BP563" s="33">
        <v>3.3778915347282279E-5</v>
      </c>
      <c r="BQ563" s="35">
        <v>-1.5417469867742284E-3</v>
      </c>
      <c r="BR563" s="32">
        <v>-9.0859791201935991E-6</v>
      </c>
      <c r="BS563" s="33">
        <v>-1.0160412184156975E-5</v>
      </c>
      <c r="BT563" s="33"/>
      <c r="BU563" s="33">
        <v>8.5891602522814026E-5</v>
      </c>
      <c r="BV563" s="33">
        <v>-5.4043428450167852E-6</v>
      </c>
      <c r="BW563" s="33">
        <v>-1.3535229136385496E-6</v>
      </c>
      <c r="BX563" s="33">
        <v>1.2002048263126674E-5</v>
      </c>
      <c r="BY563" s="33">
        <v>1.2560142632622728E-6</v>
      </c>
      <c r="BZ563" s="33">
        <v>2.6048671050382666E-5</v>
      </c>
      <c r="CA563" s="35">
        <v>-1.549477231071128E-3</v>
      </c>
      <c r="CB563" s="52">
        <v>-5.1414007281591623E-6</v>
      </c>
      <c r="CC563" s="34">
        <v>-6.2158337921225382E-6</v>
      </c>
      <c r="CD563" s="34"/>
      <c r="CE563" s="34">
        <v>8.9836180914848462E-5</v>
      </c>
      <c r="CF563" s="34">
        <v>-1.4597644529823484E-6</v>
      </c>
      <c r="CG563" s="34">
        <v>2.5910554783958872E-6</v>
      </c>
      <c r="CH563" s="34">
        <v>1.5946626655161111E-5</v>
      </c>
      <c r="CI563" s="34">
        <v>5.2005926552967097E-6</v>
      </c>
      <c r="CJ563" s="34">
        <v>2.9993249442417103E-5</v>
      </c>
      <c r="CK563" s="53">
        <v>-1.5455326526790936E-3</v>
      </c>
      <c r="CL563" s="33">
        <v>0</v>
      </c>
      <c r="CM563" s="33">
        <f t="shared" si="561"/>
        <v>4.5925770286123768E-3</v>
      </c>
      <c r="CN563" s="33">
        <f t="shared" si="507"/>
        <v>2.2907560355964751E-3</v>
      </c>
      <c r="CO563" s="33">
        <f t="shared" si="508"/>
        <v>1.7858539081785363E-3</v>
      </c>
      <c r="CP563" s="33">
        <f t="shared" si="509"/>
        <v>1.8043981956255006E-3</v>
      </c>
      <c r="CQ563" s="33"/>
      <c r="CR563" s="33">
        <f t="shared" si="510"/>
        <v>1.2947785414012536E-3</v>
      </c>
      <c r="CS563" s="33">
        <f t="shared" si="511"/>
        <v>3.8518489266354816E-3</v>
      </c>
      <c r="CT563" s="33">
        <f t="shared" si="512"/>
        <v>4.2489174288604659E-3</v>
      </c>
      <c r="CU563" s="33">
        <f t="shared" si="513"/>
        <v>1.5080668178826251E-3</v>
      </c>
      <c r="CV563" s="33">
        <f t="shared" si="514"/>
        <v>1.6191476527256388E-3</v>
      </c>
      <c r="CW563" s="33">
        <f t="shared" si="515"/>
        <v>3.3428386393907772E-3</v>
      </c>
      <c r="CX563" s="35">
        <f t="shared" si="516"/>
        <v>3.5417675239739488E-3</v>
      </c>
    </row>
    <row r="564" spans="1:102" x14ac:dyDescent="0.3">
      <c r="A564" s="21">
        <v>43392</v>
      </c>
      <c r="B564" s="22">
        <v>2767.78</v>
      </c>
      <c r="C564" s="23">
        <v>4889.1499999999996</v>
      </c>
      <c r="D564" s="23">
        <v>5479.2950000000001</v>
      </c>
      <c r="E564" s="23">
        <f t="shared" si="550"/>
        <v>4857.9922256563204</v>
      </c>
      <c r="F564" s="23">
        <f>VLOOKUP($A564,Data!S$7:T$800,2,0)</f>
        <v>269.66416500000003</v>
      </c>
      <c r="G564" s="23">
        <f>VLOOKUP($A564,Data!V$7:Y$800,4,0)</f>
        <v>26.596877578593254</v>
      </c>
      <c r="H564" s="23" t="e">
        <f>VLOOKUP($A564,Data!P$7:Q$800,2,0)</f>
        <v>#N/A</v>
      </c>
      <c r="I564" s="23">
        <f>VLOOKUP($A564,Data!K$7:N$800,4,0)</f>
        <v>50.648625858108318</v>
      </c>
      <c r="J564" s="23">
        <f>VLOOKUP($A564,Data!AA$7:AB$800,2,0)</f>
        <v>494.29930000000002</v>
      </c>
      <c r="K564" s="23">
        <f>VLOOKUP($A564,Data!AD$7:AE$800,2,0)</f>
        <v>49.947000000000003</v>
      </c>
      <c r="L564" s="23">
        <f>VLOOKUP($A564,Data!AL$7:AO$800,4,0)</f>
        <v>267.11165332745082</v>
      </c>
      <c r="M564" s="23">
        <f>VLOOKUP($A564,Data!AG$7:AJ$800,4,0)</f>
        <v>26.948155938687005</v>
      </c>
      <c r="N564" s="23">
        <f>VLOOKUP($A564,Data!AQ$7:AU$800,5,0)</f>
        <v>27.13179486691811</v>
      </c>
      <c r="O564" s="24">
        <f>VLOOKUP($A564,Data!AQ$7:AW$800,7,0)</f>
        <v>27.163656317048897</v>
      </c>
      <c r="P564" s="32">
        <f t="shared" si="517"/>
        <v>-3.6116990154511086E-4</v>
      </c>
      <c r="Q564" s="33">
        <f t="shared" si="504"/>
        <v>-3.434999785313364E-4</v>
      </c>
      <c r="R564" s="33">
        <f t="shared" si="505"/>
        <v>-3.3460259738460341E-4</v>
      </c>
      <c r="S564" s="34">
        <f t="shared" si="518"/>
        <v>-3.3858769300867952E-4</v>
      </c>
      <c r="T564" s="33">
        <f t="shared" si="519"/>
        <v>-3.41712074804712E-4</v>
      </c>
      <c r="U564" s="33">
        <f t="shared" si="551"/>
        <v>-3.4417642573514318E-4</v>
      </c>
      <c r="V564" s="33" t="e">
        <f t="shared" si="552"/>
        <v>#N/A</v>
      </c>
      <c r="W564" s="33">
        <f t="shared" si="553"/>
        <v>-3.8051750380518889E-4</v>
      </c>
      <c r="X564" s="33">
        <f t="shared" si="554"/>
        <v>-3.3854655935372513E-4</v>
      </c>
      <c r="Y564" s="33">
        <f t="shared" si="555"/>
        <v>-3.2824027187894345E-4</v>
      </c>
      <c r="Z564" s="33">
        <f t="shared" si="556"/>
        <v>-3.4033049953152705E-4</v>
      </c>
      <c r="AA564" s="33">
        <f t="shared" si="557"/>
        <v>-3.4149322405541138E-4</v>
      </c>
      <c r="AB564" s="33">
        <f t="shared" si="558"/>
        <v>-3.3493994739919319E-4</v>
      </c>
      <c r="AC564" s="35">
        <f t="shared" si="559"/>
        <v>3.8268802480871944E-3</v>
      </c>
      <c r="AD564" s="32">
        <f t="shared" si="520"/>
        <v>1.7879037266244069E-6</v>
      </c>
      <c r="AE564" s="33">
        <f t="shared" si="521"/>
        <v>-6.764472038067737E-7</v>
      </c>
      <c r="AF564" s="33" t="e">
        <f t="shared" si="522"/>
        <v>#N/A</v>
      </c>
      <c r="AG564" s="33">
        <f t="shared" si="523"/>
        <v>-3.7017525273852492E-5</v>
      </c>
      <c r="AH564" s="33">
        <f t="shared" si="524"/>
        <v>4.9534191776112735E-6</v>
      </c>
      <c r="AI564" s="33">
        <f t="shared" si="525"/>
        <v>1.5259706652392957E-5</v>
      </c>
      <c r="AJ564" s="33">
        <f t="shared" si="526"/>
        <v>3.1694789998093498E-6</v>
      </c>
      <c r="AK564" s="33">
        <f t="shared" si="527"/>
        <v>2.0067544759250211E-6</v>
      </c>
      <c r="AL564" s="33">
        <f t="shared" si="528"/>
        <v>8.5600311321432088E-6</v>
      </c>
      <c r="AM564" s="35">
        <f t="shared" si="529"/>
        <v>4.1703802266185308E-3</v>
      </c>
      <c r="AN564" s="52">
        <f t="shared" si="530"/>
        <v>-7.1094774201085897E-6</v>
      </c>
      <c r="AO564" s="34">
        <f t="shared" si="531"/>
        <v>-9.5738283505397703E-6</v>
      </c>
      <c r="AP564" s="34" t="e">
        <f t="shared" si="532"/>
        <v>#N/A</v>
      </c>
      <c r="AQ564" s="34">
        <f t="shared" si="533"/>
        <v>-4.5914906420585488E-5</v>
      </c>
      <c r="AR564" s="34">
        <f t="shared" si="534"/>
        <v>-3.9439619691217231E-6</v>
      </c>
      <c r="AS564" s="34">
        <f t="shared" si="535"/>
        <v>6.3623255056599604E-6</v>
      </c>
      <c r="AT564" s="34">
        <f t="shared" si="536"/>
        <v>-5.7279021469236469E-6</v>
      </c>
      <c r="AU564" s="34">
        <f t="shared" si="537"/>
        <v>-6.8906266708079755E-6</v>
      </c>
      <c r="AV564" s="34">
        <f t="shared" si="538"/>
        <v>-3.3735001458978786E-7</v>
      </c>
      <c r="AW564" s="53">
        <f t="shared" si="539"/>
        <v>4.1614828454717978E-3</v>
      </c>
      <c r="AX564" s="52">
        <f t="shared" si="540"/>
        <v>-3.1243817960602271E-6</v>
      </c>
      <c r="AY564" s="34">
        <f t="shared" si="541"/>
        <v>-5.5887327264914077E-6</v>
      </c>
      <c r="AZ564" s="34" t="e">
        <f t="shared" si="542"/>
        <v>#N/A</v>
      </c>
      <c r="BA564" s="34">
        <f t="shared" si="543"/>
        <v>-4.1929810796537126E-5</v>
      </c>
      <c r="BB564" s="34">
        <f t="shared" si="544"/>
        <v>4.1133654926639451E-8</v>
      </c>
      <c r="BC564" s="34">
        <f t="shared" si="545"/>
        <v>1.0347421129708323E-5</v>
      </c>
      <c r="BD564" s="34">
        <f t="shared" si="546"/>
        <v>-1.7428065228752843E-6</v>
      </c>
      <c r="BE564" s="34">
        <f t="shared" si="547"/>
        <v>-2.9055310467596129E-6</v>
      </c>
      <c r="BF564" s="34">
        <f t="shared" si="548"/>
        <v>3.6477456094585747E-6</v>
      </c>
      <c r="BG564" s="53">
        <f t="shared" si="549"/>
        <v>4.1654679410958462E-3</v>
      </c>
      <c r="BH564" s="32">
        <v>1.7879037266244069E-6</v>
      </c>
      <c r="BI564" s="33">
        <v>-6.764472038067737E-7</v>
      </c>
      <c r="BJ564" s="33"/>
      <c r="BK564" s="33">
        <v>-3.7017525273852492E-5</v>
      </c>
      <c r="BL564" s="33">
        <v>4.9534191776112735E-6</v>
      </c>
      <c r="BM564" s="33">
        <v>1.5259706652392957E-5</v>
      </c>
      <c r="BN564" s="33">
        <v>3.1694789998093498E-6</v>
      </c>
      <c r="BO564" s="33">
        <v>2.0067544759250211E-6</v>
      </c>
      <c r="BP564" s="33">
        <v>8.5600311321432088E-6</v>
      </c>
      <c r="BQ564" s="35">
        <v>4.1703802266185308E-3</v>
      </c>
      <c r="BR564" s="32">
        <v>-7.1094774201085897E-6</v>
      </c>
      <c r="BS564" s="33">
        <v>-9.5738283505397703E-6</v>
      </c>
      <c r="BT564" s="33"/>
      <c r="BU564" s="33">
        <v>-4.5914906420585488E-5</v>
      </c>
      <c r="BV564" s="33">
        <v>-3.9439619691217231E-6</v>
      </c>
      <c r="BW564" s="33">
        <v>6.3623255056599604E-6</v>
      </c>
      <c r="BX564" s="33">
        <v>-5.7279021469236469E-6</v>
      </c>
      <c r="BY564" s="33">
        <v>-6.8906266708079755E-6</v>
      </c>
      <c r="BZ564" s="33">
        <v>-3.3735001458978786E-7</v>
      </c>
      <c r="CA564" s="35">
        <v>4.1614828454717978E-3</v>
      </c>
      <c r="CB564" s="52">
        <v>-3.1243817960602271E-6</v>
      </c>
      <c r="CC564" s="34">
        <v>-5.5887327264914077E-6</v>
      </c>
      <c r="CD564" s="34"/>
      <c r="CE564" s="34">
        <v>-4.1929810796537126E-5</v>
      </c>
      <c r="CF564" s="34">
        <v>4.1133654926639451E-8</v>
      </c>
      <c r="CG564" s="34">
        <v>1.0347421129708323E-5</v>
      </c>
      <c r="CH564" s="34">
        <v>-1.7428065228752843E-6</v>
      </c>
      <c r="CI564" s="34">
        <v>-2.9055310467596129E-6</v>
      </c>
      <c r="CJ564" s="34">
        <v>3.6477456094585747E-6</v>
      </c>
      <c r="CK564" s="53">
        <v>4.1654679410958462E-3</v>
      </c>
      <c r="CL564" s="33">
        <v>0</v>
      </c>
      <c r="CM564" s="33">
        <f t="shared" si="561"/>
        <v>4.5847779557504076E-3</v>
      </c>
      <c r="CN564" s="33">
        <f t="shared" si="507"/>
        <v>2.2869453990970179E-3</v>
      </c>
      <c r="CO564" s="33">
        <f t="shared" si="508"/>
        <v>1.7872179051403592E-3</v>
      </c>
      <c r="CP564" s="33">
        <f t="shared" si="509"/>
        <v>1.8068432213744767E-3</v>
      </c>
      <c r="CQ564" s="33"/>
      <c r="CR564" s="33">
        <f t="shared" si="510"/>
        <v>1.2006412954626011E-3</v>
      </c>
      <c r="CS564" s="33">
        <f t="shared" si="511"/>
        <v>3.8495040333446084E-3</v>
      </c>
      <c r="CT564" s="33">
        <f t="shared" si="512"/>
        <v>4.24248612249567E-3</v>
      </c>
      <c r="CU564" s="33">
        <f t="shared" si="513"/>
        <v>1.488220197776613E-3</v>
      </c>
      <c r="CV564" s="33">
        <f t="shared" si="514"/>
        <v>1.6101082283750401E-3</v>
      </c>
      <c r="CW564" s="33">
        <f t="shared" si="515"/>
        <v>3.3088022496483571E-3</v>
      </c>
      <c r="CX564" s="35">
        <f t="shared" si="516"/>
        <v>5.0980366378436948E-3</v>
      </c>
    </row>
    <row r="565" spans="1:102" x14ac:dyDescent="0.3">
      <c r="A565" s="21">
        <v>43391</v>
      </c>
      <c r="B565" s="22">
        <v>2768.78</v>
      </c>
      <c r="C565" s="23">
        <v>4890.83</v>
      </c>
      <c r="D565" s="23">
        <v>5481.1289999999999</v>
      </c>
      <c r="E565" s="23">
        <f t="shared" si="550"/>
        <v>4859.6376391534195</v>
      </c>
      <c r="F565" s="23">
        <f>VLOOKUP($A565,Data!S$7:T$800,2,0)</f>
        <v>269.75634400000001</v>
      </c>
      <c r="G565" s="23">
        <f>VLOOKUP($A565,Data!V$7:Y$800,4,0)</f>
        <v>26.60603474853599</v>
      </c>
      <c r="H565" s="23" t="e">
        <f>VLOOKUP($A565,Data!P$7:Q$800,2,0)</f>
        <v>#N/A</v>
      </c>
      <c r="I565" s="23">
        <f>VLOOKUP($A565,Data!K$7:N$800,4,0)</f>
        <v>50.667905883178022</v>
      </c>
      <c r="J565" s="23">
        <f>VLOOKUP($A565,Data!AA$7:AB$800,2,0)</f>
        <v>494.4667</v>
      </c>
      <c r="K565" s="23">
        <f>VLOOKUP($A565,Data!AD$7:AE$800,2,0)</f>
        <v>49.9634</v>
      </c>
      <c r="L565" s="23">
        <f>VLOOKUP($A565,Data!AL$7:AO$800,4,0)</f>
        <v>267.20259051855811</v>
      </c>
      <c r="M565" s="23">
        <f>VLOOKUP($A565,Data!AG$7:AJ$800,4,0)</f>
        <v>26.957361695044273</v>
      </c>
      <c r="N565" s="23">
        <f>VLOOKUP($A565,Data!AQ$7:AU$800,5,0)</f>
        <v>27.140885433657626</v>
      </c>
      <c r="O565" s="24">
        <f>VLOOKUP($A565,Data!AQ$7:AW$800,7,0)</f>
        <v>27.06010055273239</v>
      </c>
      <c r="P565" s="32">
        <f t="shared" si="517"/>
        <v>-1.4391946490294405E-2</v>
      </c>
      <c r="Q565" s="33">
        <f t="shared" si="504"/>
        <v>-1.4323142344666251E-2</v>
      </c>
      <c r="R565" s="33">
        <f t="shared" si="505"/>
        <v>-1.4295525625645067E-2</v>
      </c>
      <c r="S565" s="34">
        <f t="shared" si="518"/>
        <v>-1.4309988755342468E-2</v>
      </c>
      <c r="T565" s="33">
        <f t="shared" si="519"/>
        <v>-1.4314070313997784E-2</v>
      </c>
      <c r="U565" s="33">
        <f t="shared" si="551"/>
        <v>-1.4314465551767408E-2</v>
      </c>
      <c r="V565" s="33" t="e">
        <f t="shared" si="552"/>
        <v>#N/A</v>
      </c>
      <c r="W565" s="33">
        <f t="shared" si="553"/>
        <v>-1.4253563390847601E-2</v>
      </c>
      <c r="X565" s="33">
        <f t="shared" si="554"/>
        <v>-1.4298321523054436E-2</v>
      </c>
      <c r="Y565" s="33">
        <f t="shared" si="555"/>
        <v>-1.4268070851073067E-2</v>
      </c>
      <c r="Z565" s="33">
        <f t="shared" si="556"/>
        <v>-1.4292361612116999E-2</v>
      </c>
      <c r="AA565" s="33">
        <f t="shared" si="557"/>
        <v>-1.433901295719564E-2</v>
      </c>
      <c r="AB565" s="33">
        <f t="shared" si="558"/>
        <v>-1.4311477550690954E-2</v>
      </c>
      <c r="AC565" s="35">
        <f t="shared" si="559"/>
        <v>-1.4732969023210862E-2</v>
      </c>
      <c r="AD565" s="32">
        <f t="shared" si="520"/>
        <v>9.0720306684666241E-6</v>
      </c>
      <c r="AE565" s="33">
        <f t="shared" si="521"/>
        <v>8.6767928988429333E-6</v>
      </c>
      <c r="AF565" s="33" t="e">
        <f t="shared" si="522"/>
        <v>#N/A</v>
      </c>
      <c r="AG565" s="33">
        <f t="shared" si="523"/>
        <v>6.9578953818649758E-5</v>
      </c>
      <c r="AH565" s="33">
        <f t="shared" si="524"/>
        <v>2.4820821611815092E-5</v>
      </c>
      <c r="AI565" s="33">
        <f t="shared" si="525"/>
        <v>5.5071493593183973E-5</v>
      </c>
      <c r="AJ565" s="33">
        <f t="shared" si="526"/>
        <v>3.078073254925151E-5</v>
      </c>
      <c r="AK565" s="33">
        <f t="shared" si="527"/>
        <v>-1.5870612529389483E-5</v>
      </c>
      <c r="AL565" s="33">
        <f t="shared" si="528"/>
        <v>1.1664793975296739E-5</v>
      </c>
      <c r="AM565" s="35">
        <f t="shared" si="529"/>
        <v>-4.0982667854461141E-4</v>
      </c>
      <c r="AN565" s="52">
        <f t="shared" si="530"/>
        <v>-1.8544688352717387E-5</v>
      </c>
      <c r="AO565" s="34">
        <f t="shared" si="531"/>
        <v>-1.8939926122341078E-5</v>
      </c>
      <c r="AP565" s="34" t="e">
        <f t="shared" si="532"/>
        <v>#N/A</v>
      </c>
      <c r="AQ565" s="34">
        <f t="shared" si="533"/>
        <v>4.1962234797465747E-5</v>
      </c>
      <c r="AR565" s="34">
        <f t="shared" si="534"/>
        <v>-2.7958974093689193E-6</v>
      </c>
      <c r="AS565" s="34">
        <f t="shared" si="535"/>
        <v>2.7454774571999963E-5</v>
      </c>
      <c r="AT565" s="34">
        <f t="shared" si="536"/>
        <v>3.1640135280674997E-6</v>
      </c>
      <c r="AU565" s="34">
        <f t="shared" si="537"/>
        <v>-4.3487331550573494E-5</v>
      </c>
      <c r="AV565" s="34">
        <f t="shared" si="538"/>
        <v>-1.5951925045887272E-5</v>
      </c>
      <c r="AW565" s="53">
        <f t="shared" si="539"/>
        <v>-4.3744339756579542E-4</v>
      </c>
      <c r="AX565" s="52">
        <f t="shared" si="540"/>
        <v>-4.0815586552778171E-6</v>
      </c>
      <c r="AY565" s="34">
        <f t="shared" si="541"/>
        <v>-4.476796424901508E-6</v>
      </c>
      <c r="AZ565" s="34" t="e">
        <f t="shared" si="542"/>
        <v>#N/A</v>
      </c>
      <c r="BA565" s="34">
        <f t="shared" si="543"/>
        <v>5.6425364494905317E-5</v>
      </c>
      <c r="BB565" s="34">
        <f t="shared" si="544"/>
        <v>1.166723228807065E-5</v>
      </c>
      <c r="BC565" s="34">
        <f t="shared" si="545"/>
        <v>4.1917904269439532E-5</v>
      </c>
      <c r="BD565" s="34">
        <f t="shared" si="546"/>
        <v>1.7627143225507069E-5</v>
      </c>
      <c r="BE565" s="34">
        <f t="shared" si="547"/>
        <v>-2.9024201853133924E-5</v>
      </c>
      <c r="BF565" s="34">
        <f t="shared" si="548"/>
        <v>-1.4887953484477023E-6</v>
      </c>
      <c r="BG565" s="53">
        <f t="shared" si="549"/>
        <v>-4.2298026786835585E-4</v>
      </c>
      <c r="BH565" s="32">
        <v>9.0720306684666241E-6</v>
      </c>
      <c r="BI565" s="33">
        <v>8.6767928988429333E-6</v>
      </c>
      <c r="BJ565" s="33"/>
      <c r="BK565" s="33">
        <v>6.9578953818649758E-5</v>
      </c>
      <c r="BL565" s="33">
        <v>2.4820821611815092E-5</v>
      </c>
      <c r="BM565" s="33">
        <v>5.5071493593183973E-5</v>
      </c>
      <c r="BN565" s="33">
        <v>3.078073254925151E-5</v>
      </c>
      <c r="BO565" s="33">
        <v>-1.5870612529389483E-5</v>
      </c>
      <c r="BP565" s="33">
        <v>1.1664793975296739E-5</v>
      </c>
      <c r="BQ565" s="35">
        <v>-4.0982667854461141E-4</v>
      </c>
      <c r="BR565" s="32">
        <v>-1.8544688352717387E-5</v>
      </c>
      <c r="BS565" s="33">
        <v>-1.8939926122341078E-5</v>
      </c>
      <c r="BT565" s="33"/>
      <c r="BU565" s="33">
        <v>4.1962234797465747E-5</v>
      </c>
      <c r="BV565" s="33">
        <v>-2.7958974093689193E-6</v>
      </c>
      <c r="BW565" s="33">
        <v>2.7454774571999963E-5</v>
      </c>
      <c r="BX565" s="33">
        <v>3.1640135280674997E-6</v>
      </c>
      <c r="BY565" s="33">
        <v>-4.3487331550573494E-5</v>
      </c>
      <c r="BZ565" s="33">
        <v>-1.5951925045887272E-5</v>
      </c>
      <c r="CA565" s="35">
        <v>-4.3744339756579542E-4</v>
      </c>
      <c r="CB565" s="52">
        <v>-4.0815586552778171E-6</v>
      </c>
      <c r="CC565" s="34">
        <v>-4.476796424901508E-6</v>
      </c>
      <c r="CD565" s="34"/>
      <c r="CE565" s="34">
        <v>5.6425364494905317E-5</v>
      </c>
      <c r="CF565" s="34">
        <v>1.166723228807065E-5</v>
      </c>
      <c r="CG565" s="34">
        <v>4.1917904269439532E-5</v>
      </c>
      <c r="CH565" s="34">
        <v>1.7627143225507069E-5</v>
      </c>
      <c r="CI565" s="34">
        <v>-2.9024201853133924E-5</v>
      </c>
      <c r="CJ565" s="34">
        <v>-1.4887953484477023E-6</v>
      </c>
      <c r="CK565" s="53">
        <v>-4.2298026786835585E-4</v>
      </c>
      <c r="CL565" s="33">
        <v>0</v>
      </c>
      <c r="CM565" s="33">
        <f t="shared" si="561"/>
        <v>4.5758367903498964E-3</v>
      </c>
      <c r="CN565" s="33">
        <f t="shared" si="507"/>
        <v>2.2820202118378763E-3</v>
      </c>
      <c r="CO565" s="33">
        <f t="shared" si="508"/>
        <v>1.7854261937910731E-3</v>
      </c>
      <c r="CP565" s="33">
        <f t="shared" si="509"/>
        <v>1.8075211241306288E-3</v>
      </c>
      <c r="CQ565" s="33"/>
      <c r="CR565" s="33">
        <f t="shared" si="510"/>
        <v>1.2377173736028979E-3</v>
      </c>
      <c r="CS565" s="33">
        <f t="shared" si="511"/>
        <v>3.8445298619713686E-3</v>
      </c>
      <c r="CT565" s="33">
        <f t="shared" si="512"/>
        <v>4.2271566449980646E-3</v>
      </c>
      <c r="CU565" s="33">
        <f t="shared" si="513"/>
        <v>1.4850449212506778E-3</v>
      </c>
      <c r="CV565" s="33">
        <f t="shared" si="514"/>
        <v>1.6080975561765243E-3</v>
      </c>
      <c r="CW565" s="33">
        <f t="shared" si="515"/>
        <v>3.3002110175193167E-3</v>
      </c>
      <c r="CX565" s="35">
        <f t="shared" si="516"/>
        <v>9.2237541549056168E-4</v>
      </c>
    </row>
    <row r="566" spans="1:102" x14ac:dyDescent="0.3">
      <c r="A566" s="21">
        <v>43390</v>
      </c>
      <c r="B566" s="22">
        <v>2809.21</v>
      </c>
      <c r="C566" s="23">
        <v>4961.8999999999996</v>
      </c>
      <c r="D566" s="23">
        <v>5560.6210000000001</v>
      </c>
      <c r="E566" s="23">
        <f t="shared" si="550"/>
        <v>4930.1885823282546</v>
      </c>
      <c r="F566" s="23">
        <f>VLOOKUP($A566,Data!S$7:T$800,2,0)</f>
        <v>273.67372899999998</v>
      </c>
      <c r="G566" s="23">
        <f>VLOOKUP($A566,Data!V$7:Y$800,4,0)</f>
        <v>26.992416768528035</v>
      </c>
      <c r="H566" s="23" t="e">
        <f>VLOOKUP($A566,Data!P$7:Q$800,2,0)</f>
        <v>#N/A</v>
      </c>
      <c r="I566" s="23">
        <f>VLOOKUP($A566,Data!K$7:N$800,4,0)</f>
        <v>51.400546835826709</v>
      </c>
      <c r="J566" s="23">
        <f>VLOOKUP($A566,Data!AA$7:AB$800,2,0)</f>
        <v>501.63929999999999</v>
      </c>
      <c r="K566" s="23">
        <f>VLOOKUP($A566,Data!AD$7:AE$800,2,0)</f>
        <v>50.686599999999999</v>
      </c>
      <c r="L566" s="23">
        <f>VLOOKUP($A566,Data!AL$7:AO$800,4,0)</f>
        <v>271.07691988221359</v>
      </c>
      <c r="M566" s="23">
        <f>VLOOKUP($A566,Data!AG$7:AJ$800,4,0)</f>
        <v>27.349526915864018</v>
      </c>
      <c r="N566" s="23">
        <f>VLOOKUP($A566,Data!AQ$7:AU$800,5,0)</f>
        <v>27.534951270626568</v>
      </c>
      <c r="O566" s="24">
        <f>VLOOKUP($A566,Data!AQ$7:AW$800,7,0)</f>
        <v>27.464737682235377</v>
      </c>
      <c r="P566" s="32">
        <f t="shared" si="517"/>
        <v>-2.5267623277536178E-4</v>
      </c>
      <c r="Q566" s="33">
        <f t="shared" si="504"/>
        <v>-2.236545967065906E-4</v>
      </c>
      <c r="R566" s="33">
        <f t="shared" si="505"/>
        <v>-2.1198173253267338E-4</v>
      </c>
      <c r="S566" s="34">
        <f t="shared" si="518"/>
        <v>-2.1808590756907664E-4</v>
      </c>
      <c r="T566" s="33">
        <f t="shared" si="519"/>
        <v>-2.1404852662620932E-4</v>
      </c>
      <c r="U566" s="33">
        <f t="shared" si="551"/>
        <v>-2.1425469043923062E-4</v>
      </c>
      <c r="V566" s="33" t="e">
        <f t="shared" si="552"/>
        <v>#N/A</v>
      </c>
      <c r="W566" s="33">
        <f t="shared" si="553"/>
        <v>-3.7495313085866844E-4</v>
      </c>
      <c r="X566" s="33">
        <f t="shared" si="554"/>
        <v>-2.1544705563003586E-4</v>
      </c>
      <c r="Y566" s="33">
        <f t="shared" si="555"/>
        <v>-2.0908452537815592E-4</v>
      </c>
      <c r="Z566" s="33">
        <f t="shared" si="556"/>
        <v>-2.0948918427621255E-4</v>
      </c>
      <c r="AA566" s="33">
        <f t="shared" si="557"/>
        <v>-1.2045162273133236E-4</v>
      </c>
      <c r="AB566" s="33">
        <f t="shared" si="558"/>
        <v>-2.0834545422665496E-4</v>
      </c>
      <c r="AC566" s="35">
        <f t="shared" si="559"/>
        <v>-2.0597837169407107E-3</v>
      </c>
      <c r="AD566" s="32">
        <f t="shared" si="520"/>
        <v>9.6060700803812793E-6</v>
      </c>
      <c r="AE566" s="33">
        <f t="shared" si="521"/>
        <v>9.3999062673599809E-6</v>
      </c>
      <c r="AF566" s="33" t="e">
        <f t="shared" si="522"/>
        <v>#N/A</v>
      </c>
      <c r="AG566" s="33">
        <f t="shared" si="523"/>
        <v>-1.5129853415207783E-4</v>
      </c>
      <c r="AH566" s="33">
        <f t="shared" si="524"/>
        <v>8.2075410765547474E-6</v>
      </c>
      <c r="AI566" s="33">
        <f t="shared" si="525"/>
        <v>1.4570071328434686E-5</v>
      </c>
      <c r="AJ566" s="33">
        <f t="shared" si="526"/>
        <v>1.4165412430378055E-5</v>
      </c>
      <c r="AK566" s="33">
        <f t="shared" si="527"/>
        <v>1.0320297397525824E-4</v>
      </c>
      <c r="AL566" s="33">
        <f t="shared" si="528"/>
        <v>1.5309142479935645E-5</v>
      </c>
      <c r="AM566" s="35">
        <f t="shared" si="529"/>
        <v>-1.8361291202341201E-3</v>
      </c>
      <c r="AN566" s="52">
        <f t="shared" si="530"/>
        <v>-2.0667940935359397E-6</v>
      </c>
      <c r="AO566" s="34">
        <f t="shared" si="531"/>
        <v>-2.2729579065572381E-6</v>
      </c>
      <c r="AP566" s="34" t="e">
        <f t="shared" si="532"/>
        <v>#N/A</v>
      </c>
      <c r="AQ566" s="34">
        <f t="shared" si="533"/>
        <v>-1.6297139832599505E-4</v>
      </c>
      <c r="AR566" s="34">
        <f t="shared" si="534"/>
        <v>-3.4653230973624716E-6</v>
      </c>
      <c r="AS566" s="34">
        <f t="shared" si="535"/>
        <v>2.8972071545174671E-6</v>
      </c>
      <c r="AT566" s="34">
        <f t="shared" si="536"/>
        <v>2.4925482564608359E-6</v>
      </c>
      <c r="AU566" s="34">
        <f t="shared" si="537"/>
        <v>9.153010980134102E-5</v>
      </c>
      <c r="AV566" s="34">
        <f t="shared" si="538"/>
        <v>3.6362783060184256E-6</v>
      </c>
      <c r="AW566" s="53">
        <f t="shared" si="539"/>
        <v>-1.8478019844080373E-3</v>
      </c>
      <c r="AX566" s="52">
        <f t="shared" si="540"/>
        <v>4.0373809427896035E-6</v>
      </c>
      <c r="AY566" s="34">
        <f t="shared" si="541"/>
        <v>3.8312171297683051E-6</v>
      </c>
      <c r="AZ566" s="34" t="e">
        <f t="shared" si="542"/>
        <v>#N/A</v>
      </c>
      <c r="BA566" s="34">
        <f t="shared" si="543"/>
        <v>-1.5686722328966951E-4</v>
      </c>
      <c r="BB566" s="34">
        <f t="shared" si="544"/>
        <v>2.6388519389630716E-6</v>
      </c>
      <c r="BC566" s="34">
        <f t="shared" si="545"/>
        <v>9.0013821908430103E-6</v>
      </c>
      <c r="BD566" s="34">
        <f t="shared" si="546"/>
        <v>8.596723292786379E-6</v>
      </c>
      <c r="BE566" s="34">
        <f t="shared" si="547"/>
        <v>9.7634284837666563E-5</v>
      </c>
      <c r="BF566" s="34">
        <f t="shared" si="548"/>
        <v>9.7404533423439688E-6</v>
      </c>
      <c r="BG566" s="53">
        <f t="shared" si="549"/>
        <v>-1.8416978093717118E-3</v>
      </c>
      <c r="BH566" s="32">
        <v>9.6060700803812793E-6</v>
      </c>
      <c r="BI566" s="33">
        <v>9.3999062673599809E-6</v>
      </c>
      <c r="BJ566" s="33"/>
      <c r="BK566" s="33">
        <v>-1.5129853415207783E-4</v>
      </c>
      <c r="BL566" s="33">
        <v>8.2075410765547474E-6</v>
      </c>
      <c r="BM566" s="33">
        <v>1.4570071328434686E-5</v>
      </c>
      <c r="BN566" s="33">
        <v>1.4165412430378055E-5</v>
      </c>
      <c r="BO566" s="33">
        <v>1.0320297397525824E-4</v>
      </c>
      <c r="BP566" s="33">
        <v>1.5309142479935645E-5</v>
      </c>
      <c r="BQ566" s="35">
        <v>-1.8361291202341201E-3</v>
      </c>
      <c r="BR566" s="32">
        <v>-2.0667940935359397E-6</v>
      </c>
      <c r="BS566" s="33">
        <v>-2.2729579065572381E-6</v>
      </c>
      <c r="BT566" s="33"/>
      <c r="BU566" s="33">
        <v>-1.6297139832599505E-4</v>
      </c>
      <c r="BV566" s="33">
        <v>-3.4653230973624716E-6</v>
      </c>
      <c r="BW566" s="33">
        <v>2.8972071545174671E-6</v>
      </c>
      <c r="BX566" s="33">
        <v>2.4925482564608359E-6</v>
      </c>
      <c r="BY566" s="33">
        <v>9.153010980134102E-5</v>
      </c>
      <c r="BZ566" s="33">
        <v>3.6362783060184256E-6</v>
      </c>
      <c r="CA566" s="35">
        <v>-1.8478019844080373E-3</v>
      </c>
      <c r="CB566" s="52">
        <v>4.0373809427896035E-6</v>
      </c>
      <c r="CC566" s="34">
        <v>3.8312171297683051E-6</v>
      </c>
      <c r="CD566" s="34"/>
      <c r="CE566" s="34">
        <v>-1.5686722328966951E-4</v>
      </c>
      <c r="CF566" s="34">
        <v>2.6388519389630716E-6</v>
      </c>
      <c r="CG566" s="34">
        <v>9.0013821908430103E-6</v>
      </c>
      <c r="CH566" s="34">
        <v>8.596723292786379E-6</v>
      </c>
      <c r="CI566" s="34">
        <v>9.7634284837666563E-5</v>
      </c>
      <c r="CJ566" s="34">
        <v>9.7404533423439688E-6</v>
      </c>
      <c r="CK566" s="53">
        <v>-1.8416978093717118E-3</v>
      </c>
      <c r="CL566" s="33">
        <v>0</v>
      </c>
      <c r="CM566" s="33">
        <f t="shared" si="561"/>
        <v>4.5476913478350589E-3</v>
      </c>
      <c r="CN566" s="33">
        <f t="shared" si="507"/>
        <v>2.2686452096258858E-3</v>
      </c>
      <c r="CO566" s="33">
        <f t="shared" si="508"/>
        <v>1.7762059869925739E-3</v>
      </c>
      <c r="CP566" s="33">
        <f t="shared" si="509"/>
        <v>1.7987024126029372E-3</v>
      </c>
      <c r="CQ566" s="33"/>
      <c r="CR566" s="33">
        <f t="shared" si="510"/>
        <v>1.1670449670779792E-3</v>
      </c>
      <c r="CS566" s="33">
        <f t="shared" si="511"/>
        <v>3.8192521876552199E-3</v>
      </c>
      <c r="CT566" s="33">
        <f t="shared" si="512"/>
        <v>4.1710518483610848E-3</v>
      </c>
      <c r="CU566" s="33">
        <f t="shared" si="513"/>
        <v>1.4537715069855572E-3</v>
      </c>
      <c r="CV566" s="33">
        <f t="shared" si="514"/>
        <v>1.6242249409785803E-3</v>
      </c>
      <c r="CW566" s="33">
        <f t="shared" si="515"/>
        <v>3.2883378040342581E-3</v>
      </c>
      <c r="CX566" s="35">
        <f t="shared" si="516"/>
        <v>1.3387140117295804E-3</v>
      </c>
    </row>
    <row r="567" spans="1:102" x14ac:dyDescent="0.3">
      <c r="A567" s="21">
        <v>43389</v>
      </c>
      <c r="B567" s="22">
        <v>2809.92</v>
      </c>
      <c r="C567" s="23">
        <v>4963.01</v>
      </c>
      <c r="D567" s="23">
        <v>5561.8</v>
      </c>
      <c r="E567" s="23">
        <f t="shared" si="550"/>
        <v>4931.2640215178499</v>
      </c>
      <c r="F567" s="23">
        <f>VLOOKUP($A567,Data!S$7:T$800,2,0)</f>
        <v>273.73232100000001</v>
      </c>
      <c r="G567" s="23">
        <f>VLOOKUP($A567,Data!V$7:Y$800,4,0)</f>
        <v>26.998201259781364</v>
      </c>
      <c r="H567" s="23" t="e">
        <f>VLOOKUP($A567,Data!P$7:Q$800,2,0)</f>
        <v>#N/A</v>
      </c>
      <c r="I567" s="23">
        <f>VLOOKUP($A567,Data!K$7:N$800,4,0)</f>
        <v>51.419826860896414</v>
      </c>
      <c r="J567" s="23">
        <f>VLOOKUP($A567,Data!AA$7:AB$800,2,0)</f>
        <v>501.74740000000003</v>
      </c>
      <c r="K567" s="23">
        <f>VLOOKUP($A567,Data!AD$7:AE$800,2,0)</f>
        <v>50.697200000000002</v>
      </c>
      <c r="L567" s="23">
        <f>VLOOKUP($A567,Data!AL$7:AO$800,4,0)</f>
        <v>271.13371946393386</v>
      </c>
      <c r="M567" s="23">
        <f>VLOOKUP($A567,Data!AG$7:AJ$800,4,0)</f>
        <v>27.352821607612935</v>
      </c>
      <c r="N567" s="23">
        <f>VLOOKUP($A567,Data!AQ$7:AU$800,5,0)</f>
        <v>27.540689248037665</v>
      </c>
      <c r="O567" s="24">
        <f>VLOOKUP($A567,Data!AQ$7:AW$800,7,0)</f>
        <v>27.521425867103428</v>
      </c>
      <c r="P567" s="32">
        <f t="shared" si="517"/>
        <v>2.1495643069809001E-2</v>
      </c>
      <c r="Q567" s="33">
        <f t="shared" si="504"/>
        <v>2.1514959411174095E-2</v>
      </c>
      <c r="R567" s="33">
        <f t="shared" si="505"/>
        <v>2.1523476507880446E-2</v>
      </c>
      <c r="S567" s="34">
        <f t="shared" si="518"/>
        <v>2.151930149216973E-2</v>
      </c>
      <c r="T567" s="33">
        <f t="shared" si="519"/>
        <v>2.1523637372520943E-2</v>
      </c>
      <c r="U567" s="33">
        <f t="shared" si="551"/>
        <v>2.1523236824411596E-2</v>
      </c>
      <c r="V567" s="33" t="e">
        <f t="shared" si="552"/>
        <v>#N/A</v>
      </c>
      <c r="W567" s="33">
        <f t="shared" si="553"/>
        <v>2.1643363340356325E-2</v>
      </c>
      <c r="X567" s="33">
        <f t="shared" si="554"/>
        <v>2.1522007474709115E-2</v>
      </c>
      <c r="Y567" s="33">
        <f t="shared" si="555"/>
        <v>2.1525764222056099E-2</v>
      </c>
      <c r="Z567" s="33">
        <f t="shared" si="556"/>
        <v>2.1482515165464067E-2</v>
      </c>
      <c r="AA567" s="33">
        <f t="shared" si="557"/>
        <v>2.1488566331201886E-2</v>
      </c>
      <c r="AB567" s="33">
        <f t="shared" si="558"/>
        <v>2.152561869581282E-2</v>
      </c>
      <c r="AC567" s="35">
        <f t="shared" si="559"/>
        <v>2.1181279751071092E-2</v>
      </c>
      <c r="AD567" s="32">
        <f t="shared" si="520"/>
        <v>8.6779613468479511E-6</v>
      </c>
      <c r="AE567" s="33">
        <f t="shared" si="521"/>
        <v>8.2774132375007525E-6</v>
      </c>
      <c r="AF567" s="33" t="e">
        <f t="shared" si="522"/>
        <v>#N/A</v>
      </c>
      <c r="AG567" s="33">
        <f t="shared" si="523"/>
        <v>1.2840392918223031E-4</v>
      </c>
      <c r="AH567" s="33">
        <f t="shared" si="524"/>
        <v>7.0480635350200771E-6</v>
      </c>
      <c r="AI567" s="33">
        <f t="shared" si="525"/>
        <v>1.0804810882003579E-5</v>
      </c>
      <c r="AJ567" s="33">
        <f t="shared" si="526"/>
        <v>-3.2444245710028241E-5</v>
      </c>
      <c r="AK567" s="33">
        <f t="shared" si="527"/>
        <v>-2.6393079972208966E-5</v>
      </c>
      <c r="AL567" s="33">
        <f t="shared" si="528"/>
        <v>1.0659284638725453E-5</v>
      </c>
      <c r="AM567" s="35">
        <f t="shared" si="529"/>
        <v>-3.3367966010300343E-4</v>
      </c>
      <c r="AN567" s="52">
        <f t="shared" si="530"/>
        <v>1.6086464049713811E-7</v>
      </c>
      <c r="AO567" s="34">
        <f t="shared" si="531"/>
        <v>-2.3968346885006042E-7</v>
      </c>
      <c r="AP567" s="34" t="e">
        <f t="shared" si="532"/>
        <v>#N/A</v>
      </c>
      <c r="AQ567" s="34">
        <f t="shared" si="533"/>
        <v>1.198868324758795E-4</v>
      </c>
      <c r="AR567" s="34">
        <f t="shared" si="534"/>
        <v>-1.4690331713307359E-6</v>
      </c>
      <c r="AS567" s="34">
        <f t="shared" si="535"/>
        <v>2.2877141756527664E-6</v>
      </c>
      <c r="AT567" s="34">
        <f t="shared" si="536"/>
        <v>-4.0961342416379054E-5</v>
      </c>
      <c r="AU567" s="34">
        <f t="shared" si="537"/>
        <v>-3.4910176678559779E-5</v>
      </c>
      <c r="AV567" s="34">
        <f t="shared" si="538"/>
        <v>2.1421879323746396E-6</v>
      </c>
      <c r="AW567" s="53">
        <f t="shared" si="539"/>
        <v>-3.4219675680935424E-4</v>
      </c>
      <c r="AX567" s="52">
        <f t="shared" si="540"/>
        <v>4.3358803512028032E-6</v>
      </c>
      <c r="AY567" s="34">
        <f t="shared" si="541"/>
        <v>3.9353322418556047E-6</v>
      </c>
      <c r="AZ567" s="34" t="e">
        <f t="shared" si="542"/>
        <v>#N/A</v>
      </c>
      <c r="BA567" s="34">
        <f t="shared" si="543"/>
        <v>1.2406184818658517E-4</v>
      </c>
      <c r="BB567" s="34">
        <f t="shared" si="544"/>
        <v>2.7059825393749293E-6</v>
      </c>
      <c r="BC567" s="34">
        <f t="shared" si="545"/>
        <v>6.4627298863584315E-6</v>
      </c>
      <c r="BD567" s="34">
        <f t="shared" si="546"/>
        <v>-3.6786326705673389E-5</v>
      </c>
      <c r="BE567" s="34">
        <f t="shared" si="547"/>
        <v>-3.0735160967854114E-5</v>
      </c>
      <c r="BF567" s="34">
        <f t="shared" si="548"/>
        <v>6.3172036430803047E-6</v>
      </c>
      <c r="BG567" s="53">
        <f t="shared" si="549"/>
        <v>-3.3802174109864858E-4</v>
      </c>
      <c r="BH567" s="32">
        <v>8.6779613468479511E-6</v>
      </c>
      <c r="BI567" s="33">
        <v>8.2774132375007525E-6</v>
      </c>
      <c r="BJ567" s="33"/>
      <c r="BK567" s="33">
        <v>1.2840392918223031E-4</v>
      </c>
      <c r="BL567" s="33">
        <v>7.0480635350200771E-6</v>
      </c>
      <c r="BM567" s="33">
        <v>1.0804810882003579E-5</v>
      </c>
      <c r="BN567" s="33">
        <v>-3.2444245710028241E-5</v>
      </c>
      <c r="BO567" s="33">
        <v>-2.6393079972208966E-5</v>
      </c>
      <c r="BP567" s="33">
        <v>1.0659284638725453E-5</v>
      </c>
      <c r="BQ567" s="35">
        <v>-3.3367966010300343E-4</v>
      </c>
      <c r="BR567" s="32">
        <v>1.6086464049713811E-7</v>
      </c>
      <c r="BS567" s="33">
        <v>-2.3968346885006042E-7</v>
      </c>
      <c r="BT567" s="33"/>
      <c r="BU567" s="33">
        <v>1.198868324758795E-4</v>
      </c>
      <c r="BV567" s="33">
        <v>-1.4690331713307359E-6</v>
      </c>
      <c r="BW567" s="33">
        <v>2.2877141756527664E-6</v>
      </c>
      <c r="BX567" s="33">
        <v>-4.0961342416379054E-5</v>
      </c>
      <c r="BY567" s="33">
        <v>-3.4910176678559779E-5</v>
      </c>
      <c r="BZ567" s="33">
        <v>2.1421879323746396E-6</v>
      </c>
      <c r="CA567" s="35">
        <v>-3.4219675680935424E-4</v>
      </c>
      <c r="CB567" s="52">
        <v>4.3358803512028032E-6</v>
      </c>
      <c r="CC567" s="34">
        <v>3.9353322418556047E-6</v>
      </c>
      <c r="CD567" s="34"/>
      <c r="CE567" s="34">
        <v>1.2406184818658517E-4</v>
      </c>
      <c r="CF567" s="34">
        <v>2.7059825393749293E-6</v>
      </c>
      <c r="CG567" s="34">
        <v>6.4627298863584315E-6</v>
      </c>
      <c r="CH567" s="34">
        <v>-3.6786326705673389E-5</v>
      </c>
      <c r="CI567" s="34">
        <v>-3.0735160967854114E-5</v>
      </c>
      <c r="CJ567" s="34">
        <v>6.3172036430803047E-6</v>
      </c>
      <c r="CK567" s="53">
        <v>-3.3802174109864858E-4</v>
      </c>
      <c r="CL567" s="33">
        <v>0</v>
      </c>
      <c r="CM567" s="33">
        <f t="shared" si="561"/>
        <v>4.5359629128636225E-3</v>
      </c>
      <c r="CN567" s="33">
        <f t="shared" si="507"/>
        <v>2.263062669635163E-3</v>
      </c>
      <c r="CO567" s="33">
        <f t="shared" si="508"/>
        <v>1.7665807942948142E-3</v>
      </c>
      <c r="CP567" s="33">
        <f t="shared" si="509"/>
        <v>1.7892835806725405E-3</v>
      </c>
      <c r="CQ567" s="33"/>
      <c r="CR567" s="33">
        <f t="shared" si="510"/>
        <v>1.3185768907919559E-3</v>
      </c>
      <c r="CS567" s="33">
        <f t="shared" si="511"/>
        <v>3.8110115244827103E-3</v>
      </c>
      <c r="CT567" s="33">
        <f t="shared" si="512"/>
        <v>4.1564179447868277E-3</v>
      </c>
      <c r="CU567" s="33">
        <f t="shared" si="513"/>
        <v>1.4395825288446851E-3</v>
      </c>
      <c r="CV567" s="33">
        <f t="shared" si="514"/>
        <v>1.5208418895025222E-3</v>
      </c>
      <c r="CW567" s="33">
        <f t="shared" si="515"/>
        <v>3.2729751191766798E-3</v>
      </c>
      <c r="CX567" s="35">
        <f t="shared" si="516"/>
        <v>3.1810960923543963E-3</v>
      </c>
    </row>
    <row r="568" spans="1:102" x14ac:dyDescent="0.3">
      <c r="A568" s="21">
        <v>43388</v>
      </c>
      <c r="B568" s="22">
        <v>2750.79</v>
      </c>
      <c r="C568" s="23">
        <v>4858.4799999999996</v>
      </c>
      <c r="D568" s="23">
        <v>5444.6130000000003</v>
      </c>
      <c r="E568" s="23">
        <f t="shared" si="550"/>
        <v>4827.3821300435302</v>
      </c>
      <c r="F568" s="23">
        <f>VLOOKUP($A568,Data!S$7:T$800,2,0)</f>
        <v>267.96474499999999</v>
      </c>
      <c r="G568" s="23">
        <f>VLOOKUP($A568,Data!V$7:Y$800,4,0)</f>
        <v>26.429355972077662</v>
      </c>
      <c r="H568" s="23" t="e">
        <f>VLOOKUP($A568,Data!P$7:Q$800,2,0)</f>
        <v>#N/A</v>
      </c>
      <c r="I568" s="23">
        <f>VLOOKUP($A568,Data!K$7:N$800,4,0)</f>
        <v>50.330505444458225</v>
      </c>
      <c r="J568" s="23">
        <f>VLOOKUP($A568,Data!AA$7:AB$800,2,0)</f>
        <v>491.17630000000003</v>
      </c>
      <c r="K568" s="23">
        <f>VLOOKUP($A568,Data!AD$7:AE$800,2,0)</f>
        <v>49.628900000000002</v>
      </c>
      <c r="L568" s="23">
        <f>VLOOKUP($A568,Data!AL$7:AO$800,4,0)</f>
        <v>265.431581489199</v>
      </c>
      <c r="M568" s="23">
        <f>VLOOKUP($A568,Data!AG$7:AJ$800,4,0)</f>
        <v>26.777413383934253</v>
      </c>
      <c r="N568" s="23">
        <f>VLOOKUP($A568,Data!AQ$7:AU$800,5,0)</f>
        <v>26.960351012242853</v>
      </c>
      <c r="O568" s="24">
        <f>VLOOKUP($A568,Data!AQ$7:AW$800,7,0)</f>
        <v>26.950578132231531</v>
      </c>
      <c r="P568" s="32">
        <f t="shared" si="517"/>
        <v>-5.9050351808552781E-3</v>
      </c>
      <c r="Q568" s="33">
        <f t="shared" si="504"/>
        <v>-5.8887802163176683E-3</v>
      </c>
      <c r="R568" s="33">
        <f t="shared" si="505"/>
        <v>-5.8818728435278134E-3</v>
      </c>
      <c r="S568" s="34">
        <f t="shared" si="518"/>
        <v>-5.8853471941269333E-3</v>
      </c>
      <c r="T568" s="33">
        <f t="shared" si="519"/>
        <v>-5.8899605856965742E-3</v>
      </c>
      <c r="U568" s="33">
        <f t="shared" si="551"/>
        <v>-5.8929235349646225E-3</v>
      </c>
      <c r="V568" s="33" t="e">
        <f t="shared" si="552"/>
        <v>#N/A</v>
      </c>
      <c r="W568" s="33">
        <f t="shared" si="553"/>
        <v>-5.9025133282558651E-3</v>
      </c>
      <c r="X568" s="33">
        <f t="shared" si="554"/>
        <v>-5.887446132772145E-3</v>
      </c>
      <c r="Y568" s="33">
        <f t="shared" si="555"/>
        <v>-5.8811157293805483E-3</v>
      </c>
      <c r="Z568" s="33">
        <f t="shared" si="556"/>
        <v>-5.8655453747250563E-3</v>
      </c>
      <c r="AA568" s="33">
        <f t="shared" si="557"/>
        <v>-5.9284627366620324E-3</v>
      </c>
      <c r="AB568" s="33">
        <f t="shared" si="558"/>
        <v>-5.8523927670738329E-3</v>
      </c>
      <c r="AC568" s="35">
        <f t="shared" si="559"/>
        <v>-5.8774182955043663E-3</v>
      </c>
      <c r="AD568" s="32">
        <f t="shared" si="520"/>
        <v>-1.1803693789058656E-6</v>
      </c>
      <c r="AE568" s="33">
        <f t="shared" si="521"/>
        <v>-4.1433186469541639E-6</v>
      </c>
      <c r="AF568" s="33" t="e">
        <f t="shared" si="522"/>
        <v>#N/A</v>
      </c>
      <c r="AG568" s="33">
        <f t="shared" si="523"/>
        <v>-1.3733111938196707E-5</v>
      </c>
      <c r="AH568" s="33">
        <f t="shared" si="524"/>
        <v>1.3340835455233346E-6</v>
      </c>
      <c r="AI568" s="33">
        <f t="shared" si="525"/>
        <v>7.6644869371200741E-6</v>
      </c>
      <c r="AJ568" s="33">
        <f t="shared" si="526"/>
        <v>2.3234841592612021E-5</v>
      </c>
      <c r="AK568" s="33">
        <f t="shared" si="527"/>
        <v>-3.9682520344364036E-5</v>
      </c>
      <c r="AL568" s="33">
        <f t="shared" si="528"/>
        <v>3.6387449243835412E-5</v>
      </c>
      <c r="AM568" s="35">
        <f t="shared" si="529"/>
        <v>1.1361920813302007E-5</v>
      </c>
      <c r="AN568" s="52">
        <f t="shared" si="530"/>
        <v>-8.0877421687608475E-6</v>
      </c>
      <c r="AO568" s="34">
        <f t="shared" si="531"/>
        <v>-1.1050691436809146E-5</v>
      </c>
      <c r="AP568" s="34" t="e">
        <f t="shared" si="532"/>
        <v>#N/A</v>
      </c>
      <c r="AQ568" s="34">
        <f t="shared" si="533"/>
        <v>-2.0640484728051689E-5</v>
      </c>
      <c r="AR568" s="34">
        <f t="shared" si="534"/>
        <v>-5.5732892443316473E-6</v>
      </c>
      <c r="AS568" s="34">
        <f t="shared" si="535"/>
        <v>7.5711414726509219E-7</v>
      </c>
      <c r="AT568" s="34">
        <f t="shared" si="536"/>
        <v>1.6327468802757039E-5</v>
      </c>
      <c r="AU568" s="34">
        <f t="shared" si="537"/>
        <v>-4.6589893134219018E-5</v>
      </c>
      <c r="AV568" s="34">
        <f t="shared" si="538"/>
        <v>2.9480076453980431E-5</v>
      </c>
      <c r="AW568" s="53">
        <f t="shared" si="539"/>
        <v>4.4545480234470247E-6</v>
      </c>
      <c r="AX568" s="52">
        <f t="shared" si="540"/>
        <v>-4.6133915696522365E-6</v>
      </c>
      <c r="AY568" s="34">
        <f t="shared" si="541"/>
        <v>-7.5763408377005348E-6</v>
      </c>
      <c r="AZ568" s="34" t="e">
        <f t="shared" si="542"/>
        <v>#N/A</v>
      </c>
      <c r="BA568" s="34">
        <f t="shared" si="543"/>
        <v>-1.7166134128943078E-5</v>
      </c>
      <c r="BB568" s="34">
        <f t="shared" si="544"/>
        <v>-2.0989386452230363E-6</v>
      </c>
      <c r="BC568" s="34">
        <f t="shared" si="545"/>
        <v>4.2314647463737032E-6</v>
      </c>
      <c r="BD568" s="34">
        <f t="shared" si="546"/>
        <v>1.980181940186565E-5</v>
      </c>
      <c r="BE568" s="34">
        <f t="shared" si="547"/>
        <v>-4.3115542535110407E-5</v>
      </c>
      <c r="BF568" s="34">
        <f t="shared" si="548"/>
        <v>3.2954427053089042E-5</v>
      </c>
      <c r="BG568" s="53">
        <f t="shared" si="549"/>
        <v>7.9288986225556357E-6</v>
      </c>
      <c r="BH568" s="32">
        <v>-1.1803693789058656E-6</v>
      </c>
      <c r="BI568" s="33">
        <v>-4.1433186469541639E-6</v>
      </c>
      <c r="BJ568" s="33"/>
      <c r="BK568" s="33">
        <v>-1.3733111938196707E-5</v>
      </c>
      <c r="BL568" s="33">
        <v>1.3340835455233346E-6</v>
      </c>
      <c r="BM568" s="33">
        <v>7.6644869371200741E-6</v>
      </c>
      <c r="BN568" s="33">
        <v>2.3234841592612021E-5</v>
      </c>
      <c r="BO568" s="33">
        <v>-3.9682520344364036E-5</v>
      </c>
      <c r="BP568" s="33">
        <v>3.6387449243835412E-5</v>
      </c>
      <c r="BQ568" s="35">
        <v>1.1361920813302007E-5</v>
      </c>
      <c r="BR568" s="32">
        <v>-8.0877421687608475E-6</v>
      </c>
      <c r="BS568" s="33">
        <v>-1.1050691436809146E-5</v>
      </c>
      <c r="BT568" s="33"/>
      <c r="BU568" s="33">
        <v>-2.0640484728051689E-5</v>
      </c>
      <c r="BV568" s="33">
        <v>-5.5732892443316473E-6</v>
      </c>
      <c r="BW568" s="33">
        <v>7.5711414726509219E-7</v>
      </c>
      <c r="BX568" s="33">
        <v>1.6327468802757039E-5</v>
      </c>
      <c r="BY568" s="33">
        <v>-4.6589893134219018E-5</v>
      </c>
      <c r="BZ568" s="33">
        <v>2.9480076453980431E-5</v>
      </c>
      <c r="CA568" s="35">
        <v>4.4545480234470247E-6</v>
      </c>
      <c r="CB568" s="52">
        <v>-4.6133915696522365E-6</v>
      </c>
      <c r="CC568" s="34">
        <v>-7.5763408377005348E-6</v>
      </c>
      <c r="CD568" s="34"/>
      <c r="CE568" s="34">
        <v>-1.7166134128943078E-5</v>
      </c>
      <c r="CF568" s="34">
        <v>-2.0989386452230363E-6</v>
      </c>
      <c r="CG568" s="34">
        <v>4.2314647463737032E-6</v>
      </c>
      <c r="CH568" s="34">
        <v>1.980181940186565E-5</v>
      </c>
      <c r="CI568" s="34">
        <v>-4.3115542535110407E-5</v>
      </c>
      <c r="CJ568" s="34">
        <v>3.2954427053089042E-5</v>
      </c>
      <c r="CK568" s="53">
        <v>7.9288986225556357E-6</v>
      </c>
      <c r="CL568" s="33">
        <v>0</v>
      </c>
      <c r="CM568" s="33">
        <f t="shared" si="561"/>
        <v>4.5275874519585813E-3</v>
      </c>
      <c r="CN568" s="33">
        <f t="shared" si="507"/>
        <v>2.2588024394163408E-3</v>
      </c>
      <c r="CO568" s="33">
        <f t="shared" si="508"/>
        <v>1.758070671426859E-3</v>
      </c>
      <c r="CP568" s="33">
        <f t="shared" si="509"/>
        <v>1.7811660718598521E-3</v>
      </c>
      <c r="CQ568" s="33"/>
      <c r="CR568" s="33">
        <f t="shared" si="510"/>
        <v>1.1927274561951418E-3</v>
      </c>
      <c r="CS568" s="33">
        <f t="shared" si="511"/>
        <v>3.80408565922008E-3</v>
      </c>
      <c r="CT568" s="33">
        <f t="shared" si="512"/>
        <v>4.1457968517397692E-3</v>
      </c>
      <c r="CU568" s="33">
        <f t="shared" si="513"/>
        <v>1.4713901725356138E-3</v>
      </c>
      <c r="CV568" s="33">
        <f t="shared" si="514"/>
        <v>1.5467190461788682E-3</v>
      </c>
      <c r="CW568" s="33">
        <f t="shared" si="515"/>
        <v>3.2625062948843375E-3</v>
      </c>
      <c r="CX568" s="35">
        <f t="shared" si="516"/>
        <v>3.5088940394998325E-3</v>
      </c>
    </row>
    <row r="569" spans="1:102" x14ac:dyDescent="0.3">
      <c r="A569" s="21">
        <v>43385</v>
      </c>
      <c r="B569" s="22">
        <v>2767.13</v>
      </c>
      <c r="C569" s="23">
        <v>4887.26</v>
      </c>
      <c r="D569" s="23">
        <v>5476.8270000000002</v>
      </c>
      <c r="E569" s="23">
        <f t="shared" si="550"/>
        <v>4855.9611473569166</v>
      </c>
      <c r="F569" s="23">
        <f>VLOOKUP($A569,Data!S$7:T$800,2,0)</f>
        <v>269.55239799999998</v>
      </c>
      <c r="G569" s="23">
        <f>VLOOKUP($A569,Data!V$7:Y$800,4,0)</f>
        <v>26.586025386780587</v>
      </c>
      <c r="H569" s="23" t="e">
        <f>VLOOKUP($A569,Data!P$7:Q$800,2,0)</f>
        <v>#N/A</v>
      </c>
      <c r="I569" s="23">
        <f>VLOOKUP($A569,Data!K$7:N$800,4,0)</f>
        <v>50.629345833038613</v>
      </c>
      <c r="J569" s="23">
        <f>VLOOKUP($A569,Data!AA$7:AB$800,2,0)</f>
        <v>494.08519999999999</v>
      </c>
      <c r="K569" s="23">
        <f>VLOOKUP($A569,Data!AD$7:AE$800,2,0)</f>
        <v>49.922499999999999</v>
      </c>
      <c r="L569" s="23">
        <f>VLOOKUP($A569,Data!AL$7:AO$800,4,0)</f>
        <v>266.99766842831104</v>
      </c>
      <c r="M569" s="23">
        <f>VLOOKUP($A569,Data!AG$7:AJ$800,4,0)</f>
        <v>26.937109031058284</v>
      </c>
      <c r="N569" s="23">
        <f>VLOOKUP($A569,Data!AQ$7:AU$800,5,0)</f>
        <v>27.119062416981823</v>
      </c>
      <c r="O569" s="24">
        <f>VLOOKUP($A569,Data!AQ$7:AW$800,7,0)</f>
        <v>27.109914439346905</v>
      </c>
      <c r="P569" s="32">
        <f t="shared" si="517"/>
        <v>1.4206284338267983E-2</v>
      </c>
      <c r="Q569" s="33">
        <f t="shared" si="504"/>
        <v>1.4280525895256968E-2</v>
      </c>
      <c r="R569" s="33">
        <f t="shared" si="505"/>
        <v>1.4313626716349948E-2</v>
      </c>
      <c r="S569" s="34">
        <f t="shared" si="518"/>
        <v>1.4297525359637653E-2</v>
      </c>
      <c r="T569" s="33">
        <f t="shared" si="519"/>
        <v>1.4282952413800398E-2</v>
      </c>
      <c r="U569" s="33">
        <f t="shared" si="551"/>
        <v>1.4282437046658991E-2</v>
      </c>
      <c r="V569" s="33" t="e">
        <f t="shared" si="552"/>
        <v>#N/A</v>
      </c>
      <c r="W569" s="33">
        <f t="shared" si="553"/>
        <v>1.4291232135960064E-2</v>
      </c>
      <c r="X569" s="33">
        <f t="shared" si="554"/>
        <v>1.4310187851110934E-2</v>
      </c>
      <c r="Y569" s="33">
        <f t="shared" si="555"/>
        <v>1.4293260732643809E-2</v>
      </c>
      <c r="Z569" s="33">
        <f t="shared" si="556"/>
        <v>1.4264189732992483E-2</v>
      </c>
      <c r="AA569" s="33">
        <f t="shared" si="557"/>
        <v>1.4270076987630942E-2</v>
      </c>
      <c r="AB569" s="33">
        <f t="shared" si="558"/>
        <v>1.4292142242607664E-2</v>
      </c>
      <c r="AC569" s="35">
        <f t="shared" si="559"/>
        <v>1.1159683761176487E-2</v>
      </c>
      <c r="AD569" s="32">
        <f t="shared" si="520"/>
        <v>2.4265185434302339E-6</v>
      </c>
      <c r="AE569" s="33">
        <f t="shared" si="521"/>
        <v>1.9111514020231368E-6</v>
      </c>
      <c r="AF569" s="33" t="e">
        <f t="shared" si="522"/>
        <v>#N/A</v>
      </c>
      <c r="AG569" s="33">
        <f t="shared" si="523"/>
        <v>1.070624070309556E-5</v>
      </c>
      <c r="AH569" s="33">
        <f t="shared" si="524"/>
        <v>2.9661955853965694E-5</v>
      </c>
      <c r="AI569" s="33">
        <f t="shared" si="525"/>
        <v>1.273483738684078E-5</v>
      </c>
      <c r="AJ569" s="33">
        <f t="shared" si="526"/>
        <v>-1.633616226448531E-5</v>
      </c>
      <c r="AK569" s="33">
        <f t="shared" si="527"/>
        <v>-1.0448907626026127E-5</v>
      </c>
      <c r="AL569" s="33">
        <f t="shared" si="528"/>
        <v>1.1616347350695833E-5</v>
      </c>
      <c r="AM569" s="35">
        <f t="shared" si="529"/>
        <v>-3.1208421340804815E-3</v>
      </c>
      <c r="AN569" s="52">
        <f t="shared" si="530"/>
        <v>-3.0674302549549282E-5</v>
      </c>
      <c r="AO569" s="34">
        <f t="shared" si="531"/>
        <v>-3.1189669690956379E-5</v>
      </c>
      <c r="AP569" s="34" t="e">
        <f t="shared" si="532"/>
        <v>#N/A</v>
      </c>
      <c r="AQ569" s="34">
        <f t="shared" si="533"/>
        <v>-2.2394580389883956E-5</v>
      </c>
      <c r="AR569" s="34">
        <f t="shared" si="534"/>
        <v>-3.4388652390138219E-6</v>
      </c>
      <c r="AS569" s="34">
        <f t="shared" si="535"/>
        <v>-2.0365983706138735E-5</v>
      </c>
      <c r="AT569" s="34">
        <f t="shared" si="536"/>
        <v>-4.9436983357464825E-5</v>
      </c>
      <c r="AU569" s="34">
        <f t="shared" si="537"/>
        <v>-4.3549728719005643E-5</v>
      </c>
      <c r="AV569" s="34">
        <f t="shared" si="538"/>
        <v>-2.1484473742283683E-5</v>
      </c>
      <c r="AW569" s="53">
        <f t="shared" si="539"/>
        <v>-3.153942955173461E-3</v>
      </c>
      <c r="AX569" s="52">
        <f t="shared" si="540"/>
        <v>-1.4572945837176832E-5</v>
      </c>
      <c r="AY569" s="34">
        <f t="shared" si="541"/>
        <v>-1.5088312978583929E-5</v>
      </c>
      <c r="AZ569" s="34" t="e">
        <f t="shared" si="542"/>
        <v>#N/A</v>
      </c>
      <c r="BA569" s="34">
        <f t="shared" si="543"/>
        <v>-6.2932236775115058E-6</v>
      </c>
      <c r="BB569" s="34">
        <f t="shared" si="544"/>
        <v>1.2662491473358628E-5</v>
      </c>
      <c r="BC569" s="34">
        <f t="shared" si="545"/>
        <v>-4.2646269937662851E-6</v>
      </c>
      <c r="BD569" s="34">
        <f t="shared" si="546"/>
        <v>-3.3335626645092375E-5</v>
      </c>
      <c r="BE569" s="34">
        <f t="shared" si="547"/>
        <v>-2.7448372006633193E-5</v>
      </c>
      <c r="BF569" s="34">
        <f t="shared" si="548"/>
        <v>-5.383117029911233E-6</v>
      </c>
      <c r="BG569" s="53">
        <f t="shared" si="549"/>
        <v>-3.1378415984610886E-3</v>
      </c>
      <c r="BH569" s="32">
        <v>2.4265185434302339E-6</v>
      </c>
      <c r="BI569" s="33">
        <v>1.9111514020231368E-6</v>
      </c>
      <c r="BJ569" s="33"/>
      <c r="BK569" s="33">
        <v>1.070624070309556E-5</v>
      </c>
      <c r="BL569" s="33">
        <v>2.9661955853965694E-5</v>
      </c>
      <c r="BM569" s="33">
        <v>1.273483738684078E-5</v>
      </c>
      <c r="BN569" s="33">
        <v>-1.633616226448531E-5</v>
      </c>
      <c r="BO569" s="33">
        <v>-1.0448907626026127E-5</v>
      </c>
      <c r="BP569" s="33">
        <v>1.1616347350695833E-5</v>
      </c>
      <c r="BQ569" s="35">
        <v>-3.1208421340804815E-3</v>
      </c>
      <c r="BR569" s="32">
        <v>-3.0674302549549282E-5</v>
      </c>
      <c r="BS569" s="33">
        <v>-3.1189669690956379E-5</v>
      </c>
      <c r="BT569" s="33"/>
      <c r="BU569" s="33">
        <v>-2.2394580389883956E-5</v>
      </c>
      <c r="BV569" s="33">
        <v>-3.4388652390138219E-6</v>
      </c>
      <c r="BW569" s="33">
        <v>-2.0365983706138735E-5</v>
      </c>
      <c r="BX569" s="33">
        <v>-4.9436983357464825E-5</v>
      </c>
      <c r="BY569" s="33">
        <v>-4.3549728719005643E-5</v>
      </c>
      <c r="BZ569" s="33">
        <v>-2.1484473742283683E-5</v>
      </c>
      <c r="CA569" s="35">
        <v>-3.153942955173461E-3</v>
      </c>
      <c r="CB569" s="52">
        <v>-1.4572945837176832E-5</v>
      </c>
      <c r="CC569" s="34">
        <v>-1.5088312978583929E-5</v>
      </c>
      <c r="CD569" s="34"/>
      <c r="CE569" s="34">
        <v>-6.2932236775115058E-6</v>
      </c>
      <c r="CF569" s="34">
        <v>1.2662491473358628E-5</v>
      </c>
      <c r="CG569" s="34">
        <v>-4.2646269937662851E-6</v>
      </c>
      <c r="CH569" s="34">
        <v>-3.3335626645092375E-5</v>
      </c>
      <c r="CI569" s="34">
        <v>-2.7448372006633193E-5</v>
      </c>
      <c r="CJ569" s="34">
        <v>-5.383117029911233E-6</v>
      </c>
      <c r="CK569" s="53">
        <v>-3.1378415984610886E-3</v>
      </c>
      <c r="CL569" s="33">
        <v>0</v>
      </c>
      <c r="CM569" s="33">
        <f t="shared" si="561"/>
        <v>4.5206077517250254E-3</v>
      </c>
      <c r="CN569" s="33">
        <f t="shared" si="507"/>
        <v>2.2553412926564764E-3</v>
      </c>
      <c r="CO569" s="33">
        <f t="shared" si="508"/>
        <v>1.7592601217943926E-3</v>
      </c>
      <c r="CP569" s="33">
        <f t="shared" si="509"/>
        <v>1.7853413751887093E-3</v>
      </c>
      <c r="CQ569" s="33"/>
      <c r="CR569" s="33">
        <f t="shared" si="510"/>
        <v>1.2065585864236006E-3</v>
      </c>
      <c r="CS569" s="33">
        <f t="shared" si="511"/>
        <v>3.8027385697900762E-3</v>
      </c>
      <c r="CT569" s="33">
        <f t="shared" si="512"/>
        <v>4.1380550590177645E-3</v>
      </c>
      <c r="CU569" s="33">
        <f t="shared" si="513"/>
        <v>1.4479838525940369E-3</v>
      </c>
      <c r="CV569" s="33">
        <f t="shared" si="514"/>
        <v>1.5866999696481088E-3</v>
      </c>
      <c r="CW569" s="33">
        <f t="shared" si="515"/>
        <v>3.2257852252359775E-3</v>
      </c>
      <c r="CX569" s="35">
        <f t="shared" si="516"/>
        <v>3.4974248416368425E-3</v>
      </c>
    </row>
    <row r="570" spans="1:102" x14ac:dyDescent="0.3">
      <c r="A570" s="21">
        <v>43384</v>
      </c>
      <c r="B570" s="22">
        <v>2728.37</v>
      </c>
      <c r="C570" s="23">
        <v>4818.45</v>
      </c>
      <c r="D570" s="23">
        <v>5399.54</v>
      </c>
      <c r="E570" s="23">
        <f t="shared" si="550"/>
        <v>4787.5115791445387</v>
      </c>
      <c r="F570" s="23">
        <f>VLOOKUP($A570,Data!S$7:T$800,2,0)</f>
        <v>265.75660900000003</v>
      </c>
      <c r="G570" s="23">
        <f>VLOOKUP($A570,Data!V$7:Y$800,4,0)</f>
        <v>26.21165901698205</v>
      </c>
      <c r="H570" s="23" t="e">
        <f>VLOOKUP($A570,Data!P$7:Q$800,2,0)</f>
        <v>#N/A</v>
      </c>
      <c r="I570" s="23">
        <f>VLOOKUP($A570,Data!K$7:N$800,4,0)</f>
        <v>49.915984905459617</v>
      </c>
      <c r="J570" s="23">
        <f>VLOOKUP($A570,Data!AA$7:AB$800,2,0)</f>
        <v>487.11450000000002</v>
      </c>
      <c r="K570" s="23">
        <f>VLOOKUP($A570,Data!AD$7:AE$800,2,0)</f>
        <v>49.219000000000001</v>
      </c>
      <c r="L570" s="23">
        <f>VLOOKUP($A570,Data!AL$7:AO$800,4,0)</f>
        <v>263.24272426358544</v>
      </c>
      <c r="M570" s="23">
        <f>VLOOKUP($A570,Data!AG$7:AJ$800,4,0)</f>
        <v>26.558122577234212</v>
      </c>
      <c r="N570" s="23">
        <f>VLOOKUP($A570,Data!AQ$7:AU$800,5,0)</f>
        <v>26.736934348146843</v>
      </c>
      <c r="O570" s="24">
        <f>VLOOKUP($A570,Data!AQ$7:AW$800,7,0)</f>
        <v>26.810715334799617</v>
      </c>
      <c r="P570" s="32">
        <f t="shared" si="517"/>
        <v>-2.0573073719881707E-2</v>
      </c>
      <c r="Q570" s="33">
        <f t="shared" si="504"/>
        <v>-2.0570569044545794E-2</v>
      </c>
      <c r="R570" s="33">
        <f t="shared" si="505"/>
        <v>-2.0569609059704841E-2</v>
      </c>
      <c r="S570" s="34">
        <f t="shared" si="518"/>
        <v>-2.0570128758731369E-2</v>
      </c>
      <c r="T570" s="33">
        <f t="shared" si="519"/>
        <v>-2.0546799183235542E-2</v>
      </c>
      <c r="U570" s="33">
        <f t="shared" si="551"/>
        <v>-2.054650670345004E-2</v>
      </c>
      <c r="V570" s="33" t="e">
        <f t="shared" si="552"/>
        <v>#N/A</v>
      </c>
      <c r="W570" s="33">
        <f t="shared" si="553"/>
        <v>-2.0616606771325818E-2</v>
      </c>
      <c r="X570" s="33">
        <f t="shared" si="554"/>
        <v>-2.0572591084439762E-2</v>
      </c>
      <c r="Y570" s="33">
        <f t="shared" si="555"/>
        <v>-2.051351448164962E-2</v>
      </c>
      <c r="Z570" s="33">
        <f t="shared" si="556"/>
        <v>-2.0542334568222298E-2</v>
      </c>
      <c r="AA570" s="33">
        <f t="shared" si="557"/>
        <v>-2.0524421667327819E-2</v>
      </c>
      <c r="AB570" s="33">
        <f t="shared" si="558"/>
        <v>-2.0561846678997076E-2</v>
      </c>
      <c r="AC570" s="35">
        <f t="shared" si="559"/>
        <v>-1.7398976849558823E-2</v>
      </c>
      <c r="AD570" s="32">
        <f t="shared" si="520"/>
        <v>2.3769861310252161E-5</v>
      </c>
      <c r="AE570" s="33">
        <f t="shared" si="521"/>
        <v>2.4062341095754114E-5</v>
      </c>
      <c r="AF570" s="33" t="e">
        <f t="shared" si="522"/>
        <v>#N/A</v>
      </c>
      <c r="AG570" s="33">
        <f t="shared" si="523"/>
        <v>-4.6037726780023824E-5</v>
      </c>
      <c r="AH570" s="33">
        <f t="shared" si="524"/>
        <v>-2.0220398939674311E-6</v>
      </c>
      <c r="AI570" s="33">
        <f t="shared" si="525"/>
        <v>5.7054562896174943E-5</v>
      </c>
      <c r="AJ570" s="33">
        <f t="shared" si="526"/>
        <v>2.8234476323496516E-5</v>
      </c>
      <c r="AK570" s="33">
        <f t="shared" si="527"/>
        <v>4.614737721797546E-5</v>
      </c>
      <c r="AL570" s="33">
        <f t="shared" si="528"/>
        <v>8.7223655487189689E-6</v>
      </c>
      <c r="AM570" s="35">
        <f t="shared" si="529"/>
        <v>3.1715921949869719E-3</v>
      </c>
      <c r="AN570" s="52">
        <f t="shared" si="530"/>
        <v>2.2809876469298551E-5</v>
      </c>
      <c r="AO570" s="34">
        <f t="shared" si="531"/>
        <v>2.3102356254800505E-5</v>
      </c>
      <c r="AP570" s="34" t="e">
        <f t="shared" si="532"/>
        <v>#N/A</v>
      </c>
      <c r="AQ570" s="34">
        <f t="shared" si="533"/>
        <v>-4.6997711620977434E-5</v>
      </c>
      <c r="AR570" s="34">
        <f t="shared" si="534"/>
        <v>-2.9820247349210405E-6</v>
      </c>
      <c r="AS570" s="34">
        <f t="shared" si="535"/>
        <v>5.6094578055221334E-5</v>
      </c>
      <c r="AT570" s="34">
        <f t="shared" si="536"/>
        <v>2.7274491482542906E-5</v>
      </c>
      <c r="AU570" s="34">
        <f t="shared" si="537"/>
        <v>4.5187392377021851E-5</v>
      </c>
      <c r="AV570" s="34">
        <f t="shared" si="538"/>
        <v>7.7623807077653595E-6</v>
      </c>
      <c r="AW570" s="53">
        <f t="shared" si="539"/>
        <v>3.1706322101460183E-3</v>
      </c>
      <c r="AX570" s="52">
        <f t="shared" si="540"/>
        <v>2.3329575495778521E-5</v>
      </c>
      <c r="AY570" s="34">
        <f t="shared" si="541"/>
        <v>2.3622055281280474E-5</v>
      </c>
      <c r="AZ570" s="34" t="e">
        <f t="shared" si="542"/>
        <v>#N/A</v>
      </c>
      <c r="BA570" s="34">
        <f t="shared" si="543"/>
        <v>-4.6478012594497464E-5</v>
      </c>
      <c r="BB570" s="34">
        <f t="shared" si="544"/>
        <v>-2.462325708441071E-6</v>
      </c>
      <c r="BC570" s="34">
        <f t="shared" si="545"/>
        <v>5.6614277081701303E-5</v>
      </c>
      <c r="BD570" s="34">
        <f t="shared" si="546"/>
        <v>2.7794190509022876E-5</v>
      </c>
      <c r="BE570" s="34">
        <f t="shared" si="547"/>
        <v>4.5707091403501821E-5</v>
      </c>
      <c r="BF570" s="34">
        <f t="shared" si="548"/>
        <v>8.282079734245329E-6</v>
      </c>
      <c r="BG570" s="53">
        <f t="shared" si="549"/>
        <v>3.1711519091724982E-3</v>
      </c>
      <c r="BH570" s="32">
        <v>2.3769861310252161E-5</v>
      </c>
      <c r="BI570" s="33">
        <v>2.4062341095754114E-5</v>
      </c>
      <c r="BJ570" s="33"/>
      <c r="BK570" s="33">
        <v>-4.6037726780023824E-5</v>
      </c>
      <c r="BL570" s="33">
        <v>-2.0220398939674311E-6</v>
      </c>
      <c r="BM570" s="33">
        <v>5.7054562896174943E-5</v>
      </c>
      <c r="BN570" s="33">
        <v>2.8234476323496516E-5</v>
      </c>
      <c r="BO570" s="33">
        <v>4.614737721797546E-5</v>
      </c>
      <c r="BP570" s="33">
        <v>8.7223655487189689E-6</v>
      </c>
      <c r="BQ570" s="35">
        <v>3.1715921949869719E-3</v>
      </c>
      <c r="BR570" s="32">
        <v>2.2809876469298551E-5</v>
      </c>
      <c r="BS570" s="33">
        <v>2.3102356254800505E-5</v>
      </c>
      <c r="BT570" s="33"/>
      <c r="BU570" s="33">
        <v>-4.6997711620977434E-5</v>
      </c>
      <c r="BV570" s="33">
        <v>-2.9820247349210405E-6</v>
      </c>
      <c r="BW570" s="33">
        <v>5.6094578055221334E-5</v>
      </c>
      <c r="BX570" s="33">
        <v>2.7274491482542906E-5</v>
      </c>
      <c r="BY570" s="33">
        <v>4.5187392377021851E-5</v>
      </c>
      <c r="BZ570" s="33">
        <v>7.7623807077653595E-6</v>
      </c>
      <c r="CA570" s="35">
        <v>3.1706322101460183E-3</v>
      </c>
      <c r="CB570" s="52">
        <v>2.3329575495778521E-5</v>
      </c>
      <c r="CC570" s="34">
        <v>2.3622055281280474E-5</v>
      </c>
      <c r="CD570" s="34"/>
      <c r="CE570" s="34">
        <v>-4.6478012594497464E-5</v>
      </c>
      <c r="CF570" s="34">
        <v>-2.462325708441071E-6</v>
      </c>
      <c r="CG570" s="34">
        <v>5.6614277081701303E-5</v>
      </c>
      <c r="CH570" s="34">
        <v>2.7794190509022876E-5</v>
      </c>
      <c r="CI570" s="34">
        <v>4.5707091403501821E-5</v>
      </c>
      <c r="CJ570" s="34">
        <v>8.282079734245329E-6</v>
      </c>
      <c r="CK570" s="53">
        <v>3.1711519091724982E-3</v>
      </c>
      <c r="CL570" s="33">
        <v>0</v>
      </c>
      <c r="CM570" s="33">
        <f t="shared" ref="CM570:CM585" si="562">(D570/D$767)/($C570/$C$767)-1</f>
        <v>4.4878265132148876E-3</v>
      </c>
      <c r="CN570" s="33">
        <f t="shared" si="507"/>
        <v>2.2385436533556291E-3</v>
      </c>
      <c r="CO570" s="33">
        <f t="shared" si="508"/>
        <v>1.7568635642903896E-3</v>
      </c>
      <c r="CP570" s="33">
        <f t="shared" si="509"/>
        <v>1.7834537713126153E-3</v>
      </c>
      <c r="CQ570" s="33"/>
      <c r="CR570" s="33">
        <f t="shared" si="510"/>
        <v>1.1959904595679749E-3</v>
      </c>
      <c r="CS570" s="33">
        <f t="shared" si="511"/>
        <v>3.7733838882791915E-3</v>
      </c>
      <c r="CT570" s="33">
        <f t="shared" si="512"/>
        <v>4.1254477240977305E-3</v>
      </c>
      <c r="CU570" s="33">
        <f t="shared" si="513"/>
        <v>1.4641135916984016E-3</v>
      </c>
      <c r="CV570" s="33">
        <f t="shared" si="514"/>
        <v>1.5970182144082745E-3</v>
      </c>
      <c r="CW570" s="33">
        <f t="shared" si="515"/>
        <v>3.2142956171563597E-3</v>
      </c>
      <c r="CX570" s="35">
        <f t="shared" si="516"/>
        <v>6.594618188228818E-3</v>
      </c>
    </row>
    <row r="571" spans="1:102" x14ac:dyDescent="0.3">
      <c r="A571" s="21">
        <v>43383</v>
      </c>
      <c r="B571" s="22">
        <v>2785.68</v>
      </c>
      <c r="C571" s="23">
        <v>4919.6499999999996</v>
      </c>
      <c r="D571" s="23">
        <v>5512.9390000000003</v>
      </c>
      <c r="E571" s="23">
        <f t="shared" si="550"/>
        <v>4888.0595943813141</v>
      </c>
      <c r="F571" s="23">
        <f>VLOOKUP($A571,Data!S$7:T$800,2,0)</f>
        <v>271.33160500000002</v>
      </c>
      <c r="G571" s="23">
        <f>VLOOKUP($A571,Data!V$7:Y$800,4,0)</f>
        <v>26.76151465728238</v>
      </c>
      <c r="H571" s="23" t="e">
        <f>VLOOKUP($A571,Data!P$7:Q$800,2,0)</f>
        <v>#N/A</v>
      </c>
      <c r="I571" s="23">
        <f>VLOOKUP($A571,Data!K$7:N$800,4,0)</f>
        <v>50.966746271758396</v>
      </c>
      <c r="J571" s="23">
        <f>VLOOKUP($A571,Data!AA$7:AB$800,2,0)</f>
        <v>497.34620000000001</v>
      </c>
      <c r="K571" s="23">
        <f>VLOOKUP($A571,Data!AD$7:AE$800,2,0)</f>
        <v>50.2498</v>
      </c>
      <c r="L571" s="23">
        <f>VLOOKUP($A571,Data!AL$7:AO$800,4,0)</f>
        <v>268.7637593275042</v>
      </c>
      <c r="M571" s="23">
        <f>VLOOKUP($A571,Data!AG$7:AJ$800,4,0)</f>
        <v>27.114634774705866</v>
      </c>
      <c r="N571" s="23">
        <f>VLOOKUP($A571,Data!AQ$7:AU$800,5,0)</f>
        <v>27.298236501701837</v>
      </c>
      <c r="O571" s="24">
        <f>VLOOKUP($A571,Data!AQ$7:AW$800,7,0)</f>
        <v>27.285454322893333</v>
      </c>
      <c r="P571" s="32">
        <f t="shared" si="517"/>
        <v>-3.2864175757028824E-2</v>
      </c>
      <c r="Q571" s="33">
        <f t="shared" si="504"/>
        <v>-3.2859558071872352E-2</v>
      </c>
      <c r="R571" s="33">
        <f t="shared" si="505"/>
        <v>-3.2857083711680501E-2</v>
      </c>
      <c r="S571" s="34">
        <f t="shared" si="518"/>
        <v>-3.2858147518482747E-2</v>
      </c>
      <c r="T571" s="33">
        <f t="shared" si="519"/>
        <v>-3.2865952609941962E-2</v>
      </c>
      <c r="U571" s="33">
        <f t="shared" si="551"/>
        <v>-3.2865776625678911E-2</v>
      </c>
      <c r="V571" s="33" t="e">
        <f t="shared" si="552"/>
        <v>#N/A</v>
      </c>
      <c r="W571" s="33">
        <f t="shared" si="553"/>
        <v>-3.2924821657216108E-2</v>
      </c>
      <c r="X571" s="33">
        <f t="shared" si="554"/>
        <v>-3.2861191233982123E-2</v>
      </c>
      <c r="Y571" s="33">
        <f t="shared" si="555"/>
        <v>-3.2841187079091783E-2</v>
      </c>
      <c r="Z571" s="33">
        <f t="shared" si="556"/>
        <v>-3.2808224977824541E-2</v>
      </c>
      <c r="AA571" s="33">
        <f t="shared" si="557"/>
        <v>-3.3036945395734874E-2</v>
      </c>
      <c r="AB571" s="33">
        <f t="shared" si="558"/>
        <v>-3.2846441866812737E-2</v>
      </c>
      <c r="AC571" s="35">
        <f t="shared" si="559"/>
        <v>-3.5309513626008537E-2</v>
      </c>
      <c r="AD571" s="32">
        <f t="shared" si="520"/>
        <v>-6.3945380696095455E-6</v>
      </c>
      <c r="AE571" s="33">
        <f t="shared" si="521"/>
        <v>-6.2185538065584467E-6</v>
      </c>
      <c r="AF571" s="33" t="e">
        <f t="shared" si="522"/>
        <v>#N/A</v>
      </c>
      <c r="AG571" s="33">
        <f t="shared" si="523"/>
        <v>-6.5263585343755537E-5</v>
      </c>
      <c r="AH571" s="33">
        <f t="shared" si="524"/>
        <v>-1.6331621097709359E-6</v>
      </c>
      <c r="AI571" s="33">
        <f t="shared" si="525"/>
        <v>1.837099278056975E-5</v>
      </c>
      <c r="AJ571" s="33">
        <f t="shared" si="526"/>
        <v>5.1333094047811834E-5</v>
      </c>
      <c r="AK571" s="33">
        <f t="shared" si="527"/>
        <v>-1.7738732386252121E-4</v>
      </c>
      <c r="AL571" s="33">
        <f t="shared" si="528"/>
        <v>1.3116205059615638E-5</v>
      </c>
      <c r="AM571" s="35">
        <f t="shared" si="529"/>
        <v>-2.449955554136185E-3</v>
      </c>
      <c r="AN571" s="52">
        <f t="shared" si="530"/>
        <v>-8.8688982614604228E-6</v>
      </c>
      <c r="AO571" s="34">
        <f t="shared" si="531"/>
        <v>-8.692913998409324E-6</v>
      </c>
      <c r="AP571" s="34" t="e">
        <f t="shared" si="532"/>
        <v>#N/A</v>
      </c>
      <c r="AQ571" s="34">
        <f t="shared" si="533"/>
        <v>-6.7737945535606414E-5</v>
      </c>
      <c r="AR571" s="34">
        <f t="shared" si="534"/>
        <v>-4.1075223016218132E-6</v>
      </c>
      <c r="AS571" s="34">
        <f t="shared" si="535"/>
        <v>1.5896632588718873E-5</v>
      </c>
      <c r="AT571" s="34">
        <f t="shared" si="536"/>
        <v>4.8858733855960956E-5</v>
      </c>
      <c r="AU571" s="34">
        <f t="shared" si="537"/>
        <v>-1.7986168405437208E-4</v>
      </c>
      <c r="AV571" s="34">
        <f t="shared" si="538"/>
        <v>1.064184486776476E-5</v>
      </c>
      <c r="AW571" s="53">
        <f t="shared" si="539"/>
        <v>-2.4524299143280359E-3</v>
      </c>
      <c r="AX571" s="52">
        <f t="shared" si="540"/>
        <v>-7.8050914591454301E-6</v>
      </c>
      <c r="AY571" s="34">
        <f t="shared" si="541"/>
        <v>-7.6291071960943313E-6</v>
      </c>
      <c r="AZ571" s="34" t="e">
        <f t="shared" si="542"/>
        <v>#N/A</v>
      </c>
      <c r="BA571" s="34">
        <f t="shared" si="543"/>
        <v>-6.6674138733291421E-5</v>
      </c>
      <c r="BB571" s="34">
        <f t="shared" si="544"/>
        <v>-3.0437154993068205E-6</v>
      </c>
      <c r="BC571" s="34">
        <f t="shared" si="545"/>
        <v>1.6960439391033866E-5</v>
      </c>
      <c r="BD571" s="34">
        <f t="shared" si="546"/>
        <v>4.9922540658275949E-5</v>
      </c>
      <c r="BE571" s="34">
        <f t="shared" si="547"/>
        <v>-1.7879787725205709E-4</v>
      </c>
      <c r="BF571" s="34">
        <f t="shared" si="548"/>
        <v>1.1705651670079753E-5</v>
      </c>
      <c r="BG571" s="53">
        <f t="shared" si="549"/>
        <v>-2.4513661075257209E-3</v>
      </c>
      <c r="BH571" s="32">
        <v>-6.3945380696095455E-6</v>
      </c>
      <c r="BI571" s="33">
        <v>-6.2185538065584467E-6</v>
      </c>
      <c r="BJ571" s="33"/>
      <c r="BK571" s="33">
        <v>-6.5263585343755537E-5</v>
      </c>
      <c r="BL571" s="33">
        <v>-1.6331621097709359E-6</v>
      </c>
      <c r="BM571" s="33">
        <v>1.837099278056975E-5</v>
      </c>
      <c r="BN571" s="33">
        <v>5.1333094047811834E-5</v>
      </c>
      <c r="BO571" s="33">
        <v>-1.7738732386252121E-4</v>
      </c>
      <c r="BP571" s="33">
        <v>1.3116205059615638E-5</v>
      </c>
      <c r="BQ571" s="35">
        <v>-2.449955554136185E-3</v>
      </c>
      <c r="BR571" s="32">
        <v>-8.8688982614604228E-6</v>
      </c>
      <c r="BS571" s="33">
        <v>-8.692913998409324E-6</v>
      </c>
      <c r="BT571" s="33"/>
      <c r="BU571" s="33">
        <v>-6.7737945535606414E-5</v>
      </c>
      <c r="BV571" s="33">
        <v>-4.1075223016218132E-6</v>
      </c>
      <c r="BW571" s="33">
        <v>1.5896632588718873E-5</v>
      </c>
      <c r="BX571" s="33">
        <v>4.8858733855960956E-5</v>
      </c>
      <c r="BY571" s="33">
        <v>-1.7986168405437208E-4</v>
      </c>
      <c r="BZ571" s="33">
        <v>1.064184486776476E-5</v>
      </c>
      <c r="CA571" s="35">
        <v>-2.4524299143280359E-3</v>
      </c>
      <c r="CB571" s="52">
        <v>-7.8050914591454301E-6</v>
      </c>
      <c r="CC571" s="34">
        <v>-7.6291071960943313E-6</v>
      </c>
      <c r="CD571" s="34"/>
      <c r="CE571" s="34">
        <v>-6.6674138733291421E-5</v>
      </c>
      <c r="CF571" s="34">
        <v>-3.0437154993068205E-6</v>
      </c>
      <c r="CG571" s="34">
        <v>1.6960439391033866E-5</v>
      </c>
      <c r="CH571" s="34">
        <v>4.9922540658275949E-5</v>
      </c>
      <c r="CI571" s="34">
        <v>-1.7879787725205709E-4</v>
      </c>
      <c r="CJ571" s="34">
        <v>1.1705651670079753E-5</v>
      </c>
      <c r="CK571" s="53">
        <v>-2.4513661075257209E-3</v>
      </c>
      <c r="CL571" s="33">
        <v>0</v>
      </c>
      <c r="CM571" s="33">
        <f t="shared" si="562"/>
        <v>4.4868419684269689E-3</v>
      </c>
      <c r="CN571" s="33">
        <f t="shared" si="507"/>
        <v>2.2380931142955696E-3</v>
      </c>
      <c r="CO571" s="33">
        <f t="shared" si="508"/>
        <v>1.732552426510825E-3</v>
      </c>
      <c r="CP571" s="33">
        <f t="shared" si="509"/>
        <v>1.758842847635389E-3</v>
      </c>
      <c r="CQ571" s="33"/>
      <c r="CR571" s="33">
        <f t="shared" si="510"/>
        <v>1.2430535278011856E-3</v>
      </c>
      <c r="CS571" s="33">
        <f t="shared" si="511"/>
        <v>3.7754561907368256E-3</v>
      </c>
      <c r="CT571" s="33">
        <f t="shared" si="512"/>
        <v>4.0669579548564538E-3</v>
      </c>
      <c r="CU571" s="33">
        <f t="shared" si="513"/>
        <v>1.4352447433529925E-3</v>
      </c>
      <c r="CV571" s="33">
        <f t="shared" si="514"/>
        <v>1.5498285994322014E-3</v>
      </c>
      <c r="CW571" s="33">
        <f t="shared" si="515"/>
        <v>3.2053615136802271E-3</v>
      </c>
      <c r="CX571" s="35">
        <f t="shared" si="516"/>
        <v>3.345580624308786E-3</v>
      </c>
    </row>
    <row r="572" spans="1:102" x14ac:dyDescent="0.3">
      <c r="A572" s="21">
        <v>43382</v>
      </c>
      <c r="B572" s="22">
        <v>2880.34</v>
      </c>
      <c r="C572" s="23">
        <v>5086.8</v>
      </c>
      <c r="D572" s="23">
        <v>5700.232</v>
      </c>
      <c r="E572" s="23">
        <f t="shared" si="550"/>
        <v>5054.1289076048215</v>
      </c>
      <c r="F572" s="23">
        <f>VLOOKUP($A572,Data!S$7:T$800,2,0)</f>
        <v>280.55222099999997</v>
      </c>
      <c r="G572" s="23">
        <f>VLOOKUP($A572,Data!V$7:Y$800,4,0)</f>
        <v>27.670941644389067</v>
      </c>
      <c r="H572" s="23" t="e">
        <f>VLOOKUP($A572,Data!P$7:Q$800,2,0)</f>
        <v>#N/A</v>
      </c>
      <c r="I572" s="23">
        <f>VLOOKUP($A572,Data!K$7:N$800,4,0)</f>
        <v>52.701948528031622</v>
      </c>
      <c r="J572" s="23">
        <f>VLOOKUP($A572,Data!AA$7:AB$800,2,0)</f>
        <v>514.24490000000003</v>
      </c>
      <c r="K572" s="23">
        <f>VLOOKUP($A572,Data!AD$7:AE$800,2,0)</f>
        <v>51.956099999999999</v>
      </c>
      <c r="L572" s="23">
        <f>VLOOKUP($A572,Data!AL$7:AO$800,4,0)</f>
        <v>277.88052614626719</v>
      </c>
      <c r="M572" s="23">
        <f>VLOOKUP($A572,Data!AG$7:AJ$800,4,0)</f>
        <v>28.041024572342817</v>
      </c>
      <c r="N572" s="23">
        <f>VLOOKUP($A572,Data!AQ$7:AU$800,5,0)</f>
        <v>28.225338439940455</v>
      </c>
      <c r="O572" s="24">
        <f>VLOOKUP($A572,Data!AQ$7:AW$800,7,0)</f>
        <v>28.284154045565348</v>
      </c>
      <c r="P572" s="32">
        <f t="shared" si="517"/>
        <v>-1.4179577940874877E-3</v>
      </c>
      <c r="Q572" s="33">
        <f t="shared" si="504"/>
        <v>-1.2134349634200792E-3</v>
      </c>
      <c r="R572" s="33">
        <f t="shared" si="505"/>
        <v>-1.1264031850504175E-3</v>
      </c>
      <c r="S572" s="34">
        <f t="shared" si="518"/>
        <v>-1.170136376405978E-3</v>
      </c>
      <c r="T572" s="33">
        <f t="shared" si="519"/>
        <v>-1.1731556532409426E-3</v>
      </c>
      <c r="U572" s="33">
        <f t="shared" si="551"/>
        <v>-1.1745879209179577E-3</v>
      </c>
      <c r="V572" s="33" t="e">
        <f t="shared" si="552"/>
        <v>#N/A</v>
      </c>
      <c r="W572" s="33">
        <f t="shared" si="553"/>
        <v>-1.0962908825140616E-3</v>
      </c>
      <c r="X572" s="33">
        <f t="shared" si="554"/>
        <v>-1.128924893279426E-3</v>
      </c>
      <c r="Y572" s="33">
        <f t="shared" si="555"/>
        <v>-1.1976531381203692E-3</v>
      </c>
      <c r="Z572" s="33">
        <f t="shared" si="556"/>
        <v>-1.1705612003849453E-3</v>
      </c>
      <c r="AA572" s="33">
        <f t="shared" si="557"/>
        <v>-1.2321816863976043E-3</v>
      </c>
      <c r="AB572" s="33">
        <f t="shared" si="558"/>
        <v>-1.2034729985780368E-3</v>
      </c>
      <c r="AC572" s="35">
        <f t="shared" si="559"/>
        <v>-8.0312598042864281E-4</v>
      </c>
      <c r="AD572" s="32">
        <f t="shared" si="520"/>
        <v>4.0279310179136552E-5</v>
      </c>
      <c r="AE572" s="33">
        <f t="shared" si="521"/>
        <v>3.8847042502121454E-5</v>
      </c>
      <c r="AF572" s="33" t="e">
        <f t="shared" si="522"/>
        <v>#N/A</v>
      </c>
      <c r="AG572" s="33">
        <f t="shared" si="523"/>
        <v>1.1714408090601758E-4</v>
      </c>
      <c r="AH572" s="33">
        <f t="shared" si="524"/>
        <v>8.4510070140653148E-5</v>
      </c>
      <c r="AI572" s="33">
        <f t="shared" si="525"/>
        <v>1.5781825299709951E-5</v>
      </c>
      <c r="AJ572" s="33">
        <f t="shared" si="526"/>
        <v>4.2873763035133905E-5</v>
      </c>
      <c r="AK572" s="33">
        <f t="shared" si="527"/>
        <v>-1.874672297752511E-5</v>
      </c>
      <c r="AL572" s="33">
        <f t="shared" si="528"/>
        <v>9.9619648420423701E-6</v>
      </c>
      <c r="AM572" s="35">
        <f t="shared" si="529"/>
        <v>4.1030898299143637E-4</v>
      </c>
      <c r="AN572" s="52">
        <f t="shared" si="530"/>
        <v>-4.6752468190525143E-5</v>
      </c>
      <c r="AO572" s="34">
        <f t="shared" si="531"/>
        <v>-4.818473586754024E-5</v>
      </c>
      <c r="AP572" s="34" t="e">
        <f t="shared" si="532"/>
        <v>#N/A</v>
      </c>
      <c r="AQ572" s="34">
        <f t="shared" si="533"/>
        <v>3.0112302536355884E-5</v>
      </c>
      <c r="AR572" s="34">
        <f t="shared" si="534"/>
        <v>-2.5217082290085457E-6</v>
      </c>
      <c r="AS572" s="34">
        <f t="shared" si="535"/>
        <v>-7.1249953069951744E-5</v>
      </c>
      <c r="AT572" s="34">
        <f t="shared" si="536"/>
        <v>-4.4158015334527789E-5</v>
      </c>
      <c r="AU572" s="34">
        <f t="shared" si="537"/>
        <v>-1.057785013471868E-4</v>
      </c>
      <c r="AV572" s="34">
        <f t="shared" si="538"/>
        <v>-7.7069813527619324E-5</v>
      </c>
      <c r="AW572" s="53">
        <f t="shared" si="539"/>
        <v>3.2327720462177467E-4</v>
      </c>
      <c r="AX572" s="52">
        <f t="shared" si="540"/>
        <v>-3.0192768349923682E-6</v>
      </c>
      <c r="AY572" s="34">
        <f t="shared" si="541"/>
        <v>-4.4515445120074659E-6</v>
      </c>
      <c r="AZ572" s="34" t="e">
        <f t="shared" si="542"/>
        <v>#N/A</v>
      </c>
      <c r="BA572" s="34">
        <f t="shared" si="543"/>
        <v>7.3845493891888658E-5</v>
      </c>
      <c r="BB572" s="34">
        <f t="shared" si="544"/>
        <v>4.1211483126524229E-5</v>
      </c>
      <c r="BC572" s="34">
        <f t="shared" si="545"/>
        <v>-2.7516761714418969E-5</v>
      </c>
      <c r="BD572" s="34">
        <f t="shared" si="546"/>
        <v>-4.2482397899501478E-7</v>
      </c>
      <c r="BE572" s="34">
        <f t="shared" si="547"/>
        <v>-6.204530999165403E-5</v>
      </c>
      <c r="BF572" s="34">
        <f t="shared" si="548"/>
        <v>-3.333662217208655E-5</v>
      </c>
      <c r="BG572" s="53">
        <f t="shared" si="549"/>
        <v>3.6701039597730745E-4</v>
      </c>
      <c r="BH572" s="32">
        <v>4.0279310179136552E-5</v>
      </c>
      <c r="BI572" s="33">
        <v>3.8847042502121454E-5</v>
      </c>
      <c r="BJ572" s="33"/>
      <c r="BK572" s="33">
        <v>1.1714408090601758E-4</v>
      </c>
      <c r="BL572" s="33">
        <v>8.4510070140653148E-5</v>
      </c>
      <c r="BM572" s="33">
        <v>1.5781825299709951E-5</v>
      </c>
      <c r="BN572" s="33">
        <v>4.2873763035133905E-5</v>
      </c>
      <c r="BO572" s="33">
        <v>-1.874672297752511E-5</v>
      </c>
      <c r="BP572" s="33">
        <v>9.9619648420423701E-6</v>
      </c>
      <c r="BQ572" s="35">
        <v>4.1030898299143637E-4</v>
      </c>
      <c r="BR572" s="32">
        <v>-4.6752468190525143E-5</v>
      </c>
      <c r="BS572" s="33">
        <v>-4.818473586754024E-5</v>
      </c>
      <c r="BT572" s="33"/>
      <c r="BU572" s="33">
        <v>3.0112302536355884E-5</v>
      </c>
      <c r="BV572" s="33">
        <v>-2.5217082290085457E-6</v>
      </c>
      <c r="BW572" s="33">
        <v>-7.1249953069951744E-5</v>
      </c>
      <c r="BX572" s="33">
        <v>-4.4158015334527789E-5</v>
      </c>
      <c r="BY572" s="33">
        <v>-1.057785013471868E-4</v>
      </c>
      <c r="BZ572" s="33">
        <v>-7.7069813527619324E-5</v>
      </c>
      <c r="CA572" s="35">
        <v>3.2327720462177467E-4</v>
      </c>
      <c r="CB572" s="52">
        <v>-3.0192768349923682E-6</v>
      </c>
      <c r="CC572" s="34">
        <v>-4.4515445120074659E-6</v>
      </c>
      <c r="CD572" s="34"/>
      <c r="CE572" s="34">
        <v>7.3845493891888658E-5</v>
      </c>
      <c r="CF572" s="34">
        <v>4.1211483126524229E-5</v>
      </c>
      <c r="CG572" s="34">
        <v>-2.7516761714418969E-5</v>
      </c>
      <c r="CH572" s="34">
        <v>-4.2482397899501478E-7</v>
      </c>
      <c r="CI572" s="34">
        <v>-6.204530999165403E-5</v>
      </c>
      <c r="CJ572" s="34">
        <v>-3.333662217208655E-5</v>
      </c>
      <c r="CK572" s="53">
        <v>3.6701039597730745E-4</v>
      </c>
      <c r="CL572" s="33">
        <v>0</v>
      </c>
      <c r="CM572" s="33">
        <f t="shared" si="562"/>
        <v>4.4842720666955493E-3</v>
      </c>
      <c r="CN572" s="33">
        <f t="shared" si="507"/>
        <v>2.2366313738735322E-3</v>
      </c>
      <c r="CO572" s="33">
        <f t="shared" si="508"/>
        <v>1.739175724448927E-3</v>
      </c>
      <c r="CP572" s="33">
        <f t="shared" si="509"/>
        <v>1.7652840334758668E-3</v>
      </c>
      <c r="CQ572" s="33"/>
      <c r="CR572" s="33">
        <f t="shared" si="510"/>
        <v>1.3106229504655786E-3</v>
      </c>
      <c r="CS572" s="33">
        <f t="shared" si="511"/>
        <v>3.7771512194411105E-3</v>
      </c>
      <c r="CT572" s="33">
        <f t="shared" si="512"/>
        <v>4.0478858990684596E-3</v>
      </c>
      <c r="CU572" s="33">
        <f t="shared" si="513"/>
        <v>1.382094198726147E-3</v>
      </c>
      <c r="CV572" s="33">
        <f t="shared" si="514"/>
        <v>1.733560793712341E-3</v>
      </c>
      <c r="CW572" s="33">
        <f t="shared" si="515"/>
        <v>3.1917563864201082E-3</v>
      </c>
      <c r="CX572" s="35">
        <f t="shared" si="516"/>
        <v>5.8937057615309207E-3</v>
      </c>
    </row>
    <row r="573" spans="1:102" x14ac:dyDescent="0.3">
      <c r="A573" s="21">
        <v>43381</v>
      </c>
      <c r="B573" s="22">
        <v>2884.43</v>
      </c>
      <c r="C573" s="23">
        <v>5092.9799999999996</v>
      </c>
      <c r="D573" s="23">
        <v>5706.66</v>
      </c>
      <c r="E573" s="23">
        <f t="shared" si="550"/>
        <v>5060.049856007764</v>
      </c>
      <c r="F573" s="23">
        <f>VLOOKUP($A573,Data!S$7:T$800,2,0)</f>
        <v>280.88173899999998</v>
      </c>
      <c r="G573" s="23">
        <f>VLOOKUP($A573,Data!V$7:Y$800,4,0)</f>
        <v>27.703481819501626</v>
      </c>
      <c r="H573" s="23" t="e">
        <f>VLOOKUP($A573,Data!P$7:Q$800,2,0)</f>
        <v>#N/A</v>
      </c>
      <c r="I573" s="23">
        <f>VLOOKUP($A573,Data!K$7:N$800,4,0)</f>
        <v>52.759788603240722</v>
      </c>
      <c r="J573" s="23">
        <f>VLOOKUP($A573,Data!AA$7:AB$800,2,0)</f>
        <v>514.8261</v>
      </c>
      <c r="K573" s="23">
        <f>VLOOKUP($A573,Data!AD$7:AE$800,2,0)</f>
        <v>52.0184</v>
      </c>
      <c r="L573" s="23">
        <f>VLOOKUP($A573,Data!AL$7:AO$800,4,0)</f>
        <v>278.20618351039161</v>
      </c>
      <c r="M573" s="23">
        <f>VLOOKUP($A573,Data!AG$7:AJ$800,4,0)</f>
        <v>28.075618835706454</v>
      </c>
      <c r="N573" s="23">
        <f>VLOOKUP($A573,Data!AQ$7:AU$800,5,0)</f>
        <v>28.259347801977562</v>
      </c>
      <c r="O573" s="24">
        <f>VLOOKUP($A573,Data!AQ$7:AW$800,7,0)</f>
        <v>28.306888042777587</v>
      </c>
      <c r="P573" s="32">
        <f t="shared" si="517"/>
        <v>-3.9506925841348295E-4</v>
      </c>
      <c r="Q573" s="33">
        <f t="shared" si="504"/>
        <v>-3.9254324845239275E-4</v>
      </c>
      <c r="R573" s="33">
        <f t="shared" si="505"/>
        <v>-3.9289509735940253E-4</v>
      </c>
      <c r="S573" s="34">
        <f t="shared" si="518"/>
        <v>-3.9322122151751459E-4</v>
      </c>
      <c r="T573" s="33">
        <f t="shared" si="519"/>
        <v>-3.9640827229214803E-4</v>
      </c>
      <c r="U573" s="33">
        <f t="shared" si="551"/>
        <v>-3.9627068350922556E-4</v>
      </c>
      <c r="V573" s="33" t="e">
        <f t="shared" si="552"/>
        <v>#N/A</v>
      </c>
      <c r="W573" s="33">
        <f t="shared" si="553"/>
        <v>-3.6529680365304795E-4</v>
      </c>
      <c r="X573" s="33">
        <f t="shared" si="554"/>
        <v>-3.9803421579787113E-4</v>
      </c>
      <c r="Y573" s="33">
        <f t="shared" si="555"/>
        <v>-3.8625248614010399E-4</v>
      </c>
      <c r="Z573" s="33">
        <f t="shared" si="556"/>
        <v>-3.9499930875097622E-4</v>
      </c>
      <c r="AA573" s="33">
        <f t="shared" si="557"/>
        <v>-4.071099334824746E-4</v>
      </c>
      <c r="AB573" s="33">
        <f t="shared" si="558"/>
        <v>-3.5500820636524821E-4</v>
      </c>
      <c r="AC573" s="35">
        <f t="shared" si="559"/>
        <v>1.6233484056171754E-4</v>
      </c>
      <c r="AD573" s="32">
        <f t="shared" si="520"/>
        <v>-3.8650238397552883E-6</v>
      </c>
      <c r="AE573" s="33">
        <f t="shared" si="521"/>
        <v>-3.7274350568328174E-6</v>
      </c>
      <c r="AF573" s="33" t="e">
        <f t="shared" si="522"/>
        <v>#N/A</v>
      </c>
      <c r="AG573" s="33">
        <f t="shared" si="523"/>
        <v>2.7246444799344793E-5</v>
      </c>
      <c r="AH573" s="33">
        <f t="shared" si="524"/>
        <v>-5.4909673454783814E-6</v>
      </c>
      <c r="AI573" s="33">
        <f t="shared" si="525"/>
        <v>6.2907623122887557E-6</v>
      </c>
      <c r="AJ573" s="33">
        <f t="shared" si="526"/>
        <v>-2.4560602985834734E-6</v>
      </c>
      <c r="AK573" s="33">
        <f t="shared" si="527"/>
        <v>-1.456668503008185E-5</v>
      </c>
      <c r="AL573" s="33">
        <f t="shared" si="528"/>
        <v>3.7535042087144532E-5</v>
      </c>
      <c r="AM573" s="35">
        <f t="shared" si="529"/>
        <v>5.5487808901411029E-4</v>
      </c>
      <c r="AN573" s="52">
        <f t="shared" si="530"/>
        <v>-3.5131749327454997E-6</v>
      </c>
      <c r="AO573" s="34">
        <f t="shared" si="531"/>
        <v>-3.3755861498230288E-6</v>
      </c>
      <c r="AP573" s="34" t="e">
        <f t="shared" si="532"/>
        <v>#N/A</v>
      </c>
      <c r="AQ573" s="34">
        <f t="shared" si="533"/>
        <v>2.7598293706354582E-5</v>
      </c>
      <c r="AR573" s="34">
        <f t="shared" si="534"/>
        <v>-5.1391184384685928E-6</v>
      </c>
      <c r="AS573" s="34">
        <f t="shared" si="535"/>
        <v>6.6426112192985443E-6</v>
      </c>
      <c r="AT573" s="34">
        <f t="shared" si="536"/>
        <v>-2.1042113915736849E-6</v>
      </c>
      <c r="AU573" s="34">
        <f t="shared" si="537"/>
        <v>-1.4214836123072061E-5</v>
      </c>
      <c r="AV573" s="34">
        <f t="shared" si="538"/>
        <v>3.7886890994154321E-5</v>
      </c>
      <c r="AW573" s="53">
        <f t="shared" si="539"/>
        <v>5.5522993792112008E-4</v>
      </c>
      <c r="AX573" s="52">
        <f t="shared" si="540"/>
        <v>-3.1870507746223353E-6</v>
      </c>
      <c r="AY573" s="34">
        <f t="shared" si="541"/>
        <v>-3.0494619916998644E-6</v>
      </c>
      <c r="AZ573" s="34" t="e">
        <f t="shared" si="542"/>
        <v>#N/A</v>
      </c>
      <c r="BA573" s="34">
        <f t="shared" si="543"/>
        <v>2.7924417864477746E-5</v>
      </c>
      <c r="BB573" s="34">
        <f t="shared" si="544"/>
        <v>-4.8129942803454284E-6</v>
      </c>
      <c r="BC573" s="34">
        <f t="shared" si="545"/>
        <v>6.9687353774217087E-6</v>
      </c>
      <c r="BD573" s="34">
        <f t="shared" si="546"/>
        <v>-1.7780872334505204E-6</v>
      </c>
      <c r="BE573" s="34">
        <f t="shared" si="547"/>
        <v>-1.3888711964948897E-5</v>
      </c>
      <c r="BF573" s="34">
        <f t="shared" si="548"/>
        <v>3.8213015152277485E-5</v>
      </c>
      <c r="BG573" s="53">
        <f t="shared" si="549"/>
        <v>5.5555606207924324E-4</v>
      </c>
      <c r="BH573" s="32">
        <v>-3.8650238397552883E-6</v>
      </c>
      <c r="BI573" s="33">
        <v>-3.7274350568328174E-6</v>
      </c>
      <c r="BJ573" s="33"/>
      <c r="BK573" s="33">
        <v>2.7246444799344793E-5</v>
      </c>
      <c r="BL573" s="33">
        <v>-5.4909673454783814E-6</v>
      </c>
      <c r="BM573" s="33">
        <v>6.2907623122887557E-6</v>
      </c>
      <c r="BN573" s="33">
        <v>-2.4560602985834734E-6</v>
      </c>
      <c r="BO573" s="33">
        <v>-1.456668503008185E-5</v>
      </c>
      <c r="BP573" s="33">
        <v>3.7535042087144532E-5</v>
      </c>
      <c r="BQ573" s="35">
        <v>5.5487808901411029E-4</v>
      </c>
      <c r="BR573" s="32">
        <v>-3.5131749327454997E-6</v>
      </c>
      <c r="BS573" s="33">
        <v>-3.3755861498230288E-6</v>
      </c>
      <c r="BT573" s="33"/>
      <c r="BU573" s="33">
        <v>2.7598293706354582E-5</v>
      </c>
      <c r="BV573" s="33">
        <v>-5.1391184384685928E-6</v>
      </c>
      <c r="BW573" s="33">
        <v>6.6426112192985443E-6</v>
      </c>
      <c r="BX573" s="33">
        <v>-2.1042113915736849E-6</v>
      </c>
      <c r="BY573" s="33">
        <v>-1.4214836123072061E-5</v>
      </c>
      <c r="BZ573" s="33">
        <v>3.7886890994154321E-5</v>
      </c>
      <c r="CA573" s="35">
        <v>5.5522993792112008E-4</v>
      </c>
      <c r="CB573" s="52">
        <v>-3.1870507746223353E-6</v>
      </c>
      <c r="CC573" s="34">
        <v>-3.0494619916998644E-6</v>
      </c>
      <c r="CD573" s="34"/>
      <c r="CE573" s="34">
        <v>2.7924417864477746E-5</v>
      </c>
      <c r="CF573" s="34">
        <v>-4.8129942803454284E-6</v>
      </c>
      <c r="CG573" s="34">
        <v>6.9687353774217087E-6</v>
      </c>
      <c r="CH573" s="34">
        <v>-1.7780872334505204E-6</v>
      </c>
      <c r="CI573" s="34">
        <v>-1.3888711964948897E-5</v>
      </c>
      <c r="CJ573" s="34">
        <v>3.8213015152277485E-5</v>
      </c>
      <c r="CK573" s="53">
        <v>5.5555606207924324E-4</v>
      </c>
      <c r="CL573" s="33">
        <v>0</v>
      </c>
      <c r="CM573" s="33">
        <f t="shared" si="562"/>
        <v>4.3967514306302302E-3</v>
      </c>
      <c r="CN573" s="33">
        <f t="shared" si="507"/>
        <v>2.1931851058227814E-3</v>
      </c>
      <c r="CO573" s="33">
        <f t="shared" si="508"/>
        <v>1.6987789697904265E-3</v>
      </c>
      <c r="CP573" s="33">
        <f t="shared" si="509"/>
        <v>1.7263226513413166E-3</v>
      </c>
      <c r="CQ573" s="33"/>
      <c r="CR573" s="33">
        <f t="shared" si="510"/>
        <v>1.1931966044060882E-3</v>
      </c>
      <c r="CS573" s="33">
        <f t="shared" si="511"/>
        <v>3.6922260678682317E-3</v>
      </c>
      <c r="CT573" s="33">
        <f t="shared" si="512"/>
        <v>4.0320211903226433E-3</v>
      </c>
      <c r="CU573" s="33">
        <f t="shared" si="513"/>
        <v>1.3391108654896566E-3</v>
      </c>
      <c r="CV573" s="33">
        <f t="shared" si="514"/>
        <v>1.7523631832339071E-3</v>
      </c>
      <c r="CW573" s="33">
        <f t="shared" si="515"/>
        <v>3.1817505836997384E-3</v>
      </c>
      <c r="CX573" s="35">
        <f t="shared" si="516"/>
        <v>5.4806467997388086E-3</v>
      </c>
    </row>
    <row r="574" spans="1:102" x14ac:dyDescent="0.3">
      <c r="A574" s="21">
        <v>43378</v>
      </c>
      <c r="B574" s="22">
        <v>2885.57</v>
      </c>
      <c r="C574" s="23">
        <v>5094.9799999999996</v>
      </c>
      <c r="D574" s="23">
        <v>5708.9030000000002</v>
      </c>
      <c r="E574" s="23">
        <f t="shared" si="550"/>
        <v>5062.04035770059</v>
      </c>
      <c r="F574" s="23">
        <f>VLOOKUP($A574,Data!S$7:T$800,2,0)</f>
        <v>280.99312700000002</v>
      </c>
      <c r="G574" s="23">
        <f>VLOOKUP($A574,Data!V$7:Y$800,4,0)</f>
        <v>27.714464249192744</v>
      </c>
      <c r="H574" s="23" t="e">
        <f>VLOOKUP($A574,Data!P$7:Q$800,2,0)</f>
        <v>#N/A</v>
      </c>
      <c r="I574" s="23">
        <f>VLOOKUP($A574,Data!K$7:N$800,4,0)</f>
        <v>52.779068628310426</v>
      </c>
      <c r="J574" s="23">
        <f>VLOOKUP($A574,Data!AA$7:AB$800,2,0)</f>
        <v>515.03110000000004</v>
      </c>
      <c r="K574" s="23">
        <f>VLOOKUP($A574,Data!AD$7:AE$800,2,0)</f>
        <v>52.038499999999999</v>
      </c>
      <c r="L574" s="23">
        <f>VLOOKUP($A574,Data!AL$7:AO$800,4,0)</f>
        <v>278.31611818468883</v>
      </c>
      <c r="M574" s="23">
        <f>VLOOKUP($A574,Data!AG$7:AJ$800,4,0)</f>
        <v>28.087053354129171</v>
      </c>
      <c r="N574" s="23">
        <f>VLOOKUP($A574,Data!AQ$7:AU$800,5,0)</f>
        <v>28.269383665167584</v>
      </c>
      <c r="O574" s="24">
        <f>VLOOKUP($A574,Data!AQ$7:AW$800,7,0)</f>
        <v>28.3022935944594</v>
      </c>
      <c r="P574" s="32">
        <f t="shared" si="517"/>
        <v>-5.5279655088037449E-3</v>
      </c>
      <c r="Q574" s="33">
        <f t="shared" si="504"/>
        <v>-5.5199228616156226E-3</v>
      </c>
      <c r="R574" s="33">
        <f t="shared" si="505"/>
        <v>-5.5146187828365445E-3</v>
      </c>
      <c r="S574" s="34">
        <f t="shared" si="518"/>
        <v>-5.5166207917316246E-3</v>
      </c>
      <c r="T574" s="33">
        <f t="shared" si="519"/>
        <v>-5.5176856353966741E-3</v>
      </c>
      <c r="U574" s="33">
        <f t="shared" si="551"/>
        <v>-5.518524035497685E-3</v>
      </c>
      <c r="V574" s="33" t="e">
        <f t="shared" si="552"/>
        <v>#N/A</v>
      </c>
      <c r="W574" s="33">
        <f t="shared" si="553"/>
        <v>-5.6302215764620911E-3</v>
      </c>
      <c r="X574" s="33">
        <f t="shared" si="554"/>
        <v>-5.5185559997303901E-3</v>
      </c>
      <c r="Y574" s="33">
        <f t="shared" si="555"/>
        <v>-5.5039033759185507E-3</v>
      </c>
      <c r="Z574" s="33">
        <f t="shared" si="556"/>
        <v>-5.5273348260344024E-3</v>
      </c>
      <c r="AA574" s="33">
        <f t="shared" si="557"/>
        <v>-5.5819538553907311E-3</v>
      </c>
      <c r="AB574" s="33">
        <f t="shared" si="558"/>
        <v>-5.5094253168235241E-3</v>
      </c>
      <c r="AC574" s="35">
        <f t="shared" si="559"/>
        <v>-3.8242415563822796E-3</v>
      </c>
      <c r="AD574" s="32">
        <f t="shared" si="520"/>
        <v>2.237226218948507E-6</v>
      </c>
      <c r="AE574" s="33">
        <f t="shared" si="521"/>
        <v>1.3988261179376238E-6</v>
      </c>
      <c r="AF574" s="33" t="e">
        <f t="shared" si="522"/>
        <v>#N/A</v>
      </c>
      <c r="AG574" s="33">
        <f t="shared" si="523"/>
        <v>-1.1029871484646847E-4</v>
      </c>
      <c r="AH574" s="33">
        <f t="shared" si="524"/>
        <v>1.3668618852324954E-6</v>
      </c>
      <c r="AI574" s="33">
        <f t="shared" si="525"/>
        <v>1.60194856970719E-5</v>
      </c>
      <c r="AJ574" s="33">
        <f t="shared" si="526"/>
        <v>-7.4119644187797817E-6</v>
      </c>
      <c r="AK574" s="33">
        <f t="shared" si="527"/>
        <v>-6.2030993775108456E-5</v>
      </c>
      <c r="AL574" s="33">
        <f t="shared" si="528"/>
        <v>1.0497544792098523E-5</v>
      </c>
      <c r="AM574" s="35">
        <f t="shared" si="529"/>
        <v>1.695681305233343E-3</v>
      </c>
      <c r="AN574" s="52">
        <f t="shared" si="530"/>
        <v>-3.0668525601296182E-6</v>
      </c>
      <c r="AO574" s="34">
        <f t="shared" si="531"/>
        <v>-3.9052526611405014E-6</v>
      </c>
      <c r="AP574" s="34" t="e">
        <f t="shared" si="532"/>
        <v>#N/A</v>
      </c>
      <c r="AQ574" s="34">
        <f t="shared" si="533"/>
        <v>-1.156027936255466E-4</v>
      </c>
      <c r="AR574" s="34">
        <f t="shared" si="534"/>
        <v>-3.9372168938456298E-6</v>
      </c>
      <c r="AS574" s="34">
        <f t="shared" si="535"/>
        <v>1.0715406917993775E-5</v>
      </c>
      <c r="AT574" s="34">
        <f t="shared" si="536"/>
        <v>-1.2716043197857907E-5</v>
      </c>
      <c r="AU574" s="34">
        <f t="shared" si="537"/>
        <v>-6.7335072554186581E-5</v>
      </c>
      <c r="AV574" s="34">
        <f t="shared" si="538"/>
        <v>5.193466013020398E-6</v>
      </c>
      <c r="AW574" s="53">
        <f t="shared" si="539"/>
        <v>1.6903772264542649E-3</v>
      </c>
      <c r="AX574" s="52">
        <f t="shared" si="540"/>
        <v>-1.0648436651328197E-6</v>
      </c>
      <c r="AY574" s="34">
        <f t="shared" si="541"/>
        <v>-1.9032437661437029E-6</v>
      </c>
      <c r="AZ574" s="34" t="e">
        <f t="shared" si="542"/>
        <v>#N/A</v>
      </c>
      <c r="BA574" s="34">
        <f t="shared" si="543"/>
        <v>-1.136007847305498E-4</v>
      </c>
      <c r="BB574" s="34">
        <f t="shared" si="544"/>
        <v>-1.9352079988488313E-6</v>
      </c>
      <c r="BC574" s="34">
        <f t="shared" si="545"/>
        <v>1.2717415812990573E-5</v>
      </c>
      <c r="BD574" s="34">
        <f t="shared" si="546"/>
        <v>-1.0714034302861108E-5</v>
      </c>
      <c r="BE574" s="34">
        <f t="shared" si="547"/>
        <v>-6.5333063659189783E-5</v>
      </c>
      <c r="BF574" s="34">
        <f t="shared" si="548"/>
        <v>7.1954749080171965E-6</v>
      </c>
      <c r="BG574" s="53">
        <f t="shared" si="549"/>
        <v>1.6923792353492617E-3</v>
      </c>
      <c r="BH574" s="32">
        <v>2.237226218948507E-6</v>
      </c>
      <c r="BI574" s="33">
        <v>1.3988261179376238E-6</v>
      </c>
      <c r="BJ574" s="33"/>
      <c r="BK574" s="33">
        <v>-1.1029871484646847E-4</v>
      </c>
      <c r="BL574" s="33">
        <v>1.3668618852324954E-6</v>
      </c>
      <c r="BM574" s="33">
        <v>1.60194856970719E-5</v>
      </c>
      <c r="BN574" s="33">
        <v>-7.4119644187797817E-6</v>
      </c>
      <c r="BO574" s="33">
        <v>-6.2030993775108456E-5</v>
      </c>
      <c r="BP574" s="33">
        <v>1.0497544792098523E-5</v>
      </c>
      <c r="BQ574" s="35">
        <v>1.695681305233343E-3</v>
      </c>
      <c r="BR574" s="32">
        <v>-3.0668525601296182E-6</v>
      </c>
      <c r="BS574" s="33">
        <v>-3.9052526611405014E-6</v>
      </c>
      <c r="BT574" s="33"/>
      <c r="BU574" s="33">
        <v>-1.156027936255466E-4</v>
      </c>
      <c r="BV574" s="33">
        <v>-3.9372168938456298E-6</v>
      </c>
      <c r="BW574" s="33">
        <v>1.0715406917993775E-5</v>
      </c>
      <c r="BX574" s="33">
        <v>-1.2716043197857907E-5</v>
      </c>
      <c r="BY574" s="33">
        <v>-6.7335072554186581E-5</v>
      </c>
      <c r="BZ574" s="33">
        <v>5.193466013020398E-6</v>
      </c>
      <c r="CA574" s="35">
        <v>1.6903772264542649E-3</v>
      </c>
      <c r="CB574" s="52">
        <v>-1.0648436651328197E-6</v>
      </c>
      <c r="CC574" s="34">
        <v>-1.9032437661437029E-6</v>
      </c>
      <c r="CD574" s="34"/>
      <c r="CE574" s="34">
        <v>-1.136007847305498E-4</v>
      </c>
      <c r="CF574" s="34">
        <v>-1.9352079988488313E-6</v>
      </c>
      <c r="CG574" s="34">
        <v>1.2717415812990573E-5</v>
      </c>
      <c r="CH574" s="34">
        <v>-1.0714034302861108E-5</v>
      </c>
      <c r="CI574" s="34">
        <v>-6.5333063659189783E-5</v>
      </c>
      <c r="CJ574" s="34">
        <v>7.1954749080171965E-6</v>
      </c>
      <c r="CK574" s="53">
        <v>1.6923792353492617E-3</v>
      </c>
      <c r="CL574" s="33">
        <v>0</v>
      </c>
      <c r="CM574" s="33">
        <f t="shared" si="562"/>
        <v>4.397104965431442E-3</v>
      </c>
      <c r="CN574" s="33">
        <f t="shared" si="507"/>
        <v>2.1938648330914745E-3</v>
      </c>
      <c r="CO574" s="33">
        <f t="shared" si="508"/>
        <v>1.7026520947900359E-3</v>
      </c>
      <c r="CP574" s="33">
        <f t="shared" si="509"/>
        <v>1.7300580013632771E-3</v>
      </c>
      <c r="CQ574" s="33"/>
      <c r="CR574" s="33">
        <f t="shared" si="510"/>
        <v>1.1659076806846969E-3</v>
      </c>
      <c r="CS574" s="33">
        <f t="shared" si="511"/>
        <v>3.6977395036426053E-3</v>
      </c>
      <c r="CT574" s="33">
        <f t="shared" si="512"/>
        <v>4.0257026229608694E-3</v>
      </c>
      <c r="CU574" s="33">
        <f t="shared" si="513"/>
        <v>1.3415711865503166E-3</v>
      </c>
      <c r="CV574" s="33">
        <f t="shared" si="514"/>
        <v>1.7669613374400317E-3</v>
      </c>
      <c r="CW574" s="33">
        <f t="shared" si="515"/>
        <v>3.1440827420776696E-3</v>
      </c>
      <c r="CX574" s="35">
        <f t="shared" si="516"/>
        <v>4.9228181749227939E-3</v>
      </c>
    </row>
    <row r="575" spans="1:102" x14ac:dyDescent="0.3">
      <c r="A575" s="21">
        <v>43377</v>
      </c>
      <c r="B575" s="22">
        <v>2901.61</v>
      </c>
      <c r="C575" s="23">
        <v>5123.26</v>
      </c>
      <c r="D575" s="23">
        <v>5740.56</v>
      </c>
      <c r="E575" s="23">
        <f t="shared" si="550"/>
        <v>5090.1206229616419</v>
      </c>
      <c r="F575" s="23">
        <f>VLOOKUP($A575,Data!S$7:T$800,2,0)</f>
        <v>282.55216100000001</v>
      </c>
      <c r="G575" s="23">
        <f>VLOOKUP($A575,Data!V$7:Y$800,4,0)</f>
        <v>27.868255889144386</v>
      </c>
      <c r="H575" s="23" t="e">
        <f>VLOOKUP($A575,Data!P$7:Q$800,2,0)</f>
        <v>#N/A</v>
      </c>
      <c r="I575" s="23">
        <f>VLOOKUP($A575,Data!K$7:N$800,4,0)</f>
        <v>53.077909016890814</v>
      </c>
      <c r="J575" s="23">
        <f>VLOOKUP($A575,Data!AA$7:AB$800,2,0)</f>
        <v>517.88909999999998</v>
      </c>
      <c r="K575" s="23">
        <f>VLOOKUP($A575,Data!AD$7:AE$800,2,0)</f>
        <v>52.326500000000003</v>
      </c>
      <c r="L575" s="23">
        <f>VLOOKUP($A575,Data!AL$7:AO$800,4,0)</f>
        <v>279.86301477276129</v>
      </c>
      <c r="M575" s="23">
        <f>VLOOKUP($A575,Data!AG$7:AJ$800,4,0)</f>
        <v>28.24471404458475</v>
      </c>
      <c r="N575" s="23">
        <f>VLOOKUP($A575,Data!AQ$7:AU$800,5,0)</f>
        <v>28.425994559248196</v>
      </c>
      <c r="O575" s="24">
        <f>VLOOKUP($A575,Data!AQ$7:AW$800,7,0)</f>
        <v>28.410943906803844</v>
      </c>
      <c r="P575" s="32">
        <f t="shared" si="517"/>
        <v>-8.1695157425543119E-3</v>
      </c>
      <c r="Q575" s="33">
        <f t="shared" si="504"/>
        <v>-8.0064128753186692E-3</v>
      </c>
      <c r="R575" s="33">
        <f t="shared" si="505"/>
        <v>-7.9355684173397778E-3</v>
      </c>
      <c r="S575" s="34">
        <f t="shared" si="518"/>
        <v>-7.9706605161219586E-3</v>
      </c>
      <c r="T575" s="33">
        <f t="shared" si="519"/>
        <v>-7.9717453695183904E-3</v>
      </c>
      <c r="U575" s="33">
        <f t="shared" si="551"/>
        <v>-7.9707463310658699E-3</v>
      </c>
      <c r="V575" s="33" t="e">
        <f t="shared" si="552"/>
        <v>#N/A</v>
      </c>
      <c r="W575" s="33">
        <f t="shared" si="553"/>
        <v>-7.927927927927958E-3</v>
      </c>
      <c r="X575" s="33">
        <f t="shared" si="554"/>
        <v>-7.938193957433004E-3</v>
      </c>
      <c r="Y575" s="33">
        <f t="shared" si="555"/>
        <v>-7.9550905185405973E-3</v>
      </c>
      <c r="Z575" s="33">
        <f t="shared" si="556"/>
        <v>-7.9677148427017563E-3</v>
      </c>
      <c r="AA575" s="33">
        <f t="shared" si="557"/>
        <v>-8.0114624492476638E-3</v>
      </c>
      <c r="AB575" s="33">
        <f t="shared" si="558"/>
        <v>-7.9938126232645956E-3</v>
      </c>
      <c r="AC575" s="35">
        <f t="shared" si="559"/>
        <v>-3.6313321365911699E-3</v>
      </c>
      <c r="AD575" s="32">
        <f t="shared" si="520"/>
        <v>3.4667505800278775E-5</v>
      </c>
      <c r="AE575" s="33">
        <f t="shared" si="521"/>
        <v>3.5666544252799248E-5</v>
      </c>
      <c r="AF575" s="33" t="e">
        <f t="shared" si="522"/>
        <v>#N/A</v>
      </c>
      <c r="AG575" s="33">
        <f t="shared" si="523"/>
        <v>7.8484947390711213E-5</v>
      </c>
      <c r="AH575" s="33">
        <f t="shared" si="524"/>
        <v>6.8218917885665142E-5</v>
      </c>
      <c r="AI575" s="33">
        <f t="shared" si="525"/>
        <v>5.1322356778071843E-5</v>
      </c>
      <c r="AJ575" s="33">
        <f t="shared" si="526"/>
        <v>3.8698032616912847E-5</v>
      </c>
      <c r="AK575" s="33">
        <f t="shared" si="527"/>
        <v>-5.0495739289946329E-6</v>
      </c>
      <c r="AL575" s="33">
        <f t="shared" si="528"/>
        <v>1.2600252054073557E-5</v>
      </c>
      <c r="AM575" s="35">
        <f t="shared" si="529"/>
        <v>4.3750807387274993E-3</v>
      </c>
      <c r="AN575" s="52">
        <f t="shared" si="530"/>
        <v>-3.6176952178612609E-5</v>
      </c>
      <c r="AO575" s="34">
        <f t="shared" si="531"/>
        <v>-3.5177913726092136E-5</v>
      </c>
      <c r="AP575" s="34" t="e">
        <f t="shared" si="532"/>
        <v>#N/A</v>
      </c>
      <c r="AQ575" s="34">
        <f t="shared" si="533"/>
        <v>7.6404894118198285E-6</v>
      </c>
      <c r="AR575" s="34">
        <f t="shared" si="534"/>
        <v>-2.6255400932262418E-6</v>
      </c>
      <c r="AS575" s="34">
        <f t="shared" si="535"/>
        <v>-1.9522101200819542E-5</v>
      </c>
      <c r="AT575" s="34">
        <f t="shared" si="536"/>
        <v>-3.2146425361978537E-5</v>
      </c>
      <c r="AU575" s="34">
        <f t="shared" si="537"/>
        <v>-7.5894031907886017E-5</v>
      </c>
      <c r="AV575" s="34">
        <f t="shared" si="538"/>
        <v>-5.8244205924817827E-5</v>
      </c>
      <c r="AW575" s="53">
        <f t="shared" si="539"/>
        <v>4.3042362807486079E-3</v>
      </c>
      <c r="AX575" s="52">
        <f t="shared" si="540"/>
        <v>-1.084853396449148E-6</v>
      </c>
      <c r="AY575" s="34">
        <f t="shared" si="541"/>
        <v>-8.5814943928674836E-8</v>
      </c>
      <c r="AZ575" s="34" t="e">
        <f t="shared" si="542"/>
        <v>#N/A</v>
      </c>
      <c r="BA575" s="34">
        <f t="shared" si="543"/>
        <v>4.273258819398329E-5</v>
      </c>
      <c r="BB575" s="34">
        <f t="shared" si="544"/>
        <v>3.2466558688937219E-5</v>
      </c>
      <c r="BC575" s="34">
        <f t="shared" si="545"/>
        <v>1.556999758134392E-5</v>
      </c>
      <c r="BD575" s="34">
        <f t="shared" si="546"/>
        <v>2.9456734201849244E-6</v>
      </c>
      <c r="BE575" s="34">
        <f t="shared" si="547"/>
        <v>-4.0801933125722556E-5</v>
      </c>
      <c r="BF575" s="34">
        <f t="shared" si="548"/>
        <v>-2.3152107142654366E-5</v>
      </c>
      <c r="BG575" s="53">
        <f t="shared" si="549"/>
        <v>4.3393283795307713E-3</v>
      </c>
      <c r="BH575" s="32">
        <v>3.4667505800278775E-5</v>
      </c>
      <c r="BI575" s="33">
        <v>3.5666544252799248E-5</v>
      </c>
      <c r="BJ575" s="33"/>
      <c r="BK575" s="33">
        <v>7.8484947390711213E-5</v>
      </c>
      <c r="BL575" s="33">
        <v>6.8218917885665142E-5</v>
      </c>
      <c r="BM575" s="33">
        <v>5.1322356778071843E-5</v>
      </c>
      <c r="BN575" s="33">
        <v>3.8698032616912847E-5</v>
      </c>
      <c r="BO575" s="33">
        <v>-5.0495739289946329E-6</v>
      </c>
      <c r="BP575" s="33">
        <v>1.2600252054073557E-5</v>
      </c>
      <c r="BQ575" s="35">
        <v>4.3750807387274993E-3</v>
      </c>
      <c r="BR575" s="32">
        <v>-3.6176952178612609E-5</v>
      </c>
      <c r="BS575" s="33">
        <v>-3.5177913726092136E-5</v>
      </c>
      <c r="BT575" s="33"/>
      <c r="BU575" s="33">
        <v>7.6404894118198285E-6</v>
      </c>
      <c r="BV575" s="33">
        <v>-2.6255400932262418E-6</v>
      </c>
      <c r="BW575" s="33">
        <v>-1.9522101200819542E-5</v>
      </c>
      <c r="BX575" s="33">
        <v>-3.2146425361978537E-5</v>
      </c>
      <c r="BY575" s="33">
        <v>-7.5894031907886017E-5</v>
      </c>
      <c r="BZ575" s="33">
        <v>-5.8244205924817827E-5</v>
      </c>
      <c r="CA575" s="35">
        <v>4.3042362807486079E-3</v>
      </c>
      <c r="CB575" s="52">
        <v>-1.084853396449148E-6</v>
      </c>
      <c r="CC575" s="34">
        <v>-8.5814943928674836E-8</v>
      </c>
      <c r="CD575" s="34"/>
      <c r="CE575" s="34">
        <v>4.273258819398329E-5</v>
      </c>
      <c r="CF575" s="34">
        <v>3.2466558688937219E-5</v>
      </c>
      <c r="CG575" s="34">
        <v>1.556999758134392E-5</v>
      </c>
      <c r="CH575" s="34">
        <v>2.9456734201849244E-6</v>
      </c>
      <c r="CI575" s="34">
        <v>-4.0801933125722556E-5</v>
      </c>
      <c r="CJ575" s="34">
        <v>-2.3152107142654366E-5</v>
      </c>
      <c r="CK575" s="53">
        <v>4.3393283795307713E-3</v>
      </c>
      <c r="CL575" s="33">
        <v>0</v>
      </c>
      <c r="CM575" s="33">
        <f t="shared" si="562"/>
        <v>4.3917480225634797E-3</v>
      </c>
      <c r="CN575" s="33">
        <f t="shared" si="507"/>
        <v>2.1905371614097113E-3</v>
      </c>
      <c r="CO575" s="33">
        <f t="shared" si="508"/>
        <v>1.7003986254175985E-3</v>
      </c>
      <c r="CP575" s="33">
        <f t="shared" si="509"/>
        <v>1.7286489794738902E-3</v>
      </c>
      <c r="CQ575" s="33"/>
      <c r="CR575" s="33">
        <f t="shared" si="510"/>
        <v>1.276960244189107E-3</v>
      </c>
      <c r="CS575" s="33">
        <f t="shared" si="511"/>
        <v>3.6963599744490594E-3</v>
      </c>
      <c r="CT575" s="33">
        <f t="shared" si="512"/>
        <v>4.0095296330044938E-3</v>
      </c>
      <c r="CU575" s="33">
        <f t="shared" si="513"/>
        <v>1.3490343460282883E-3</v>
      </c>
      <c r="CV575" s="33">
        <f t="shared" si="514"/>
        <v>1.8294507506035895E-3</v>
      </c>
      <c r="CW575" s="33">
        <f t="shared" si="515"/>
        <v>3.1334938534450796E-3</v>
      </c>
      <c r="CX575" s="35">
        <f t="shared" si="516"/>
        <v>3.2122477042622055E-3</v>
      </c>
    </row>
    <row r="576" spans="1:102" x14ac:dyDescent="0.3">
      <c r="A576" s="21">
        <v>43376</v>
      </c>
      <c r="B576" s="22">
        <v>2925.51</v>
      </c>
      <c r="C576" s="23">
        <v>5164.6099999999997</v>
      </c>
      <c r="D576" s="23">
        <v>5786.4790000000003</v>
      </c>
      <c r="E576" s="23">
        <f t="shared" si="550"/>
        <v>5131.018227353914</v>
      </c>
      <c r="F576" s="23">
        <f>VLOOKUP($A576,Data!S$7:T$800,2,0)</f>
        <v>284.82269500000001</v>
      </c>
      <c r="G576" s="23">
        <f>VLOOKUP($A576,Data!V$7:Y$800,4,0)</f>
        <v>28.092171461754841</v>
      </c>
      <c r="H576" s="23" t="e">
        <f>VLOOKUP($A576,Data!P$7:Q$800,2,0)</f>
        <v>#N/A</v>
      </c>
      <c r="I576" s="23">
        <f>VLOOKUP($A576,Data!K$7:N$800,4,0)</f>
        <v>53.502069568424268</v>
      </c>
      <c r="J576" s="23">
        <f>VLOOKUP($A576,Data!AA$7:AB$800,2,0)</f>
        <v>522.03309999999999</v>
      </c>
      <c r="K576" s="23">
        <f>VLOOKUP($A576,Data!AD$7:AE$800,2,0)</f>
        <v>52.746099999999998</v>
      </c>
      <c r="L576" s="23">
        <f>VLOOKUP($A576,Data!AL$7:AO$800,4,0)</f>
        <v>282.11079312644119</v>
      </c>
      <c r="M576" s="23">
        <f>VLOOKUP($A576,Data!AG$7:AJ$800,4,0)</f>
        <v>28.472822996848073</v>
      </c>
      <c r="N576" s="23">
        <f>VLOOKUP($A576,Data!AQ$7:AU$800,5,0)</f>
        <v>28.655057721381752</v>
      </c>
      <c r="O576" s="24">
        <f>VLOOKUP($A576,Data!AQ$7:AW$800,7,0)</f>
        <v>28.514489488843171</v>
      </c>
      <c r="P576" s="32">
        <f t="shared" si="517"/>
        <v>7.1149300650286129E-4</v>
      </c>
      <c r="Q576" s="33">
        <f t="shared" si="504"/>
        <v>7.1111076664331918E-4</v>
      </c>
      <c r="R576" s="33">
        <f t="shared" si="505"/>
        <v>7.1130052992152137E-4</v>
      </c>
      <c r="S576" s="34">
        <f t="shared" si="518"/>
        <v>7.1130052992152137E-4</v>
      </c>
      <c r="T576" s="33">
        <f t="shared" si="519"/>
        <v>7.0864061081721275E-4</v>
      </c>
      <c r="U576" s="33">
        <f t="shared" si="551"/>
        <v>7.0999745143218718E-4</v>
      </c>
      <c r="V576" s="33" t="e">
        <f t="shared" si="552"/>
        <v>#N/A</v>
      </c>
      <c r="W576" s="33">
        <f t="shared" si="553"/>
        <v>7.212405337180261E-4</v>
      </c>
      <c r="X576" s="33">
        <f t="shared" si="554"/>
        <v>7.0792721289070215E-4</v>
      </c>
      <c r="Y576" s="33">
        <f t="shared" si="555"/>
        <v>7.2664766884589227E-4</v>
      </c>
      <c r="Z576" s="33">
        <f t="shared" si="556"/>
        <v>7.375289700763954E-4</v>
      </c>
      <c r="AA576" s="33">
        <f t="shared" si="557"/>
        <v>7.5952126318923341E-4</v>
      </c>
      <c r="AB576" s="33">
        <f t="shared" si="558"/>
        <v>7.2307881408328889E-4</v>
      </c>
      <c r="AC576" s="35">
        <f t="shared" si="559"/>
        <v>-3.4443268639997582E-3</v>
      </c>
      <c r="AD576" s="32">
        <f t="shared" si="520"/>
        <v>-2.4701558261064349E-6</v>
      </c>
      <c r="AE576" s="33">
        <f t="shared" si="521"/>
        <v>-1.1133152111320044E-6</v>
      </c>
      <c r="AF576" s="33" t="e">
        <f t="shared" si="522"/>
        <v>#N/A</v>
      </c>
      <c r="AG576" s="33">
        <f t="shared" si="523"/>
        <v>1.0129767074706919E-5</v>
      </c>
      <c r="AH576" s="33">
        <f t="shared" si="524"/>
        <v>-3.1835537526170299E-6</v>
      </c>
      <c r="AI576" s="33">
        <f t="shared" si="525"/>
        <v>1.5536902202573089E-5</v>
      </c>
      <c r="AJ576" s="33">
        <f t="shared" si="526"/>
        <v>2.6418203433076215E-5</v>
      </c>
      <c r="AK576" s="33">
        <f t="shared" si="527"/>
        <v>4.8410496545914228E-5</v>
      </c>
      <c r="AL576" s="33">
        <f t="shared" si="528"/>
        <v>1.1968047439969709E-5</v>
      </c>
      <c r="AM576" s="35">
        <f t="shared" si="529"/>
        <v>-4.1554376306430774E-3</v>
      </c>
      <c r="AN576" s="52">
        <f t="shared" si="530"/>
        <v>-2.6599191043086279E-6</v>
      </c>
      <c r="AO576" s="34">
        <f t="shared" si="531"/>
        <v>-1.3030784893341973E-6</v>
      </c>
      <c r="AP576" s="34" t="e">
        <f t="shared" si="532"/>
        <v>#N/A</v>
      </c>
      <c r="AQ576" s="34">
        <f t="shared" si="533"/>
        <v>9.9400037965047261E-6</v>
      </c>
      <c r="AR576" s="34">
        <f t="shared" si="534"/>
        <v>-3.3733170308192229E-6</v>
      </c>
      <c r="AS576" s="34">
        <f t="shared" si="535"/>
        <v>1.5347138924370896E-5</v>
      </c>
      <c r="AT576" s="34">
        <f t="shared" si="536"/>
        <v>2.6228440154874022E-5</v>
      </c>
      <c r="AU576" s="34">
        <f t="shared" si="537"/>
        <v>4.8220733267712035E-5</v>
      </c>
      <c r="AV576" s="34">
        <f t="shared" si="538"/>
        <v>1.1778284161767516E-5</v>
      </c>
      <c r="AW576" s="53">
        <f t="shared" si="539"/>
        <v>-4.1556273939212796E-3</v>
      </c>
      <c r="AX576" s="52">
        <f t="shared" si="540"/>
        <v>-2.6599191043086279E-6</v>
      </c>
      <c r="AY576" s="34">
        <f t="shared" si="541"/>
        <v>-1.3030784893341973E-6</v>
      </c>
      <c r="AZ576" s="34" t="e">
        <f t="shared" si="542"/>
        <v>#N/A</v>
      </c>
      <c r="BA576" s="34">
        <f t="shared" si="543"/>
        <v>9.9400037965047261E-6</v>
      </c>
      <c r="BB576" s="34">
        <f t="shared" si="544"/>
        <v>-3.3733170308192229E-6</v>
      </c>
      <c r="BC576" s="34">
        <f t="shared" si="545"/>
        <v>1.5347138924370896E-5</v>
      </c>
      <c r="BD576" s="34">
        <f t="shared" si="546"/>
        <v>2.6228440154874022E-5</v>
      </c>
      <c r="BE576" s="34">
        <f t="shared" si="547"/>
        <v>4.8220733267712035E-5</v>
      </c>
      <c r="BF576" s="34">
        <f t="shared" si="548"/>
        <v>1.1778284161767516E-5</v>
      </c>
      <c r="BG576" s="53">
        <f t="shared" si="549"/>
        <v>-4.1556273939212796E-3</v>
      </c>
      <c r="BH576" s="32">
        <v>-2.4701558261064349E-6</v>
      </c>
      <c r="BI576" s="33">
        <v>-1.1133152111320044E-6</v>
      </c>
      <c r="BJ576" s="33"/>
      <c r="BK576" s="33">
        <v>1.0129767074706919E-5</v>
      </c>
      <c r="BL576" s="33">
        <v>-3.1835537526170299E-6</v>
      </c>
      <c r="BM576" s="33">
        <v>1.5536902202573089E-5</v>
      </c>
      <c r="BN576" s="33">
        <v>2.6418203433076215E-5</v>
      </c>
      <c r="BO576" s="33">
        <v>4.8410496545914228E-5</v>
      </c>
      <c r="BP576" s="33">
        <v>1.1968047439969709E-5</v>
      </c>
      <c r="BQ576" s="35">
        <v>-4.1554376306430774E-3</v>
      </c>
      <c r="BR576" s="32">
        <v>-2.6599191043086279E-6</v>
      </c>
      <c r="BS576" s="33">
        <v>-1.3030784893341973E-6</v>
      </c>
      <c r="BT576" s="33"/>
      <c r="BU576" s="33">
        <v>9.9400037965047261E-6</v>
      </c>
      <c r="BV576" s="33">
        <v>-3.3733170308192229E-6</v>
      </c>
      <c r="BW576" s="33">
        <v>1.5347138924370896E-5</v>
      </c>
      <c r="BX576" s="33">
        <v>2.6228440154874022E-5</v>
      </c>
      <c r="BY576" s="33">
        <v>4.8220733267712035E-5</v>
      </c>
      <c r="BZ576" s="33">
        <v>1.1778284161767516E-5</v>
      </c>
      <c r="CA576" s="35">
        <v>-4.1556273939212796E-3</v>
      </c>
      <c r="CB576" s="52">
        <v>-2.6599191043086279E-6</v>
      </c>
      <c r="CC576" s="34">
        <v>-1.3030784893341973E-6</v>
      </c>
      <c r="CD576" s="34"/>
      <c r="CE576" s="34">
        <v>9.9400037965047261E-6</v>
      </c>
      <c r="CF576" s="34">
        <v>-3.3733170308192229E-6</v>
      </c>
      <c r="CG576" s="34">
        <v>1.5347138924370896E-5</v>
      </c>
      <c r="CH576" s="34">
        <v>2.6228440154874022E-5</v>
      </c>
      <c r="CI576" s="34">
        <v>4.8220733267712035E-5</v>
      </c>
      <c r="CJ576" s="34">
        <v>1.1778284161767516E-5</v>
      </c>
      <c r="CK576" s="53">
        <v>-4.1556273939212796E-3</v>
      </c>
      <c r="CL576" s="33">
        <v>0</v>
      </c>
      <c r="CM576" s="33">
        <f t="shared" si="562"/>
        <v>4.3200232567903729E-3</v>
      </c>
      <c r="CN576" s="33">
        <f t="shared" si="507"/>
        <v>2.1544185965227669E-3</v>
      </c>
      <c r="CO576" s="33">
        <f t="shared" si="508"/>
        <v>1.6653931160308666E-3</v>
      </c>
      <c r="CP576" s="33">
        <f t="shared" si="509"/>
        <v>1.6926337117224577E-3</v>
      </c>
      <c r="CQ576" s="33"/>
      <c r="CR576" s="33">
        <f t="shared" si="510"/>
        <v>1.1977470783712807E-3</v>
      </c>
      <c r="CS576" s="33">
        <f t="shared" si="511"/>
        <v>3.6273410089509017E-3</v>
      </c>
      <c r="CT576" s="33">
        <f t="shared" si="512"/>
        <v>3.957588299707826E-3</v>
      </c>
      <c r="CU576" s="33">
        <f t="shared" si="513"/>
        <v>1.3099728777961062E-3</v>
      </c>
      <c r="CV576" s="33">
        <f t="shared" si="514"/>
        <v>1.8345504182755157E-3</v>
      </c>
      <c r="CW576" s="33">
        <f t="shared" si="515"/>
        <v>3.1207522647058727E-3</v>
      </c>
      <c r="CX576" s="35">
        <f t="shared" si="516"/>
        <v>-1.1928833715656451E-3</v>
      </c>
    </row>
    <row r="577" spans="1:102" x14ac:dyDescent="0.3">
      <c r="A577" s="21">
        <v>43375</v>
      </c>
      <c r="B577" s="22">
        <v>2923.43</v>
      </c>
      <c r="C577" s="23">
        <v>5160.9399999999996</v>
      </c>
      <c r="D577" s="23">
        <v>5782.366</v>
      </c>
      <c r="E577" s="23">
        <f t="shared" si="550"/>
        <v>5127.3711255552025</v>
      </c>
      <c r="F577" s="23">
        <f>VLOOKUP($A577,Data!S$7:T$800,2,0)</f>
        <v>284.62100099999998</v>
      </c>
      <c r="G577" s="23">
        <f>VLOOKUP($A577,Data!V$7:Y$800,4,0)</f>
        <v>28.072240242726512</v>
      </c>
      <c r="H577" s="23" t="e">
        <f>VLOOKUP($A577,Data!P$7:Q$800,2,0)</f>
        <v>#N/A</v>
      </c>
      <c r="I577" s="23">
        <f>VLOOKUP($A577,Data!K$7:N$800,4,0)</f>
        <v>53.463509518284866</v>
      </c>
      <c r="J577" s="23">
        <f>VLOOKUP($A577,Data!AA$7:AB$800,2,0)</f>
        <v>521.66380000000004</v>
      </c>
      <c r="K577" s="23">
        <f>VLOOKUP($A577,Data!AD$7:AE$800,2,0)</f>
        <v>52.707799999999999</v>
      </c>
      <c r="L577" s="23">
        <f>VLOOKUP($A577,Data!AL$7:AO$800,4,0)</f>
        <v>281.90288158452461</v>
      </c>
      <c r="M577" s="23">
        <f>VLOOKUP($A577,Data!AG$7:AJ$800,4,0)</f>
        <v>28.451213695083116</v>
      </c>
      <c r="N577" s="23">
        <f>VLOOKUP($A577,Data!AQ$7:AU$800,5,0)</f>
        <v>28.634352827497203</v>
      </c>
      <c r="O577" s="24">
        <f>VLOOKUP($A577,Data!AQ$7:AW$800,7,0)</f>
        <v>28.613042158610831</v>
      </c>
      <c r="P577" s="32">
        <f t="shared" si="517"/>
        <v>-3.9663679353352244E-4</v>
      </c>
      <c r="Q577" s="33">
        <f t="shared" si="504"/>
        <v>-3.6995070552137133E-4</v>
      </c>
      <c r="R577" s="33">
        <f t="shared" si="505"/>
        <v>-3.6062188777785664E-4</v>
      </c>
      <c r="S577" s="34">
        <f t="shared" si="518"/>
        <v>-3.6602412364120649E-4</v>
      </c>
      <c r="T577" s="33">
        <f t="shared" si="519"/>
        <v>-3.7137712902302056E-4</v>
      </c>
      <c r="U577" s="33">
        <f t="shared" si="551"/>
        <v>-3.7087558930948283E-4</v>
      </c>
      <c r="V577" s="33" t="e">
        <f t="shared" si="552"/>
        <v>#N/A</v>
      </c>
      <c r="W577" s="33">
        <f t="shared" si="553"/>
        <v>-3.6049026676265861E-4</v>
      </c>
      <c r="X577" s="33">
        <f t="shared" si="554"/>
        <v>-3.6293731647130123E-4</v>
      </c>
      <c r="Y577" s="33">
        <f t="shared" si="555"/>
        <v>-3.5655627330410944E-4</v>
      </c>
      <c r="Z577" s="33">
        <f t="shared" si="556"/>
        <v>-3.9084699930047595E-4</v>
      </c>
      <c r="AA577" s="33">
        <f t="shared" si="557"/>
        <v>-3.3366927246480937E-4</v>
      </c>
      <c r="AB577" s="33">
        <f t="shared" si="558"/>
        <v>-3.5997141852039949E-4</v>
      </c>
      <c r="AC577" s="35">
        <f t="shared" si="559"/>
        <v>-2.7547263220684126E-4</v>
      </c>
      <c r="AD577" s="32">
        <f t="shared" si="520"/>
        <v>-1.4264235016492322E-6</v>
      </c>
      <c r="AE577" s="33">
        <f t="shared" si="521"/>
        <v>-9.2488378811150795E-7</v>
      </c>
      <c r="AF577" s="33" t="e">
        <f t="shared" si="522"/>
        <v>#N/A</v>
      </c>
      <c r="AG577" s="33">
        <f t="shared" si="523"/>
        <v>9.4604387587127192E-6</v>
      </c>
      <c r="AH577" s="33">
        <f t="shared" si="524"/>
        <v>7.0133890500700957E-6</v>
      </c>
      <c r="AI577" s="33">
        <f t="shared" si="525"/>
        <v>1.3394432217261887E-5</v>
      </c>
      <c r="AJ577" s="33">
        <f t="shared" si="526"/>
        <v>-2.0896293779104624E-5</v>
      </c>
      <c r="AK577" s="33">
        <f t="shared" si="527"/>
        <v>3.6281433056561951E-5</v>
      </c>
      <c r="AL577" s="33">
        <f t="shared" si="528"/>
        <v>9.9792870009718371E-6</v>
      </c>
      <c r="AM577" s="35">
        <f t="shared" si="529"/>
        <v>9.4478073314530064E-5</v>
      </c>
      <c r="AN577" s="52">
        <f t="shared" si="530"/>
        <v>-1.0755241245163916E-5</v>
      </c>
      <c r="AO577" s="34">
        <f t="shared" si="531"/>
        <v>-1.0253701531626191E-5</v>
      </c>
      <c r="AP577" s="34" t="e">
        <f t="shared" si="532"/>
        <v>#N/A</v>
      </c>
      <c r="AQ577" s="34">
        <f t="shared" si="533"/>
        <v>1.3162101519803571E-7</v>
      </c>
      <c r="AR577" s="34">
        <f t="shared" si="534"/>
        <v>-2.3154286934445878E-6</v>
      </c>
      <c r="AS577" s="34">
        <f t="shared" si="535"/>
        <v>4.0656144737472033E-6</v>
      </c>
      <c r="AT577" s="34">
        <f t="shared" si="536"/>
        <v>-3.0225111522619308E-5</v>
      </c>
      <c r="AU577" s="34">
        <f t="shared" si="537"/>
        <v>2.6952615313047268E-5</v>
      </c>
      <c r="AV577" s="34">
        <f t="shared" si="538"/>
        <v>6.5046925745715356E-7</v>
      </c>
      <c r="AW577" s="53">
        <f t="shared" si="539"/>
        <v>8.5149255571015381E-5</v>
      </c>
      <c r="AX577" s="52">
        <f t="shared" si="540"/>
        <v>-5.3530053818473533E-6</v>
      </c>
      <c r="AY577" s="34">
        <f t="shared" si="541"/>
        <v>-4.8514656683096291E-6</v>
      </c>
      <c r="AZ577" s="34" t="e">
        <f t="shared" si="542"/>
        <v>#N/A</v>
      </c>
      <c r="BA577" s="34">
        <f t="shared" si="543"/>
        <v>5.5338568785145981E-6</v>
      </c>
      <c r="BB577" s="34">
        <f t="shared" si="544"/>
        <v>3.0868071698719746E-6</v>
      </c>
      <c r="BC577" s="34">
        <f t="shared" si="545"/>
        <v>9.4678503370637657E-6</v>
      </c>
      <c r="BD577" s="34">
        <f t="shared" si="546"/>
        <v>-2.4822875659302746E-5</v>
      </c>
      <c r="BE577" s="34">
        <f t="shared" si="547"/>
        <v>3.235485117636383E-5</v>
      </c>
      <c r="BF577" s="34">
        <f t="shared" si="548"/>
        <v>6.0527051207737159E-6</v>
      </c>
      <c r="BG577" s="53">
        <f t="shared" si="549"/>
        <v>9.0551491434331943E-5</v>
      </c>
      <c r="BH577" s="32">
        <v>-1.4264235016492322E-6</v>
      </c>
      <c r="BI577" s="33">
        <v>-9.2488378811150795E-7</v>
      </c>
      <c r="BJ577" s="33"/>
      <c r="BK577" s="33">
        <v>9.4604387587127192E-6</v>
      </c>
      <c r="BL577" s="33">
        <v>7.0133890500700957E-6</v>
      </c>
      <c r="BM577" s="33">
        <v>1.3394432217261887E-5</v>
      </c>
      <c r="BN577" s="33">
        <v>-2.0896293779104624E-5</v>
      </c>
      <c r="BO577" s="33">
        <v>3.6281433056561951E-5</v>
      </c>
      <c r="BP577" s="33">
        <v>9.9792870009718371E-6</v>
      </c>
      <c r="BQ577" s="35">
        <v>9.4478073314530064E-5</v>
      </c>
      <c r="BR577" s="32">
        <v>-1.0755241245163916E-5</v>
      </c>
      <c r="BS577" s="33">
        <v>-1.0253701531626191E-5</v>
      </c>
      <c r="BT577" s="33"/>
      <c r="BU577" s="33">
        <v>1.3162101519803571E-7</v>
      </c>
      <c r="BV577" s="33">
        <v>-2.3154286934445878E-6</v>
      </c>
      <c r="BW577" s="33">
        <v>4.0656144737472033E-6</v>
      </c>
      <c r="BX577" s="33">
        <v>-3.0225111522619308E-5</v>
      </c>
      <c r="BY577" s="33">
        <v>2.6952615313047268E-5</v>
      </c>
      <c r="BZ577" s="33">
        <v>6.5046925745715356E-7</v>
      </c>
      <c r="CA577" s="35">
        <v>8.5149255571015381E-5</v>
      </c>
      <c r="CB577" s="52">
        <v>-5.3530053818473533E-6</v>
      </c>
      <c r="CC577" s="34">
        <v>-4.8514656683096291E-6</v>
      </c>
      <c r="CD577" s="34"/>
      <c r="CE577" s="34">
        <v>5.5338568785145981E-6</v>
      </c>
      <c r="CF577" s="34">
        <v>3.0868071698719746E-6</v>
      </c>
      <c r="CG577" s="34">
        <v>9.4678503370637657E-6</v>
      </c>
      <c r="CH577" s="34">
        <v>-2.4822875659302746E-5</v>
      </c>
      <c r="CI577" s="34">
        <v>3.235485117636383E-5</v>
      </c>
      <c r="CJ577" s="34">
        <v>6.0527051207737159E-6</v>
      </c>
      <c r="CK577" s="53">
        <v>9.0551491434331943E-5</v>
      </c>
      <c r="CL577" s="33">
        <v>0</v>
      </c>
      <c r="CM577" s="33">
        <f t="shared" si="562"/>
        <v>4.3198328091957894E-3</v>
      </c>
      <c r="CN577" s="33">
        <f t="shared" si="507"/>
        <v>2.1542285595883559E-3</v>
      </c>
      <c r="CO577" s="33">
        <f t="shared" si="508"/>
        <v>1.6678656335111786E-3</v>
      </c>
      <c r="CP577" s="33">
        <f t="shared" si="509"/>
        <v>1.6937481201413362E-3</v>
      </c>
      <c r="CQ577" s="33"/>
      <c r="CR577" s="33">
        <f t="shared" si="510"/>
        <v>1.1876124878751337E-3</v>
      </c>
      <c r="CS577" s="33">
        <f t="shared" si="511"/>
        <v>3.6305338502393703E-3</v>
      </c>
      <c r="CT577" s="33">
        <f t="shared" si="512"/>
        <v>3.9420012351469857E-3</v>
      </c>
      <c r="CU577" s="33">
        <f t="shared" si="513"/>
        <v>1.2835395625687696E-3</v>
      </c>
      <c r="CV577" s="33">
        <f t="shared" si="514"/>
        <v>1.7860879185318534E-3</v>
      </c>
      <c r="CW577" s="33">
        <f t="shared" si="515"/>
        <v>3.1087555425304281E-3</v>
      </c>
      <c r="CX577" s="35">
        <f t="shared" si="516"/>
        <v>2.9719423276657331E-3</v>
      </c>
    </row>
    <row r="578" spans="1:102" x14ac:dyDescent="0.3">
      <c r="A578" s="21">
        <v>43374</v>
      </c>
      <c r="B578" s="22">
        <v>2924.59</v>
      </c>
      <c r="C578" s="23">
        <v>5162.8500000000004</v>
      </c>
      <c r="D578" s="23">
        <v>5784.4520000000002</v>
      </c>
      <c r="E578" s="23">
        <f t="shared" si="550"/>
        <v>5129.2485542622144</v>
      </c>
      <c r="F578" s="23">
        <f>VLOOKUP($A578,Data!S$7:T$800,2,0)</f>
        <v>284.726742</v>
      </c>
      <c r="G578" s="23">
        <f>VLOOKUP($A578,Data!V$7:Y$800,4,0)</f>
        <v>28.082655414102593</v>
      </c>
      <c r="H578" s="23" t="e">
        <f>VLOOKUP($A578,Data!P$7:Q$800,2,0)</f>
        <v>#N/A</v>
      </c>
      <c r="I578" s="23">
        <f>VLOOKUP($A578,Data!K$7:N$800,4,0)</f>
        <v>53.482789543354563</v>
      </c>
      <c r="J578" s="23">
        <f>VLOOKUP($A578,Data!AA$7:AB$800,2,0)</f>
        <v>521.85320000000002</v>
      </c>
      <c r="K578" s="23">
        <f>VLOOKUP($A578,Data!AD$7:AE$800,2,0)</f>
        <v>52.726599999999998</v>
      </c>
      <c r="L578" s="23">
        <f>VLOOKUP($A578,Data!AL$7:AO$800,4,0)</f>
        <v>282.01310556059639</v>
      </c>
      <c r="M578" s="23">
        <f>VLOOKUP($A578,Data!AG$7:AJ$800,4,0)</f>
        <v>28.460710159535878</v>
      </c>
      <c r="N578" s="23">
        <f>VLOOKUP($A578,Data!AQ$7:AU$800,5,0)</f>
        <v>28.644664087861951</v>
      </c>
      <c r="O578" s="24">
        <f>VLOOKUP($A578,Data!AQ$7:AW$800,7,0)</f>
        <v>28.62092644055361</v>
      </c>
      <c r="P578" s="32">
        <f t="shared" si="517"/>
        <v>3.6410682297065566E-3</v>
      </c>
      <c r="Q578" s="33">
        <f t="shared" si="504"/>
        <v>3.6469035339583566E-3</v>
      </c>
      <c r="R578" s="33">
        <f t="shared" si="505"/>
        <v>3.648873880830017E-3</v>
      </c>
      <c r="S578" s="34">
        <f t="shared" si="518"/>
        <v>3.6477030331614978E-3</v>
      </c>
      <c r="T578" s="33">
        <f t="shared" si="519"/>
        <v>3.6451067474245757E-3</v>
      </c>
      <c r="U578" s="33">
        <f t="shared" si="551"/>
        <v>3.645492985926424E-3</v>
      </c>
      <c r="V578" s="33" t="e">
        <f t="shared" si="552"/>
        <v>#N/A</v>
      </c>
      <c r="W578" s="33">
        <f t="shared" si="553"/>
        <v>3.6179450072357788E-3</v>
      </c>
      <c r="X578" s="33">
        <f t="shared" si="554"/>
        <v>3.6437516371494727E-3</v>
      </c>
      <c r="Y578" s="33">
        <f t="shared" si="555"/>
        <v>3.6547342132613458E-3</v>
      </c>
      <c r="Z578" s="33">
        <f t="shared" si="556"/>
        <v>3.6023625897887435E-3</v>
      </c>
      <c r="AA578" s="33">
        <f t="shared" si="557"/>
        <v>3.6735935262739439E-3</v>
      </c>
      <c r="AB578" s="33">
        <f t="shared" si="558"/>
        <v>3.6844851603150541E-3</v>
      </c>
      <c r="AC578" s="35">
        <f t="shared" si="559"/>
        <v>3.20686215551369E-3</v>
      </c>
      <c r="AD578" s="32">
        <f t="shared" si="520"/>
        <v>-1.796786533780903E-6</v>
      </c>
      <c r="AE578" s="33">
        <f t="shared" si="521"/>
        <v>-1.4105480319326347E-6</v>
      </c>
      <c r="AF578" s="33" t="e">
        <f t="shared" si="522"/>
        <v>#N/A</v>
      </c>
      <c r="AG578" s="33">
        <f t="shared" si="523"/>
        <v>-2.8958526722577815E-5</v>
      </c>
      <c r="AH578" s="33">
        <f t="shared" si="524"/>
        <v>-3.1518968088839472E-6</v>
      </c>
      <c r="AI578" s="33">
        <f t="shared" si="525"/>
        <v>7.8306793029891963E-6</v>
      </c>
      <c r="AJ578" s="33">
        <f t="shared" si="526"/>
        <v>-4.4540944169613184E-5</v>
      </c>
      <c r="AK578" s="33">
        <f t="shared" si="527"/>
        <v>2.6689992315587219E-5</v>
      </c>
      <c r="AL578" s="33">
        <f t="shared" si="528"/>
        <v>3.7581626356697484E-5</v>
      </c>
      <c r="AM578" s="35">
        <f t="shared" si="529"/>
        <v>-4.4004137844466662E-4</v>
      </c>
      <c r="AN578" s="52">
        <f t="shared" si="530"/>
        <v>-3.7671334054412142E-6</v>
      </c>
      <c r="AO578" s="34">
        <f t="shared" si="531"/>
        <v>-3.3808949035929459E-6</v>
      </c>
      <c r="AP578" s="34" t="e">
        <f t="shared" si="532"/>
        <v>#N/A</v>
      </c>
      <c r="AQ578" s="34">
        <f t="shared" si="533"/>
        <v>-3.0928873594238127E-5</v>
      </c>
      <c r="AR578" s="34">
        <f t="shared" si="534"/>
        <v>-5.1222436805442584E-6</v>
      </c>
      <c r="AS578" s="34">
        <f t="shared" si="535"/>
        <v>5.8603324313288851E-6</v>
      </c>
      <c r="AT578" s="34">
        <f t="shared" si="536"/>
        <v>-4.6511291041273495E-5</v>
      </c>
      <c r="AU578" s="34">
        <f t="shared" si="537"/>
        <v>2.4719645443926908E-5</v>
      </c>
      <c r="AV578" s="34">
        <f t="shared" si="538"/>
        <v>3.5611279485037173E-5</v>
      </c>
      <c r="AW578" s="53">
        <f t="shared" si="539"/>
        <v>-4.4201172531632693E-4</v>
      </c>
      <c r="AX578" s="52">
        <f t="shared" si="540"/>
        <v>-2.5962857368444503E-6</v>
      </c>
      <c r="AY578" s="34">
        <f t="shared" si="541"/>
        <v>-2.2100472349961819E-6</v>
      </c>
      <c r="AZ578" s="34" t="e">
        <f t="shared" si="542"/>
        <v>#N/A</v>
      </c>
      <c r="BA578" s="34">
        <f t="shared" si="543"/>
        <v>-2.9758025925641363E-5</v>
      </c>
      <c r="BB578" s="34">
        <f t="shared" si="544"/>
        <v>-3.9513960119474945E-6</v>
      </c>
      <c r="BC578" s="34">
        <f t="shared" si="545"/>
        <v>7.0311800999256491E-6</v>
      </c>
      <c r="BD578" s="34">
        <f t="shared" si="546"/>
        <v>-4.5340443372676731E-5</v>
      </c>
      <c r="BE578" s="34">
        <f t="shared" si="547"/>
        <v>2.5890493112523671E-5</v>
      </c>
      <c r="BF578" s="34">
        <f t="shared" si="548"/>
        <v>3.6782127153633937E-5</v>
      </c>
      <c r="BG578" s="53">
        <f t="shared" si="549"/>
        <v>-4.4084087764773017E-4</v>
      </c>
      <c r="BH578" s="32">
        <v>-1.796786533780903E-6</v>
      </c>
      <c r="BI578" s="33">
        <v>-1.4105480319326347E-6</v>
      </c>
      <c r="BJ578" s="33"/>
      <c r="BK578" s="33">
        <v>-2.8958526722577815E-5</v>
      </c>
      <c r="BL578" s="33">
        <v>-3.1518968088839472E-6</v>
      </c>
      <c r="BM578" s="33">
        <v>7.8306793029891963E-6</v>
      </c>
      <c r="BN578" s="33">
        <v>-4.4540944169613184E-5</v>
      </c>
      <c r="BO578" s="33">
        <v>2.6689992315587219E-5</v>
      </c>
      <c r="BP578" s="33">
        <v>3.7581626356697484E-5</v>
      </c>
      <c r="BQ578" s="35">
        <v>-4.4004137844466662E-4</v>
      </c>
      <c r="BR578" s="32">
        <v>-3.7671334054412142E-6</v>
      </c>
      <c r="BS578" s="33">
        <v>-3.3808949035929459E-6</v>
      </c>
      <c r="BT578" s="33"/>
      <c r="BU578" s="33">
        <v>-3.0928873594238127E-5</v>
      </c>
      <c r="BV578" s="33">
        <v>-5.1222436805442584E-6</v>
      </c>
      <c r="BW578" s="33">
        <v>5.8603324313288851E-6</v>
      </c>
      <c r="BX578" s="33">
        <v>-4.6511291041273495E-5</v>
      </c>
      <c r="BY578" s="33">
        <v>2.4719645443926908E-5</v>
      </c>
      <c r="BZ578" s="33">
        <v>3.5611279485037173E-5</v>
      </c>
      <c r="CA578" s="35">
        <v>-4.4201172531632693E-4</v>
      </c>
      <c r="CB578" s="52">
        <v>-2.5962857368444503E-6</v>
      </c>
      <c r="CC578" s="34">
        <v>-2.2100472349961819E-6</v>
      </c>
      <c r="CD578" s="34"/>
      <c r="CE578" s="34">
        <v>-2.9758025925641363E-5</v>
      </c>
      <c r="CF578" s="34">
        <v>-3.9513960119474945E-6</v>
      </c>
      <c r="CG578" s="34">
        <v>7.0311800999256491E-6</v>
      </c>
      <c r="CH578" s="34">
        <v>-4.5340443372676731E-5</v>
      </c>
      <c r="CI578" s="34">
        <v>2.5890493112523671E-5</v>
      </c>
      <c r="CJ578" s="34">
        <v>3.6782127153633937E-5</v>
      </c>
      <c r="CK578" s="53">
        <v>-4.4084087764773017E-4</v>
      </c>
      <c r="CL578" s="33">
        <v>0</v>
      </c>
      <c r="CM578" s="33">
        <f t="shared" si="562"/>
        <v>4.3104603125920793E-3</v>
      </c>
      <c r="CN578" s="33">
        <f t="shared" si="507"/>
        <v>2.1502920781062418E-3</v>
      </c>
      <c r="CO578" s="33">
        <f t="shared" si="508"/>
        <v>1.6692949669172563E-3</v>
      </c>
      <c r="CP578" s="33">
        <f t="shared" si="509"/>
        <v>1.6946749141748541E-3</v>
      </c>
      <c r="CQ578" s="33"/>
      <c r="CR578" s="33">
        <f t="shared" si="510"/>
        <v>1.1781373981036847E-3</v>
      </c>
      <c r="CS578" s="33">
        <f t="shared" si="511"/>
        <v>3.6234924432536619E-3</v>
      </c>
      <c r="CT578" s="33">
        <f t="shared" si="512"/>
        <v>3.9285492056559956E-3</v>
      </c>
      <c r="CU578" s="33">
        <f t="shared" si="513"/>
        <v>1.3044708585021603E-3</v>
      </c>
      <c r="CV578" s="33">
        <f t="shared" si="514"/>
        <v>1.7497295519763867E-3</v>
      </c>
      <c r="CW578" s="33">
        <f t="shared" si="515"/>
        <v>3.098741627642454E-3</v>
      </c>
      <c r="CX578" s="35">
        <f t="shared" si="516"/>
        <v>2.8771573603019185E-3</v>
      </c>
    </row>
    <row r="579" spans="1:102" x14ac:dyDescent="0.3">
      <c r="A579" s="21">
        <v>43371</v>
      </c>
      <c r="B579" s="22">
        <v>2913.98</v>
      </c>
      <c r="C579" s="23">
        <v>5144.09</v>
      </c>
      <c r="D579" s="23">
        <v>5763.4219999999996</v>
      </c>
      <c r="E579" s="23">
        <f t="shared" si="550"/>
        <v>5110.6065791421825</v>
      </c>
      <c r="F579" s="23">
        <f>VLOOKUP($A579,Data!S$7:T$800,2,0)</f>
        <v>283.69265200000001</v>
      </c>
      <c r="G579" s="23">
        <f>VLOOKUP($A579,Data!V$7:Y$800,4,0)</f>
        <v>27.980652142973735</v>
      </c>
      <c r="H579" s="23" t="e">
        <f>VLOOKUP($A579,Data!P$7:Q$800,2,0)</f>
        <v>#N/A</v>
      </c>
      <c r="I579" s="23">
        <f>VLOOKUP($A579,Data!K$7:N$800,4,0)</f>
        <v>53.289989292657545</v>
      </c>
      <c r="J579" s="23">
        <f>VLOOKUP($A579,Data!AA$7:AB$800,2,0)</f>
        <v>519.95860000000005</v>
      </c>
      <c r="K579" s="23">
        <f>VLOOKUP($A579,Data!AD$7:AE$800,2,0)</f>
        <v>52.534599999999998</v>
      </c>
      <c r="L579" s="23">
        <f>VLOOKUP($A579,Data!AL$7:AO$800,4,0)</f>
        <v>281.00083865173809</v>
      </c>
      <c r="M579" s="23">
        <f>VLOOKUP($A579,Data!AG$7:AJ$800,4,0)</f>
        <v>28.356539758650968</v>
      </c>
      <c r="N579" s="23">
        <f>VLOOKUP($A579,Data!AQ$7:AU$800,5,0)</f>
        <v>28.539510684263131</v>
      </c>
      <c r="O579" s="24">
        <f>VLOOKUP($A579,Data!AQ$7:AW$800,7,0)</f>
        <v>28.529436470418492</v>
      </c>
      <c r="P579" s="32">
        <f t="shared" si="517"/>
        <v>-6.8634179821724928E-6</v>
      </c>
      <c r="Q579" s="33">
        <f t="shared" si="504"/>
        <v>2.1384220000975063E-5</v>
      </c>
      <c r="R579" s="33">
        <f t="shared" si="505"/>
        <v>3.5049850604318422E-5</v>
      </c>
      <c r="S579" s="34">
        <f t="shared" si="518"/>
        <v>2.8762860316344786E-5</v>
      </c>
      <c r="T579" s="33">
        <f t="shared" si="519"/>
        <v>2.306774923233057E-5</v>
      </c>
      <c r="U579" s="33">
        <f t="shared" si="551"/>
        <v>2.4824984719673537E-5</v>
      </c>
      <c r="V579" s="33" t="e">
        <f t="shared" si="552"/>
        <v>#N/A</v>
      </c>
      <c r="W579" s="33">
        <f t="shared" si="553"/>
        <v>0</v>
      </c>
      <c r="X579" s="33">
        <f t="shared" si="554"/>
        <v>3.1157297423867192E-5</v>
      </c>
      <c r="Y579" s="33">
        <f t="shared" si="555"/>
        <v>3.4264307251730131E-5</v>
      </c>
      <c r="Z579" s="33">
        <f t="shared" si="556"/>
        <v>1.3727396554807925E-5</v>
      </c>
      <c r="AA579" s="33">
        <f t="shared" si="557"/>
        <v>-4.4422878465955051E-5</v>
      </c>
      <c r="AB579" s="33">
        <f t="shared" si="558"/>
        <v>3.4017916809236937E-5</v>
      </c>
      <c r="AC579" s="35">
        <f t="shared" si="559"/>
        <v>2.9534751139475013E-3</v>
      </c>
      <c r="AD579" s="32">
        <f t="shared" si="520"/>
        <v>1.6835292313555072E-6</v>
      </c>
      <c r="AE579" s="33">
        <f t="shared" si="521"/>
        <v>3.4407647186984747E-6</v>
      </c>
      <c r="AF579" s="33" t="e">
        <f t="shared" si="522"/>
        <v>#N/A</v>
      </c>
      <c r="AG579" s="33">
        <f t="shared" si="523"/>
        <v>-2.1384220000975063E-5</v>
      </c>
      <c r="AH579" s="33">
        <f t="shared" si="524"/>
        <v>9.7730774228921291E-6</v>
      </c>
      <c r="AI579" s="33">
        <f t="shared" si="525"/>
        <v>1.2880087250755068E-5</v>
      </c>
      <c r="AJ579" s="33">
        <f t="shared" si="526"/>
        <v>-7.6568234461671381E-6</v>
      </c>
      <c r="AK579" s="33">
        <f t="shared" si="527"/>
        <v>-6.5807098466930114E-5</v>
      </c>
      <c r="AL579" s="33">
        <f t="shared" si="528"/>
        <v>1.2633696808261874E-5</v>
      </c>
      <c r="AM579" s="35">
        <f t="shared" si="529"/>
        <v>2.9320908939465262E-3</v>
      </c>
      <c r="AN579" s="52">
        <f t="shared" si="530"/>
        <v>-1.1982101371987852E-5</v>
      </c>
      <c r="AO579" s="34">
        <f t="shared" si="531"/>
        <v>-1.0224865884644885E-5</v>
      </c>
      <c r="AP579" s="34" t="e">
        <f t="shared" si="532"/>
        <v>#N/A</v>
      </c>
      <c r="AQ579" s="34">
        <f t="shared" si="533"/>
        <v>-3.5049850604318422E-5</v>
      </c>
      <c r="AR579" s="34">
        <f t="shared" si="534"/>
        <v>-3.8925531804512303E-6</v>
      </c>
      <c r="AS579" s="34">
        <f t="shared" si="535"/>
        <v>-7.8554335258829155E-7</v>
      </c>
      <c r="AT579" s="34">
        <f t="shared" si="536"/>
        <v>-2.1322454049510497E-5</v>
      </c>
      <c r="AU579" s="34">
        <f t="shared" si="537"/>
        <v>-7.9472729070273473E-5</v>
      </c>
      <c r="AV579" s="34">
        <f t="shared" si="538"/>
        <v>-1.0319337950814855E-6</v>
      </c>
      <c r="AW579" s="53">
        <f t="shared" si="539"/>
        <v>2.9184252633431829E-3</v>
      </c>
      <c r="AX579" s="52">
        <f t="shared" si="540"/>
        <v>-5.6951110840586239E-6</v>
      </c>
      <c r="AY579" s="34">
        <f t="shared" si="541"/>
        <v>-3.9378755967156565E-6</v>
      </c>
      <c r="AZ579" s="34" t="e">
        <f t="shared" si="542"/>
        <v>#N/A</v>
      </c>
      <c r="BA579" s="34">
        <f t="shared" si="543"/>
        <v>-2.8762860316389194E-5</v>
      </c>
      <c r="BB579" s="34">
        <f t="shared" si="544"/>
        <v>2.394437107477998E-6</v>
      </c>
      <c r="BC579" s="34">
        <f t="shared" si="545"/>
        <v>5.5014469353409368E-6</v>
      </c>
      <c r="BD579" s="34">
        <f t="shared" si="546"/>
        <v>-1.5035463761581269E-5</v>
      </c>
      <c r="BE579" s="34">
        <f t="shared" si="547"/>
        <v>-7.3185738782344245E-5</v>
      </c>
      <c r="BF579" s="34">
        <f t="shared" si="548"/>
        <v>5.2550564928477428E-6</v>
      </c>
      <c r="BG579" s="53">
        <f t="shared" si="549"/>
        <v>2.9247122536311121E-3</v>
      </c>
      <c r="BH579" s="32">
        <v>1.6835292313555072E-6</v>
      </c>
      <c r="BI579" s="33">
        <v>3.4407647186984747E-6</v>
      </c>
      <c r="BJ579" s="33"/>
      <c r="BK579" s="33">
        <v>-2.1384220000975063E-5</v>
      </c>
      <c r="BL579" s="33">
        <v>9.7730774228921291E-6</v>
      </c>
      <c r="BM579" s="33">
        <v>1.2880087250755068E-5</v>
      </c>
      <c r="BN579" s="33">
        <v>-7.6568234461671381E-6</v>
      </c>
      <c r="BO579" s="33">
        <v>-6.5807098466930114E-5</v>
      </c>
      <c r="BP579" s="33">
        <v>1.2633696808261874E-5</v>
      </c>
      <c r="BQ579" s="35">
        <v>2.9320908939465262E-3</v>
      </c>
      <c r="BR579" s="32">
        <v>-1.1982101371987852E-5</v>
      </c>
      <c r="BS579" s="33">
        <v>-1.0224865884644885E-5</v>
      </c>
      <c r="BT579" s="33"/>
      <c r="BU579" s="33">
        <v>-3.5049850604318422E-5</v>
      </c>
      <c r="BV579" s="33">
        <v>-3.8925531804512303E-6</v>
      </c>
      <c r="BW579" s="33">
        <v>-7.8554335258829155E-7</v>
      </c>
      <c r="BX579" s="33">
        <v>-2.1322454049510497E-5</v>
      </c>
      <c r="BY579" s="33">
        <v>-7.9472729070273473E-5</v>
      </c>
      <c r="BZ579" s="33">
        <v>-1.0319337950814855E-6</v>
      </c>
      <c r="CA579" s="35">
        <v>2.9184252633431829E-3</v>
      </c>
      <c r="CB579" s="52">
        <v>-5.6951110840586239E-6</v>
      </c>
      <c r="CC579" s="34">
        <v>-3.9378755967156565E-6</v>
      </c>
      <c r="CD579" s="34"/>
      <c r="CE579" s="34">
        <v>-2.8762860316389194E-5</v>
      </c>
      <c r="CF579" s="34">
        <v>2.394437107477998E-6</v>
      </c>
      <c r="CG579" s="34">
        <v>5.5014469353409368E-6</v>
      </c>
      <c r="CH579" s="34">
        <v>-1.5035463761581269E-5</v>
      </c>
      <c r="CI579" s="34">
        <v>-7.3185738782344245E-5</v>
      </c>
      <c r="CJ579" s="34">
        <v>5.2550564928477428E-6</v>
      </c>
      <c r="CK579" s="53">
        <v>2.9247122536311121E-3</v>
      </c>
      <c r="CL579" s="33">
        <v>0</v>
      </c>
      <c r="CM579" s="33">
        <f t="shared" si="562"/>
        <v>4.3084886669051414E-3</v>
      </c>
      <c r="CN579" s="33">
        <f t="shared" si="507"/>
        <v>2.1494937717310147E-3</v>
      </c>
      <c r="CO579" s="33">
        <f t="shared" si="508"/>
        <v>1.6710882162327412E-3</v>
      </c>
      <c r="CP579" s="33">
        <f t="shared" si="509"/>
        <v>1.696082720479275E-3</v>
      </c>
      <c r="CQ579" s="33"/>
      <c r="CR579" s="33">
        <f t="shared" si="510"/>
        <v>1.2070255262905949E-3</v>
      </c>
      <c r="CS579" s="33">
        <f t="shared" si="511"/>
        <v>3.6266442764396611E-3</v>
      </c>
      <c r="CT579" s="33">
        <f t="shared" si="512"/>
        <v>3.9207163900034647E-3</v>
      </c>
      <c r="CU579" s="33">
        <f t="shared" si="513"/>
        <v>1.3489098197836391E-3</v>
      </c>
      <c r="CV579" s="33">
        <f t="shared" si="514"/>
        <v>1.7230907196346124E-3</v>
      </c>
      <c r="CW579" s="33">
        <f t="shared" si="515"/>
        <v>3.0611819336709978E-3</v>
      </c>
      <c r="CX579" s="35">
        <f t="shared" si="516"/>
        <v>3.3170541187703684E-3</v>
      </c>
    </row>
    <row r="580" spans="1:102" x14ac:dyDescent="0.3">
      <c r="A580" s="21">
        <v>43370</v>
      </c>
      <c r="B580" s="22">
        <v>2914</v>
      </c>
      <c r="C580" s="23">
        <v>5143.9799999999996</v>
      </c>
      <c r="D580" s="23">
        <v>5763.22</v>
      </c>
      <c r="E580" s="23">
        <f t="shared" si="550"/>
        <v>5110.4595877069087</v>
      </c>
      <c r="F580" s="23">
        <f>VLOOKUP($A580,Data!S$7:T$800,2,0)</f>
        <v>283.68610799999999</v>
      </c>
      <c r="G580" s="23">
        <f>VLOOKUP($A580,Data!V$7:Y$800,4,0)</f>
        <v>27.979957540955326</v>
      </c>
      <c r="H580" s="23" t="e">
        <f>VLOOKUP($A580,Data!P$7:Q$800,2,0)</f>
        <v>#N/A</v>
      </c>
      <c r="I580" s="23">
        <f>VLOOKUP($A580,Data!K$7:N$800,4,0)</f>
        <v>53.289989292657545</v>
      </c>
      <c r="J580" s="23">
        <f>VLOOKUP($A580,Data!AA$7:AB$800,2,0)</f>
        <v>519.94240000000002</v>
      </c>
      <c r="K580" s="23">
        <f>VLOOKUP($A580,Data!AD$7:AE$800,2,0)</f>
        <v>52.532800000000002</v>
      </c>
      <c r="L580" s="23">
        <f>VLOOKUP($A580,Data!AL$7:AO$800,4,0)</f>
        <v>280.99698129474518</v>
      </c>
      <c r="M580" s="23">
        <f>VLOOKUP($A580,Data!AG$7:AJ$800,4,0)</f>
        <v>28.357799493731438</v>
      </c>
      <c r="N580" s="23">
        <f>VLOOKUP($A580,Data!AQ$7:AU$800,5,0)</f>
        <v>28.538539862588227</v>
      </c>
      <c r="O580" s="24">
        <f>VLOOKUP($A580,Data!AQ$7:AW$800,7,0)</f>
        <v>28.445423619652153</v>
      </c>
      <c r="P580" s="32">
        <f t="shared" si="517"/>
        <v>2.7632769780832067E-3</v>
      </c>
      <c r="Q580" s="33">
        <f t="shared" si="504"/>
        <v>2.8952278456579883E-3</v>
      </c>
      <c r="R580" s="33">
        <f t="shared" si="505"/>
        <v>2.9504377277349558E-3</v>
      </c>
      <c r="S580" s="34">
        <f t="shared" si="518"/>
        <v>2.9223636152871935E-3</v>
      </c>
      <c r="T580" s="33">
        <f t="shared" si="519"/>
        <v>2.8489445556736381E-3</v>
      </c>
      <c r="U580" s="33">
        <f t="shared" si="551"/>
        <v>2.8406808035328357E-3</v>
      </c>
      <c r="V580" s="33" t="e">
        <f t="shared" si="552"/>
        <v>#N/A</v>
      </c>
      <c r="W580" s="33">
        <f t="shared" si="553"/>
        <v>2.9385616190820141E-3</v>
      </c>
      <c r="X580" s="33">
        <f t="shared" si="554"/>
        <v>2.9480293842316652E-3</v>
      </c>
      <c r="Y580" s="33">
        <f t="shared" si="555"/>
        <v>2.9458651927793955E-3</v>
      </c>
      <c r="Z580" s="33">
        <f t="shared" si="556"/>
        <v>2.8962651774275816E-3</v>
      </c>
      <c r="AA580" s="33">
        <f t="shared" si="557"/>
        <v>2.8786642997649103E-3</v>
      </c>
      <c r="AB580" s="33">
        <f t="shared" si="558"/>
        <v>2.9058039815965664E-3</v>
      </c>
      <c r="AC580" s="35">
        <f t="shared" si="559"/>
        <v>1.0171090949717687E-4</v>
      </c>
      <c r="AD580" s="32">
        <f t="shared" si="520"/>
        <v>-4.6283289984350162E-5</v>
      </c>
      <c r="AE580" s="33">
        <f t="shared" si="521"/>
        <v>-5.4547042125152601E-5</v>
      </c>
      <c r="AF580" s="33" t="e">
        <f t="shared" si="522"/>
        <v>#N/A</v>
      </c>
      <c r="AG580" s="33">
        <f t="shared" si="523"/>
        <v>4.3333773424025779E-5</v>
      </c>
      <c r="AH580" s="33">
        <f t="shared" si="524"/>
        <v>5.2801538573676865E-5</v>
      </c>
      <c r="AI580" s="33">
        <f t="shared" si="525"/>
        <v>5.0637347121407217E-5</v>
      </c>
      <c r="AJ580" s="33">
        <f t="shared" si="526"/>
        <v>1.0373317695933082E-6</v>
      </c>
      <c r="AK580" s="33">
        <f t="shared" si="527"/>
        <v>-1.6563545893077958E-5</v>
      </c>
      <c r="AL580" s="33">
        <f t="shared" si="528"/>
        <v>1.0576135938578091E-5</v>
      </c>
      <c r="AM580" s="35">
        <f t="shared" si="529"/>
        <v>-2.7935169361608114E-3</v>
      </c>
      <c r="AN580" s="52">
        <f t="shared" si="530"/>
        <v>-1.0149317206131769E-4</v>
      </c>
      <c r="AO580" s="34">
        <f t="shared" si="531"/>
        <v>-1.0975692420212013E-4</v>
      </c>
      <c r="AP580" s="34" t="e">
        <f t="shared" si="532"/>
        <v>#N/A</v>
      </c>
      <c r="AQ580" s="34">
        <f t="shared" si="533"/>
        <v>-1.1876108652941753E-5</v>
      </c>
      <c r="AR580" s="34">
        <f t="shared" si="534"/>
        <v>-2.4083435032906664E-6</v>
      </c>
      <c r="AS580" s="34">
        <f t="shared" si="535"/>
        <v>-4.5725349555603145E-6</v>
      </c>
      <c r="AT580" s="34">
        <f t="shared" si="536"/>
        <v>-5.4172550307374223E-5</v>
      </c>
      <c r="AU580" s="34">
        <f t="shared" si="537"/>
        <v>-7.1773427970045489E-5</v>
      </c>
      <c r="AV580" s="34">
        <f t="shared" si="538"/>
        <v>-4.4633746138389441E-5</v>
      </c>
      <c r="AW580" s="53">
        <f t="shared" si="539"/>
        <v>-2.848726818237779E-3</v>
      </c>
      <c r="AX580" s="52">
        <f t="shared" si="540"/>
        <v>-7.3419059613444304E-5</v>
      </c>
      <c r="AY580" s="34">
        <f t="shared" si="541"/>
        <v>-8.1682811754246742E-5</v>
      </c>
      <c r="AZ580" s="34" t="e">
        <f t="shared" si="542"/>
        <v>#N/A</v>
      </c>
      <c r="BA580" s="34">
        <f t="shared" si="543"/>
        <v>1.6198003794931637E-5</v>
      </c>
      <c r="BB580" s="34">
        <f t="shared" si="544"/>
        <v>2.5665768944582723E-5</v>
      </c>
      <c r="BC580" s="34">
        <f t="shared" si="545"/>
        <v>2.3501577492313075E-5</v>
      </c>
      <c r="BD580" s="34">
        <f t="shared" si="546"/>
        <v>-2.6098437859500834E-5</v>
      </c>
      <c r="BE580" s="34">
        <f t="shared" si="547"/>
        <v>-4.36993155221721E-5</v>
      </c>
      <c r="BF580" s="34">
        <f t="shared" si="548"/>
        <v>-1.6559633690516051E-5</v>
      </c>
      <c r="BG580" s="53">
        <f t="shared" si="549"/>
        <v>-2.8206527057899056E-3</v>
      </c>
      <c r="BH580" s="32">
        <v>-4.6283289984350162E-5</v>
      </c>
      <c r="BI580" s="33">
        <v>-5.4547042125152601E-5</v>
      </c>
      <c r="BJ580" s="33"/>
      <c r="BK580" s="33">
        <v>4.3333773424025779E-5</v>
      </c>
      <c r="BL580" s="33">
        <v>5.2801538573676865E-5</v>
      </c>
      <c r="BM580" s="33">
        <v>5.0637347121407217E-5</v>
      </c>
      <c r="BN580" s="33">
        <v>1.0373317695933082E-6</v>
      </c>
      <c r="BO580" s="33">
        <v>-1.6563545893077958E-5</v>
      </c>
      <c r="BP580" s="33">
        <v>1.0576135938578091E-5</v>
      </c>
      <c r="BQ580" s="35">
        <v>-2.7935169361608114E-3</v>
      </c>
      <c r="BR580" s="32">
        <v>-1.0149317206131769E-4</v>
      </c>
      <c r="BS580" s="33">
        <v>-1.0975692420212013E-4</v>
      </c>
      <c r="BT580" s="33"/>
      <c r="BU580" s="33">
        <v>-1.1876108652941753E-5</v>
      </c>
      <c r="BV580" s="33">
        <v>-2.4083435032906664E-6</v>
      </c>
      <c r="BW580" s="33">
        <v>-4.5725349555603145E-6</v>
      </c>
      <c r="BX580" s="33">
        <v>-5.4172550307374223E-5</v>
      </c>
      <c r="BY580" s="33">
        <v>-7.1773427970045489E-5</v>
      </c>
      <c r="BZ580" s="33">
        <v>-4.4633746138389441E-5</v>
      </c>
      <c r="CA580" s="35">
        <v>-2.848726818237779E-3</v>
      </c>
      <c r="CB580" s="52">
        <v>-7.3419059613444304E-5</v>
      </c>
      <c r="CC580" s="34">
        <v>-8.1682811754246742E-5</v>
      </c>
      <c r="CD580" s="34"/>
      <c r="CE580" s="34">
        <v>1.6198003794931637E-5</v>
      </c>
      <c r="CF580" s="34">
        <v>2.5665768944582723E-5</v>
      </c>
      <c r="CG580" s="34">
        <v>2.3501577492313075E-5</v>
      </c>
      <c r="CH580" s="34">
        <v>-2.6098437859500834E-5</v>
      </c>
      <c r="CI580" s="34">
        <v>-4.36993155221721E-5</v>
      </c>
      <c r="CJ580" s="34">
        <v>-1.6559633690516051E-5</v>
      </c>
      <c r="CK580" s="53">
        <v>-2.8206527057899056E-3</v>
      </c>
      <c r="CL580" s="33">
        <v>0</v>
      </c>
      <c r="CM580" s="33">
        <f t="shared" si="562"/>
        <v>4.2947646391122696E-3</v>
      </c>
      <c r="CN580" s="33">
        <f t="shared" si="507"/>
        <v>2.1420994837551E-3</v>
      </c>
      <c r="CO580" s="33">
        <f t="shared" si="508"/>
        <v>1.6694019125746973E-3</v>
      </c>
      <c r="CP580" s="33">
        <f t="shared" si="509"/>
        <v>1.6926362054987543E-3</v>
      </c>
      <c r="CQ580" s="33"/>
      <c r="CR580" s="33">
        <f t="shared" si="510"/>
        <v>1.2284355575908901E-3</v>
      </c>
      <c r="CS580" s="33">
        <f t="shared" si="511"/>
        <v>3.6168360611390504E-3</v>
      </c>
      <c r="CT580" s="33">
        <f t="shared" si="512"/>
        <v>3.9077862466261326E-3</v>
      </c>
      <c r="CU580" s="33">
        <f t="shared" si="513"/>
        <v>1.3565768663459377E-3</v>
      </c>
      <c r="CV580" s="33">
        <f t="shared" si="514"/>
        <v>1.7890141382101987E-3</v>
      </c>
      <c r="CW580" s="33">
        <f t="shared" si="515"/>
        <v>3.0485099938912796E-3</v>
      </c>
      <c r="CX580" s="35">
        <f t="shared" si="516"/>
        <v>3.8390031740509478E-4</v>
      </c>
    </row>
    <row r="581" spans="1:102" x14ac:dyDescent="0.3">
      <c r="A581" s="21">
        <v>43369</v>
      </c>
      <c r="B581" s="22">
        <v>2905.97</v>
      </c>
      <c r="C581" s="23">
        <v>5129.13</v>
      </c>
      <c r="D581" s="23">
        <v>5746.2659999999996</v>
      </c>
      <c r="E581" s="23">
        <f t="shared" si="550"/>
        <v>5095.5684837707331</v>
      </c>
      <c r="F581" s="23">
        <f>VLOOKUP($A581,Data!S$7:T$800,2,0)</f>
        <v>282.88019800000001</v>
      </c>
      <c r="G581" s="23">
        <f>VLOOKUP($A581,Data!V$7:Y$800,4,0)</f>
        <v>27.900700556479418</v>
      </c>
      <c r="H581" s="23" t="e">
        <f>VLOOKUP($A581,Data!P$7:Q$800,2,0)</f>
        <v>#N/A</v>
      </c>
      <c r="I581" s="23">
        <f>VLOOKUP($A581,Data!K$7:N$800,4,0)</f>
        <v>53.133852193926494</v>
      </c>
      <c r="J581" s="23">
        <f>VLOOKUP($A581,Data!AA$7:AB$800,2,0)</f>
        <v>518.41409999999996</v>
      </c>
      <c r="K581" s="23">
        <f>VLOOKUP($A581,Data!AD$7:AE$800,2,0)</f>
        <v>52.378500000000003</v>
      </c>
      <c r="L581" s="23">
        <f>VLOOKUP($A581,Data!AL$7:AO$800,4,0)</f>
        <v>280.18548981736666</v>
      </c>
      <c r="M581" s="23">
        <f>VLOOKUP($A581,Data!AG$7:AJ$800,4,0)</f>
        <v>28.276401226993464</v>
      </c>
      <c r="N581" s="23">
        <f>VLOOKUP($A581,Data!AQ$7:AU$800,5,0)</f>
        <v>28.455852732418638</v>
      </c>
      <c r="O581" s="24">
        <f>VLOOKUP($A581,Data!AQ$7:AW$800,7,0)</f>
        <v>28.442530703985852</v>
      </c>
      <c r="P581" s="32">
        <f t="shared" si="517"/>
        <v>-3.2892480346828901E-3</v>
      </c>
      <c r="Q581" s="33">
        <f t="shared" si="504"/>
        <v>-3.2918324080316586E-3</v>
      </c>
      <c r="R581" s="33">
        <f t="shared" si="505"/>
        <v>-3.2923134082547545E-3</v>
      </c>
      <c r="S581" s="34">
        <f t="shared" si="518"/>
        <v>-3.2923134082547545E-3</v>
      </c>
      <c r="T581" s="33">
        <f t="shared" si="519"/>
        <v>-3.2948221515836096E-3</v>
      </c>
      <c r="U581" s="33">
        <f t="shared" si="551"/>
        <v>-3.2948507312514641E-3</v>
      </c>
      <c r="V581" s="33" t="e">
        <f t="shared" si="552"/>
        <v>#N/A</v>
      </c>
      <c r="W581" s="33">
        <f t="shared" si="553"/>
        <v>-3.2420749279539196E-3</v>
      </c>
      <c r="X581" s="33">
        <f t="shared" si="554"/>
        <v>-3.2957253046989043E-3</v>
      </c>
      <c r="Y581" s="33">
        <f t="shared" si="555"/>
        <v>-3.2768355131329585E-3</v>
      </c>
      <c r="Z581" s="33">
        <f t="shared" si="556"/>
        <v>-3.2952873891279877E-3</v>
      </c>
      <c r="AA581" s="33">
        <f t="shared" si="557"/>
        <v>-3.2961365181185531E-3</v>
      </c>
      <c r="AB581" s="33">
        <f t="shared" si="558"/>
        <v>-3.2816568350345632E-3</v>
      </c>
      <c r="AC581" s="35">
        <f t="shared" si="559"/>
        <v>-2.1225536674505108E-3</v>
      </c>
      <c r="AD581" s="32">
        <f t="shared" si="520"/>
        <v>-2.9897435519510296E-6</v>
      </c>
      <c r="AE581" s="33">
        <f t="shared" si="521"/>
        <v>-3.0183232198055521E-6</v>
      </c>
      <c r="AF581" s="33" t="e">
        <f t="shared" si="522"/>
        <v>#N/A</v>
      </c>
      <c r="AG581" s="33">
        <f t="shared" si="523"/>
        <v>4.9757480077738947E-5</v>
      </c>
      <c r="AH581" s="33">
        <f t="shared" si="524"/>
        <v>-3.8928966672457932E-6</v>
      </c>
      <c r="AI581" s="33">
        <f t="shared" si="525"/>
        <v>1.4996894898700042E-5</v>
      </c>
      <c r="AJ581" s="33">
        <f t="shared" si="526"/>
        <v>-3.454981096329135E-6</v>
      </c>
      <c r="AK581" s="33">
        <f t="shared" si="527"/>
        <v>-4.3041100868945747E-6</v>
      </c>
      <c r="AL581" s="33">
        <f t="shared" si="528"/>
        <v>1.0175572997095372E-5</v>
      </c>
      <c r="AM581" s="35">
        <f t="shared" si="529"/>
        <v>1.1692787405811478E-3</v>
      </c>
      <c r="AN581" s="52">
        <f t="shared" si="530"/>
        <v>-2.5087433288550898E-6</v>
      </c>
      <c r="AO581" s="34">
        <f t="shared" si="531"/>
        <v>-2.5373229967096123E-6</v>
      </c>
      <c r="AP581" s="34" t="e">
        <f t="shared" si="532"/>
        <v>#N/A</v>
      </c>
      <c r="AQ581" s="34">
        <f t="shared" si="533"/>
        <v>5.0238480300834887E-5</v>
      </c>
      <c r="AR581" s="34">
        <f t="shared" si="534"/>
        <v>-3.4118964441498534E-6</v>
      </c>
      <c r="AS581" s="34">
        <f t="shared" si="535"/>
        <v>1.5477895121795981E-5</v>
      </c>
      <c r="AT581" s="34">
        <f t="shared" si="536"/>
        <v>-2.9739808732331952E-6</v>
      </c>
      <c r="AU581" s="34">
        <f t="shared" si="537"/>
        <v>-3.8231098637986349E-6</v>
      </c>
      <c r="AV581" s="34">
        <f t="shared" si="538"/>
        <v>1.0656573220191312E-5</v>
      </c>
      <c r="AW581" s="53">
        <f t="shared" si="539"/>
        <v>1.1697597408042437E-3</v>
      </c>
      <c r="AX581" s="52">
        <f t="shared" si="540"/>
        <v>-2.5087433287440675E-6</v>
      </c>
      <c r="AY581" s="34">
        <f t="shared" si="541"/>
        <v>-2.53732299659859E-6</v>
      </c>
      <c r="AZ581" s="34" t="e">
        <f t="shared" si="542"/>
        <v>#N/A</v>
      </c>
      <c r="BA581" s="34">
        <f t="shared" si="543"/>
        <v>5.0238480300945909E-5</v>
      </c>
      <c r="BB581" s="34">
        <f t="shared" si="544"/>
        <v>-3.4118964440388311E-6</v>
      </c>
      <c r="BC581" s="34">
        <f t="shared" si="545"/>
        <v>1.5477895121907004E-5</v>
      </c>
      <c r="BD581" s="34">
        <f t="shared" si="546"/>
        <v>-2.9739808731221729E-6</v>
      </c>
      <c r="BE581" s="34">
        <f t="shared" si="547"/>
        <v>-3.8231098636876126E-6</v>
      </c>
      <c r="BF581" s="34">
        <f t="shared" si="548"/>
        <v>1.0656573220302334E-5</v>
      </c>
      <c r="BG581" s="53">
        <f t="shared" si="549"/>
        <v>1.1697597408043547E-3</v>
      </c>
      <c r="BH581" s="32">
        <v>-2.9897435519510296E-6</v>
      </c>
      <c r="BI581" s="33">
        <v>-3.0183232198055521E-6</v>
      </c>
      <c r="BJ581" s="33"/>
      <c r="BK581" s="33">
        <v>4.9757480077738947E-5</v>
      </c>
      <c r="BL581" s="33">
        <v>-3.8928966672457932E-6</v>
      </c>
      <c r="BM581" s="33">
        <v>1.4996894898700042E-5</v>
      </c>
      <c r="BN581" s="33">
        <v>-3.454981096329135E-6</v>
      </c>
      <c r="BO581" s="33">
        <v>-4.3041100868945747E-6</v>
      </c>
      <c r="BP581" s="33">
        <v>1.0175572997095372E-5</v>
      </c>
      <c r="BQ581" s="35">
        <v>1.1692787405811478E-3</v>
      </c>
      <c r="BR581" s="32">
        <v>-2.5087433288550898E-6</v>
      </c>
      <c r="BS581" s="33">
        <v>-2.5373229967096123E-6</v>
      </c>
      <c r="BT581" s="33"/>
      <c r="BU581" s="33">
        <v>5.0238480300834887E-5</v>
      </c>
      <c r="BV581" s="33">
        <v>-3.4118964441498534E-6</v>
      </c>
      <c r="BW581" s="33">
        <v>1.5477895121795981E-5</v>
      </c>
      <c r="BX581" s="33">
        <v>-2.9739808732331952E-6</v>
      </c>
      <c r="BY581" s="33">
        <v>-3.8231098637986349E-6</v>
      </c>
      <c r="BZ581" s="33">
        <v>1.0656573220191312E-5</v>
      </c>
      <c r="CA581" s="35">
        <v>1.1697597408042437E-3</v>
      </c>
      <c r="CB581" s="52">
        <v>-2.5087433287440675E-6</v>
      </c>
      <c r="CC581" s="34">
        <v>-2.53732299659859E-6</v>
      </c>
      <c r="CD581" s="34"/>
      <c r="CE581" s="34">
        <v>5.0238480300945909E-5</v>
      </c>
      <c r="CF581" s="34">
        <v>-3.4118964440388311E-6</v>
      </c>
      <c r="CG581" s="34">
        <v>1.5477895121907004E-5</v>
      </c>
      <c r="CH581" s="34">
        <v>-2.9739808731221729E-6</v>
      </c>
      <c r="CI581" s="34">
        <v>-3.8231098636876126E-6</v>
      </c>
      <c r="CJ581" s="34">
        <v>1.0656573220302334E-5</v>
      </c>
      <c r="CK581" s="53">
        <v>1.1697597408043547E-3</v>
      </c>
      <c r="CL581" s="33">
        <v>0</v>
      </c>
      <c r="CM581" s="33">
        <f t="shared" si="562"/>
        <v>4.2394807552423863E-3</v>
      </c>
      <c r="CN581" s="33">
        <f t="shared" si="507"/>
        <v>2.1149848254982118E-3</v>
      </c>
      <c r="CO581" s="33">
        <f t="shared" si="508"/>
        <v>1.715630764535625E-3</v>
      </c>
      <c r="CP581" s="33">
        <f t="shared" si="509"/>
        <v>1.747120802573221E-3</v>
      </c>
      <c r="CQ581" s="33"/>
      <c r="CR581" s="33">
        <f t="shared" si="510"/>
        <v>1.1851756732543794E-3</v>
      </c>
      <c r="CS581" s="33">
        <f t="shared" si="511"/>
        <v>3.5639993123444125E-3</v>
      </c>
      <c r="CT581" s="33">
        <f t="shared" si="512"/>
        <v>3.8571003334428866E-3</v>
      </c>
      <c r="CU581" s="33">
        <f t="shared" si="513"/>
        <v>1.3555411271310991E-3</v>
      </c>
      <c r="CV581" s="33">
        <f t="shared" si="514"/>
        <v>1.8055596874391178E-3</v>
      </c>
      <c r="CW581" s="33">
        <f t="shared" si="515"/>
        <v>3.037932353047168E-3</v>
      </c>
      <c r="CX581" s="35">
        <f t="shared" si="516"/>
        <v>3.1782054742852672E-3</v>
      </c>
    </row>
    <row r="582" spans="1:102" x14ac:dyDescent="0.3">
      <c r="A582" s="21">
        <v>43368</v>
      </c>
      <c r="B582" s="22">
        <v>2915.56</v>
      </c>
      <c r="C582" s="23">
        <v>5146.07</v>
      </c>
      <c r="D582" s="23">
        <v>5765.2470000000003</v>
      </c>
      <c r="E582" s="23">
        <f t="shared" si="550"/>
        <v>5112.4001071920047</v>
      </c>
      <c r="F582" s="23">
        <f>VLOOKUP($A582,Data!S$7:T$800,2,0)</f>
        <v>283.81531899999999</v>
      </c>
      <c r="G582" s="23">
        <f>VLOOKUP($A582,Data!V$7:Y$800,4,0)</f>
        <v>27.992933092549276</v>
      </c>
      <c r="H582" s="23" t="e">
        <f>VLOOKUP($A582,Data!P$7:Q$800,2,0)</f>
        <v>#N/A</v>
      </c>
      <c r="I582" s="23">
        <f>VLOOKUP($A582,Data!K$7:N$800,4,0)</f>
        <v>53.306676433082743</v>
      </c>
      <c r="J582" s="23">
        <f>VLOOKUP($A582,Data!AA$7:AB$800,2,0)</f>
        <v>520.12829999999997</v>
      </c>
      <c r="K582" s="23">
        <f>VLOOKUP($A582,Data!AD$7:AE$800,2,0)</f>
        <v>52.550699999999999</v>
      </c>
      <c r="L582" s="23">
        <f>VLOOKUP($A582,Data!AL$7:AO$800,4,0)</f>
        <v>281.11183409920841</v>
      </c>
      <c r="M582" s="23">
        <f>VLOOKUP($A582,Data!AG$7:AJ$800,4,0)</f>
        <v>28.36991233104364</v>
      </c>
      <c r="N582" s="23">
        <f>VLOOKUP($A582,Data!AQ$7:AU$800,5,0)</f>
        <v>28.549542533811831</v>
      </c>
      <c r="O582" s="24">
        <f>VLOOKUP($A582,Data!AQ$7:AW$800,7,0)</f>
        <v>28.503029914664676</v>
      </c>
      <c r="P582" s="32">
        <f t="shared" si="517"/>
        <v>-1.3050760951849316E-3</v>
      </c>
      <c r="Q582" s="33">
        <f t="shared" si="504"/>
        <v>-1.2556913677526094E-3</v>
      </c>
      <c r="R582" s="33">
        <f t="shared" si="505"/>
        <v>-1.2325976783853498E-3</v>
      </c>
      <c r="S582" s="34">
        <f t="shared" si="518"/>
        <v>-1.2434694409052872E-3</v>
      </c>
      <c r="T582" s="33">
        <f t="shared" si="519"/>
        <v>-1.2461157547395407E-3</v>
      </c>
      <c r="U582" s="33">
        <f t="shared" si="551"/>
        <v>-1.2467339535623401E-3</v>
      </c>
      <c r="V582" s="33" t="e">
        <f t="shared" si="552"/>
        <v>#N/A</v>
      </c>
      <c r="W582" s="33">
        <f t="shared" si="553"/>
        <v>-1.2592192840439331E-3</v>
      </c>
      <c r="X582" s="33">
        <f t="shared" si="554"/>
        <v>-1.2350906299595232E-3</v>
      </c>
      <c r="Y582" s="33">
        <f t="shared" si="555"/>
        <v>-1.2410673559373198E-3</v>
      </c>
      <c r="Z582" s="33">
        <f t="shared" si="556"/>
        <v>-1.2382284356727835E-3</v>
      </c>
      <c r="AA582" s="33">
        <f t="shared" si="557"/>
        <v>-1.4086909066103326E-3</v>
      </c>
      <c r="AB582" s="33">
        <f t="shared" si="558"/>
        <v>-1.2436604612870994E-3</v>
      </c>
      <c r="AC582" s="35">
        <f t="shared" si="559"/>
        <v>5.5786579710859208E-4</v>
      </c>
      <c r="AD582" s="32">
        <f t="shared" si="520"/>
        <v>9.5756130130686401E-6</v>
      </c>
      <c r="AE582" s="33">
        <f t="shared" si="521"/>
        <v>8.9574141902692972E-6</v>
      </c>
      <c r="AF582" s="33" t="e">
        <f t="shared" si="522"/>
        <v>#N/A</v>
      </c>
      <c r="AG582" s="33">
        <f t="shared" si="523"/>
        <v>-3.5279162913237627E-6</v>
      </c>
      <c r="AH582" s="33">
        <f t="shared" si="524"/>
        <v>2.0600737793086132E-5</v>
      </c>
      <c r="AI582" s="33">
        <f t="shared" si="525"/>
        <v>1.4624011815289606E-5</v>
      </c>
      <c r="AJ582" s="33">
        <f t="shared" si="526"/>
        <v>1.7462932079825855E-5</v>
      </c>
      <c r="AK582" s="33">
        <f t="shared" si="527"/>
        <v>-1.5299953885772322E-4</v>
      </c>
      <c r="AL582" s="33">
        <f t="shared" si="528"/>
        <v>1.2030906465509972E-5</v>
      </c>
      <c r="AM582" s="35">
        <f t="shared" si="529"/>
        <v>1.8135571648612014E-3</v>
      </c>
      <c r="AN582" s="52">
        <f t="shared" si="530"/>
        <v>-1.3518076354190889E-5</v>
      </c>
      <c r="AO582" s="34">
        <f t="shared" si="531"/>
        <v>-1.4136275176990232E-5</v>
      </c>
      <c r="AP582" s="34" t="e">
        <f t="shared" si="532"/>
        <v>#N/A</v>
      </c>
      <c r="AQ582" s="34">
        <f t="shared" si="533"/>
        <v>-2.6621605658583292E-5</v>
      </c>
      <c r="AR582" s="34">
        <f t="shared" si="534"/>
        <v>-2.4929515741733965E-6</v>
      </c>
      <c r="AS582" s="34">
        <f t="shared" si="535"/>
        <v>-8.469677551969923E-6</v>
      </c>
      <c r="AT582" s="34">
        <f t="shared" si="536"/>
        <v>-5.6307572874336742E-6</v>
      </c>
      <c r="AU582" s="34">
        <f t="shared" si="537"/>
        <v>-1.7609322822498275E-4</v>
      </c>
      <c r="AV582" s="34">
        <f t="shared" si="538"/>
        <v>-1.1062782901749557E-5</v>
      </c>
      <c r="AW582" s="53">
        <f t="shared" si="539"/>
        <v>1.7904634754939419E-3</v>
      </c>
      <c r="AX582" s="52">
        <f t="shared" si="540"/>
        <v>-2.6463138342869286E-6</v>
      </c>
      <c r="AY582" s="34">
        <f t="shared" si="541"/>
        <v>-3.2645126570862715E-6</v>
      </c>
      <c r="AZ582" s="34" t="e">
        <f t="shared" si="542"/>
        <v>#N/A</v>
      </c>
      <c r="BA582" s="34">
        <f t="shared" si="543"/>
        <v>-1.5749843138679331E-5</v>
      </c>
      <c r="BB582" s="34">
        <f t="shared" si="544"/>
        <v>8.3788109457305637E-6</v>
      </c>
      <c r="BC582" s="34">
        <f t="shared" si="545"/>
        <v>2.4020849679340373E-6</v>
      </c>
      <c r="BD582" s="34">
        <f t="shared" si="546"/>
        <v>5.241005232470286E-6</v>
      </c>
      <c r="BE582" s="34">
        <f t="shared" si="547"/>
        <v>-1.6522146570507878E-4</v>
      </c>
      <c r="BF582" s="34">
        <f t="shared" si="548"/>
        <v>-1.9102038184559689E-7</v>
      </c>
      <c r="BG582" s="53">
        <f t="shared" si="549"/>
        <v>1.8013352380138459E-3</v>
      </c>
      <c r="BH582" s="32">
        <v>9.5756130130686401E-6</v>
      </c>
      <c r="BI582" s="33">
        <v>8.9574141902692972E-6</v>
      </c>
      <c r="BJ582" s="33"/>
      <c r="BK582" s="33">
        <v>-3.5279162913237627E-6</v>
      </c>
      <c r="BL582" s="33">
        <v>2.0600737793086132E-5</v>
      </c>
      <c r="BM582" s="33">
        <v>1.4624011815289606E-5</v>
      </c>
      <c r="BN582" s="33">
        <v>1.7462932079825855E-5</v>
      </c>
      <c r="BO582" s="33">
        <v>-1.5299953885772322E-4</v>
      </c>
      <c r="BP582" s="33">
        <v>1.2030906465509972E-5</v>
      </c>
      <c r="BQ582" s="35">
        <v>1.8135571648612014E-3</v>
      </c>
      <c r="BR582" s="32">
        <v>-1.3518076354190889E-5</v>
      </c>
      <c r="BS582" s="33">
        <v>-1.4136275176990232E-5</v>
      </c>
      <c r="BT582" s="33"/>
      <c r="BU582" s="33">
        <v>-2.6621605658583292E-5</v>
      </c>
      <c r="BV582" s="33">
        <v>-2.4929515741733965E-6</v>
      </c>
      <c r="BW582" s="33">
        <v>-8.469677551969923E-6</v>
      </c>
      <c r="BX582" s="33">
        <v>-5.6307572874336742E-6</v>
      </c>
      <c r="BY582" s="33">
        <v>-1.7609322822498275E-4</v>
      </c>
      <c r="BZ582" s="33">
        <v>-1.1062782901749557E-5</v>
      </c>
      <c r="CA582" s="35">
        <v>1.7904634754939419E-3</v>
      </c>
      <c r="CB582" s="52">
        <v>-2.6463138342869286E-6</v>
      </c>
      <c r="CC582" s="34">
        <v>-3.2645126570862715E-6</v>
      </c>
      <c r="CD582" s="34"/>
      <c r="CE582" s="34">
        <v>-1.5749843138679331E-5</v>
      </c>
      <c r="CF582" s="34">
        <v>8.3788109457305637E-6</v>
      </c>
      <c r="CG582" s="34">
        <v>2.4020849679340373E-6</v>
      </c>
      <c r="CH582" s="34">
        <v>5.241005232470286E-6</v>
      </c>
      <c r="CI582" s="34">
        <v>-1.6522146570507878E-4</v>
      </c>
      <c r="CJ582" s="34">
        <v>-1.9102038184559689E-7</v>
      </c>
      <c r="CK582" s="53">
        <v>1.8013352380138459E-3</v>
      </c>
      <c r="CL582" s="33">
        <v>0</v>
      </c>
      <c r="CM582" s="33">
        <f t="shared" si="562"/>
        <v>4.2399653902271961E-3</v>
      </c>
      <c r="CN582" s="33">
        <f t="shared" si="507"/>
        <v>2.1154684352242548E-3</v>
      </c>
      <c r="CO582" s="33">
        <f t="shared" si="508"/>
        <v>1.7186355375764517E-3</v>
      </c>
      <c r="CP582" s="33">
        <f t="shared" si="509"/>
        <v>1.750154394400294E-3</v>
      </c>
      <c r="CQ582" s="33"/>
      <c r="CR582" s="33">
        <f t="shared" si="510"/>
        <v>1.1351971878270639E-3</v>
      </c>
      <c r="CS582" s="33">
        <f t="shared" si="511"/>
        <v>3.5679190015114326E-3</v>
      </c>
      <c r="CT582" s="33">
        <f t="shared" si="512"/>
        <v>3.8419960999271918E-3</v>
      </c>
      <c r="CU582" s="33">
        <f t="shared" si="513"/>
        <v>1.3590122298774432E-3</v>
      </c>
      <c r="CV582" s="33">
        <f t="shared" si="514"/>
        <v>1.8098858284048003E-3</v>
      </c>
      <c r="CW582" s="33">
        <f t="shared" si="515"/>
        <v>3.027692262885795E-3</v>
      </c>
      <c r="CX582" s="35">
        <f t="shared" si="516"/>
        <v>2.0027154850221773E-3</v>
      </c>
    </row>
    <row r="583" spans="1:102" x14ac:dyDescent="0.3">
      <c r="A583" s="21">
        <v>43367</v>
      </c>
      <c r="B583" s="22">
        <v>2919.37</v>
      </c>
      <c r="C583" s="23">
        <v>5152.54</v>
      </c>
      <c r="D583" s="23">
        <v>5772.3620000000001</v>
      </c>
      <c r="E583" s="23">
        <f t="shared" si="550"/>
        <v>5118.7651352128132</v>
      </c>
      <c r="F583" s="23">
        <f>VLOOKUP($A583,Data!S$7:T$800,2,0)</f>
        <v>284.16942699999998</v>
      </c>
      <c r="G583" s="23">
        <f>VLOOKUP($A583,Data!V$7:Y$800,4,0)</f>
        <v>28.027876397700538</v>
      </c>
      <c r="H583" s="23" t="e">
        <f>VLOOKUP($A583,Data!P$7:Q$800,2,0)</f>
        <v>#N/A</v>
      </c>
      <c r="I583" s="23">
        <f>VLOOKUP($A583,Data!K$7:N$800,4,0)</f>
        <v>53.373885859421286</v>
      </c>
      <c r="J583" s="23">
        <f>VLOOKUP($A583,Data!AA$7:AB$800,2,0)</f>
        <v>520.77149999999995</v>
      </c>
      <c r="K583" s="23">
        <f>VLOOKUP($A583,Data!AD$7:AE$800,2,0)</f>
        <v>52.616</v>
      </c>
      <c r="L583" s="23">
        <f>VLOOKUP($A583,Data!AL$7:AO$800,4,0)</f>
        <v>281.46034630351573</v>
      </c>
      <c r="M583" s="23">
        <f>VLOOKUP($A583,Data!AG$7:AJ$800,4,0)</f>
        <v>28.409933145523144</v>
      </c>
      <c r="N583" s="23">
        <f>VLOOKUP($A583,Data!AQ$7:AU$800,5,0)</f>
        <v>28.585092683364358</v>
      </c>
      <c r="O583" s="24">
        <f>VLOOKUP($A583,Data!AQ$7:AW$800,7,0)</f>
        <v>28.487137914764514</v>
      </c>
      <c r="P583" s="32">
        <f t="shared" si="517"/>
        <v>-3.5157543341060027E-3</v>
      </c>
      <c r="Q583" s="33">
        <f t="shared" si="504"/>
        <v>-3.5120970081420344E-3</v>
      </c>
      <c r="R583" s="33">
        <f t="shared" si="505"/>
        <v>-3.5138951203725899E-3</v>
      </c>
      <c r="S583" s="34">
        <f t="shared" si="518"/>
        <v>-3.514174002432602E-3</v>
      </c>
      <c r="T583" s="33">
        <f t="shared" si="519"/>
        <v>-3.5175477189625104E-3</v>
      </c>
      <c r="U583" s="33">
        <f t="shared" si="551"/>
        <v>-3.5191528734110911E-3</v>
      </c>
      <c r="V583" s="33" t="e">
        <f t="shared" si="552"/>
        <v>#N/A</v>
      </c>
      <c r="W583" s="33">
        <f t="shared" si="553"/>
        <v>-3.5848718408315605E-3</v>
      </c>
      <c r="X583" s="33">
        <f t="shared" si="554"/>
        <v>-3.5192543895484762E-3</v>
      </c>
      <c r="Y583" s="33">
        <f t="shared" si="555"/>
        <v>-3.5037215204257732E-3</v>
      </c>
      <c r="Z583" s="33">
        <f t="shared" si="556"/>
        <v>-3.5167226212230451E-3</v>
      </c>
      <c r="AA583" s="33">
        <f t="shared" si="557"/>
        <v>-3.6228190017876249E-3</v>
      </c>
      <c r="AB583" s="33">
        <f t="shared" si="558"/>
        <v>-3.4782308299995401E-3</v>
      </c>
      <c r="AC583" s="35">
        <f t="shared" si="559"/>
        <v>-5.8279507181209222E-3</v>
      </c>
      <c r="AD583" s="32">
        <f t="shared" si="520"/>
        <v>-5.4507108204759902E-6</v>
      </c>
      <c r="AE583" s="33">
        <f t="shared" si="521"/>
        <v>-7.0558652690566603E-6</v>
      </c>
      <c r="AF583" s="33" t="e">
        <f t="shared" si="522"/>
        <v>#N/A</v>
      </c>
      <c r="AG583" s="33">
        <f t="shared" si="523"/>
        <v>-7.2774832689526114E-5</v>
      </c>
      <c r="AH583" s="33">
        <f t="shared" si="524"/>
        <v>-7.1573814064418428E-6</v>
      </c>
      <c r="AI583" s="33">
        <f t="shared" si="525"/>
        <v>8.3754877162611763E-6</v>
      </c>
      <c r="AJ583" s="33">
        <f t="shared" si="526"/>
        <v>-4.6256130810107265E-6</v>
      </c>
      <c r="AK583" s="33">
        <f t="shared" si="527"/>
        <v>-1.1072199364559054E-4</v>
      </c>
      <c r="AL583" s="33">
        <f t="shared" si="528"/>
        <v>3.3866178142494263E-5</v>
      </c>
      <c r="AM583" s="35">
        <f t="shared" si="529"/>
        <v>-2.3158537099788878E-3</v>
      </c>
      <c r="AN583" s="52">
        <f t="shared" si="530"/>
        <v>-3.6525985899205082E-6</v>
      </c>
      <c r="AO583" s="34">
        <f t="shared" si="531"/>
        <v>-5.2577530385011784E-6</v>
      </c>
      <c r="AP583" s="34" t="e">
        <f t="shared" si="532"/>
        <v>#N/A</v>
      </c>
      <c r="AQ583" s="34">
        <f t="shared" si="533"/>
        <v>-7.0976720458970632E-5</v>
      </c>
      <c r="AR583" s="34">
        <f t="shared" si="534"/>
        <v>-5.3592691758863609E-6</v>
      </c>
      <c r="AS583" s="34">
        <f t="shared" si="535"/>
        <v>1.0173599946816658E-5</v>
      </c>
      <c r="AT583" s="34">
        <f t="shared" si="536"/>
        <v>-2.8275008504552446E-6</v>
      </c>
      <c r="AU583" s="34">
        <f t="shared" si="537"/>
        <v>-1.0892388141503506E-4</v>
      </c>
      <c r="AV583" s="34">
        <f t="shared" si="538"/>
        <v>3.5664290373049745E-5</v>
      </c>
      <c r="AW583" s="53">
        <f t="shared" si="539"/>
        <v>-2.3140555977483324E-3</v>
      </c>
      <c r="AX583" s="52">
        <f t="shared" si="540"/>
        <v>-3.3737165299196903E-6</v>
      </c>
      <c r="AY583" s="34">
        <f t="shared" si="541"/>
        <v>-4.9788709785003604E-6</v>
      </c>
      <c r="AZ583" s="34" t="e">
        <f t="shared" si="542"/>
        <v>#N/A</v>
      </c>
      <c r="BA583" s="34">
        <f t="shared" si="543"/>
        <v>-7.0697838398969814E-5</v>
      </c>
      <c r="BB583" s="34">
        <f t="shared" si="544"/>
        <v>-5.0803871158855429E-6</v>
      </c>
      <c r="BC583" s="34">
        <f t="shared" si="545"/>
        <v>1.0452482006817476E-5</v>
      </c>
      <c r="BD583" s="34">
        <f t="shared" si="546"/>
        <v>-2.5486187904544266E-6</v>
      </c>
      <c r="BE583" s="34">
        <f t="shared" si="547"/>
        <v>-1.0864499935503424E-4</v>
      </c>
      <c r="BF583" s="34">
        <f t="shared" si="548"/>
        <v>3.5943172433050563E-5</v>
      </c>
      <c r="BG583" s="53">
        <f t="shared" si="549"/>
        <v>-2.3137767156883315E-3</v>
      </c>
      <c r="BH583" s="32">
        <v>-5.4507108204759902E-6</v>
      </c>
      <c r="BI583" s="33">
        <v>-7.0558652690566603E-6</v>
      </c>
      <c r="BJ583" s="33"/>
      <c r="BK583" s="33">
        <v>-7.2774832689526114E-5</v>
      </c>
      <c r="BL583" s="33">
        <v>-7.1573814064418428E-6</v>
      </c>
      <c r="BM583" s="33">
        <v>8.3754877162611763E-6</v>
      </c>
      <c r="BN583" s="33">
        <v>-4.6256130810107265E-6</v>
      </c>
      <c r="BO583" s="33">
        <v>-1.1072199364559054E-4</v>
      </c>
      <c r="BP583" s="33">
        <v>3.3866178142494263E-5</v>
      </c>
      <c r="BQ583" s="35">
        <v>-2.3158537099788878E-3</v>
      </c>
      <c r="BR583" s="32">
        <v>-3.6525985899205082E-6</v>
      </c>
      <c r="BS583" s="33">
        <v>-5.2577530385011784E-6</v>
      </c>
      <c r="BT583" s="33"/>
      <c r="BU583" s="33">
        <v>-7.0976720458970632E-5</v>
      </c>
      <c r="BV583" s="33">
        <v>-5.3592691758863609E-6</v>
      </c>
      <c r="BW583" s="33">
        <v>1.0173599946816658E-5</v>
      </c>
      <c r="BX583" s="33">
        <v>-2.8275008504552446E-6</v>
      </c>
      <c r="BY583" s="33">
        <v>-1.0892388141503506E-4</v>
      </c>
      <c r="BZ583" s="33">
        <v>3.5664290373049745E-5</v>
      </c>
      <c r="CA583" s="35">
        <v>-2.3140555977483324E-3</v>
      </c>
      <c r="CB583" s="52">
        <v>-3.3737165299196903E-6</v>
      </c>
      <c r="CC583" s="34">
        <v>-4.9788709785003604E-6</v>
      </c>
      <c r="CD583" s="34"/>
      <c r="CE583" s="34">
        <v>-7.0697838398969814E-5</v>
      </c>
      <c r="CF583" s="34">
        <v>-5.0803871158855429E-6</v>
      </c>
      <c r="CG583" s="34">
        <v>1.0452482006817476E-5</v>
      </c>
      <c r="CH583" s="34">
        <v>-2.5486187904544266E-6</v>
      </c>
      <c r="CI583" s="34">
        <v>-1.0864499935503424E-4</v>
      </c>
      <c r="CJ583" s="34">
        <v>3.5943172433050563E-5</v>
      </c>
      <c r="CK583" s="53">
        <v>-2.3137767156883315E-3</v>
      </c>
      <c r="CL583" s="33">
        <v>0</v>
      </c>
      <c r="CM583" s="33">
        <f t="shared" si="562"/>
        <v>4.2167451632184605E-3</v>
      </c>
      <c r="CN583" s="33">
        <f t="shared" si="507"/>
        <v>2.10320540457265E-3</v>
      </c>
      <c r="CO583" s="33">
        <f t="shared" si="508"/>
        <v>1.7090314998318146E-3</v>
      </c>
      <c r="CP583" s="33">
        <f t="shared" si="509"/>
        <v>1.741170102330436E-3</v>
      </c>
      <c r="CQ583" s="33"/>
      <c r="CR583" s="33">
        <f t="shared" si="510"/>
        <v>1.138733562069838E-3</v>
      </c>
      <c r="CS583" s="33">
        <f t="shared" si="511"/>
        <v>3.5472191958183519E-3</v>
      </c>
      <c r="CT583" s="33">
        <f t="shared" si="512"/>
        <v>3.8272976609627918E-3</v>
      </c>
      <c r="CU583" s="33">
        <f t="shared" si="513"/>
        <v>1.3415038861304129E-3</v>
      </c>
      <c r="CV583" s="33">
        <f t="shared" si="514"/>
        <v>1.9633785026942352E-3</v>
      </c>
      <c r="CW583" s="33">
        <f t="shared" si="515"/>
        <v>3.015609904186034E-3</v>
      </c>
      <c r="CX583" s="35">
        <f t="shared" si="516"/>
        <v>1.8653946362778839E-4</v>
      </c>
    </row>
    <row r="584" spans="1:102" x14ac:dyDescent="0.3">
      <c r="A584" s="21">
        <v>43364</v>
      </c>
      <c r="B584" s="22">
        <v>2929.67</v>
      </c>
      <c r="C584" s="23">
        <v>5170.7</v>
      </c>
      <c r="D584" s="23">
        <v>5792.7169999999996</v>
      </c>
      <c r="E584" s="23">
        <f t="shared" si="550"/>
        <v>5136.8168032781523</v>
      </c>
      <c r="F584" s="23">
        <f>VLOOKUP($A584,Data!S$7:T$800,2,0)</f>
        <v>285.17253499999998</v>
      </c>
      <c r="G584" s="23">
        <f>VLOOKUP($A584,Data!V$7:Y$800,4,0)</f>
        <v>28.126859114774327</v>
      </c>
      <c r="H584" s="23" t="e">
        <f>VLOOKUP($A584,Data!P$7:Q$800,2,0)</f>
        <v>#N/A</v>
      </c>
      <c r="I584" s="23">
        <f>VLOOKUP($A584,Data!K$7:N$800,4,0)</f>
        <v>53.565912791817112</v>
      </c>
      <c r="J584" s="23">
        <f>VLOOKUP($A584,Data!AA$7:AB$800,2,0)</f>
        <v>522.61069999999995</v>
      </c>
      <c r="K584" s="23">
        <f>VLOOKUP($A584,Data!AD$7:AE$800,2,0)</f>
        <v>52.801000000000002</v>
      </c>
      <c r="L584" s="23">
        <f>VLOOKUP($A584,Data!AL$7:AO$800,4,0)</f>
        <v>282.45365747018832</v>
      </c>
      <c r="M584" s="23">
        <f>VLOOKUP($A584,Data!AG$7:AJ$800,4,0)</f>
        <v>28.513231422121574</v>
      </c>
      <c r="N584" s="23">
        <f>VLOOKUP($A584,Data!AQ$7:AU$800,5,0)</f>
        <v>28.684865266087247</v>
      </c>
      <c r="O584" s="24">
        <f>VLOOKUP($A584,Data!AQ$7:AW$800,7,0)</f>
        <v>28.654132788526539</v>
      </c>
      <c r="P584" s="32">
        <f t="shared" si="517"/>
        <v>-3.6850635502849727E-4</v>
      </c>
      <c r="Q584" s="33">
        <f t="shared" si="504"/>
        <v>-3.5379205147190174E-4</v>
      </c>
      <c r="R584" s="33">
        <f t="shared" si="505"/>
        <v>-3.4600451928501474E-4</v>
      </c>
      <c r="S584" s="34">
        <f t="shared" si="518"/>
        <v>-3.4937979464653713E-4</v>
      </c>
      <c r="T584" s="33">
        <f t="shared" si="519"/>
        <v>-3.5753279481365308E-4</v>
      </c>
      <c r="U584" s="33">
        <f t="shared" si="551"/>
        <v>-3.5432097063781143E-4</v>
      </c>
      <c r="V584" s="33" t="e">
        <f t="shared" si="552"/>
        <v>#N/A</v>
      </c>
      <c r="W584" s="33">
        <f t="shared" si="553"/>
        <v>-3.583587170757907E-4</v>
      </c>
      <c r="X584" s="33">
        <f t="shared" si="554"/>
        <v>-3.4985126061226612E-4</v>
      </c>
      <c r="Y584" s="33">
        <f t="shared" si="555"/>
        <v>-3.3889384292362656E-4</v>
      </c>
      <c r="Z584" s="33">
        <f t="shared" si="556"/>
        <v>-3.3782302627594074E-4</v>
      </c>
      <c r="AA584" s="33">
        <f t="shared" si="557"/>
        <v>-4.3482101000758E-4</v>
      </c>
      <c r="AB584" s="33">
        <f t="shared" si="558"/>
        <v>-3.3866464692811071E-4</v>
      </c>
      <c r="AC584" s="35">
        <f t="shared" si="559"/>
        <v>-3.6057118924558429E-3</v>
      </c>
      <c r="AD584" s="32">
        <f t="shared" si="520"/>
        <v>-3.7407433417513403E-6</v>
      </c>
      <c r="AE584" s="33">
        <f t="shared" si="521"/>
        <v>-5.2891916590969146E-7</v>
      </c>
      <c r="AF584" s="33" t="e">
        <f t="shared" si="522"/>
        <v>#N/A</v>
      </c>
      <c r="AG584" s="33">
        <f t="shared" si="523"/>
        <v>-4.5666656038889641E-6</v>
      </c>
      <c r="AH584" s="33">
        <f t="shared" si="524"/>
        <v>3.9407908596356123E-6</v>
      </c>
      <c r="AI584" s="33">
        <f t="shared" si="525"/>
        <v>1.4898208548275171E-5</v>
      </c>
      <c r="AJ584" s="33">
        <f t="shared" si="526"/>
        <v>1.5969025195960995E-5</v>
      </c>
      <c r="AK584" s="33">
        <f t="shared" si="527"/>
        <v>-8.1028958535678264E-5</v>
      </c>
      <c r="AL584" s="33">
        <f t="shared" si="528"/>
        <v>1.5127404543791023E-5</v>
      </c>
      <c r="AM584" s="35">
        <f t="shared" si="529"/>
        <v>-3.2519198409839412E-3</v>
      </c>
      <c r="AN584" s="52">
        <f t="shared" si="530"/>
        <v>-1.1528275528638332E-5</v>
      </c>
      <c r="AO584" s="34">
        <f t="shared" si="531"/>
        <v>-8.3164513527966832E-6</v>
      </c>
      <c r="AP584" s="34" t="e">
        <f t="shared" si="532"/>
        <v>#N/A</v>
      </c>
      <c r="AQ584" s="34">
        <f t="shared" si="533"/>
        <v>-1.2354197790775956E-5</v>
      </c>
      <c r="AR584" s="34">
        <f t="shared" si="534"/>
        <v>-3.8467413272513795E-6</v>
      </c>
      <c r="AS584" s="34">
        <f t="shared" si="535"/>
        <v>7.1106763613881796E-6</v>
      </c>
      <c r="AT584" s="34">
        <f t="shared" si="536"/>
        <v>8.1814930090740035E-6</v>
      </c>
      <c r="AU584" s="34">
        <f t="shared" si="537"/>
        <v>-8.8816490722565256E-5</v>
      </c>
      <c r="AV584" s="34">
        <f t="shared" si="538"/>
        <v>7.3398723569040314E-6</v>
      </c>
      <c r="AW584" s="53">
        <f t="shared" si="539"/>
        <v>-3.2597073731708281E-3</v>
      </c>
      <c r="AX584" s="52">
        <f t="shared" si="540"/>
        <v>-8.1530001672103225E-6</v>
      </c>
      <c r="AY584" s="34">
        <f t="shared" si="541"/>
        <v>-4.9411759913686737E-6</v>
      </c>
      <c r="AZ584" s="34" t="e">
        <f t="shared" si="542"/>
        <v>#N/A</v>
      </c>
      <c r="BA584" s="34">
        <f t="shared" si="543"/>
        <v>-8.9789224293479464E-6</v>
      </c>
      <c r="BB584" s="34">
        <f t="shared" si="544"/>
        <v>-4.7146596582336997E-7</v>
      </c>
      <c r="BC584" s="34">
        <f t="shared" si="545"/>
        <v>1.0485951722816189E-5</v>
      </c>
      <c r="BD584" s="34">
        <f t="shared" si="546"/>
        <v>1.1556768370502013E-5</v>
      </c>
      <c r="BE584" s="34">
        <f t="shared" si="547"/>
        <v>-8.5441215361137246E-5</v>
      </c>
      <c r="BF584" s="34">
        <f t="shared" si="548"/>
        <v>1.0715147718332041E-5</v>
      </c>
      <c r="BG584" s="53">
        <f t="shared" si="549"/>
        <v>-3.2563320978094001E-3</v>
      </c>
      <c r="BH584" s="32">
        <v>-3.7407433417513403E-6</v>
      </c>
      <c r="BI584" s="33">
        <v>-5.2891916590969146E-7</v>
      </c>
      <c r="BJ584" s="33"/>
      <c r="BK584" s="33">
        <v>-4.5666656038889641E-6</v>
      </c>
      <c r="BL584" s="33">
        <v>3.9407908596356123E-6</v>
      </c>
      <c r="BM584" s="33">
        <v>1.4898208548275171E-5</v>
      </c>
      <c r="BN584" s="33">
        <v>1.5969025195960995E-5</v>
      </c>
      <c r="BO584" s="33">
        <v>-8.1028958535678264E-5</v>
      </c>
      <c r="BP584" s="33">
        <v>1.5127404543791023E-5</v>
      </c>
      <c r="BQ584" s="35">
        <v>-3.2519198409839412E-3</v>
      </c>
      <c r="BR584" s="32">
        <v>-1.1528275528638332E-5</v>
      </c>
      <c r="BS584" s="33">
        <v>-8.3164513527966832E-6</v>
      </c>
      <c r="BT584" s="33"/>
      <c r="BU584" s="33">
        <v>-1.2354197790775956E-5</v>
      </c>
      <c r="BV584" s="33">
        <v>-3.8467413272513795E-6</v>
      </c>
      <c r="BW584" s="33">
        <v>7.1106763613881796E-6</v>
      </c>
      <c r="BX584" s="33">
        <v>8.1814930090740035E-6</v>
      </c>
      <c r="BY584" s="33">
        <v>-8.8816490722565256E-5</v>
      </c>
      <c r="BZ584" s="33">
        <v>7.3398723569040314E-6</v>
      </c>
      <c r="CA584" s="35">
        <v>-3.2597073731708281E-3</v>
      </c>
      <c r="CB584" s="52">
        <v>-8.1530001672103225E-6</v>
      </c>
      <c r="CC584" s="34">
        <v>-4.9411759913686737E-6</v>
      </c>
      <c r="CD584" s="34"/>
      <c r="CE584" s="34">
        <v>-8.9789224293479464E-6</v>
      </c>
      <c r="CF584" s="34">
        <v>-4.7146596582336997E-7</v>
      </c>
      <c r="CG584" s="34">
        <v>1.0485951722816189E-5</v>
      </c>
      <c r="CH584" s="34">
        <v>1.1556768370502013E-5</v>
      </c>
      <c r="CI584" s="34">
        <v>-8.5441215361137246E-5</v>
      </c>
      <c r="CJ584" s="34">
        <v>1.0715147718332041E-5</v>
      </c>
      <c r="CK584" s="53">
        <v>-3.2563320978094001E-3</v>
      </c>
      <c r="CL584" s="33">
        <v>0</v>
      </c>
      <c r="CM584" s="33">
        <f t="shared" si="562"/>
        <v>4.2185572250250658E-3</v>
      </c>
      <c r="CN584" s="33">
        <f t="shared" si="507"/>
        <v>2.1052941072736697E-3</v>
      </c>
      <c r="CO584" s="33">
        <f t="shared" si="508"/>
        <v>1.714510799787794E-3</v>
      </c>
      <c r="CP584" s="33">
        <f t="shared" si="509"/>
        <v>1.7482632148084765E-3</v>
      </c>
      <c r="CQ584" s="33"/>
      <c r="CR584" s="33">
        <f t="shared" si="510"/>
        <v>1.2118533911198437E-3</v>
      </c>
      <c r="CS584" s="33">
        <f t="shared" si="511"/>
        <v>3.5544273332950294E-3</v>
      </c>
      <c r="CT584" s="33">
        <f t="shared" si="512"/>
        <v>3.8188605564977163E-3</v>
      </c>
      <c r="CU584" s="33">
        <f t="shared" si="513"/>
        <v>1.3461520507951352E-3</v>
      </c>
      <c r="CV584" s="33">
        <f t="shared" si="514"/>
        <v>2.0747212601794907E-3</v>
      </c>
      <c r="CW584" s="33">
        <f t="shared" si="515"/>
        <v>2.9815230368686052E-3</v>
      </c>
      <c r="CX584" s="35">
        <f t="shared" si="516"/>
        <v>2.5164035045257549E-3</v>
      </c>
    </row>
    <row r="585" spans="1:102" x14ac:dyDescent="0.3">
      <c r="A585" s="21">
        <v>43363</v>
      </c>
      <c r="B585" s="22">
        <v>2930.75</v>
      </c>
      <c r="C585" s="23">
        <v>5172.53</v>
      </c>
      <c r="D585" s="23">
        <v>5794.7219999999998</v>
      </c>
      <c r="E585" s="23">
        <f t="shared" si="550"/>
        <v>5138.6121305290844</v>
      </c>
      <c r="F585" s="23">
        <f>VLOOKUP($A585,Data!S$7:T$800,2,0)</f>
        <v>285.27453000000003</v>
      </c>
      <c r="G585" s="23">
        <f>VLOOKUP($A585,Data!V$7:Y$800,4,0)</f>
        <v>28.136828583188592</v>
      </c>
      <c r="H585" s="23" t="e">
        <f>VLOOKUP($A585,Data!P$7:Q$800,2,0)</f>
        <v>#N/A</v>
      </c>
      <c r="I585" s="23">
        <f>VLOOKUP($A585,Data!K$7:N$800,4,0)</f>
        <v>53.585115485056697</v>
      </c>
      <c r="J585" s="23">
        <f>VLOOKUP($A585,Data!AA$7:AB$800,2,0)</f>
        <v>522.79359999999997</v>
      </c>
      <c r="K585" s="23">
        <f>VLOOKUP($A585,Data!AD$7:AE$800,2,0)</f>
        <v>52.818899999999999</v>
      </c>
      <c r="L585" s="23">
        <f>VLOOKUP($A585,Data!AL$7:AO$800,4,0)</f>
        <v>282.54910906528431</v>
      </c>
      <c r="M585" s="23">
        <f>VLOOKUP($A585,Data!AG$7:AJ$800,4,0)</f>
        <v>28.525634967529264</v>
      </c>
      <c r="N585" s="23">
        <f>VLOOKUP($A585,Data!AQ$7:AU$800,5,0)</f>
        <v>28.694583106943909</v>
      </c>
      <c r="O585" s="24">
        <f>VLOOKUP($A585,Data!AQ$7:AW$800,7,0)</f>
        <v>28.757825220926801</v>
      </c>
      <c r="P585" s="32">
        <f t="shared" si="517"/>
        <v>7.8405749754981713E-3</v>
      </c>
      <c r="Q585" s="33">
        <f t="shared" si="504"/>
        <v>7.8719751837930119E-3</v>
      </c>
      <c r="R585" s="33">
        <f t="shared" si="505"/>
        <v>7.8851884557431529E-3</v>
      </c>
      <c r="S585" s="34">
        <f t="shared" si="518"/>
        <v>7.8784964337064063E-3</v>
      </c>
      <c r="T585" s="33">
        <f t="shared" si="519"/>
        <v>7.8810830709554747E-3</v>
      </c>
      <c r="U585" s="33">
        <f t="shared" si="551"/>
        <v>7.8803334401376102E-3</v>
      </c>
      <c r="V585" s="33" t="e">
        <f t="shared" si="552"/>
        <v>#N/A</v>
      </c>
      <c r="W585" s="33">
        <f t="shared" si="553"/>
        <v>7.9465414484378716E-3</v>
      </c>
      <c r="X585" s="33">
        <f t="shared" si="554"/>
        <v>7.8829052445446024E-3</v>
      </c>
      <c r="Y585" s="33">
        <f t="shared" si="555"/>
        <v>7.9192579178266609E-3</v>
      </c>
      <c r="Z585" s="33">
        <f t="shared" si="556"/>
        <v>7.8670220819194725E-3</v>
      </c>
      <c r="AA585" s="33">
        <f t="shared" si="557"/>
        <v>8.0887086832048816E-3</v>
      </c>
      <c r="AB585" s="33">
        <f t="shared" si="558"/>
        <v>7.8819314084981329E-3</v>
      </c>
      <c r="AC585" s="35">
        <f t="shared" si="559"/>
        <v>9.7831091955329352E-3</v>
      </c>
      <c r="AD585" s="32">
        <f t="shared" si="520"/>
        <v>9.1078871624628022E-6</v>
      </c>
      <c r="AE585" s="33">
        <f t="shared" si="521"/>
        <v>8.3582563445983027E-6</v>
      </c>
      <c r="AF585" s="33" t="e">
        <f t="shared" si="522"/>
        <v>#N/A</v>
      </c>
      <c r="AG585" s="33">
        <f t="shared" si="523"/>
        <v>7.4566264644859714E-5</v>
      </c>
      <c r="AH585" s="33">
        <f t="shared" si="524"/>
        <v>1.0930060751590531E-5</v>
      </c>
      <c r="AI585" s="33">
        <f t="shared" si="525"/>
        <v>4.7282734033649021E-5</v>
      </c>
      <c r="AJ585" s="33">
        <f t="shared" si="526"/>
        <v>-4.9531018735393673E-6</v>
      </c>
      <c r="AK585" s="33">
        <f t="shared" si="527"/>
        <v>2.167334994118697E-4</v>
      </c>
      <c r="AL585" s="33">
        <f t="shared" si="528"/>
        <v>9.9562247051210306E-6</v>
      </c>
      <c r="AM585" s="35">
        <f t="shared" si="529"/>
        <v>1.9111340117399234E-3</v>
      </c>
      <c r="AN585" s="52">
        <f t="shared" si="530"/>
        <v>-4.1053847876781902E-6</v>
      </c>
      <c r="AO585" s="34">
        <f t="shared" si="531"/>
        <v>-4.8550156055426896E-6</v>
      </c>
      <c r="AP585" s="34" t="e">
        <f t="shared" si="532"/>
        <v>#N/A</v>
      </c>
      <c r="AQ585" s="34">
        <f t="shared" si="533"/>
        <v>6.1352992694718722E-5</v>
      </c>
      <c r="AR585" s="34">
        <f t="shared" si="534"/>
        <v>-2.2832111985504611E-6</v>
      </c>
      <c r="AS585" s="34">
        <f t="shared" si="535"/>
        <v>3.4069462083508029E-5</v>
      </c>
      <c r="AT585" s="34">
        <f t="shared" si="536"/>
        <v>-1.816637382368036E-5</v>
      </c>
      <c r="AU585" s="34">
        <f t="shared" si="537"/>
        <v>2.0352022746172871E-4</v>
      </c>
      <c r="AV585" s="34">
        <f t="shared" si="538"/>
        <v>-3.2570472450199617E-6</v>
      </c>
      <c r="AW585" s="53">
        <f t="shared" si="539"/>
        <v>1.8979207397897824E-3</v>
      </c>
      <c r="AX585" s="52">
        <f t="shared" si="540"/>
        <v>2.5866372490579437E-6</v>
      </c>
      <c r="AY585" s="34">
        <f t="shared" si="541"/>
        <v>1.8370064311934442E-6</v>
      </c>
      <c r="AZ585" s="34" t="e">
        <f t="shared" si="542"/>
        <v>#N/A</v>
      </c>
      <c r="BA585" s="34">
        <f t="shared" si="543"/>
        <v>6.8045014731454856E-5</v>
      </c>
      <c r="BB585" s="34">
        <f t="shared" si="544"/>
        <v>4.4088108381856728E-6</v>
      </c>
      <c r="BC585" s="34">
        <f t="shared" si="545"/>
        <v>4.0761484120244162E-5</v>
      </c>
      <c r="BD585" s="34">
        <f t="shared" si="546"/>
        <v>-1.1474351786944226E-5</v>
      </c>
      <c r="BE585" s="34">
        <f t="shared" si="547"/>
        <v>2.1021224949846484E-4</v>
      </c>
      <c r="BF585" s="34">
        <f t="shared" si="548"/>
        <v>3.4349747917161721E-6</v>
      </c>
      <c r="BG585" s="53">
        <f t="shared" si="549"/>
        <v>1.9046127618265185E-3</v>
      </c>
      <c r="BH585" s="32">
        <v>9.1078871624628022E-6</v>
      </c>
      <c r="BI585" s="33">
        <v>8.3582563445983027E-6</v>
      </c>
      <c r="BJ585" s="33"/>
      <c r="BK585" s="33">
        <v>7.4566264644859714E-5</v>
      </c>
      <c r="BL585" s="33">
        <v>1.0930060751590531E-5</v>
      </c>
      <c r="BM585" s="33">
        <v>4.7282734033649021E-5</v>
      </c>
      <c r="BN585" s="33">
        <v>-4.9531018735393673E-6</v>
      </c>
      <c r="BO585" s="33">
        <v>2.167334994118697E-4</v>
      </c>
      <c r="BP585" s="33">
        <v>9.9562247051210306E-6</v>
      </c>
      <c r="BQ585" s="35">
        <v>1.9111340117399234E-3</v>
      </c>
      <c r="BR585" s="32">
        <v>-4.1053847876781902E-6</v>
      </c>
      <c r="BS585" s="33">
        <v>-4.8550156055426896E-6</v>
      </c>
      <c r="BT585" s="33"/>
      <c r="BU585" s="33">
        <v>6.1352992694718722E-5</v>
      </c>
      <c r="BV585" s="33">
        <v>-2.2832111985504611E-6</v>
      </c>
      <c r="BW585" s="33">
        <v>3.4069462083508029E-5</v>
      </c>
      <c r="BX585" s="33">
        <v>-1.816637382368036E-5</v>
      </c>
      <c r="BY585" s="33">
        <v>2.0352022746172871E-4</v>
      </c>
      <c r="BZ585" s="33">
        <v>-3.2570472450199617E-6</v>
      </c>
      <c r="CA585" s="35">
        <v>1.8979207397897824E-3</v>
      </c>
      <c r="CB585" s="52">
        <v>2.5866372490579437E-6</v>
      </c>
      <c r="CC585" s="34">
        <v>1.8370064311934442E-6</v>
      </c>
      <c r="CD585" s="34"/>
      <c r="CE585" s="34">
        <v>6.8045014731454856E-5</v>
      </c>
      <c r="CF585" s="34">
        <v>4.4088108381856728E-6</v>
      </c>
      <c r="CG585" s="34">
        <v>4.0761484120244162E-5</v>
      </c>
      <c r="CH585" s="34">
        <v>-1.1474351786944226E-5</v>
      </c>
      <c r="CI585" s="34">
        <v>2.1021224949846484E-4</v>
      </c>
      <c r="CJ585" s="34">
        <v>3.4349747917161721E-6</v>
      </c>
      <c r="CK585" s="53">
        <v>1.9046127618265185E-3</v>
      </c>
      <c r="CL585" s="33">
        <v>0</v>
      </c>
      <c r="CM585" s="33">
        <f t="shared" si="562"/>
        <v>4.210734133863081E-3</v>
      </c>
      <c r="CN585" s="33">
        <f t="shared" si="507"/>
        <v>2.1008710160113075E-3</v>
      </c>
      <c r="CO585" s="33">
        <f t="shared" si="508"/>
        <v>1.7182592968849608E-3</v>
      </c>
      <c r="CP585" s="33">
        <f t="shared" si="509"/>
        <v>1.7487932464654854E-3</v>
      </c>
      <c r="CQ585" s="33"/>
      <c r="CR585" s="33">
        <f t="shared" si="510"/>
        <v>1.2164272299279855E-3</v>
      </c>
      <c r="CS585" s="33">
        <f t="shared" si="511"/>
        <v>3.5504711511051834E-3</v>
      </c>
      <c r="CT585" s="33">
        <f t="shared" si="512"/>
        <v>3.8039003838579166E-3</v>
      </c>
      <c r="CU585" s="33">
        <f t="shared" si="513"/>
        <v>1.3301561250711469E-3</v>
      </c>
      <c r="CV585" s="33">
        <f t="shared" si="514"/>
        <v>2.1559536527688827E-3</v>
      </c>
      <c r="CW585" s="33">
        <f t="shared" si="515"/>
        <v>2.9663453894872571E-3</v>
      </c>
      <c r="CX585" s="35">
        <f t="shared" si="516"/>
        <v>5.7883040185886525E-3</v>
      </c>
    </row>
    <row r="586" spans="1:102" x14ac:dyDescent="0.3">
      <c r="A586" s="21">
        <v>43362</v>
      </c>
      <c r="B586" s="22">
        <v>2907.95</v>
      </c>
      <c r="C586" s="23">
        <v>5132.13</v>
      </c>
      <c r="D586" s="23">
        <v>5749.3869999999997</v>
      </c>
      <c r="E586" s="23">
        <f t="shared" si="550"/>
        <v>5098.4440572069279</v>
      </c>
      <c r="F586" s="23">
        <f>VLOOKUP($A586,Data!S$7:T$800,2,0)</f>
        <v>283.04383799999999</v>
      </c>
      <c r="G586" s="23">
        <f>VLOOKUP($A586,Data!V$7:Y$800,4,0)</f>
        <v>27.916834617807094</v>
      </c>
      <c r="H586" s="23" t="e">
        <f>VLOOKUP($A586,Data!P$7:Q$800,2,0)</f>
        <v>#N/A</v>
      </c>
      <c r="I586" s="23">
        <f>VLOOKUP($A586,Data!K$7:N$800,4,0)</f>
        <v>53.162656233785867</v>
      </c>
      <c r="J586" s="23">
        <f>VLOOKUP($A586,Data!AA$7:AB$800,2,0)</f>
        <v>518.7047</v>
      </c>
      <c r="K586" s="23">
        <f>VLOOKUP($A586,Data!AD$7:AE$800,2,0)</f>
        <v>52.4039</v>
      </c>
      <c r="L586" s="23">
        <f>VLOOKUP($A586,Data!AL$7:AO$800,4,0)</f>
        <v>280.34363946310242</v>
      </c>
      <c r="M586" s="23">
        <f>VLOOKUP($A586,Data!AG$7:AJ$800,4,0)</f>
        <v>28.296750793677958</v>
      </c>
      <c r="N586" s="23">
        <f>VLOOKUP($A586,Data!AQ$7:AU$800,5,0)</f>
        <v>28.470183076745617</v>
      </c>
      <c r="O586" s="24">
        <f>VLOOKUP($A586,Data!AQ$7:AW$800,7,0)</f>
        <v>28.479209999697247</v>
      </c>
      <c r="P586" s="32">
        <f t="shared" si="517"/>
        <v>1.25330973621951E-3</v>
      </c>
      <c r="Q586" s="33">
        <f t="shared" ref="Q586:Q649" si="563">C586/C587-1</f>
        <v>1.2544628050803475E-3</v>
      </c>
      <c r="R586" s="33">
        <f t="shared" ref="R586:R649" si="564">D586/D587-1</f>
        <v>1.2547495011479004E-3</v>
      </c>
      <c r="S586" s="34">
        <f t="shared" si="518"/>
        <v>1.2545335364086418E-3</v>
      </c>
      <c r="T586" s="33">
        <f t="shared" si="519"/>
        <v>1.2522204193197162E-3</v>
      </c>
      <c r="U586" s="33">
        <f t="shared" si="551"/>
        <v>1.2520837643241745E-3</v>
      </c>
      <c r="V586" s="33" t="e">
        <f t="shared" si="552"/>
        <v>#N/A</v>
      </c>
      <c r="W586" s="33">
        <f t="shared" si="553"/>
        <v>1.2658227848101333E-3</v>
      </c>
      <c r="X586" s="33">
        <f t="shared" si="554"/>
        <v>1.2514081478385286E-3</v>
      </c>
      <c r="Y586" s="33">
        <f t="shared" si="555"/>
        <v>1.2686887986625983E-3</v>
      </c>
      <c r="Z586" s="33">
        <f t="shared" si="556"/>
        <v>1.2490739978598953E-3</v>
      </c>
      <c r="AA586" s="33">
        <f t="shared" si="557"/>
        <v>1.3133124620663406E-3</v>
      </c>
      <c r="AB586" s="33">
        <f t="shared" si="558"/>
        <v>1.2655092649249688E-3</v>
      </c>
      <c r="AC586" s="35">
        <f t="shared" si="559"/>
        <v>4.0029844183961938E-3</v>
      </c>
      <c r="AD586" s="32">
        <f t="shared" si="520"/>
        <v>-2.2423857606312936E-6</v>
      </c>
      <c r="AE586" s="33">
        <f t="shared" si="521"/>
        <v>-2.379040756173012E-6</v>
      </c>
      <c r="AF586" s="33" t="e">
        <f t="shared" si="522"/>
        <v>#N/A</v>
      </c>
      <c r="AG586" s="33">
        <f t="shared" si="523"/>
        <v>1.1359979729785863E-5</v>
      </c>
      <c r="AH586" s="33">
        <f t="shared" si="524"/>
        <v>-3.0546572418188589E-6</v>
      </c>
      <c r="AI586" s="33">
        <f t="shared" si="525"/>
        <v>1.4225993582250851E-5</v>
      </c>
      <c r="AJ586" s="33">
        <f t="shared" si="526"/>
        <v>-5.3888072204522075E-6</v>
      </c>
      <c r="AK586" s="33">
        <f t="shared" si="527"/>
        <v>5.8849656985993093E-5</v>
      </c>
      <c r="AL586" s="33">
        <f t="shared" si="528"/>
        <v>1.1046459844621381E-5</v>
      </c>
      <c r="AM586" s="35">
        <f t="shared" si="529"/>
        <v>2.7485216133158463E-3</v>
      </c>
      <c r="AN586" s="52">
        <f t="shared" si="530"/>
        <v>-2.529081828184232E-6</v>
      </c>
      <c r="AO586" s="34">
        <f t="shared" si="531"/>
        <v>-2.6657368237259504E-6</v>
      </c>
      <c r="AP586" s="34" t="e">
        <f t="shared" si="532"/>
        <v>#N/A</v>
      </c>
      <c r="AQ586" s="34">
        <f t="shared" si="533"/>
        <v>1.1073283662232924E-5</v>
      </c>
      <c r="AR586" s="34">
        <f t="shared" si="534"/>
        <v>-3.3413533093717973E-6</v>
      </c>
      <c r="AS586" s="34">
        <f t="shared" si="535"/>
        <v>1.3939297514697913E-5</v>
      </c>
      <c r="AT586" s="34">
        <f t="shared" si="536"/>
        <v>-5.6755032880051459E-6</v>
      </c>
      <c r="AU586" s="34">
        <f t="shared" si="537"/>
        <v>5.8562960918440155E-5</v>
      </c>
      <c r="AV586" s="34">
        <f t="shared" si="538"/>
        <v>1.0759763777068443E-5</v>
      </c>
      <c r="AW586" s="53">
        <f t="shared" si="539"/>
        <v>2.7482349172482934E-3</v>
      </c>
      <c r="AX586" s="52">
        <f t="shared" si="540"/>
        <v>-2.313117088981187E-6</v>
      </c>
      <c r="AY586" s="34">
        <f t="shared" si="541"/>
        <v>-2.4497720845229054E-6</v>
      </c>
      <c r="AZ586" s="34" t="e">
        <f t="shared" si="542"/>
        <v>#N/A</v>
      </c>
      <c r="BA586" s="34">
        <f t="shared" si="543"/>
        <v>1.128924840143597E-5</v>
      </c>
      <c r="BB586" s="34">
        <f t="shared" si="544"/>
        <v>-3.1253885701687523E-6</v>
      </c>
      <c r="BC586" s="34">
        <f t="shared" si="545"/>
        <v>1.4155262253900958E-5</v>
      </c>
      <c r="BD586" s="34">
        <f t="shared" si="546"/>
        <v>-5.4595385488021009E-6</v>
      </c>
      <c r="BE586" s="34">
        <f t="shared" si="547"/>
        <v>5.87789256576432E-5</v>
      </c>
      <c r="BF586" s="34">
        <f t="shared" si="548"/>
        <v>1.0975728516271488E-5</v>
      </c>
      <c r="BG586" s="53">
        <f t="shared" si="549"/>
        <v>2.7484508819874964E-3</v>
      </c>
      <c r="BH586" s="32">
        <v>-2.2423857606312936E-6</v>
      </c>
      <c r="BI586" s="33">
        <v>-2.379040756173012E-6</v>
      </c>
      <c r="BJ586" s="33"/>
      <c r="BK586" s="33">
        <v>1.1359979729785863E-5</v>
      </c>
      <c r="BL586" s="33">
        <v>-3.0546572418188589E-6</v>
      </c>
      <c r="BM586" s="33">
        <v>1.4225993582250851E-5</v>
      </c>
      <c r="BN586" s="33">
        <v>-5.3888072204522075E-6</v>
      </c>
      <c r="BO586" s="33">
        <v>5.8849656985993093E-5</v>
      </c>
      <c r="BP586" s="33">
        <v>1.1046459844621381E-5</v>
      </c>
      <c r="BQ586" s="35">
        <v>2.7485216133158463E-3</v>
      </c>
      <c r="BR586" s="32">
        <v>-2.529081828184232E-6</v>
      </c>
      <c r="BS586" s="33">
        <v>-2.6657368237259504E-6</v>
      </c>
      <c r="BT586" s="33"/>
      <c r="BU586" s="33">
        <v>1.1073283662232924E-5</v>
      </c>
      <c r="BV586" s="33">
        <v>-3.3413533093717973E-6</v>
      </c>
      <c r="BW586" s="33">
        <v>1.3939297514697913E-5</v>
      </c>
      <c r="BX586" s="33">
        <v>-5.6755032880051459E-6</v>
      </c>
      <c r="BY586" s="33">
        <v>5.8562960918440155E-5</v>
      </c>
      <c r="BZ586" s="33">
        <v>1.0759763777068443E-5</v>
      </c>
      <c r="CA586" s="35">
        <v>2.7482349172482934E-3</v>
      </c>
      <c r="CB586" s="52">
        <v>-2.313117088981187E-6</v>
      </c>
      <c r="CC586" s="34">
        <v>-2.4497720845229054E-6</v>
      </c>
      <c r="CD586" s="34"/>
      <c r="CE586" s="34">
        <v>1.128924840143597E-5</v>
      </c>
      <c r="CF586" s="34">
        <v>-3.1253885701687523E-6</v>
      </c>
      <c r="CG586" s="34">
        <v>1.4155262253900958E-5</v>
      </c>
      <c r="CH586" s="34">
        <v>-5.4595385488021009E-6</v>
      </c>
      <c r="CI586" s="34">
        <v>5.87789256576432E-5</v>
      </c>
      <c r="CJ586" s="34">
        <v>1.0975728516271488E-5</v>
      </c>
      <c r="CK586" s="53">
        <v>2.7484508819874964E-3</v>
      </c>
      <c r="CL586" s="33">
        <v>0</v>
      </c>
      <c r="CM586" s="33">
        <f t="shared" ref="CM586:CM601" si="565">(D586/D$767)/($C586/$C$767)-1</f>
        <v>4.1975690336339966E-3</v>
      </c>
      <c r="CN586" s="33">
        <f t="shared" ref="CN586:CN649" si="566">(E586/E$767)/($C586/$C$767)-1</f>
        <v>2.0943871489167432E-3</v>
      </c>
      <c r="CO586" s="33">
        <f t="shared" ref="CO586:CO649" si="567">(F586/F$767)/($C586/$C$767)-1</f>
        <v>1.7092071011175491E-3</v>
      </c>
      <c r="CP586" s="33">
        <f t="shared" ref="CP586:CP649" si="568">(G586/G$767)/($C586/$C$767)-1</f>
        <v>1.7404858384040267E-3</v>
      </c>
      <c r="CQ586" s="33"/>
      <c r="CR586" s="33">
        <f t="shared" ref="CR586:CR649" si="569">(I586/I$767)/($C586/$C$767)-1</f>
        <v>1.1423588483130409E-3</v>
      </c>
      <c r="CS586" s="33">
        <f t="shared" ref="CS586:CS649" si="570">(J586/J$767)/($C586/$C$767)-1</f>
        <v>3.5395880737558727E-3</v>
      </c>
      <c r="CT586" s="33">
        <f t="shared" ref="CT586:CT649" si="571">(K586/K$767)/($C586/$C$767)-1</f>
        <v>3.7568107063159495E-3</v>
      </c>
      <c r="CU586" s="33">
        <f t="shared" ref="CU586:CU649" si="572">(L586/L$767)/($C586/$C$767)-1</f>
        <v>1.3350771019098318E-3</v>
      </c>
      <c r="CV586" s="33">
        <f t="shared" ref="CV586:CV649" si="573">(M586/M$767)/($C586/$C$767)-1</f>
        <v>1.9404956628910064E-3</v>
      </c>
      <c r="CW586" s="33">
        <f t="shared" ref="CW586:CW649" si="574">(N586/N$767)/($C586/$C$767)-1</f>
        <v>2.956437722730465E-3</v>
      </c>
      <c r="CX586" s="35">
        <f t="shared" ref="CX586:CX649" si="575">(O586/O$767)/($C586/$C$767)-1</f>
        <v>3.8847306483114075E-3</v>
      </c>
    </row>
    <row r="587" spans="1:102" x14ac:dyDescent="0.3">
      <c r="A587" s="21">
        <v>43361</v>
      </c>
      <c r="B587" s="22">
        <v>2904.31</v>
      </c>
      <c r="C587" s="23">
        <v>5125.7</v>
      </c>
      <c r="D587" s="23">
        <v>5742.1819999999998</v>
      </c>
      <c r="E587" s="23">
        <f t="shared" si="550"/>
        <v>5092.0559023082142</v>
      </c>
      <c r="F587" s="23">
        <f>VLOOKUP($A587,Data!S$7:T$800,2,0)</f>
        <v>282.68984799999998</v>
      </c>
      <c r="G587" s="23">
        <f>VLOOKUP($A587,Data!V$7:Y$800,4,0)</f>
        <v>27.881924113306702</v>
      </c>
      <c r="H587" s="23" t="e">
        <f>VLOOKUP($A587,Data!P$7:Q$800,2,0)</f>
        <v>#N/A</v>
      </c>
      <c r="I587" s="23">
        <f>VLOOKUP($A587,Data!K$7:N$800,4,0)</f>
        <v>53.095446807447331</v>
      </c>
      <c r="J587" s="23">
        <f>VLOOKUP($A587,Data!AA$7:AB$800,2,0)</f>
        <v>518.05640000000005</v>
      </c>
      <c r="K587" s="23">
        <f>VLOOKUP($A587,Data!AD$7:AE$800,2,0)</f>
        <v>52.337499999999999</v>
      </c>
      <c r="L587" s="23">
        <f>VLOOKUP($A587,Data!AL$7:AO$800,4,0)</f>
        <v>279.99390635511503</v>
      </c>
      <c r="M587" s="23">
        <f>VLOOKUP($A587,Data!AG$7:AJ$800,4,0)</f>
        <v>28.259637060153384</v>
      </c>
      <c r="N587" s="23">
        <f>VLOOKUP($A587,Data!AQ$7:AU$800,5,0)</f>
        <v>28.434199334047655</v>
      </c>
      <c r="O587" s="24">
        <f>VLOOKUP($A587,Data!AQ$7:AW$800,7,0)</f>
        <v>28.365662693916018</v>
      </c>
      <c r="P587" s="32">
        <f t="shared" ref="P587:P650" si="576">B587/B588-1</f>
        <v>5.3690113541955409E-3</v>
      </c>
      <c r="Q587" s="33">
        <f t="shared" si="563"/>
        <v>5.3960327096480576E-3</v>
      </c>
      <c r="R587" s="33">
        <f t="shared" si="564"/>
        <v>5.4080554410163018E-3</v>
      </c>
      <c r="S587" s="34">
        <f t="shared" ref="S587:S650" si="577">R587-IF(R587&gt;P587+0.000001,(R587-P587)*$C$1,0)</f>
        <v>5.4021988279931875E-3</v>
      </c>
      <c r="T587" s="33">
        <f t="shared" ref="T587:T650" si="578">F587/IFERROR(F588,IFERROR(F589,F590))-1</f>
        <v>5.4022519514573819E-3</v>
      </c>
      <c r="U587" s="33">
        <f t="shared" si="551"/>
        <v>5.402712867554893E-3</v>
      </c>
      <c r="V587" s="33" t="e">
        <f t="shared" si="552"/>
        <v>#N/A</v>
      </c>
      <c r="W587" s="33">
        <f t="shared" si="553"/>
        <v>5.2717687693146775E-3</v>
      </c>
      <c r="X587" s="33">
        <f t="shared" si="554"/>
        <v>5.4056991369590968E-3</v>
      </c>
      <c r="Y587" s="33">
        <f t="shared" si="555"/>
        <v>5.4095693283566781E-3</v>
      </c>
      <c r="Z587" s="33">
        <f t="shared" si="556"/>
        <v>5.4050139909691541E-3</v>
      </c>
      <c r="AA587" s="33">
        <f t="shared" si="557"/>
        <v>5.3329748140182875E-3</v>
      </c>
      <c r="AB587" s="33">
        <f t="shared" si="558"/>
        <v>5.4101135922841603E-3</v>
      </c>
      <c r="AC587" s="35">
        <f t="shared" si="559"/>
        <v>3.3300407882466132E-3</v>
      </c>
      <c r="AD587" s="32">
        <f t="shared" ref="AD587:AD650" si="579">1+T587-$C587/IF(ISNUMBER(F588),$C588,IF(ISNUMBER(F589),$C589,$C590))</f>
        <v>6.2192418093243163E-6</v>
      </c>
      <c r="AE587" s="33">
        <f t="shared" ref="AE587:AE650" si="580">1+U587-$C587/IF(ISNUMBER(G588),$C588,IF(ISNUMBER(G589),$C589,$C590))</f>
        <v>6.6801579068354044E-6</v>
      </c>
      <c r="AF587" s="33" t="e">
        <f t="shared" ref="AF587:AF650" si="581">1+V587-$C587/IF(ISNUMBER(H588),$C588,IF(ISNUMBER(H589),$C589,$C590))</f>
        <v>#N/A</v>
      </c>
      <c r="AG587" s="33">
        <f t="shared" ref="AG587:AG650" si="582">1+W587-$C587/IF(ISNUMBER(I588),$C588,IF(ISNUMBER(I589),$C589,$C590))</f>
        <v>-1.2426394033338006E-4</v>
      </c>
      <c r="AH587" s="33">
        <f t="shared" ref="AH587:AH650" si="583">1+X587-$C587/IF(ISNUMBER(J588),$C588,IF(ISNUMBER(J589),$C589,$C590))</f>
        <v>9.6664273110391719E-6</v>
      </c>
      <c r="AI587" s="33">
        <f t="shared" ref="AI587:AI650" si="584">1+Y587-$C587/IF(ISNUMBER(K588),$C588,IF(ISNUMBER(K589),$C589,$C590))</f>
        <v>1.3536618708620551E-5</v>
      </c>
      <c r="AJ587" s="33">
        <f t="shared" ref="AJ587:AJ650" si="585">1+Z587-$C587/IF(ISNUMBER(L588),$C588,IF(ISNUMBER(L589),$C589,$C590))</f>
        <v>8.9812813210965459E-6</v>
      </c>
      <c r="AK587" s="33">
        <f t="shared" ref="AK587:AK650" si="586">1+AA587-$C587/IF(ISNUMBER(M588),$C588,IF(ISNUMBER(M589),$C589,$C590))</f>
        <v>-6.3057895629770044E-5</v>
      </c>
      <c r="AL587" s="33">
        <f t="shared" ref="AL587:AL650" si="587">1+AB587-$C587/IF(ISNUMBER(N588),$C588,IF(ISNUMBER(N589),$C589,$C590))</f>
        <v>1.4080882636102743E-5</v>
      </c>
      <c r="AM587" s="35">
        <f t="shared" ref="AM587:AM650" si="588">1+AC587-$C587/IF(ISNUMBER(O588),$C588,IF(ISNUMBER(O589),$C589,$C590))</f>
        <v>-2.0659919214014444E-3</v>
      </c>
      <c r="AN587" s="52">
        <f t="shared" ref="AN587:AN650" si="589">1+T587-$D587/IF(ISNUMBER(F588),$D588,IF(ISNUMBER(F589),$D589,$D590))</f>
        <v>-5.8034895589198499E-6</v>
      </c>
      <c r="AO587" s="34">
        <f t="shared" ref="AO587:AO650" si="590">1+U587-$D587/IF(ISNUMBER(G588),$D588,IF(ISNUMBER(G589),$D589,$D590))</f>
        <v>-5.3425734614087617E-6</v>
      </c>
      <c r="AP587" s="34" t="e">
        <f t="shared" ref="AP587:AP650" si="591">1+V587-$D587/IF(ISNUMBER(H588),$D588,IF(ISNUMBER(H589),$D589,$D590))</f>
        <v>#N/A</v>
      </c>
      <c r="AQ587" s="34">
        <f t="shared" ref="AQ587:AQ650" si="592">1+W587-$D587/IF(ISNUMBER(I588),$D588,IF(ISNUMBER(I589),$D589,$D590))</f>
        <v>-1.3628667170162423E-4</v>
      </c>
      <c r="AR587" s="34">
        <f t="shared" ref="AR587:AR650" si="593">1+X587-$D587/IF(ISNUMBER(J588),$D588,IF(ISNUMBER(J589),$D589,$D590))</f>
        <v>-2.3563040572049943E-6</v>
      </c>
      <c r="AS587" s="34">
        <f t="shared" ref="AS587:AS650" si="594">1+Y587-$D587/IF(ISNUMBER(K588),$D588,IF(ISNUMBER(K589),$D589,$D590))</f>
        <v>1.5138873403763853E-6</v>
      </c>
      <c r="AT587" s="34">
        <f t="shared" ref="AT587:AT650" si="595">1+Z587-$D587/IF(ISNUMBER(L588),$D588,IF(ISNUMBER(L589),$D589,$D590))</f>
        <v>-3.0414500471476202E-6</v>
      </c>
      <c r="AU587" s="34">
        <f t="shared" ref="AU587:AU650" si="596">1+AA587-$D587/IF(ISNUMBER(M588),$D588,IF(ISNUMBER(M589),$D589,$D590))</f>
        <v>-7.508062699801421E-5</v>
      </c>
      <c r="AV587" s="34">
        <f t="shared" ref="AV587:AV650" si="597">1+AB587-$D587/IF(ISNUMBER(N588),$D588,IF(ISNUMBER(N589),$D589,$D590))</f>
        <v>2.0581512678585767E-6</v>
      </c>
      <c r="AW587" s="53">
        <f t="shared" ref="AW587:AW650" si="598">1+AC587-$D587/IF(ISNUMBER(O588),$D588,IF(ISNUMBER(O589),$D589,$D590))</f>
        <v>-2.0780146527696886E-3</v>
      </c>
      <c r="AX587" s="52">
        <f t="shared" ref="AX587:AX650" si="599">1+T587-$E587/IF(ISNUMBER(F588),$E588,IF(ISNUMBER(F589),$E589,$E590))</f>
        <v>5.3123464294202449E-8</v>
      </c>
      <c r="AY587" s="34">
        <f t="shared" ref="AY587:AY650" si="600">1+U587-$E587/IF(ISNUMBER(G588),$E588,IF(ISNUMBER(G589),$E589,$E590))</f>
        <v>5.1403956180529065E-7</v>
      </c>
      <c r="AZ587" s="34" t="e">
        <f t="shared" ref="AZ587:AZ650" si="601">1+V587-$E587/IF(ISNUMBER(H588),$E588,IF(ISNUMBER(H589),$E589,$E590))</f>
        <v>#N/A</v>
      </c>
      <c r="BA587" s="34">
        <f t="shared" ref="BA587:BA650" si="602">1+W587-$E587/IF(ISNUMBER(I588),$E588,IF(ISNUMBER(I589),$E589,$E590))</f>
        <v>-1.3043005867841018E-4</v>
      </c>
      <c r="BB587" s="34">
        <f t="shared" ref="BB587:BB650" si="603">1+X587-$E587/IF(ISNUMBER(J588),$E588,IF(ISNUMBER(J589),$E589,$E590))</f>
        <v>3.5003089660090581E-6</v>
      </c>
      <c r="BC587" s="34">
        <f t="shared" ref="BC587:BC650" si="604">1+Y587-$E587/IF(ISNUMBER(K588),$E588,IF(ISNUMBER(K589),$E589,$E590))</f>
        <v>7.3705003635904376E-6</v>
      </c>
      <c r="BD587" s="34">
        <f t="shared" ref="BD587:BD650" si="605">1+Z587-$E587/IF(ISNUMBER(L588),$E588,IF(ISNUMBER(L589),$E589,$E590))</f>
        <v>2.8151629760664321E-6</v>
      </c>
      <c r="BE587" s="34">
        <f t="shared" ref="BE587:BE650" si="606">1+AA587-$E587/IF(ISNUMBER(M588),$E588,IF(ISNUMBER(M589),$E589,$E590))</f>
        <v>-6.9224013974800158E-5</v>
      </c>
      <c r="BF587" s="34">
        <f t="shared" ref="BF587:BF650" si="607">1+AB587-$E587/IF(ISNUMBER(N588),$E588,IF(ISNUMBER(N589),$E589,$E590))</f>
        <v>7.914764291072629E-6</v>
      </c>
      <c r="BG587" s="53">
        <f t="shared" ref="BG587:BG650" si="608">1+AC587-$E587/IF(ISNUMBER(O588),$E588,IF(ISNUMBER(O589),$E589,$E590))</f>
        <v>-2.0721580397464745E-3</v>
      </c>
      <c r="BH587" s="32">
        <v>6.2192418093243163E-6</v>
      </c>
      <c r="BI587" s="33">
        <v>6.6801579068354044E-6</v>
      </c>
      <c r="BJ587" s="33"/>
      <c r="BK587" s="33">
        <v>-1.2426394033338006E-4</v>
      </c>
      <c r="BL587" s="33">
        <v>9.6664273110391719E-6</v>
      </c>
      <c r="BM587" s="33">
        <v>1.3536618708620551E-5</v>
      </c>
      <c r="BN587" s="33">
        <v>8.9812813210965459E-6</v>
      </c>
      <c r="BO587" s="33">
        <v>-6.3057895629770044E-5</v>
      </c>
      <c r="BP587" s="33">
        <v>1.4080882636102743E-5</v>
      </c>
      <c r="BQ587" s="35">
        <v>-2.0659919214014444E-3</v>
      </c>
      <c r="BR587" s="32">
        <v>-5.8034895589198499E-6</v>
      </c>
      <c r="BS587" s="33">
        <v>-5.3425734614087617E-6</v>
      </c>
      <c r="BT587" s="33"/>
      <c r="BU587" s="33">
        <v>-1.3628667170162423E-4</v>
      </c>
      <c r="BV587" s="33">
        <v>-2.3563040572049943E-6</v>
      </c>
      <c r="BW587" s="33">
        <v>1.5138873403763853E-6</v>
      </c>
      <c r="BX587" s="33">
        <v>-3.0414500471476202E-6</v>
      </c>
      <c r="BY587" s="33">
        <v>-7.508062699801421E-5</v>
      </c>
      <c r="BZ587" s="33">
        <v>2.0581512678585767E-6</v>
      </c>
      <c r="CA587" s="35">
        <v>-2.0780146527696886E-3</v>
      </c>
      <c r="CB587" s="52">
        <v>5.3123464294202449E-8</v>
      </c>
      <c r="CC587" s="34">
        <v>5.1403956180529065E-7</v>
      </c>
      <c r="CD587" s="34"/>
      <c r="CE587" s="34">
        <v>-1.3043005867841018E-4</v>
      </c>
      <c r="CF587" s="34">
        <v>3.5003089660090581E-6</v>
      </c>
      <c r="CG587" s="34">
        <v>7.3705003635904376E-6</v>
      </c>
      <c r="CH587" s="34">
        <v>2.8151629760664321E-6</v>
      </c>
      <c r="CI587" s="34">
        <v>-6.9224013974800158E-5</v>
      </c>
      <c r="CJ587" s="34">
        <v>7.914764291072629E-6</v>
      </c>
      <c r="CK587" s="53">
        <v>-2.0721580397464745E-3</v>
      </c>
      <c r="CL587" s="33">
        <v>0</v>
      </c>
      <c r="CM587" s="33">
        <f t="shared" si="565"/>
        <v>4.1972814949291504E-3</v>
      </c>
      <c r="CN587" s="33">
        <f t="shared" si="566"/>
        <v>2.094316358258741E-3</v>
      </c>
      <c r="CO587" s="33">
        <f t="shared" si="567"/>
        <v>1.7114505103370536E-3</v>
      </c>
      <c r="CP587" s="33">
        <f t="shared" si="568"/>
        <v>1.7428660396359152E-3</v>
      </c>
      <c r="CQ587" s="33"/>
      <c r="CR587" s="33">
        <f t="shared" si="569"/>
        <v>1.1310002693580845E-3</v>
      </c>
      <c r="CS587" s="33">
        <f t="shared" si="570"/>
        <v>3.5426497118671296E-3</v>
      </c>
      <c r="CT587" s="33">
        <f t="shared" si="571"/>
        <v>3.74254936157703E-3</v>
      </c>
      <c r="CU587" s="33">
        <f t="shared" si="572"/>
        <v>1.3404663720064658E-3</v>
      </c>
      <c r="CV587" s="33">
        <f t="shared" si="573"/>
        <v>1.8816091447988459E-3</v>
      </c>
      <c r="CW587" s="33">
        <f t="shared" si="574"/>
        <v>2.9453726077208753E-3</v>
      </c>
      <c r="CX587" s="35">
        <f t="shared" si="575"/>
        <v>1.1365327621639665E-3</v>
      </c>
    </row>
    <row r="588" spans="1:102" x14ac:dyDescent="0.3">
      <c r="A588" s="21">
        <v>43360</v>
      </c>
      <c r="B588" s="22">
        <v>2888.8</v>
      </c>
      <c r="C588" s="23">
        <v>5098.1899999999996</v>
      </c>
      <c r="D588" s="23">
        <v>5711.2950000000001</v>
      </c>
      <c r="E588" s="23">
        <f t="shared" ref="E588:E651" si="609">E587/(1+S587)</f>
        <v>5064.6954106964076</v>
      </c>
      <c r="F588" s="23">
        <f>VLOOKUP($A588,Data!S$7:T$800,2,0)</f>
        <v>281.17089199999998</v>
      </c>
      <c r="G588" s="23">
        <f>VLOOKUP($A588,Data!V$7:Y$800,4,0)</f>
        <v>27.732095563760112</v>
      </c>
      <c r="H588" s="23" t="e">
        <f>VLOOKUP($A588,Data!P$7:Q$800,2,0)</f>
        <v>#N/A</v>
      </c>
      <c r="I588" s="23">
        <f>VLOOKUP($A588,Data!K$7:N$800,4,0)</f>
        <v>52.817007755473377</v>
      </c>
      <c r="J588" s="23">
        <f>VLOOKUP($A588,Data!AA$7:AB$800,2,0)</f>
        <v>515.27099999999996</v>
      </c>
      <c r="K588" s="23">
        <f>VLOOKUP($A588,Data!AD$7:AE$800,2,0)</f>
        <v>52.055900000000001</v>
      </c>
      <c r="L588" s="23">
        <f>VLOOKUP($A588,Data!AL$7:AO$800,4,0)</f>
        <v>278.48867119100123</v>
      </c>
      <c r="M588" s="23">
        <f>VLOOKUP($A588,Data!AG$7:AJ$800,4,0)</f>
        <v>28.10972858557761</v>
      </c>
      <c r="N588" s="23">
        <f>VLOOKUP($A588,Data!AQ$7:AU$800,5,0)</f>
        <v>28.281194857343902</v>
      </c>
      <c r="O588" s="24">
        <f>VLOOKUP($A588,Data!AQ$7:AW$800,7,0)</f>
        <v>28.271517387868794</v>
      </c>
      <c r="P588" s="32">
        <f t="shared" si="576"/>
        <v>-5.5697457469585654E-3</v>
      </c>
      <c r="Q588" s="33">
        <f t="shared" si="563"/>
        <v>-5.5572027120867062E-3</v>
      </c>
      <c r="R588" s="33">
        <f t="shared" si="564"/>
        <v>-5.5531875327780034E-3</v>
      </c>
      <c r="S588" s="34">
        <f t="shared" si="577"/>
        <v>-5.5556712649050873E-3</v>
      </c>
      <c r="T588" s="33">
        <f t="shared" si="578"/>
        <v>-5.5605424736505649E-3</v>
      </c>
      <c r="U588" s="33">
        <f t="shared" si="551"/>
        <v>-5.5595524973464094E-3</v>
      </c>
      <c r="V588" s="33" t="e">
        <f t="shared" si="552"/>
        <v>#N/A</v>
      </c>
      <c r="W588" s="33">
        <f t="shared" si="553"/>
        <v>-5.4239739649249996E-3</v>
      </c>
      <c r="X588" s="33">
        <f t="shared" si="554"/>
        <v>-5.5584172261722298E-3</v>
      </c>
      <c r="Y588" s="33">
        <f t="shared" si="555"/>
        <v>-5.5495697889444973E-3</v>
      </c>
      <c r="Z588" s="33">
        <f t="shared" si="556"/>
        <v>-5.5505796441484012E-3</v>
      </c>
      <c r="AA588" s="33">
        <f t="shared" si="557"/>
        <v>-5.628607862225965E-3</v>
      </c>
      <c r="AB588" s="33">
        <f t="shared" si="558"/>
        <v>-5.5226229025177043E-3</v>
      </c>
      <c r="AC588" s="35">
        <f t="shared" si="559"/>
        <v>-2.2281282479704734E-3</v>
      </c>
      <c r="AD588" s="32">
        <f t="shared" si="579"/>
        <v>-3.3397615638586231E-6</v>
      </c>
      <c r="AE588" s="33">
        <f t="shared" si="580"/>
        <v>-2.3497852597031965E-6</v>
      </c>
      <c r="AF588" s="33" t="e">
        <f t="shared" si="581"/>
        <v>#N/A</v>
      </c>
      <c r="AG588" s="33">
        <f t="shared" si="582"/>
        <v>1.3322874716170663E-4</v>
      </c>
      <c r="AH588" s="33">
        <f t="shared" si="583"/>
        <v>-1.2145140855235326E-6</v>
      </c>
      <c r="AI588" s="33">
        <f t="shared" si="584"/>
        <v>7.6329231422089805E-6</v>
      </c>
      <c r="AJ588" s="33">
        <f t="shared" si="585"/>
        <v>6.6230679383050273E-6</v>
      </c>
      <c r="AK588" s="33">
        <f t="shared" si="586"/>
        <v>-7.1405150139258744E-5</v>
      </c>
      <c r="AL588" s="33">
        <f t="shared" si="587"/>
        <v>3.4579809569001974E-5</v>
      </c>
      <c r="AM588" s="35">
        <f t="shared" si="588"/>
        <v>3.3290744641162329E-3</v>
      </c>
      <c r="AN588" s="52">
        <f t="shared" si="589"/>
        <v>-7.3549408725614995E-6</v>
      </c>
      <c r="AO588" s="34">
        <f t="shared" si="590"/>
        <v>-6.3649645684060729E-6</v>
      </c>
      <c r="AP588" s="34" t="e">
        <f t="shared" si="591"/>
        <v>#N/A</v>
      </c>
      <c r="AQ588" s="34">
        <f t="shared" si="592"/>
        <v>1.2921356785300375E-4</v>
      </c>
      <c r="AR588" s="34">
        <f t="shared" si="593"/>
        <v>-5.229693394226409E-6</v>
      </c>
      <c r="AS588" s="34">
        <f t="shared" si="594"/>
        <v>3.6177438335061041E-6</v>
      </c>
      <c r="AT588" s="34">
        <f t="shared" si="595"/>
        <v>2.6078886296021508E-6</v>
      </c>
      <c r="AU588" s="34">
        <f t="shared" si="596"/>
        <v>-7.542032944796162E-5</v>
      </c>
      <c r="AV588" s="34">
        <f t="shared" si="597"/>
        <v>3.0564630260299097E-5</v>
      </c>
      <c r="AW588" s="53">
        <f t="shared" si="598"/>
        <v>3.32505928480753E-3</v>
      </c>
      <c r="AX588" s="52">
        <f t="shared" si="599"/>
        <v>-4.8712087454827468E-6</v>
      </c>
      <c r="AY588" s="34">
        <f t="shared" si="600"/>
        <v>-3.8812324413273203E-6</v>
      </c>
      <c r="AZ588" s="34" t="e">
        <f t="shared" si="601"/>
        <v>#N/A</v>
      </c>
      <c r="BA588" s="34">
        <f t="shared" si="602"/>
        <v>1.3169729998008251E-4</v>
      </c>
      <c r="BB588" s="34">
        <f t="shared" si="603"/>
        <v>-2.7459612671476563E-6</v>
      </c>
      <c r="BC588" s="34">
        <f t="shared" si="604"/>
        <v>6.1014759605848568E-6</v>
      </c>
      <c r="BD588" s="34">
        <f t="shared" si="605"/>
        <v>5.0916207566809035E-6</v>
      </c>
      <c r="BE588" s="34">
        <f t="shared" si="606"/>
        <v>-7.2936597320882868E-5</v>
      </c>
      <c r="BF588" s="34">
        <f t="shared" si="607"/>
        <v>3.304836238737785E-5</v>
      </c>
      <c r="BG588" s="53">
        <f t="shared" si="608"/>
        <v>3.3275430169346087E-3</v>
      </c>
      <c r="BH588" s="32">
        <v>-3.3397615638586231E-6</v>
      </c>
      <c r="BI588" s="33">
        <v>-2.3497852597031965E-6</v>
      </c>
      <c r="BJ588" s="33"/>
      <c r="BK588" s="33">
        <v>1.3322874716170663E-4</v>
      </c>
      <c r="BL588" s="33">
        <v>-1.2145140855235326E-6</v>
      </c>
      <c r="BM588" s="33">
        <v>7.6329231422089805E-6</v>
      </c>
      <c r="BN588" s="33">
        <v>6.6230679383050273E-6</v>
      </c>
      <c r="BO588" s="33">
        <v>-7.1405150139258744E-5</v>
      </c>
      <c r="BP588" s="33">
        <v>3.4579809569001974E-5</v>
      </c>
      <c r="BQ588" s="35">
        <v>3.3290744641162329E-3</v>
      </c>
      <c r="BR588" s="32">
        <v>-7.3549408725614995E-6</v>
      </c>
      <c r="BS588" s="33">
        <v>-6.3649645684060729E-6</v>
      </c>
      <c r="BT588" s="33"/>
      <c r="BU588" s="33">
        <v>1.2921356785300375E-4</v>
      </c>
      <c r="BV588" s="33">
        <v>-5.229693394226409E-6</v>
      </c>
      <c r="BW588" s="33">
        <v>3.6177438335061041E-6</v>
      </c>
      <c r="BX588" s="33">
        <v>2.6078886296021508E-6</v>
      </c>
      <c r="BY588" s="33">
        <v>-7.542032944796162E-5</v>
      </c>
      <c r="BZ588" s="33">
        <v>3.0564630260299097E-5</v>
      </c>
      <c r="CA588" s="35">
        <v>3.32505928480753E-3</v>
      </c>
      <c r="CB588" s="52">
        <v>-4.8712087454827468E-6</v>
      </c>
      <c r="CC588" s="34">
        <v>-3.8812324413273203E-6</v>
      </c>
      <c r="CD588" s="34"/>
      <c r="CE588" s="34">
        <v>1.3169729998008251E-4</v>
      </c>
      <c r="CF588" s="34">
        <v>-2.7459612671476563E-6</v>
      </c>
      <c r="CG588" s="34">
        <v>6.1014759605848568E-6</v>
      </c>
      <c r="CH588" s="34">
        <v>5.0916207566809035E-6</v>
      </c>
      <c r="CI588" s="34">
        <v>-7.2936597320882868E-5</v>
      </c>
      <c r="CJ588" s="34">
        <v>3.304836238737785E-5</v>
      </c>
      <c r="CK588" s="53">
        <v>3.3275430169346087E-3</v>
      </c>
      <c r="CL588" s="33">
        <v>0</v>
      </c>
      <c r="CM588" s="33">
        <f t="shared" si="565"/>
        <v>4.1852732420701866E-3</v>
      </c>
      <c r="CN588" s="33">
        <f t="shared" si="566"/>
        <v>2.0881705271129647E-3</v>
      </c>
      <c r="CO588" s="33">
        <f t="shared" si="567"/>
        <v>1.7052540991773224E-3</v>
      </c>
      <c r="CP588" s="33">
        <f t="shared" si="568"/>
        <v>1.7362101987057343E-3</v>
      </c>
      <c r="CQ588" s="33"/>
      <c r="CR588" s="33">
        <f t="shared" si="569"/>
        <v>1.2547523598356314E-3</v>
      </c>
      <c r="CS588" s="33">
        <f t="shared" si="570"/>
        <v>3.5330011967598107E-3</v>
      </c>
      <c r="CT588" s="33">
        <f t="shared" si="571"/>
        <v>3.7290351872676375E-3</v>
      </c>
      <c r="CU588" s="33">
        <f t="shared" si="572"/>
        <v>1.3315213992821651E-3</v>
      </c>
      <c r="CV588" s="33">
        <f t="shared" si="573"/>
        <v>1.9444505590622274E-3</v>
      </c>
      <c r="CW588" s="33">
        <f t="shared" si="574"/>
        <v>2.9313262440617827E-3</v>
      </c>
      <c r="CX588" s="35">
        <f t="shared" si="575"/>
        <v>3.1980079545954609E-3</v>
      </c>
    </row>
    <row r="589" spans="1:102" x14ac:dyDescent="0.3">
      <c r="A589" s="21">
        <v>43357</v>
      </c>
      <c r="B589" s="22">
        <v>2904.98</v>
      </c>
      <c r="C589" s="23">
        <v>5126.68</v>
      </c>
      <c r="D589" s="23">
        <v>5743.1880000000001</v>
      </c>
      <c r="E589" s="23">
        <f t="shared" si="609"/>
        <v>5092.9903910644825</v>
      </c>
      <c r="F589" s="23">
        <f>VLOOKUP($A589,Data!S$7:T$800,2,0)</f>
        <v>282.74309699999998</v>
      </c>
      <c r="G589" s="23">
        <f>VLOOKUP($A589,Data!V$7:Y$800,4,0)</f>
        <v>27.887135557894844</v>
      </c>
      <c r="H589" s="23" t="e">
        <f>VLOOKUP($A589,Data!P$7:Q$800,2,0)</f>
        <v>#N/A</v>
      </c>
      <c r="I589" s="23">
        <f>VLOOKUP($A589,Data!K$7:N$800,4,0)</f>
        <v>53.105048154067127</v>
      </c>
      <c r="J589" s="23">
        <f>VLOOKUP($A589,Data!AA$7:AB$800,2,0)</f>
        <v>518.15110000000004</v>
      </c>
      <c r="K589" s="23">
        <f>VLOOKUP($A589,Data!AD$7:AE$800,2,0)</f>
        <v>52.346400000000003</v>
      </c>
      <c r="L589" s="23">
        <f>VLOOKUP($A589,Data!AL$7:AO$800,4,0)</f>
        <v>280.043072569088</v>
      </c>
      <c r="M589" s="23">
        <f>VLOOKUP($A589,Data!AG$7:AJ$800,4,0)</f>
        <v>28.268842816510652</v>
      </c>
      <c r="N589" s="23">
        <f>VLOOKUP($A589,Data!AQ$7:AU$800,5,0)</f>
        <v>28.438248580260741</v>
      </c>
      <c r="O589" s="24">
        <f>VLOOKUP($A589,Data!AQ$7:AW$800,7,0)</f>
        <v>28.334650623318986</v>
      </c>
      <c r="P589" s="32">
        <f t="shared" si="576"/>
        <v>2.7546501938591206E-4</v>
      </c>
      <c r="Q589" s="33">
        <f t="shared" si="563"/>
        <v>3.7855579014745011E-4</v>
      </c>
      <c r="R589" s="33">
        <f t="shared" si="564"/>
        <v>4.2433465162750039E-4</v>
      </c>
      <c r="S589" s="34">
        <f t="shared" si="577"/>
        <v>4.0200420679126214E-4</v>
      </c>
      <c r="T589" s="33">
        <f t="shared" si="578"/>
        <v>4.0087068101413159E-4</v>
      </c>
      <c r="U589" s="33">
        <f t="shared" si="551"/>
        <v>4.0106960199737252E-4</v>
      </c>
      <c r="V589" s="33" t="e">
        <f t="shared" si="552"/>
        <v>#N/A</v>
      </c>
      <c r="W589" s="33">
        <f t="shared" si="553"/>
        <v>3.6172906493048274E-4</v>
      </c>
      <c r="X589" s="33">
        <f t="shared" si="554"/>
        <v>4.2051746817595159E-4</v>
      </c>
      <c r="Y589" s="33">
        <f t="shared" si="555"/>
        <v>3.9177539230106362E-4</v>
      </c>
      <c r="Z589" s="33">
        <f t="shared" si="556"/>
        <v>3.9895592240313249E-4</v>
      </c>
      <c r="AA589" s="33">
        <f t="shared" si="557"/>
        <v>3.3947706815240508E-4</v>
      </c>
      <c r="AB589" s="33">
        <f t="shared" si="558"/>
        <v>3.8926086944246485E-4</v>
      </c>
      <c r="AC589" s="35">
        <f t="shared" si="559"/>
        <v>-4.5681547476413842E-3</v>
      </c>
      <c r="AD589" s="32">
        <f t="shared" si="579"/>
        <v>2.231489086668148E-5</v>
      </c>
      <c r="AE589" s="33">
        <f t="shared" si="580"/>
        <v>2.2513811849922405E-5</v>
      </c>
      <c r="AF589" s="33" t="e">
        <f t="shared" si="581"/>
        <v>#N/A</v>
      </c>
      <c r="AG589" s="33">
        <f t="shared" si="582"/>
        <v>-1.6826725216967375E-5</v>
      </c>
      <c r="AH589" s="33">
        <f t="shared" si="583"/>
        <v>4.1961678028501481E-5</v>
      </c>
      <c r="AI589" s="33">
        <f t="shared" si="584"/>
        <v>1.3219602153613508E-5</v>
      </c>
      <c r="AJ589" s="33">
        <f t="shared" si="585"/>
        <v>2.0400132255682379E-5</v>
      </c>
      <c r="AK589" s="33">
        <f t="shared" si="586"/>
        <v>-3.9078721995045029E-5</v>
      </c>
      <c r="AL589" s="33">
        <f t="shared" si="587"/>
        <v>1.0705079295014741E-5</v>
      </c>
      <c r="AM589" s="35">
        <f t="shared" si="588"/>
        <v>-4.9467105377888343E-3</v>
      </c>
      <c r="AN589" s="52">
        <f t="shared" si="589"/>
        <v>-2.3463970613368801E-5</v>
      </c>
      <c r="AO589" s="34">
        <f t="shared" si="590"/>
        <v>-2.3265049630127876E-5</v>
      </c>
      <c r="AP589" s="34" t="e">
        <f t="shared" si="591"/>
        <v>#N/A</v>
      </c>
      <c r="AQ589" s="34">
        <f t="shared" si="592"/>
        <v>-6.2605586697017657E-5</v>
      </c>
      <c r="AR589" s="34">
        <f t="shared" si="593"/>
        <v>-3.8171834515488001E-6</v>
      </c>
      <c r="AS589" s="34">
        <f t="shared" si="594"/>
        <v>-3.2559259326436774E-5</v>
      </c>
      <c r="AT589" s="34">
        <f t="shared" si="595"/>
        <v>-2.5378729224367902E-5</v>
      </c>
      <c r="AU589" s="34">
        <f t="shared" si="596"/>
        <v>-8.4857583475095311E-5</v>
      </c>
      <c r="AV589" s="34">
        <f t="shared" si="597"/>
        <v>-3.507378218503554E-5</v>
      </c>
      <c r="AW589" s="53">
        <f t="shared" si="598"/>
        <v>-4.9924893992688846E-3</v>
      </c>
      <c r="AX589" s="52">
        <f t="shared" si="599"/>
        <v>-1.1335257770195284E-6</v>
      </c>
      <c r="AY589" s="34">
        <f t="shared" si="600"/>
        <v>-9.3460479377860395E-7</v>
      </c>
      <c r="AZ589" s="34" t="e">
        <f t="shared" si="601"/>
        <v>#N/A</v>
      </c>
      <c r="BA589" s="34">
        <f t="shared" si="602"/>
        <v>-4.0275141860668384E-5</v>
      </c>
      <c r="BB589" s="34">
        <f t="shared" si="603"/>
        <v>1.8513261384800472E-5</v>
      </c>
      <c r="BC589" s="34">
        <f t="shared" si="604"/>
        <v>-1.0228814490087501E-5</v>
      </c>
      <c r="BD589" s="34">
        <f t="shared" si="605"/>
        <v>-3.0482843880186294E-6</v>
      </c>
      <c r="BE589" s="34">
        <f t="shared" si="606"/>
        <v>-6.2527138638746038E-5</v>
      </c>
      <c r="BF589" s="34">
        <f t="shared" si="607"/>
        <v>-1.2743337348686268E-5</v>
      </c>
      <c r="BG589" s="53">
        <f t="shared" si="608"/>
        <v>-4.9701589544325353E-3</v>
      </c>
      <c r="BH589" s="32">
        <v>2.231489086668148E-5</v>
      </c>
      <c r="BI589" s="33">
        <v>2.2513811849922405E-5</v>
      </c>
      <c r="BJ589" s="33"/>
      <c r="BK589" s="33">
        <v>-1.6826725216967375E-5</v>
      </c>
      <c r="BL589" s="33">
        <v>4.1961678028501481E-5</v>
      </c>
      <c r="BM589" s="33">
        <v>1.3219602153613508E-5</v>
      </c>
      <c r="BN589" s="33">
        <v>2.0400132255682379E-5</v>
      </c>
      <c r="BO589" s="33">
        <v>-3.9078721995045029E-5</v>
      </c>
      <c r="BP589" s="33">
        <v>1.0705079295014741E-5</v>
      </c>
      <c r="BQ589" s="35">
        <v>-4.9467105377888343E-3</v>
      </c>
      <c r="BR589" s="32">
        <v>-2.3463970613368801E-5</v>
      </c>
      <c r="BS589" s="33">
        <v>-2.3265049630127876E-5</v>
      </c>
      <c r="BT589" s="33"/>
      <c r="BU589" s="33">
        <v>-6.2605586697017657E-5</v>
      </c>
      <c r="BV589" s="33">
        <v>-3.8171834515488001E-6</v>
      </c>
      <c r="BW589" s="33">
        <v>-3.2559259326436774E-5</v>
      </c>
      <c r="BX589" s="33">
        <v>-2.5378729224367902E-5</v>
      </c>
      <c r="BY589" s="33">
        <v>-8.4857583475095311E-5</v>
      </c>
      <c r="BZ589" s="33">
        <v>-3.507378218503554E-5</v>
      </c>
      <c r="CA589" s="35">
        <v>-4.9924893992688846E-3</v>
      </c>
      <c r="CB589" s="52">
        <v>-1.1335257770195284E-6</v>
      </c>
      <c r="CC589" s="34">
        <v>-9.3460479377860395E-7</v>
      </c>
      <c r="CD589" s="34"/>
      <c r="CE589" s="34">
        <v>-4.0275141860668384E-5</v>
      </c>
      <c r="CF589" s="34">
        <v>1.8513261384800472E-5</v>
      </c>
      <c r="CG589" s="34">
        <v>-1.0228814490087501E-5</v>
      </c>
      <c r="CH589" s="34">
        <v>-3.0482843880186294E-6</v>
      </c>
      <c r="CI589" s="34">
        <v>-6.2527138638746038E-5</v>
      </c>
      <c r="CJ589" s="34">
        <v>-1.2743337348686268E-5</v>
      </c>
      <c r="CK589" s="53">
        <v>-4.9701589544325353E-3</v>
      </c>
      <c r="CL589" s="33">
        <v>0</v>
      </c>
      <c r="CM589" s="33">
        <f t="shared" si="565"/>
        <v>4.1812187427436864E-3</v>
      </c>
      <c r="CN589" s="33">
        <f t="shared" si="566"/>
        <v>2.0866273083925968E-3</v>
      </c>
      <c r="CO589" s="33">
        <f t="shared" si="567"/>
        <v>1.708618262456163E-3</v>
      </c>
      <c r="CP589" s="33">
        <f t="shared" si="568"/>
        <v>1.7385772232840768E-3</v>
      </c>
      <c r="CQ589" s="33"/>
      <c r="CR589" s="33">
        <f t="shared" si="569"/>
        <v>1.1206289617700094E-3</v>
      </c>
      <c r="CS589" s="33">
        <f t="shared" si="570"/>
        <v>3.534226814218222E-3</v>
      </c>
      <c r="CT589" s="33">
        <f t="shared" si="571"/>
        <v>3.7213310460166849E-3</v>
      </c>
      <c r="CU589" s="33">
        <f t="shared" si="572"/>
        <v>1.3248524963100916E-3</v>
      </c>
      <c r="CV589" s="33">
        <f t="shared" si="573"/>
        <v>2.0163995255038092E-3</v>
      </c>
      <c r="CW589" s="33">
        <f t="shared" si="574"/>
        <v>2.896452475114053E-3</v>
      </c>
      <c r="CX589" s="35">
        <f t="shared" si="575"/>
        <v>-1.4917085980592493E-4</v>
      </c>
    </row>
    <row r="590" spans="1:102" x14ac:dyDescent="0.3">
      <c r="A590" s="21">
        <v>43356</v>
      </c>
      <c r="B590" s="22">
        <v>2904.18</v>
      </c>
      <c r="C590" s="23">
        <v>5124.74</v>
      </c>
      <c r="D590" s="23">
        <v>5740.7520000000004</v>
      </c>
      <c r="E590" s="23">
        <f t="shared" si="609"/>
        <v>5090.9438102362301</v>
      </c>
      <c r="F590" s="23">
        <f>VLOOKUP($A590,Data!S$7:T$800,2,0)</f>
        <v>282.62979899999999</v>
      </c>
      <c r="G590" s="23">
        <f>VLOOKUP($A590,Data!V$7:Y$800,4,0)</f>
        <v>27.875955359573485</v>
      </c>
      <c r="H590" s="23" t="e">
        <f>VLOOKUP($A590,Data!P$7:Q$800,2,0)</f>
        <v>#N/A</v>
      </c>
      <c r="I590" s="23">
        <f>VLOOKUP($A590,Data!K$7:N$800,4,0)</f>
        <v>53.085845460827542</v>
      </c>
      <c r="J590" s="23">
        <f>VLOOKUP($A590,Data!AA$7:AB$800,2,0)</f>
        <v>517.93330000000003</v>
      </c>
      <c r="K590" s="23">
        <f>VLOOKUP($A590,Data!AD$7:AE$800,2,0)</f>
        <v>52.325899999999997</v>
      </c>
      <c r="L590" s="23">
        <f>VLOOKUP($A590,Data!AL$7:AO$800,4,0)</f>
        <v>279.93139228227045</v>
      </c>
      <c r="M590" s="23">
        <f>VLOOKUP($A590,Data!AG$7:AJ$800,4,0)</f>
        <v>28.259249449359395</v>
      </c>
      <c r="N590" s="23">
        <f>VLOOKUP($A590,Data!AQ$7:AU$800,5,0)</f>
        <v>28.427182990294138</v>
      </c>
      <c r="O590" s="24">
        <f>VLOOKUP($A590,Data!AQ$7:AW$800,7,0)</f>
        <v>28.464681694140172</v>
      </c>
      <c r="P590" s="32">
        <f t="shared" si="576"/>
        <v>5.2822508065297757E-3</v>
      </c>
      <c r="Q590" s="33">
        <f t="shared" si="563"/>
        <v>5.4680617712439261E-3</v>
      </c>
      <c r="R590" s="33">
        <f t="shared" si="564"/>
        <v>5.5476539127146118E-3</v>
      </c>
      <c r="S590" s="34">
        <f t="shared" si="577"/>
        <v>5.5078434467868862E-3</v>
      </c>
      <c r="T590" s="33">
        <f t="shared" si="578"/>
        <v>5.5093934915864118E-3</v>
      </c>
      <c r="U590" s="33">
        <f t="shared" si="551"/>
        <v>5.4876230861924391E-3</v>
      </c>
      <c r="V590" s="33" t="e">
        <f t="shared" si="552"/>
        <v>#N/A</v>
      </c>
      <c r="W590" s="33">
        <f t="shared" si="553"/>
        <v>5.4555373704310295E-3</v>
      </c>
      <c r="X590" s="33">
        <f t="shared" si="554"/>
        <v>5.5453844764958848E-3</v>
      </c>
      <c r="Y590" s="33">
        <f t="shared" si="555"/>
        <v>5.5189695361337332E-3</v>
      </c>
      <c r="Z590" s="33">
        <f t="shared" si="556"/>
        <v>5.4381304447699286E-3</v>
      </c>
      <c r="AA590" s="33">
        <f t="shared" si="557"/>
        <v>5.5028979860636262E-3</v>
      </c>
      <c r="AB590" s="33">
        <f t="shared" si="558"/>
        <v>5.481779412260579E-3</v>
      </c>
      <c r="AC590" s="35">
        <f t="shared" si="559"/>
        <v>6.4964355961205644E-3</v>
      </c>
      <c r="AD590" s="32">
        <f t="shared" si="579"/>
        <v>4.1331720342485667E-5</v>
      </c>
      <c r="AE590" s="33">
        <f t="shared" si="580"/>
        <v>1.9561314948512987E-5</v>
      </c>
      <c r="AF590" s="33" t="e">
        <f t="shared" si="581"/>
        <v>#N/A</v>
      </c>
      <c r="AG590" s="33">
        <f t="shared" si="582"/>
        <v>-1.252440081289663E-5</v>
      </c>
      <c r="AH590" s="33">
        <f t="shared" si="583"/>
        <v>7.7322705251958723E-5</v>
      </c>
      <c r="AI590" s="33">
        <f t="shared" si="584"/>
        <v>5.0907764889807083E-5</v>
      </c>
      <c r="AJ590" s="33">
        <f t="shared" si="585"/>
        <v>-2.9931326473997544E-5</v>
      </c>
      <c r="AK590" s="33">
        <f t="shared" si="586"/>
        <v>3.4836214819700118E-5</v>
      </c>
      <c r="AL590" s="33">
        <f t="shared" si="587"/>
        <v>1.3717641016652848E-5</v>
      </c>
      <c r="AM590" s="35">
        <f t="shared" si="588"/>
        <v>1.0283738248766383E-3</v>
      </c>
      <c r="AN590" s="52">
        <f t="shared" si="589"/>
        <v>-3.8260421128200051E-5</v>
      </c>
      <c r="AO590" s="34">
        <f t="shared" si="590"/>
        <v>-6.0030826522172731E-5</v>
      </c>
      <c r="AP590" s="34" t="e">
        <f t="shared" si="591"/>
        <v>#N/A</v>
      </c>
      <c r="AQ590" s="34">
        <f t="shared" si="592"/>
        <v>-9.2116542283582348E-5</v>
      </c>
      <c r="AR590" s="34">
        <f t="shared" si="593"/>
        <v>-2.2694362187269945E-6</v>
      </c>
      <c r="AS590" s="34">
        <f t="shared" si="594"/>
        <v>-2.8684376580878634E-5</v>
      </c>
      <c r="AT590" s="34">
        <f t="shared" si="595"/>
        <v>-1.0952346794468326E-4</v>
      </c>
      <c r="AU590" s="34">
        <f t="shared" si="596"/>
        <v>-4.47559266509856E-5</v>
      </c>
      <c r="AV590" s="34">
        <f t="shared" si="597"/>
        <v>-6.5874500454032869E-5</v>
      </c>
      <c r="AW590" s="53">
        <f t="shared" si="598"/>
        <v>9.4878168340595259E-4</v>
      </c>
      <c r="AX590" s="52">
        <f t="shared" si="599"/>
        <v>1.5500447996252831E-6</v>
      </c>
      <c r="AY590" s="34">
        <f t="shared" si="600"/>
        <v>-2.0220360594347397E-5</v>
      </c>
      <c r="AZ590" s="34" t="e">
        <f t="shared" si="601"/>
        <v>#N/A</v>
      </c>
      <c r="BA590" s="34">
        <f t="shared" si="602"/>
        <v>-5.2306076355757014E-5</v>
      </c>
      <c r="BB590" s="34">
        <f t="shared" si="603"/>
        <v>3.7541029709098339E-5</v>
      </c>
      <c r="BC590" s="34">
        <f t="shared" si="604"/>
        <v>1.1126089346946699E-5</v>
      </c>
      <c r="BD590" s="34">
        <f t="shared" si="605"/>
        <v>-6.9713002016857928E-5</v>
      </c>
      <c r="BE590" s="34">
        <f t="shared" si="606"/>
        <v>-4.9454607231602665E-6</v>
      </c>
      <c r="BF590" s="34">
        <f t="shared" si="607"/>
        <v>-2.6064034526207536E-5</v>
      </c>
      <c r="BG590" s="53">
        <f t="shared" si="608"/>
        <v>9.8859214933377793E-4</v>
      </c>
      <c r="BH590" s="32">
        <v>4.1331720342485667E-5</v>
      </c>
      <c r="BI590" s="33">
        <v>1.9561314948512987E-5</v>
      </c>
      <c r="BJ590" s="33"/>
      <c r="BK590" s="33">
        <v>-1.252440081289663E-5</v>
      </c>
      <c r="BL590" s="33">
        <v>7.7322705251958723E-5</v>
      </c>
      <c r="BM590" s="33">
        <v>5.0907764889807083E-5</v>
      </c>
      <c r="BN590" s="33">
        <v>-2.9931326473997544E-5</v>
      </c>
      <c r="BO590" s="33">
        <v>3.4836214819700118E-5</v>
      </c>
      <c r="BP590" s="33">
        <v>1.3717641016652848E-5</v>
      </c>
      <c r="BQ590" s="35">
        <v>1.0283738248766383E-3</v>
      </c>
      <c r="BR590" s="32">
        <v>-3.8260421128200051E-5</v>
      </c>
      <c r="BS590" s="33">
        <v>-6.0030826522172731E-5</v>
      </c>
      <c r="BT590" s="33"/>
      <c r="BU590" s="33">
        <v>-9.2116542283582348E-5</v>
      </c>
      <c r="BV590" s="33">
        <v>-2.2694362187269945E-6</v>
      </c>
      <c r="BW590" s="33">
        <v>-2.8684376580878634E-5</v>
      </c>
      <c r="BX590" s="33">
        <v>-1.0952346794468326E-4</v>
      </c>
      <c r="BY590" s="33">
        <v>-4.47559266509856E-5</v>
      </c>
      <c r="BZ590" s="33">
        <v>-6.5874500454032869E-5</v>
      </c>
      <c r="CA590" s="35">
        <v>9.4878168340595259E-4</v>
      </c>
      <c r="CB590" s="52">
        <v>1.5500447996252831E-6</v>
      </c>
      <c r="CC590" s="34">
        <v>-2.0220360594347397E-5</v>
      </c>
      <c r="CD590" s="34"/>
      <c r="CE590" s="34">
        <v>-5.2306076355757014E-5</v>
      </c>
      <c r="CF590" s="34">
        <v>3.7541029709098339E-5</v>
      </c>
      <c r="CG590" s="34">
        <v>1.1126089346946699E-5</v>
      </c>
      <c r="CH590" s="34">
        <v>-6.9713002016857928E-5</v>
      </c>
      <c r="CI590" s="34">
        <v>-4.9454607231602665E-6</v>
      </c>
      <c r="CJ590" s="34">
        <v>-2.6064034526207536E-5</v>
      </c>
      <c r="CK590" s="53">
        <v>9.8859214933377793E-4</v>
      </c>
      <c r="CL590" s="33">
        <v>0</v>
      </c>
      <c r="CM590" s="33">
        <f t="shared" si="565"/>
        <v>4.135267968335965E-3</v>
      </c>
      <c r="CN590" s="33">
        <f t="shared" si="566"/>
        <v>2.0631394058778785E-3</v>
      </c>
      <c r="CO590" s="33">
        <f t="shared" si="567"/>
        <v>1.6862742010386178E-3</v>
      </c>
      <c r="CP590" s="33">
        <f t="shared" si="568"/>
        <v>1.7160333111114756E-3</v>
      </c>
      <c r="CQ590" s="33"/>
      <c r="CR590" s="33">
        <f t="shared" si="569"/>
        <v>1.1374684521694434E-3</v>
      </c>
      <c r="CS590" s="33">
        <f t="shared" si="570"/>
        <v>3.4921345346408117E-3</v>
      </c>
      <c r="CT590" s="33">
        <f t="shared" si="571"/>
        <v>3.7080674456995144E-3</v>
      </c>
      <c r="CU590" s="33">
        <f t="shared" si="572"/>
        <v>1.3044334831746607E-3</v>
      </c>
      <c r="CV590" s="33">
        <f t="shared" si="573"/>
        <v>2.0555437572462587E-3</v>
      </c>
      <c r="CW590" s="33">
        <f t="shared" si="574"/>
        <v>2.8857205665779873E-3</v>
      </c>
      <c r="CX590" s="35">
        <f t="shared" si="575"/>
        <v>4.8194994276822278E-3</v>
      </c>
    </row>
    <row r="591" spans="1:102" x14ac:dyDescent="0.3">
      <c r="A591" s="21">
        <v>43355</v>
      </c>
      <c r="B591" s="22">
        <v>2888.92</v>
      </c>
      <c r="C591" s="23">
        <v>5096.87</v>
      </c>
      <c r="D591" s="23">
        <v>5709.08</v>
      </c>
      <c r="E591" s="23">
        <f t="shared" si="609"/>
        <v>5063.0572833573842</v>
      </c>
      <c r="F591" s="23">
        <f>VLOOKUP($A591,Data!S$7:T$800,2,0)</f>
        <v>281.08121199999999</v>
      </c>
      <c r="G591" s="23">
        <f>VLOOKUP($A591,Data!V$7:Y$800,4,0)</f>
        <v>27.723817498630613</v>
      </c>
      <c r="H591" s="23" t="e">
        <f>VLOOKUP($A591,Data!P$7:Q$800,2,0)</f>
        <v>#N/A</v>
      </c>
      <c r="I591" s="23">
        <f>VLOOKUP($A591,Data!K$7:N$800,4,0)</f>
        <v>52.797805062233792</v>
      </c>
      <c r="J591" s="23">
        <f>VLOOKUP($A591,Data!AA$7:AB$800,2,0)</f>
        <v>515.077</v>
      </c>
      <c r="K591" s="23">
        <f>VLOOKUP($A591,Data!AD$7:AE$800,2,0)</f>
        <v>52.038699999999999</v>
      </c>
      <c r="L591" s="23">
        <f>VLOOKUP($A591,Data!AL$7:AO$800,4,0)</f>
        <v>278.41732256408335</v>
      </c>
      <c r="M591" s="23">
        <f>VLOOKUP($A591,Data!AG$7:AJ$800,4,0)</f>
        <v>28.104592742557241</v>
      </c>
      <c r="N591" s="23">
        <f>VLOOKUP($A591,Data!AQ$7:AU$800,5,0)</f>
        <v>28.272201020799027</v>
      </c>
      <c r="O591" s="24">
        <f>VLOOKUP($A591,Data!AQ$7:AW$800,7,0)</f>
        <v>28.280956283050635</v>
      </c>
      <c r="P591" s="32">
        <f t="shared" si="576"/>
        <v>3.5666178420923345E-4</v>
      </c>
      <c r="Q591" s="33">
        <f t="shared" si="563"/>
        <v>3.630996541719167E-4</v>
      </c>
      <c r="R591" s="33">
        <f t="shared" si="564"/>
        <v>3.665681441769042E-4</v>
      </c>
      <c r="S591" s="34">
        <f t="shared" si="577"/>
        <v>3.6508219018175356E-4</v>
      </c>
      <c r="T591" s="33">
        <f t="shared" si="578"/>
        <v>3.5840208531467965E-4</v>
      </c>
      <c r="U591" s="33">
        <f t="shared" si="551"/>
        <v>3.5664550144631768E-4</v>
      </c>
      <c r="V591" s="33" t="e">
        <f t="shared" si="552"/>
        <v>#N/A</v>
      </c>
      <c r="W591" s="33">
        <f t="shared" si="553"/>
        <v>3.6383481899227021E-4</v>
      </c>
      <c r="X591" s="33">
        <f t="shared" si="554"/>
        <v>3.6318436947690991E-4</v>
      </c>
      <c r="Y591" s="33">
        <f t="shared" si="555"/>
        <v>3.7678468101143281E-4</v>
      </c>
      <c r="Z591" s="33">
        <f t="shared" si="556"/>
        <v>3.37431737352345E-4</v>
      </c>
      <c r="AA591" s="33">
        <f t="shared" si="557"/>
        <v>3.5181269767914358E-4</v>
      </c>
      <c r="AB591" s="33">
        <f t="shared" si="558"/>
        <v>3.718479026095789E-4</v>
      </c>
      <c r="AC591" s="35">
        <f t="shared" si="559"/>
        <v>-5.6059571879674142E-4</v>
      </c>
      <c r="AD591" s="32">
        <f t="shared" si="579"/>
        <v>-4.6975688572370444E-6</v>
      </c>
      <c r="AE591" s="33">
        <f t="shared" si="580"/>
        <v>-6.4541527255990161E-6</v>
      </c>
      <c r="AF591" s="33" t="e">
        <f t="shared" si="581"/>
        <v>#N/A</v>
      </c>
      <c r="AG591" s="33">
        <f t="shared" si="582"/>
        <v>7.3516482035351771E-7</v>
      </c>
      <c r="AH591" s="33">
        <f t="shared" si="583"/>
        <v>8.4715304993210339E-8</v>
      </c>
      <c r="AI591" s="33">
        <f t="shared" si="584"/>
        <v>1.3685026839516112E-5</v>
      </c>
      <c r="AJ591" s="33">
        <f t="shared" si="585"/>
        <v>-2.5667916819571701E-5</v>
      </c>
      <c r="AK591" s="33">
        <f t="shared" si="586"/>
        <v>-1.1286956492773115E-5</v>
      </c>
      <c r="AL591" s="33">
        <f t="shared" si="587"/>
        <v>8.7482484376621983E-6</v>
      </c>
      <c r="AM591" s="35">
        <f t="shared" si="588"/>
        <v>-9.2369537296865811E-4</v>
      </c>
      <c r="AN591" s="52">
        <f t="shared" si="589"/>
        <v>-8.1660588622245456E-6</v>
      </c>
      <c r="AO591" s="34">
        <f t="shared" si="590"/>
        <v>-9.9226427305865172E-6</v>
      </c>
      <c r="AP591" s="34" t="e">
        <f t="shared" si="591"/>
        <v>#N/A</v>
      </c>
      <c r="AQ591" s="34">
        <f t="shared" si="592"/>
        <v>-2.7333251846339834E-6</v>
      </c>
      <c r="AR591" s="34">
        <f t="shared" si="593"/>
        <v>-3.3837746999942908E-6</v>
      </c>
      <c r="AS591" s="34">
        <f t="shared" si="594"/>
        <v>1.0216536834528611E-5</v>
      </c>
      <c r="AT591" s="34">
        <f t="shared" si="595"/>
        <v>-2.9136406824559202E-5</v>
      </c>
      <c r="AU591" s="34">
        <f t="shared" si="596"/>
        <v>-1.4755446497760616E-5</v>
      </c>
      <c r="AV591" s="34">
        <f t="shared" si="597"/>
        <v>5.2797584326746971E-6</v>
      </c>
      <c r="AW591" s="53">
        <f t="shared" si="598"/>
        <v>-9.2716386297364561E-4</v>
      </c>
      <c r="AX591" s="52">
        <f t="shared" si="599"/>
        <v>-6.680104867040626E-6</v>
      </c>
      <c r="AY591" s="34">
        <f t="shared" si="600"/>
        <v>-8.4366887354025977E-6</v>
      </c>
      <c r="AZ591" s="34" t="e">
        <f t="shared" si="601"/>
        <v>#N/A</v>
      </c>
      <c r="BA591" s="34">
        <f t="shared" si="602"/>
        <v>-1.2473711894500639E-6</v>
      </c>
      <c r="BB591" s="34">
        <f t="shared" si="603"/>
        <v>-1.8978207048103712E-6</v>
      </c>
      <c r="BC591" s="34">
        <f t="shared" si="604"/>
        <v>1.1702490829712531E-5</v>
      </c>
      <c r="BD591" s="34">
        <f t="shared" si="605"/>
        <v>-2.7650452829375283E-5</v>
      </c>
      <c r="BE591" s="34">
        <f t="shared" si="606"/>
        <v>-1.3269492502576696E-5</v>
      </c>
      <c r="BF591" s="34">
        <f t="shared" si="607"/>
        <v>6.7657124278586167E-6</v>
      </c>
      <c r="BG591" s="53">
        <f t="shared" si="608"/>
        <v>-9.2567790897846169E-4</v>
      </c>
      <c r="BH591" s="32">
        <v>-4.6975688572370444E-6</v>
      </c>
      <c r="BI591" s="33">
        <v>-6.4541527255990161E-6</v>
      </c>
      <c r="BJ591" s="33"/>
      <c r="BK591" s="33">
        <v>7.3516482035351771E-7</v>
      </c>
      <c r="BL591" s="33">
        <v>8.4715304993210339E-8</v>
      </c>
      <c r="BM591" s="33">
        <v>1.3685026839516112E-5</v>
      </c>
      <c r="BN591" s="33">
        <v>-2.5667916819571701E-5</v>
      </c>
      <c r="BO591" s="33">
        <v>-1.1286956492773115E-5</v>
      </c>
      <c r="BP591" s="33">
        <v>8.7482484376621983E-6</v>
      </c>
      <c r="BQ591" s="35">
        <v>-9.2369537296865811E-4</v>
      </c>
      <c r="BR591" s="32">
        <v>-8.1660588622245456E-6</v>
      </c>
      <c r="BS591" s="33">
        <v>-9.9226427305865172E-6</v>
      </c>
      <c r="BT591" s="33"/>
      <c r="BU591" s="33">
        <v>-2.7333251846339834E-6</v>
      </c>
      <c r="BV591" s="33">
        <v>-3.3837746999942908E-6</v>
      </c>
      <c r="BW591" s="33">
        <v>1.0216536834528611E-5</v>
      </c>
      <c r="BX591" s="33">
        <v>-2.9136406824559202E-5</v>
      </c>
      <c r="BY591" s="33">
        <v>-1.4755446497760616E-5</v>
      </c>
      <c r="BZ591" s="33">
        <v>5.2797584326746971E-6</v>
      </c>
      <c r="CA591" s="35">
        <v>-9.2716386297364561E-4</v>
      </c>
      <c r="CB591" s="52">
        <v>-6.680104867040626E-6</v>
      </c>
      <c r="CC591" s="34">
        <v>-8.4366887354025977E-6</v>
      </c>
      <c r="CD591" s="34"/>
      <c r="CE591" s="34">
        <v>-1.2473711894500639E-6</v>
      </c>
      <c r="CF591" s="34">
        <v>-1.8978207048103712E-6</v>
      </c>
      <c r="CG591" s="34">
        <v>1.1702490829712531E-5</v>
      </c>
      <c r="CH591" s="34">
        <v>-2.7650452829375283E-5</v>
      </c>
      <c r="CI591" s="34">
        <v>-1.3269492502576696E-5</v>
      </c>
      <c r="CJ591" s="34">
        <v>6.7657124278586167E-6</v>
      </c>
      <c r="CK591" s="53">
        <v>-9.2567790897846169E-4</v>
      </c>
      <c r="CL591" s="33">
        <v>0</v>
      </c>
      <c r="CM591" s="33">
        <f t="shared" si="565"/>
        <v>4.0557876214892818E-3</v>
      </c>
      <c r="CN591" s="33">
        <f t="shared" si="566"/>
        <v>2.0234940157946024E-3</v>
      </c>
      <c r="CO591" s="33">
        <f t="shared" si="567"/>
        <v>1.6450996309906873E-3</v>
      </c>
      <c r="CP591" s="33">
        <f t="shared" si="568"/>
        <v>1.6965453707662448E-3</v>
      </c>
      <c r="CQ591" s="33"/>
      <c r="CR591" s="33">
        <f t="shared" si="569"/>
        <v>1.1499390651976693E-3</v>
      </c>
      <c r="CS591" s="33">
        <f t="shared" si="570"/>
        <v>3.4149697166832027E-3</v>
      </c>
      <c r="CT591" s="33">
        <f t="shared" si="571"/>
        <v>3.6572513637920245E-3</v>
      </c>
      <c r="CU591" s="33">
        <f t="shared" si="572"/>
        <v>1.3342417518196203E-3</v>
      </c>
      <c r="CV591" s="33">
        <f t="shared" si="573"/>
        <v>2.0208269779575794E-3</v>
      </c>
      <c r="CW591" s="33">
        <f t="shared" si="574"/>
        <v>2.8720383432125907E-3</v>
      </c>
      <c r="CX591" s="35">
        <f t="shared" si="575"/>
        <v>3.7928389891628278E-3</v>
      </c>
    </row>
    <row r="592" spans="1:102" x14ac:dyDescent="0.3">
      <c r="A592" s="21">
        <v>43354</v>
      </c>
      <c r="B592" s="22">
        <v>2887.89</v>
      </c>
      <c r="C592" s="23">
        <v>5095.0200000000004</v>
      </c>
      <c r="D592" s="23">
        <v>5706.9880000000003</v>
      </c>
      <c r="E592" s="23">
        <f t="shared" si="609"/>
        <v>5061.2095258987001</v>
      </c>
      <c r="F592" s="23">
        <f>VLOOKUP($A592,Data!S$7:T$800,2,0)</f>
        <v>280.98050799999999</v>
      </c>
      <c r="G592" s="23">
        <f>VLOOKUP($A592,Data!V$7:Y$800,4,0)</f>
        <v>27.713933448938668</v>
      </c>
      <c r="H592" s="23" t="e">
        <f>VLOOKUP($A592,Data!P$7:Q$800,2,0)</f>
        <v>#N/A</v>
      </c>
      <c r="I592" s="23">
        <f>VLOOKUP($A592,Data!K$7:N$800,4,0)</f>
        <v>52.7786023689942</v>
      </c>
      <c r="J592" s="23">
        <f>VLOOKUP($A592,Data!AA$7:AB$800,2,0)</f>
        <v>514.89</v>
      </c>
      <c r="K592" s="23">
        <f>VLOOKUP($A592,Data!AD$7:AE$800,2,0)</f>
        <v>52.019100000000002</v>
      </c>
      <c r="L592" s="23">
        <f>VLOOKUP($A592,Data!AL$7:AO$800,4,0)</f>
        <v>278.3234074131741</v>
      </c>
      <c r="M592" s="23">
        <f>VLOOKUP($A592,Data!AG$7:AJ$800,4,0)</f>
        <v>28.094708667310485</v>
      </c>
      <c r="N592" s="23">
        <f>VLOOKUP($A592,Data!AQ$7:AU$800,5,0)</f>
        <v>28.261691969915816</v>
      </c>
      <c r="O592" s="24">
        <f>VLOOKUP($A592,Data!AQ$7:AW$800,7,0)</f>
        <v>28.296819358838764</v>
      </c>
      <c r="P592" s="32">
        <f t="shared" si="576"/>
        <v>3.7398379635260603E-3</v>
      </c>
      <c r="Q592" s="33">
        <f t="shared" si="563"/>
        <v>3.7885728132962537E-3</v>
      </c>
      <c r="R592" s="33">
        <f t="shared" si="564"/>
        <v>3.8078644035122178E-3</v>
      </c>
      <c r="S592" s="34">
        <f t="shared" si="577"/>
        <v>3.7976604375142943E-3</v>
      </c>
      <c r="T592" s="33">
        <f t="shared" si="578"/>
        <v>3.7953706568794043E-3</v>
      </c>
      <c r="U592" s="33">
        <f t="shared" si="551"/>
        <v>3.7928524356392046E-3</v>
      </c>
      <c r="V592" s="33" t="e">
        <f t="shared" si="552"/>
        <v>#N/A</v>
      </c>
      <c r="W592" s="33">
        <f t="shared" si="553"/>
        <v>3.8349159970783031E-3</v>
      </c>
      <c r="X592" s="33">
        <f t="shared" si="554"/>
        <v>3.8053324562945523E-3</v>
      </c>
      <c r="Y592" s="33">
        <f t="shared" si="555"/>
        <v>3.8014669417103519E-3</v>
      </c>
      <c r="Z592" s="33">
        <f t="shared" si="556"/>
        <v>3.795101901152842E-3</v>
      </c>
      <c r="AA592" s="33">
        <f t="shared" si="557"/>
        <v>3.8015573228449284E-3</v>
      </c>
      <c r="AB592" s="33">
        <f t="shared" si="558"/>
        <v>3.8005259586235685E-3</v>
      </c>
      <c r="AC592" s="35">
        <f t="shared" si="559"/>
        <v>5.7155396504078304E-3</v>
      </c>
      <c r="AD592" s="32">
        <f t="shared" si="579"/>
        <v>6.797843583150609E-6</v>
      </c>
      <c r="AE592" s="33">
        <f t="shared" si="580"/>
        <v>4.2796223429508728E-6</v>
      </c>
      <c r="AF592" s="33" t="e">
        <f t="shared" si="581"/>
        <v>#N/A</v>
      </c>
      <c r="AG592" s="33">
        <f t="shared" si="582"/>
        <v>4.634318378204938E-5</v>
      </c>
      <c r="AH592" s="33">
        <f t="shared" si="583"/>
        <v>1.6759642998298574E-5</v>
      </c>
      <c r="AI592" s="33">
        <f t="shared" si="584"/>
        <v>1.2894128414098205E-5</v>
      </c>
      <c r="AJ592" s="33">
        <f t="shared" si="585"/>
        <v>6.5290878565882338E-6</v>
      </c>
      <c r="AK592" s="33">
        <f t="shared" si="586"/>
        <v>1.2984509548674694E-5</v>
      </c>
      <c r="AL592" s="33">
        <f t="shared" si="587"/>
        <v>1.1953145327314729E-5</v>
      </c>
      <c r="AM592" s="35">
        <f t="shared" si="588"/>
        <v>1.9269668371115767E-3</v>
      </c>
      <c r="AN592" s="52">
        <f t="shared" si="589"/>
        <v>-1.2493746632813441E-5</v>
      </c>
      <c r="AO592" s="34">
        <f t="shared" si="590"/>
        <v>-1.5011967873013177E-5</v>
      </c>
      <c r="AP592" s="34" t="e">
        <f t="shared" si="591"/>
        <v>#N/A</v>
      </c>
      <c r="AQ592" s="34">
        <f t="shared" si="592"/>
        <v>2.705159356608533E-5</v>
      </c>
      <c r="AR592" s="34">
        <f t="shared" si="593"/>
        <v>-2.5319472176654756E-6</v>
      </c>
      <c r="AS592" s="34">
        <f t="shared" si="594"/>
        <v>-6.3974618018658447E-6</v>
      </c>
      <c r="AT592" s="34">
        <f t="shared" si="595"/>
        <v>-1.2762502359375816E-5</v>
      </c>
      <c r="AU592" s="34">
        <f t="shared" si="596"/>
        <v>-6.3070806672893553E-6</v>
      </c>
      <c r="AV592" s="34">
        <f t="shared" si="597"/>
        <v>-7.3384448886493203E-6</v>
      </c>
      <c r="AW592" s="53">
        <f t="shared" si="598"/>
        <v>1.9076752468956126E-3</v>
      </c>
      <c r="AX592" s="52">
        <f t="shared" si="599"/>
        <v>-2.2897806348787242E-6</v>
      </c>
      <c r="AY592" s="34">
        <f t="shared" si="600"/>
        <v>-4.8080018750784603E-6</v>
      </c>
      <c r="AZ592" s="34" t="e">
        <f t="shared" si="601"/>
        <v>#N/A</v>
      </c>
      <c r="BA592" s="34">
        <f t="shared" si="602"/>
        <v>3.7255559564020047E-5</v>
      </c>
      <c r="BB592" s="34">
        <f t="shared" si="603"/>
        <v>7.6720187802692408E-6</v>
      </c>
      <c r="BC592" s="34">
        <f t="shared" si="604"/>
        <v>3.8065041960688717E-6</v>
      </c>
      <c r="BD592" s="34">
        <f t="shared" si="605"/>
        <v>-2.5585363614410994E-6</v>
      </c>
      <c r="BE592" s="34">
        <f t="shared" si="606"/>
        <v>3.896885330645361E-6</v>
      </c>
      <c r="BF592" s="34">
        <f t="shared" si="607"/>
        <v>2.8655211092853961E-6</v>
      </c>
      <c r="BG592" s="53">
        <f t="shared" si="608"/>
        <v>1.9178792128935473E-3</v>
      </c>
      <c r="BH592" s="32">
        <v>6.797843583150609E-6</v>
      </c>
      <c r="BI592" s="33">
        <v>4.2796223429508728E-6</v>
      </c>
      <c r="BJ592" s="33"/>
      <c r="BK592" s="33">
        <v>4.634318378204938E-5</v>
      </c>
      <c r="BL592" s="33">
        <v>1.6759642998298574E-5</v>
      </c>
      <c r="BM592" s="33">
        <v>1.2894128414098205E-5</v>
      </c>
      <c r="BN592" s="33">
        <v>6.5290878565882338E-6</v>
      </c>
      <c r="BO592" s="33">
        <v>1.2984509548674694E-5</v>
      </c>
      <c r="BP592" s="33">
        <v>1.1953145327314729E-5</v>
      </c>
      <c r="BQ592" s="35">
        <v>1.9269668371115767E-3</v>
      </c>
      <c r="BR592" s="32">
        <v>-1.2493746632813441E-5</v>
      </c>
      <c r="BS592" s="33">
        <v>-1.5011967873013177E-5</v>
      </c>
      <c r="BT592" s="33"/>
      <c r="BU592" s="33">
        <v>2.705159356608533E-5</v>
      </c>
      <c r="BV592" s="33">
        <v>-2.5319472176654756E-6</v>
      </c>
      <c r="BW592" s="33">
        <v>-6.3974618018658447E-6</v>
      </c>
      <c r="BX592" s="33">
        <v>-1.2762502359375816E-5</v>
      </c>
      <c r="BY592" s="33">
        <v>-6.3070806672893553E-6</v>
      </c>
      <c r="BZ592" s="33">
        <v>-7.3384448886493203E-6</v>
      </c>
      <c r="CA592" s="35">
        <v>1.9076752468956126E-3</v>
      </c>
      <c r="CB592" s="52">
        <v>-2.2897806348787242E-6</v>
      </c>
      <c r="CC592" s="34">
        <v>-4.8080018750784603E-6</v>
      </c>
      <c r="CD592" s="34"/>
      <c r="CE592" s="34">
        <v>3.7255559564020047E-5</v>
      </c>
      <c r="CF592" s="34">
        <v>7.6720187802692408E-6</v>
      </c>
      <c r="CG592" s="34">
        <v>3.8065041960688717E-6</v>
      </c>
      <c r="CH592" s="34">
        <v>-2.5585363614410994E-6</v>
      </c>
      <c r="CI592" s="34">
        <v>3.896885330645361E-6</v>
      </c>
      <c r="CJ592" s="34">
        <v>2.8655211092853961E-6</v>
      </c>
      <c r="CK592" s="53">
        <v>1.9178792128935473E-3</v>
      </c>
      <c r="CL592" s="33">
        <v>0</v>
      </c>
      <c r="CM592" s="33">
        <f t="shared" si="565"/>
        <v>4.0523063401523007E-3</v>
      </c>
      <c r="CN592" s="33">
        <f t="shared" si="566"/>
        <v>2.0215081931234113E-3</v>
      </c>
      <c r="CO592" s="33">
        <f t="shared" si="567"/>
        <v>1.649803242032899E-3</v>
      </c>
      <c r="CP592" s="33">
        <f t="shared" si="568"/>
        <v>1.7030081683273579E-3</v>
      </c>
      <c r="CQ592" s="33"/>
      <c r="CR592" s="33">
        <f t="shared" si="569"/>
        <v>1.1492033226714327E-3</v>
      </c>
      <c r="CS592" s="33">
        <f t="shared" si="570"/>
        <v>3.4148847429391616E-3</v>
      </c>
      <c r="CT592" s="33">
        <f t="shared" si="571"/>
        <v>3.6435214605867738E-3</v>
      </c>
      <c r="CU592" s="33">
        <f t="shared" si="572"/>
        <v>1.3599352460453851E-3</v>
      </c>
      <c r="CV592" s="33">
        <f t="shared" si="573"/>
        <v>2.0321327659167387E-3</v>
      </c>
      <c r="CW592" s="33">
        <f t="shared" si="574"/>
        <v>2.8632682306179991E-3</v>
      </c>
      <c r="CX592" s="35">
        <f t="shared" si="575"/>
        <v>4.7205578651867697E-3</v>
      </c>
    </row>
    <row r="593" spans="1:102" x14ac:dyDescent="0.3">
      <c r="A593" s="21">
        <v>43353</v>
      </c>
      <c r="B593" s="22">
        <v>2877.13</v>
      </c>
      <c r="C593" s="23">
        <v>5075.79</v>
      </c>
      <c r="D593" s="23">
        <v>5685.3389999999999</v>
      </c>
      <c r="E593" s="23">
        <f t="shared" si="609"/>
        <v>5042.0614884604593</v>
      </c>
      <c r="F593" s="23">
        <f>VLOOKUP($A593,Data!S$7:T$800,2,0)</f>
        <v>279.918115</v>
      </c>
      <c r="G593" s="23">
        <f>VLOOKUP($A593,Data!V$7:Y$800,4,0)</f>
        <v>27.609215767668179</v>
      </c>
      <c r="H593" s="23" t="e">
        <f>VLOOKUP($A593,Data!P$7:Q$800,2,0)</f>
        <v>#N/A</v>
      </c>
      <c r="I593" s="23">
        <f>VLOOKUP($A593,Data!K$7:N$800,4,0)</f>
        <v>52.57697408997857</v>
      </c>
      <c r="J593" s="23">
        <f>VLOOKUP($A593,Data!AA$7:AB$800,2,0)</f>
        <v>512.93809999999996</v>
      </c>
      <c r="K593" s="23">
        <f>VLOOKUP($A593,Data!AD$7:AE$800,2,0)</f>
        <v>51.822099999999999</v>
      </c>
      <c r="L593" s="23">
        <f>VLOOKUP($A593,Data!AL$7:AO$800,4,0)</f>
        <v>277.27113520083856</v>
      </c>
      <c r="M593" s="23">
        <f>VLOOKUP($A593,Data!AG$7:AJ$800,4,0)</f>
        <v>27.988309504360132</v>
      </c>
      <c r="N593" s="23">
        <f>VLOOKUP($A593,Data!AQ$7:AU$800,5,0)</f>
        <v>28.15468934221375</v>
      </c>
      <c r="O593" s="24">
        <f>VLOOKUP($A593,Data!AQ$7:AW$800,7,0)</f>
        <v>28.136006895821549</v>
      </c>
      <c r="P593" s="32">
        <f t="shared" si="576"/>
        <v>1.8978437708938589E-3</v>
      </c>
      <c r="Q593" s="33">
        <f t="shared" si="563"/>
        <v>1.8949151137246378E-3</v>
      </c>
      <c r="R593" s="33">
        <f t="shared" si="564"/>
        <v>1.8959993514937601E-3</v>
      </c>
      <c r="S593" s="34">
        <f t="shared" si="577"/>
        <v>1.8959993514937601E-3</v>
      </c>
      <c r="T593" s="33">
        <f t="shared" si="578"/>
        <v>1.8921400226996621E-3</v>
      </c>
      <c r="U593" s="33">
        <f t="shared" si="551"/>
        <v>1.8899833012528955E-3</v>
      </c>
      <c r="V593" s="33" t="e">
        <f t="shared" si="552"/>
        <v>#N/A</v>
      </c>
      <c r="W593" s="33">
        <f t="shared" si="553"/>
        <v>1.8294914013905483E-3</v>
      </c>
      <c r="X593" s="33">
        <f t="shared" si="554"/>
        <v>1.8909311092445424E-3</v>
      </c>
      <c r="Y593" s="33">
        <f t="shared" si="555"/>
        <v>1.9004790831300689E-3</v>
      </c>
      <c r="Z593" s="33">
        <f t="shared" si="556"/>
        <v>1.875433075838373E-3</v>
      </c>
      <c r="AA593" s="33">
        <f t="shared" si="557"/>
        <v>1.9912924320477643E-3</v>
      </c>
      <c r="AB593" s="33">
        <f t="shared" si="558"/>
        <v>1.932134858875445E-3</v>
      </c>
      <c r="AC593" s="35">
        <f t="shared" si="559"/>
        <v>3.3808545691482728E-3</v>
      </c>
      <c r="AD593" s="32">
        <f t="shared" si="579"/>
        <v>-2.775091024975751E-6</v>
      </c>
      <c r="AE593" s="33">
        <f t="shared" si="580"/>
        <v>-4.9318124717423473E-6</v>
      </c>
      <c r="AF593" s="33" t="e">
        <f t="shared" si="581"/>
        <v>#N/A</v>
      </c>
      <c r="AG593" s="33">
        <f t="shared" si="582"/>
        <v>-6.5423712334089501E-5</v>
      </c>
      <c r="AH593" s="33">
        <f t="shared" si="583"/>
        <v>-3.9840044800953933E-6</v>
      </c>
      <c r="AI593" s="33">
        <f t="shared" si="584"/>
        <v>5.563969405431024E-6</v>
      </c>
      <c r="AJ593" s="33">
        <f t="shared" si="585"/>
        <v>-1.9482037886264791E-5</v>
      </c>
      <c r="AK593" s="33">
        <f t="shared" si="586"/>
        <v>9.637731832312646E-5</v>
      </c>
      <c r="AL593" s="33">
        <f t="shared" si="587"/>
        <v>3.7219745150807171E-5</v>
      </c>
      <c r="AM593" s="35">
        <f t="shared" si="588"/>
        <v>1.4859394554236349E-3</v>
      </c>
      <c r="AN593" s="52">
        <f t="shared" si="589"/>
        <v>-3.8593287940980048E-6</v>
      </c>
      <c r="AO593" s="34">
        <f t="shared" si="590"/>
        <v>-6.0160502408646011E-6</v>
      </c>
      <c r="AP593" s="34" t="e">
        <f t="shared" si="591"/>
        <v>#N/A</v>
      </c>
      <c r="AQ593" s="34">
        <f t="shared" si="592"/>
        <v>-6.6507950103211755E-5</v>
      </c>
      <c r="AR593" s="34">
        <f t="shared" si="593"/>
        <v>-5.0682422492176471E-6</v>
      </c>
      <c r="AS593" s="34">
        <f t="shared" si="594"/>
        <v>4.4797316363087702E-6</v>
      </c>
      <c r="AT593" s="34">
        <f t="shared" si="595"/>
        <v>-2.0566275655387045E-5</v>
      </c>
      <c r="AU593" s="34">
        <f t="shared" si="596"/>
        <v>9.5293080554004206E-5</v>
      </c>
      <c r="AV593" s="34">
        <f t="shared" si="597"/>
        <v>3.6135507381684917E-5</v>
      </c>
      <c r="AW593" s="53">
        <f t="shared" si="598"/>
        <v>1.4848552176545127E-3</v>
      </c>
      <c r="AX593" s="52">
        <f t="shared" si="599"/>
        <v>-3.8593287940980048E-6</v>
      </c>
      <c r="AY593" s="34">
        <f t="shared" si="600"/>
        <v>-6.0160502408646011E-6</v>
      </c>
      <c r="AZ593" s="34" t="e">
        <f t="shared" si="601"/>
        <v>#N/A</v>
      </c>
      <c r="BA593" s="34">
        <f t="shared" si="602"/>
        <v>-6.6507950103211755E-5</v>
      </c>
      <c r="BB593" s="34">
        <f t="shared" si="603"/>
        <v>-5.0682422492176471E-6</v>
      </c>
      <c r="BC593" s="34">
        <f t="shared" si="604"/>
        <v>4.4797316363087702E-6</v>
      </c>
      <c r="BD593" s="34">
        <f t="shared" si="605"/>
        <v>-2.0566275655387045E-5</v>
      </c>
      <c r="BE593" s="34">
        <f t="shared" si="606"/>
        <v>9.5293080554004206E-5</v>
      </c>
      <c r="BF593" s="34">
        <f t="shared" si="607"/>
        <v>3.6135507381684917E-5</v>
      </c>
      <c r="BG593" s="53">
        <f t="shared" si="608"/>
        <v>1.4848552176545127E-3</v>
      </c>
      <c r="BH593" s="32">
        <v>-2.775091024975751E-6</v>
      </c>
      <c r="BI593" s="33">
        <v>-4.9318124717423473E-6</v>
      </c>
      <c r="BJ593" s="33"/>
      <c r="BK593" s="33">
        <v>-6.5423712334089501E-5</v>
      </c>
      <c r="BL593" s="33">
        <v>-3.9840044800953933E-6</v>
      </c>
      <c r="BM593" s="33">
        <v>5.563969405431024E-6</v>
      </c>
      <c r="BN593" s="33">
        <v>-1.9482037886264791E-5</v>
      </c>
      <c r="BO593" s="33">
        <v>9.637731832312646E-5</v>
      </c>
      <c r="BP593" s="33">
        <v>3.7219745150807171E-5</v>
      </c>
      <c r="BQ593" s="35">
        <v>1.4859394554236349E-3</v>
      </c>
      <c r="BR593" s="32">
        <v>-3.8593287940980048E-6</v>
      </c>
      <c r="BS593" s="33">
        <v>-6.0160502408646011E-6</v>
      </c>
      <c r="BT593" s="33"/>
      <c r="BU593" s="33">
        <v>-6.6507950103211755E-5</v>
      </c>
      <c r="BV593" s="33">
        <v>-5.0682422492176471E-6</v>
      </c>
      <c r="BW593" s="33">
        <v>4.4797316363087702E-6</v>
      </c>
      <c r="BX593" s="33">
        <v>-2.0566275655387045E-5</v>
      </c>
      <c r="BY593" s="33">
        <v>9.5293080554004206E-5</v>
      </c>
      <c r="BZ593" s="33">
        <v>3.6135507381684917E-5</v>
      </c>
      <c r="CA593" s="35">
        <v>1.4848552176545127E-3</v>
      </c>
      <c r="CB593" s="52">
        <v>-3.8593287940980048E-6</v>
      </c>
      <c r="CC593" s="34">
        <v>-6.0160502408646011E-6</v>
      </c>
      <c r="CD593" s="34"/>
      <c r="CE593" s="34">
        <v>-6.6507950103211755E-5</v>
      </c>
      <c r="CF593" s="34">
        <v>-5.0682422492176471E-6</v>
      </c>
      <c r="CG593" s="34">
        <v>4.4797316363087702E-6</v>
      </c>
      <c r="CH593" s="34">
        <v>-2.0566275655387045E-5</v>
      </c>
      <c r="CI593" s="34">
        <v>9.5293080554004206E-5</v>
      </c>
      <c r="CJ593" s="34">
        <v>3.6135507381684917E-5</v>
      </c>
      <c r="CK593" s="53">
        <v>1.4848552176545127E-3</v>
      </c>
      <c r="CL593" s="33">
        <v>0</v>
      </c>
      <c r="CM593" s="33">
        <f t="shared" si="565"/>
        <v>4.0330100521510648E-3</v>
      </c>
      <c r="CN593" s="33">
        <f t="shared" si="566"/>
        <v>2.0124366488434298E-3</v>
      </c>
      <c r="CO593" s="33">
        <f t="shared" si="567"/>
        <v>1.6430199285342173E-3</v>
      </c>
      <c r="CP593" s="33">
        <f t="shared" si="568"/>
        <v>1.6987374559345181E-3</v>
      </c>
      <c r="CQ593" s="33"/>
      <c r="CR593" s="33">
        <f t="shared" si="569"/>
        <v>1.102984127878015E-3</v>
      </c>
      <c r="CS593" s="33">
        <f t="shared" si="570"/>
        <v>3.3981316188982369E-3</v>
      </c>
      <c r="CT593" s="33">
        <f t="shared" si="571"/>
        <v>3.6306293610293139E-3</v>
      </c>
      <c r="CU593" s="33">
        <f t="shared" si="572"/>
        <v>1.3534219974937756E-3</v>
      </c>
      <c r="CV593" s="33">
        <f t="shared" si="573"/>
        <v>2.0191711444674798E-3</v>
      </c>
      <c r="CW593" s="33">
        <f t="shared" si="574"/>
        <v>2.8513262460516664E-3</v>
      </c>
      <c r="CX593" s="35">
        <f t="shared" si="575"/>
        <v>2.7954974288693091E-3</v>
      </c>
    </row>
    <row r="594" spans="1:102" x14ac:dyDescent="0.3">
      <c r="A594" s="21">
        <v>43350</v>
      </c>
      <c r="B594" s="22">
        <v>2871.68</v>
      </c>
      <c r="C594" s="23">
        <v>5066.1899999999996</v>
      </c>
      <c r="D594" s="23">
        <v>5674.58</v>
      </c>
      <c r="E594" s="23">
        <f t="shared" si="609"/>
        <v>5032.5198341185906</v>
      </c>
      <c r="F594" s="23">
        <f>VLOOKUP($A594,Data!S$7:T$800,2,0)</f>
        <v>279.38947100000001</v>
      </c>
      <c r="G594" s="23">
        <f>VLOOKUP($A594,Data!V$7:Y$800,4,0)</f>
        <v>27.557133246002834</v>
      </c>
      <c r="H594" s="23" t="e">
        <f>VLOOKUP($A594,Data!P$7:Q$800,2,0)</f>
        <v>#N/A</v>
      </c>
      <c r="I594" s="23">
        <f>VLOOKUP($A594,Data!K$7:N$800,4,0)</f>
        <v>52.480960623780653</v>
      </c>
      <c r="J594" s="23">
        <f>VLOOKUP($A594,Data!AA$7:AB$800,2,0)</f>
        <v>511.97</v>
      </c>
      <c r="K594" s="23">
        <f>VLOOKUP($A594,Data!AD$7:AE$800,2,0)</f>
        <v>51.723799999999997</v>
      </c>
      <c r="L594" s="23">
        <f>VLOOKUP($A594,Data!AL$7:AO$800,4,0)</f>
        <v>276.75210514903415</v>
      </c>
      <c r="M594" s="23">
        <f>VLOOKUP($A594,Data!AG$7:AJ$800,4,0)</f>
        <v>27.932687355422519</v>
      </c>
      <c r="N594" s="23">
        <f>VLOOKUP($A594,Data!AQ$7:AU$800,5,0)</f>
        <v>28.100395588349308</v>
      </c>
      <c r="O594" s="24">
        <f>VLOOKUP($A594,Data!AQ$7:AW$800,7,0)</f>
        <v>28.041203664288723</v>
      </c>
      <c r="P594" s="32">
        <f t="shared" si="576"/>
        <v>-2.2133041469051262E-3</v>
      </c>
      <c r="Q594" s="33">
        <f t="shared" si="563"/>
        <v>-2.1547606620276882E-3</v>
      </c>
      <c r="R594" s="33">
        <f t="shared" si="564"/>
        <v>-2.13146427076083E-3</v>
      </c>
      <c r="S594" s="34">
        <f t="shared" si="577"/>
        <v>-2.1437402521824744E-3</v>
      </c>
      <c r="T594" s="33">
        <f t="shared" si="578"/>
        <v>-2.1427452738329578E-3</v>
      </c>
      <c r="U594" s="33">
        <f t="shared" si="551"/>
        <v>-2.1407945590344868E-3</v>
      </c>
      <c r="V594" s="33" t="e">
        <f t="shared" si="552"/>
        <v>#N/A</v>
      </c>
      <c r="W594" s="33">
        <f t="shared" si="553"/>
        <v>-2.1905805038335835E-3</v>
      </c>
      <c r="X594" s="33">
        <f t="shared" si="554"/>
        <v>-2.1352049592109346E-3</v>
      </c>
      <c r="Y594" s="33">
        <f t="shared" si="555"/>
        <v>-2.1394934281475653E-3</v>
      </c>
      <c r="Z594" s="33">
        <f t="shared" si="556"/>
        <v>-2.1286990387269222E-3</v>
      </c>
      <c r="AA594" s="33">
        <f t="shared" si="557"/>
        <v>-2.1497112948114516E-3</v>
      </c>
      <c r="AB594" s="33">
        <f t="shared" si="558"/>
        <v>-2.142426314807877E-3</v>
      </c>
      <c r="AC594" s="35">
        <f t="shared" si="559"/>
        <v>-3.5504455835523308E-3</v>
      </c>
      <c r="AD594" s="32">
        <f t="shared" si="579"/>
        <v>1.201538819473047E-5</v>
      </c>
      <c r="AE594" s="33">
        <f t="shared" si="580"/>
        <v>1.3966102993201446E-5</v>
      </c>
      <c r="AF594" s="33" t="e">
        <f t="shared" si="581"/>
        <v>#N/A</v>
      </c>
      <c r="AG594" s="33">
        <f t="shared" si="582"/>
        <v>-3.5819841805895258E-5</v>
      </c>
      <c r="AH594" s="33">
        <f t="shared" si="583"/>
        <v>1.9555702816753673E-5</v>
      </c>
      <c r="AI594" s="33">
        <f t="shared" si="584"/>
        <v>1.5267233880122966E-5</v>
      </c>
      <c r="AJ594" s="33">
        <f t="shared" si="585"/>
        <v>2.6061623300766001E-5</v>
      </c>
      <c r="AK594" s="33">
        <f t="shared" si="586"/>
        <v>5.049367216236611E-6</v>
      </c>
      <c r="AL594" s="33">
        <f t="shared" si="587"/>
        <v>1.2334347219811193E-5</v>
      </c>
      <c r="AM594" s="35">
        <f t="shared" si="588"/>
        <v>-1.3956849215246425E-3</v>
      </c>
      <c r="AN594" s="52">
        <f t="shared" si="589"/>
        <v>-1.128100307212776E-5</v>
      </c>
      <c r="AO594" s="34">
        <f t="shared" si="590"/>
        <v>-9.3302882736567838E-6</v>
      </c>
      <c r="AP594" s="34" t="e">
        <f t="shared" si="591"/>
        <v>#N/A</v>
      </c>
      <c r="AQ594" s="34">
        <f t="shared" si="592"/>
        <v>-5.9116233072753488E-5</v>
      </c>
      <c r="AR594" s="34">
        <f t="shared" si="593"/>
        <v>-3.7406884501045568E-6</v>
      </c>
      <c r="AS594" s="34">
        <f t="shared" si="594"/>
        <v>-8.0291573867352639E-6</v>
      </c>
      <c r="AT594" s="34">
        <f t="shared" si="595"/>
        <v>2.7652320339077718E-6</v>
      </c>
      <c r="AU594" s="34">
        <f t="shared" si="596"/>
        <v>-1.8247024050621619E-5</v>
      </c>
      <c r="AV594" s="34">
        <f t="shared" si="597"/>
        <v>-1.0962044047047037E-5</v>
      </c>
      <c r="AW594" s="53">
        <f t="shared" si="598"/>
        <v>-1.4189813127915007E-3</v>
      </c>
      <c r="AX594" s="52">
        <f t="shared" si="599"/>
        <v>9.949783494889175E-7</v>
      </c>
      <c r="AY594" s="34">
        <f t="shared" si="600"/>
        <v>2.9456931479598936E-6</v>
      </c>
      <c r="AZ594" s="34" t="e">
        <f t="shared" si="601"/>
        <v>#N/A</v>
      </c>
      <c r="BA594" s="34">
        <f t="shared" si="602"/>
        <v>-4.6840251651136811E-5</v>
      </c>
      <c r="BB594" s="34">
        <f t="shared" si="603"/>
        <v>8.5352929715121206E-6</v>
      </c>
      <c r="BC594" s="34">
        <f t="shared" si="604"/>
        <v>4.2468240348814135E-6</v>
      </c>
      <c r="BD594" s="34">
        <f t="shared" si="605"/>
        <v>1.5041213455524449E-5</v>
      </c>
      <c r="BE594" s="34">
        <f t="shared" si="606"/>
        <v>-5.9710426290049412E-6</v>
      </c>
      <c r="BF594" s="34">
        <f t="shared" si="607"/>
        <v>1.3139373745696403E-6</v>
      </c>
      <c r="BG594" s="53">
        <f t="shared" si="608"/>
        <v>-1.4067053313698841E-3</v>
      </c>
      <c r="BH594" s="32">
        <v>1.201538819473047E-5</v>
      </c>
      <c r="BI594" s="33">
        <v>1.3966102993201446E-5</v>
      </c>
      <c r="BJ594" s="33"/>
      <c r="BK594" s="33">
        <v>-3.5819841805895258E-5</v>
      </c>
      <c r="BL594" s="33">
        <v>1.9555702816753673E-5</v>
      </c>
      <c r="BM594" s="33">
        <v>1.5267233880122966E-5</v>
      </c>
      <c r="BN594" s="33">
        <v>2.6061623300766001E-5</v>
      </c>
      <c r="BO594" s="33">
        <v>5.049367216236611E-6</v>
      </c>
      <c r="BP594" s="33">
        <v>1.2334347219811193E-5</v>
      </c>
      <c r="BQ594" s="35">
        <v>-1.3956849215246425E-3</v>
      </c>
      <c r="BR594" s="32">
        <v>-1.128100307212776E-5</v>
      </c>
      <c r="BS594" s="33">
        <v>-9.3302882736567838E-6</v>
      </c>
      <c r="BT594" s="33"/>
      <c r="BU594" s="33">
        <v>-5.9116233072753488E-5</v>
      </c>
      <c r="BV594" s="33">
        <v>-3.7406884501045568E-6</v>
      </c>
      <c r="BW594" s="33">
        <v>-8.0291573867352639E-6</v>
      </c>
      <c r="BX594" s="33">
        <v>2.7652320339077718E-6</v>
      </c>
      <c r="BY594" s="33">
        <v>-1.8247024050621619E-5</v>
      </c>
      <c r="BZ594" s="33">
        <v>-1.0962044047047037E-5</v>
      </c>
      <c r="CA594" s="35">
        <v>-1.4189813127915007E-3</v>
      </c>
      <c r="CB594" s="52">
        <v>9.949783494889175E-7</v>
      </c>
      <c r="CC594" s="34">
        <v>2.9456931479598936E-6</v>
      </c>
      <c r="CD594" s="34"/>
      <c r="CE594" s="34">
        <v>-4.6840251651136811E-5</v>
      </c>
      <c r="CF594" s="34">
        <v>8.5352929715121206E-6</v>
      </c>
      <c r="CG594" s="34">
        <v>4.2468240348814135E-6</v>
      </c>
      <c r="CH594" s="34">
        <v>1.5041213455524449E-5</v>
      </c>
      <c r="CI594" s="34">
        <v>-5.9710426290049412E-6</v>
      </c>
      <c r="CJ594" s="34">
        <v>1.3139373745696403E-6</v>
      </c>
      <c r="CK594" s="53">
        <v>-1.4067053313698841E-3</v>
      </c>
      <c r="CL594" s="33">
        <v>0</v>
      </c>
      <c r="CM594" s="33">
        <f t="shared" si="565"/>
        <v>4.0319235017387545E-3</v>
      </c>
      <c r="CN594" s="33">
        <f t="shared" si="566"/>
        <v>2.0113522850673249E-3</v>
      </c>
      <c r="CO594" s="33">
        <f t="shared" si="567"/>
        <v>1.6457943295338229E-3</v>
      </c>
      <c r="CP594" s="33">
        <f t="shared" si="568"/>
        <v>1.7036683269966435E-3</v>
      </c>
      <c r="CQ594" s="33"/>
      <c r="CR594" s="33">
        <f t="shared" si="569"/>
        <v>1.1683603962076017E-3</v>
      </c>
      <c r="CS594" s="33">
        <f t="shared" si="570"/>
        <v>3.4021216167388069E-3</v>
      </c>
      <c r="CT594" s="33">
        <f t="shared" si="571"/>
        <v>3.6250557833807928E-3</v>
      </c>
      <c r="CU594" s="33">
        <f t="shared" si="572"/>
        <v>1.3728938845773975E-3</v>
      </c>
      <c r="CV594" s="33">
        <f t="shared" si="573"/>
        <v>1.9227911446082491E-3</v>
      </c>
      <c r="CW594" s="33">
        <f t="shared" si="574"/>
        <v>2.8140723548064628E-3</v>
      </c>
      <c r="CX594" s="35">
        <f t="shared" si="575"/>
        <v>1.3104248479391956E-3</v>
      </c>
    </row>
    <row r="595" spans="1:102" x14ac:dyDescent="0.3">
      <c r="A595" s="21">
        <v>43349</v>
      </c>
      <c r="B595" s="22">
        <v>2878.05</v>
      </c>
      <c r="C595" s="23">
        <v>5077.13</v>
      </c>
      <c r="D595" s="23">
        <v>5686.701</v>
      </c>
      <c r="E595" s="23">
        <f t="shared" si="609"/>
        <v>5043.331426703111</v>
      </c>
      <c r="F595" s="23">
        <f>VLOOKUP($A595,Data!S$7:T$800,2,0)</f>
        <v>279.989417</v>
      </c>
      <c r="G595" s="23">
        <f>VLOOKUP($A595,Data!V$7:Y$800,4,0)</f>
        <v>27.616253972247538</v>
      </c>
      <c r="H595" s="23" t="e">
        <f>VLOOKUP($A595,Data!P$7:Q$800,2,0)</f>
        <v>#N/A</v>
      </c>
      <c r="I595" s="23">
        <f>VLOOKUP($A595,Data!K$7:N$800,4,0)</f>
        <v>52.596176783218155</v>
      </c>
      <c r="J595" s="23">
        <f>VLOOKUP($A595,Data!AA$7:AB$800,2,0)</f>
        <v>513.06550000000004</v>
      </c>
      <c r="K595" s="23">
        <f>VLOOKUP($A595,Data!AD$7:AE$800,2,0)</f>
        <v>51.834699999999998</v>
      </c>
      <c r="L595" s="23">
        <f>VLOOKUP($A595,Data!AL$7:AO$800,4,0)</f>
        <v>277.34248382775644</v>
      </c>
      <c r="M595" s="23">
        <f>VLOOKUP($A595,Data!AG$7:AJ$800,4,0)</f>
        <v>27.992863931189518</v>
      </c>
      <c r="N595" s="23">
        <f>VLOOKUP($A595,Data!AQ$7:AU$800,5,0)</f>
        <v>28.160727872788112</v>
      </c>
      <c r="O595" s="24">
        <f>VLOOKUP($A595,Data!AQ$7:AW$800,7,0)</f>
        <v>28.141117169459257</v>
      </c>
      <c r="P595" s="32">
        <f t="shared" si="576"/>
        <v>-3.6522883057535926E-3</v>
      </c>
      <c r="Q595" s="33">
        <f t="shared" si="563"/>
        <v>-3.4467259048145404E-3</v>
      </c>
      <c r="R595" s="33">
        <f t="shared" si="564"/>
        <v>-3.357601370801544E-3</v>
      </c>
      <c r="S595" s="34">
        <f t="shared" si="577"/>
        <v>-3.4018044110443514E-3</v>
      </c>
      <c r="T595" s="33">
        <f t="shared" si="578"/>
        <v>-3.4023315130476961E-3</v>
      </c>
      <c r="U595" s="33">
        <f t="shared" si="551"/>
        <v>-3.4010039130083491E-3</v>
      </c>
      <c r="V595" s="33" t="e">
        <f t="shared" si="552"/>
        <v>#N/A</v>
      </c>
      <c r="W595" s="33">
        <f t="shared" si="553"/>
        <v>-3.2751091703057122E-3</v>
      </c>
      <c r="X595" s="33">
        <f t="shared" si="554"/>
        <v>-3.3601705376874458E-3</v>
      </c>
      <c r="Y595" s="33">
        <f t="shared" si="555"/>
        <v>-3.3934998615683387E-3</v>
      </c>
      <c r="Z595" s="33">
        <f t="shared" si="556"/>
        <v>-3.3916751610949536E-3</v>
      </c>
      <c r="AA595" s="33">
        <f t="shared" si="557"/>
        <v>-3.466939882227571E-3</v>
      </c>
      <c r="AB595" s="33">
        <f t="shared" si="558"/>
        <v>-3.4355064269123714E-3</v>
      </c>
      <c r="AC595" s="35">
        <f t="shared" si="559"/>
        <v>-4.8143283113178947E-3</v>
      </c>
      <c r="AD595" s="32">
        <f t="shared" si="579"/>
        <v>4.4394391766844343E-5</v>
      </c>
      <c r="AE595" s="33">
        <f t="shared" si="580"/>
        <v>4.5721991806191298E-5</v>
      </c>
      <c r="AF595" s="33" t="e">
        <f t="shared" si="581"/>
        <v>#N/A</v>
      </c>
      <c r="AG595" s="33">
        <f t="shared" si="582"/>
        <v>1.7161673450882819E-4</v>
      </c>
      <c r="AH595" s="33">
        <f t="shared" si="583"/>
        <v>8.6555367127094662E-5</v>
      </c>
      <c r="AI595" s="33">
        <f t="shared" si="584"/>
        <v>5.3226043246201726E-5</v>
      </c>
      <c r="AJ595" s="33">
        <f t="shared" si="585"/>
        <v>5.5050743719586848E-5</v>
      </c>
      <c r="AK595" s="33">
        <f t="shared" si="586"/>
        <v>-2.0213977413030548E-5</v>
      </c>
      <c r="AL595" s="33">
        <f t="shared" si="587"/>
        <v>1.1219477902169039E-5</v>
      </c>
      <c r="AM595" s="35">
        <f t="shared" si="588"/>
        <v>-1.3676024065033543E-3</v>
      </c>
      <c r="AN595" s="52">
        <f t="shared" si="589"/>
        <v>-4.4730142246152127E-5</v>
      </c>
      <c r="AO595" s="34">
        <f t="shared" si="590"/>
        <v>-4.3402542206805172E-5</v>
      </c>
      <c r="AP595" s="34" t="e">
        <f t="shared" si="591"/>
        <v>#N/A</v>
      </c>
      <c r="AQ595" s="34">
        <f t="shared" si="592"/>
        <v>8.2492200495831725E-5</v>
      </c>
      <c r="AR595" s="34">
        <f t="shared" si="593"/>
        <v>-2.569166885901808E-6</v>
      </c>
      <c r="AS595" s="34">
        <f t="shared" si="594"/>
        <v>-3.5898490766794744E-5</v>
      </c>
      <c r="AT595" s="34">
        <f t="shared" si="595"/>
        <v>-3.4073790293409623E-5</v>
      </c>
      <c r="AU595" s="34">
        <f t="shared" si="596"/>
        <v>-1.0933851142602702E-4</v>
      </c>
      <c r="AV595" s="34">
        <f t="shared" si="597"/>
        <v>-7.7905056110827431E-5</v>
      </c>
      <c r="AW595" s="53">
        <f t="shared" si="598"/>
        <v>-1.4567269405163508E-3</v>
      </c>
      <c r="AX595" s="52">
        <f t="shared" si="599"/>
        <v>-5.2710200337813262E-7</v>
      </c>
      <c r="AY595" s="34">
        <f t="shared" si="600"/>
        <v>8.0049803596882185E-7</v>
      </c>
      <c r="AZ595" s="34" t="e">
        <f t="shared" si="601"/>
        <v>#N/A</v>
      </c>
      <c r="BA595" s="34">
        <f t="shared" si="602"/>
        <v>1.2669524073860572E-4</v>
      </c>
      <c r="BB595" s="34">
        <f t="shared" si="603"/>
        <v>4.1633873356872186E-5</v>
      </c>
      <c r="BC595" s="34">
        <f t="shared" si="604"/>
        <v>8.3045494759792504E-6</v>
      </c>
      <c r="BD595" s="34">
        <f t="shared" si="605"/>
        <v>1.0129249949364372E-5</v>
      </c>
      <c r="BE595" s="34">
        <f t="shared" si="606"/>
        <v>-6.5135471183253024E-5</v>
      </c>
      <c r="BF595" s="34">
        <f t="shared" si="607"/>
        <v>-3.3702015868053437E-5</v>
      </c>
      <c r="BG595" s="53">
        <f t="shared" si="608"/>
        <v>-1.4125239002735768E-3</v>
      </c>
      <c r="BH595" s="32">
        <v>4.4394391766844343E-5</v>
      </c>
      <c r="BI595" s="33">
        <v>4.5721991806191298E-5</v>
      </c>
      <c r="BJ595" s="33"/>
      <c r="BK595" s="33">
        <v>1.7161673450882819E-4</v>
      </c>
      <c r="BL595" s="33">
        <v>8.6555367127094662E-5</v>
      </c>
      <c r="BM595" s="33">
        <v>5.3226043246201726E-5</v>
      </c>
      <c r="BN595" s="33">
        <v>5.5050743719586848E-5</v>
      </c>
      <c r="BO595" s="33">
        <v>-2.0213977413030548E-5</v>
      </c>
      <c r="BP595" s="33">
        <v>1.1219477902169039E-5</v>
      </c>
      <c r="BQ595" s="35">
        <v>-1.3676024065033543E-3</v>
      </c>
      <c r="BR595" s="32">
        <v>-4.4730142246152127E-5</v>
      </c>
      <c r="BS595" s="33">
        <v>-4.3402542206805172E-5</v>
      </c>
      <c r="BT595" s="33"/>
      <c r="BU595" s="33">
        <v>8.2492200495831725E-5</v>
      </c>
      <c r="BV595" s="33">
        <v>-2.569166885901808E-6</v>
      </c>
      <c r="BW595" s="33">
        <v>-3.5898490766794744E-5</v>
      </c>
      <c r="BX595" s="33">
        <v>-3.4073790293409623E-5</v>
      </c>
      <c r="BY595" s="33">
        <v>-1.0933851142602702E-4</v>
      </c>
      <c r="BZ595" s="33">
        <v>-7.7905056110827431E-5</v>
      </c>
      <c r="CA595" s="35">
        <v>-1.4567269405163508E-3</v>
      </c>
      <c r="CB595" s="52">
        <v>-5.2710200337813262E-7</v>
      </c>
      <c r="CC595" s="34">
        <v>8.0049803596882185E-7</v>
      </c>
      <c r="CD595" s="34"/>
      <c r="CE595" s="34">
        <v>1.2669524073860572E-4</v>
      </c>
      <c r="CF595" s="34">
        <v>4.1633873356872186E-5</v>
      </c>
      <c r="CG595" s="34">
        <v>8.3045494759792504E-6</v>
      </c>
      <c r="CH595" s="34">
        <v>1.0129249949364372E-5</v>
      </c>
      <c r="CI595" s="34">
        <v>-6.5135471183253024E-5</v>
      </c>
      <c r="CJ595" s="34">
        <v>-3.3702015868053437E-5</v>
      </c>
      <c r="CK595" s="53">
        <v>-1.4125239002735768E-3</v>
      </c>
      <c r="CL595" s="33">
        <v>0</v>
      </c>
      <c r="CM595" s="33">
        <f t="shared" si="565"/>
        <v>4.0084832190796504E-3</v>
      </c>
      <c r="CN595" s="33">
        <f t="shared" si="566"/>
        <v>2.0002859860250854E-3</v>
      </c>
      <c r="CO595" s="33">
        <f t="shared" si="567"/>
        <v>1.6337333228162443E-3</v>
      </c>
      <c r="CP595" s="33">
        <f t="shared" si="568"/>
        <v>1.689648416648426E-3</v>
      </c>
      <c r="CQ595" s="33"/>
      <c r="CR595" s="33">
        <f t="shared" si="569"/>
        <v>1.2043008188873383E-3</v>
      </c>
      <c r="CS595" s="33">
        <f t="shared" si="570"/>
        <v>3.3824573959011506E-3</v>
      </c>
      <c r="CT595" s="33">
        <f t="shared" si="571"/>
        <v>3.6097003520820792E-3</v>
      </c>
      <c r="CU595" s="33">
        <f t="shared" si="572"/>
        <v>1.3467408094076649E-3</v>
      </c>
      <c r="CV595" s="33">
        <f t="shared" si="573"/>
        <v>1.9177211695311502E-3</v>
      </c>
      <c r="CW595" s="33">
        <f t="shared" si="574"/>
        <v>2.8016767411520593E-3</v>
      </c>
      <c r="CX595" s="35">
        <f t="shared" si="575"/>
        <v>2.7129181859428808E-3</v>
      </c>
    </row>
    <row r="596" spans="1:102" x14ac:dyDescent="0.3">
      <c r="A596" s="21">
        <v>43348</v>
      </c>
      <c r="B596" s="22">
        <v>2888.6</v>
      </c>
      <c r="C596" s="23">
        <v>5094.6899999999996</v>
      </c>
      <c r="D596" s="23">
        <v>5705.8590000000004</v>
      </c>
      <c r="E596" s="23">
        <f t="shared" si="609"/>
        <v>5060.5464158227514</v>
      </c>
      <c r="F596" s="23">
        <f>VLOOKUP($A596,Data!S$7:T$800,2,0)</f>
        <v>280.94528600000001</v>
      </c>
      <c r="G596" s="23">
        <f>VLOOKUP($A596,Data!V$7:Y$800,4,0)</f>
        <v>27.710497482617328</v>
      </c>
      <c r="H596" s="23" t="e">
        <f>VLOOKUP($A596,Data!P$7:Q$800,2,0)</f>
        <v>#N/A</v>
      </c>
      <c r="I596" s="23">
        <f>VLOOKUP($A596,Data!K$7:N$800,4,0)</f>
        <v>52.769001022374404</v>
      </c>
      <c r="J596" s="23">
        <f>VLOOKUP($A596,Data!AA$7:AB$800,2,0)</f>
        <v>514.7953</v>
      </c>
      <c r="K596" s="23">
        <f>VLOOKUP($A596,Data!AD$7:AE$800,2,0)</f>
        <v>52.011200000000002</v>
      </c>
      <c r="L596" s="23">
        <f>VLOOKUP($A596,Data!AL$7:AO$800,4,0)</f>
        <v>278.28634069717106</v>
      </c>
      <c r="M596" s="23">
        <f>VLOOKUP($A596,Data!AG$7:AJ$800,4,0)</f>
        <v>28.090251143179596</v>
      </c>
      <c r="N596" s="23">
        <f>VLOOKUP($A596,Data!AQ$7:AU$800,5,0)</f>
        <v>28.257807752933768</v>
      </c>
      <c r="O596" s="24">
        <f>VLOOKUP($A596,Data!AQ$7:AW$800,7,0)</f>
        <v>28.277253149864954</v>
      </c>
      <c r="P596" s="32">
        <f t="shared" si="576"/>
        <v>-2.8031704824766912E-3</v>
      </c>
      <c r="Q596" s="33">
        <f t="shared" si="563"/>
        <v>-2.7970358075388724E-3</v>
      </c>
      <c r="R596" s="33">
        <f t="shared" si="564"/>
        <v>-2.7957711623639581E-3</v>
      </c>
      <c r="S596" s="34">
        <f t="shared" si="577"/>
        <v>-2.796881060380868E-3</v>
      </c>
      <c r="T596" s="33">
        <f t="shared" si="578"/>
        <v>-2.8032365272995241E-3</v>
      </c>
      <c r="U596" s="33">
        <f t="shared" si="551"/>
        <v>-2.8021500097586971E-3</v>
      </c>
      <c r="V596" s="33" t="e">
        <f t="shared" si="552"/>
        <v>#N/A</v>
      </c>
      <c r="W596" s="33">
        <f t="shared" si="553"/>
        <v>-2.9027576197385718E-3</v>
      </c>
      <c r="X596" s="33">
        <f t="shared" si="554"/>
        <v>-2.7992772359544116E-3</v>
      </c>
      <c r="Y596" s="33">
        <f t="shared" si="555"/>
        <v>-2.7839344740050453E-3</v>
      </c>
      <c r="Z596" s="33">
        <f t="shared" si="556"/>
        <v>-2.8061344749190642E-3</v>
      </c>
      <c r="AA596" s="33">
        <f t="shared" si="557"/>
        <v>-2.7384347574799239E-3</v>
      </c>
      <c r="AB596" s="33">
        <f t="shared" si="558"/>
        <v>-2.7873300865909334E-3</v>
      </c>
      <c r="AC596" s="35">
        <f t="shared" si="559"/>
        <v>-4.2897639356066497E-3</v>
      </c>
      <c r="AD596" s="32">
        <f t="shared" si="579"/>
        <v>-6.2007197606517295E-6</v>
      </c>
      <c r="AE596" s="33">
        <f t="shared" si="580"/>
        <v>-5.1142022198247261E-6</v>
      </c>
      <c r="AF596" s="33" t="e">
        <f t="shared" si="581"/>
        <v>#N/A</v>
      </c>
      <c r="AG596" s="33">
        <f t="shared" si="582"/>
        <v>-1.0572181219969945E-4</v>
      </c>
      <c r="AH596" s="33">
        <f t="shared" si="583"/>
        <v>-2.2414284155392039E-6</v>
      </c>
      <c r="AI596" s="33">
        <f t="shared" si="584"/>
        <v>1.3101333533827031E-5</v>
      </c>
      <c r="AJ596" s="33">
        <f t="shared" si="585"/>
        <v>-9.0986673801918272E-6</v>
      </c>
      <c r="AK596" s="33">
        <f t="shared" si="586"/>
        <v>5.8601050058948445E-5</v>
      </c>
      <c r="AL596" s="33">
        <f t="shared" si="587"/>
        <v>9.7057209479389783E-6</v>
      </c>
      <c r="AM596" s="35">
        <f t="shared" si="588"/>
        <v>-1.4927281280677773E-3</v>
      </c>
      <c r="AN596" s="52">
        <f t="shared" si="589"/>
        <v>-7.4653649355660434E-6</v>
      </c>
      <c r="AO596" s="34">
        <f t="shared" si="590"/>
        <v>-6.3788473947390401E-6</v>
      </c>
      <c r="AP596" s="34" t="e">
        <f t="shared" si="591"/>
        <v>#N/A</v>
      </c>
      <c r="AQ596" s="34">
        <f t="shared" si="592"/>
        <v>-1.0698645737461376E-4</v>
      </c>
      <c r="AR596" s="34">
        <f t="shared" si="593"/>
        <v>-3.5060735904535179E-6</v>
      </c>
      <c r="AS596" s="34">
        <f t="shared" si="594"/>
        <v>1.1836688358912717E-5</v>
      </c>
      <c r="AT596" s="34">
        <f t="shared" si="595"/>
        <v>-1.0363312555106141E-5</v>
      </c>
      <c r="AU596" s="34">
        <f t="shared" si="596"/>
        <v>5.7336404884034131E-5</v>
      </c>
      <c r="AV596" s="34">
        <f t="shared" si="597"/>
        <v>8.4410757730246644E-6</v>
      </c>
      <c r="AW596" s="53">
        <f t="shared" si="598"/>
        <v>-1.4939927732426916E-3</v>
      </c>
      <c r="AX596" s="52">
        <f t="shared" si="599"/>
        <v>-6.3554669186283164E-6</v>
      </c>
      <c r="AY596" s="34">
        <f t="shared" si="600"/>
        <v>-5.268949377801313E-6</v>
      </c>
      <c r="AZ596" s="34" t="e">
        <f t="shared" si="601"/>
        <v>#N/A</v>
      </c>
      <c r="BA596" s="34">
        <f t="shared" si="602"/>
        <v>-1.0587655935767604E-4</v>
      </c>
      <c r="BB596" s="34">
        <f t="shared" si="603"/>
        <v>-2.3961755735157908E-6</v>
      </c>
      <c r="BC596" s="34">
        <f t="shared" si="604"/>
        <v>1.2946586375850444E-5</v>
      </c>
      <c r="BD596" s="34">
        <f t="shared" si="605"/>
        <v>-9.2534145381684141E-6</v>
      </c>
      <c r="BE596" s="34">
        <f t="shared" si="606"/>
        <v>5.8446302900971858E-5</v>
      </c>
      <c r="BF596" s="34">
        <f t="shared" si="607"/>
        <v>9.5509737899623914E-6</v>
      </c>
      <c r="BG596" s="53">
        <f t="shared" si="608"/>
        <v>-1.4928828752257539E-3</v>
      </c>
      <c r="BH596" s="32">
        <v>-6.2007197606517295E-6</v>
      </c>
      <c r="BI596" s="33">
        <v>-5.1142022198247261E-6</v>
      </c>
      <c r="BJ596" s="33"/>
      <c r="BK596" s="33">
        <v>-1.0572181219969945E-4</v>
      </c>
      <c r="BL596" s="33">
        <v>-2.2414284155392039E-6</v>
      </c>
      <c r="BM596" s="33">
        <v>1.3101333533827031E-5</v>
      </c>
      <c r="BN596" s="33">
        <v>-9.0986673801918272E-6</v>
      </c>
      <c r="BO596" s="33">
        <v>5.8601050058948445E-5</v>
      </c>
      <c r="BP596" s="33">
        <v>9.7057209479389783E-6</v>
      </c>
      <c r="BQ596" s="35">
        <v>-1.4927281280677773E-3</v>
      </c>
      <c r="BR596" s="32">
        <v>-7.4653649355660434E-6</v>
      </c>
      <c r="BS596" s="33">
        <v>-6.3788473947390401E-6</v>
      </c>
      <c r="BT596" s="33"/>
      <c r="BU596" s="33">
        <v>-1.0698645737461376E-4</v>
      </c>
      <c r="BV596" s="33">
        <v>-3.5060735904535179E-6</v>
      </c>
      <c r="BW596" s="33">
        <v>1.1836688358912717E-5</v>
      </c>
      <c r="BX596" s="33">
        <v>-1.0363312555106141E-5</v>
      </c>
      <c r="BY596" s="33">
        <v>5.7336404884034131E-5</v>
      </c>
      <c r="BZ596" s="33">
        <v>8.4410757730246644E-6</v>
      </c>
      <c r="CA596" s="35">
        <v>-1.4939927732426916E-3</v>
      </c>
      <c r="CB596" s="52">
        <v>-6.3554669186283164E-6</v>
      </c>
      <c r="CC596" s="34">
        <v>-5.268949377801313E-6</v>
      </c>
      <c r="CD596" s="34"/>
      <c r="CE596" s="34">
        <v>-1.0587655935767604E-4</v>
      </c>
      <c r="CF596" s="34">
        <v>-2.3961755735157908E-6</v>
      </c>
      <c r="CG596" s="34">
        <v>1.2946586375850444E-5</v>
      </c>
      <c r="CH596" s="34">
        <v>-9.2534145381684141E-6</v>
      </c>
      <c r="CI596" s="34">
        <v>5.8446302900971858E-5</v>
      </c>
      <c r="CJ596" s="34">
        <v>9.5509737899623914E-6</v>
      </c>
      <c r="CK596" s="53">
        <v>-1.4928828752257539E-3</v>
      </c>
      <c r="CL596" s="33">
        <v>0</v>
      </c>
      <c r="CM596" s="33">
        <f t="shared" si="565"/>
        <v>3.9186999745226547E-3</v>
      </c>
      <c r="CN596" s="33">
        <f t="shared" si="566"/>
        <v>1.9551209939510095E-3</v>
      </c>
      <c r="CO596" s="33">
        <f t="shared" si="567"/>
        <v>1.5891145947475316E-3</v>
      </c>
      <c r="CP596" s="33">
        <f t="shared" si="568"/>
        <v>1.6436928757768143E-3</v>
      </c>
      <c r="CQ596" s="33"/>
      <c r="CR596" s="33">
        <f t="shared" si="569"/>
        <v>1.0319128166775826E-3</v>
      </c>
      <c r="CS596" s="33">
        <f t="shared" si="570"/>
        <v>3.2953164504947452E-3</v>
      </c>
      <c r="CT596" s="33">
        <f t="shared" si="571"/>
        <v>3.5561002869552993E-3</v>
      </c>
      <c r="CU596" s="33">
        <f t="shared" si="572"/>
        <v>1.2914283246241443E-3</v>
      </c>
      <c r="CV596" s="33">
        <f t="shared" si="573"/>
        <v>1.9380443710341755E-3</v>
      </c>
      <c r="CW596" s="33">
        <f t="shared" si="574"/>
        <v>2.7903870440726397E-3</v>
      </c>
      <c r="CX596" s="35">
        <f t="shared" si="575"/>
        <v>4.0908646726685038E-3</v>
      </c>
    </row>
    <row r="597" spans="1:102" x14ac:dyDescent="0.3">
      <c r="A597" s="21">
        <v>43347</v>
      </c>
      <c r="B597" s="22">
        <v>2896.72</v>
      </c>
      <c r="C597" s="23">
        <v>5108.9799999999996</v>
      </c>
      <c r="D597" s="23">
        <v>5721.8559999999998</v>
      </c>
      <c r="E597" s="23">
        <f t="shared" si="609"/>
        <v>5074.7398596224893</v>
      </c>
      <c r="F597" s="23">
        <f>VLOOKUP($A597,Data!S$7:T$800,2,0)</f>
        <v>281.73505599999999</v>
      </c>
      <c r="G597" s="23">
        <f>VLOOKUP($A597,Data!V$7:Y$800,4,0)</f>
        <v>27.788364648889392</v>
      </c>
      <c r="H597" s="23" t="e">
        <f>VLOOKUP($A597,Data!P$7:Q$800,2,0)</f>
        <v>#N/A</v>
      </c>
      <c r="I597" s="23">
        <f>VLOOKUP($A597,Data!K$7:N$800,4,0)</f>
        <v>52.922622568291061</v>
      </c>
      <c r="J597" s="23">
        <f>VLOOKUP($A597,Data!AA$7:AB$800,2,0)</f>
        <v>516.24040000000002</v>
      </c>
      <c r="K597" s="23">
        <f>VLOOKUP($A597,Data!AD$7:AE$800,2,0)</f>
        <v>52.156399999999998</v>
      </c>
      <c r="L597" s="23">
        <f>VLOOKUP($A597,Data!AL$7:AO$800,4,0)</f>
        <v>279.0694470935569</v>
      </c>
      <c r="M597" s="23">
        <f>VLOOKUP($A597,Data!AG$7:AJ$800,4,0)</f>
        <v>28.167385691183675</v>
      </c>
      <c r="N597" s="23">
        <f>VLOOKUP($A597,Data!AQ$7:AU$800,5,0)</f>
        <v>28.336791745122408</v>
      </c>
      <c r="O597" s="24">
        <f>VLOOKUP($A597,Data!AQ$7:AW$800,7,0)</f>
        <v>28.399078492586916</v>
      </c>
      <c r="P597" s="32">
        <f t="shared" si="576"/>
        <v>-1.6543053296204091E-3</v>
      </c>
      <c r="Q597" s="33">
        <f t="shared" si="563"/>
        <v>-1.588787421024751E-3</v>
      </c>
      <c r="R597" s="33">
        <f t="shared" si="564"/>
        <v>-1.5612122768833281E-3</v>
      </c>
      <c r="S597" s="34">
        <f t="shared" si="577"/>
        <v>-1.5751762347938902E-3</v>
      </c>
      <c r="T597" s="33">
        <f t="shared" si="578"/>
        <v>-1.5720006249517748E-3</v>
      </c>
      <c r="U597" s="33">
        <f t="shared" si="551"/>
        <v>-1.5713627970533883E-3</v>
      </c>
      <c r="V597" s="33" t="e">
        <f t="shared" si="552"/>
        <v>#N/A</v>
      </c>
      <c r="W597" s="33">
        <f t="shared" si="553"/>
        <v>-1.4492753623189802E-3</v>
      </c>
      <c r="X597" s="33">
        <f t="shared" si="554"/>
        <v>-1.5688956382690078E-3</v>
      </c>
      <c r="Y597" s="33">
        <f t="shared" si="555"/>
        <v>-1.565903878770758E-3</v>
      </c>
      <c r="Z597" s="33">
        <f t="shared" si="556"/>
        <v>-1.6774212165100444E-3</v>
      </c>
      <c r="AA597" s="33">
        <f t="shared" si="557"/>
        <v>-1.597158774755969E-3</v>
      </c>
      <c r="AB597" s="33">
        <f t="shared" si="558"/>
        <v>-1.5416780250834261E-3</v>
      </c>
      <c r="AC597" s="35">
        <f t="shared" si="559"/>
        <v>2.8250181834965638E-3</v>
      </c>
      <c r="AD597" s="32">
        <f t="shared" si="579"/>
        <v>1.6786796072976173E-5</v>
      </c>
      <c r="AE597" s="33">
        <f t="shared" si="580"/>
        <v>1.7424623971362685E-5</v>
      </c>
      <c r="AF597" s="33" t="e">
        <f t="shared" si="581"/>
        <v>#N/A</v>
      </c>
      <c r="AG597" s="33">
        <f t="shared" si="582"/>
        <v>1.3951205870577077E-4</v>
      </c>
      <c r="AH597" s="33">
        <f t="shared" si="583"/>
        <v>1.9891782755743215E-5</v>
      </c>
      <c r="AI597" s="33">
        <f t="shared" si="584"/>
        <v>2.2883542253993028E-5</v>
      </c>
      <c r="AJ597" s="33">
        <f t="shared" si="585"/>
        <v>-8.8633795485293376E-5</v>
      </c>
      <c r="AK597" s="33">
        <f t="shared" si="586"/>
        <v>-8.3713537312180009E-6</v>
      </c>
      <c r="AL597" s="33">
        <f t="shared" si="587"/>
        <v>4.7109395941324905E-5</v>
      </c>
      <c r="AM597" s="35">
        <f t="shared" si="588"/>
        <v>4.4138056045213148E-3</v>
      </c>
      <c r="AN597" s="52">
        <f t="shared" si="589"/>
        <v>-1.0788348068446751E-5</v>
      </c>
      <c r="AO597" s="34">
        <f t="shared" si="590"/>
        <v>-1.015052017006024E-5</v>
      </c>
      <c r="AP597" s="34" t="e">
        <f t="shared" si="591"/>
        <v>#N/A</v>
      </c>
      <c r="AQ597" s="34">
        <f t="shared" si="592"/>
        <v>1.1193691456434784E-4</v>
      </c>
      <c r="AR597" s="34">
        <f t="shared" si="593"/>
        <v>-7.6833613856797101E-6</v>
      </c>
      <c r="AS597" s="34">
        <f t="shared" si="594"/>
        <v>-4.691601887429897E-6</v>
      </c>
      <c r="AT597" s="34">
        <f t="shared" si="595"/>
        <v>-1.162089396267163E-4</v>
      </c>
      <c r="AU597" s="34">
        <f t="shared" si="596"/>
        <v>-3.5946497872640926E-5</v>
      </c>
      <c r="AV597" s="34">
        <f t="shared" si="597"/>
        <v>1.953425179990198E-5</v>
      </c>
      <c r="AW597" s="53">
        <f t="shared" si="598"/>
        <v>4.3862304603798918E-3</v>
      </c>
      <c r="AX597" s="52">
        <f t="shared" si="599"/>
        <v>3.1756098420876455E-6</v>
      </c>
      <c r="AY597" s="34">
        <f t="shared" si="600"/>
        <v>3.8134377404741571E-6</v>
      </c>
      <c r="AZ597" s="34" t="e">
        <f t="shared" si="601"/>
        <v>#N/A</v>
      </c>
      <c r="BA597" s="34">
        <f t="shared" si="602"/>
        <v>1.2590087247488224E-4</v>
      </c>
      <c r="BB597" s="34">
        <f t="shared" si="603"/>
        <v>6.2805965248546869E-6</v>
      </c>
      <c r="BC597" s="34">
        <f t="shared" si="604"/>
        <v>9.2723560231044999E-6</v>
      </c>
      <c r="BD597" s="34">
        <f t="shared" si="605"/>
        <v>-1.022449817161819E-4</v>
      </c>
      <c r="BE597" s="34">
        <f t="shared" si="606"/>
        <v>-2.1982539962106529E-5</v>
      </c>
      <c r="BF597" s="34">
        <f t="shared" si="607"/>
        <v>3.3498209710436377E-5</v>
      </c>
      <c r="BG597" s="53">
        <f t="shared" si="608"/>
        <v>4.4001944182904262E-3</v>
      </c>
      <c r="BH597" s="32">
        <v>1.6786796072976173E-5</v>
      </c>
      <c r="BI597" s="33">
        <v>1.7424623971362685E-5</v>
      </c>
      <c r="BJ597" s="33"/>
      <c r="BK597" s="33">
        <v>1.3951205870577077E-4</v>
      </c>
      <c r="BL597" s="33">
        <v>1.9891782755743215E-5</v>
      </c>
      <c r="BM597" s="33">
        <v>2.2883542253993028E-5</v>
      </c>
      <c r="BN597" s="33">
        <v>-8.8633795485293376E-5</v>
      </c>
      <c r="BO597" s="33">
        <v>-8.3713537312180009E-6</v>
      </c>
      <c r="BP597" s="33">
        <v>4.7109395941324905E-5</v>
      </c>
      <c r="BQ597" s="35">
        <v>4.4138056045213148E-3</v>
      </c>
      <c r="BR597" s="32">
        <v>-1.0788348068446751E-5</v>
      </c>
      <c r="BS597" s="33">
        <v>-1.015052017006024E-5</v>
      </c>
      <c r="BT597" s="33"/>
      <c r="BU597" s="33">
        <v>1.1193691456434784E-4</v>
      </c>
      <c r="BV597" s="33">
        <v>-7.6833613856797101E-6</v>
      </c>
      <c r="BW597" s="33">
        <v>-4.691601887429897E-6</v>
      </c>
      <c r="BX597" s="33">
        <v>-1.162089396267163E-4</v>
      </c>
      <c r="BY597" s="33">
        <v>-3.5946497872640926E-5</v>
      </c>
      <c r="BZ597" s="33">
        <v>1.953425179990198E-5</v>
      </c>
      <c r="CA597" s="35">
        <v>4.3862304603798918E-3</v>
      </c>
      <c r="CB597" s="52">
        <v>3.1756098420876455E-6</v>
      </c>
      <c r="CC597" s="34">
        <v>3.8134377404741571E-6</v>
      </c>
      <c r="CD597" s="34"/>
      <c r="CE597" s="34">
        <v>1.2590087247488224E-4</v>
      </c>
      <c r="CF597" s="34">
        <v>6.2805965248546869E-6</v>
      </c>
      <c r="CG597" s="34">
        <v>9.2723560231044999E-6</v>
      </c>
      <c r="CH597" s="34">
        <v>-1.022449817161819E-4</v>
      </c>
      <c r="CI597" s="34">
        <v>-2.1982539962106529E-5</v>
      </c>
      <c r="CJ597" s="34">
        <v>3.3498209710436377E-5</v>
      </c>
      <c r="CK597" s="53">
        <v>4.4001944182904262E-3</v>
      </c>
      <c r="CL597" s="33">
        <v>0</v>
      </c>
      <c r="CM597" s="33">
        <f t="shared" si="565"/>
        <v>3.9174268141175528E-3</v>
      </c>
      <c r="CN597" s="33">
        <f t="shared" si="566"/>
        <v>1.9549655093715756E-3</v>
      </c>
      <c r="CO597" s="33">
        <f t="shared" si="567"/>
        <v>1.5953426268093818E-3</v>
      </c>
      <c r="CP597" s="33">
        <f t="shared" si="568"/>
        <v>1.6488298788275291E-3</v>
      </c>
      <c r="CQ597" s="33"/>
      <c r="CR597" s="33">
        <f t="shared" si="569"/>
        <v>1.1380518203720769E-3</v>
      </c>
      <c r="CS597" s="33">
        <f t="shared" si="570"/>
        <v>3.2975715778529313E-3</v>
      </c>
      <c r="CT597" s="33">
        <f t="shared" si="571"/>
        <v>3.5429156586239685E-3</v>
      </c>
      <c r="CU597" s="33">
        <f t="shared" si="572"/>
        <v>1.3005643792789456E-3</v>
      </c>
      <c r="CV597" s="33">
        <f t="shared" si="573"/>
        <v>1.879168521868424E-3</v>
      </c>
      <c r="CW597" s="33">
        <f t="shared" si="574"/>
        <v>2.7806270360426488E-3</v>
      </c>
      <c r="CX597" s="35">
        <f t="shared" si="575"/>
        <v>5.5961566969395804E-3</v>
      </c>
    </row>
    <row r="598" spans="1:102" x14ac:dyDescent="0.3">
      <c r="A598" s="21">
        <v>43343</v>
      </c>
      <c r="B598" s="22">
        <v>2901.52</v>
      </c>
      <c r="C598" s="23">
        <v>5117.1099999999997</v>
      </c>
      <c r="D598" s="23">
        <v>5730.8029999999999</v>
      </c>
      <c r="E598" s="23">
        <f t="shared" si="609"/>
        <v>5082.746080455915</v>
      </c>
      <c r="F598" s="23">
        <f>VLOOKUP($A598,Data!S$7:T$800,2,0)</f>
        <v>282.17864100000003</v>
      </c>
      <c r="G598" s="23">
        <f>VLOOKUP($A598,Data!V$7:Y$800,4,0)</f>
        <v>27.832098973780699</v>
      </c>
      <c r="H598" s="23" t="e">
        <f>VLOOKUP($A598,Data!P$7:Q$800,2,0)</f>
        <v>#N/A</v>
      </c>
      <c r="I598" s="23">
        <f>VLOOKUP($A598,Data!K$7:N$800,4,0)</f>
        <v>52.9994333412494</v>
      </c>
      <c r="J598" s="23">
        <f>VLOOKUP($A598,Data!AA$7:AB$800,2,0)</f>
        <v>517.05160000000001</v>
      </c>
      <c r="K598" s="23">
        <f>VLOOKUP($A598,Data!AD$7:AE$800,2,0)</f>
        <v>52.238199999999999</v>
      </c>
      <c r="L598" s="23">
        <f>VLOOKUP($A598,Data!AL$7:AO$800,4,0)</f>
        <v>279.53835065377177</v>
      </c>
      <c r="M598" s="23">
        <f>VLOOKUP($A598,Data!AG$7:AJ$800,4,0)</f>
        <v>28.212445445985054</v>
      </c>
      <c r="N598" s="23">
        <f>VLOOKUP($A598,Data!AQ$7:AU$800,5,0)</f>
        <v>28.380545408318294</v>
      </c>
      <c r="O598" s="24">
        <f>VLOOKUP($A598,Data!AQ$7:AW$800,7,0)</f>
        <v>28.319076586290816</v>
      </c>
      <c r="P598" s="32">
        <f t="shared" si="576"/>
        <v>1.3443037712890238E-4</v>
      </c>
      <c r="Q598" s="33">
        <f t="shared" si="563"/>
        <v>2.0523606056199739E-4</v>
      </c>
      <c r="R598" s="33">
        <f t="shared" si="564"/>
        <v>2.3649747759280082E-4</v>
      </c>
      <c r="S598" s="34">
        <f t="shared" si="577"/>
        <v>2.2118741252321605E-4</v>
      </c>
      <c r="T598" s="33">
        <f t="shared" si="578"/>
        <v>2.1878872297476093E-4</v>
      </c>
      <c r="U598" s="33">
        <f t="shared" si="551"/>
        <v>2.1932889984999093E-4</v>
      </c>
      <c r="V598" s="33" t="e">
        <f t="shared" si="552"/>
        <v>#N/A</v>
      </c>
      <c r="W598" s="33">
        <f t="shared" si="553"/>
        <v>0</v>
      </c>
      <c r="X598" s="33">
        <f t="shared" si="554"/>
        <v>2.3271951224468346E-4</v>
      </c>
      <c r="Y598" s="33">
        <f t="shared" si="555"/>
        <v>2.1827873811908205E-4</v>
      </c>
      <c r="Z598" s="33">
        <f t="shared" si="556"/>
        <v>2.2505799108785141E-4</v>
      </c>
      <c r="AA598" s="33">
        <f t="shared" si="557"/>
        <v>2.2674490511054302E-4</v>
      </c>
      <c r="AB598" s="33">
        <f t="shared" si="558"/>
        <v>2.1712779370153257E-4</v>
      </c>
      <c r="AC598" s="35">
        <f t="shared" si="559"/>
        <v>-2.787538438179471E-3</v>
      </c>
      <c r="AD598" s="32">
        <f t="shared" si="579"/>
        <v>1.3552662412763539E-5</v>
      </c>
      <c r="AE598" s="33">
        <f t="shared" si="580"/>
        <v>1.4092839287993542E-5</v>
      </c>
      <c r="AF598" s="33" t="e">
        <f t="shared" si="581"/>
        <v>#N/A</v>
      </c>
      <c r="AG598" s="33">
        <f t="shared" si="582"/>
        <v>-2.0523606056199739E-4</v>
      </c>
      <c r="AH598" s="33">
        <f t="shared" si="583"/>
        <v>2.7483451682686066E-5</v>
      </c>
      <c r="AI598" s="33">
        <f t="shared" si="584"/>
        <v>1.3042677557084659E-5</v>
      </c>
      <c r="AJ598" s="33">
        <f t="shared" si="585"/>
        <v>1.9821930525854015E-5</v>
      </c>
      <c r="AK598" s="33">
        <f t="shared" si="586"/>
        <v>2.1508844548545625E-5</v>
      </c>
      <c r="AL598" s="33">
        <f t="shared" si="587"/>
        <v>1.1891733139535177E-5</v>
      </c>
      <c r="AM598" s="35">
        <f t="shared" si="588"/>
        <v>-2.9927744987414684E-3</v>
      </c>
      <c r="AN598" s="52">
        <f t="shared" si="589"/>
        <v>-1.770875461803989E-5</v>
      </c>
      <c r="AO598" s="34">
        <f t="shared" si="590"/>
        <v>-1.7168577742809887E-5</v>
      </c>
      <c r="AP598" s="34" t="e">
        <f t="shared" si="591"/>
        <v>#N/A</v>
      </c>
      <c r="AQ598" s="34">
        <f t="shared" si="592"/>
        <v>-2.3649747759280082E-4</v>
      </c>
      <c r="AR598" s="34">
        <f t="shared" si="593"/>
        <v>-3.7779653481173625E-6</v>
      </c>
      <c r="AS598" s="34">
        <f t="shared" si="594"/>
        <v>-1.821873947371877E-5</v>
      </c>
      <c r="AT598" s="34">
        <f t="shared" si="595"/>
        <v>-1.1439486504949414E-5</v>
      </c>
      <c r="AU598" s="34">
        <f t="shared" si="596"/>
        <v>-9.7525724822578042E-6</v>
      </c>
      <c r="AV598" s="34">
        <f t="shared" si="597"/>
        <v>-1.9369683891268252E-5</v>
      </c>
      <c r="AW598" s="53">
        <f t="shared" si="598"/>
        <v>-3.0240359157722718E-3</v>
      </c>
      <c r="AX598" s="52">
        <f t="shared" si="599"/>
        <v>-2.3986895485439419E-6</v>
      </c>
      <c r="AY598" s="34">
        <f t="shared" si="600"/>
        <v>-1.858512673313939E-6</v>
      </c>
      <c r="AZ598" s="34" t="e">
        <f t="shared" si="601"/>
        <v>#N/A</v>
      </c>
      <c r="BA598" s="34">
        <f t="shared" si="602"/>
        <v>-2.2118741252330487E-4</v>
      </c>
      <c r="BB598" s="34">
        <f t="shared" si="603"/>
        <v>1.1532099721378586E-5</v>
      </c>
      <c r="BC598" s="34">
        <f t="shared" si="604"/>
        <v>-2.9086744042228219E-6</v>
      </c>
      <c r="BD598" s="34">
        <f t="shared" si="605"/>
        <v>3.870578564546534E-6</v>
      </c>
      <c r="BE598" s="34">
        <f t="shared" si="606"/>
        <v>5.5574925872381442E-6</v>
      </c>
      <c r="BF598" s="34">
        <f t="shared" si="607"/>
        <v>-4.0596188217723039E-6</v>
      </c>
      <c r="BG598" s="53">
        <f t="shared" si="608"/>
        <v>-3.0087258507027759E-3</v>
      </c>
      <c r="BH598" s="32">
        <v>1.3552662412763539E-5</v>
      </c>
      <c r="BI598" s="33">
        <v>1.4092839287993542E-5</v>
      </c>
      <c r="BJ598" s="33"/>
      <c r="BK598" s="33">
        <v>-2.0523606056199739E-4</v>
      </c>
      <c r="BL598" s="33">
        <v>2.7483451682686066E-5</v>
      </c>
      <c r="BM598" s="33">
        <v>1.3042677557084659E-5</v>
      </c>
      <c r="BN598" s="33">
        <v>1.9821930525854015E-5</v>
      </c>
      <c r="BO598" s="33">
        <v>2.1508844548545625E-5</v>
      </c>
      <c r="BP598" s="33">
        <v>1.1891733139535177E-5</v>
      </c>
      <c r="BQ598" s="35">
        <v>-2.9927744987414684E-3</v>
      </c>
      <c r="BR598" s="32">
        <v>-1.770875461803989E-5</v>
      </c>
      <c r="BS598" s="33">
        <v>-1.7168577742809887E-5</v>
      </c>
      <c r="BT598" s="33"/>
      <c r="BU598" s="33">
        <v>-2.3649747759280082E-4</v>
      </c>
      <c r="BV598" s="33">
        <v>-3.7779653481173625E-6</v>
      </c>
      <c r="BW598" s="33">
        <v>-1.821873947371877E-5</v>
      </c>
      <c r="BX598" s="33">
        <v>-1.1439486504949414E-5</v>
      </c>
      <c r="BY598" s="33">
        <v>-9.7525724822578042E-6</v>
      </c>
      <c r="BZ598" s="33">
        <v>-1.9369683891268252E-5</v>
      </c>
      <c r="CA598" s="35">
        <v>-3.0240359157722718E-3</v>
      </c>
      <c r="CB598" s="52">
        <v>-2.3986895485439419E-6</v>
      </c>
      <c r="CC598" s="34">
        <v>-1.858512673313939E-6</v>
      </c>
      <c r="CD598" s="34"/>
      <c r="CE598" s="34">
        <v>-2.2118741252330487E-4</v>
      </c>
      <c r="CF598" s="34">
        <v>1.1532099721378586E-5</v>
      </c>
      <c r="CG598" s="34">
        <v>-2.9086744042228219E-6</v>
      </c>
      <c r="CH598" s="34">
        <v>3.870578564546534E-6</v>
      </c>
      <c r="CI598" s="34">
        <v>5.5574925872381442E-6</v>
      </c>
      <c r="CJ598" s="34">
        <v>-4.0596188217723039E-6</v>
      </c>
      <c r="CK598" s="53">
        <v>-3.0087258507027759E-3</v>
      </c>
      <c r="CL598" s="33">
        <v>0</v>
      </c>
      <c r="CM598" s="33">
        <f t="shared" si="565"/>
        <v>3.8897003594859925E-3</v>
      </c>
      <c r="CN598" s="33">
        <f t="shared" si="566"/>
        <v>1.9413061979183244E-3</v>
      </c>
      <c r="CO598" s="33">
        <f t="shared" si="567"/>
        <v>1.5785025774772699E-3</v>
      </c>
      <c r="CP598" s="33">
        <f t="shared" si="568"/>
        <v>1.6313490559010102E-3</v>
      </c>
      <c r="CQ598" s="33"/>
      <c r="CR598" s="33">
        <f t="shared" si="569"/>
        <v>9.9817827443016149E-4</v>
      </c>
      <c r="CS598" s="33">
        <f t="shared" si="570"/>
        <v>3.2775828402766827E-3</v>
      </c>
      <c r="CT598" s="33">
        <f t="shared" si="571"/>
        <v>3.519915025128606E-3</v>
      </c>
      <c r="CU598" s="33">
        <f t="shared" si="572"/>
        <v>1.3894625684303108E-3</v>
      </c>
      <c r="CV598" s="33">
        <f t="shared" si="573"/>
        <v>1.8875690237192266E-3</v>
      </c>
      <c r="CW598" s="33">
        <f t="shared" si="574"/>
        <v>2.7333137045180145E-3</v>
      </c>
      <c r="CX598" s="35">
        <f t="shared" si="575"/>
        <v>1.1701542819284594E-3</v>
      </c>
    </row>
    <row r="599" spans="1:102" x14ac:dyDescent="0.3">
      <c r="A599" s="21">
        <v>43342</v>
      </c>
      <c r="B599" s="22">
        <v>2901.13</v>
      </c>
      <c r="C599" s="23">
        <v>5116.0600000000004</v>
      </c>
      <c r="D599" s="23">
        <v>5729.4480000000003</v>
      </c>
      <c r="E599" s="23">
        <f t="shared" si="609"/>
        <v>5081.6220896144923</v>
      </c>
      <c r="F599" s="23">
        <f>VLOOKUP($A599,Data!S$7:T$800,2,0)</f>
        <v>282.116917</v>
      </c>
      <c r="G599" s="23">
        <f>VLOOKUP($A599,Data!V$7:Y$800,4,0)</f>
        <v>27.825995928706423</v>
      </c>
      <c r="H599" s="23" t="e">
        <f>VLOOKUP($A599,Data!P$7:Q$800,2,0)</f>
        <v>#N/A</v>
      </c>
      <c r="I599" s="23">
        <f>VLOOKUP($A599,Data!K$7:N$800,4,0)</f>
        <v>52.9994333412494</v>
      </c>
      <c r="J599" s="23">
        <f>VLOOKUP($A599,Data!AA$7:AB$800,2,0)</f>
        <v>516.93129999999996</v>
      </c>
      <c r="K599" s="23">
        <f>VLOOKUP($A599,Data!AD$7:AE$800,2,0)</f>
        <v>52.226799999999997</v>
      </c>
      <c r="L599" s="23">
        <f>VLOOKUP($A599,Data!AL$7:AO$800,4,0)</f>
        <v>279.47545246988051</v>
      </c>
      <c r="M599" s="23">
        <f>VLOOKUP($A599,Data!AG$7:AJ$800,4,0)</f>
        <v>28.206049867884214</v>
      </c>
      <c r="N599" s="23">
        <f>VLOOKUP($A599,Data!AQ$7:AU$800,5,0)</f>
        <v>28.374384540805313</v>
      </c>
      <c r="O599" s="24">
        <f>VLOOKUP($A599,Data!AQ$7:AW$800,7,0)</f>
        <v>28.398237765639095</v>
      </c>
      <c r="P599" s="32">
        <f t="shared" si="576"/>
        <v>-4.4302754938161382E-3</v>
      </c>
      <c r="Q599" s="33">
        <f t="shared" si="563"/>
        <v>-4.3166531730708391E-3</v>
      </c>
      <c r="R599" s="33">
        <f t="shared" si="564"/>
        <v>-4.2665986328113137E-3</v>
      </c>
      <c r="S599" s="34">
        <f t="shared" si="577"/>
        <v>-4.2911501619620372E-3</v>
      </c>
      <c r="T599" s="33">
        <f t="shared" si="578"/>
        <v>-4.2916585556243003E-3</v>
      </c>
      <c r="U599" s="33">
        <f t="shared" si="551"/>
        <v>-4.2927049912110382E-3</v>
      </c>
      <c r="V599" s="33" t="e">
        <f t="shared" si="552"/>
        <v>#N/A</v>
      </c>
      <c r="W599" s="33">
        <f t="shared" si="553"/>
        <v>-4.3290043290042934E-3</v>
      </c>
      <c r="X599" s="33">
        <f t="shared" si="554"/>
        <v>-4.2693052478129934E-3</v>
      </c>
      <c r="Y599" s="33">
        <f t="shared" si="555"/>
        <v>-4.2649736418146622E-3</v>
      </c>
      <c r="Z599" s="33">
        <f t="shared" si="556"/>
        <v>-4.2909395214278945E-3</v>
      </c>
      <c r="AA599" s="33">
        <f t="shared" si="557"/>
        <v>-4.3271385129010076E-3</v>
      </c>
      <c r="AB599" s="33">
        <f t="shared" si="558"/>
        <v>-4.3032235036878363E-3</v>
      </c>
      <c r="AC599" s="35">
        <f t="shared" si="559"/>
        <v>-4.8449124614461381E-3</v>
      </c>
      <c r="AD599" s="32">
        <f t="shared" si="579"/>
        <v>2.4994617446538747E-5</v>
      </c>
      <c r="AE599" s="33">
        <f t="shared" si="580"/>
        <v>2.3948181859800854E-5</v>
      </c>
      <c r="AF599" s="33" t="e">
        <f t="shared" si="581"/>
        <v>#N/A</v>
      </c>
      <c r="AG599" s="33">
        <f t="shared" si="582"/>
        <v>-1.2351155933454372E-5</v>
      </c>
      <c r="AH599" s="33">
        <f t="shared" si="583"/>
        <v>4.7347925257845702E-5</v>
      </c>
      <c r="AI599" s="33">
        <f t="shared" si="584"/>
        <v>5.1679531256176858E-5</v>
      </c>
      <c r="AJ599" s="33">
        <f t="shared" si="585"/>
        <v>2.571365164294459E-5</v>
      </c>
      <c r="AK599" s="33">
        <f t="shared" si="586"/>
        <v>-1.0485339830168527E-5</v>
      </c>
      <c r="AL599" s="33">
        <f t="shared" si="587"/>
        <v>1.3429669383002718E-5</v>
      </c>
      <c r="AM599" s="35">
        <f t="shared" si="588"/>
        <v>-5.2825928837529901E-4</v>
      </c>
      <c r="AN599" s="52">
        <f t="shared" si="589"/>
        <v>-2.5059922812986635E-5</v>
      </c>
      <c r="AO599" s="34">
        <f t="shared" si="590"/>
        <v>-2.6106358399724527E-5</v>
      </c>
      <c r="AP599" s="34" t="e">
        <f t="shared" si="591"/>
        <v>#N/A</v>
      </c>
      <c r="AQ599" s="34">
        <f t="shared" si="592"/>
        <v>-6.2405696192979754E-5</v>
      </c>
      <c r="AR599" s="34">
        <f t="shared" si="593"/>
        <v>-2.7066150016796797E-6</v>
      </c>
      <c r="AS599" s="34">
        <f t="shared" si="594"/>
        <v>1.6249909966514764E-6</v>
      </c>
      <c r="AT599" s="34">
        <f t="shared" si="595"/>
        <v>-2.4340888616580791E-5</v>
      </c>
      <c r="AU599" s="34">
        <f t="shared" si="596"/>
        <v>-6.0539880089693909E-5</v>
      </c>
      <c r="AV599" s="34">
        <f t="shared" si="597"/>
        <v>-3.6624870876522664E-5</v>
      </c>
      <c r="AW599" s="53">
        <f t="shared" si="598"/>
        <v>-5.7831382863482439E-4</v>
      </c>
      <c r="AX599" s="52">
        <f t="shared" si="599"/>
        <v>-5.0839366239063821E-7</v>
      </c>
      <c r="AY599" s="34">
        <f t="shared" si="600"/>
        <v>-1.5548292491285309E-6</v>
      </c>
      <c r="AZ599" s="34" t="e">
        <f t="shared" si="601"/>
        <v>#N/A</v>
      </c>
      <c r="BA599" s="34">
        <f t="shared" si="602"/>
        <v>-3.7854167042383757E-5</v>
      </c>
      <c r="BB599" s="34">
        <f t="shared" si="603"/>
        <v>2.1844914148916317E-5</v>
      </c>
      <c r="BC599" s="34">
        <f t="shared" si="604"/>
        <v>2.6176520147247473E-5</v>
      </c>
      <c r="BD599" s="34">
        <f t="shared" si="605"/>
        <v>2.1064053401520511E-7</v>
      </c>
      <c r="BE599" s="34">
        <f t="shared" si="606"/>
        <v>-3.5988350939097913E-5</v>
      </c>
      <c r="BF599" s="34">
        <f t="shared" si="607"/>
        <v>-1.2073341725926667E-5</v>
      </c>
      <c r="BG599" s="53">
        <f t="shared" si="608"/>
        <v>-5.5376229948422839E-4</v>
      </c>
      <c r="BH599" s="32">
        <v>2.4994617446538747E-5</v>
      </c>
      <c r="BI599" s="33">
        <v>2.3948181859800854E-5</v>
      </c>
      <c r="BJ599" s="33"/>
      <c r="BK599" s="33">
        <v>-1.2351155933454372E-5</v>
      </c>
      <c r="BL599" s="33">
        <v>4.7347925257845702E-5</v>
      </c>
      <c r="BM599" s="33">
        <v>5.1679531256176858E-5</v>
      </c>
      <c r="BN599" s="33">
        <v>2.571365164294459E-5</v>
      </c>
      <c r="BO599" s="33">
        <v>-1.0485339830168527E-5</v>
      </c>
      <c r="BP599" s="33">
        <v>1.3429669383002718E-5</v>
      </c>
      <c r="BQ599" s="35">
        <v>-5.2825928837529901E-4</v>
      </c>
      <c r="BR599" s="32">
        <v>-2.5059922812986635E-5</v>
      </c>
      <c r="BS599" s="33">
        <v>-2.6106358399724527E-5</v>
      </c>
      <c r="BT599" s="33"/>
      <c r="BU599" s="33">
        <v>-6.2405696192979754E-5</v>
      </c>
      <c r="BV599" s="33">
        <v>-2.7066150016796797E-6</v>
      </c>
      <c r="BW599" s="33">
        <v>1.6249909966514764E-6</v>
      </c>
      <c r="BX599" s="33">
        <v>-2.4340888616580791E-5</v>
      </c>
      <c r="BY599" s="33">
        <v>-6.0539880089693909E-5</v>
      </c>
      <c r="BZ599" s="33">
        <v>-3.6624870876522664E-5</v>
      </c>
      <c r="CA599" s="35">
        <v>-5.7831382863482439E-4</v>
      </c>
      <c r="CB599" s="52">
        <v>-5.0839366239063821E-7</v>
      </c>
      <c r="CC599" s="34">
        <v>-1.5548292491285309E-6</v>
      </c>
      <c r="CD599" s="34"/>
      <c r="CE599" s="34">
        <v>-3.7854167042383757E-5</v>
      </c>
      <c r="CF599" s="34">
        <v>2.1844914148916317E-5</v>
      </c>
      <c r="CG599" s="34">
        <v>2.6176520147247473E-5</v>
      </c>
      <c r="CH599" s="34">
        <v>2.1064053401520511E-7</v>
      </c>
      <c r="CI599" s="34">
        <v>-3.5988350939097913E-5</v>
      </c>
      <c r="CJ599" s="34">
        <v>-1.2073341725926667E-5</v>
      </c>
      <c r="CK599" s="53">
        <v>-5.5376229948422839E-4</v>
      </c>
      <c r="CL599" s="33">
        <v>0</v>
      </c>
      <c r="CM599" s="33">
        <f t="shared" si="565"/>
        <v>3.8583247651586827E-3</v>
      </c>
      <c r="CN599" s="33">
        <f t="shared" si="566"/>
        <v>1.9253274138044674E-3</v>
      </c>
      <c r="CO599" s="33">
        <f t="shared" si="567"/>
        <v>1.5649314913521728E-3</v>
      </c>
      <c r="CP599" s="33">
        <f t="shared" si="568"/>
        <v>1.6172363216031549E-3</v>
      </c>
      <c r="CQ599" s="33"/>
      <c r="CR599" s="33">
        <f t="shared" si="569"/>
        <v>1.2036191971687149E-3</v>
      </c>
      <c r="CS599" s="33">
        <f t="shared" si="570"/>
        <v>3.2500157247099537E-3</v>
      </c>
      <c r="CT599" s="33">
        <f t="shared" si="571"/>
        <v>3.5068292947915136E-3</v>
      </c>
      <c r="CU599" s="33">
        <f t="shared" si="572"/>
        <v>1.3696175623509887E-3</v>
      </c>
      <c r="CV599" s="33">
        <f t="shared" si="573"/>
        <v>1.8660244648607272E-3</v>
      </c>
      <c r="CW599" s="33">
        <f t="shared" si="574"/>
        <v>2.7213920560624771E-3</v>
      </c>
      <c r="CX599" s="35">
        <f t="shared" si="575"/>
        <v>4.1748063717581552E-3</v>
      </c>
    </row>
    <row r="600" spans="1:102" x14ac:dyDescent="0.3">
      <c r="A600" s="21">
        <v>43341</v>
      </c>
      <c r="B600" s="22">
        <v>2914.04</v>
      </c>
      <c r="C600" s="23">
        <v>5138.24</v>
      </c>
      <c r="D600" s="23">
        <v>5753.9979999999996</v>
      </c>
      <c r="E600" s="23">
        <f t="shared" si="609"/>
        <v>5103.5220691681798</v>
      </c>
      <c r="F600" s="23">
        <f>VLOOKUP($A600,Data!S$7:T$800,2,0)</f>
        <v>283.33288499999998</v>
      </c>
      <c r="G600" s="23">
        <f>VLOOKUP($A600,Data!V$7:Y$800,4,0)</f>
        <v>27.945959689349074</v>
      </c>
      <c r="H600" s="23" t="e">
        <f>VLOOKUP($A600,Data!P$7:Q$800,2,0)</f>
        <v>#N/A</v>
      </c>
      <c r="I600" s="23">
        <f>VLOOKUP($A600,Data!K$7:N$800,4,0)</f>
        <v>53.229865660124396</v>
      </c>
      <c r="J600" s="23">
        <f>VLOOKUP($A600,Data!AA$7:AB$800,2,0)</f>
        <v>519.14769999999999</v>
      </c>
      <c r="K600" s="23">
        <f>VLOOKUP($A600,Data!AD$7:AE$800,2,0)</f>
        <v>52.450499999999998</v>
      </c>
      <c r="L600" s="23">
        <f>VLOOKUP($A600,Data!AL$7:AO$800,4,0)</f>
        <v>280.67983265669488</v>
      </c>
      <c r="M600" s="23">
        <f>VLOOKUP($A600,Data!AG$7:AJ$800,4,0)</f>
        <v>28.328631781483665</v>
      </c>
      <c r="N600" s="23">
        <f>VLOOKUP($A600,Data!AQ$7:AU$800,5,0)</f>
        <v>28.497013559338772</v>
      </c>
      <c r="O600" s="24">
        <f>VLOOKUP($A600,Data!AQ$7:AW$800,7,0)</f>
        <v>28.536494583854402</v>
      </c>
      <c r="P600" s="32">
        <f t="shared" si="576"/>
        <v>5.7014274275932753E-3</v>
      </c>
      <c r="Q600" s="33">
        <f t="shared" si="563"/>
        <v>5.7626056999686703E-3</v>
      </c>
      <c r="R600" s="33">
        <f t="shared" si="564"/>
        <v>5.7875630496524444E-3</v>
      </c>
      <c r="S600" s="34">
        <f t="shared" si="577"/>
        <v>5.7746427063435687E-3</v>
      </c>
      <c r="T600" s="33">
        <f t="shared" si="578"/>
        <v>5.7711928658210621E-3</v>
      </c>
      <c r="U600" s="33">
        <f t="shared" si="551"/>
        <v>5.7707141557541419E-3</v>
      </c>
      <c r="V600" s="33" t="e">
        <f t="shared" si="552"/>
        <v>#N/A</v>
      </c>
      <c r="W600" s="33">
        <f t="shared" si="553"/>
        <v>5.8055152394773657E-3</v>
      </c>
      <c r="X600" s="33">
        <f t="shared" si="554"/>
        <v>5.7842294116519088E-3</v>
      </c>
      <c r="Y600" s="33">
        <f t="shared" si="555"/>
        <v>5.7757246981262611E-3</v>
      </c>
      <c r="Z600" s="33">
        <f t="shared" si="556"/>
        <v>5.7570577378076582E-3</v>
      </c>
      <c r="AA600" s="33">
        <f t="shared" si="557"/>
        <v>5.8214547443824483E-3</v>
      </c>
      <c r="AB600" s="33">
        <f t="shared" si="558"/>
        <v>5.7739416546120914E-3</v>
      </c>
      <c r="AC600" s="35">
        <f t="shared" si="559"/>
        <v>8.8986239265849143E-3</v>
      </c>
      <c r="AD600" s="32">
        <f t="shared" si="579"/>
        <v>8.5871658523917205E-6</v>
      </c>
      <c r="AE600" s="33">
        <f t="shared" si="580"/>
        <v>8.1084557854715911E-6</v>
      </c>
      <c r="AF600" s="33" t="e">
        <f t="shared" si="581"/>
        <v>#N/A</v>
      </c>
      <c r="AG600" s="33">
        <f t="shared" si="582"/>
        <v>4.290953950869536E-5</v>
      </c>
      <c r="AH600" s="33">
        <f t="shared" si="583"/>
        <v>2.1623711683238511E-5</v>
      </c>
      <c r="AI600" s="33">
        <f t="shared" si="584"/>
        <v>1.3118998157590767E-5</v>
      </c>
      <c r="AJ600" s="33">
        <f t="shared" si="585"/>
        <v>-5.5479621610121654E-6</v>
      </c>
      <c r="AK600" s="33">
        <f t="shared" si="586"/>
        <v>5.8849044413777918E-5</v>
      </c>
      <c r="AL600" s="33">
        <f t="shared" si="587"/>
        <v>1.1335954643421076E-5</v>
      </c>
      <c r="AM600" s="35">
        <f t="shared" si="588"/>
        <v>3.136018226616244E-3</v>
      </c>
      <c r="AN600" s="52">
        <f t="shared" si="589"/>
        <v>-1.6370183831382334E-5</v>
      </c>
      <c r="AO600" s="34">
        <f t="shared" si="590"/>
        <v>-1.6848893898302464E-5</v>
      </c>
      <c r="AP600" s="34" t="e">
        <f t="shared" si="591"/>
        <v>#N/A</v>
      </c>
      <c r="AQ600" s="34">
        <f t="shared" si="592"/>
        <v>1.7952189824921305E-5</v>
      </c>
      <c r="AR600" s="34">
        <f t="shared" si="593"/>
        <v>-3.3336380005355437E-6</v>
      </c>
      <c r="AS600" s="34">
        <f t="shared" si="594"/>
        <v>-1.1838351526183288E-5</v>
      </c>
      <c r="AT600" s="34">
        <f t="shared" si="595"/>
        <v>-3.050531184478622E-5</v>
      </c>
      <c r="AU600" s="34">
        <f t="shared" si="596"/>
        <v>3.3891694730003863E-5</v>
      </c>
      <c r="AV600" s="34">
        <f t="shared" si="597"/>
        <v>-1.3621395040352979E-5</v>
      </c>
      <c r="AW600" s="53">
        <f t="shared" si="598"/>
        <v>3.1110608769324699E-3</v>
      </c>
      <c r="AX600" s="52">
        <f t="shared" si="599"/>
        <v>-3.4498405225846795E-6</v>
      </c>
      <c r="AY600" s="34">
        <f t="shared" si="600"/>
        <v>-3.928550589504809E-6</v>
      </c>
      <c r="AZ600" s="34" t="e">
        <f t="shared" si="601"/>
        <v>#N/A</v>
      </c>
      <c r="BA600" s="34">
        <f t="shared" si="602"/>
        <v>3.087253313371896E-5</v>
      </c>
      <c r="BB600" s="34">
        <f t="shared" si="603"/>
        <v>9.5867053082621112E-6</v>
      </c>
      <c r="BC600" s="34">
        <f t="shared" si="604"/>
        <v>1.0819917826143666E-6</v>
      </c>
      <c r="BD600" s="34">
        <f t="shared" si="605"/>
        <v>-1.7584968535988565E-5</v>
      </c>
      <c r="BE600" s="34">
        <f t="shared" si="606"/>
        <v>4.6812038038801518E-5</v>
      </c>
      <c r="BF600" s="34">
        <f t="shared" si="607"/>
        <v>-7.0105173155532441E-7</v>
      </c>
      <c r="BG600" s="53">
        <f t="shared" si="608"/>
        <v>3.1239812202412676E-3</v>
      </c>
      <c r="BH600" s="32">
        <v>8.5871658523917205E-6</v>
      </c>
      <c r="BI600" s="33">
        <v>8.1084557854715911E-6</v>
      </c>
      <c r="BJ600" s="33"/>
      <c r="BK600" s="33">
        <v>4.290953950869536E-5</v>
      </c>
      <c r="BL600" s="33">
        <v>2.1623711683238511E-5</v>
      </c>
      <c r="BM600" s="33">
        <v>1.3118998157590767E-5</v>
      </c>
      <c r="BN600" s="33">
        <v>-5.5479621610121654E-6</v>
      </c>
      <c r="BO600" s="33">
        <v>5.8849044413777918E-5</v>
      </c>
      <c r="BP600" s="33">
        <v>1.1335954643421076E-5</v>
      </c>
      <c r="BQ600" s="35">
        <v>3.136018226616244E-3</v>
      </c>
      <c r="BR600" s="32">
        <v>-1.6370183831382334E-5</v>
      </c>
      <c r="BS600" s="33">
        <v>-1.6848893898302464E-5</v>
      </c>
      <c r="BT600" s="33"/>
      <c r="BU600" s="33">
        <v>1.7952189824921305E-5</v>
      </c>
      <c r="BV600" s="33">
        <v>-3.3336380005355437E-6</v>
      </c>
      <c r="BW600" s="33">
        <v>-1.1838351526183288E-5</v>
      </c>
      <c r="BX600" s="33">
        <v>-3.050531184478622E-5</v>
      </c>
      <c r="BY600" s="33">
        <v>3.3891694730003863E-5</v>
      </c>
      <c r="BZ600" s="33">
        <v>-1.3621395040352979E-5</v>
      </c>
      <c r="CA600" s="35">
        <v>3.1110608769324699E-3</v>
      </c>
      <c r="CB600" s="52">
        <v>-3.4498405225846795E-6</v>
      </c>
      <c r="CC600" s="34">
        <v>-3.928550589504809E-6</v>
      </c>
      <c r="CD600" s="34"/>
      <c r="CE600" s="34">
        <v>3.087253313371896E-5</v>
      </c>
      <c r="CF600" s="34">
        <v>9.5867053082621112E-6</v>
      </c>
      <c r="CG600" s="34">
        <v>1.0819917826143666E-6</v>
      </c>
      <c r="CH600" s="34">
        <v>-1.7584968535988565E-5</v>
      </c>
      <c r="CI600" s="34">
        <v>4.6812038038801518E-5</v>
      </c>
      <c r="CJ600" s="34">
        <v>-7.0105173155532441E-7</v>
      </c>
      <c r="CK600" s="53">
        <v>3.1239812202412676E-3</v>
      </c>
      <c r="CL600" s="33">
        <v>0</v>
      </c>
      <c r="CM600" s="33">
        <f t="shared" si="565"/>
        <v>3.8078617929788727E-3</v>
      </c>
      <c r="CN600" s="33">
        <f t="shared" si="566"/>
        <v>1.8996651805531783E-3</v>
      </c>
      <c r="CO600" s="33">
        <f t="shared" si="567"/>
        <v>1.5397898597435677E-3</v>
      </c>
      <c r="CP600" s="33">
        <f t="shared" si="568"/>
        <v>1.5931459972182704E-3</v>
      </c>
      <c r="CQ600" s="33"/>
      <c r="CR600" s="33">
        <f t="shared" si="569"/>
        <v>1.2160389845039532E-3</v>
      </c>
      <c r="CS600" s="33">
        <f t="shared" si="570"/>
        <v>3.2023102487115374E-3</v>
      </c>
      <c r="CT600" s="33">
        <f t="shared" si="571"/>
        <v>3.4547464000682648E-3</v>
      </c>
      <c r="CU600" s="33">
        <f t="shared" si="572"/>
        <v>1.3437577298620607E-3</v>
      </c>
      <c r="CV600" s="33">
        <f t="shared" si="573"/>
        <v>1.8765750243241452E-3</v>
      </c>
      <c r="CW600" s="33">
        <f t="shared" si="574"/>
        <v>2.7078676407021884E-3</v>
      </c>
      <c r="CX600" s="35">
        <f t="shared" si="575"/>
        <v>4.7078536075719768E-3</v>
      </c>
    </row>
    <row r="601" spans="1:102" x14ac:dyDescent="0.3">
      <c r="A601" s="21">
        <v>43340</v>
      </c>
      <c r="B601" s="22">
        <v>2897.52</v>
      </c>
      <c r="C601" s="23">
        <v>5108.8</v>
      </c>
      <c r="D601" s="23">
        <v>5720.8879999999999</v>
      </c>
      <c r="E601" s="23">
        <f t="shared" si="609"/>
        <v>5074.2202601525087</v>
      </c>
      <c r="F601" s="23">
        <f>VLOOKUP($A601,Data!S$7:T$800,2,0)</f>
        <v>281.70709900000003</v>
      </c>
      <c r="G601" s="23">
        <f>VLOOKUP($A601,Data!V$7:Y$800,4,0)</f>
        <v>27.785616836941774</v>
      </c>
      <c r="H601" s="23" t="e">
        <f>VLOOKUP($A601,Data!P$7:Q$800,2,0)</f>
        <v>#N/A</v>
      </c>
      <c r="I601" s="23">
        <f>VLOOKUP($A601,Data!K$7:N$800,4,0)</f>
        <v>52.922622568291068</v>
      </c>
      <c r="J601" s="23">
        <f>VLOOKUP($A601,Data!AA$7:AB$800,2,0)</f>
        <v>516.16210000000001</v>
      </c>
      <c r="K601" s="23">
        <f>VLOOKUP($A601,Data!AD$7:AE$800,2,0)</f>
        <v>52.149299999999997</v>
      </c>
      <c r="L601" s="23">
        <f>VLOOKUP($A601,Data!AL$7:AO$800,4,0)</f>
        <v>279.07319217626184</v>
      </c>
      <c r="M601" s="23">
        <f>VLOOKUP($A601,Data!AG$7:AJ$800,4,0)</f>
        <v>28.164672415625745</v>
      </c>
      <c r="N601" s="23">
        <f>VLOOKUP($A601,Data!AQ$7:AU$800,5,0)</f>
        <v>28.333418056604209</v>
      </c>
      <c r="O601" s="24">
        <f>VLOOKUP($A601,Data!AQ$7:AW$800,7,0)</f>
        <v>28.284798796525003</v>
      </c>
      <c r="P601" s="32">
        <f t="shared" si="576"/>
        <v>2.6926821185191407E-4</v>
      </c>
      <c r="Q601" s="33">
        <f t="shared" si="563"/>
        <v>2.7607055658562807E-4</v>
      </c>
      <c r="R601" s="33">
        <f t="shared" si="564"/>
        <v>2.7730656643076834E-4</v>
      </c>
      <c r="S601" s="34">
        <f t="shared" si="577"/>
        <v>2.7610081324394022E-4</v>
      </c>
      <c r="T601" s="33">
        <f t="shared" si="578"/>
        <v>8.0386750467436041E-3</v>
      </c>
      <c r="U601" s="33">
        <f t="shared" si="551"/>
        <v>8.0397526235325145E-3</v>
      </c>
      <c r="V601" s="33" t="e">
        <f t="shared" si="552"/>
        <v>#N/A</v>
      </c>
      <c r="W601" s="33">
        <f t="shared" si="553"/>
        <v>3.6297640653337737E-4</v>
      </c>
      <c r="X601" s="33">
        <f t="shared" si="554"/>
        <v>2.7498923491742211E-4</v>
      </c>
      <c r="Y601" s="33">
        <f t="shared" si="555"/>
        <v>8.029551222699105E-3</v>
      </c>
      <c r="Z601" s="33">
        <f t="shared" si="556"/>
        <v>2.8154916750278147E-4</v>
      </c>
      <c r="AA601" s="33">
        <f t="shared" si="557"/>
        <v>8.004411443395254E-3</v>
      </c>
      <c r="AB601" s="33">
        <f t="shared" si="558"/>
        <v>2.8562500990081396E-4</v>
      </c>
      <c r="AC601" s="35">
        <f t="shared" si="559"/>
        <v>-2.1832255916804932E-3</v>
      </c>
      <c r="AD601" s="32">
        <f t="shared" si="579"/>
        <v>1.004109838809164E-5</v>
      </c>
      <c r="AE601" s="33">
        <f t="shared" si="580"/>
        <v>1.1118675177002046E-5</v>
      </c>
      <c r="AF601" s="33" t="e">
        <f t="shared" si="581"/>
        <v>#N/A</v>
      </c>
      <c r="AG601" s="33">
        <f t="shared" si="582"/>
        <v>8.6905849947749303E-5</v>
      </c>
      <c r="AH601" s="33">
        <f t="shared" si="583"/>
        <v>-1.081321668205959E-6</v>
      </c>
      <c r="AI601" s="33">
        <f t="shared" si="584"/>
        <v>9.1727434359256677E-7</v>
      </c>
      <c r="AJ601" s="33">
        <f t="shared" si="585"/>
        <v>5.4786109171534036E-6</v>
      </c>
      <c r="AK601" s="33">
        <f t="shared" si="586"/>
        <v>-2.4222504960258462E-5</v>
      </c>
      <c r="AL601" s="33">
        <f t="shared" si="587"/>
        <v>9.5544533151858957E-6</v>
      </c>
      <c r="AM601" s="35">
        <f t="shared" si="588"/>
        <v>-2.4592961482661213E-3</v>
      </c>
      <c r="AN601" s="52">
        <f t="shared" si="589"/>
        <v>-2.5822608901160393E-5</v>
      </c>
      <c r="AO601" s="34">
        <f t="shared" si="590"/>
        <v>-2.4745032112249987E-5</v>
      </c>
      <c r="AP601" s="34" t="e">
        <f t="shared" si="591"/>
        <v>#N/A</v>
      </c>
      <c r="AQ601" s="34">
        <f t="shared" si="592"/>
        <v>8.5669840102609029E-5</v>
      </c>
      <c r="AR601" s="34">
        <f t="shared" si="593"/>
        <v>-2.3173315133462324E-6</v>
      </c>
      <c r="AS601" s="34">
        <f t="shared" si="594"/>
        <v>-3.4946432945659467E-5</v>
      </c>
      <c r="AT601" s="34">
        <f t="shared" si="595"/>
        <v>4.2426010720131302E-6</v>
      </c>
      <c r="AU601" s="34">
        <f t="shared" si="596"/>
        <v>-6.0086212249510496E-5</v>
      </c>
      <c r="AV601" s="34">
        <f t="shared" si="597"/>
        <v>8.3184434700456222E-6</v>
      </c>
      <c r="AW601" s="53">
        <f t="shared" si="598"/>
        <v>-2.4605321581112616E-3</v>
      </c>
      <c r="AX601" s="52">
        <f t="shared" si="599"/>
        <v>-7.4067266273569743E-6</v>
      </c>
      <c r="AY601" s="34">
        <f t="shared" si="600"/>
        <v>-6.3291498384465683E-6</v>
      </c>
      <c r="AZ601" s="34" t="e">
        <f t="shared" si="601"/>
        <v>#N/A</v>
      </c>
      <c r="BA601" s="34">
        <f t="shared" si="602"/>
        <v>8.6875593289459374E-5</v>
      </c>
      <c r="BB601" s="34">
        <f t="shared" si="603"/>
        <v>-1.1115783264958878E-6</v>
      </c>
      <c r="BC601" s="34">
        <f t="shared" si="604"/>
        <v>-1.6530550671856048E-5</v>
      </c>
      <c r="BD601" s="34">
        <f t="shared" si="605"/>
        <v>5.4483542588634748E-6</v>
      </c>
      <c r="BE601" s="34">
        <f t="shared" si="606"/>
        <v>-4.1670329975707077E-5</v>
      </c>
      <c r="BF601" s="34">
        <f t="shared" si="607"/>
        <v>9.5241966568959668E-6</v>
      </c>
      <c r="BG601" s="53">
        <f t="shared" si="608"/>
        <v>-2.4593264049244112E-3</v>
      </c>
      <c r="BH601" s="32">
        <v>1.004109838809164E-5</v>
      </c>
      <c r="BI601" s="33">
        <v>1.1118675177002046E-5</v>
      </c>
      <c r="BJ601" s="33"/>
      <c r="BK601" s="33">
        <v>8.6905849947749303E-5</v>
      </c>
      <c r="BL601" s="33">
        <v>-1.081321668205959E-6</v>
      </c>
      <c r="BM601" s="33">
        <v>9.1727434359256677E-7</v>
      </c>
      <c r="BN601" s="33">
        <v>5.4786109171534036E-6</v>
      </c>
      <c r="BO601" s="33">
        <v>-2.4222504960258462E-5</v>
      </c>
      <c r="BP601" s="33">
        <v>9.5544533151858957E-6</v>
      </c>
      <c r="BQ601" s="35">
        <v>-2.4592961482661213E-3</v>
      </c>
      <c r="BR601" s="32">
        <v>-2.5822608901160393E-5</v>
      </c>
      <c r="BS601" s="33">
        <v>-2.4745032112249987E-5</v>
      </c>
      <c r="BT601" s="33"/>
      <c r="BU601" s="33">
        <v>8.5669840102609029E-5</v>
      </c>
      <c r="BV601" s="33">
        <v>-2.3173315133462324E-6</v>
      </c>
      <c r="BW601" s="33">
        <v>-3.4946432945659467E-5</v>
      </c>
      <c r="BX601" s="33">
        <v>4.2426010720131302E-6</v>
      </c>
      <c r="BY601" s="33">
        <v>-6.0086212249510496E-5</v>
      </c>
      <c r="BZ601" s="33">
        <v>8.3184434700456222E-6</v>
      </c>
      <c r="CA601" s="35">
        <v>-2.4605321581112616E-3</v>
      </c>
      <c r="CB601" s="52">
        <v>-7.4067266273569743E-6</v>
      </c>
      <c r="CC601" s="34">
        <v>-6.3291498384465683E-6</v>
      </c>
      <c r="CD601" s="34"/>
      <c r="CE601" s="34">
        <v>8.6875593289459374E-5</v>
      </c>
      <c r="CF601" s="34">
        <v>-1.1115783264958878E-6</v>
      </c>
      <c r="CG601" s="34">
        <v>-1.6530550671856048E-5</v>
      </c>
      <c r="CH601" s="34">
        <v>5.4483542588634748E-6</v>
      </c>
      <c r="CI601" s="34">
        <v>-4.1670329975707077E-5</v>
      </c>
      <c r="CJ601" s="34">
        <v>9.5241966568959668E-6</v>
      </c>
      <c r="CK601" s="53">
        <v>-2.4593264049244112E-3</v>
      </c>
      <c r="CL601" s="33">
        <v>0</v>
      </c>
      <c r="CM601" s="33">
        <f t="shared" si="565"/>
        <v>3.7829535670848013E-3</v>
      </c>
      <c r="CN601" s="33">
        <f t="shared" si="566"/>
        <v>1.8876745495062242E-3</v>
      </c>
      <c r="CO601" s="33">
        <f t="shared" si="567"/>
        <v>1.5312388211532468E-3</v>
      </c>
      <c r="CP601" s="33">
        <f t="shared" si="568"/>
        <v>1.585071220705947E-3</v>
      </c>
      <c r="CQ601" s="33"/>
      <c r="CR601" s="33">
        <f t="shared" si="569"/>
        <v>1.1733252406131989E-3</v>
      </c>
      <c r="CS601" s="33">
        <f t="shared" si="570"/>
        <v>3.1807420466234415E-3</v>
      </c>
      <c r="CT601" s="33">
        <f t="shared" si="571"/>
        <v>3.4416576759659367E-3</v>
      </c>
      <c r="CU601" s="33">
        <f t="shared" si="572"/>
        <v>1.3492813473550136E-3</v>
      </c>
      <c r="CV601" s="33">
        <f t="shared" si="573"/>
        <v>1.8179567886695835E-3</v>
      </c>
      <c r="CW601" s="33">
        <f t="shared" si="574"/>
        <v>2.6965662434026427E-3</v>
      </c>
      <c r="CX601" s="35">
        <f t="shared" si="575"/>
        <v>1.5848617958917899E-3</v>
      </c>
    </row>
    <row r="602" spans="1:102" x14ac:dyDescent="0.3">
      <c r="A602" s="21">
        <v>43339</v>
      </c>
      <c r="B602" s="22">
        <v>2896.74</v>
      </c>
      <c r="C602" s="23">
        <v>5107.3900000000003</v>
      </c>
      <c r="D602" s="23">
        <v>5719.3019999999997</v>
      </c>
      <c r="E602" s="23">
        <f t="shared" si="609"/>
        <v>5072.8196505215601</v>
      </c>
      <c r="F602" s="23" t="e">
        <f>VLOOKUP($A602,Data!S$7:T$800,2,0)</f>
        <v>#N/A</v>
      </c>
      <c r="G602" s="23" t="e">
        <f>VLOOKUP($A602,Data!V$7:Y$800,4,0)</f>
        <v>#N/A</v>
      </c>
      <c r="H602" s="23" t="e">
        <f>VLOOKUP($A602,Data!P$7:Q$800,2,0)</f>
        <v>#N/A</v>
      </c>
      <c r="I602" s="23">
        <f>VLOOKUP($A602,Data!K$7:N$800,4,0)</f>
        <v>52.90341987505149</v>
      </c>
      <c r="J602" s="23">
        <f>VLOOKUP($A602,Data!AA$7:AB$800,2,0)</f>
        <v>516.02020000000005</v>
      </c>
      <c r="K602" s="23" t="e">
        <f>VLOOKUP($A602,Data!AD$7:AE$800,2,0)</f>
        <v>#N/A</v>
      </c>
      <c r="L602" s="23">
        <f>VLOOKUP($A602,Data!AL$7:AO$800,4,0)</f>
        <v>278.99464146721903</v>
      </c>
      <c r="M602" s="23" t="e">
        <f>VLOOKUP($A602,Data!AG$7:AJ$800,4,0)</f>
        <v>#N/A</v>
      </c>
      <c r="N602" s="23">
        <f>VLOOKUP($A602,Data!AQ$7:AU$800,5,0)</f>
        <v>28.32532763461813</v>
      </c>
      <c r="O602" s="24">
        <f>VLOOKUP($A602,Data!AQ$7:AW$800,7,0)</f>
        <v>28.346686006854497</v>
      </c>
      <c r="P602" s="32">
        <f t="shared" si="576"/>
        <v>7.670392285776817E-3</v>
      </c>
      <c r="Q602" s="33">
        <f t="shared" si="563"/>
        <v>7.7504237279775179E-3</v>
      </c>
      <c r="R602" s="33">
        <f t="shared" si="564"/>
        <v>7.7850322486514578E-3</v>
      </c>
      <c r="S602" s="34">
        <f t="shared" si="577"/>
        <v>7.7678362542202613E-3</v>
      </c>
      <c r="T602" s="33" t="e">
        <f t="shared" si="578"/>
        <v>#N/A</v>
      </c>
      <c r="U602" s="33" t="e">
        <f t="shared" ref="U602:U665" si="610">G602/IFERROR(G603,IFERROR(G604,G605))-1</f>
        <v>#N/A</v>
      </c>
      <c r="V602" s="33" t="e">
        <f t="shared" ref="V602:V665" si="611">H602/IFERROR(H603,IFERROR(H604,H605))-1</f>
        <v>#N/A</v>
      </c>
      <c r="W602" s="33">
        <f t="shared" ref="W602:W665" si="612">I602/IFERROR(I603,IFERROR(I604,I605))-1</f>
        <v>7.6810534016094056E-3</v>
      </c>
      <c r="X602" s="33">
        <f t="shared" ref="X602:X665" si="613">J602/IFERROR(J603,IFERROR(J604,J605))-1</f>
        <v>7.7799126078097469E-3</v>
      </c>
      <c r="Y602" s="33" t="e">
        <f t="shared" ref="Y602:Y665" si="614">K602/IFERROR(K603,IFERROR(K604,K605))-1</f>
        <v>#N/A</v>
      </c>
      <c r="Z602" s="33">
        <f t="shared" ref="Z602:Z665" si="615">L602/IFERROR(L603,IFERROR(L604,L605))-1</f>
        <v>7.7432423526635485E-3</v>
      </c>
      <c r="AA602" s="33" t="e">
        <f t="shared" ref="AA602:AA665" si="616">M602/IFERROR(M603,IFERROR(M604,M605))-1</f>
        <v>#N/A</v>
      </c>
      <c r="AB602" s="33">
        <f t="shared" ref="AB602:AB665" si="617">N602/IFERROR(N603,IFERROR(N604,N605))-1</f>
        <v>7.7878835208378128E-3</v>
      </c>
      <c r="AC602" s="35">
        <f t="shared" ref="AC602:AC665" si="618">O602/IFERROR(O603,IFERROR(O604,O605))-1</f>
        <v>8.6952702497733458E-3</v>
      </c>
      <c r="AD602" s="32" t="e">
        <f t="shared" si="579"/>
        <v>#N/A</v>
      </c>
      <c r="AE602" s="33" t="e">
        <f t="shared" si="580"/>
        <v>#N/A</v>
      </c>
      <c r="AF602" s="33" t="e">
        <f t="shared" si="581"/>
        <v>#N/A</v>
      </c>
      <c r="AG602" s="33">
        <f t="shared" si="582"/>
        <v>-6.9370326368112245E-5</v>
      </c>
      <c r="AH602" s="33">
        <f t="shared" si="583"/>
        <v>2.9488879832229031E-5</v>
      </c>
      <c r="AI602" s="33" t="e">
        <f t="shared" si="584"/>
        <v>#N/A</v>
      </c>
      <c r="AJ602" s="33">
        <f t="shared" si="585"/>
        <v>-7.1813753139693404E-6</v>
      </c>
      <c r="AK602" s="33" t="e">
        <f t="shared" si="586"/>
        <v>#N/A</v>
      </c>
      <c r="AL602" s="33">
        <f t="shared" si="587"/>
        <v>3.7459792860294883E-5</v>
      </c>
      <c r="AM602" s="35">
        <f t="shared" si="588"/>
        <v>9.4484652179582795E-4</v>
      </c>
      <c r="AN602" s="52" t="e">
        <f t="shared" si="589"/>
        <v>#N/A</v>
      </c>
      <c r="AO602" s="34" t="e">
        <f t="shared" si="590"/>
        <v>#N/A</v>
      </c>
      <c r="AP602" s="34" t="e">
        <f t="shared" si="591"/>
        <v>#N/A</v>
      </c>
      <c r="AQ602" s="34">
        <f t="shared" si="592"/>
        <v>-1.0397884704205218E-4</v>
      </c>
      <c r="AR602" s="34">
        <f t="shared" si="593"/>
        <v>-5.1196408417109041E-6</v>
      </c>
      <c r="AS602" s="34" t="e">
        <f t="shared" si="594"/>
        <v>#N/A</v>
      </c>
      <c r="AT602" s="34">
        <f t="shared" si="595"/>
        <v>-4.1789895987909276E-5</v>
      </c>
      <c r="AU602" s="34" t="e">
        <f t="shared" si="596"/>
        <v>#N/A</v>
      </c>
      <c r="AV602" s="34">
        <f t="shared" si="597"/>
        <v>2.8512721863549473E-6</v>
      </c>
      <c r="AW602" s="53">
        <f t="shared" si="598"/>
        <v>9.1023800112188802E-4</v>
      </c>
      <c r="AX602" s="52" t="e">
        <f t="shared" si="599"/>
        <v>#N/A</v>
      </c>
      <c r="AY602" s="34" t="e">
        <f t="shared" si="600"/>
        <v>#N/A</v>
      </c>
      <c r="AZ602" s="34" t="e">
        <f t="shared" si="601"/>
        <v>#N/A</v>
      </c>
      <c r="BA602" s="34">
        <f t="shared" si="602"/>
        <v>-8.6782852610767236E-5</v>
      </c>
      <c r="BB602" s="34">
        <f t="shared" si="603"/>
        <v>1.207635358957404E-5</v>
      </c>
      <c r="BC602" s="34" t="e">
        <f t="shared" si="604"/>
        <v>#N/A</v>
      </c>
      <c r="BD602" s="34">
        <f t="shared" si="605"/>
        <v>-2.4593901556624331E-5</v>
      </c>
      <c r="BE602" s="34" t="e">
        <f t="shared" si="606"/>
        <v>#N/A</v>
      </c>
      <c r="BF602" s="34">
        <f t="shared" si="607"/>
        <v>2.0047266617639892E-5</v>
      </c>
      <c r="BG602" s="53">
        <f t="shared" si="608"/>
        <v>9.2743399555317296E-4</v>
      </c>
      <c r="BH602" s="32"/>
      <c r="BI602" s="33"/>
      <c r="BJ602" s="33"/>
      <c r="BK602" s="33">
        <v>-6.9370326368112245E-5</v>
      </c>
      <c r="BL602" s="33">
        <v>2.9488879832229031E-5</v>
      </c>
      <c r="BM602" s="33"/>
      <c r="BN602" s="33">
        <v>-7.1813753139693404E-6</v>
      </c>
      <c r="BO602" s="33"/>
      <c r="BP602" s="33">
        <v>3.7459792860294883E-5</v>
      </c>
      <c r="BQ602" s="35">
        <v>9.4484652179582795E-4</v>
      </c>
      <c r="BR602" s="32"/>
      <c r="BS602" s="33"/>
      <c r="BT602" s="33"/>
      <c r="BU602" s="33">
        <v>-1.0397884704205218E-4</v>
      </c>
      <c r="BV602" s="33">
        <v>-5.1196408417109041E-6</v>
      </c>
      <c r="BW602" s="33"/>
      <c r="BX602" s="33">
        <v>-4.1789895987909276E-5</v>
      </c>
      <c r="BY602" s="33"/>
      <c r="BZ602" s="33">
        <v>2.8512721863549473E-6</v>
      </c>
      <c r="CA602" s="35">
        <v>9.1023800112188802E-4</v>
      </c>
      <c r="CB602" s="52"/>
      <c r="CC602" s="34"/>
      <c r="CD602" s="34"/>
      <c r="CE602" s="34">
        <v>-8.6782852610767236E-5</v>
      </c>
      <c r="CF602" s="34">
        <v>1.207635358957404E-5</v>
      </c>
      <c r="CG602" s="34"/>
      <c r="CH602" s="34">
        <v>-2.4593901556624331E-5</v>
      </c>
      <c r="CI602" s="34"/>
      <c r="CJ602" s="34">
        <v>2.0047266617639892E-5</v>
      </c>
      <c r="CK602" s="53">
        <v>9.2743399555317296E-4</v>
      </c>
      <c r="CL602" s="33">
        <v>0</v>
      </c>
      <c r="CM602" s="33">
        <f t="shared" ref="CM602:CM617" si="619">(D602/D$767)/($C602/$C$767)-1</f>
        <v>3.7817132254267527E-3</v>
      </c>
      <c r="CN602" s="33">
        <f t="shared" si="566"/>
        <v>1.8876442441004837E-3</v>
      </c>
      <c r="CO602" s="33" t="e">
        <f t="shared" si="567"/>
        <v>#N/A</v>
      </c>
      <c r="CP602" s="33" t="e">
        <f t="shared" si="568"/>
        <v>#N/A</v>
      </c>
      <c r="CQ602" s="33"/>
      <c r="CR602" s="33">
        <f t="shared" si="569"/>
        <v>1.0863489921641989E-3</v>
      </c>
      <c r="CS602" s="33">
        <f t="shared" si="570"/>
        <v>3.1818265094814002E-3</v>
      </c>
      <c r="CT602" s="33" t="e">
        <f t="shared" si="571"/>
        <v>#N/A</v>
      </c>
      <c r="CU602" s="33">
        <f t="shared" si="572"/>
        <v>1.3437968883955875E-3</v>
      </c>
      <c r="CV602" s="33" t="e">
        <f t="shared" si="573"/>
        <v>#N/A</v>
      </c>
      <c r="CW602" s="33">
        <f t="shared" si="574"/>
        <v>2.6869887614395793E-3</v>
      </c>
      <c r="CX602" s="35">
        <f t="shared" si="575"/>
        <v>4.0534450628317842E-3</v>
      </c>
    </row>
    <row r="603" spans="1:102" x14ac:dyDescent="0.3">
      <c r="A603" s="21">
        <v>43336</v>
      </c>
      <c r="B603" s="22">
        <v>2874.69</v>
      </c>
      <c r="C603" s="23">
        <v>5068.1099999999997</v>
      </c>
      <c r="D603" s="23">
        <v>5675.1210000000001</v>
      </c>
      <c r="E603" s="23">
        <f t="shared" si="609"/>
        <v>5033.7185490824568</v>
      </c>
      <c r="F603" s="23">
        <f>VLOOKUP($A603,Data!S$7:T$800,2,0)</f>
        <v>279.46060599999998</v>
      </c>
      <c r="G603" s="23">
        <f>VLOOKUP($A603,Data!V$7:Y$800,4,0)</f>
        <v>27.564009023083365</v>
      </c>
      <c r="H603" s="23" t="e">
        <f>VLOOKUP($A603,Data!P$7:Q$800,2,0)</f>
        <v>#N/A</v>
      </c>
      <c r="I603" s="23">
        <f>VLOOKUP($A603,Data!K$7:N$800,4,0)</f>
        <v>52.500163317020245</v>
      </c>
      <c r="J603" s="23">
        <f>VLOOKUP($A603,Data!AA$7:AB$800,2,0)</f>
        <v>512.03660000000002</v>
      </c>
      <c r="K603" s="23">
        <f>VLOOKUP($A603,Data!AD$7:AE$800,2,0)</f>
        <v>51.733899999999998</v>
      </c>
      <c r="L603" s="23">
        <f>VLOOKUP($A603,Data!AL$7:AO$800,4,0)</f>
        <v>276.85091771578834</v>
      </c>
      <c r="M603" s="23">
        <f>VLOOKUP($A603,Data!AG$7:AJ$800,4,0)</f>
        <v>27.941020987493307</v>
      </c>
      <c r="N603" s="23">
        <f>VLOOKUP($A603,Data!AQ$7:AU$800,5,0)</f>
        <v>28.10643796952581</v>
      </c>
      <c r="O603" s="24">
        <f>VLOOKUP($A603,Data!AQ$7:AW$800,7,0)</f>
        <v>28.102328664468988</v>
      </c>
      <c r="P603" s="32">
        <f t="shared" si="576"/>
        <v>6.1988533346399866E-3</v>
      </c>
      <c r="Q603" s="33">
        <f t="shared" si="563"/>
        <v>6.2062598647962819E-3</v>
      </c>
      <c r="R603" s="33">
        <f t="shared" si="564"/>
        <v>6.2098222778792511E-3</v>
      </c>
      <c r="S603" s="34">
        <f t="shared" si="577"/>
        <v>6.2081769363933614E-3</v>
      </c>
      <c r="T603" s="33">
        <f t="shared" si="578"/>
        <v>6.2080627306753122E-3</v>
      </c>
      <c r="U603" s="33">
        <f t="shared" si="610"/>
        <v>6.2075045094391879E-3</v>
      </c>
      <c r="V603" s="33" t="e">
        <f t="shared" si="611"/>
        <v>#N/A</v>
      </c>
      <c r="W603" s="33">
        <f t="shared" si="612"/>
        <v>6.2569009937432085E-3</v>
      </c>
      <c r="X603" s="33">
        <f t="shared" si="613"/>
        <v>6.2061977871334939E-3</v>
      </c>
      <c r="Y603" s="33">
        <f t="shared" si="614"/>
        <v>6.2200835957451073E-3</v>
      </c>
      <c r="Z603" s="33">
        <f t="shared" si="615"/>
        <v>6.1906430478988472E-3</v>
      </c>
      <c r="AA603" s="33">
        <f t="shared" si="616"/>
        <v>6.225637482246249E-3</v>
      </c>
      <c r="AB603" s="33">
        <f t="shared" si="617"/>
        <v>6.216363884023357E-3</v>
      </c>
      <c r="AC603" s="35">
        <f t="shared" si="618"/>
        <v>8.8320989338397382E-3</v>
      </c>
      <c r="AD603" s="32">
        <f t="shared" si="579"/>
        <v>1.8028658790303353E-6</v>
      </c>
      <c r="AE603" s="33">
        <f t="shared" si="580"/>
        <v>1.2446446429059677E-6</v>
      </c>
      <c r="AF603" s="33" t="e">
        <f t="shared" si="581"/>
        <v>#N/A</v>
      </c>
      <c r="AG603" s="33">
        <f t="shared" si="582"/>
        <v>5.0641128946926628E-5</v>
      </c>
      <c r="AH603" s="33">
        <f t="shared" si="583"/>
        <v>-6.2077662787984877E-8</v>
      </c>
      <c r="AI603" s="33">
        <f t="shared" si="584"/>
        <v>1.3823730948825386E-5</v>
      </c>
      <c r="AJ603" s="33">
        <f t="shared" si="585"/>
        <v>-1.561681689743466E-5</v>
      </c>
      <c r="AK603" s="33">
        <f t="shared" si="586"/>
        <v>1.9377617449967133E-5</v>
      </c>
      <c r="AL603" s="33">
        <f t="shared" si="587"/>
        <v>1.0104019227075156E-5</v>
      </c>
      <c r="AM603" s="35">
        <f t="shared" si="588"/>
        <v>2.6258390690434563E-3</v>
      </c>
      <c r="AN603" s="52">
        <f t="shared" si="589"/>
        <v>-1.7595472039388937E-6</v>
      </c>
      <c r="AO603" s="34">
        <f t="shared" si="590"/>
        <v>-2.3177684400632614E-6</v>
      </c>
      <c r="AP603" s="34" t="e">
        <f t="shared" si="591"/>
        <v>#N/A</v>
      </c>
      <c r="AQ603" s="34">
        <f t="shared" si="592"/>
        <v>4.7078715863957399E-5</v>
      </c>
      <c r="AR603" s="34">
        <f t="shared" si="593"/>
        <v>-3.624490745757214E-6</v>
      </c>
      <c r="AS603" s="34">
        <f t="shared" si="594"/>
        <v>1.0261317865856157E-5</v>
      </c>
      <c r="AT603" s="34">
        <f t="shared" si="595"/>
        <v>-1.9179229980403889E-5</v>
      </c>
      <c r="AU603" s="34">
        <f t="shared" si="596"/>
        <v>1.5815204366997904E-5</v>
      </c>
      <c r="AV603" s="34">
        <f t="shared" si="597"/>
        <v>6.541606144105927E-6</v>
      </c>
      <c r="AW603" s="53">
        <f t="shared" si="598"/>
        <v>2.6222766559604871E-3</v>
      </c>
      <c r="AX603" s="52">
        <f t="shared" si="599"/>
        <v>-1.1420571799369839E-7</v>
      </c>
      <c r="AY603" s="34">
        <f t="shared" si="600"/>
        <v>-6.7242695411806608E-7</v>
      </c>
      <c r="AZ603" s="34" t="e">
        <f t="shared" si="601"/>
        <v>#N/A</v>
      </c>
      <c r="BA603" s="34">
        <f t="shared" si="602"/>
        <v>4.8724057349902594E-5</v>
      </c>
      <c r="BB603" s="34">
        <f t="shared" si="603"/>
        <v>-1.9791492598120186E-6</v>
      </c>
      <c r="BC603" s="34">
        <f t="shared" si="604"/>
        <v>1.1906659351801352E-5</v>
      </c>
      <c r="BD603" s="34">
        <f t="shared" si="605"/>
        <v>-1.7533888494458694E-5</v>
      </c>
      <c r="BE603" s="34">
        <f t="shared" si="606"/>
        <v>1.7460545852943099E-5</v>
      </c>
      <c r="BF603" s="34">
        <f t="shared" si="607"/>
        <v>8.1869476300511224E-6</v>
      </c>
      <c r="BG603" s="53">
        <f t="shared" si="608"/>
        <v>2.6239219974464323E-3</v>
      </c>
      <c r="BH603" s="32">
        <v>1.8028658790303353E-6</v>
      </c>
      <c r="BI603" s="33">
        <v>1.2446446429059677E-6</v>
      </c>
      <c r="BJ603" s="33"/>
      <c r="BK603" s="33">
        <v>5.0641128946926628E-5</v>
      </c>
      <c r="BL603" s="33">
        <v>-6.2077662787984877E-8</v>
      </c>
      <c r="BM603" s="33">
        <v>1.3823730948825386E-5</v>
      </c>
      <c r="BN603" s="33">
        <v>-1.561681689743466E-5</v>
      </c>
      <c r="BO603" s="33">
        <v>1.9377617449967133E-5</v>
      </c>
      <c r="BP603" s="33">
        <v>1.0104019227075156E-5</v>
      </c>
      <c r="BQ603" s="35">
        <v>2.6258390690434563E-3</v>
      </c>
      <c r="BR603" s="32">
        <v>-1.7595472039388937E-6</v>
      </c>
      <c r="BS603" s="33">
        <v>-2.3177684400632614E-6</v>
      </c>
      <c r="BT603" s="33"/>
      <c r="BU603" s="33">
        <v>4.7078715863957399E-5</v>
      </c>
      <c r="BV603" s="33">
        <v>-3.624490745757214E-6</v>
      </c>
      <c r="BW603" s="33">
        <v>1.0261317865856157E-5</v>
      </c>
      <c r="BX603" s="33">
        <v>-1.9179229980403889E-5</v>
      </c>
      <c r="BY603" s="33">
        <v>1.5815204366997904E-5</v>
      </c>
      <c r="BZ603" s="33">
        <v>6.541606144105927E-6</v>
      </c>
      <c r="CA603" s="35">
        <v>2.6222766559604871E-3</v>
      </c>
      <c r="CB603" s="52">
        <v>-1.1420571799369839E-7</v>
      </c>
      <c r="CC603" s="34">
        <v>-6.7242695411806608E-7</v>
      </c>
      <c r="CD603" s="34"/>
      <c r="CE603" s="34">
        <v>4.8724057349902594E-5</v>
      </c>
      <c r="CF603" s="34">
        <v>-1.9791492598120186E-6</v>
      </c>
      <c r="CG603" s="34">
        <v>1.1906659351801352E-5</v>
      </c>
      <c r="CH603" s="34">
        <v>-1.7533888494458694E-5</v>
      </c>
      <c r="CI603" s="34">
        <v>1.7460545852943099E-5</v>
      </c>
      <c r="CJ603" s="34">
        <v>8.1869476300511224E-6</v>
      </c>
      <c r="CK603" s="53">
        <v>2.6239219974464323E-3</v>
      </c>
      <c r="CL603" s="33">
        <v>0</v>
      </c>
      <c r="CM603" s="33">
        <f t="shared" si="619"/>
        <v>3.7472421834261471E-3</v>
      </c>
      <c r="CN603" s="33">
        <f t="shared" si="566"/>
        <v>1.8703333176453008E-3</v>
      </c>
      <c r="CO603" s="33">
        <f t="shared" si="567"/>
        <v>1.5212625434994909E-3</v>
      </c>
      <c r="CP603" s="33">
        <f t="shared" si="568"/>
        <v>1.5740237406438595E-3</v>
      </c>
      <c r="CQ603" s="33"/>
      <c r="CR603" s="33">
        <f t="shared" si="569"/>
        <v>1.155265328854238E-3</v>
      </c>
      <c r="CS603" s="33">
        <f t="shared" si="570"/>
        <v>3.1524721753042328E-3</v>
      </c>
      <c r="CT603" s="33">
        <f t="shared" si="571"/>
        <v>3.4407445764570443E-3</v>
      </c>
      <c r="CU603" s="33">
        <f t="shared" si="572"/>
        <v>1.3509326600102955E-3</v>
      </c>
      <c r="CV603" s="33">
        <f t="shared" si="573"/>
        <v>1.8420306321487168E-3</v>
      </c>
      <c r="CW603" s="33">
        <f t="shared" si="574"/>
        <v>2.6497185704432713E-3</v>
      </c>
      <c r="CX603" s="35">
        <f t="shared" si="575"/>
        <v>3.1129465463375361E-3</v>
      </c>
    </row>
    <row r="604" spans="1:102" x14ac:dyDescent="0.3">
      <c r="A604" s="21">
        <v>43335</v>
      </c>
      <c r="B604" s="22">
        <v>2856.98</v>
      </c>
      <c r="C604" s="23">
        <v>5036.8500000000004</v>
      </c>
      <c r="D604" s="23">
        <v>5640.0969999999998</v>
      </c>
      <c r="E604" s="23">
        <f t="shared" si="609"/>
        <v>5002.6611435504756</v>
      </c>
      <c r="F604" s="23">
        <f>VLOOKUP($A604,Data!S$7:T$800,2,0)</f>
        <v>277.736401</v>
      </c>
      <c r="G604" s="23">
        <f>VLOOKUP($A604,Data!V$7:Y$800,4,0)</f>
        <v>27.393960887343777</v>
      </c>
      <c r="H604" s="23" t="e">
        <f>VLOOKUP($A604,Data!P$7:Q$800,2,0)</f>
        <v>#N/A</v>
      </c>
      <c r="I604" s="23">
        <f>VLOOKUP($A604,Data!K$7:N$800,4,0)</f>
        <v>52.173717531947332</v>
      </c>
      <c r="J604" s="23">
        <f>VLOOKUP($A604,Data!AA$7:AB$800,2,0)</f>
        <v>508.8784</v>
      </c>
      <c r="K604" s="23">
        <f>VLOOKUP($A604,Data!AD$7:AE$800,2,0)</f>
        <v>51.414099999999998</v>
      </c>
      <c r="L604" s="23">
        <f>VLOOKUP($A604,Data!AL$7:AO$800,4,0)</f>
        <v>275.14757727935768</v>
      </c>
      <c r="M604" s="23">
        <f>VLOOKUP($A604,Data!AG$7:AJ$800,4,0)</f>
        <v>27.768146573373606</v>
      </c>
      <c r="N604" s="23">
        <f>VLOOKUP($A604,Data!AQ$7:AU$800,5,0)</f>
        <v>27.932797535744871</v>
      </c>
      <c r="O604" s="24">
        <f>VLOOKUP($A604,Data!AQ$7:AW$800,7,0)</f>
        <v>27.856299075107017</v>
      </c>
      <c r="P604" s="32">
        <f t="shared" si="576"/>
        <v>-1.691231454109654E-3</v>
      </c>
      <c r="Q604" s="33">
        <f t="shared" si="563"/>
        <v>-1.6491020124197453E-3</v>
      </c>
      <c r="R604" s="33">
        <f t="shared" si="564"/>
        <v>-1.6302884583896393E-3</v>
      </c>
      <c r="S604" s="34">
        <f t="shared" si="577"/>
        <v>-1.6394299077476416E-3</v>
      </c>
      <c r="T604" s="33">
        <f t="shared" si="578"/>
        <v>-1.6375958116718881E-3</v>
      </c>
      <c r="U604" s="33">
        <f t="shared" si="610"/>
        <v>-1.6376996462001969E-3</v>
      </c>
      <c r="V604" s="33" t="e">
        <f t="shared" si="611"/>
        <v>#N/A</v>
      </c>
      <c r="W604" s="33">
        <f t="shared" si="612"/>
        <v>-1.8368846436442876E-3</v>
      </c>
      <c r="X604" s="33">
        <f t="shared" si="613"/>
        <v>-1.6326911780920605E-3</v>
      </c>
      <c r="Y604" s="33">
        <f t="shared" si="614"/>
        <v>-1.5807206454933054E-3</v>
      </c>
      <c r="Z604" s="33">
        <f t="shared" si="615"/>
        <v>-1.6258077644342173E-3</v>
      </c>
      <c r="AA604" s="33">
        <f t="shared" si="616"/>
        <v>-1.6548677499372833E-3</v>
      </c>
      <c r="AB604" s="33">
        <f t="shared" si="617"/>
        <v>-1.6372901950256757E-3</v>
      </c>
      <c r="AC604" s="35">
        <f t="shared" si="618"/>
        <v>-4.0451638581030513E-3</v>
      </c>
      <c r="AD604" s="32">
        <f t="shared" si="579"/>
        <v>1.1506200747857243E-5</v>
      </c>
      <c r="AE604" s="33">
        <f t="shared" si="580"/>
        <v>1.1402366219548377E-5</v>
      </c>
      <c r="AF604" s="33" t="e">
        <f t="shared" si="581"/>
        <v>#N/A</v>
      </c>
      <c r="AG604" s="33">
        <f t="shared" si="582"/>
        <v>-1.8778263122454231E-4</v>
      </c>
      <c r="AH604" s="33">
        <f t="shared" si="583"/>
        <v>1.6410834327684753E-5</v>
      </c>
      <c r="AI604" s="33">
        <f t="shared" si="584"/>
        <v>6.8381366926439924E-5</v>
      </c>
      <c r="AJ604" s="33">
        <f t="shared" si="585"/>
        <v>2.3294247985528038E-5</v>
      </c>
      <c r="AK604" s="33">
        <f t="shared" si="586"/>
        <v>-5.7657375175379499E-6</v>
      </c>
      <c r="AL604" s="33">
        <f t="shared" si="587"/>
        <v>1.1811817394069557E-5</v>
      </c>
      <c r="AM604" s="35">
        <f t="shared" si="588"/>
        <v>-2.396061845683306E-3</v>
      </c>
      <c r="AN604" s="52">
        <f t="shared" si="589"/>
        <v>-7.3073532822487408E-6</v>
      </c>
      <c r="AO604" s="34">
        <f t="shared" si="590"/>
        <v>-7.4111878105576068E-6</v>
      </c>
      <c r="AP604" s="34" t="e">
        <f t="shared" si="591"/>
        <v>#N/A</v>
      </c>
      <c r="AQ604" s="34">
        <f t="shared" si="592"/>
        <v>-2.0659618525464829E-4</v>
      </c>
      <c r="AR604" s="34">
        <f t="shared" si="593"/>
        <v>-2.4027197024212299E-6</v>
      </c>
      <c r="AS604" s="34">
        <f t="shared" si="594"/>
        <v>4.956781289633394E-5</v>
      </c>
      <c r="AT604" s="34">
        <f t="shared" si="595"/>
        <v>4.4806939554220548E-6</v>
      </c>
      <c r="AU604" s="34">
        <f t="shared" si="596"/>
        <v>-2.4579291547643933E-5</v>
      </c>
      <c r="AV604" s="34">
        <f t="shared" si="597"/>
        <v>-7.0017366360364264E-6</v>
      </c>
      <c r="AW604" s="53">
        <f t="shared" si="598"/>
        <v>-2.414875399713412E-3</v>
      </c>
      <c r="AX604" s="52">
        <f t="shared" si="599"/>
        <v>1.8340960757923241E-6</v>
      </c>
      <c r="AY604" s="34">
        <f t="shared" si="600"/>
        <v>1.7302615474834582E-6</v>
      </c>
      <c r="AZ604" s="34" t="e">
        <f t="shared" si="601"/>
        <v>#N/A</v>
      </c>
      <c r="BA604" s="34">
        <f t="shared" si="602"/>
        <v>-1.9745473589660723E-4</v>
      </c>
      <c r="BB604" s="34">
        <f t="shared" si="603"/>
        <v>6.7387296556198351E-6</v>
      </c>
      <c r="BC604" s="34">
        <f t="shared" si="604"/>
        <v>5.8709262254375005E-5</v>
      </c>
      <c r="BD604" s="34">
        <f t="shared" si="605"/>
        <v>1.362214331346312E-5</v>
      </c>
      <c r="BE604" s="34">
        <f t="shared" si="606"/>
        <v>-1.5437842189602868E-5</v>
      </c>
      <c r="BF604" s="34">
        <f t="shared" si="607"/>
        <v>2.1397127220046386E-6</v>
      </c>
      <c r="BG604" s="53">
        <f t="shared" si="608"/>
        <v>-2.405733950355371E-3</v>
      </c>
      <c r="BH604" s="32">
        <v>1.1506200747857243E-5</v>
      </c>
      <c r="BI604" s="33">
        <v>1.1402366219548377E-5</v>
      </c>
      <c r="BJ604" s="33"/>
      <c r="BK604" s="33">
        <v>-1.8778263122454231E-4</v>
      </c>
      <c r="BL604" s="33">
        <v>1.6410834327684753E-5</v>
      </c>
      <c r="BM604" s="33">
        <v>6.8381366926439924E-5</v>
      </c>
      <c r="BN604" s="33">
        <v>2.3294247985528038E-5</v>
      </c>
      <c r="BO604" s="33">
        <v>-5.7657375175379499E-6</v>
      </c>
      <c r="BP604" s="33">
        <v>1.1811817394069557E-5</v>
      </c>
      <c r="BQ604" s="35">
        <v>-2.396061845683306E-3</v>
      </c>
      <c r="BR604" s="32">
        <v>-7.3073532822487408E-6</v>
      </c>
      <c r="BS604" s="33">
        <v>-7.4111878105576068E-6</v>
      </c>
      <c r="BT604" s="33"/>
      <c r="BU604" s="33">
        <v>-2.0659618525464829E-4</v>
      </c>
      <c r="BV604" s="33">
        <v>-2.4027197024212299E-6</v>
      </c>
      <c r="BW604" s="33">
        <v>4.956781289633394E-5</v>
      </c>
      <c r="BX604" s="33">
        <v>4.4806939554220548E-6</v>
      </c>
      <c r="BY604" s="33">
        <v>-2.4579291547643933E-5</v>
      </c>
      <c r="BZ604" s="33">
        <v>-7.0017366360364264E-6</v>
      </c>
      <c r="CA604" s="35">
        <v>-2.414875399713412E-3</v>
      </c>
      <c r="CB604" s="52">
        <v>1.8340960757923241E-6</v>
      </c>
      <c r="CC604" s="34">
        <v>1.7302615474834582E-6</v>
      </c>
      <c r="CD604" s="34"/>
      <c r="CE604" s="34">
        <v>-1.9745473589660723E-4</v>
      </c>
      <c r="CF604" s="34">
        <v>6.7387296556198351E-6</v>
      </c>
      <c r="CG604" s="34">
        <v>5.8709262254375005E-5</v>
      </c>
      <c r="CH604" s="34">
        <v>1.362214331346312E-5</v>
      </c>
      <c r="CI604" s="34">
        <v>-1.5437842189602868E-5</v>
      </c>
      <c r="CJ604" s="34">
        <v>2.1397127220046386E-6</v>
      </c>
      <c r="CK604" s="53">
        <v>-2.405733950355371E-3</v>
      </c>
      <c r="CL604" s="33">
        <v>0</v>
      </c>
      <c r="CM604" s="33">
        <f t="shared" si="619"/>
        <v>3.7436884889299193E-3</v>
      </c>
      <c r="CN604" s="33">
        <f t="shared" si="566"/>
        <v>1.8684245106965758E-3</v>
      </c>
      <c r="CO604" s="33">
        <f t="shared" si="567"/>
        <v>1.5194680751604572E-3</v>
      </c>
      <c r="CP604" s="33">
        <f t="shared" si="568"/>
        <v>1.5727848274600387E-3</v>
      </c>
      <c r="CQ604" s="33"/>
      <c r="CR604" s="33">
        <f t="shared" si="569"/>
        <v>1.1048809460618703E-3</v>
      </c>
      <c r="CS604" s="33">
        <f t="shared" si="570"/>
        <v>3.1525340645683908E-3</v>
      </c>
      <c r="CT604" s="33">
        <f t="shared" si="571"/>
        <v>3.4269590288396046E-3</v>
      </c>
      <c r="CU604" s="33">
        <f t="shared" si="572"/>
        <v>1.3664743610519725E-3</v>
      </c>
      <c r="CV604" s="33">
        <f t="shared" si="573"/>
        <v>1.8227374329977675E-3</v>
      </c>
      <c r="CW604" s="33">
        <f t="shared" si="574"/>
        <v>2.6396503660313098E-3</v>
      </c>
      <c r="CX604" s="35">
        <f t="shared" si="575"/>
        <v>5.0199357558233793E-4</v>
      </c>
    </row>
    <row r="605" spans="1:102" x14ac:dyDescent="0.3">
      <c r="A605" s="21">
        <v>43334</v>
      </c>
      <c r="B605" s="22">
        <v>2861.82</v>
      </c>
      <c r="C605" s="23">
        <v>5045.17</v>
      </c>
      <c r="D605" s="23">
        <v>5649.3069999999998</v>
      </c>
      <c r="E605" s="23">
        <f t="shared" si="609"/>
        <v>5010.8761237317403</v>
      </c>
      <c r="F605" s="23">
        <f>VLOOKUP($A605,Data!S$7:T$800,2,0)</f>
        <v>278.19196699999998</v>
      </c>
      <c r="G605" s="23">
        <f>VLOOKUP($A605,Data!V$7:Y$800,4,0)</f>
        <v>27.43889756017019</v>
      </c>
      <c r="H605" s="23" t="e">
        <f>VLOOKUP($A605,Data!P$7:Q$800,2,0)</f>
        <v>#N/A</v>
      </c>
      <c r="I605" s="23">
        <f>VLOOKUP($A605,Data!K$7:N$800,4,0)</f>
        <v>52.269730998145242</v>
      </c>
      <c r="J605" s="23">
        <f>VLOOKUP($A605,Data!AA$7:AB$800,2,0)</f>
        <v>509.7106</v>
      </c>
      <c r="K605" s="23">
        <f>VLOOKUP($A605,Data!AD$7:AE$800,2,0)</f>
        <v>51.4955</v>
      </c>
      <c r="L605" s="23">
        <f>VLOOKUP($A605,Data!AL$7:AO$800,4,0)</f>
        <v>275.595642815291</v>
      </c>
      <c r="M605" s="23">
        <f>VLOOKUP($A605,Data!AG$7:AJ$800,4,0)</f>
        <v>27.814175355159961</v>
      </c>
      <c r="N605" s="23">
        <f>VLOOKUP($A605,Data!AQ$7:AU$800,5,0)</f>
        <v>27.978606634057293</v>
      </c>
      <c r="O605" s="24">
        <f>VLOOKUP($A605,Data!AQ$7:AW$800,7,0)</f>
        <v>27.96944004310075</v>
      </c>
      <c r="P605" s="32">
        <f t="shared" si="576"/>
        <v>-3.9818928661239372E-4</v>
      </c>
      <c r="Q605" s="33">
        <f t="shared" si="563"/>
        <v>-3.784366405921169E-4</v>
      </c>
      <c r="R605" s="33">
        <f t="shared" si="564"/>
        <v>-3.6911253561733304E-4</v>
      </c>
      <c r="S605" s="34">
        <f t="shared" si="577"/>
        <v>-3.7347404826659216E-4</v>
      </c>
      <c r="T605" s="33">
        <f t="shared" si="578"/>
        <v>-3.7401536422809745E-4</v>
      </c>
      <c r="U605" s="33">
        <f t="shared" si="610"/>
        <v>-3.7395126889760988E-4</v>
      </c>
      <c r="V605" s="33" t="e">
        <f t="shared" si="611"/>
        <v>#N/A</v>
      </c>
      <c r="W605" s="33">
        <f t="shared" si="612"/>
        <v>-3.6724201248627963E-4</v>
      </c>
      <c r="X605" s="33">
        <f t="shared" si="613"/>
        <v>-3.7262164429696654E-4</v>
      </c>
      <c r="Y605" s="33">
        <f t="shared" si="614"/>
        <v>-3.630067049473773E-4</v>
      </c>
      <c r="Z605" s="33">
        <f t="shared" si="615"/>
        <v>-3.6746611735993806E-4</v>
      </c>
      <c r="AA605" s="33">
        <f t="shared" si="616"/>
        <v>-3.8656697185734945E-4</v>
      </c>
      <c r="AB605" s="33">
        <f t="shared" si="617"/>
        <v>-3.6733110972297922E-4</v>
      </c>
      <c r="AC605" s="35">
        <f t="shared" si="618"/>
        <v>-5.2458890474895714E-3</v>
      </c>
      <c r="AD605" s="32">
        <f t="shared" si="579"/>
        <v>4.4212763640194552E-6</v>
      </c>
      <c r="AE605" s="33">
        <f t="shared" si="580"/>
        <v>4.4853716945070232E-6</v>
      </c>
      <c r="AF605" s="33" t="e">
        <f t="shared" si="581"/>
        <v>#N/A</v>
      </c>
      <c r="AG605" s="33">
        <f t="shared" si="582"/>
        <v>1.1194628105837268E-5</v>
      </c>
      <c r="AH605" s="33">
        <f t="shared" si="583"/>
        <v>5.8149962951503653E-6</v>
      </c>
      <c r="AI605" s="33">
        <f t="shared" si="584"/>
        <v>1.5429935644739601E-5</v>
      </c>
      <c r="AJ605" s="33">
        <f t="shared" si="585"/>
        <v>1.0970523232178842E-5</v>
      </c>
      <c r="AK605" s="33">
        <f t="shared" si="586"/>
        <v>-8.1303312652325488E-6</v>
      </c>
      <c r="AL605" s="33">
        <f t="shared" si="587"/>
        <v>1.1105530869137681E-5</v>
      </c>
      <c r="AM605" s="35">
        <f t="shared" si="588"/>
        <v>-4.8674524068974545E-3</v>
      </c>
      <c r="AN605" s="52">
        <f t="shared" si="589"/>
        <v>-4.9028286107644092E-6</v>
      </c>
      <c r="AO605" s="34">
        <f t="shared" si="590"/>
        <v>-4.8387332802768412E-6</v>
      </c>
      <c r="AP605" s="34" t="e">
        <f t="shared" si="591"/>
        <v>#N/A</v>
      </c>
      <c r="AQ605" s="34">
        <f t="shared" si="592"/>
        <v>1.8705231310534032E-6</v>
      </c>
      <c r="AR605" s="34">
        <f t="shared" si="593"/>
        <v>-3.5091086796334992E-6</v>
      </c>
      <c r="AS605" s="34">
        <f t="shared" si="594"/>
        <v>6.1058306699557363E-6</v>
      </c>
      <c r="AT605" s="34">
        <f t="shared" si="595"/>
        <v>1.646418257394977E-6</v>
      </c>
      <c r="AU605" s="34">
        <f t="shared" si="596"/>
        <v>-1.7454436240016413E-5</v>
      </c>
      <c r="AV605" s="34">
        <f t="shared" si="597"/>
        <v>1.7814258943538164E-6</v>
      </c>
      <c r="AW605" s="53">
        <f t="shared" si="598"/>
        <v>-4.8767765118722384E-3</v>
      </c>
      <c r="AX605" s="52">
        <f t="shared" si="599"/>
        <v>-5.4131596149975536E-7</v>
      </c>
      <c r="AY605" s="34">
        <f t="shared" si="600"/>
        <v>-4.7722063101218737E-7</v>
      </c>
      <c r="AZ605" s="34" t="e">
        <f t="shared" si="601"/>
        <v>#N/A</v>
      </c>
      <c r="BA605" s="34">
        <f t="shared" si="602"/>
        <v>6.232035780318057E-6</v>
      </c>
      <c r="BB605" s="34">
        <f t="shared" si="603"/>
        <v>8.5240396963115472E-7</v>
      </c>
      <c r="BC605" s="34">
        <f t="shared" si="604"/>
        <v>1.046734331922039E-5</v>
      </c>
      <c r="BD605" s="34">
        <f t="shared" si="605"/>
        <v>6.0079309066596309E-6</v>
      </c>
      <c r="BE605" s="34">
        <f t="shared" si="606"/>
        <v>-1.3092923590751759E-5</v>
      </c>
      <c r="BF605" s="34">
        <f t="shared" si="607"/>
        <v>6.1429385436184702E-6</v>
      </c>
      <c r="BG605" s="53">
        <f t="shared" si="608"/>
        <v>-4.8724149992229737E-3</v>
      </c>
      <c r="BH605" s="32">
        <v>4.4212763640194552E-6</v>
      </c>
      <c r="BI605" s="33">
        <v>4.4853716945070232E-6</v>
      </c>
      <c r="BJ605" s="33"/>
      <c r="BK605" s="33">
        <v>1.1194628105837268E-5</v>
      </c>
      <c r="BL605" s="33">
        <v>5.8149962951503653E-6</v>
      </c>
      <c r="BM605" s="33">
        <v>1.5429935644739601E-5</v>
      </c>
      <c r="BN605" s="33">
        <v>1.0970523232178842E-5</v>
      </c>
      <c r="BO605" s="33">
        <v>-8.1303312652325488E-6</v>
      </c>
      <c r="BP605" s="33">
        <v>1.1105530869137681E-5</v>
      </c>
      <c r="BQ605" s="35">
        <v>-4.8674524068974545E-3</v>
      </c>
      <c r="BR605" s="32">
        <v>-4.9028286107644092E-6</v>
      </c>
      <c r="BS605" s="33">
        <v>-4.8387332802768412E-6</v>
      </c>
      <c r="BT605" s="33"/>
      <c r="BU605" s="33">
        <v>1.8705231310534032E-6</v>
      </c>
      <c r="BV605" s="33">
        <v>-3.5091086796334992E-6</v>
      </c>
      <c r="BW605" s="33">
        <v>6.1058306699557363E-6</v>
      </c>
      <c r="BX605" s="33">
        <v>1.646418257394977E-6</v>
      </c>
      <c r="BY605" s="33">
        <v>-1.7454436240016413E-5</v>
      </c>
      <c r="BZ605" s="33">
        <v>1.7814258943538164E-6</v>
      </c>
      <c r="CA605" s="35">
        <v>-4.8767765118722384E-3</v>
      </c>
      <c r="CB605" s="52">
        <v>-5.4131596149975536E-7</v>
      </c>
      <c r="CC605" s="34">
        <v>-4.7722063101218737E-7</v>
      </c>
      <c r="CD605" s="34"/>
      <c r="CE605" s="34">
        <v>6.232035780318057E-6</v>
      </c>
      <c r="CF605" s="34">
        <v>8.5240396963115472E-7</v>
      </c>
      <c r="CG605" s="34">
        <v>1.046734331922039E-5</v>
      </c>
      <c r="CH605" s="34">
        <v>6.0079309066596309E-6</v>
      </c>
      <c r="CI605" s="34">
        <v>-1.3092923590751759E-5</v>
      </c>
      <c r="CJ605" s="34">
        <v>6.1429385436184702E-6</v>
      </c>
      <c r="CK605" s="53">
        <v>-4.8724149992229737E-3</v>
      </c>
      <c r="CL605" s="33">
        <v>0</v>
      </c>
      <c r="CM605" s="33">
        <f t="shared" si="619"/>
        <v>3.7247736661967235E-3</v>
      </c>
      <c r="CN605" s="33">
        <f t="shared" si="566"/>
        <v>1.8587184219747144E-3</v>
      </c>
      <c r="CO605" s="33">
        <f t="shared" si="567"/>
        <v>1.5079254890169036E-3</v>
      </c>
      <c r="CP605" s="33">
        <f t="shared" si="568"/>
        <v>1.5613457940706343E-3</v>
      </c>
      <c r="CQ605" s="33"/>
      <c r="CR605" s="33">
        <f t="shared" si="569"/>
        <v>1.2932170063544302E-3</v>
      </c>
      <c r="CS605" s="33">
        <f t="shared" si="570"/>
        <v>3.1360445722776742E-3</v>
      </c>
      <c r="CT605" s="33">
        <f t="shared" si="571"/>
        <v>3.3582346877856217E-3</v>
      </c>
      <c r="CU605" s="33">
        <f t="shared" si="572"/>
        <v>1.3431102965963948E-3</v>
      </c>
      <c r="CV605" s="33">
        <f t="shared" si="573"/>
        <v>1.8285232547106123E-3</v>
      </c>
      <c r="CW605" s="33">
        <f t="shared" si="574"/>
        <v>2.6277879473470822E-3</v>
      </c>
      <c r="CX605" s="35">
        <f t="shared" si="575"/>
        <v>2.9089949438600993E-3</v>
      </c>
    </row>
    <row r="606" spans="1:102" x14ac:dyDescent="0.3">
      <c r="A606" s="21">
        <v>43333</v>
      </c>
      <c r="B606" s="22">
        <v>2862.96</v>
      </c>
      <c r="C606" s="23">
        <v>5047.08</v>
      </c>
      <c r="D606" s="23">
        <v>5651.393</v>
      </c>
      <c r="E606" s="23">
        <f t="shared" si="609"/>
        <v>5012.7482551155199</v>
      </c>
      <c r="F606" s="23">
        <f>VLOOKUP($A606,Data!S$7:T$800,2,0)</f>
        <v>278.29605400000003</v>
      </c>
      <c r="G606" s="23">
        <f>VLOOKUP($A606,Data!V$7:Y$800,4,0)</f>
        <v>27.449162209208499</v>
      </c>
      <c r="H606" s="23" t="e">
        <f>VLOOKUP($A606,Data!P$7:Q$800,2,0)</f>
        <v>#N/A</v>
      </c>
      <c r="I606" s="23">
        <f>VLOOKUP($A606,Data!K$7:N$800,4,0)</f>
        <v>52.288933691384827</v>
      </c>
      <c r="J606" s="23">
        <f>VLOOKUP($A606,Data!AA$7:AB$800,2,0)</f>
        <v>509.9006</v>
      </c>
      <c r="K606" s="23">
        <f>VLOOKUP($A606,Data!AD$7:AE$800,2,0)</f>
        <v>51.514200000000002</v>
      </c>
      <c r="L606" s="23">
        <f>VLOOKUP($A606,Data!AL$7:AO$800,4,0)</f>
        <v>275.69695210384856</v>
      </c>
      <c r="M606" s="23">
        <f>VLOOKUP($A606,Data!AG$7:AJ$800,4,0)</f>
        <v>27.824931554693197</v>
      </c>
      <c r="N606" s="23">
        <f>VLOOKUP($A606,Data!AQ$7:AU$800,5,0)</f>
        <v>27.988887823281331</v>
      </c>
      <c r="O606" s="24">
        <f>VLOOKUP($A606,Data!AQ$7:AW$800,7,0)</f>
        <v>28.116938382208918</v>
      </c>
      <c r="P606" s="32">
        <f t="shared" si="576"/>
        <v>2.0685672284348477E-3</v>
      </c>
      <c r="Q606" s="33">
        <f t="shared" si="563"/>
        <v>2.0927065008915502E-3</v>
      </c>
      <c r="R606" s="33">
        <f t="shared" si="564"/>
        <v>2.1038994752751172E-3</v>
      </c>
      <c r="S606" s="34">
        <f t="shared" si="577"/>
        <v>2.0985996382490769E-3</v>
      </c>
      <c r="T606" s="33">
        <f t="shared" si="578"/>
        <v>2.0932162487294903E-3</v>
      </c>
      <c r="U606" s="33">
        <f t="shared" si="610"/>
        <v>2.0919465618722821E-3</v>
      </c>
      <c r="V606" s="33" t="e">
        <f t="shared" si="611"/>
        <v>#N/A</v>
      </c>
      <c r="W606" s="33">
        <f t="shared" si="612"/>
        <v>2.023919043238287E-3</v>
      </c>
      <c r="X606" s="33">
        <f t="shared" si="613"/>
        <v>2.1014823577087949E-3</v>
      </c>
      <c r="Y606" s="33">
        <f t="shared" si="614"/>
        <v>2.1067620642767348E-3</v>
      </c>
      <c r="Z606" s="33">
        <f t="shared" si="615"/>
        <v>2.0847876469436422E-3</v>
      </c>
      <c r="AA606" s="33">
        <f t="shared" si="616"/>
        <v>2.111412796906631E-3</v>
      </c>
      <c r="AB606" s="33">
        <f t="shared" si="617"/>
        <v>2.1077443461081646E-3</v>
      </c>
      <c r="AC606" s="35">
        <f t="shared" si="618"/>
        <v>1.6022913880455736E-3</v>
      </c>
      <c r="AD606" s="32">
        <f t="shared" si="579"/>
        <v>5.0974783794011103E-7</v>
      </c>
      <c r="AE606" s="33">
        <f t="shared" si="580"/>
        <v>-7.5993901926807439E-7</v>
      </c>
      <c r="AF606" s="33" t="e">
        <f t="shared" si="581"/>
        <v>#N/A</v>
      </c>
      <c r="AG606" s="33">
        <f t="shared" si="582"/>
        <v>-6.8787457653263218E-5</v>
      </c>
      <c r="AH606" s="33">
        <f t="shared" si="583"/>
        <v>8.7758568172446871E-6</v>
      </c>
      <c r="AI606" s="33">
        <f t="shared" si="584"/>
        <v>1.4055563385184655E-5</v>
      </c>
      <c r="AJ606" s="33">
        <f t="shared" si="585"/>
        <v>-7.9188539479080333E-6</v>
      </c>
      <c r="AK606" s="33">
        <f t="shared" si="586"/>
        <v>1.8706296015080781E-5</v>
      </c>
      <c r="AL606" s="33">
        <f t="shared" si="587"/>
        <v>1.5037845216614443E-5</v>
      </c>
      <c r="AM606" s="35">
        <f t="shared" si="588"/>
        <v>-4.9041511284597661E-4</v>
      </c>
      <c r="AN606" s="52">
        <f t="shared" si="589"/>
        <v>-1.0683226545626923E-5</v>
      </c>
      <c r="AO606" s="34">
        <f t="shared" si="590"/>
        <v>-1.1952913402835108E-5</v>
      </c>
      <c r="AP606" s="34" t="e">
        <f t="shared" si="591"/>
        <v>#N/A</v>
      </c>
      <c r="AQ606" s="34">
        <f t="shared" si="592"/>
        <v>-7.9980432036830251E-5</v>
      </c>
      <c r="AR606" s="34">
        <f t="shared" si="593"/>
        <v>-2.4171175663223465E-6</v>
      </c>
      <c r="AS606" s="34">
        <f t="shared" si="594"/>
        <v>2.8625890016176214E-6</v>
      </c>
      <c r="AT606" s="34">
        <f t="shared" si="595"/>
        <v>-1.9111828331475067E-5</v>
      </c>
      <c r="AU606" s="34">
        <f t="shared" si="596"/>
        <v>7.5133216315137474E-6</v>
      </c>
      <c r="AV606" s="34">
        <f t="shared" si="597"/>
        <v>3.8448708330474091E-6</v>
      </c>
      <c r="AW606" s="53">
        <f t="shared" si="598"/>
        <v>-5.0160808722954364E-4</v>
      </c>
      <c r="AX606" s="52">
        <f t="shared" si="599"/>
        <v>-5.3833895194976833E-6</v>
      </c>
      <c r="AY606" s="34">
        <f t="shared" si="600"/>
        <v>-6.6530763767058687E-6</v>
      </c>
      <c r="AZ606" s="34" t="e">
        <f t="shared" si="601"/>
        <v>#N/A</v>
      </c>
      <c r="BA606" s="34">
        <f t="shared" si="602"/>
        <v>-7.4680595010701012E-5</v>
      </c>
      <c r="BB606" s="34">
        <f t="shared" si="603"/>
        <v>2.8827194598068928E-6</v>
      </c>
      <c r="BC606" s="34">
        <f t="shared" si="604"/>
        <v>8.1624260277468608E-6</v>
      </c>
      <c r="BD606" s="34">
        <f t="shared" si="605"/>
        <v>-1.3811991305345828E-5</v>
      </c>
      <c r="BE606" s="34">
        <f t="shared" si="606"/>
        <v>1.2813158657642987E-5</v>
      </c>
      <c r="BF606" s="34">
        <f t="shared" si="607"/>
        <v>9.1447078591766484E-6</v>
      </c>
      <c r="BG606" s="53">
        <f t="shared" si="608"/>
        <v>-4.963082502034144E-4</v>
      </c>
      <c r="BH606" s="32">
        <v>5.0974783794011103E-7</v>
      </c>
      <c r="BI606" s="33">
        <v>-7.5993901926807439E-7</v>
      </c>
      <c r="BJ606" s="33"/>
      <c r="BK606" s="33">
        <v>-6.8787457653263218E-5</v>
      </c>
      <c r="BL606" s="33">
        <v>8.7758568172446871E-6</v>
      </c>
      <c r="BM606" s="33">
        <v>1.4055563385184655E-5</v>
      </c>
      <c r="BN606" s="33">
        <v>-7.9188539479080333E-6</v>
      </c>
      <c r="BO606" s="33">
        <v>1.8706296015080781E-5</v>
      </c>
      <c r="BP606" s="33">
        <v>1.5037845216614443E-5</v>
      </c>
      <c r="BQ606" s="35">
        <v>-4.9041511284597661E-4</v>
      </c>
      <c r="BR606" s="32">
        <v>-1.0683226545626923E-5</v>
      </c>
      <c r="BS606" s="33">
        <v>-1.1952913402835108E-5</v>
      </c>
      <c r="BT606" s="33"/>
      <c r="BU606" s="33">
        <v>-7.9980432036830251E-5</v>
      </c>
      <c r="BV606" s="33">
        <v>-2.4171175663223465E-6</v>
      </c>
      <c r="BW606" s="33">
        <v>2.8625890016176214E-6</v>
      </c>
      <c r="BX606" s="33">
        <v>-1.9111828331475067E-5</v>
      </c>
      <c r="BY606" s="33">
        <v>7.5133216315137474E-6</v>
      </c>
      <c r="BZ606" s="33">
        <v>3.8448708330474091E-6</v>
      </c>
      <c r="CA606" s="35">
        <v>-5.0160808722954364E-4</v>
      </c>
      <c r="CB606" s="52">
        <v>-5.3833895194976833E-6</v>
      </c>
      <c r="CC606" s="34">
        <v>-6.6530763767058687E-6</v>
      </c>
      <c r="CD606" s="34"/>
      <c r="CE606" s="34">
        <v>-7.4680595010701012E-5</v>
      </c>
      <c r="CF606" s="34">
        <v>2.8827194598068928E-6</v>
      </c>
      <c r="CG606" s="34">
        <v>8.1624260277468608E-6</v>
      </c>
      <c r="CH606" s="34">
        <v>-1.3811991305345828E-5</v>
      </c>
      <c r="CI606" s="34">
        <v>1.2813158657642987E-5</v>
      </c>
      <c r="CJ606" s="34">
        <v>9.1447078591766484E-6</v>
      </c>
      <c r="CK606" s="53">
        <v>-4.963082502034144E-4</v>
      </c>
      <c r="CL606" s="33">
        <v>0</v>
      </c>
      <c r="CM606" s="33">
        <f t="shared" si="619"/>
        <v>3.7154113753024021E-3</v>
      </c>
      <c r="CN606" s="33">
        <f t="shared" si="566"/>
        <v>1.8537447480493352E-3</v>
      </c>
      <c r="CO606" s="33">
        <f t="shared" si="567"/>
        <v>1.5034958889592609E-3</v>
      </c>
      <c r="CP606" s="33">
        <f t="shared" si="568"/>
        <v>1.5568517386022052E-3</v>
      </c>
      <c r="CQ606" s="33"/>
      <c r="CR606" s="33">
        <f t="shared" si="569"/>
        <v>1.2820037831984266E-3</v>
      </c>
      <c r="CS606" s="33">
        <f t="shared" si="570"/>
        <v>3.1302091654958897E-3</v>
      </c>
      <c r="CT606" s="33">
        <f t="shared" si="571"/>
        <v>3.3427473127749519E-3</v>
      </c>
      <c r="CU606" s="33">
        <f t="shared" si="572"/>
        <v>1.3321210005474704E-3</v>
      </c>
      <c r="CV606" s="33">
        <f t="shared" si="573"/>
        <v>1.8366716023578977E-3</v>
      </c>
      <c r="CW606" s="33">
        <f t="shared" si="574"/>
        <v>2.6166491418679882E-3</v>
      </c>
      <c r="CX606" s="35">
        <f t="shared" si="575"/>
        <v>7.8163501863171003E-3</v>
      </c>
    </row>
    <row r="607" spans="1:102" x14ac:dyDescent="0.3">
      <c r="A607" s="21">
        <v>43332</v>
      </c>
      <c r="B607" s="22">
        <v>2857.05</v>
      </c>
      <c r="C607" s="23">
        <v>5036.54</v>
      </c>
      <c r="D607" s="23">
        <v>5639.5280000000002</v>
      </c>
      <c r="E607" s="23">
        <f t="shared" si="609"/>
        <v>5002.2505339545323</v>
      </c>
      <c r="F607" s="23">
        <f>VLOOKUP($A607,Data!S$7:T$800,2,0)</f>
        <v>277.71473700000001</v>
      </c>
      <c r="G607" s="23">
        <f>VLOOKUP($A607,Data!V$7:Y$800,4,0)</f>
        <v>27.391859902063089</v>
      </c>
      <c r="H607" s="23" t="e">
        <f>VLOOKUP($A607,Data!P$7:Q$800,2,0)</f>
        <v>#N/A</v>
      </c>
      <c r="I607" s="23">
        <f>VLOOKUP($A607,Data!K$7:N$800,4,0)</f>
        <v>52.183318878567121</v>
      </c>
      <c r="J607" s="23">
        <f>VLOOKUP($A607,Data!AA$7:AB$800,2,0)</f>
        <v>508.8313</v>
      </c>
      <c r="K607" s="23">
        <f>VLOOKUP($A607,Data!AD$7:AE$800,2,0)</f>
        <v>51.405900000000003</v>
      </c>
      <c r="L607" s="23">
        <f>VLOOKUP($A607,Data!AL$7:AO$800,4,0)</f>
        <v>275.12337828341788</v>
      </c>
      <c r="M607" s="23">
        <f>VLOOKUP($A607,Data!AG$7:AJ$800,4,0)</f>
        <v>27.766305422102153</v>
      </c>
      <c r="N607" s="23">
        <f>VLOOKUP($A607,Data!AQ$7:AU$800,5,0)</f>
        <v>27.930018484733438</v>
      </c>
      <c r="O607" s="24">
        <f>VLOOKUP($A607,Data!AQ$7:AW$800,7,0)</f>
        <v>28.071958924179135</v>
      </c>
      <c r="P607" s="32">
        <f t="shared" si="576"/>
        <v>2.4279594264120519E-3</v>
      </c>
      <c r="Q607" s="33">
        <f t="shared" si="563"/>
        <v>2.4561124159070413E-3</v>
      </c>
      <c r="R607" s="33">
        <f t="shared" si="564"/>
        <v>2.4658457609210149E-3</v>
      </c>
      <c r="S607" s="34">
        <f t="shared" si="577"/>
        <v>2.4601628107446703E-3</v>
      </c>
      <c r="T607" s="33">
        <f t="shared" si="578"/>
        <v>2.454934921765517E-3</v>
      </c>
      <c r="U607" s="33">
        <f t="shared" si="610"/>
        <v>2.4546910282359224E-3</v>
      </c>
      <c r="V607" s="33" t="e">
        <f t="shared" si="611"/>
        <v>#N/A</v>
      </c>
      <c r="W607" s="33">
        <f t="shared" si="612"/>
        <v>2.3976392475102415E-3</v>
      </c>
      <c r="X607" s="33">
        <f t="shared" si="613"/>
        <v>2.4606847007864197E-3</v>
      </c>
      <c r="Y607" s="33">
        <f t="shared" si="614"/>
        <v>2.4610128374387141E-3</v>
      </c>
      <c r="Z607" s="33">
        <f t="shared" si="615"/>
        <v>2.4618579959998499E-3</v>
      </c>
      <c r="AA607" s="33">
        <f t="shared" si="616"/>
        <v>2.4419255527567962E-3</v>
      </c>
      <c r="AB607" s="33">
        <f t="shared" si="617"/>
        <v>2.4887396298463038E-3</v>
      </c>
      <c r="AC607" s="35">
        <f t="shared" si="618"/>
        <v>4.9057557139868813E-3</v>
      </c>
      <c r="AD607" s="32">
        <f t="shared" si="579"/>
        <v>-1.1774941415243489E-6</v>
      </c>
      <c r="AE607" s="33">
        <f t="shared" si="580"/>
        <v>-1.4213876711188789E-6</v>
      </c>
      <c r="AF607" s="33" t="e">
        <f t="shared" si="581"/>
        <v>#N/A</v>
      </c>
      <c r="AG607" s="33">
        <f t="shared" si="582"/>
        <v>-5.8473168396799835E-5</v>
      </c>
      <c r="AH607" s="33">
        <f t="shared" si="583"/>
        <v>4.5722848793783299E-6</v>
      </c>
      <c r="AI607" s="33">
        <f t="shared" si="584"/>
        <v>4.900421531672805E-6</v>
      </c>
      <c r="AJ607" s="33">
        <f t="shared" si="585"/>
        <v>5.7455800928085665E-6</v>
      </c>
      <c r="AK607" s="33">
        <f t="shared" si="586"/>
        <v>-1.4186863150245088E-5</v>
      </c>
      <c r="AL607" s="33">
        <f t="shared" si="587"/>
        <v>3.2627213939262489E-5</v>
      </c>
      <c r="AM607" s="35">
        <f t="shared" si="588"/>
        <v>2.4496432980798399E-3</v>
      </c>
      <c r="AN607" s="52">
        <f t="shared" si="589"/>
        <v>-1.0910839155497953E-5</v>
      </c>
      <c r="AO607" s="34">
        <f t="shared" si="590"/>
        <v>-1.1154732685092483E-5</v>
      </c>
      <c r="AP607" s="34" t="e">
        <f t="shared" si="591"/>
        <v>#N/A</v>
      </c>
      <c r="AQ607" s="34">
        <f t="shared" si="592"/>
        <v>-6.8206513410773439E-5</v>
      </c>
      <c r="AR607" s="34">
        <f t="shared" si="593"/>
        <v>-5.1610601345952745E-6</v>
      </c>
      <c r="AS607" s="34">
        <f t="shared" si="594"/>
        <v>-4.8329234823007994E-6</v>
      </c>
      <c r="AT607" s="34">
        <f t="shared" si="595"/>
        <v>-3.9877649211650379E-6</v>
      </c>
      <c r="AU607" s="34">
        <f t="shared" si="596"/>
        <v>-2.3920208164218693E-5</v>
      </c>
      <c r="AV607" s="34">
        <f t="shared" si="597"/>
        <v>2.2893868925288885E-5</v>
      </c>
      <c r="AW607" s="53">
        <f t="shared" si="598"/>
        <v>2.4399099530658663E-3</v>
      </c>
      <c r="AX607" s="52">
        <f t="shared" si="599"/>
        <v>-5.2278889790535743E-6</v>
      </c>
      <c r="AY607" s="34">
        <f t="shared" si="600"/>
        <v>-5.4717825086481042E-6</v>
      </c>
      <c r="AZ607" s="34" t="e">
        <f t="shared" si="601"/>
        <v>#N/A</v>
      </c>
      <c r="BA607" s="34">
        <f t="shared" si="602"/>
        <v>-6.252356323432906E-5</v>
      </c>
      <c r="BB607" s="34">
        <f t="shared" si="603"/>
        <v>5.2189004184910459E-7</v>
      </c>
      <c r="BC607" s="34">
        <f t="shared" si="604"/>
        <v>8.5002669414357968E-7</v>
      </c>
      <c r="BD607" s="34">
        <f t="shared" si="605"/>
        <v>1.6951852552793412E-6</v>
      </c>
      <c r="BE607" s="34">
        <f t="shared" si="606"/>
        <v>-1.8237257987774314E-5</v>
      </c>
      <c r="BF607" s="34">
        <f t="shared" si="607"/>
        <v>2.8576819101733264E-5</v>
      </c>
      <c r="BG607" s="53">
        <f t="shared" si="608"/>
        <v>2.4455929032423107E-3</v>
      </c>
      <c r="BH607" s="32">
        <v>-1.1774941415243489E-6</v>
      </c>
      <c r="BI607" s="33">
        <v>-1.4213876711188789E-6</v>
      </c>
      <c r="BJ607" s="33"/>
      <c r="BK607" s="33">
        <v>-5.8473168396799835E-5</v>
      </c>
      <c r="BL607" s="33">
        <v>4.5722848793783299E-6</v>
      </c>
      <c r="BM607" s="33">
        <v>4.900421531672805E-6</v>
      </c>
      <c r="BN607" s="33">
        <v>5.7455800928085665E-6</v>
      </c>
      <c r="BO607" s="33">
        <v>-1.4186863150245088E-5</v>
      </c>
      <c r="BP607" s="33">
        <v>3.2627213939262489E-5</v>
      </c>
      <c r="BQ607" s="35">
        <v>2.4496432980798399E-3</v>
      </c>
      <c r="BR607" s="32">
        <v>-1.0910839155497953E-5</v>
      </c>
      <c r="BS607" s="33">
        <v>-1.1154732685092483E-5</v>
      </c>
      <c r="BT607" s="33"/>
      <c r="BU607" s="33">
        <v>-6.8206513410773439E-5</v>
      </c>
      <c r="BV607" s="33">
        <v>-5.1610601345952745E-6</v>
      </c>
      <c r="BW607" s="33">
        <v>-4.8329234823007994E-6</v>
      </c>
      <c r="BX607" s="33">
        <v>-3.9877649211650379E-6</v>
      </c>
      <c r="BY607" s="33">
        <v>-2.3920208164218693E-5</v>
      </c>
      <c r="BZ607" s="33">
        <v>2.2893868925288885E-5</v>
      </c>
      <c r="CA607" s="35">
        <v>2.4399099530658663E-3</v>
      </c>
      <c r="CB607" s="52">
        <v>-5.2278889790535743E-6</v>
      </c>
      <c r="CC607" s="34">
        <v>-5.4717825086481042E-6</v>
      </c>
      <c r="CD607" s="34"/>
      <c r="CE607" s="34">
        <v>-6.252356323432906E-5</v>
      </c>
      <c r="CF607" s="34">
        <v>5.2189004184910459E-7</v>
      </c>
      <c r="CG607" s="34">
        <v>8.5002669414357968E-7</v>
      </c>
      <c r="CH607" s="34">
        <v>1.6951852552793412E-6</v>
      </c>
      <c r="CI607" s="34">
        <v>-1.8237257987774314E-5</v>
      </c>
      <c r="CJ607" s="34">
        <v>2.8576819101733264E-5</v>
      </c>
      <c r="CK607" s="53">
        <v>2.4455929032423107E-3</v>
      </c>
      <c r="CL607" s="33">
        <v>0</v>
      </c>
      <c r="CM607" s="33">
        <f t="shared" si="619"/>
        <v>3.7042004011769158E-3</v>
      </c>
      <c r="CN607" s="33">
        <f t="shared" si="566"/>
        <v>1.8478530506336188E-3</v>
      </c>
      <c r="CO607" s="33">
        <f t="shared" si="567"/>
        <v>1.5029864411020277E-3</v>
      </c>
      <c r="CP607" s="33">
        <f t="shared" si="568"/>
        <v>1.5576112718307389E-3</v>
      </c>
      <c r="CQ607" s="33"/>
      <c r="CR607" s="33">
        <f t="shared" si="569"/>
        <v>1.3507403094681347E-3</v>
      </c>
      <c r="CS607" s="33">
        <f t="shared" si="570"/>
        <v>3.1214242996517871E-3</v>
      </c>
      <c r="CT607" s="33">
        <f t="shared" si="571"/>
        <v>3.3286744134433111E-3</v>
      </c>
      <c r="CU607" s="33">
        <f t="shared" si="572"/>
        <v>1.3400339066380607E-3</v>
      </c>
      <c r="CV607" s="33">
        <f t="shared" si="573"/>
        <v>1.8179704349039483E-3</v>
      </c>
      <c r="CW607" s="33">
        <f t="shared" si="574"/>
        <v>2.6016036599159076E-3</v>
      </c>
      <c r="CX607" s="35">
        <f t="shared" si="575"/>
        <v>8.3098078923888874E-3</v>
      </c>
    </row>
    <row r="608" spans="1:102" x14ac:dyDescent="0.3">
      <c r="A608" s="21">
        <v>43329</v>
      </c>
      <c r="B608" s="22">
        <v>2850.13</v>
      </c>
      <c r="C608" s="23">
        <v>5024.2</v>
      </c>
      <c r="D608" s="23">
        <v>5625.6559999999999</v>
      </c>
      <c r="E608" s="23">
        <f t="shared" si="609"/>
        <v>4989.9743845471012</v>
      </c>
      <c r="F608" s="23">
        <f>VLOOKUP($A608,Data!S$7:T$800,2,0)</f>
        <v>277.03463499999998</v>
      </c>
      <c r="G608" s="23">
        <f>VLOOKUP($A608,Data!V$7:Y$800,4,0)</f>
        <v>27.324785995032617</v>
      </c>
      <c r="H608" s="23" t="e">
        <f>VLOOKUP($A608,Data!P$7:Q$800,2,0)</f>
        <v>#N/A</v>
      </c>
      <c r="I608" s="23">
        <f>VLOOKUP($A608,Data!K$7:N$800,4,0)</f>
        <v>52.058501372509831</v>
      </c>
      <c r="J608" s="23">
        <f>VLOOKUP($A608,Data!AA$7:AB$800,2,0)</f>
        <v>507.58229999999998</v>
      </c>
      <c r="K608" s="23">
        <f>VLOOKUP($A608,Data!AD$7:AE$800,2,0)</f>
        <v>51.279699999999998</v>
      </c>
      <c r="L608" s="23">
        <f>VLOOKUP($A608,Data!AL$7:AO$800,4,0)</f>
        <v>274.44772695233627</v>
      </c>
      <c r="M608" s="23">
        <f>VLOOKUP($A608,Data!AG$7:AJ$800,4,0)</f>
        <v>27.698667338550838</v>
      </c>
      <c r="N608" s="23">
        <f>VLOOKUP($A608,Data!AQ$7:AU$800,5,0)</f>
        <v>27.860680505046041</v>
      </c>
      <c r="O608" s="24">
        <f>VLOOKUP($A608,Data!AQ$7:AW$800,7,0)</f>
        <v>27.934917045264577</v>
      </c>
      <c r="P608" s="32">
        <f t="shared" si="576"/>
        <v>3.3231362802699227E-3</v>
      </c>
      <c r="Q608" s="33">
        <f t="shared" si="563"/>
        <v>3.3810839040033791E-3</v>
      </c>
      <c r="R608" s="33">
        <f t="shared" si="564"/>
        <v>3.4058311324893786E-3</v>
      </c>
      <c r="S608" s="34">
        <f t="shared" si="577"/>
        <v>3.3934269046564602E-3</v>
      </c>
      <c r="T608" s="33">
        <f t="shared" si="578"/>
        <v>3.3881485409752443E-3</v>
      </c>
      <c r="U608" s="33">
        <f t="shared" si="610"/>
        <v>3.3879232667408665E-3</v>
      </c>
      <c r="V608" s="33" t="e">
        <f t="shared" si="611"/>
        <v>#N/A</v>
      </c>
      <c r="W608" s="33">
        <f t="shared" si="612"/>
        <v>3.5165648713677555E-3</v>
      </c>
      <c r="X608" s="33">
        <f t="shared" si="613"/>
        <v>3.4023166829162399E-3</v>
      </c>
      <c r="Y608" s="33">
        <f t="shared" si="614"/>
        <v>3.3948914221757498E-3</v>
      </c>
      <c r="Z608" s="33">
        <f t="shared" si="615"/>
        <v>3.3907397486119262E-3</v>
      </c>
      <c r="AA608" s="33">
        <f t="shared" si="616"/>
        <v>3.4332413589739375E-3</v>
      </c>
      <c r="AB608" s="33">
        <f t="shared" si="617"/>
        <v>3.3922872251590519E-3</v>
      </c>
      <c r="AC608" s="35">
        <f t="shared" si="618"/>
        <v>7.5429526164469962E-3</v>
      </c>
      <c r="AD608" s="32">
        <f t="shared" si="579"/>
        <v>7.0646369718652124E-6</v>
      </c>
      <c r="AE608" s="33">
        <f t="shared" si="580"/>
        <v>6.83936273748742E-6</v>
      </c>
      <c r="AF608" s="33" t="e">
        <f t="shared" si="581"/>
        <v>#N/A</v>
      </c>
      <c r="AG608" s="33">
        <f t="shared" si="582"/>
        <v>1.3548096736437643E-4</v>
      </c>
      <c r="AH608" s="33">
        <f t="shared" si="583"/>
        <v>2.1232778912860795E-5</v>
      </c>
      <c r="AI608" s="33">
        <f t="shared" si="584"/>
        <v>1.3807518172370692E-5</v>
      </c>
      <c r="AJ608" s="33">
        <f t="shared" si="585"/>
        <v>9.6558446085470706E-6</v>
      </c>
      <c r="AK608" s="33">
        <f t="shared" si="586"/>
        <v>5.2157454970558348E-5</v>
      </c>
      <c r="AL608" s="33">
        <f t="shared" si="587"/>
        <v>1.1203321155672796E-5</v>
      </c>
      <c r="AM608" s="35">
        <f t="shared" si="588"/>
        <v>4.1618687124436171E-3</v>
      </c>
      <c r="AN608" s="52">
        <f t="shared" si="589"/>
        <v>-1.7682591514134316E-5</v>
      </c>
      <c r="AO608" s="34">
        <f t="shared" si="590"/>
        <v>-1.7907865748512108E-5</v>
      </c>
      <c r="AP608" s="34" t="e">
        <f t="shared" si="591"/>
        <v>#N/A</v>
      </c>
      <c r="AQ608" s="34">
        <f t="shared" si="592"/>
        <v>1.107337388783769E-4</v>
      </c>
      <c r="AR608" s="34">
        <f t="shared" si="593"/>
        <v>-3.5144495731387337E-6</v>
      </c>
      <c r="AS608" s="34">
        <f t="shared" si="594"/>
        <v>-1.0939710313628837E-5</v>
      </c>
      <c r="AT608" s="34">
        <f t="shared" si="595"/>
        <v>-1.5091383877452458E-5</v>
      </c>
      <c r="AU608" s="34">
        <f t="shared" si="596"/>
        <v>2.7410226484558819E-5</v>
      </c>
      <c r="AV608" s="34">
        <f t="shared" si="597"/>
        <v>-1.3543907330326732E-5</v>
      </c>
      <c r="AW608" s="53">
        <f t="shared" si="598"/>
        <v>4.1371214839576176E-3</v>
      </c>
      <c r="AX608" s="52">
        <f t="shared" si="599"/>
        <v>-5.2783636812492318E-6</v>
      </c>
      <c r="AY608" s="34">
        <f t="shared" si="600"/>
        <v>-5.5036379156270243E-6</v>
      </c>
      <c r="AZ608" s="34" t="e">
        <f t="shared" si="601"/>
        <v>#N/A</v>
      </c>
      <c r="BA608" s="34">
        <f t="shared" si="602"/>
        <v>1.2313796671126198E-4</v>
      </c>
      <c r="BB608" s="34">
        <f t="shared" si="603"/>
        <v>8.8897782597463504E-6</v>
      </c>
      <c r="BC608" s="34">
        <f t="shared" si="604"/>
        <v>1.4645175192562476E-6</v>
      </c>
      <c r="BD608" s="34">
        <f t="shared" si="605"/>
        <v>-2.6871560445673737E-6</v>
      </c>
      <c r="BE608" s="34">
        <f t="shared" si="606"/>
        <v>3.9814454317443904E-5</v>
      </c>
      <c r="BF608" s="34">
        <f t="shared" si="607"/>
        <v>-1.139679497441648E-6</v>
      </c>
      <c r="BG608" s="53">
        <f t="shared" si="608"/>
        <v>4.1495257117905027E-3</v>
      </c>
      <c r="BH608" s="32">
        <v>7.0646369718652124E-6</v>
      </c>
      <c r="BI608" s="33">
        <v>6.83936273748742E-6</v>
      </c>
      <c r="BJ608" s="33"/>
      <c r="BK608" s="33">
        <v>1.3548096736437643E-4</v>
      </c>
      <c r="BL608" s="33">
        <v>2.1232778912860795E-5</v>
      </c>
      <c r="BM608" s="33">
        <v>1.3807518172370692E-5</v>
      </c>
      <c r="BN608" s="33">
        <v>9.6558446085470706E-6</v>
      </c>
      <c r="BO608" s="33">
        <v>5.2157454970558348E-5</v>
      </c>
      <c r="BP608" s="33">
        <v>1.1203321155672796E-5</v>
      </c>
      <c r="BQ608" s="35">
        <v>4.1618687124436171E-3</v>
      </c>
      <c r="BR608" s="32">
        <v>-1.7682591514134316E-5</v>
      </c>
      <c r="BS608" s="33">
        <v>-1.7907865748512108E-5</v>
      </c>
      <c r="BT608" s="33"/>
      <c r="BU608" s="33">
        <v>1.107337388783769E-4</v>
      </c>
      <c r="BV608" s="33">
        <v>-3.5144495731387337E-6</v>
      </c>
      <c r="BW608" s="33">
        <v>-1.0939710313628837E-5</v>
      </c>
      <c r="BX608" s="33">
        <v>-1.5091383877452458E-5</v>
      </c>
      <c r="BY608" s="33">
        <v>2.7410226484558819E-5</v>
      </c>
      <c r="BZ608" s="33">
        <v>-1.3543907330326732E-5</v>
      </c>
      <c r="CA608" s="35">
        <v>4.1371214839576176E-3</v>
      </c>
      <c r="CB608" s="52">
        <v>-5.2783636812492318E-6</v>
      </c>
      <c r="CC608" s="34">
        <v>-5.5036379156270243E-6</v>
      </c>
      <c r="CD608" s="34"/>
      <c r="CE608" s="34">
        <v>1.2313796671126198E-4</v>
      </c>
      <c r="CF608" s="34">
        <v>8.8897782597463504E-6</v>
      </c>
      <c r="CG608" s="34">
        <v>1.4645175192562476E-6</v>
      </c>
      <c r="CH608" s="34">
        <v>-2.6871560445673737E-6</v>
      </c>
      <c r="CI608" s="34">
        <v>3.9814454317443904E-5</v>
      </c>
      <c r="CJ608" s="34">
        <v>-1.139679497441648E-6</v>
      </c>
      <c r="CK608" s="53">
        <v>4.1495257117905027E-3</v>
      </c>
      <c r="CL608" s="33">
        <v>0</v>
      </c>
      <c r="CM608" s="33">
        <f t="shared" si="619"/>
        <v>3.6944550324784498E-3</v>
      </c>
      <c r="CN608" s="33">
        <f t="shared" si="566"/>
        <v>1.8438051298057534E-3</v>
      </c>
      <c r="CO608" s="33">
        <f t="shared" si="567"/>
        <v>1.5041628170751054E-3</v>
      </c>
      <c r="CP608" s="33">
        <f t="shared" si="568"/>
        <v>1.5590313875262218E-3</v>
      </c>
      <c r="CQ608" s="33"/>
      <c r="CR608" s="33">
        <f t="shared" si="569"/>
        <v>1.4091524087889162E-3</v>
      </c>
      <c r="CS608" s="33">
        <f t="shared" si="570"/>
        <v>3.1168490010986538E-3</v>
      </c>
      <c r="CT608" s="33">
        <f t="shared" si="571"/>
        <v>3.3237697504426844E-3</v>
      </c>
      <c r="CU608" s="33">
        <f t="shared" si="572"/>
        <v>1.334294756246468E-3</v>
      </c>
      <c r="CV608" s="33">
        <f t="shared" si="573"/>
        <v>1.8321484676517841E-3</v>
      </c>
      <c r="CW608" s="33">
        <f t="shared" si="574"/>
        <v>2.5689727726798672E-3</v>
      </c>
      <c r="CX608" s="35">
        <f t="shared" si="575"/>
        <v>5.8518665886924115E-3</v>
      </c>
    </row>
    <row r="609" spans="1:102" x14ac:dyDescent="0.3">
      <c r="A609" s="21">
        <v>43328</v>
      </c>
      <c r="B609" s="22">
        <v>2840.69</v>
      </c>
      <c r="C609" s="23">
        <v>5007.2700000000004</v>
      </c>
      <c r="D609" s="23">
        <v>5606.5609999999997</v>
      </c>
      <c r="E609" s="23">
        <f t="shared" si="609"/>
        <v>4973.098538168173</v>
      </c>
      <c r="F609" s="23">
        <f>VLOOKUP($A609,Data!S$7:T$800,2,0)</f>
        <v>276.09917000000002</v>
      </c>
      <c r="G609" s="23">
        <f>VLOOKUP($A609,Data!V$7:Y$800,4,0)</f>
        <v>27.23252429237041</v>
      </c>
      <c r="H609" s="23" t="e">
        <f>VLOOKUP($A609,Data!P$7:Q$800,2,0)</f>
        <v>#N/A</v>
      </c>
      <c r="I609" s="23">
        <f>VLOOKUP($A609,Data!K$7:N$800,4,0)</f>
        <v>51.876075786733793</v>
      </c>
      <c r="J609" s="23">
        <f>VLOOKUP($A609,Data!AA$7:AB$800,2,0)</f>
        <v>505.8612</v>
      </c>
      <c r="K609" s="23">
        <f>VLOOKUP($A609,Data!AD$7:AE$800,2,0)</f>
        <v>51.106200000000001</v>
      </c>
      <c r="L609" s="23">
        <f>VLOOKUP($A609,Data!AL$7:AO$800,4,0)</f>
        <v>273.52029083016652</v>
      </c>
      <c r="M609" s="23">
        <f>VLOOKUP($A609,Data!AG$7:AJ$800,4,0)</f>
        <v>27.603896499420195</v>
      </c>
      <c r="N609" s="23">
        <f>VLOOKUP($A609,Data!AQ$7:AU$800,5,0)</f>
        <v>27.766488600479111</v>
      </c>
      <c r="O609" s="24">
        <f>VLOOKUP($A609,Data!AQ$7:AW$800,7,0)</f>
        <v>27.725782779504868</v>
      </c>
      <c r="P609" s="32">
        <f t="shared" si="576"/>
        <v>7.9194711836985121E-3</v>
      </c>
      <c r="Q609" s="33">
        <f t="shared" si="563"/>
        <v>8.1278060762248749E-3</v>
      </c>
      <c r="R609" s="33">
        <f t="shared" si="564"/>
        <v>8.2196022804414959E-3</v>
      </c>
      <c r="S609" s="34">
        <f t="shared" si="577"/>
        <v>8.174582615930048E-3</v>
      </c>
      <c r="T609" s="33">
        <f t="shared" si="578"/>
        <v>8.1738423810799876E-3</v>
      </c>
      <c r="U609" s="33">
        <f t="shared" si="610"/>
        <v>8.1741745002816835E-3</v>
      </c>
      <c r="V609" s="33" t="e">
        <f t="shared" si="611"/>
        <v>#N/A</v>
      </c>
      <c r="W609" s="33">
        <f t="shared" si="612"/>
        <v>8.0223880597014574E-3</v>
      </c>
      <c r="X609" s="33">
        <f t="shared" si="613"/>
        <v>8.2174329162101323E-3</v>
      </c>
      <c r="Y609" s="33">
        <f t="shared" si="614"/>
        <v>6.4417219956403038E-4</v>
      </c>
      <c r="Z609" s="33">
        <f t="shared" si="615"/>
        <v>8.1598645378957446E-3</v>
      </c>
      <c r="AA609" s="33">
        <f t="shared" si="616"/>
        <v>8.1790544007984689E-3</v>
      </c>
      <c r="AB609" s="33">
        <f t="shared" si="617"/>
        <v>8.1416891963448368E-3</v>
      </c>
      <c r="AC609" s="35">
        <f t="shared" si="618"/>
        <v>3.6826442717887709E-3</v>
      </c>
      <c r="AD609" s="32">
        <f t="shared" si="579"/>
        <v>4.6036304855112675E-5</v>
      </c>
      <c r="AE609" s="33">
        <f t="shared" si="580"/>
        <v>4.6368424056808522E-5</v>
      </c>
      <c r="AF609" s="33" t="e">
        <f t="shared" si="581"/>
        <v>#N/A</v>
      </c>
      <c r="AG609" s="33">
        <f t="shared" si="582"/>
        <v>-1.0541801652341753E-4</v>
      </c>
      <c r="AH609" s="33">
        <f t="shared" si="583"/>
        <v>8.9626839985257334E-5</v>
      </c>
      <c r="AI609" s="33">
        <f t="shared" si="584"/>
        <v>4.8683129186377627E-5</v>
      </c>
      <c r="AJ609" s="33">
        <f t="shared" si="585"/>
        <v>3.2058461670869676E-5</v>
      </c>
      <c r="AK609" s="33">
        <f t="shared" si="586"/>
        <v>5.1248324573593962E-5</v>
      </c>
      <c r="AL609" s="33">
        <f t="shared" si="587"/>
        <v>1.3883120119961845E-5</v>
      </c>
      <c r="AM609" s="35">
        <f t="shared" si="588"/>
        <v>-4.4451618044361041E-3</v>
      </c>
      <c r="AN609" s="52">
        <f t="shared" si="589"/>
        <v>-4.5759899361508261E-5</v>
      </c>
      <c r="AO609" s="34">
        <f t="shared" si="590"/>
        <v>-4.5427780159812414E-5</v>
      </c>
      <c r="AP609" s="34" t="e">
        <f t="shared" si="591"/>
        <v>#N/A</v>
      </c>
      <c r="AQ609" s="34">
        <f t="shared" si="592"/>
        <v>-1.9721422074003847E-4</v>
      </c>
      <c r="AR609" s="34">
        <f t="shared" si="593"/>
        <v>-2.1693642313636019E-6</v>
      </c>
      <c r="AS609" s="34">
        <f t="shared" si="594"/>
        <v>-9.604442848232253E-5</v>
      </c>
      <c r="AT609" s="34">
        <f t="shared" si="595"/>
        <v>-5.973774254575126E-5</v>
      </c>
      <c r="AU609" s="34">
        <f t="shared" si="596"/>
        <v>-4.0547879643026974E-5</v>
      </c>
      <c r="AV609" s="34">
        <f t="shared" si="597"/>
        <v>-7.7913084096659091E-5</v>
      </c>
      <c r="AW609" s="53">
        <f t="shared" si="598"/>
        <v>-4.536958008652725E-3</v>
      </c>
      <c r="AX609" s="52">
        <f t="shared" si="599"/>
        <v>-7.4023485008289924E-7</v>
      </c>
      <c r="AY609" s="34">
        <f t="shared" si="600"/>
        <v>-4.0811564838705294E-7</v>
      </c>
      <c r="AZ609" s="34" t="e">
        <f t="shared" si="601"/>
        <v>#N/A</v>
      </c>
      <c r="BA609" s="34">
        <f t="shared" si="602"/>
        <v>-1.5219455622861311E-4</v>
      </c>
      <c r="BB609" s="34">
        <f t="shared" si="603"/>
        <v>4.2850300280061759E-5</v>
      </c>
      <c r="BC609" s="34">
        <f t="shared" si="604"/>
        <v>-2.356178153539723E-5</v>
      </c>
      <c r="BD609" s="34">
        <f t="shared" si="605"/>
        <v>-1.4718078034325899E-5</v>
      </c>
      <c r="BE609" s="34">
        <f t="shared" si="606"/>
        <v>4.4717848683983874E-6</v>
      </c>
      <c r="BF609" s="34">
        <f t="shared" si="607"/>
        <v>-3.289341958523373E-5</v>
      </c>
      <c r="BG609" s="53">
        <f t="shared" si="608"/>
        <v>-4.4919383441412997E-3</v>
      </c>
      <c r="BH609" s="32">
        <v>4.6036304855112675E-5</v>
      </c>
      <c r="BI609" s="33">
        <v>4.6368424056808522E-5</v>
      </c>
      <c r="BJ609" s="33"/>
      <c r="BK609" s="33">
        <v>-1.0541801652341753E-4</v>
      </c>
      <c r="BL609" s="33">
        <v>8.9626839985257334E-5</v>
      </c>
      <c r="BM609" s="33">
        <v>4.8683129186377627E-5</v>
      </c>
      <c r="BN609" s="33">
        <v>3.2058461670869676E-5</v>
      </c>
      <c r="BO609" s="33">
        <v>5.1248324573593962E-5</v>
      </c>
      <c r="BP609" s="33">
        <v>1.3883120119961845E-5</v>
      </c>
      <c r="BQ609" s="35">
        <v>-4.4451618044361041E-3</v>
      </c>
      <c r="BR609" s="32">
        <v>-4.5759899361508261E-5</v>
      </c>
      <c r="BS609" s="33">
        <v>-4.5427780159812414E-5</v>
      </c>
      <c r="BT609" s="33"/>
      <c r="BU609" s="33">
        <v>-1.9721422074003847E-4</v>
      </c>
      <c r="BV609" s="33">
        <v>-2.1693642313636019E-6</v>
      </c>
      <c r="BW609" s="33">
        <v>-9.604442848232253E-5</v>
      </c>
      <c r="BX609" s="33">
        <v>-5.973774254575126E-5</v>
      </c>
      <c r="BY609" s="33">
        <v>-4.0547879643026974E-5</v>
      </c>
      <c r="BZ609" s="33">
        <v>-7.7913084096659091E-5</v>
      </c>
      <c r="CA609" s="35">
        <v>-4.536958008652725E-3</v>
      </c>
      <c r="CB609" s="52">
        <v>-7.4023485008289924E-7</v>
      </c>
      <c r="CC609" s="34">
        <v>-4.0811564838705294E-7</v>
      </c>
      <c r="CD609" s="34"/>
      <c r="CE609" s="34">
        <v>-1.5219455622861311E-4</v>
      </c>
      <c r="CF609" s="34">
        <v>4.2850300280061759E-5</v>
      </c>
      <c r="CG609" s="34">
        <v>-2.356178153539723E-5</v>
      </c>
      <c r="CH609" s="34">
        <v>-1.4718078034325899E-5</v>
      </c>
      <c r="CI609" s="34">
        <v>4.4717848683983874E-6</v>
      </c>
      <c r="CJ609" s="34">
        <v>-3.289341958523373E-5</v>
      </c>
      <c r="CK609" s="53">
        <v>-4.4919383441412997E-3</v>
      </c>
      <c r="CL609" s="33">
        <v>0</v>
      </c>
      <c r="CM609" s="33">
        <f t="shared" si="619"/>
        <v>3.6697006855952452E-3</v>
      </c>
      <c r="CN609" s="33">
        <f t="shared" si="566"/>
        <v>1.831481191449047E-3</v>
      </c>
      <c r="CO609" s="33">
        <f t="shared" si="567"/>
        <v>1.4971114448356637E-3</v>
      </c>
      <c r="CP609" s="33">
        <f t="shared" si="568"/>
        <v>1.5522044910092347E-3</v>
      </c>
      <c r="CQ609" s="33"/>
      <c r="CR609" s="33">
        <f t="shared" si="569"/>
        <v>1.2739559551926405E-3</v>
      </c>
      <c r="CS609" s="33">
        <f t="shared" si="570"/>
        <v>3.0956222629054952E-3</v>
      </c>
      <c r="CT609" s="33">
        <f t="shared" si="571"/>
        <v>3.3099632109614419E-3</v>
      </c>
      <c r="CU609" s="33">
        <f t="shared" si="572"/>
        <v>1.3246587012498701E-3</v>
      </c>
      <c r="CV609" s="33">
        <f t="shared" si="573"/>
        <v>1.7800742358864419E-3</v>
      </c>
      <c r="CW609" s="33">
        <f t="shared" si="574"/>
        <v>2.5577786441963735E-3</v>
      </c>
      <c r="CX609" s="35">
        <f t="shared" si="575"/>
        <v>1.6969832638302762E-3</v>
      </c>
    </row>
    <row r="610" spans="1:102" x14ac:dyDescent="0.3">
      <c r="A610" s="21">
        <v>43327</v>
      </c>
      <c r="B610" s="22">
        <v>2818.37</v>
      </c>
      <c r="C610" s="23">
        <v>4966.8999999999996</v>
      </c>
      <c r="D610" s="23">
        <v>5560.8530000000001</v>
      </c>
      <c r="E610" s="23">
        <f t="shared" si="609"/>
        <v>4932.7751600961592</v>
      </c>
      <c r="F610" s="23">
        <f>VLOOKUP($A610,Data!S$7:T$800,2,0)</f>
        <v>273.86067600000001</v>
      </c>
      <c r="G610" s="23">
        <f>VLOOKUP($A610,Data!V$7:Y$800,4,0)</f>
        <v>27.011725732677753</v>
      </c>
      <c r="H610" s="23" t="e">
        <f>VLOOKUP($A610,Data!P$7:Q$800,2,0)</f>
        <v>#N/A</v>
      </c>
      <c r="I610" s="23">
        <f>VLOOKUP($A610,Data!K$7:N$800,4,0)</f>
        <v>51.463217882082759</v>
      </c>
      <c r="J610" s="23">
        <f>VLOOKUP($A610,Data!AA$7:AB$800,2,0)</f>
        <v>501.73820000000001</v>
      </c>
      <c r="K610" s="23" t="e">
        <f>VLOOKUP($A610,Data!AD$7:AE$800,2,0)</f>
        <v>#N/A</v>
      </c>
      <c r="L610" s="23">
        <f>VLOOKUP($A610,Data!AL$7:AO$800,4,0)</f>
        <v>271.30646681271963</v>
      </c>
      <c r="M610" s="23">
        <f>VLOOKUP($A610,Data!AG$7:AJ$800,4,0)</f>
        <v>27.379954363192265</v>
      </c>
      <c r="N610" s="23">
        <f>VLOOKUP($A610,Data!AQ$7:AU$800,5,0)</f>
        <v>27.542248176061026</v>
      </c>
      <c r="O610" s="24">
        <f>VLOOKUP($A610,Data!AQ$7:AW$800,7,0)</f>
        <v>27.624053218157432</v>
      </c>
      <c r="P610" s="32">
        <f t="shared" si="576"/>
        <v>-7.6022197495739796E-3</v>
      </c>
      <c r="Q610" s="33">
        <f t="shared" si="563"/>
        <v>-7.4715893763152019E-3</v>
      </c>
      <c r="R610" s="33">
        <f t="shared" si="564"/>
        <v>-7.4184092785716249E-3</v>
      </c>
      <c r="S610" s="34">
        <f t="shared" si="577"/>
        <v>-7.4459808492219779E-3</v>
      </c>
      <c r="T610" s="33">
        <f t="shared" si="578"/>
        <v>-7.4456325936100853E-3</v>
      </c>
      <c r="U610" s="33">
        <f t="shared" si="610"/>
        <v>-7.4435901774374535E-3</v>
      </c>
      <c r="V610" s="33" t="e">
        <f t="shared" si="611"/>
        <v>#N/A</v>
      </c>
      <c r="W610" s="33">
        <f t="shared" si="612"/>
        <v>-7.4074074074075291E-3</v>
      </c>
      <c r="X610" s="33">
        <f t="shared" si="613"/>
        <v>-7.4221052839819057E-3</v>
      </c>
      <c r="Y610" s="33" t="e">
        <f t="shared" si="614"/>
        <v>#N/A</v>
      </c>
      <c r="Z610" s="33">
        <f t="shared" si="615"/>
        <v>-7.4561323386201916E-3</v>
      </c>
      <c r="AA610" s="33">
        <f t="shared" si="616"/>
        <v>-7.4123255380963426E-3</v>
      </c>
      <c r="AB610" s="33">
        <f t="shared" si="617"/>
        <v>-7.461438598219905E-3</v>
      </c>
      <c r="AC610" s="35">
        <f t="shared" si="618"/>
        <v>-2.1531725561422244E-3</v>
      </c>
      <c r="AD610" s="32">
        <f t="shared" si="579"/>
        <v>2.5956782705116588E-5</v>
      </c>
      <c r="AE610" s="33">
        <f t="shared" si="580"/>
        <v>2.7999198877748377E-5</v>
      </c>
      <c r="AF610" s="33" t="e">
        <f t="shared" si="581"/>
        <v>#N/A</v>
      </c>
      <c r="AG610" s="33">
        <f t="shared" si="582"/>
        <v>6.4181968907672804E-5</v>
      </c>
      <c r="AH610" s="33">
        <f t="shared" si="583"/>
        <v>4.9484092333296203E-5</v>
      </c>
      <c r="AI610" s="33" t="e">
        <f t="shared" si="584"/>
        <v>#N/A</v>
      </c>
      <c r="AJ610" s="33">
        <f t="shared" si="585"/>
        <v>1.5457037695010278E-5</v>
      </c>
      <c r="AK610" s="33">
        <f t="shared" si="586"/>
        <v>5.9263838218859277E-5</v>
      </c>
      <c r="AL610" s="33">
        <f t="shared" si="587"/>
        <v>1.0150778095296964E-5</v>
      </c>
      <c r="AM610" s="35">
        <f t="shared" si="588"/>
        <v>5.3184168201729776E-3</v>
      </c>
      <c r="AN610" s="52">
        <f t="shared" si="589"/>
        <v>-2.7223315038460427E-5</v>
      </c>
      <c r="AO610" s="34">
        <f t="shared" si="590"/>
        <v>-2.5180898865828638E-5</v>
      </c>
      <c r="AP610" s="34" t="e">
        <f t="shared" si="591"/>
        <v>#N/A</v>
      </c>
      <c r="AQ610" s="34">
        <f t="shared" si="592"/>
        <v>1.1001871164095789E-5</v>
      </c>
      <c r="AR610" s="34">
        <f t="shared" si="593"/>
        <v>-3.6960054102808115E-6</v>
      </c>
      <c r="AS610" s="34" t="e">
        <f t="shared" si="594"/>
        <v>#N/A</v>
      </c>
      <c r="AT610" s="34">
        <f t="shared" si="595"/>
        <v>-3.7723060048566737E-5</v>
      </c>
      <c r="AU610" s="34">
        <f t="shared" si="596"/>
        <v>6.0837404752822621E-6</v>
      </c>
      <c r="AV610" s="34">
        <f t="shared" si="597"/>
        <v>-4.3029319648280051E-5</v>
      </c>
      <c r="AW610" s="53">
        <f t="shared" si="598"/>
        <v>5.2652367224294006E-3</v>
      </c>
      <c r="AX610" s="52">
        <f t="shared" si="599"/>
        <v>3.4825561190388044E-7</v>
      </c>
      <c r="AY610" s="34">
        <f t="shared" si="600"/>
        <v>2.3906717845356695E-6</v>
      </c>
      <c r="AZ610" s="34" t="e">
        <f t="shared" si="601"/>
        <v>#N/A</v>
      </c>
      <c r="BA610" s="34">
        <f t="shared" si="602"/>
        <v>3.8573441814460097E-5</v>
      </c>
      <c r="BB610" s="34">
        <f t="shared" si="603"/>
        <v>2.3875565240083496E-5</v>
      </c>
      <c r="BC610" s="34" t="e">
        <f t="shared" si="604"/>
        <v>#N/A</v>
      </c>
      <c r="BD610" s="34">
        <f t="shared" si="605"/>
        <v>-1.0151489398202429E-5</v>
      </c>
      <c r="BE610" s="34">
        <f t="shared" si="606"/>
        <v>3.365531112564657E-5</v>
      </c>
      <c r="BF610" s="34">
        <f t="shared" si="607"/>
        <v>-1.5457748997915743E-5</v>
      </c>
      <c r="BG610" s="53">
        <f t="shared" si="608"/>
        <v>5.2928082930797649E-3</v>
      </c>
      <c r="BH610" s="32">
        <v>2.5956782705116588E-5</v>
      </c>
      <c r="BI610" s="33">
        <v>2.7999198877748377E-5</v>
      </c>
      <c r="BJ610" s="33"/>
      <c r="BK610" s="33">
        <v>6.4181968907672804E-5</v>
      </c>
      <c r="BL610" s="33">
        <v>4.9484092333296203E-5</v>
      </c>
      <c r="BM610" s="33"/>
      <c r="BN610" s="33">
        <v>1.5457037695010278E-5</v>
      </c>
      <c r="BO610" s="33">
        <v>5.9263838218859277E-5</v>
      </c>
      <c r="BP610" s="33">
        <v>1.0150778095296964E-5</v>
      </c>
      <c r="BQ610" s="35">
        <v>5.3184168201729776E-3</v>
      </c>
      <c r="BR610" s="32">
        <v>-2.7223315038460427E-5</v>
      </c>
      <c r="BS610" s="33">
        <v>-2.5180898865828638E-5</v>
      </c>
      <c r="BT610" s="33"/>
      <c r="BU610" s="33">
        <v>1.1001871164095789E-5</v>
      </c>
      <c r="BV610" s="33">
        <v>-3.6960054102808115E-6</v>
      </c>
      <c r="BW610" s="33"/>
      <c r="BX610" s="33">
        <v>-3.7723060048566737E-5</v>
      </c>
      <c r="BY610" s="33">
        <v>6.0837404752822621E-6</v>
      </c>
      <c r="BZ610" s="33">
        <v>-4.3029319648280051E-5</v>
      </c>
      <c r="CA610" s="35">
        <v>5.2652367224294006E-3</v>
      </c>
      <c r="CB610" s="52">
        <v>3.4825561190388044E-7</v>
      </c>
      <c r="CC610" s="34">
        <v>2.3906717845356695E-6</v>
      </c>
      <c r="CD610" s="34"/>
      <c r="CE610" s="34">
        <v>3.8573441814460097E-5</v>
      </c>
      <c r="CF610" s="34">
        <v>2.3875565240083496E-5</v>
      </c>
      <c r="CG610" s="34"/>
      <c r="CH610" s="34">
        <v>-1.0151489398202429E-5</v>
      </c>
      <c r="CI610" s="34">
        <v>3.365531112564657E-5</v>
      </c>
      <c r="CJ610" s="34">
        <v>-1.5457748997915743E-5</v>
      </c>
      <c r="CK610" s="53">
        <v>5.2928082930797649E-3</v>
      </c>
      <c r="CL610" s="33">
        <v>0</v>
      </c>
      <c r="CM610" s="33">
        <f t="shared" si="619"/>
        <v>3.5783187400331151E-3</v>
      </c>
      <c r="CN610" s="33">
        <f t="shared" si="566"/>
        <v>1.7849989542788602E-3</v>
      </c>
      <c r="CO610" s="33">
        <f t="shared" si="567"/>
        <v>1.4513800199604798E-3</v>
      </c>
      <c r="CP610" s="33">
        <f t="shared" si="568"/>
        <v>1.5061406277327993E-3</v>
      </c>
      <c r="CQ610" s="33"/>
      <c r="CR610" s="33">
        <f t="shared" si="569"/>
        <v>1.3786682271454964E-3</v>
      </c>
      <c r="CS610" s="33">
        <f t="shared" si="570"/>
        <v>3.0064507331428736E-3</v>
      </c>
      <c r="CT610" s="33" t="e">
        <f t="shared" si="571"/>
        <v>#N/A</v>
      </c>
      <c r="CU610" s="33">
        <f t="shared" si="572"/>
        <v>1.29281759219535E-3</v>
      </c>
      <c r="CV610" s="33">
        <f t="shared" si="573"/>
        <v>1.7291511878705368E-3</v>
      </c>
      <c r="CW610" s="33">
        <f t="shared" si="574"/>
        <v>2.543972420113505E-3</v>
      </c>
      <c r="CX610" s="35">
        <f t="shared" si="575"/>
        <v>6.1333508697019035E-3</v>
      </c>
    </row>
    <row r="611" spans="1:102" x14ac:dyDescent="0.3">
      <c r="A611" s="21">
        <v>43326</v>
      </c>
      <c r="B611" s="22">
        <v>2839.96</v>
      </c>
      <c r="C611" s="23">
        <v>5004.29</v>
      </c>
      <c r="D611" s="23">
        <v>5602.4139999999998</v>
      </c>
      <c r="E611" s="23">
        <f t="shared" si="609"/>
        <v>4969.7800471520995</v>
      </c>
      <c r="F611" s="23">
        <f>VLOOKUP($A611,Data!S$7:T$800,2,0)</f>
        <v>275.91503799999998</v>
      </c>
      <c r="G611" s="23">
        <f>VLOOKUP($A611,Data!V$7:Y$800,4,0)</f>
        <v>27.214297812561192</v>
      </c>
      <c r="H611" s="23" t="e">
        <f>VLOOKUP($A611,Data!P$7:Q$800,2,0)</f>
        <v>#N/A</v>
      </c>
      <c r="I611" s="23">
        <f>VLOOKUP($A611,Data!K$7:N$800,4,0)</f>
        <v>51.847271746874426</v>
      </c>
      <c r="J611" s="23">
        <f>VLOOKUP($A611,Data!AA$7:AB$800,2,0)</f>
        <v>505.49</v>
      </c>
      <c r="K611" s="23">
        <f>VLOOKUP($A611,Data!AD$7:AE$800,2,0)</f>
        <v>51.073300000000003</v>
      </c>
      <c r="L611" s="23">
        <f>VLOOKUP($A611,Data!AL$7:AO$800,4,0)</f>
        <v>273.34456002631777</v>
      </c>
      <c r="M611" s="23">
        <f>VLOOKUP($A611,Data!AG$7:AJ$800,4,0)</f>
        <v>27.584419057022181</v>
      </c>
      <c r="N611" s="23">
        <f>VLOOKUP($A611,Data!AQ$7:AU$800,5,0)</f>
        <v>27.749297858173502</v>
      </c>
      <c r="O611" s="24">
        <f>VLOOKUP($A611,Data!AQ$7:AW$800,7,0)</f>
        <v>27.683660917097672</v>
      </c>
      <c r="P611" s="32">
        <f t="shared" si="576"/>
        <v>6.3892442406439098E-3</v>
      </c>
      <c r="Q611" s="33">
        <f t="shared" si="563"/>
        <v>6.4498352848425533E-3</v>
      </c>
      <c r="R611" s="33">
        <f t="shared" si="564"/>
        <v>6.476942476422165E-3</v>
      </c>
      <c r="S611" s="34">
        <f t="shared" si="577"/>
        <v>6.4637877410554266E-3</v>
      </c>
      <c r="T611" s="33">
        <f t="shared" si="578"/>
        <v>6.4582096113487975E-3</v>
      </c>
      <c r="U611" s="33">
        <f t="shared" si="610"/>
        <v>6.4567416119727383E-3</v>
      </c>
      <c r="V611" s="33" t="e">
        <f t="shared" si="611"/>
        <v>#N/A</v>
      </c>
      <c r="W611" s="33">
        <f t="shared" si="612"/>
        <v>6.5237651444547406E-3</v>
      </c>
      <c r="X611" s="33">
        <f t="shared" si="613"/>
        <v>6.4746170243521473E-3</v>
      </c>
      <c r="Y611" s="33">
        <f t="shared" si="614"/>
        <v>6.4636527914900821E-3</v>
      </c>
      <c r="Z611" s="33">
        <f t="shared" si="615"/>
        <v>6.4569872437199027E-3</v>
      </c>
      <c r="AA611" s="33">
        <f t="shared" si="616"/>
        <v>6.3920128123089448E-3</v>
      </c>
      <c r="AB611" s="33">
        <f t="shared" si="617"/>
        <v>6.46302046978664E-3</v>
      </c>
      <c r="AC611" s="35">
        <f t="shared" si="618"/>
        <v>4.9979333388632252E-3</v>
      </c>
      <c r="AD611" s="32">
        <f t="shared" si="579"/>
        <v>8.3743265062441452E-6</v>
      </c>
      <c r="AE611" s="33">
        <f t="shared" si="580"/>
        <v>6.9063271301850193E-6</v>
      </c>
      <c r="AF611" s="33" t="e">
        <f t="shared" si="581"/>
        <v>#N/A</v>
      </c>
      <c r="AG611" s="33">
        <f t="shared" si="582"/>
        <v>7.3929859612187343E-5</v>
      </c>
      <c r="AH611" s="33">
        <f t="shared" si="583"/>
        <v>2.4781739509593947E-5</v>
      </c>
      <c r="AI611" s="33">
        <f t="shared" si="584"/>
        <v>1.3817506647528788E-5</v>
      </c>
      <c r="AJ611" s="33">
        <f t="shared" si="585"/>
        <v>7.1519588773494291E-6</v>
      </c>
      <c r="AK611" s="33">
        <f t="shared" si="586"/>
        <v>-5.7822472533608504E-5</v>
      </c>
      <c r="AL611" s="33">
        <f t="shared" si="587"/>
        <v>1.3185184944086714E-5</v>
      </c>
      <c r="AM611" s="35">
        <f t="shared" si="588"/>
        <v>-1.4519019459793281E-3</v>
      </c>
      <c r="AN611" s="52">
        <f t="shared" si="589"/>
        <v>-1.8732865073367577E-5</v>
      </c>
      <c r="AO611" s="34">
        <f t="shared" si="590"/>
        <v>-2.0200864449426703E-5</v>
      </c>
      <c r="AP611" s="34" t="e">
        <f t="shared" si="591"/>
        <v>#N/A</v>
      </c>
      <c r="AQ611" s="34">
        <f t="shared" si="592"/>
        <v>4.6822668032575621E-5</v>
      </c>
      <c r="AR611" s="34">
        <f t="shared" si="593"/>
        <v>-2.325452070017775E-6</v>
      </c>
      <c r="AS611" s="34">
        <f t="shared" si="594"/>
        <v>-1.3289684932082935E-5</v>
      </c>
      <c r="AT611" s="34">
        <f t="shared" si="595"/>
        <v>-1.9955232702262293E-5</v>
      </c>
      <c r="AU611" s="34">
        <f t="shared" si="596"/>
        <v>-8.4929664113220227E-5</v>
      </c>
      <c r="AV611" s="34">
        <f t="shared" si="597"/>
        <v>-1.3922006635525008E-5</v>
      </c>
      <c r="AW611" s="53">
        <f t="shared" si="598"/>
        <v>-1.4790091375589398E-3</v>
      </c>
      <c r="AX611" s="52">
        <f t="shared" si="599"/>
        <v>-5.5781297065848889E-6</v>
      </c>
      <c r="AY611" s="34">
        <f t="shared" si="600"/>
        <v>-7.0461290826440148E-6</v>
      </c>
      <c r="AZ611" s="34" t="e">
        <f t="shared" si="601"/>
        <v>#N/A</v>
      </c>
      <c r="BA611" s="34">
        <f t="shared" si="602"/>
        <v>5.9977403399358309E-5</v>
      </c>
      <c r="BB611" s="34">
        <f t="shared" si="603"/>
        <v>1.0829283296764913E-5</v>
      </c>
      <c r="BC611" s="34">
        <f t="shared" si="604"/>
        <v>-1.3494956530024638E-7</v>
      </c>
      <c r="BD611" s="34">
        <f t="shared" si="605"/>
        <v>-6.800497335479605E-6</v>
      </c>
      <c r="BE611" s="34">
        <f t="shared" si="606"/>
        <v>-7.1774928746437539E-5</v>
      </c>
      <c r="BF611" s="34">
        <f t="shared" si="607"/>
        <v>-7.6727126874231999E-7</v>
      </c>
      <c r="BG611" s="53">
        <f t="shared" si="608"/>
        <v>-1.4658544021921571E-3</v>
      </c>
      <c r="BH611" s="32">
        <v>8.3743265062441452E-6</v>
      </c>
      <c r="BI611" s="33">
        <v>6.9063271301850193E-6</v>
      </c>
      <c r="BJ611" s="33"/>
      <c r="BK611" s="33">
        <v>7.3929859612187343E-5</v>
      </c>
      <c r="BL611" s="33">
        <v>2.4781739509593947E-5</v>
      </c>
      <c r="BM611" s="33">
        <v>1.3817506647528788E-5</v>
      </c>
      <c r="BN611" s="33">
        <v>7.1519588773494291E-6</v>
      </c>
      <c r="BO611" s="33">
        <v>-5.7822472533608504E-5</v>
      </c>
      <c r="BP611" s="33">
        <v>1.3185184944086714E-5</v>
      </c>
      <c r="BQ611" s="35">
        <v>-1.4519019459793281E-3</v>
      </c>
      <c r="BR611" s="32">
        <v>-1.8732865073367577E-5</v>
      </c>
      <c r="BS611" s="33">
        <v>-2.0200864449426703E-5</v>
      </c>
      <c r="BT611" s="33"/>
      <c r="BU611" s="33">
        <v>4.6822668032575621E-5</v>
      </c>
      <c r="BV611" s="33">
        <v>-2.325452070017775E-6</v>
      </c>
      <c r="BW611" s="33">
        <v>-1.3289684932082935E-5</v>
      </c>
      <c r="BX611" s="33">
        <v>-1.9955232702262293E-5</v>
      </c>
      <c r="BY611" s="33">
        <v>-8.4929664113220227E-5</v>
      </c>
      <c r="BZ611" s="33">
        <v>-1.3922006635525008E-5</v>
      </c>
      <c r="CA611" s="35">
        <v>-1.4790091375589398E-3</v>
      </c>
      <c r="CB611" s="52">
        <v>-5.5781297065848889E-6</v>
      </c>
      <c r="CC611" s="34">
        <v>-7.0461290826440148E-6</v>
      </c>
      <c r="CD611" s="34"/>
      <c r="CE611" s="34">
        <v>5.9977403399358309E-5</v>
      </c>
      <c r="CF611" s="34">
        <v>1.0829283296764913E-5</v>
      </c>
      <c r="CG611" s="34">
        <v>-1.3494956530024638E-7</v>
      </c>
      <c r="CH611" s="34">
        <v>-6.800497335479605E-6</v>
      </c>
      <c r="CI611" s="34">
        <v>-7.1774928746437539E-5</v>
      </c>
      <c r="CJ611" s="34">
        <v>-7.6727126874231999E-7</v>
      </c>
      <c r="CK611" s="53">
        <v>-1.4658544021921571E-3</v>
      </c>
      <c r="CL611" s="33">
        <v>0</v>
      </c>
      <c r="CM611" s="33">
        <f t="shared" si="619"/>
        <v>3.5245494644562392E-3</v>
      </c>
      <c r="CN611" s="33">
        <f t="shared" si="566"/>
        <v>1.7591522620159505E-3</v>
      </c>
      <c r="CO611" s="33">
        <f t="shared" si="567"/>
        <v>1.4251905670552567E-3</v>
      </c>
      <c r="CP611" s="33">
        <f t="shared" si="568"/>
        <v>1.4778889643198845E-3</v>
      </c>
      <c r="CQ611" s="33"/>
      <c r="CR611" s="33">
        <f t="shared" si="569"/>
        <v>1.3139181423387214E-3</v>
      </c>
      <c r="CS611" s="33">
        <f t="shared" si="570"/>
        <v>2.9564467343805578E-3</v>
      </c>
      <c r="CT611" s="33">
        <f t="shared" si="571"/>
        <v>3.2611503862731706E-3</v>
      </c>
      <c r="CU611" s="33">
        <f t="shared" si="572"/>
        <v>1.2772243057628252E-3</v>
      </c>
      <c r="CV611" s="33">
        <f t="shared" si="573"/>
        <v>1.6693415449720028E-3</v>
      </c>
      <c r="CW611" s="33">
        <f t="shared" si="574"/>
        <v>2.5337193158103677E-3</v>
      </c>
      <c r="CX611" s="35">
        <f t="shared" si="575"/>
        <v>7.7076776633133726E-4</v>
      </c>
    </row>
    <row r="612" spans="1:102" x14ac:dyDescent="0.3">
      <c r="A612" s="21">
        <v>43325</v>
      </c>
      <c r="B612" s="22">
        <v>2821.93</v>
      </c>
      <c r="C612" s="23">
        <v>4972.22</v>
      </c>
      <c r="D612" s="23">
        <v>5566.3609999999999</v>
      </c>
      <c r="E612" s="23">
        <f t="shared" si="609"/>
        <v>4937.8627504387996</v>
      </c>
      <c r="F612" s="23">
        <f>VLOOKUP($A612,Data!S$7:T$800,2,0)</f>
        <v>274.14455500000003</v>
      </c>
      <c r="G612" s="23">
        <f>VLOOKUP($A612,Data!V$7:Y$800,4,0)</f>
        <v>27.039709395730128</v>
      </c>
      <c r="H612" s="23" t="e">
        <f>VLOOKUP($A612,Data!P$7:Q$800,2,0)</f>
        <v>#N/A</v>
      </c>
      <c r="I612" s="23">
        <f>VLOOKUP($A612,Data!K$7:N$800,4,0)</f>
        <v>51.511224615181725</v>
      </c>
      <c r="J612" s="23">
        <f>VLOOKUP($A612,Data!AA$7:AB$800,2,0)</f>
        <v>502.23820000000001</v>
      </c>
      <c r="K612" s="23">
        <f>VLOOKUP($A612,Data!AD$7:AE$800,2,0)</f>
        <v>50.7453</v>
      </c>
      <c r="L612" s="23">
        <f>VLOOKUP($A612,Data!AL$7:AO$800,4,0)</f>
        <v>271.59090104277419</v>
      </c>
      <c r="M612" s="23">
        <f>VLOOKUP($A612,Data!AG$7:AJ$800,4,0)</f>
        <v>27.409218978138536</v>
      </c>
      <c r="N612" s="23">
        <f>VLOOKUP($A612,Data!AQ$7:AU$800,5,0)</f>
        <v>27.571105240628679</v>
      </c>
      <c r="O612" s="24">
        <f>VLOOKUP($A612,Data!AQ$7:AW$800,7,0)</f>
        <v>27.545987905791392</v>
      </c>
      <c r="P612" s="32">
        <f t="shared" si="576"/>
        <v>-4.0059577592049811E-3</v>
      </c>
      <c r="Q612" s="33">
        <f t="shared" si="563"/>
        <v>-3.9942630043907634E-3</v>
      </c>
      <c r="R612" s="33">
        <f t="shared" si="564"/>
        <v>-3.9898659052197694E-3</v>
      </c>
      <c r="S612" s="34">
        <f t="shared" si="577"/>
        <v>-3.9922796833175515E-3</v>
      </c>
      <c r="T612" s="33">
        <f t="shared" si="578"/>
        <v>-3.9996991194629627E-3</v>
      </c>
      <c r="U612" s="33">
        <f t="shared" si="610"/>
        <v>-3.9991766859087674E-3</v>
      </c>
      <c r="V612" s="33" t="e">
        <f t="shared" si="611"/>
        <v>#N/A</v>
      </c>
      <c r="W612" s="33">
        <f t="shared" si="612"/>
        <v>-4.0839056989047107E-3</v>
      </c>
      <c r="X612" s="33">
        <f t="shared" si="613"/>
        <v>-3.9952182714700912E-3</v>
      </c>
      <c r="Y612" s="33">
        <f t="shared" si="614"/>
        <v>-3.9687914029147286E-3</v>
      </c>
      <c r="Z612" s="33">
        <f t="shared" si="615"/>
        <v>-4.0040512405868922E-3</v>
      </c>
      <c r="AA612" s="33">
        <f t="shared" si="616"/>
        <v>-4.031718533229034E-3</v>
      </c>
      <c r="AB612" s="33">
        <f t="shared" si="617"/>
        <v>-3.9588289845893243E-3</v>
      </c>
      <c r="AC612" s="35">
        <f t="shared" si="618"/>
        <v>-2.2655259344090961E-3</v>
      </c>
      <c r="AD612" s="32">
        <f t="shared" si="579"/>
        <v>-5.4361150721993212E-6</v>
      </c>
      <c r="AE612" s="33">
        <f t="shared" si="580"/>
        <v>-4.9136815180039761E-6</v>
      </c>
      <c r="AF612" s="33" t="e">
        <f t="shared" si="581"/>
        <v>#N/A</v>
      </c>
      <c r="AG612" s="33">
        <f t="shared" si="582"/>
        <v>-8.9642694513947241E-5</v>
      </c>
      <c r="AH612" s="33">
        <f t="shared" si="583"/>
        <v>-9.5526707932780397E-7</v>
      </c>
      <c r="AI612" s="33">
        <f t="shared" si="584"/>
        <v>2.5471601476034778E-5</v>
      </c>
      <c r="AJ612" s="33">
        <f t="shared" si="585"/>
        <v>-9.7882361961287856E-6</v>
      </c>
      <c r="AK612" s="33">
        <f t="shared" si="586"/>
        <v>-3.7455528838270524E-5</v>
      </c>
      <c r="AL612" s="33">
        <f t="shared" si="587"/>
        <v>3.5434019801439121E-5</v>
      </c>
      <c r="AM612" s="35">
        <f t="shared" si="588"/>
        <v>1.7287370699816673E-3</v>
      </c>
      <c r="AN612" s="52">
        <f t="shared" si="589"/>
        <v>-9.8332142431933889E-6</v>
      </c>
      <c r="AO612" s="34">
        <f t="shared" si="590"/>
        <v>-9.3107806889980438E-6</v>
      </c>
      <c r="AP612" s="34" t="e">
        <f t="shared" si="591"/>
        <v>#N/A</v>
      </c>
      <c r="AQ612" s="34">
        <f t="shared" si="592"/>
        <v>-9.4039793684941309E-5</v>
      </c>
      <c r="AR612" s="34">
        <f t="shared" si="593"/>
        <v>-5.3523662503218716E-6</v>
      </c>
      <c r="AS612" s="34">
        <f t="shared" si="594"/>
        <v>2.107450230504071E-5</v>
      </c>
      <c r="AT612" s="34">
        <f t="shared" si="595"/>
        <v>-1.4185335367122853E-5</v>
      </c>
      <c r="AU612" s="34">
        <f t="shared" si="596"/>
        <v>-4.1852628009264592E-5</v>
      </c>
      <c r="AV612" s="34">
        <f t="shared" si="597"/>
        <v>3.1036920630445053E-5</v>
      </c>
      <c r="AW612" s="53">
        <f t="shared" si="598"/>
        <v>1.7243399708106733E-3</v>
      </c>
      <c r="AX612" s="52">
        <f t="shared" si="599"/>
        <v>-7.4194361454615887E-6</v>
      </c>
      <c r="AY612" s="34">
        <f t="shared" si="600"/>
        <v>-6.8970025912662436E-6</v>
      </c>
      <c r="AZ612" s="34" t="e">
        <f t="shared" si="601"/>
        <v>#N/A</v>
      </c>
      <c r="BA612" s="34">
        <f t="shared" si="602"/>
        <v>-9.1626015587209508E-5</v>
      </c>
      <c r="BB612" s="34">
        <f t="shared" si="603"/>
        <v>-2.9385881525900714E-6</v>
      </c>
      <c r="BC612" s="34">
        <f t="shared" si="604"/>
        <v>2.348828040277251E-5</v>
      </c>
      <c r="BD612" s="34">
        <f t="shared" si="605"/>
        <v>-1.1771557269391053E-5</v>
      </c>
      <c r="BE612" s="34">
        <f t="shared" si="606"/>
        <v>-3.9438849911532792E-5</v>
      </c>
      <c r="BF612" s="34">
        <f t="shared" si="607"/>
        <v>3.3450698728176853E-5</v>
      </c>
      <c r="BG612" s="53">
        <f t="shared" si="608"/>
        <v>1.7267537489084051E-3</v>
      </c>
      <c r="BH612" s="32">
        <v>-5.4361150721993212E-6</v>
      </c>
      <c r="BI612" s="33">
        <v>-4.9136815180039761E-6</v>
      </c>
      <c r="BJ612" s="33"/>
      <c r="BK612" s="33">
        <v>-8.9642694513947241E-5</v>
      </c>
      <c r="BL612" s="33">
        <v>-9.5526707932780397E-7</v>
      </c>
      <c r="BM612" s="33">
        <v>2.5471601476034778E-5</v>
      </c>
      <c r="BN612" s="33">
        <v>-9.7882361961287856E-6</v>
      </c>
      <c r="BO612" s="33">
        <v>-3.7455528838270524E-5</v>
      </c>
      <c r="BP612" s="33">
        <v>3.5434019801439121E-5</v>
      </c>
      <c r="BQ612" s="35">
        <v>1.7287370699816673E-3</v>
      </c>
      <c r="BR612" s="32">
        <v>-9.8332142431933889E-6</v>
      </c>
      <c r="BS612" s="33">
        <v>-9.3107806889980438E-6</v>
      </c>
      <c r="BT612" s="33"/>
      <c r="BU612" s="33">
        <v>-9.4039793684941309E-5</v>
      </c>
      <c r="BV612" s="33">
        <v>-5.3523662503218716E-6</v>
      </c>
      <c r="BW612" s="33">
        <v>2.107450230504071E-5</v>
      </c>
      <c r="BX612" s="33">
        <v>-1.4185335367122853E-5</v>
      </c>
      <c r="BY612" s="33">
        <v>-4.1852628009264592E-5</v>
      </c>
      <c r="BZ612" s="33">
        <v>3.1036920630445053E-5</v>
      </c>
      <c r="CA612" s="35">
        <v>1.7243399708106733E-3</v>
      </c>
      <c r="CB612" s="52">
        <v>-7.4194361454615887E-6</v>
      </c>
      <c r="CC612" s="34">
        <v>-6.8970025912662436E-6</v>
      </c>
      <c r="CD612" s="34"/>
      <c r="CE612" s="34">
        <v>-9.1626015587209508E-5</v>
      </c>
      <c r="CF612" s="34">
        <v>-2.9385881525900714E-6</v>
      </c>
      <c r="CG612" s="34">
        <v>2.348828040277251E-5</v>
      </c>
      <c r="CH612" s="34">
        <v>-1.1771557269391053E-5</v>
      </c>
      <c r="CI612" s="34">
        <v>-3.9438849911532792E-5</v>
      </c>
      <c r="CJ612" s="34">
        <v>3.3450698728176853E-5</v>
      </c>
      <c r="CK612" s="53">
        <v>1.7267537489084051E-3</v>
      </c>
      <c r="CL612" s="33">
        <v>0</v>
      </c>
      <c r="CM612" s="33">
        <f t="shared" si="619"/>
        <v>3.4975217889388066E-3</v>
      </c>
      <c r="CN612" s="33">
        <f t="shared" si="566"/>
        <v>1.7452650254576874E-3</v>
      </c>
      <c r="CO612" s="33">
        <f t="shared" si="567"/>
        <v>1.4168581182387729E-3</v>
      </c>
      <c r="CP612" s="33">
        <f t="shared" si="568"/>
        <v>1.4710168021800918E-3</v>
      </c>
      <c r="CQ612" s="33"/>
      <c r="CR612" s="33">
        <f t="shared" si="569"/>
        <v>1.2403709495554249E-3</v>
      </c>
      <c r="CS612" s="33">
        <f t="shared" si="570"/>
        <v>2.9317516203835048E-3</v>
      </c>
      <c r="CT612" s="33">
        <f t="shared" si="571"/>
        <v>3.2473768460401509E-3</v>
      </c>
      <c r="CU612" s="33">
        <f t="shared" si="572"/>
        <v>1.2701091546696297E-3</v>
      </c>
      <c r="CV612" s="33">
        <f t="shared" si="573"/>
        <v>1.7268926753981617E-3</v>
      </c>
      <c r="CW612" s="33">
        <f t="shared" si="574"/>
        <v>2.5205856067391785E-3</v>
      </c>
      <c r="CX612" s="35">
        <f t="shared" si="575"/>
        <v>2.2165628043089303E-3</v>
      </c>
    </row>
    <row r="613" spans="1:102" x14ac:dyDescent="0.3">
      <c r="A613" s="21">
        <v>43322</v>
      </c>
      <c r="B613" s="22">
        <v>2833.28</v>
      </c>
      <c r="C613" s="23">
        <v>4992.16</v>
      </c>
      <c r="D613" s="23">
        <v>5588.6589999999997</v>
      </c>
      <c r="E613" s="23">
        <f t="shared" si="609"/>
        <v>4957.6550961560788</v>
      </c>
      <c r="F613" s="23">
        <f>VLOOKUP($A613,Data!S$7:T$800,2,0)</f>
        <v>275.245454</v>
      </c>
      <c r="G613" s="23">
        <f>VLOOKUP($A613,Data!V$7:Y$800,4,0)</f>
        <v>27.148280164827828</v>
      </c>
      <c r="H613" s="23" t="e">
        <f>VLOOKUP($A613,Data!P$7:Q$800,2,0)</f>
        <v>#N/A</v>
      </c>
      <c r="I613" s="23">
        <f>VLOOKUP($A613,Data!K$7:N$800,4,0)</f>
        <v>51.722454240817136</v>
      </c>
      <c r="J613" s="23">
        <f>VLOOKUP($A613,Data!AA$7:AB$800,2,0)</f>
        <v>504.25279999999998</v>
      </c>
      <c r="K613" s="23">
        <f>VLOOKUP($A613,Data!AD$7:AE$800,2,0)</f>
        <v>50.947499999999998</v>
      </c>
      <c r="L613" s="23">
        <f>VLOOKUP($A613,Data!AL$7:AO$800,4,0)</f>
        <v>272.68273669291608</v>
      </c>
      <c r="M613" s="23">
        <f>VLOOKUP($A613,Data!AG$7:AJ$800,4,0)</f>
        <v>27.520172567918273</v>
      </c>
      <c r="N613" s="23">
        <f>VLOOKUP($A613,Data!AQ$7:AU$800,5,0)</f>
        <v>27.680688351989922</v>
      </c>
      <c r="O613" s="24">
        <f>VLOOKUP($A613,Data!AQ$7:AW$800,7,0)</f>
        <v>27.608535759565751</v>
      </c>
      <c r="P613" s="32">
        <f t="shared" si="576"/>
        <v>-7.1138709971333425E-3</v>
      </c>
      <c r="Q613" s="33">
        <f t="shared" si="563"/>
        <v>-6.9048931044566331E-3</v>
      </c>
      <c r="R613" s="33">
        <f t="shared" si="564"/>
        <v>-6.8142846200721641E-3</v>
      </c>
      <c r="S613" s="34">
        <f t="shared" si="577"/>
        <v>-6.8592225766313407E-3</v>
      </c>
      <c r="T613" s="33">
        <f t="shared" si="578"/>
        <v>-6.8577165288988828E-3</v>
      </c>
      <c r="U613" s="33">
        <f t="shared" si="610"/>
        <v>-6.8562424525746568E-3</v>
      </c>
      <c r="V613" s="33" t="e">
        <f t="shared" si="611"/>
        <v>#N/A</v>
      </c>
      <c r="W613" s="33">
        <f t="shared" si="612"/>
        <v>-6.8215339233039796E-3</v>
      </c>
      <c r="X613" s="33">
        <f t="shared" si="613"/>
        <v>-6.8180063437239813E-3</v>
      </c>
      <c r="Y613" s="33">
        <f t="shared" si="614"/>
        <v>-6.8887680333094004E-3</v>
      </c>
      <c r="Z613" s="33">
        <f t="shared" si="615"/>
        <v>-6.8473651039695493E-3</v>
      </c>
      <c r="AA613" s="33">
        <f t="shared" si="616"/>
        <v>-6.8819370134910463E-3</v>
      </c>
      <c r="AB613" s="33">
        <f t="shared" si="617"/>
        <v>-6.8933352207268817E-3</v>
      </c>
      <c r="AC613" s="35">
        <f t="shared" si="618"/>
        <v>-5.6497809195228399E-3</v>
      </c>
      <c r="AD613" s="32">
        <f t="shared" si="579"/>
        <v>4.7176575557750233E-5</v>
      </c>
      <c r="AE613" s="33">
        <f t="shared" si="580"/>
        <v>4.8650651881976259E-5</v>
      </c>
      <c r="AF613" s="33" t="e">
        <f t="shared" si="581"/>
        <v>#N/A</v>
      </c>
      <c r="AG613" s="33">
        <f t="shared" si="582"/>
        <v>8.3359181152653505E-5</v>
      </c>
      <c r="AH613" s="33">
        <f t="shared" si="583"/>
        <v>8.688676073265178E-5</v>
      </c>
      <c r="AI613" s="33">
        <f t="shared" si="584"/>
        <v>1.6125071147232717E-5</v>
      </c>
      <c r="AJ613" s="33">
        <f t="shared" si="585"/>
        <v>5.752800048708373E-5</v>
      </c>
      <c r="AK613" s="33">
        <f t="shared" si="586"/>
        <v>2.2956090965586817E-5</v>
      </c>
      <c r="AL613" s="33">
        <f t="shared" si="587"/>
        <v>1.1557883729751417E-5</v>
      </c>
      <c r="AM613" s="35">
        <f t="shared" si="588"/>
        <v>1.2551121849337932E-3</v>
      </c>
      <c r="AN613" s="52">
        <f t="shared" si="589"/>
        <v>-4.3431908826718768E-5</v>
      </c>
      <c r="AO613" s="34">
        <f t="shared" si="590"/>
        <v>-4.1957832502492742E-5</v>
      </c>
      <c r="AP613" s="34" t="e">
        <f t="shared" si="591"/>
        <v>#N/A</v>
      </c>
      <c r="AQ613" s="34">
        <f t="shared" si="592"/>
        <v>-7.249303231815496E-6</v>
      </c>
      <c r="AR613" s="34">
        <f t="shared" si="593"/>
        <v>-3.7217236518172214E-6</v>
      </c>
      <c r="AS613" s="34">
        <f t="shared" si="594"/>
        <v>-7.4483413237236284E-5</v>
      </c>
      <c r="AT613" s="34">
        <f t="shared" si="595"/>
        <v>-3.3080483897385271E-5</v>
      </c>
      <c r="AU613" s="34">
        <f t="shared" si="596"/>
        <v>-6.7652393418882184E-5</v>
      </c>
      <c r="AV613" s="34">
        <f t="shared" si="597"/>
        <v>-7.9050600654717584E-5</v>
      </c>
      <c r="AW613" s="53">
        <f t="shared" si="598"/>
        <v>1.1645037005493242E-3</v>
      </c>
      <c r="AX613" s="52">
        <f t="shared" si="599"/>
        <v>1.5060477325246069E-6</v>
      </c>
      <c r="AY613" s="34">
        <f t="shared" si="600"/>
        <v>2.9801240567506326E-6</v>
      </c>
      <c r="AZ613" s="34" t="e">
        <f t="shared" si="601"/>
        <v>#N/A</v>
      </c>
      <c r="BA613" s="34">
        <f t="shared" si="602"/>
        <v>3.7688653327427879E-5</v>
      </c>
      <c r="BB613" s="34">
        <f t="shared" si="603"/>
        <v>4.1216232907426154E-5</v>
      </c>
      <c r="BC613" s="34">
        <f t="shared" si="604"/>
        <v>-2.954545667799291E-5</v>
      </c>
      <c r="BD613" s="34">
        <f t="shared" si="605"/>
        <v>1.1857472661858104E-5</v>
      </c>
      <c r="BE613" s="34">
        <f t="shared" si="606"/>
        <v>-2.2714436859638809E-5</v>
      </c>
      <c r="BF613" s="34">
        <f t="shared" si="607"/>
        <v>-3.4112644095474209E-5</v>
      </c>
      <c r="BG613" s="53">
        <f t="shared" si="608"/>
        <v>1.2094416571085675E-3</v>
      </c>
      <c r="BH613" s="32">
        <v>4.7176575557750233E-5</v>
      </c>
      <c r="BI613" s="33">
        <v>4.8650651881976259E-5</v>
      </c>
      <c r="BJ613" s="33"/>
      <c r="BK613" s="33">
        <v>8.3359181152653505E-5</v>
      </c>
      <c r="BL613" s="33">
        <v>8.688676073265178E-5</v>
      </c>
      <c r="BM613" s="33">
        <v>1.6125071147232717E-5</v>
      </c>
      <c r="BN613" s="33">
        <v>5.752800048708373E-5</v>
      </c>
      <c r="BO613" s="33">
        <v>2.2956090965586817E-5</v>
      </c>
      <c r="BP613" s="33">
        <v>1.1557883729751417E-5</v>
      </c>
      <c r="BQ613" s="35">
        <v>1.2551121849337932E-3</v>
      </c>
      <c r="BR613" s="32">
        <v>-4.3431908826718768E-5</v>
      </c>
      <c r="BS613" s="33">
        <v>-4.1957832502492742E-5</v>
      </c>
      <c r="BT613" s="33"/>
      <c r="BU613" s="33">
        <v>-7.249303231815496E-6</v>
      </c>
      <c r="BV613" s="33">
        <v>-3.7217236518172214E-6</v>
      </c>
      <c r="BW613" s="33">
        <v>-7.4483413237236284E-5</v>
      </c>
      <c r="BX613" s="33">
        <v>-3.3080483897385271E-5</v>
      </c>
      <c r="BY613" s="33">
        <v>-6.7652393418882184E-5</v>
      </c>
      <c r="BZ613" s="33">
        <v>-7.9050600654717584E-5</v>
      </c>
      <c r="CA613" s="35">
        <v>1.1645037005493242E-3</v>
      </c>
      <c r="CB613" s="52">
        <v>1.5060477325246069E-6</v>
      </c>
      <c r="CC613" s="34">
        <v>2.9801240567506326E-6</v>
      </c>
      <c r="CD613" s="34"/>
      <c r="CE613" s="34">
        <v>3.7688653327427879E-5</v>
      </c>
      <c r="CF613" s="34">
        <v>4.1216232907426154E-5</v>
      </c>
      <c r="CG613" s="34">
        <v>-2.954545667799291E-5</v>
      </c>
      <c r="CH613" s="34">
        <v>1.1857472661858104E-5</v>
      </c>
      <c r="CI613" s="34">
        <v>-2.2714436859638809E-5</v>
      </c>
      <c r="CJ613" s="34">
        <v>-3.4112644095474209E-5</v>
      </c>
      <c r="CK613" s="53">
        <v>1.2094416571085675E-3</v>
      </c>
      <c r="CL613" s="33">
        <v>0</v>
      </c>
      <c r="CM613" s="33">
        <f t="shared" si="619"/>
        <v>3.4930916350977004E-3</v>
      </c>
      <c r="CN613" s="33">
        <f t="shared" si="566"/>
        <v>1.743270279379372E-3</v>
      </c>
      <c r="CO613" s="33">
        <f t="shared" si="567"/>
        <v>1.42232379658358E-3</v>
      </c>
      <c r="CP613" s="33">
        <f t="shared" si="568"/>
        <v>1.4759574704115153E-3</v>
      </c>
      <c r="CQ613" s="33"/>
      <c r="CR613" s="33">
        <f t="shared" si="569"/>
        <v>1.3304928837443164E-3</v>
      </c>
      <c r="CS613" s="33">
        <f t="shared" si="570"/>
        <v>2.9327135311119079E-3</v>
      </c>
      <c r="CT613" s="33">
        <f t="shared" si="571"/>
        <v>3.2217207048024221E-3</v>
      </c>
      <c r="CU613" s="33">
        <f t="shared" si="572"/>
        <v>1.2799492231323484E-3</v>
      </c>
      <c r="CV613" s="33">
        <f t="shared" si="573"/>
        <v>1.7645647691935107E-3</v>
      </c>
      <c r="CW613" s="33">
        <f t="shared" si="574"/>
        <v>2.4849210827060375E-3</v>
      </c>
      <c r="CX613" s="35">
        <f t="shared" si="575"/>
        <v>4.8005978741971767E-4</v>
      </c>
    </row>
    <row r="614" spans="1:102" x14ac:dyDescent="0.3">
      <c r="A614" s="21">
        <v>43321</v>
      </c>
      <c r="B614" s="22">
        <v>2853.58</v>
      </c>
      <c r="C614" s="23">
        <v>5026.87</v>
      </c>
      <c r="D614" s="23">
        <v>5627.0029999999997</v>
      </c>
      <c r="E614" s="23">
        <f t="shared" si="609"/>
        <v>4991.8956192880869</v>
      </c>
      <c r="F614" s="23">
        <f>VLOOKUP($A614,Data!S$7:T$800,2,0)</f>
        <v>277.14604300000002</v>
      </c>
      <c r="G614" s="23">
        <f>VLOOKUP($A614,Data!V$7:Y$800,4,0)</f>
        <v>27.335700354066237</v>
      </c>
      <c r="H614" s="23" t="e">
        <f>VLOOKUP($A614,Data!P$7:Q$800,2,0)</f>
        <v>#N/A</v>
      </c>
      <c r="I614" s="23">
        <f>VLOOKUP($A614,Data!K$7:N$800,4,0)</f>
        <v>52.07770406574943</v>
      </c>
      <c r="J614" s="23">
        <f>VLOOKUP($A614,Data!AA$7:AB$800,2,0)</f>
        <v>507.71440000000001</v>
      </c>
      <c r="K614" s="23">
        <f>VLOOKUP($A614,Data!AD$7:AE$800,2,0)</f>
        <v>51.300899999999999</v>
      </c>
      <c r="L614" s="23">
        <f>VLOOKUP($A614,Data!AL$7:AO$800,4,0)</f>
        <v>274.56276821081207</v>
      </c>
      <c r="M614" s="23">
        <f>VLOOKUP($A614,Data!AG$7:AJ$800,4,0)</f>
        <v>27.710877078561527</v>
      </c>
      <c r="N614" s="23">
        <f>VLOOKUP($A614,Data!AQ$7:AU$800,5,0)</f>
        <v>27.872825078806819</v>
      </c>
      <c r="O614" s="24">
        <f>VLOOKUP($A614,Data!AQ$7:AW$800,7,0)</f>
        <v>27.765404210497056</v>
      </c>
      <c r="P614" s="32">
        <f t="shared" si="576"/>
        <v>-1.4417188648213619E-3</v>
      </c>
      <c r="Q614" s="33">
        <f t="shared" si="563"/>
        <v>-1.2616178112619947E-3</v>
      </c>
      <c r="R614" s="33">
        <f t="shared" si="564"/>
        <v>-1.1827112221420855E-3</v>
      </c>
      <c r="S614" s="34">
        <f t="shared" si="577"/>
        <v>-1.2215623685439768E-3</v>
      </c>
      <c r="T614" s="33">
        <f t="shared" si="578"/>
        <v>-1.2213599244113027E-3</v>
      </c>
      <c r="U614" s="33">
        <f t="shared" si="610"/>
        <v>-1.2201612526003824E-3</v>
      </c>
      <c r="V614" s="33" t="e">
        <f t="shared" si="611"/>
        <v>#N/A</v>
      </c>
      <c r="W614" s="33">
        <f t="shared" si="612"/>
        <v>-1.1049723756904051E-3</v>
      </c>
      <c r="X614" s="33">
        <f t="shared" si="613"/>
        <v>-1.1852842193520452E-3</v>
      </c>
      <c r="Y614" s="33">
        <f t="shared" si="614"/>
        <v>-1.2109860970230812E-3</v>
      </c>
      <c r="Z614" s="33">
        <f t="shared" si="615"/>
        <v>-1.2306456261077514E-3</v>
      </c>
      <c r="AA614" s="33">
        <f t="shared" si="616"/>
        <v>-1.1840519725467846E-3</v>
      </c>
      <c r="AB614" s="33">
        <f t="shared" si="617"/>
        <v>-1.2518523969339279E-3</v>
      </c>
      <c r="AC614" s="35">
        <f t="shared" si="618"/>
        <v>-6.0004615116935334E-3</v>
      </c>
      <c r="AD614" s="32">
        <f t="shared" si="579"/>
        <v>4.0257886850691982E-5</v>
      </c>
      <c r="AE614" s="33">
        <f t="shared" si="580"/>
        <v>4.1456558661612242E-5</v>
      </c>
      <c r="AF614" s="33" t="e">
        <f t="shared" si="581"/>
        <v>#N/A</v>
      </c>
      <c r="AG614" s="33">
        <f t="shared" si="582"/>
        <v>1.5664543557158961E-4</v>
      </c>
      <c r="AH614" s="33">
        <f t="shared" si="583"/>
        <v>7.6333591909949483E-5</v>
      </c>
      <c r="AI614" s="33">
        <f t="shared" si="584"/>
        <v>5.0631714238913439E-5</v>
      </c>
      <c r="AJ614" s="33">
        <f t="shared" si="585"/>
        <v>3.097218515424327E-5</v>
      </c>
      <c r="AK614" s="33">
        <f t="shared" si="586"/>
        <v>7.7565838715210056E-5</v>
      </c>
      <c r="AL614" s="33">
        <f t="shared" si="587"/>
        <v>9.7654143280667682E-6</v>
      </c>
      <c r="AM614" s="35">
        <f t="shared" si="588"/>
        <v>-4.7388437004315387E-3</v>
      </c>
      <c r="AN614" s="52">
        <f t="shared" si="589"/>
        <v>-3.8648702269217239E-5</v>
      </c>
      <c r="AO614" s="34">
        <f t="shared" si="590"/>
        <v>-3.7450030458296979E-5</v>
      </c>
      <c r="AP614" s="34" t="e">
        <f t="shared" si="591"/>
        <v>#N/A</v>
      </c>
      <c r="AQ614" s="34">
        <f t="shared" si="592"/>
        <v>7.7738846451680388E-5</v>
      </c>
      <c r="AR614" s="34">
        <f t="shared" si="593"/>
        <v>-2.5729972099597376E-6</v>
      </c>
      <c r="AS614" s="34">
        <f t="shared" si="594"/>
        <v>-2.8274874880995782E-5</v>
      </c>
      <c r="AT614" s="34">
        <f t="shared" si="595"/>
        <v>-4.793440396566595E-5</v>
      </c>
      <c r="AU614" s="34">
        <f t="shared" si="596"/>
        <v>-1.3407504046991647E-6</v>
      </c>
      <c r="AV614" s="34">
        <f t="shared" si="597"/>
        <v>-6.9141174791842452E-5</v>
      </c>
      <c r="AW614" s="53">
        <f t="shared" si="598"/>
        <v>-4.8177502895514479E-3</v>
      </c>
      <c r="AX614" s="52">
        <f t="shared" si="599"/>
        <v>2.024441327908022E-7</v>
      </c>
      <c r="AY614" s="34">
        <f t="shared" si="600"/>
        <v>1.4011159437110621E-6</v>
      </c>
      <c r="AZ614" s="34" t="e">
        <f t="shared" si="601"/>
        <v>#N/A</v>
      </c>
      <c r="BA614" s="34">
        <f t="shared" si="602"/>
        <v>1.1658999285368843E-4</v>
      </c>
      <c r="BB614" s="34">
        <f t="shared" si="603"/>
        <v>3.6278149192048303E-5</v>
      </c>
      <c r="BC614" s="34">
        <f t="shared" si="604"/>
        <v>1.0576271521012259E-5</v>
      </c>
      <c r="BD614" s="34">
        <f t="shared" si="605"/>
        <v>-9.0832575636579094E-6</v>
      </c>
      <c r="BE614" s="34">
        <f t="shared" si="606"/>
        <v>3.7510395997308876E-5</v>
      </c>
      <c r="BF614" s="34">
        <f t="shared" si="607"/>
        <v>-3.0290028389834411E-5</v>
      </c>
      <c r="BG614" s="53">
        <f t="shared" si="608"/>
        <v>-4.7788991431494399E-3</v>
      </c>
      <c r="BH614" s="32">
        <v>4.0257886850691982E-5</v>
      </c>
      <c r="BI614" s="33">
        <v>4.1456558661612242E-5</v>
      </c>
      <c r="BJ614" s="33"/>
      <c r="BK614" s="33">
        <v>1.5664543557158961E-4</v>
      </c>
      <c r="BL614" s="33">
        <v>7.6333591909949483E-5</v>
      </c>
      <c r="BM614" s="33">
        <v>5.0631714238913439E-5</v>
      </c>
      <c r="BN614" s="33">
        <v>3.097218515424327E-5</v>
      </c>
      <c r="BO614" s="33">
        <v>7.7565838715210056E-5</v>
      </c>
      <c r="BP614" s="33">
        <v>9.7654143280667682E-6</v>
      </c>
      <c r="BQ614" s="35">
        <v>-4.7388437004315387E-3</v>
      </c>
      <c r="BR614" s="32">
        <v>-3.8648702269217239E-5</v>
      </c>
      <c r="BS614" s="33">
        <v>-3.7450030458296979E-5</v>
      </c>
      <c r="BT614" s="33"/>
      <c r="BU614" s="33">
        <v>7.7738846451680388E-5</v>
      </c>
      <c r="BV614" s="33">
        <v>-2.5729972099597376E-6</v>
      </c>
      <c r="BW614" s="33">
        <v>-2.8274874880995782E-5</v>
      </c>
      <c r="BX614" s="33">
        <v>-4.793440396566595E-5</v>
      </c>
      <c r="BY614" s="33">
        <v>-1.3407504046991647E-6</v>
      </c>
      <c r="BZ614" s="33">
        <v>-6.9141174791842452E-5</v>
      </c>
      <c r="CA614" s="35">
        <v>-4.8177502895514479E-3</v>
      </c>
      <c r="CB614" s="52">
        <v>2.024441327908022E-7</v>
      </c>
      <c r="CC614" s="34">
        <v>1.4011159437110621E-6</v>
      </c>
      <c r="CD614" s="34"/>
      <c r="CE614" s="34">
        <v>1.1658999285368843E-4</v>
      </c>
      <c r="CF614" s="34">
        <v>3.6278149192048303E-5</v>
      </c>
      <c r="CG614" s="34">
        <v>1.0576271521012259E-5</v>
      </c>
      <c r="CH614" s="34">
        <v>-9.0832575636579094E-6</v>
      </c>
      <c r="CI614" s="34">
        <v>3.7510395997308876E-5</v>
      </c>
      <c r="CJ614" s="34">
        <v>-3.0290028389834411E-5</v>
      </c>
      <c r="CK614" s="53">
        <v>-4.7788991431494399E-3</v>
      </c>
      <c r="CL614" s="33">
        <v>0</v>
      </c>
      <c r="CM614" s="33">
        <f t="shared" si="619"/>
        <v>3.401542807204283E-3</v>
      </c>
      <c r="CN614" s="33">
        <f t="shared" si="566"/>
        <v>1.6972041576983621E-3</v>
      </c>
      <c r="CO614" s="33">
        <f t="shared" si="567"/>
        <v>1.3747538997923581E-3</v>
      </c>
      <c r="CP614" s="33">
        <f t="shared" si="568"/>
        <v>1.4268986530903138E-3</v>
      </c>
      <c r="CQ614" s="33"/>
      <c r="CR614" s="33">
        <f t="shared" si="569"/>
        <v>1.246449488925272E-3</v>
      </c>
      <c r="CS614" s="33">
        <f t="shared" si="570"/>
        <v>2.8449737459887992E-3</v>
      </c>
      <c r="CT614" s="33">
        <f t="shared" si="571"/>
        <v>3.2054314704226261E-3</v>
      </c>
      <c r="CU614" s="33">
        <f t="shared" si="572"/>
        <v>1.2219504509569656E-3</v>
      </c>
      <c r="CV614" s="33">
        <f t="shared" si="573"/>
        <v>1.7414088128855365E-3</v>
      </c>
      <c r="CW614" s="33">
        <f t="shared" si="574"/>
        <v>2.47325405380594E-3</v>
      </c>
      <c r="CX614" s="35">
        <f t="shared" si="575"/>
        <v>-7.8278974962153747E-4</v>
      </c>
    </row>
    <row r="615" spans="1:102" x14ac:dyDescent="0.3">
      <c r="A615" s="21">
        <v>43320</v>
      </c>
      <c r="B615" s="22">
        <v>2857.7</v>
      </c>
      <c r="C615" s="23">
        <v>5033.22</v>
      </c>
      <c r="D615" s="23">
        <v>5633.6660000000002</v>
      </c>
      <c r="E615" s="23">
        <f t="shared" si="609"/>
        <v>4998.0009892144571</v>
      </c>
      <c r="F615" s="23">
        <f>VLOOKUP($A615,Data!S$7:T$800,2,0)</f>
        <v>277.48495200000002</v>
      </c>
      <c r="G615" s="23">
        <f>VLOOKUP($A615,Data!V$7:Y$800,4,0)</f>
        <v>27.369095063381312</v>
      </c>
      <c r="H615" s="23" t="e">
        <f>VLOOKUP($A615,Data!P$7:Q$800,2,0)</f>
        <v>#N/A</v>
      </c>
      <c r="I615" s="23">
        <f>VLOOKUP($A615,Data!K$7:N$800,4,0)</f>
        <v>52.13531214546817</v>
      </c>
      <c r="J615" s="23">
        <f>VLOOKUP($A615,Data!AA$7:AB$800,2,0)</f>
        <v>508.31689999999998</v>
      </c>
      <c r="K615" s="23">
        <f>VLOOKUP($A615,Data!AD$7:AE$800,2,0)</f>
        <v>51.363100000000003</v>
      </c>
      <c r="L615" s="23">
        <f>VLOOKUP($A615,Data!AL$7:AO$800,4,0)</f>
        <v>274.90107401516116</v>
      </c>
      <c r="M615" s="23">
        <f>VLOOKUP($A615,Data!AG$7:AJ$800,4,0)</f>
        <v>27.743727093352209</v>
      </c>
      <c r="N615" s="23">
        <f>VLOOKUP($A615,Data!AQ$7:AU$800,5,0)</f>
        <v>27.907761476904742</v>
      </c>
      <c r="O615" s="24">
        <f>VLOOKUP($A615,Data!AQ$7:AW$800,7,0)</f>
        <v>27.933015193068616</v>
      </c>
      <c r="P615" s="32">
        <f t="shared" si="576"/>
        <v>-2.6237996116773576E-4</v>
      </c>
      <c r="Q615" s="33">
        <f t="shared" si="563"/>
        <v>-2.4034498443714636E-4</v>
      </c>
      <c r="R615" s="33">
        <f t="shared" si="564"/>
        <v>-2.3247658907499247E-4</v>
      </c>
      <c r="S615" s="34">
        <f t="shared" si="577"/>
        <v>-2.3696209488890396E-4</v>
      </c>
      <c r="T615" s="33">
        <f t="shared" si="578"/>
        <v>-2.4378440822825365E-4</v>
      </c>
      <c r="U615" s="33">
        <f t="shared" si="610"/>
        <v>-2.4428158849176818E-4</v>
      </c>
      <c r="V615" s="33" t="e">
        <f t="shared" si="611"/>
        <v>#N/A</v>
      </c>
      <c r="W615" s="33">
        <f t="shared" si="612"/>
        <v>-3.6818851251840812E-4</v>
      </c>
      <c r="X615" s="33">
        <f t="shared" si="613"/>
        <v>-2.3601748810919698E-4</v>
      </c>
      <c r="Y615" s="33">
        <f t="shared" si="614"/>
        <v>-2.2579207275164048E-4</v>
      </c>
      <c r="Z615" s="33">
        <f t="shared" si="615"/>
        <v>-2.2490988761847408E-4</v>
      </c>
      <c r="AA615" s="33">
        <f t="shared" si="616"/>
        <v>-2.269790830045082E-4</v>
      </c>
      <c r="AB615" s="33">
        <f t="shared" si="617"/>
        <v>-2.2785148299930835E-4</v>
      </c>
      <c r="AC615" s="35">
        <f t="shared" si="618"/>
        <v>2.7127969135110064E-4</v>
      </c>
      <c r="AD615" s="32">
        <f t="shared" si="579"/>
        <v>-3.4394237911072878E-6</v>
      </c>
      <c r="AE615" s="33">
        <f t="shared" si="580"/>
        <v>-3.9366040546218173E-6</v>
      </c>
      <c r="AF615" s="33" t="e">
        <f t="shared" si="581"/>
        <v>#N/A</v>
      </c>
      <c r="AG615" s="33">
        <f t="shared" si="582"/>
        <v>-1.2784352808126176E-4</v>
      </c>
      <c r="AH615" s="33">
        <f t="shared" si="583"/>
        <v>4.3274963279493761E-6</v>
      </c>
      <c r="AI615" s="33">
        <f t="shared" si="584"/>
        <v>1.4552911685505876E-5</v>
      </c>
      <c r="AJ615" s="33">
        <f t="shared" si="585"/>
        <v>1.5435096818672278E-5</v>
      </c>
      <c r="AK615" s="33">
        <f t="shared" si="586"/>
        <v>1.3365901432638161E-5</v>
      </c>
      <c r="AL615" s="33">
        <f t="shared" si="587"/>
        <v>1.2493501437838006E-5</v>
      </c>
      <c r="AM615" s="35">
        <f t="shared" si="588"/>
        <v>5.11624675788247E-4</v>
      </c>
      <c r="AN615" s="52">
        <f t="shared" si="589"/>
        <v>-1.1307819153261178E-5</v>
      </c>
      <c r="AO615" s="34">
        <f t="shared" si="590"/>
        <v>-1.1804999416775708E-5</v>
      </c>
      <c r="AP615" s="34" t="e">
        <f t="shared" si="591"/>
        <v>#N/A</v>
      </c>
      <c r="AQ615" s="34">
        <f t="shared" si="592"/>
        <v>-1.3571192344341565E-4</v>
      </c>
      <c r="AR615" s="34">
        <f t="shared" si="593"/>
        <v>-3.5408990342045144E-6</v>
      </c>
      <c r="AS615" s="34">
        <f t="shared" si="594"/>
        <v>6.6845163233519855E-6</v>
      </c>
      <c r="AT615" s="34">
        <f t="shared" si="595"/>
        <v>7.5667014565183877E-6</v>
      </c>
      <c r="AU615" s="34">
        <f t="shared" si="596"/>
        <v>5.4975060704842704E-6</v>
      </c>
      <c r="AV615" s="34">
        <f t="shared" si="597"/>
        <v>4.6251060756841156E-6</v>
      </c>
      <c r="AW615" s="53">
        <f t="shared" si="598"/>
        <v>5.0375628042609311E-4</v>
      </c>
      <c r="AX615" s="52">
        <f t="shared" si="599"/>
        <v>-6.8223133393718882E-6</v>
      </c>
      <c r="AY615" s="34">
        <f t="shared" si="600"/>
        <v>-7.3194936028864177E-6</v>
      </c>
      <c r="AZ615" s="34" t="e">
        <f t="shared" si="601"/>
        <v>#N/A</v>
      </c>
      <c r="BA615" s="34">
        <f t="shared" si="602"/>
        <v>-1.3122641762952636E-4</v>
      </c>
      <c r="BB615" s="34">
        <f t="shared" si="603"/>
        <v>9.4460677968477569E-7</v>
      </c>
      <c r="BC615" s="34">
        <f t="shared" si="604"/>
        <v>1.1170022137241276E-5</v>
      </c>
      <c r="BD615" s="34">
        <f t="shared" si="605"/>
        <v>1.2052207270407678E-5</v>
      </c>
      <c r="BE615" s="34">
        <f t="shared" si="606"/>
        <v>9.9830118843735605E-6</v>
      </c>
      <c r="BF615" s="34">
        <f t="shared" si="607"/>
        <v>9.1106118895734056E-6</v>
      </c>
      <c r="BG615" s="53">
        <f t="shared" si="608"/>
        <v>5.082417862399824E-4</v>
      </c>
      <c r="BH615" s="32">
        <v>-3.4394237911072878E-6</v>
      </c>
      <c r="BI615" s="33">
        <v>-3.9366040546218173E-6</v>
      </c>
      <c r="BJ615" s="33"/>
      <c r="BK615" s="33">
        <v>-1.2784352808126176E-4</v>
      </c>
      <c r="BL615" s="33">
        <v>4.3274963279493761E-6</v>
      </c>
      <c r="BM615" s="33">
        <v>1.4552911685505876E-5</v>
      </c>
      <c r="BN615" s="33">
        <v>1.5435096818672278E-5</v>
      </c>
      <c r="BO615" s="33">
        <v>1.3365901432638161E-5</v>
      </c>
      <c r="BP615" s="33">
        <v>1.2493501437838006E-5</v>
      </c>
      <c r="BQ615" s="35">
        <v>5.11624675788247E-4</v>
      </c>
      <c r="BR615" s="32">
        <v>-1.1307819153261178E-5</v>
      </c>
      <c r="BS615" s="33">
        <v>-1.1804999416775708E-5</v>
      </c>
      <c r="BT615" s="33"/>
      <c r="BU615" s="33">
        <v>-1.3571192344341565E-4</v>
      </c>
      <c r="BV615" s="33">
        <v>-3.5408990342045144E-6</v>
      </c>
      <c r="BW615" s="33">
        <v>6.6845163233519855E-6</v>
      </c>
      <c r="BX615" s="33">
        <v>7.5667014565183877E-6</v>
      </c>
      <c r="BY615" s="33">
        <v>5.4975060704842704E-6</v>
      </c>
      <c r="BZ615" s="33">
        <v>4.6251060756841156E-6</v>
      </c>
      <c r="CA615" s="35">
        <v>5.0375628042609311E-4</v>
      </c>
      <c r="CB615" s="52">
        <v>-6.8223133393718882E-6</v>
      </c>
      <c r="CC615" s="34">
        <v>-7.3194936028864177E-6</v>
      </c>
      <c r="CD615" s="34"/>
      <c r="CE615" s="34">
        <v>-1.3122641762952636E-4</v>
      </c>
      <c r="CF615" s="34">
        <v>9.4460677968477569E-7</v>
      </c>
      <c r="CG615" s="34">
        <v>1.1170022137241276E-5</v>
      </c>
      <c r="CH615" s="34">
        <v>1.2052207270407678E-5</v>
      </c>
      <c r="CI615" s="34">
        <v>9.9830118843735605E-6</v>
      </c>
      <c r="CJ615" s="34">
        <v>9.1106118895734056E-6</v>
      </c>
      <c r="CK615" s="53">
        <v>5.082417862399824E-4</v>
      </c>
      <c r="CL615" s="33">
        <v>0</v>
      </c>
      <c r="CM615" s="33">
        <f t="shared" si="619"/>
        <v>3.3222740619092139E-3</v>
      </c>
      <c r="CN615" s="33">
        <f t="shared" si="566"/>
        <v>1.657031659504371E-3</v>
      </c>
      <c r="CO615" s="33">
        <f t="shared" si="567"/>
        <v>1.3343913710797128E-3</v>
      </c>
      <c r="CP615" s="33">
        <f t="shared" si="568"/>
        <v>1.3853322223726927E-3</v>
      </c>
      <c r="CQ615" s="33"/>
      <c r="CR615" s="33">
        <f t="shared" si="569"/>
        <v>1.0894353063963802E-3</v>
      </c>
      <c r="CS615" s="33">
        <f t="shared" si="570"/>
        <v>2.7683321449336606E-3</v>
      </c>
      <c r="CT615" s="33">
        <f t="shared" si="571"/>
        <v>3.1545758742734797E-3</v>
      </c>
      <c r="CU615" s="33">
        <f t="shared" si="572"/>
        <v>1.1909022099452216E-3</v>
      </c>
      <c r="CV615" s="33">
        <f t="shared" si="573"/>
        <v>1.6636157893523684E-3</v>
      </c>
      <c r="CW615" s="33">
        <f t="shared" si="574"/>
        <v>2.4634522166739892E-3</v>
      </c>
      <c r="CX615" s="35">
        <f t="shared" si="575"/>
        <v>3.9809289432051198E-3</v>
      </c>
    </row>
    <row r="616" spans="1:102" x14ac:dyDescent="0.3">
      <c r="A616" s="21">
        <v>43319</v>
      </c>
      <c r="B616" s="22">
        <v>2858.45</v>
      </c>
      <c r="C616" s="23">
        <v>5034.43</v>
      </c>
      <c r="D616" s="23">
        <v>5634.9759999999997</v>
      </c>
      <c r="E616" s="23">
        <f t="shared" si="609"/>
        <v>4999.185606708561</v>
      </c>
      <c r="F616" s="23">
        <f>VLOOKUP($A616,Data!S$7:T$800,2,0)</f>
        <v>277.552615</v>
      </c>
      <c r="G616" s="23">
        <f>VLOOKUP($A616,Data!V$7:Y$800,4,0)</f>
        <v>27.375782463007582</v>
      </c>
      <c r="H616" s="23" t="e">
        <f>VLOOKUP($A616,Data!P$7:Q$800,2,0)</f>
        <v>#N/A</v>
      </c>
      <c r="I616" s="23">
        <f>VLOOKUP($A616,Data!K$7:N$800,4,0)</f>
        <v>52.154514838707755</v>
      </c>
      <c r="J616" s="23">
        <f>VLOOKUP($A616,Data!AA$7:AB$800,2,0)</f>
        <v>508.43689999999998</v>
      </c>
      <c r="K616" s="23">
        <f>VLOOKUP($A616,Data!AD$7:AE$800,2,0)</f>
        <v>51.374699999999997</v>
      </c>
      <c r="L616" s="23">
        <f>VLOOKUP($A616,Data!AL$7:AO$800,4,0)</f>
        <v>274.96291589367405</v>
      </c>
      <c r="M616" s="23">
        <f>VLOOKUP($A616,Data!AG$7:AJ$800,4,0)</f>
        <v>27.750025768754554</v>
      </c>
      <c r="N616" s="23">
        <f>VLOOKUP($A616,Data!AQ$7:AU$800,5,0)</f>
        <v>27.914121750942318</v>
      </c>
      <c r="O616" s="24">
        <f>VLOOKUP($A616,Data!AQ$7:AW$800,7,0)</f>
        <v>27.925439588436223</v>
      </c>
      <c r="P616" s="32">
        <f t="shared" si="576"/>
        <v>2.824165029469361E-3</v>
      </c>
      <c r="Q616" s="33">
        <f t="shared" si="563"/>
        <v>2.8325508295470314E-3</v>
      </c>
      <c r="R616" s="33">
        <f t="shared" si="564"/>
        <v>2.8339299938850981E-3</v>
      </c>
      <c r="S616" s="34">
        <f t="shared" si="577"/>
        <v>2.8324652492227377E-3</v>
      </c>
      <c r="T616" s="33">
        <f t="shared" si="578"/>
        <v>2.8334194233594623E-3</v>
      </c>
      <c r="U616" s="33">
        <f t="shared" si="610"/>
        <v>2.8331815479962774E-3</v>
      </c>
      <c r="V616" s="33" t="e">
        <f t="shared" si="611"/>
        <v>#N/A</v>
      </c>
      <c r="W616" s="33">
        <f t="shared" si="612"/>
        <v>2.954209748892378E-3</v>
      </c>
      <c r="X616" s="33">
        <f t="shared" si="613"/>
        <v>2.83155092501719E-3</v>
      </c>
      <c r="Y616" s="33">
        <f t="shared" si="614"/>
        <v>2.8480073708538889E-3</v>
      </c>
      <c r="Z616" s="33">
        <f t="shared" si="615"/>
        <v>2.8301873576326297E-3</v>
      </c>
      <c r="AA616" s="33">
        <f t="shared" si="616"/>
        <v>2.8365317271326074E-3</v>
      </c>
      <c r="AB616" s="33">
        <f t="shared" si="617"/>
        <v>2.8458286150834233E-3</v>
      </c>
      <c r="AC616" s="35">
        <f t="shared" si="618"/>
        <v>3.7300703681106828E-3</v>
      </c>
      <c r="AD616" s="32">
        <f t="shared" si="579"/>
        <v>8.6859381243087341E-7</v>
      </c>
      <c r="AE616" s="33">
        <f t="shared" si="580"/>
        <v>6.3071844924600384E-7</v>
      </c>
      <c r="AF616" s="33" t="e">
        <f t="shared" si="581"/>
        <v>#N/A</v>
      </c>
      <c r="AG616" s="33">
        <f t="shared" si="582"/>
        <v>1.2165891934534656E-4</v>
      </c>
      <c r="AH616" s="33">
        <f t="shared" si="583"/>
        <v>-9.999045298414444E-7</v>
      </c>
      <c r="AI616" s="33">
        <f t="shared" si="584"/>
        <v>1.5456541306857474E-5</v>
      </c>
      <c r="AJ616" s="33">
        <f t="shared" si="585"/>
        <v>-2.3634719144016714E-6</v>
      </c>
      <c r="AK616" s="33">
        <f t="shared" si="586"/>
        <v>3.9808975855759599E-6</v>
      </c>
      <c r="AL616" s="33">
        <f t="shared" si="587"/>
        <v>1.3277785536391917E-5</v>
      </c>
      <c r="AM616" s="35">
        <f t="shared" si="588"/>
        <v>8.9751953856365141E-4</v>
      </c>
      <c r="AN616" s="52">
        <f t="shared" si="589"/>
        <v>-5.1057052563585614E-7</v>
      </c>
      <c r="AO616" s="34">
        <f t="shared" si="590"/>
        <v>-7.4844588882072571E-7</v>
      </c>
      <c r="AP616" s="34" t="e">
        <f t="shared" si="591"/>
        <v>#N/A</v>
      </c>
      <c r="AQ616" s="34">
        <f t="shared" si="592"/>
        <v>1.2027975500727983E-4</v>
      </c>
      <c r="AR616" s="34">
        <f t="shared" si="593"/>
        <v>-2.379068867908174E-6</v>
      </c>
      <c r="AS616" s="34">
        <f t="shared" si="594"/>
        <v>1.4077376968790745E-5</v>
      </c>
      <c r="AT616" s="34">
        <f t="shared" si="595"/>
        <v>-3.7426362524684009E-6</v>
      </c>
      <c r="AU616" s="34">
        <f t="shared" si="596"/>
        <v>2.6017332475092303E-6</v>
      </c>
      <c r="AV616" s="34">
        <f t="shared" si="597"/>
        <v>1.1898621198325188E-5</v>
      </c>
      <c r="AW616" s="53">
        <f t="shared" si="598"/>
        <v>8.9614037422558468E-4</v>
      </c>
      <c r="AX616" s="52">
        <f t="shared" si="599"/>
        <v>9.541741368135348E-7</v>
      </c>
      <c r="AY616" s="34">
        <f t="shared" si="600"/>
        <v>7.1629877362866523E-7</v>
      </c>
      <c r="AZ616" s="34" t="e">
        <f t="shared" si="601"/>
        <v>#N/A</v>
      </c>
      <c r="BA616" s="34">
        <f t="shared" si="602"/>
        <v>1.2174449966972922E-4</v>
      </c>
      <c r="BB616" s="34">
        <f t="shared" si="603"/>
        <v>-9.1432420545878301E-7</v>
      </c>
      <c r="BC616" s="34">
        <f t="shared" si="604"/>
        <v>1.5542121631240136E-5</v>
      </c>
      <c r="BD616" s="34">
        <f t="shared" si="605"/>
        <v>-2.27789159001901E-6</v>
      </c>
      <c r="BE616" s="34">
        <f t="shared" si="606"/>
        <v>4.0664779099586212E-6</v>
      </c>
      <c r="BF616" s="34">
        <f t="shared" si="607"/>
        <v>1.3363365860774579E-5</v>
      </c>
      <c r="BG616" s="53">
        <f t="shared" si="608"/>
        <v>8.9760511888803407E-4</v>
      </c>
      <c r="BH616" s="32">
        <v>8.6859381243087341E-7</v>
      </c>
      <c r="BI616" s="33">
        <v>6.3071844924600384E-7</v>
      </c>
      <c r="BJ616" s="33"/>
      <c r="BK616" s="33">
        <v>1.2165891934534656E-4</v>
      </c>
      <c r="BL616" s="33">
        <v>-9.999045298414444E-7</v>
      </c>
      <c r="BM616" s="33">
        <v>1.5456541306857474E-5</v>
      </c>
      <c r="BN616" s="33">
        <v>-2.3634719144016714E-6</v>
      </c>
      <c r="BO616" s="33">
        <v>3.9808975855759599E-6</v>
      </c>
      <c r="BP616" s="33">
        <v>1.3277785536391917E-5</v>
      </c>
      <c r="BQ616" s="35">
        <v>8.9751953856365141E-4</v>
      </c>
      <c r="BR616" s="32">
        <v>-5.1057052563585614E-7</v>
      </c>
      <c r="BS616" s="33">
        <v>-7.4844588882072571E-7</v>
      </c>
      <c r="BT616" s="33"/>
      <c r="BU616" s="33">
        <v>1.2027975500727983E-4</v>
      </c>
      <c r="BV616" s="33">
        <v>-2.379068867908174E-6</v>
      </c>
      <c r="BW616" s="33">
        <v>1.4077376968790745E-5</v>
      </c>
      <c r="BX616" s="33">
        <v>-3.7426362524684009E-6</v>
      </c>
      <c r="BY616" s="33">
        <v>2.6017332475092303E-6</v>
      </c>
      <c r="BZ616" s="33">
        <v>1.1898621198325188E-5</v>
      </c>
      <c r="CA616" s="35">
        <v>8.9614037422558468E-4</v>
      </c>
      <c r="CB616" s="52">
        <v>9.541741368135348E-7</v>
      </c>
      <c r="CC616" s="34">
        <v>7.1629877362866523E-7</v>
      </c>
      <c r="CD616" s="34"/>
      <c r="CE616" s="34">
        <v>1.2174449966972922E-4</v>
      </c>
      <c r="CF616" s="34">
        <v>-9.1432420545878301E-7</v>
      </c>
      <c r="CG616" s="34">
        <v>1.5542121631240136E-5</v>
      </c>
      <c r="CH616" s="34">
        <v>-2.27789159001901E-6</v>
      </c>
      <c r="CI616" s="34">
        <v>4.0664779099586212E-6</v>
      </c>
      <c r="CJ616" s="34">
        <v>1.3363365860774579E-5</v>
      </c>
      <c r="CK616" s="53">
        <v>8.9760511888803407E-4</v>
      </c>
      <c r="CL616" s="33">
        <v>0</v>
      </c>
      <c r="CM616" s="33">
        <f t="shared" si="619"/>
        <v>3.3143776898594268E-3</v>
      </c>
      <c r="CN616" s="33">
        <f t="shared" si="566"/>
        <v>1.6536423612656392E-3</v>
      </c>
      <c r="CO616" s="33">
        <f t="shared" si="567"/>
        <v>1.3378362242095765E-3</v>
      </c>
      <c r="CP616" s="33">
        <f t="shared" si="568"/>
        <v>1.3892752431392541E-3</v>
      </c>
      <c r="CQ616" s="33"/>
      <c r="CR616" s="33">
        <f t="shared" si="569"/>
        <v>1.2174652508856187E-3</v>
      </c>
      <c r="CS616" s="33">
        <f t="shared" si="570"/>
        <v>2.7639916442243617E-3</v>
      </c>
      <c r="CT616" s="33">
        <f t="shared" si="571"/>
        <v>3.1399737572814779E-3</v>
      </c>
      <c r="CU616" s="33">
        <f t="shared" si="572"/>
        <v>1.175445255013452E-3</v>
      </c>
      <c r="CV616" s="33">
        <f t="shared" si="573"/>
        <v>1.6502246126777198E-3</v>
      </c>
      <c r="CW616" s="33">
        <f t="shared" si="574"/>
        <v>2.4509250837663199E-3</v>
      </c>
      <c r="CX616" s="35">
        <f t="shared" si="575"/>
        <v>3.4674068340563302E-3</v>
      </c>
    </row>
    <row r="617" spans="1:102" x14ac:dyDescent="0.3">
      <c r="A617" s="21">
        <v>43318</v>
      </c>
      <c r="B617" s="22">
        <v>2850.4</v>
      </c>
      <c r="C617" s="23">
        <v>5020.21</v>
      </c>
      <c r="D617" s="23">
        <v>5619.0519999999997</v>
      </c>
      <c r="E617" s="23">
        <f t="shared" si="609"/>
        <v>4985.0655816833469</v>
      </c>
      <c r="F617" s="23">
        <f>VLOOKUP($A617,Data!S$7:T$800,2,0)</f>
        <v>276.76841400000001</v>
      </c>
      <c r="G617" s="23">
        <f>VLOOKUP($A617,Data!V$7:Y$800,4,0)</f>
        <v>27.298441023610422</v>
      </c>
      <c r="H617" s="23" t="e">
        <f>VLOOKUP($A617,Data!P$7:Q$800,2,0)</f>
        <v>#N/A</v>
      </c>
      <c r="I617" s="23">
        <f>VLOOKUP($A617,Data!K$7:N$800,4,0)</f>
        <v>52.000893292791083</v>
      </c>
      <c r="J617" s="23">
        <f>VLOOKUP($A617,Data!AA$7:AB$800,2,0)</f>
        <v>507.00130000000001</v>
      </c>
      <c r="K617" s="23">
        <f>VLOOKUP($A617,Data!AD$7:AE$800,2,0)</f>
        <v>51.2288</v>
      </c>
      <c r="L617" s="23">
        <f>VLOOKUP($A617,Data!AL$7:AO$800,4,0)</f>
        <v>274.18691555165145</v>
      </c>
      <c r="M617" s="23">
        <f>VLOOKUP($A617,Data!AG$7:AJ$800,4,0)</f>
        <v>27.671534582971507</v>
      </c>
      <c r="N617" s="23">
        <f>VLOOKUP($A617,Data!AQ$7:AU$800,5,0)</f>
        <v>27.834908372198491</v>
      </c>
      <c r="O617" s="24">
        <f>VLOOKUP($A617,Data!AQ$7:AW$800,7,0)</f>
        <v>27.821662828328709</v>
      </c>
      <c r="P617" s="32">
        <f t="shared" si="576"/>
        <v>3.5382963367192044E-3</v>
      </c>
      <c r="Q617" s="33">
        <f t="shared" si="563"/>
        <v>3.6024221391031119E-3</v>
      </c>
      <c r="R617" s="33">
        <f t="shared" si="564"/>
        <v>3.6329784421844646E-3</v>
      </c>
      <c r="S617" s="34">
        <f t="shared" si="577"/>
        <v>3.6187761263646754E-3</v>
      </c>
      <c r="T617" s="33">
        <f t="shared" si="578"/>
        <v>3.614035686358319E-3</v>
      </c>
      <c r="U617" s="33">
        <f t="shared" si="610"/>
        <v>3.6137875785606788E-3</v>
      </c>
      <c r="V617" s="33" t="e">
        <f t="shared" si="611"/>
        <v>#N/A</v>
      </c>
      <c r="W617" s="33">
        <f t="shared" si="612"/>
        <v>3.5204743375949477E-3</v>
      </c>
      <c r="X617" s="33">
        <f t="shared" si="613"/>
        <v>3.6278976959376319E-3</v>
      </c>
      <c r="Y617" s="33">
        <f t="shared" si="614"/>
        <v>3.6086089419840039E-3</v>
      </c>
      <c r="Z617" s="33">
        <f t="shared" si="615"/>
        <v>3.6140521320515706E-3</v>
      </c>
      <c r="AA617" s="33">
        <f t="shared" si="616"/>
        <v>3.9869772805580794E-3</v>
      </c>
      <c r="AB617" s="33">
        <f t="shared" si="617"/>
        <v>3.6378850996916512E-3</v>
      </c>
      <c r="AC617" s="35">
        <f t="shared" si="618"/>
        <v>4.6685962526393787E-3</v>
      </c>
      <c r="AD617" s="32">
        <f t="shared" si="579"/>
        <v>1.1613547255207024E-5</v>
      </c>
      <c r="AE617" s="33">
        <f t="shared" si="580"/>
        <v>1.136543945756685E-5</v>
      </c>
      <c r="AF617" s="33" t="e">
        <f t="shared" si="581"/>
        <v>#N/A</v>
      </c>
      <c r="AG617" s="33">
        <f t="shared" si="582"/>
        <v>-8.1947801508164275E-5</v>
      </c>
      <c r="AH617" s="33">
        <f t="shared" si="583"/>
        <v>2.5475556834519963E-5</v>
      </c>
      <c r="AI617" s="33">
        <f t="shared" si="584"/>
        <v>6.1868028808920172E-6</v>
      </c>
      <c r="AJ617" s="33">
        <f t="shared" si="585"/>
        <v>1.1629992948458678E-5</v>
      </c>
      <c r="AK617" s="33">
        <f t="shared" si="586"/>
        <v>3.845551414549675E-4</v>
      </c>
      <c r="AL617" s="33">
        <f t="shared" si="587"/>
        <v>3.5462960588539261E-5</v>
      </c>
      <c r="AM617" s="35">
        <f t="shared" si="588"/>
        <v>1.0661741135362668E-3</v>
      </c>
      <c r="AN617" s="52">
        <f t="shared" si="589"/>
        <v>-1.8942755826145685E-5</v>
      </c>
      <c r="AO617" s="34">
        <f t="shared" si="590"/>
        <v>-1.9190863623785859E-5</v>
      </c>
      <c r="AP617" s="34" t="e">
        <f t="shared" si="591"/>
        <v>#N/A</v>
      </c>
      <c r="AQ617" s="34">
        <f t="shared" si="592"/>
        <v>-1.1250410458951698E-4</v>
      </c>
      <c r="AR617" s="34">
        <f t="shared" si="593"/>
        <v>-5.0807462468327458E-6</v>
      </c>
      <c r="AS617" s="34">
        <f t="shared" si="594"/>
        <v>-2.4369500200460692E-5</v>
      </c>
      <c r="AT617" s="34">
        <f t="shared" si="595"/>
        <v>-1.8926310132894031E-5</v>
      </c>
      <c r="AU617" s="34">
        <f t="shared" si="596"/>
        <v>3.5399883837361479E-4</v>
      </c>
      <c r="AV617" s="34">
        <f t="shared" si="597"/>
        <v>4.9066575071865515E-6</v>
      </c>
      <c r="AW617" s="53">
        <f t="shared" si="598"/>
        <v>1.0356178104549141E-3</v>
      </c>
      <c r="AX617" s="52">
        <f t="shared" si="599"/>
        <v>-4.7404400063122409E-6</v>
      </c>
      <c r="AY617" s="34">
        <f t="shared" si="600"/>
        <v>-4.9885478039524145E-6</v>
      </c>
      <c r="AZ617" s="34" t="e">
        <f t="shared" si="601"/>
        <v>#N/A</v>
      </c>
      <c r="BA617" s="34">
        <f t="shared" si="602"/>
        <v>-9.830178876968354E-5</v>
      </c>
      <c r="BB617" s="34">
        <f t="shared" si="603"/>
        <v>9.1215695730006985E-6</v>
      </c>
      <c r="BC617" s="34">
        <f t="shared" si="604"/>
        <v>-1.0167184380627248E-5</v>
      </c>
      <c r="BD617" s="34">
        <f t="shared" si="605"/>
        <v>-4.7239943130605866E-6</v>
      </c>
      <c r="BE617" s="34">
        <f t="shared" si="606"/>
        <v>3.6820115419344823E-4</v>
      </c>
      <c r="BF617" s="34">
        <f t="shared" si="607"/>
        <v>1.9108973327019996E-5</v>
      </c>
      <c r="BG617" s="53">
        <f t="shared" si="608"/>
        <v>1.0498201262747475E-3</v>
      </c>
      <c r="BH617" s="32">
        <v>1.1613547255207024E-5</v>
      </c>
      <c r="BI617" s="33">
        <v>1.136543945756685E-5</v>
      </c>
      <c r="BJ617" s="33"/>
      <c r="BK617" s="33">
        <v>-8.1947801508164275E-5</v>
      </c>
      <c r="BL617" s="33">
        <v>2.5475556834519963E-5</v>
      </c>
      <c r="BM617" s="33">
        <v>6.1868028808920172E-6</v>
      </c>
      <c r="BN617" s="33">
        <v>1.1629992948458678E-5</v>
      </c>
      <c r="BO617" s="33">
        <v>3.845551414549675E-4</v>
      </c>
      <c r="BP617" s="33">
        <v>3.5462960588539261E-5</v>
      </c>
      <c r="BQ617" s="35">
        <v>1.0661741135362668E-3</v>
      </c>
      <c r="BR617" s="32">
        <v>-1.8942755826145685E-5</v>
      </c>
      <c r="BS617" s="33">
        <v>-1.9190863623785859E-5</v>
      </c>
      <c r="BT617" s="33"/>
      <c r="BU617" s="33">
        <v>-1.1250410458951698E-4</v>
      </c>
      <c r="BV617" s="33">
        <v>-5.0807462468327458E-6</v>
      </c>
      <c r="BW617" s="33">
        <v>-2.4369500200460692E-5</v>
      </c>
      <c r="BX617" s="33">
        <v>-1.8926310132894031E-5</v>
      </c>
      <c r="BY617" s="33">
        <v>3.5399883837361479E-4</v>
      </c>
      <c r="BZ617" s="33">
        <v>4.9066575071865515E-6</v>
      </c>
      <c r="CA617" s="35">
        <v>1.0356178104549141E-3</v>
      </c>
      <c r="CB617" s="52">
        <v>-4.7404400063122409E-6</v>
      </c>
      <c r="CC617" s="34">
        <v>-4.9885478039524145E-6</v>
      </c>
      <c r="CD617" s="34"/>
      <c r="CE617" s="34">
        <v>-9.830178876968354E-5</v>
      </c>
      <c r="CF617" s="34">
        <v>9.1215695730006985E-6</v>
      </c>
      <c r="CG617" s="34">
        <v>-1.0167184380627248E-5</v>
      </c>
      <c r="CH617" s="34">
        <v>-4.7239943130605866E-6</v>
      </c>
      <c r="CI617" s="34">
        <v>3.6820115419344823E-4</v>
      </c>
      <c r="CJ617" s="34">
        <v>1.9108973327019996E-5</v>
      </c>
      <c r="CK617" s="53">
        <v>1.0498201262747475E-3</v>
      </c>
      <c r="CL617" s="33">
        <v>0</v>
      </c>
      <c r="CM617" s="33">
        <f t="shared" si="619"/>
        <v>3.3129978647776781E-3</v>
      </c>
      <c r="CN617" s="33">
        <f t="shared" si="566"/>
        <v>1.6537278409909373E-3</v>
      </c>
      <c r="CO617" s="33">
        <f t="shared" si="567"/>
        <v>1.3369689257811679E-3</v>
      </c>
      <c r="CP617" s="33">
        <f t="shared" si="568"/>
        <v>1.3886454328153608E-3</v>
      </c>
      <c r="CQ617" s="33"/>
      <c r="CR617" s="33">
        <f t="shared" si="569"/>
        <v>1.0960169996412361E-3</v>
      </c>
      <c r="CS617" s="33">
        <f t="shared" si="570"/>
        <v>2.7649914813918652E-3</v>
      </c>
      <c r="CT617" s="33">
        <f t="shared" si="571"/>
        <v>3.1245127160002273E-3</v>
      </c>
      <c r="CU617" s="33">
        <f t="shared" si="572"/>
        <v>1.1778048270287833E-3</v>
      </c>
      <c r="CV617" s="33">
        <f t="shared" si="573"/>
        <v>1.6462484243016107E-3</v>
      </c>
      <c r="CW617" s="33">
        <f t="shared" si="574"/>
        <v>2.4376525267948423E-3</v>
      </c>
      <c r="CX617" s="35">
        <f t="shared" si="575"/>
        <v>2.5701221650664685E-3</v>
      </c>
    </row>
    <row r="618" spans="1:102" x14ac:dyDescent="0.3">
      <c r="A618" s="21">
        <v>43315</v>
      </c>
      <c r="B618" s="22">
        <v>2840.35</v>
      </c>
      <c r="C618" s="23">
        <v>5002.1899999999996</v>
      </c>
      <c r="D618" s="23">
        <v>5598.7120000000004</v>
      </c>
      <c r="E618" s="23">
        <f t="shared" si="609"/>
        <v>4967.0907921073831</v>
      </c>
      <c r="F618" s="23">
        <f>VLOOKUP($A618,Data!S$7:T$800,2,0)</f>
        <v>275.77176500000002</v>
      </c>
      <c r="G618" s="23">
        <f>VLOOKUP($A618,Data!V$7:Y$800,4,0)</f>
        <v>27.200145475755097</v>
      </c>
      <c r="H618" s="23" t="e">
        <f>VLOOKUP($A618,Data!P$7:Q$800,2,0)</f>
        <v>#N/A</v>
      </c>
      <c r="I618" s="23">
        <f>VLOOKUP($A618,Data!K$7:N$800,4,0)</f>
        <v>51.818467707015046</v>
      </c>
      <c r="J618" s="23">
        <f>VLOOKUP($A618,Data!AA$7:AB$800,2,0)</f>
        <v>505.16860000000003</v>
      </c>
      <c r="K618" s="23">
        <f>VLOOKUP($A618,Data!AD$7:AE$800,2,0)</f>
        <v>51.044600000000003</v>
      </c>
      <c r="L618" s="23">
        <f>VLOOKUP($A618,Data!AL$7:AO$800,4,0)</f>
        <v>273.19955810620218</v>
      </c>
      <c r="M618" s="23">
        <f>VLOOKUP($A618,Data!AG$7:AJ$800,4,0)</f>
        <v>27.561646922875237</v>
      </c>
      <c r="N618" s="23">
        <f>VLOOKUP($A618,Data!AQ$7:AU$800,5,0)</f>
        <v>27.734015211505934</v>
      </c>
      <c r="O618" s="24">
        <f>VLOOKUP($A618,Data!AQ$7:AW$800,7,0)</f>
        <v>27.692378294794956</v>
      </c>
      <c r="P618" s="32">
        <f t="shared" si="576"/>
        <v>4.6441380578801095E-3</v>
      </c>
      <c r="Q618" s="33">
        <f t="shared" si="563"/>
        <v>4.7402979558468505E-3</v>
      </c>
      <c r="R618" s="33">
        <f t="shared" si="564"/>
        <v>4.7790027535485891E-3</v>
      </c>
      <c r="S618" s="34">
        <f t="shared" si="577"/>
        <v>4.7587730491983173E-3</v>
      </c>
      <c r="T618" s="33">
        <f t="shared" si="578"/>
        <v>4.75410661510689E-3</v>
      </c>
      <c r="U618" s="33">
        <f t="shared" si="610"/>
        <v>4.7504573796572913E-3</v>
      </c>
      <c r="V618" s="33" t="e">
        <f t="shared" si="611"/>
        <v>#N/A</v>
      </c>
      <c r="W618" s="33">
        <f t="shared" si="612"/>
        <v>4.8408117668961026E-3</v>
      </c>
      <c r="X618" s="33">
        <f t="shared" si="613"/>
        <v>4.7753664366267934E-3</v>
      </c>
      <c r="Y618" s="33">
        <f t="shared" si="614"/>
        <v>4.7536469231208578E-3</v>
      </c>
      <c r="Z618" s="33">
        <f t="shared" si="615"/>
        <v>4.7479094577480563E-3</v>
      </c>
      <c r="AA618" s="33">
        <f t="shared" si="616"/>
        <v>4.8790828313518553E-3</v>
      </c>
      <c r="AB618" s="33">
        <f t="shared" si="617"/>
        <v>4.7498065197491002E-3</v>
      </c>
      <c r="AC618" s="35">
        <f t="shared" si="618"/>
        <v>5.4580302183770968E-3</v>
      </c>
      <c r="AD618" s="32">
        <f t="shared" si="579"/>
        <v>1.3808659260039491E-5</v>
      </c>
      <c r="AE618" s="33">
        <f t="shared" si="580"/>
        <v>1.0159423810440771E-5</v>
      </c>
      <c r="AF618" s="33" t="e">
        <f t="shared" si="581"/>
        <v>#N/A</v>
      </c>
      <c r="AG618" s="33">
        <f t="shared" si="582"/>
        <v>1.0051381104925206E-4</v>
      </c>
      <c r="AH618" s="33">
        <f t="shared" si="583"/>
        <v>3.5068480779942846E-5</v>
      </c>
      <c r="AI618" s="33">
        <f t="shared" si="584"/>
        <v>1.3348967274007251E-5</v>
      </c>
      <c r="AJ618" s="33">
        <f t="shared" si="585"/>
        <v>7.6115019012057417E-6</v>
      </c>
      <c r="AK618" s="33">
        <f t="shared" si="586"/>
        <v>1.3878487550500473E-4</v>
      </c>
      <c r="AL618" s="33">
        <f t="shared" si="587"/>
        <v>9.5085639022496338E-6</v>
      </c>
      <c r="AM618" s="35">
        <f t="shared" si="588"/>
        <v>7.1773226253024625E-4</v>
      </c>
      <c r="AN618" s="52">
        <f t="shared" si="589"/>
        <v>-2.4896138441699023E-5</v>
      </c>
      <c r="AO618" s="34">
        <f t="shared" si="590"/>
        <v>-2.8545373891297743E-5</v>
      </c>
      <c r="AP618" s="34" t="e">
        <f t="shared" si="591"/>
        <v>#N/A</v>
      </c>
      <c r="AQ618" s="34">
        <f t="shared" si="592"/>
        <v>6.1809013347513542E-5</v>
      </c>
      <c r="AR618" s="34">
        <f t="shared" si="593"/>
        <v>-3.6363169217956681E-6</v>
      </c>
      <c r="AS618" s="34">
        <f t="shared" si="594"/>
        <v>-2.5355830427731263E-5</v>
      </c>
      <c r="AT618" s="34">
        <f t="shared" si="595"/>
        <v>-3.1093295800532772E-5</v>
      </c>
      <c r="AU618" s="34">
        <f t="shared" si="596"/>
        <v>1.0008007780326622E-4</v>
      </c>
      <c r="AV618" s="34">
        <f t="shared" si="597"/>
        <v>-2.919623379948888E-5</v>
      </c>
      <c r="AW618" s="53">
        <f t="shared" si="598"/>
        <v>6.7902746482850773E-4</v>
      </c>
      <c r="AX618" s="52">
        <f t="shared" si="599"/>
        <v>-4.6664340913604718E-6</v>
      </c>
      <c r="AY618" s="34">
        <f t="shared" si="600"/>
        <v>-8.3156695409591919E-6</v>
      </c>
      <c r="AZ618" s="34" t="e">
        <f t="shared" si="601"/>
        <v>#N/A</v>
      </c>
      <c r="BA618" s="34">
        <f t="shared" si="602"/>
        <v>8.2038717697852093E-5</v>
      </c>
      <c r="BB618" s="34">
        <f t="shared" si="603"/>
        <v>1.6593387428542883E-5</v>
      </c>
      <c r="BC618" s="34">
        <f t="shared" si="604"/>
        <v>-5.126126077392712E-6</v>
      </c>
      <c r="BD618" s="34">
        <f t="shared" si="605"/>
        <v>-1.0863591450194221E-5</v>
      </c>
      <c r="BE618" s="34">
        <f t="shared" si="606"/>
        <v>1.2030978215360477E-4</v>
      </c>
      <c r="BF618" s="34">
        <f t="shared" si="607"/>
        <v>-8.9665294491503289E-6</v>
      </c>
      <c r="BG618" s="53">
        <f t="shared" si="608"/>
        <v>6.9925716917884628E-4</v>
      </c>
      <c r="BH618" s="32">
        <v>1.3808659260039491E-5</v>
      </c>
      <c r="BI618" s="33">
        <v>1.0159423810440771E-5</v>
      </c>
      <c r="BJ618" s="33"/>
      <c r="BK618" s="33">
        <v>1.0051381104925206E-4</v>
      </c>
      <c r="BL618" s="33">
        <v>3.5068480779942846E-5</v>
      </c>
      <c r="BM618" s="33">
        <v>1.3348967274007251E-5</v>
      </c>
      <c r="BN618" s="33">
        <v>7.6115019012057417E-6</v>
      </c>
      <c r="BO618" s="33">
        <v>1.3878487550500473E-4</v>
      </c>
      <c r="BP618" s="33">
        <v>9.5085639022496338E-6</v>
      </c>
      <c r="BQ618" s="35">
        <v>7.1773226253024625E-4</v>
      </c>
      <c r="BR618" s="32">
        <v>-2.4896138441699023E-5</v>
      </c>
      <c r="BS618" s="33">
        <v>-2.8545373891297743E-5</v>
      </c>
      <c r="BT618" s="33"/>
      <c r="BU618" s="33">
        <v>6.1809013347513542E-5</v>
      </c>
      <c r="BV618" s="33">
        <v>-3.6363169217956681E-6</v>
      </c>
      <c r="BW618" s="33">
        <v>-2.5355830427731263E-5</v>
      </c>
      <c r="BX618" s="33">
        <v>-3.1093295800532772E-5</v>
      </c>
      <c r="BY618" s="33">
        <v>1.0008007780326622E-4</v>
      </c>
      <c r="BZ618" s="33">
        <v>-2.919623379948888E-5</v>
      </c>
      <c r="CA618" s="35">
        <v>6.7902746482850773E-4</v>
      </c>
      <c r="CB618" s="52">
        <v>-4.6664340913604718E-6</v>
      </c>
      <c r="CC618" s="34">
        <v>-8.3156695409591919E-6</v>
      </c>
      <c r="CD618" s="34"/>
      <c r="CE618" s="34">
        <v>8.2038717697852093E-5</v>
      </c>
      <c r="CF618" s="34">
        <v>1.6593387428542883E-5</v>
      </c>
      <c r="CG618" s="34">
        <v>-5.126126077392712E-6</v>
      </c>
      <c r="CH618" s="34">
        <v>-1.0863591450194221E-5</v>
      </c>
      <c r="CI618" s="34">
        <v>1.2030978215360477E-4</v>
      </c>
      <c r="CJ618" s="34">
        <v>-8.9665294491503289E-6</v>
      </c>
      <c r="CK618" s="53">
        <v>6.9925716917884628E-4</v>
      </c>
      <c r="CL618" s="33">
        <v>0</v>
      </c>
      <c r="CM618" s="33">
        <f t="shared" ref="CM618:CM633" si="620">(D618/D$767)/($C618/$C$767)-1</f>
        <v>3.2824513037275072E-3</v>
      </c>
      <c r="CN618" s="33">
        <f t="shared" si="566"/>
        <v>1.6374058742290032E-3</v>
      </c>
      <c r="CO618" s="33">
        <f t="shared" si="567"/>
        <v>1.3253817281202451E-3</v>
      </c>
      <c r="CP618" s="33">
        <f t="shared" si="568"/>
        <v>1.3773051920136226E-3</v>
      </c>
      <c r="CQ618" s="33"/>
      <c r="CR618" s="33">
        <f t="shared" si="569"/>
        <v>1.1777668191914614E-3</v>
      </c>
      <c r="CS618" s="33">
        <f t="shared" si="570"/>
        <v>2.7395378281100946E-3</v>
      </c>
      <c r="CT618" s="33">
        <f t="shared" si="571"/>
        <v>3.1183288973584133E-3</v>
      </c>
      <c r="CU618" s="33">
        <f t="shared" si="572"/>
        <v>1.166203065589233E-3</v>
      </c>
      <c r="CV618" s="33">
        <f t="shared" si="573"/>
        <v>1.2625898475799868E-3</v>
      </c>
      <c r="CW618" s="33">
        <f t="shared" si="574"/>
        <v>2.4022319757259769E-3</v>
      </c>
      <c r="CX618" s="35">
        <f t="shared" si="575"/>
        <v>1.5061749935869617E-3</v>
      </c>
    </row>
    <row r="619" spans="1:102" x14ac:dyDescent="0.3">
      <c r="A619" s="21">
        <v>43314</v>
      </c>
      <c r="B619" s="22">
        <v>2827.22</v>
      </c>
      <c r="C619" s="23">
        <v>4978.59</v>
      </c>
      <c r="D619" s="23">
        <v>5572.0829999999996</v>
      </c>
      <c r="E619" s="23">
        <f t="shared" si="609"/>
        <v>4943.5654859061069</v>
      </c>
      <c r="F619" s="23">
        <f>VLOOKUP($A619,Data!S$7:T$800,2,0)</f>
        <v>274.46692000000002</v>
      </c>
      <c r="G619" s="23">
        <f>VLOOKUP($A619,Data!V$7:Y$800,4,0)</f>
        <v>27.071543263281328</v>
      </c>
      <c r="H619" s="23" t="e">
        <f>VLOOKUP($A619,Data!P$7:Q$800,2,0)</f>
        <v>#N/A</v>
      </c>
      <c r="I619" s="23">
        <f>VLOOKUP($A619,Data!K$7:N$800,4,0)</f>
        <v>51.568832694900472</v>
      </c>
      <c r="J619" s="23">
        <f>VLOOKUP($A619,Data!AA$7:AB$800,2,0)</f>
        <v>502.76769999999999</v>
      </c>
      <c r="K619" s="23">
        <f>VLOOKUP($A619,Data!AD$7:AE$800,2,0)</f>
        <v>50.803100000000001</v>
      </c>
      <c r="L619" s="23">
        <f>VLOOKUP($A619,Data!AL$7:AO$800,4,0)</f>
        <v>271.90856087836511</v>
      </c>
      <c r="M619" s="23">
        <f>VLOOKUP($A619,Data!AG$7:AJ$800,4,0)</f>
        <v>27.427824296250069</v>
      </c>
      <c r="N619" s="23">
        <f>VLOOKUP($A619,Data!AQ$7:AU$800,5,0)</f>
        <v>27.602906745084109</v>
      </c>
      <c r="O619" s="24">
        <f>VLOOKUP($A619,Data!AQ$7:AW$800,7,0)</f>
        <v>27.542052937585474</v>
      </c>
      <c r="P619" s="32">
        <f t="shared" si="576"/>
        <v>4.9264935877384453E-3</v>
      </c>
      <c r="Q619" s="33">
        <f t="shared" si="563"/>
        <v>4.998152944287515E-3</v>
      </c>
      <c r="R619" s="33">
        <f t="shared" si="564"/>
        <v>5.0303073810187282E-3</v>
      </c>
      <c r="S619" s="34">
        <f t="shared" si="577"/>
        <v>5.0147353120266859E-3</v>
      </c>
      <c r="T619" s="33">
        <f t="shared" si="578"/>
        <v>5.0165745376489213E-3</v>
      </c>
      <c r="U619" s="33">
        <f t="shared" si="610"/>
        <v>5.0201102344060722E-3</v>
      </c>
      <c r="V619" s="33" t="e">
        <f t="shared" si="611"/>
        <v>#N/A</v>
      </c>
      <c r="W619" s="33">
        <f t="shared" si="612"/>
        <v>4.8643592142187941E-3</v>
      </c>
      <c r="X619" s="33">
        <f t="shared" si="613"/>
        <v>5.0278609302301103E-3</v>
      </c>
      <c r="Y619" s="33">
        <f t="shared" si="614"/>
        <v>5.0486766017976414E-3</v>
      </c>
      <c r="Z619" s="33">
        <f t="shared" si="615"/>
        <v>4.9998669021020792E-3</v>
      </c>
      <c r="AA619" s="33">
        <f t="shared" si="616"/>
        <v>5.0528722898068867E-3</v>
      </c>
      <c r="AB619" s="33">
        <f t="shared" si="617"/>
        <v>5.0105622069527289E-3</v>
      </c>
      <c r="AC619" s="35">
        <f t="shared" si="618"/>
        <v>3.8096743248887677E-3</v>
      </c>
      <c r="AD619" s="32">
        <f t="shared" si="579"/>
        <v>1.8421593361406252E-5</v>
      </c>
      <c r="AE619" s="33">
        <f t="shared" si="580"/>
        <v>2.1957290118557182E-5</v>
      </c>
      <c r="AF619" s="33" t="e">
        <f t="shared" si="581"/>
        <v>#N/A</v>
      </c>
      <c r="AG619" s="33">
        <f t="shared" si="582"/>
        <v>-1.3379373006872086E-4</v>
      </c>
      <c r="AH619" s="33">
        <f t="shared" si="583"/>
        <v>2.9707985942595272E-5</v>
      </c>
      <c r="AI619" s="33">
        <f t="shared" si="584"/>
        <v>5.0523657510126441E-5</v>
      </c>
      <c r="AJ619" s="33">
        <f t="shared" si="585"/>
        <v>1.7139578145641821E-6</v>
      </c>
      <c r="AK619" s="33">
        <f t="shared" si="586"/>
        <v>5.4719345519371743E-5</v>
      </c>
      <c r="AL619" s="33">
        <f t="shared" si="587"/>
        <v>1.2409262665213916E-5</v>
      </c>
      <c r="AM619" s="35">
        <f t="shared" si="588"/>
        <v>-1.1884786193987473E-3</v>
      </c>
      <c r="AN619" s="52">
        <f t="shared" si="589"/>
        <v>-1.3732843369806957E-5</v>
      </c>
      <c r="AO619" s="34">
        <f t="shared" si="590"/>
        <v>-1.0197146612656027E-5</v>
      </c>
      <c r="AP619" s="34" t="e">
        <f t="shared" si="591"/>
        <v>#N/A</v>
      </c>
      <c r="AQ619" s="34">
        <f t="shared" si="592"/>
        <v>-1.6594816679993407E-4</v>
      </c>
      <c r="AR619" s="34">
        <f t="shared" si="593"/>
        <v>-2.4464507886179376E-6</v>
      </c>
      <c r="AS619" s="34">
        <f t="shared" si="594"/>
        <v>1.8369220778913231E-5</v>
      </c>
      <c r="AT619" s="34">
        <f t="shared" si="595"/>
        <v>-3.0440478916649027E-5</v>
      </c>
      <c r="AU619" s="34">
        <f t="shared" si="596"/>
        <v>2.2564908788158533E-5</v>
      </c>
      <c r="AV619" s="34">
        <f t="shared" si="597"/>
        <v>-1.9745174065999294E-5</v>
      </c>
      <c r="AW619" s="53">
        <f t="shared" si="598"/>
        <v>-1.2206330561299605E-3</v>
      </c>
      <c r="AX619" s="52">
        <f t="shared" si="599"/>
        <v>1.8392256222465875E-6</v>
      </c>
      <c r="AY619" s="34">
        <f t="shared" si="600"/>
        <v>5.3749223793975176E-6</v>
      </c>
      <c r="AZ619" s="34" t="e">
        <f t="shared" si="601"/>
        <v>#N/A</v>
      </c>
      <c r="BA619" s="34">
        <f t="shared" si="602"/>
        <v>-1.5037609780788053E-4</v>
      </c>
      <c r="BB619" s="34">
        <f t="shared" si="603"/>
        <v>1.3125618203435607E-5</v>
      </c>
      <c r="BC619" s="34">
        <f t="shared" si="604"/>
        <v>3.3941289770966776E-5</v>
      </c>
      <c r="BD619" s="34">
        <f t="shared" si="605"/>
        <v>-1.4868409924595483E-5</v>
      </c>
      <c r="BE619" s="34">
        <f t="shared" si="606"/>
        <v>3.8136977780212078E-5</v>
      </c>
      <c r="BF619" s="34">
        <f t="shared" si="607"/>
        <v>-4.1731050739457487E-6</v>
      </c>
      <c r="BG619" s="53">
        <f t="shared" si="608"/>
        <v>-1.205060987137907E-3</v>
      </c>
      <c r="BH619" s="32">
        <v>1.8421593361406252E-5</v>
      </c>
      <c r="BI619" s="33">
        <v>2.1957290118557182E-5</v>
      </c>
      <c r="BJ619" s="33"/>
      <c r="BK619" s="33">
        <v>-1.3379373006872086E-4</v>
      </c>
      <c r="BL619" s="33">
        <v>2.9707985942595272E-5</v>
      </c>
      <c r="BM619" s="33">
        <v>5.0523657510126441E-5</v>
      </c>
      <c r="BN619" s="33">
        <v>1.7139578145641821E-6</v>
      </c>
      <c r="BO619" s="33">
        <v>5.4719345519371743E-5</v>
      </c>
      <c r="BP619" s="33">
        <v>1.2409262665213916E-5</v>
      </c>
      <c r="BQ619" s="35">
        <v>-1.1884786193987473E-3</v>
      </c>
      <c r="BR619" s="32">
        <v>-1.3732843369806957E-5</v>
      </c>
      <c r="BS619" s="33">
        <v>-1.0197146612656027E-5</v>
      </c>
      <c r="BT619" s="33"/>
      <c r="BU619" s="33">
        <v>-1.6594816679993407E-4</v>
      </c>
      <c r="BV619" s="33">
        <v>-2.4464507886179376E-6</v>
      </c>
      <c r="BW619" s="33">
        <v>1.8369220778913231E-5</v>
      </c>
      <c r="BX619" s="33">
        <v>-3.0440478916649027E-5</v>
      </c>
      <c r="BY619" s="33">
        <v>2.2564908788158533E-5</v>
      </c>
      <c r="BZ619" s="33">
        <v>-1.9745174065999294E-5</v>
      </c>
      <c r="CA619" s="35">
        <v>-1.2206330561299605E-3</v>
      </c>
      <c r="CB619" s="52">
        <v>1.8392256222465875E-6</v>
      </c>
      <c r="CC619" s="34">
        <v>5.3749223793975176E-6</v>
      </c>
      <c r="CD619" s="34"/>
      <c r="CE619" s="34">
        <v>-1.5037609780788053E-4</v>
      </c>
      <c r="CF619" s="34">
        <v>1.3125618203435607E-5</v>
      </c>
      <c r="CG619" s="34">
        <v>3.3941289770966776E-5</v>
      </c>
      <c r="CH619" s="34">
        <v>-1.4868409924595483E-5</v>
      </c>
      <c r="CI619" s="34">
        <v>3.8136977780212078E-5</v>
      </c>
      <c r="CJ619" s="34">
        <v>-4.1731050739457487E-6</v>
      </c>
      <c r="CK619" s="53">
        <v>-1.205060987137907E-3</v>
      </c>
      <c r="CL619" s="33">
        <v>0</v>
      </c>
      <c r="CM619" s="33">
        <f t="shared" si="620"/>
        <v>3.2438041542457441E-3</v>
      </c>
      <c r="CN619" s="33">
        <f t="shared" si="566"/>
        <v>1.6189881753005952E-3</v>
      </c>
      <c r="CO619" s="33">
        <f t="shared" si="567"/>
        <v>1.3116201909304515E-3</v>
      </c>
      <c r="CP619" s="33">
        <f t="shared" si="568"/>
        <v>1.3671798754606446E-3</v>
      </c>
      <c r="CQ619" s="33"/>
      <c r="CR619" s="33">
        <f t="shared" si="569"/>
        <v>1.0776194210140311E-3</v>
      </c>
      <c r="CS619" s="33">
        <f t="shared" si="570"/>
        <v>2.7045404014371943E-3</v>
      </c>
      <c r="CT619" s="33">
        <f t="shared" si="571"/>
        <v>3.1050016566107619E-3</v>
      </c>
      <c r="CU619" s="33">
        <f t="shared" si="572"/>
        <v>1.1586186970262702E-3</v>
      </c>
      <c r="CV619" s="33">
        <f t="shared" si="573"/>
        <v>1.12430444961098E-3</v>
      </c>
      <c r="CW619" s="33">
        <f t="shared" si="574"/>
        <v>2.392745628361892E-3</v>
      </c>
      <c r="CX619" s="35">
        <f t="shared" si="575"/>
        <v>7.9126370807047763E-4</v>
      </c>
    </row>
    <row r="620" spans="1:102" x14ac:dyDescent="0.3">
      <c r="A620" s="21">
        <v>43313</v>
      </c>
      <c r="B620" s="22">
        <v>2813.36</v>
      </c>
      <c r="C620" s="23">
        <v>4953.83</v>
      </c>
      <c r="D620" s="23">
        <v>5544.1940000000004</v>
      </c>
      <c r="E620" s="23">
        <f t="shared" si="609"/>
        <v>4918.8985118424953</v>
      </c>
      <c r="F620" s="23">
        <f>VLOOKUP($A620,Data!S$7:T$800,2,0)</f>
        <v>273.09690899999998</v>
      </c>
      <c r="G620" s="23">
        <f>VLOOKUP($A620,Data!V$7:Y$800,4,0)</f>
        <v>26.936319967734068</v>
      </c>
      <c r="H620" s="23" t="e">
        <f>VLOOKUP($A620,Data!P$7:Q$800,2,0)</f>
        <v>#N/A</v>
      </c>
      <c r="I620" s="23">
        <f>VLOOKUP($A620,Data!K$7:N$800,4,0)</f>
        <v>51.319197682785898</v>
      </c>
      <c r="J620" s="23">
        <f>VLOOKUP($A620,Data!AA$7:AB$800,2,0)</f>
        <v>500.2525</v>
      </c>
      <c r="K620" s="23">
        <f>VLOOKUP($A620,Data!AD$7:AE$800,2,0)</f>
        <v>50.547899999999998</v>
      </c>
      <c r="L620" s="23">
        <f>VLOOKUP($A620,Data!AL$7:AO$800,4,0)</f>
        <v>270.55581779977683</v>
      </c>
      <c r="M620" s="23">
        <f>VLOOKUP($A620,Data!AG$7:AJ$800,4,0)</f>
        <v>27.289931756287999</v>
      </c>
      <c r="N620" s="23">
        <f>VLOOKUP($A620,Data!AQ$7:AU$800,5,0)</f>
        <v>27.465290200004972</v>
      </c>
      <c r="O620" s="24">
        <f>VLOOKUP($A620,Data!AQ$7:AW$800,7,0)</f>
        <v>27.437524903422407</v>
      </c>
      <c r="P620" s="32">
        <f t="shared" si="576"/>
        <v>-1.0403758135703045E-3</v>
      </c>
      <c r="Q620" s="33">
        <f t="shared" si="563"/>
        <v>-1.0385200182294607E-3</v>
      </c>
      <c r="R620" s="33">
        <f t="shared" si="564"/>
        <v>-1.038206429023858E-3</v>
      </c>
      <c r="S620" s="34">
        <f t="shared" si="577"/>
        <v>-1.0385318367058249E-3</v>
      </c>
      <c r="T620" s="33">
        <f t="shared" si="578"/>
        <v>-1.0444196972639874E-3</v>
      </c>
      <c r="U620" s="33">
        <f t="shared" si="610"/>
        <v>-1.0462071622062696E-3</v>
      </c>
      <c r="V620" s="33" t="e">
        <f t="shared" si="611"/>
        <v>#N/A</v>
      </c>
      <c r="W620" s="33">
        <f t="shared" si="612"/>
        <v>-9.3457943925223663E-4</v>
      </c>
      <c r="X620" s="33">
        <f t="shared" si="613"/>
        <v>-1.0415874143649972E-3</v>
      </c>
      <c r="Y620" s="33">
        <f t="shared" si="614"/>
        <v>-1.0237214845146836E-3</v>
      </c>
      <c r="Z620" s="33">
        <f t="shared" si="615"/>
        <v>-1.0388578945222937E-3</v>
      </c>
      <c r="AA620" s="33">
        <f t="shared" si="616"/>
        <v>-1.0747539239159831E-3</v>
      </c>
      <c r="AB620" s="33">
        <f t="shared" si="617"/>
        <v>-1.0249637218391339E-3</v>
      </c>
      <c r="AC620" s="35">
        <f t="shared" si="618"/>
        <v>-9.50458622672401E-4</v>
      </c>
      <c r="AD620" s="32">
        <f t="shared" si="579"/>
        <v>-5.8996790345267058E-6</v>
      </c>
      <c r="AE620" s="33">
        <f t="shared" si="580"/>
        <v>-7.6871439768089189E-6</v>
      </c>
      <c r="AF620" s="33" t="e">
        <f t="shared" si="581"/>
        <v>#N/A</v>
      </c>
      <c r="AG620" s="33">
        <f t="shared" si="582"/>
        <v>1.0394057897722409E-4</v>
      </c>
      <c r="AH620" s="33">
        <f t="shared" si="583"/>
        <v>-3.0673961355365265E-6</v>
      </c>
      <c r="AI620" s="33">
        <f t="shared" si="584"/>
        <v>1.4798533714777129E-5</v>
      </c>
      <c r="AJ620" s="33">
        <f t="shared" si="585"/>
        <v>-3.3787629283299481E-7</v>
      </c>
      <c r="AK620" s="33">
        <f t="shared" si="586"/>
        <v>-3.6233905686522405E-5</v>
      </c>
      <c r="AL620" s="33">
        <f t="shared" si="587"/>
        <v>1.355629639032685E-5</v>
      </c>
      <c r="AM620" s="35">
        <f t="shared" si="588"/>
        <v>8.8061395557059718E-5</v>
      </c>
      <c r="AN620" s="52">
        <f t="shared" si="589"/>
        <v>-6.2132682401294659E-6</v>
      </c>
      <c r="AO620" s="34">
        <f t="shared" si="590"/>
        <v>-8.000733182411679E-6</v>
      </c>
      <c r="AP620" s="34" t="e">
        <f t="shared" si="591"/>
        <v>#N/A</v>
      </c>
      <c r="AQ620" s="34">
        <f t="shared" si="592"/>
        <v>1.0362698977162133E-4</v>
      </c>
      <c r="AR620" s="34">
        <f t="shared" si="593"/>
        <v>-3.3809853411392865E-6</v>
      </c>
      <c r="AS620" s="34">
        <f t="shared" si="594"/>
        <v>1.4484944509174369E-5</v>
      </c>
      <c r="AT620" s="34">
        <f t="shared" si="595"/>
        <v>-6.5146549843575485E-7</v>
      </c>
      <c r="AU620" s="34">
        <f t="shared" si="596"/>
        <v>-3.6547494892125165E-5</v>
      </c>
      <c r="AV620" s="34">
        <f t="shared" si="597"/>
        <v>1.324270718472409E-5</v>
      </c>
      <c r="AW620" s="53">
        <f t="shared" si="598"/>
        <v>8.7747806351456958E-5</v>
      </c>
      <c r="AX620" s="52">
        <f t="shared" si="599"/>
        <v>-5.8878605581069721E-6</v>
      </c>
      <c r="AY620" s="34">
        <f t="shared" si="600"/>
        <v>-7.6753255003891852E-6</v>
      </c>
      <c r="AZ620" s="34" t="e">
        <f t="shared" si="601"/>
        <v>#N/A</v>
      </c>
      <c r="BA620" s="34">
        <f t="shared" si="602"/>
        <v>1.0395239745364382E-4</v>
      </c>
      <c r="BB620" s="34">
        <f t="shared" si="603"/>
        <v>-3.0555776591167927E-6</v>
      </c>
      <c r="BC620" s="34">
        <f t="shared" si="604"/>
        <v>1.4810352191196863E-5</v>
      </c>
      <c r="BD620" s="34">
        <f t="shared" si="605"/>
        <v>-3.2605781641326104E-7</v>
      </c>
      <c r="BE620" s="34">
        <f t="shared" si="606"/>
        <v>-3.6222087210102671E-5</v>
      </c>
      <c r="BF620" s="34">
        <f t="shared" si="607"/>
        <v>1.3568114866746583E-5</v>
      </c>
      <c r="BG620" s="53">
        <f t="shared" si="608"/>
        <v>8.8073214033479452E-5</v>
      </c>
      <c r="BH620" s="32">
        <v>-5.8996790345267058E-6</v>
      </c>
      <c r="BI620" s="33">
        <v>-7.6871439768089189E-6</v>
      </c>
      <c r="BJ620" s="33"/>
      <c r="BK620" s="33">
        <v>1.0394057897722409E-4</v>
      </c>
      <c r="BL620" s="33">
        <v>-3.0673961355365265E-6</v>
      </c>
      <c r="BM620" s="33">
        <v>1.4798533714777129E-5</v>
      </c>
      <c r="BN620" s="33">
        <v>-3.3787629283299481E-7</v>
      </c>
      <c r="BO620" s="33">
        <v>-3.6233905686522405E-5</v>
      </c>
      <c r="BP620" s="33">
        <v>1.355629639032685E-5</v>
      </c>
      <c r="BQ620" s="35">
        <v>8.8061395557059718E-5</v>
      </c>
      <c r="BR620" s="32">
        <v>-6.2132682401294659E-6</v>
      </c>
      <c r="BS620" s="33">
        <v>-8.000733182411679E-6</v>
      </c>
      <c r="BT620" s="33"/>
      <c r="BU620" s="33">
        <v>1.0362698977162133E-4</v>
      </c>
      <c r="BV620" s="33">
        <v>-3.3809853411392865E-6</v>
      </c>
      <c r="BW620" s="33">
        <v>1.4484944509174369E-5</v>
      </c>
      <c r="BX620" s="33">
        <v>-6.5146549843575485E-7</v>
      </c>
      <c r="BY620" s="33">
        <v>-3.6547494892125165E-5</v>
      </c>
      <c r="BZ620" s="33">
        <v>1.324270718472409E-5</v>
      </c>
      <c r="CA620" s="35">
        <v>8.7747806351456958E-5</v>
      </c>
      <c r="CB620" s="52">
        <v>-5.8878605581069721E-6</v>
      </c>
      <c r="CC620" s="34">
        <v>-7.6753255003891852E-6</v>
      </c>
      <c r="CD620" s="34"/>
      <c r="CE620" s="34">
        <v>1.0395239745364382E-4</v>
      </c>
      <c r="CF620" s="34">
        <v>-3.0555776591167927E-6</v>
      </c>
      <c r="CG620" s="34">
        <v>1.4810352191196863E-5</v>
      </c>
      <c r="CH620" s="34">
        <v>-3.2605781641326104E-7</v>
      </c>
      <c r="CI620" s="34">
        <v>-3.6222087210102671E-5</v>
      </c>
      <c r="CJ620" s="34">
        <v>1.3568114866746583E-5</v>
      </c>
      <c r="CK620" s="53">
        <v>8.8073214033479452E-5</v>
      </c>
      <c r="CL620" s="33">
        <v>0</v>
      </c>
      <c r="CM620" s="33">
        <f t="shared" si="620"/>
        <v>3.2117068740051824E-3</v>
      </c>
      <c r="CN620" s="33">
        <f t="shared" si="566"/>
        <v>1.6024618361210052E-3</v>
      </c>
      <c r="CO620" s="33">
        <f t="shared" si="567"/>
        <v>1.2932665080533923E-3</v>
      </c>
      <c r="CP620" s="33">
        <f t="shared" si="568"/>
        <v>1.3453023931497832E-3</v>
      </c>
      <c r="CQ620" s="33"/>
      <c r="CR620" s="33">
        <f t="shared" si="569"/>
        <v>1.2109089615999213E-3</v>
      </c>
      <c r="CS620" s="33">
        <f t="shared" si="570"/>
        <v>2.674901091375359E-3</v>
      </c>
      <c r="CT620" s="33">
        <f t="shared" si="571"/>
        <v>3.0545757073705548E-3</v>
      </c>
      <c r="CU620" s="33">
        <f t="shared" si="572"/>
        <v>1.1569112901950174E-3</v>
      </c>
      <c r="CV620" s="33">
        <f t="shared" si="573"/>
        <v>1.0697989920045448E-3</v>
      </c>
      <c r="CW620" s="33">
        <f t="shared" si="574"/>
        <v>2.3803686889130038E-3</v>
      </c>
      <c r="CX620" s="35">
        <f t="shared" si="575"/>
        <v>1.976168625626773E-3</v>
      </c>
    </row>
    <row r="621" spans="1:102" x14ac:dyDescent="0.3">
      <c r="A621" s="21">
        <v>43312</v>
      </c>
      <c r="B621" s="22">
        <v>2816.29</v>
      </c>
      <c r="C621" s="23">
        <v>4958.9799999999996</v>
      </c>
      <c r="D621" s="23">
        <v>5549.9560000000001</v>
      </c>
      <c r="E621" s="23">
        <f t="shared" si="609"/>
        <v>4924.0122553339897</v>
      </c>
      <c r="F621" s="23">
        <f>VLOOKUP($A621,Data!S$7:T$800,2,0)</f>
        <v>273.38243499999999</v>
      </c>
      <c r="G621" s="23">
        <f>VLOOKUP($A621,Data!V$7:Y$800,4,0)</f>
        <v>26.964530452619126</v>
      </c>
      <c r="H621" s="23" t="e">
        <f>VLOOKUP($A621,Data!P$7:Q$800,2,0)</f>
        <v>#N/A</v>
      </c>
      <c r="I621" s="23">
        <f>VLOOKUP($A621,Data!K$7:N$800,4,0)</f>
        <v>51.367204415884849</v>
      </c>
      <c r="J621" s="23">
        <f>VLOOKUP($A621,Data!AA$7:AB$800,2,0)</f>
        <v>500.77409999999998</v>
      </c>
      <c r="K621" s="23">
        <f>VLOOKUP($A621,Data!AD$7:AE$800,2,0)</f>
        <v>50.599699999999999</v>
      </c>
      <c r="L621" s="23">
        <f>VLOOKUP($A621,Data!AL$7:AO$800,4,0)</f>
        <v>270.83717914145808</v>
      </c>
      <c r="M621" s="23">
        <f>VLOOKUP($A621,Data!AG$7:AJ$800,4,0)</f>
        <v>27.319293273932768</v>
      </c>
      <c r="N621" s="23">
        <f>VLOOKUP($A621,Data!AQ$7:AU$800,5,0)</f>
        <v>27.493470009352031</v>
      </c>
      <c r="O621" s="24">
        <f>VLOOKUP($A621,Data!AQ$7:AW$800,7,0)</f>
        <v>27.463627945412991</v>
      </c>
      <c r="P621" s="32">
        <f t="shared" si="576"/>
        <v>4.8847498751158902E-3</v>
      </c>
      <c r="Q621" s="33">
        <f t="shared" si="563"/>
        <v>4.9060037245909349E-3</v>
      </c>
      <c r="R621" s="33">
        <f t="shared" si="564"/>
        <v>4.9154334325158811E-3</v>
      </c>
      <c r="S621" s="34">
        <f t="shared" si="577"/>
        <v>4.9108308989058826E-3</v>
      </c>
      <c r="T621" s="33">
        <f t="shared" si="578"/>
        <v>4.9131611390622609E-3</v>
      </c>
      <c r="U621" s="33">
        <f t="shared" si="610"/>
        <v>4.9118690021170419E-3</v>
      </c>
      <c r="V621" s="33" t="e">
        <f t="shared" si="611"/>
        <v>#N/A</v>
      </c>
      <c r="W621" s="33">
        <f t="shared" si="612"/>
        <v>4.8835462058600676E-3</v>
      </c>
      <c r="X621" s="33">
        <f t="shared" si="613"/>
        <v>4.9130508594978917E-3</v>
      </c>
      <c r="Y621" s="33">
        <f t="shared" si="614"/>
        <v>4.9293466927498031E-3</v>
      </c>
      <c r="Z621" s="33">
        <f t="shared" si="615"/>
        <v>4.8936996511881325E-3</v>
      </c>
      <c r="AA621" s="33">
        <f t="shared" si="616"/>
        <v>4.9727301892843467E-3</v>
      </c>
      <c r="AB621" s="33">
        <f t="shared" si="617"/>
        <v>4.9177721108173422E-3</v>
      </c>
      <c r="AC621" s="35">
        <f t="shared" si="618"/>
        <v>4.3501319043175446E-3</v>
      </c>
      <c r="AD621" s="32">
        <f t="shared" si="579"/>
        <v>7.1574144713260068E-6</v>
      </c>
      <c r="AE621" s="33">
        <f t="shared" si="580"/>
        <v>5.8652775261069934E-6</v>
      </c>
      <c r="AF621" s="33" t="e">
        <f t="shared" si="581"/>
        <v>#N/A</v>
      </c>
      <c r="AG621" s="33">
        <f t="shared" si="582"/>
        <v>-2.2457518730867321E-5</v>
      </c>
      <c r="AH621" s="33">
        <f t="shared" si="583"/>
        <v>7.0471349069567424E-6</v>
      </c>
      <c r="AI621" s="33">
        <f t="shared" si="584"/>
        <v>2.334296815886816E-5</v>
      </c>
      <c r="AJ621" s="33">
        <f t="shared" si="585"/>
        <v>-1.2304073402802373E-5</v>
      </c>
      <c r="AK621" s="33">
        <f t="shared" si="586"/>
        <v>6.6726464693411813E-5</v>
      </c>
      <c r="AL621" s="33">
        <f t="shared" si="587"/>
        <v>1.1768386226407301E-5</v>
      </c>
      <c r="AM621" s="35">
        <f t="shared" si="588"/>
        <v>-5.5587182027339033E-4</v>
      </c>
      <c r="AN621" s="52">
        <f t="shared" si="589"/>
        <v>-2.2722934536201222E-6</v>
      </c>
      <c r="AO621" s="34">
        <f t="shared" si="590"/>
        <v>-3.5644303988391357E-6</v>
      </c>
      <c r="AP621" s="34" t="e">
        <f t="shared" si="591"/>
        <v>#N/A</v>
      </c>
      <c r="AQ621" s="34">
        <f t="shared" si="592"/>
        <v>-3.188722665581345E-5</v>
      </c>
      <c r="AR621" s="34">
        <f t="shared" si="593"/>
        <v>-2.3825730179893867E-6</v>
      </c>
      <c r="AS621" s="34">
        <f t="shared" si="594"/>
        <v>1.3913260233922031E-5</v>
      </c>
      <c r="AT621" s="34">
        <f t="shared" si="595"/>
        <v>-2.1733781327748503E-5</v>
      </c>
      <c r="AU621" s="34">
        <f t="shared" si="596"/>
        <v>5.7296756768465684E-5</v>
      </c>
      <c r="AV621" s="34">
        <f t="shared" si="597"/>
        <v>2.3386783014611723E-6</v>
      </c>
      <c r="AW621" s="53">
        <f t="shared" si="598"/>
        <v>-5.6530152819833646E-4</v>
      </c>
      <c r="AX621" s="52">
        <f t="shared" si="599"/>
        <v>2.3302401563896069E-6</v>
      </c>
      <c r="AY621" s="34">
        <f t="shared" si="600"/>
        <v>1.0381032111705935E-6</v>
      </c>
      <c r="AZ621" s="34" t="e">
        <f t="shared" si="601"/>
        <v>#N/A</v>
      </c>
      <c r="BA621" s="34">
        <f t="shared" si="602"/>
        <v>-2.7284693045803721E-5</v>
      </c>
      <c r="BB621" s="34">
        <f t="shared" si="603"/>
        <v>2.2199605920203425E-6</v>
      </c>
      <c r="BC621" s="34">
        <f t="shared" si="604"/>
        <v>1.851579384393176E-5</v>
      </c>
      <c r="BD621" s="34">
        <f t="shared" si="605"/>
        <v>-1.7131247717738773E-5</v>
      </c>
      <c r="BE621" s="34">
        <f t="shared" si="606"/>
        <v>6.1899290378475413E-5</v>
      </c>
      <c r="BF621" s="34">
        <f t="shared" si="607"/>
        <v>6.9412119114709014E-6</v>
      </c>
      <c r="BG621" s="53">
        <f t="shared" si="608"/>
        <v>-5.6069899458832673E-4</v>
      </c>
      <c r="BH621" s="32">
        <v>7.1574144713260068E-6</v>
      </c>
      <c r="BI621" s="33">
        <v>5.8652775261069934E-6</v>
      </c>
      <c r="BJ621" s="33"/>
      <c r="BK621" s="33">
        <v>-2.2457518730867321E-5</v>
      </c>
      <c r="BL621" s="33">
        <v>7.0471349069567424E-6</v>
      </c>
      <c r="BM621" s="33">
        <v>2.334296815886816E-5</v>
      </c>
      <c r="BN621" s="33">
        <v>-1.2304073402802373E-5</v>
      </c>
      <c r="BO621" s="33">
        <v>6.6726464693411813E-5</v>
      </c>
      <c r="BP621" s="33">
        <v>1.1768386226407301E-5</v>
      </c>
      <c r="BQ621" s="35">
        <v>-5.5587182027339033E-4</v>
      </c>
      <c r="BR621" s="32">
        <v>-2.2722934536201222E-6</v>
      </c>
      <c r="BS621" s="33">
        <v>-3.5644303988391357E-6</v>
      </c>
      <c r="BT621" s="33"/>
      <c r="BU621" s="33">
        <v>-3.188722665581345E-5</v>
      </c>
      <c r="BV621" s="33">
        <v>-2.3825730179893867E-6</v>
      </c>
      <c r="BW621" s="33">
        <v>1.3913260233922031E-5</v>
      </c>
      <c r="BX621" s="33">
        <v>-2.1733781327748503E-5</v>
      </c>
      <c r="BY621" s="33">
        <v>5.7296756768465684E-5</v>
      </c>
      <c r="BZ621" s="33">
        <v>2.3386783014611723E-6</v>
      </c>
      <c r="CA621" s="35">
        <v>-5.6530152819833646E-4</v>
      </c>
      <c r="CB621" s="52">
        <v>2.3302401563896069E-6</v>
      </c>
      <c r="CC621" s="34">
        <v>1.0381032111705935E-6</v>
      </c>
      <c r="CD621" s="34"/>
      <c r="CE621" s="34">
        <v>-2.7284693045803721E-5</v>
      </c>
      <c r="CF621" s="34">
        <v>2.2199605920203425E-6</v>
      </c>
      <c r="CG621" s="34">
        <v>1.851579384393176E-5</v>
      </c>
      <c r="CH621" s="34">
        <v>-1.7131247717738773E-5</v>
      </c>
      <c r="CI621" s="34">
        <v>6.1899290378475413E-5</v>
      </c>
      <c r="CJ621" s="34">
        <v>6.9412119114709014E-6</v>
      </c>
      <c r="CK621" s="53">
        <v>-5.6069899458832673E-4</v>
      </c>
      <c r="CL621" s="33">
        <v>0</v>
      </c>
      <c r="CM621" s="33">
        <f t="shared" si="620"/>
        <v>3.2113919506873145E-3</v>
      </c>
      <c r="CN621" s="33">
        <f t="shared" si="566"/>
        <v>1.6024736858424315E-3</v>
      </c>
      <c r="CO621" s="33">
        <f t="shared" si="567"/>
        <v>1.2991799931056924E-3</v>
      </c>
      <c r="CP621" s="33">
        <f t="shared" si="568"/>
        <v>1.3530079402583883E-3</v>
      </c>
      <c r="CQ621" s="33"/>
      <c r="CR621" s="33">
        <f t="shared" si="569"/>
        <v>1.1067451707069687E-3</v>
      </c>
      <c r="CS621" s="33">
        <f t="shared" si="570"/>
        <v>2.6779798993397108E-3</v>
      </c>
      <c r="CT621" s="33">
        <f t="shared" si="571"/>
        <v>3.03971675898973E-3</v>
      </c>
      <c r="CU621" s="33">
        <f t="shared" si="572"/>
        <v>1.1572499091576649E-3</v>
      </c>
      <c r="CV621" s="33">
        <f t="shared" si="573"/>
        <v>1.1061106868233139E-3</v>
      </c>
      <c r="CW621" s="33">
        <f t="shared" si="574"/>
        <v>2.3667661814623653E-3</v>
      </c>
      <c r="CX621" s="35">
        <f t="shared" si="575"/>
        <v>1.8878492620020282E-3</v>
      </c>
    </row>
    <row r="622" spans="1:102" x14ac:dyDescent="0.3">
      <c r="A622" s="21">
        <v>43311</v>
      </c>
      <c r="B622" s="22">
        <v>2802.6</v>
      </c>
      <c r="C622" s="23">
        <v>4934.7700000000004</v>
      </c>
      <c r="D622" s="23">
        <v>5522.8090000000002</v>
      </c>
      <c r="E622" s="23">
        <f t="shared" si="609"/>
        <v>4899.9494322589762</v>
      </c>
      <c r="F622" s="23">
        <f>VLOOKUP($A622,Data!S$7:T$800,2,0)</f>
        <v>272.04583000000002</v>
      </c>
      <c r="G622" s="23">
        <f>VLOOKUP($A622,Data!V$7:Y$800,4,0)</f>
        <v>26.832731590079685</v>
      </c>
      <c r="H622" s="23" t="e">
        <f>VLOOKUP($A622,Data!P$7:Q$800,2,0)</f>
        <v>#N/A</v>
      </c>
      <c r="I622" s="23">
        <f>VLOOKUP($A622,Data!K$7:N$800,4,0)</f>
        <v>51.117569403770275</v>
      </c>
      <c r="J622" s="23">
        <f>VLOOKUP($A622,Data!AA$7:AB$800,2,0)</f>
        <v>498.32580000000002</v>
      </c>
      <c r="K622" s="23">
        <f>VLOOKUP($A622,Data!AD$7:AE$800,2,0)</f>
        <v>50.351500000000001</v>
      </c>
      <c r="L622" s="23">
        <f>VLOOKUP($A622,Data!AL$7:AO$800,4,0)</f>
        <v>269.51823783497622</v>
      </c>
      <c r="M622" s="23">
        <f>VLOOKUP($A622,Data!AG$7:AJ$800,4,0)</f>
        <v>27.184114009528635</v>
      </c>
      <c r="N622" s="23">
        <f>VLOOKUP($A622,Data!AQ$7:AU$800,5,0)</f>
        <v>27.358925050755481</v>
      </c>
      <c r="O622" s="24">
        <f>VLOOKUP($A622,Data!AQ$7:AW$800,7,0)</f>
        <v>27.34467500227241</v>
      </c>
      <c r="P622" s="32">
        <f t="shared" si="576"/>
        <v>-5.7541808274385042E-3</v>
      </c>
      <c r="Q622" s="33">
        <f t="shared" si="563"/>
        <v>-5.696105612688851E-3</v>
      </c>
      <c r="R622" s="33">
        <f t="shared" si="564"/>
        <v>-5.6719885969696016E-3</v>
      </c>
      <c r="S622" s="34">
        <f t="shared" si="577"/>
        <v>-5.684317431539937E-3</v>
      </c>
      <c r="T622" s="33">
        <f t="shared" si="578"/>
        <v>-5.6880885889973865E-3</v>
      </c>
      <c r="U622" s="33">
        <f t="shared" si="610"/>
        <v>-5.6850666264267602E-3</v>
      </c>
      <c r="V622" s="33" t="e">
        <f t="shared" si="611"/>
        <v>#N/A</v>
      </c>
      <c r="W622" s="33">
        <f t="shared" si="612"/>
        <v>-5.7889822595704743E-3</v>
      </c>
      <c r="X622" s="33">
        <f t="shared" si="613"/>
        <v>-5.6775010216069122E-3</v>
      </c>
      <c r="Y622" s="33">
        <f t="shared" si="614"/>
        <v>-5.6892234535818043E-3</v>
      </c>
      <c r="Z622" s="33">
        <f t="shared" si="615"/>
        <v>-5.6712101061475728E-3</v>
      </c>
      <c r="AA622" s="33">
        <f t="shared" si="616"/>
        <v>-5.6464733467316286E-3</v>
      </c>
      <c r="AB622" s="33">
        <f t="shared" si="617"/>
        <v>-5.6605735029432447E-3</v>
      </c>
      <c r="AC622" s="35">
        <f t="shared" si="618"/>
        <v>-6.792177047284409E-3</v>
      </c>
      <c r="AD622" s="32">
        <f t="shared" si="579"/>
        <v>8.0170236914645088E-6</v>
      </c>
      <c r="AE622" s="33">
        <f t="shared" si="580"/>
        <v>1.1038986262090766E-5</v>
      </c>
      <c r="AF622" s="33" t="e">
        <f t="shared" si="581"/>
        <v>#N/A</v>
      </c>
      <c r="AG622" s="33">
        <f t="shared" si="582"/>
        <v>-9.2876646881623337E-5</v>
      </c>
      <c r="AH622" s="33">
        <f t="shared" si="583"/>
        <v>1.8604591081938793E-5</v>
      </c>
      <c r="AI622" s="33">
        <f t="shared" si="584"/>
        <v>6.8821591070467036E-6</v>
      </c>
      <c r="AJ622" s="33">
        <f t="shared" si="585"/>
        <v>2.4895506541278145E-5</v>
      </c>
      <c r="AK622" s="33">
        <f t="shared" si="586"/>
        <v>4.9632265957222366E-5</v>
      </c>
      <c r="AL622" s="33">
        <f t="shared" si="587"/>
        <v>3.5532109745606277E-5</v>
      </c>
      <c r="AM622" s="35">
        <f t="shared" si="588"/>
        <v>-1.096071434595558E-3</v>
      </c>
      <c r="AN622" s="52">
        <f t="shared" si="589"/>
        <v>-1.6099992027784893E-5</v>
      </c>
      <c r="AO622" s="34">
        <f t="shared" si="590"/>
        <v>-1.3078029457158635E-5</v>
      </c>
      <c r="AP622" s="34" t="e">
        <f t="shared" si="591"/>
        <v>#N/A</v>
      </c>
      <c r="AQ622" s="34">
        <f t="shared" si="592"/>
        <v>-1.1699366260087274E-4</v>
      </c>
      <c r="AR622" s="34">
        <f t="shared" si="593"/>
        <v>-5.5124246373106089E-6</v>
      </c>
      <c r="AS622" s="34">
        <f t="shared" si="594"/>
        <v>-1.7234856612202698E-5</v>
      </c>
      <c r="AT622" s="34">
        <f t="shared" si="595"/>
        <v>7.7849082202874342E-7</v>
      </c>
      <c r="AU622" s="34">
        <f t="shared" si="596"/>
        <v>2.5515250237972964E-5</v>
      </c>
      <c r="AV622" s="34">
        <f t="shared" si="597"/>
        <v>1.1415094026356876E-5</v>
      </c>
      <c r="AW622" s="53">
        <f t="shared" si="598"/>
        <v>-1.1201884503148074E-3</v>
      </c>
      <c r="AX622" s="52">
        <f t="shared" si="599"/>
        <v>-3.7711574574217366E-6</v>
      </c>
      <c r="AY622" s="34">
        <f t="shared" si="600"/>
        <v>-7.4919488679547896E-7</v>
      </c>
      <c r="AZ622" s="34" t="e">
        <f t="shared" si="601"/>
        <v>#N/A</v>
      </c>
      <c r="BA622" s="34">
        <f t="shared" si="602"/>
        <v>-1.0466482803050958E-4</v>
      </c>
      <c r="BB622" s="34">
        <f t="shared" si="603"/>
        <v>6.8164099330525474E-6</v>
      </c>
      <c r="BC622" s="34">
        <f t="shared" si="604"/>
        <v>-4.9060220418395417E-6</v>
      </c>
      <c r="BD622" s="34">
        <f t="shared" si="605"/>
        <v>1.31073253923919E-5</v>
      </c>
      <c r="BE622" s="34">
        <f t="shared" si="606"/>
        <v>3.784408480833612E-5</v>
      </c>
      <c r="BF622" s="34">
        <f t="shared" si="607"/>
        <v>2.3743928596720032E-5</v>
      </c>
      <c r="BG622" s="53">
        <f t="shared" si="608"/>
        <v>-1.1078596157444442E-3</v>
      </c>
      <c r="BH622" s="32">
        <v>8.0170236914645088E-6</v>
      </c>
      <c r="BI622" s="33">
        <v>1.1038986262090766E-5</v>
      </c>
      <c r="BJ622" s="33"/>
      <c r="BK622" s="33">
        <v>-9.2876646881623337E-5</v>
      </c>
      <c r="BL622" s="33">
        <v>1.8604591081938793E-5</v>
      </c>
      <c r="BM622" s="33">
        <v>6.8821591070467036E-6</v>
      </c>
      <c r="BN622" s="33">
        <v>2.4895506541278145E-5</v>
      </c>
      <c r="BO622" s="33">
        <v>4.9632265957222366E-5</v>
      </c>
      <c r="BP622" s="33">
        <v>3.5532109745606277E-5</v>
      </c>
      <c r="BQ622" s="35">
        <v>-1.096071434595558E-3</v>
      </c>
      <c r="BR622" s="32">
        <v>-1.6099992027784893E-5</v>
      </c>
      <c r="BS622" s="33">
        <v>-1.3078029457158635E-5</v>
      </c>
      <c r="BT622" s="33"/>
      <c r="BU622" s="33">
        <v>-1.1699366260087274E-4</v>
      </c>
      <c r="BV622" s="33">
        <v>-5.5124246373106089E-6</v>
      </c>
      <c r="BW622" s="33">
        <v>-1.7234856612202698E-5</v>
      </c>
      <c r="BX622" s="33">
        <v>7.7849082202874342E-7</v>
      </c>
      <c r="BY622" s="33">
        <v>2.5515250237972964E-5</v>
      </c>
      <c r="BZ622" s="33">
        <v>1.1415094026356876E-5</v>
      </c>
      <c r="CA622" s="35">
        <v>-1.1201884503148074E-3</v>
      </c>
      <c r="CB622" s="52">
        <v>-3.7711574574217366E-6</v>
      </c>
      <c r="CC622" s="34">
        <v>-7.4919488679547896E-7</v>
      </c>
      <c r="CD622" s="34"/>
      <c r="CE622" s="34">
        <v>-1.0466482803050958E-4</v>
      </c>
      <c r="CF622" s="34">
        <v>6.8164099330525474E-6</v>
      </c>
      <c r="CG622" s="34">
        <v>-4.9060220418395417E-6</v>
      </c>
      <c r="CH622" s="34">
        <v>1.31073253923919E-5</v>
      </c>
      <c r="CI622" s="34">
        <v>3.784408480833612E-5</v>
      </c>
      <c r="CJ622" s="34">
        <v>2.3743928596720032E-5</v>
      </c>
      <c r="CK622" s="53">
        <v>-1.1078596157444442E-3</v>
      </c>
      <c r="CL622" s="33">
        <v>0</v>
      </c>
      <c r="CM622" s="33">
        <f t="shared" si="620"/>
        <v>3.2019782327776802E-3</v>
      </c>
      <c r="CN622" s="33">
        <f t="shared" si="566"/>
        <v>1.5976624035014542E-3</v>
      </c>
      <c r="CO622" s="33">
        <f t="shared" si="567"/>
        <v>1.2920483189287069E-3</v>
      </c>
      <c r="CP622" s="33">
        <f t="shared" si="568"/>
        <v>1.3471634344119909E-3</v>
      </c>
      <c r="CQ622" s="33"/>
      <c r="CR622" s="33">
        <f t="shared" si="569"/>
        <v>1.1291182840551528E-3</v>
      </c>
      <c r="CS622" s="33">
        <f t="shared" si="570"/>
        <v>2.6709484382727577E-3</v>
      </c>
      <c r="CT622" s="33">
        <f t="shared" si="571"/>
        <v>3.0164176840370427E-3</v>
      </c>
      <c r="CU622" s="33">
        <f t="shared" si="572"/>
        <v>1.1695082328937456E-3</v>
      </c>
      <c r="CV622" s="33">
        <f t="shared" si="573"/>
        <v>1.0396409513342419E-3</v>
      </c>
      <c r="CW622" s="33">
        <f t="shared" si="574"/>
        <v>2.3550276695436523E-3</v>
      </c>
      <c r="CX622" s="35">
        <f t="shared" si="575"/>
        <v>2.4423582970363178E-3</v>
      </c>
    </row>
    <row r="623" spans="1:102" x14ac:dyDescent="0.3">
      <c r="A623" s="21">
        <v>43308</v>
      </c>
      <c r="B623" s="22">
        <v>2818.82</v>
      </c>
      <c r="C623" s="23">
        <v>4963.04</v>
      </c>
      <c r="D623" s="23">
        <v>5554.3130000000001</v>
      </c>
      <c r="E623" s="23">
        <f t="shared" si="609"/>
        <v>4927.9615298852614</v>
      </c>
      <c r="F623" s="23">
        <f>VLOOKUP($A623,Data!S$7:T$800,2,0)</f>
        <v>273.602103</v>
      </c>
      <c r="G623" s="23">
        <f>VLOOKUP($A623,Data!V$7:Y$800,4,0)</f>
        <v>26.986149648823972</v>
      </c>
      <c r="H623" s="23" t="e">
        <f>VLOOKUP($A623,Data!P$7:Q$800,2,0)</f>
        <v>#N/A</v>
      </c>
      <c r="I623" s="23">
        <f>VLOOKUP($A623,Data!K$7:N$800,4,0)</f>
        <v>51.415211148983815</v>
      </c>
      <c r="J623" s="23">
        <f>VLOOKUP($A623,Data!AA$7:AB$800,2,0)</f>
        <v>501.1712</v>
      </c>
      <c r="K623" s="23">
        <f>VLOOKUP($A623,Data!AD$7:AE$800,2,0)</f>
        <v>50.639600000000002</v>
      </c>
      <c r="L623" s="23">
        <f>VLOOKUP($A623,Data!AL$7:AO$800,4,0)</f>
        <v>271.05545024372481</v>
      </c>
      <c r="M623" s="23">
        <f>VLOOKUP($A623,Data!AG$7:AJ$800,4,0)</f>
        <v>27.33848000823529</v>
      </c>
      <c r="N623" s="23">
        <f>VLOOKUP($A623,Data!AQ$7:AU$800,5,0)</f>
        <v>27.514673884689277</v>
      </c>
      <c r="O623" s="24">
        <f>VLOOKUP($A623,Data!AQ$7:AW$800,7,0)</f>
        <v>27.531675013371526</v>
      </c>
      <c r="P623" s="32">
        <f t="shared" si="576"/>
        <v>-6.5622532987481552E-3</v>
      </c>
      <c r="Q623" s="33">
        <f t="shared" si="563"/>
        <v>-6.5614854017957969E-3</v>
      </c>
      <c r="R623" s="33">
        <f t="shared" si="564"/>
        <v>-6.5607296305451035E-3</v>
      </c>
      <c r="S623" s="34">
        <f t="shared" si="577"/>
        <v>-6.5609581807755616E-3</v>
      </c>
      <c r="T623" s="33">
        <f t="shared" si="578"/>
        <v>-6.5687125287570147E-3</v>
      </c>
      <c r="U623" s="33">
        <f t="shared" si="610"/>
        <v>-6.5701661498633879E-3</v>
      </c>
      <c r="V623" s="33" t="e">
        <f t="shared" si="611"/>
        <v>#N/A</v>
      </c>
      <c r="W623" s="33">
        <f t="shared" si="612"/>
        <v>-6.4935064935065512E-3</v>
      </c>
      <c r="X623" s="33">
        <f t="shared" si="613"/>
        <v>-6.5645436148578096E-3</v>
      </c>
      <c r="Y623" s="33">
        <f t="shared" si="614"/>
        <v>-6.5446156019240975E-3</v>
      </c>
      <c r="Z623" s="33">
        <f t="shared" si="615"/>
        <v>-6.5508953500362788E-3</v>
      </c>
      <c r="AA623" s="33">
        <f t="shared" si="616"/>
        <v>-6.5706770332655262E-3</v>
      </c>
      <c r="AB623" s="33">
        <f t="shared" si="617"/>
        <v>-6.5519862122636052E-3</v>
      </c>
      <c r="AC623" s="35">
        <f t="shared" si="618"/>
        <v>-4.2300580462661941E-3</v>
      </c>
      <c r="AD623" s="32">
        <f t="shared" si="579"/>
        <v>-7.2271269612178557E-6</v>
      </c>
      <c r="AE623" s="33">
        <f t="shared" si="580"/>
        <v>-8.6807480675910043E-6</v>
      </c>
      <c r="AF623" s="33" t="e">
        <f t="shared" si="581"/>
        <v>#N/A</v>
      </c>
      <c r="AG623" s="33">
        <f t="shared" si="582"/>
        <v>6.7978908289245688E-5</v>
      </c>
      <c r="AH623" s="33">
        <f t="shared" si="583"/>
        <v>-3.0582130620127046E-6</v>
      </c>
      <c r="AI623" s="33">
        <f t="shared" si="584"/>
        <v>1.6869799871699342E-5</v>
      </c>
      <c r="AJ623" s="33">
        <f t="shared" si="585"/>
        <v>1.0590051759518104E-5</v>
      </c>
      <c r="AK623" s="33">
        <f t="shared" si="586"/>
        <v>-9.1916314697293444E-6</v>
      </c>
      <c r="AL623" s="33">
        <f t="shared" si="587"/>
        <v>9.4991895321916431E-6</v>
      </c>
      <c r="AM623" s="35">
        <f t="shared" si="588"/>
        <v>2.3314273555296028E-3</v>
      </c>
      <c r="AN623" s="52">
        <f t="shared" si="589"/>
        <v>-7.9828982119112268E-6</v>
      </c>
      <c r="AO623" s="34">
        <f t="shared" si="590"/>
        <v>-9.4365193182843754E-6</v>
      </c>
      <c r="AP623" s="34" t="e">
        <f t="shared" si="591"/>
        <v>#N/A</v>
      </c>
      <c r="AQ623" s="34">
        <f t="shared" si="592"/>
        <v>6.7223137038552316E-5</v>
      </c>
      <c r="AR623" s="34">
        <f t="shared" si="593"/>
        <v>-3.8139843127060757E-6</v>
      </c>
      <c r="AS623" s="34">
        <f t="shared" si="594"/>
        <v>1.6114028621005971E-5</v>
      </c>
      <c r="AT623" s="34">
        <f t="shared" si="595"/>
        <v>9.8342805088247331E-6</v>
      </c>
      <c r="AU623" s="34">
        <f t="shared" si="596"/>
        <v>-9.9474027204227156E-6</v>
      </c>
      <c r="AV623" s="34">
        <f t="shared" si="597"/>
        <v>8.7434182814982719E-6</v>
      </c>
      <c r="AW623" s="53">
        <f t="shared" si="598"/>
        <v>2.3306715842789094E-3</v>
      </c>
      <c r="AX623" s="52">
        <f t="shared" si="599"/>
        <v>-7.7543479813924066E-6</v>
      </c>
      <c r="AY623" s="34">
        <f t="shared" si="600"/>
        <v>-9.2079690877655551E-6</v>
      </c>
      <c r="AZ623" s="34" t="e">
        <f t="shared" si="601"/>
        <v>#N/A</v>
      </c>
      <c r="BA623" s="34">
        <f t="shared" si="602"/>
        <v>6.7451687269071137E-5</v>
      </c>
      <c r="BB623" s="34">
        <f t="shared" si="603"/>
        <v>-3.5854340821872555E-6</v>
      </c>
      <c r="BC623" s="34">
        <f t="shared" si="604"/>
        <v>1.6342578851524792E-5</v>
      </c>
      <c r="BD623" s="34">
        <f t="shared" si="605"/>
        <v>1.0062830739343553E-5</v>
      </c>
      <c r="BE623" s="34">
        <f t="shared" si="606"/>
        <v>-9.7188524899038953E-6</v>
      </c>
      <c r="BF623" s="34">
        <f t="shared" si="607"/>
        <v>8.9719685120170922E-6</v>
      </c>
      <c r="BG623" s="53">
        <f t="shared" si="608"/>
        <v>2.3309001345094282E-3</v>
      </c>
      <c r="BH623" s="32">
        <v>-7.2271269612178557E-6</v>
      </c>
      <c r="BI623" s="33">
        <v>-8.6807480675910043E-6</v>
      </c>
      <c r="BJ623" s="33"/>
      <c r="BK623" s="33">
        <v>6.7978908289245688E-5</v>
      </c>
      <c r="BL623" s="33">
        <v>-3.0582130620127046E-6</v>
      </c>
      <c r="BM623" s="33">
        <v>1.6869799871699342E-5</v>
      </c>
      <c r="BN623" s="33">
        <v>1.0590051759518104E-5</v>
      </c>
      <c r="BO623" s="33">
        <v>-9.1916314697293444E-6</v>
      </c>
      <c r="BP623" s="33">
        <v>9.4991895321916431E-6</v>
      </c>
      <c r="BQ623" s="35">
        <v>2.3314273555296028E-3</v>
      </c>
      <c r="BR623" s="32">
        <v>-7.9828982119112268E-6</v>
      </c>
      <c r="BS623" s="33">
        <v>-9.4365193182843754E-6</v>
      </c>
      <c r="BT623" s="33"/>
      <c r="BU623" s="33">
        <v>6.7223137038552316E-5</v>
      </c>
      <c r="BV623" s="33">
        <v>-3.8139843127060757E-6</v>
      </c>
      <c r="BW623" s="33">
        <v>1.6114028621005971E-5</v>
      </c>
      <c r="BX623" s="33">
        <v>9.8342805088247331E-6</v>
      </c>
      <c r="BY623" s="33">
        <v>-9.9474027204227156E-6</v>
      </c>
      <c r="BZ623" s="33">
        <v>8.7434182814982719E-6</v>
      </c>
      <c r="CA623" s="35">
        <v>2.3306715842789094E-3</v>
      </c>
      <c r="CB623" s="52">
        <v>-7.7543479813924066E-6</v>
      </c>
      <c r="CC623" s="34">
        <v>-9.2079690877655551E-6</v>
      </c>
      <c r="CD623" s="34"/>
      <c r="CE623" s="34">
        <v>6.7451687269071137E-5</v>
      </c>
      <c r="CF623" s="34">
        <v>-3.5854340821872555E-6</v>
      </c>
      <c r="CG623" s="34">
        <v>1.6342578851524792E-5</v>
      </c>
      <c r="CH623" s="34">
        <v>1.0062830739343553E-5</v>
      </c>
      <c r="CI623" s="34">
        <v>-9.7188524899038953E-6</v>
      </c>
      <c r="CJ623" s="34">
        <v>8.9719685120170922E-6</v>
      </c>
      <c r="CK623" s="53">
        <v>2.3309001345094282E-3</v>
      </c>
      <c r="CL623" s="33">
        <v>0</v>
      </c>
      <c r="CM623" s="33">
        <f t="shared" si="620"/>
        <v>3.1776459826537984E-3</v>
      </c>
      <c r="CN623" s="33">
        <f t="shared" si="566"/>
        <v>1.5857878903164924E-3</v>
      </c>
      <c r="CO623" s="33">
        <f t="shared" si="567"/>
        <v>1.2839750151882878E-3</v>
      </c>
      <c r="CP623" s="33">
        <f t="shared" si="568"/>
        <v>1.3360463756111329E-3</v>
      </c>
      <c r="CQ623" s="33"/>
      <c r="CR623" s="33">
        <f t="shared" si="569"/>
        <v>1.2226412021707489E-3</v>
      </c>
      <c r="CS623" s="33">
        <f t="shared" si="570"/>
        <v>2.6521876408409639E-3</v>
      </c>
      <c r="CT623" s="33">
        <f t="shared" si="571"/>
        <v>3.0094752685103643E-3</v>
      </c>
      <c r="CU623" s="33">
        <f t="shared" si="572"/>
        <v>1.144441451870426E-3</v>
      </c>
      <c r="CV623" s="33">
        <f t="shared" si="573"/>
        <v>9.8967495396840022E-4</v>
      </c>
      <c r="CW623" s="33">
        <f t="shared" si="574"/>
        <v>2.3192091272046245E-3</v>
      </c>
      <c r="CX623" s="35">
        <f t="shared" si="575"/>
        <v>3.5486206606285542E-3</v>
      </c>
    </row>
    <row r="624" spans="1:102" x14ac:dyDescent="0.3">
      <c r="A624" s="21">
        <v>43307</v>
      </c>
      <c r="B624" s="22">
        <v>2837.44</v>
      </c>
      <c r="C624" s="23">
        <v>4995.82</v>
      </c>
      <c r="D624" s="23">
        <v>5590.9939999999997</v>
      </c>
      <c r="E624" s="23">
        <f t="shared" si="609"/>
        <v>4960.5072102471286</v>
      </c>
      <c r="F624" s="23">
        <f>VLOOKUP($A624,Data!S$7:T$800,2,0)</f>
        <v>275.41120000000001</v>
      </c>
      <c r="G624" s="23">
        <f>VLOOKUP($A624,Data!V$7:Y$800,4,0)</f>
        <v>27.164625753422818</v>
      </c>
      <c r="H624" s="23" t="e">
        <f>VLOOKUP($A624,Data!P$7:Q$800,2,0)</f>
        <v>#N/A</v>
      </c>
      <c r="I624" s="23">
        <f>VLOOKUP($A624,Data!K$7:N$800,4,0)</f>
        <v>51.751258280676524</v>
      </c>
      <c r="J624" s="23">
        <f>VLOOKUP($A624,Data!AA$7:AB$800,2,0)</f>
        <v>504.48289999999997</v>
      </c>
      <c r="K624" s="23">
        <f>VLOOKUP($A624,Data!AD$7:AE$800,2,0)</f>
        <v>50.973199999999999</v>
      </c>
      <c r="L624" s="23">
        <f>VLOOKUP($A624,Data!AL$7:AO$800,4,0)</f>
        <v>272.84281497161317</v>
      </c>
      <c r="M624" s="23">
        <f>VLOOKUP($A624,Data!AG$7:AJ$800,4,0)</f>
        <v>27.519300443631796</v>
      </c>
      <c r="N624" s="23">
        <f>VLOOKUP($A624,Data!AQ$7:AU$800,5,0)</f>
        <v>27.696138602948739</v>
      </c>
      <c r="O624" s="24">
        <f>VLOOKUP($A624,Data!AQ$7:AW$800,7,0)</f>
        <v>27.648630324544104</v>
      </c>
      <c r="P624" s="32">
        <f t="shared" si="576"/>
        <v>-3.0322514906520048E-3</v>
      </c>
      <c r="Q624" s="33">
        <f t="shared" si="563"/>
        <v>-3.031325022300968E-3</v>
      </c>
      <c r="R624" s="33">
        <f t="shared" si="564"/>
        <v>-3.0312092044338934E-3</v>
      </c>
      <c r="S624" s="34">
        <f t="shared" si="577"/>
        <v>-3.0313655473666102E-3</v>
      </c>
      <c r="T624" s="33">
        <f t="shared" si="578"/>
        <v>-3.022896990201418E-3</v>
      </c>
      <c r="U624" s="33">
        <f t="shared" si="610"/>
        <v>-3.0172816253093426E-3</v>
      </c>
      <c r="V624" s="33" t="e">
        <f t="shared" si="611"/>
        <v>#N/A</v>
      </c>
      <c r="W624" s="33">
        <f t="shared" si="612"/>
        <v>-2.9596744358121319E-3</v>
      </c>
      <c r="X624" s="33">
        <f t="shared" si="613"/>
        <v>-3.0336865486998432E-3</v>
      </c>
      <c r="Y624" s="33">
        <f t="shared" si="614"/>
        <v>-2.9808941117561716E-3</v>
      </c>
      <c r="Z624" s="33">
        <f t="shared" si="615"/>
        <v>-3.005065169982335E-3</v>
      </c>
      <c r="AA624" s="33">
        <f t="shared" si="616"/>
        <v>-2.8161002278863645E-3</v>
      </c>
      <c r="AB624" s="33">
        <f t="shared" si="617"/>
        <v>-3.0187019813373572E-3</v>
      </c>
      <c r="AC624" s="35">
        <f t="shared" si="618"/>
        <v>-9.0243503380261769E-3</v>
      </c>
      <c r="AD624" s="32">
        <f t="shared" si="579"/>
        <v>8.4280320995500091E-6</v>
      </c>
      <c r="AE624" s="33">
        <f t="shared" si="580"/>
        <v>1.4043396991625379E-5</v>
      </c>
      <c r="AF624" s="33" t="e">
        <f t="shared" si="581"/>
        <v>#N/A</v>
      </c>
      <c r="AG624" s="33">
        <f t="shared" si="582"/>
        <v>7.1650586488836154E-5</v>
      </c>
      <c r="AH624" s="33">
        <f t="shared" si="583"/>
        <v>-2.3615263988752133E-6</v>
      </c>
      <c r="AI624" s="33">
        <f t="shared" si="584"/>
        <v>5.0430910544796426E-5</v>
      </c>
      <c r="AJ624" s="33">
        <f t="shared" si="585"/>
        <v>2.6259852318633037E-5</v>
      </c>
      <c r="AK624" s="33">
        <f t="shared" si="586"/>
        <v>2.1522479441460352E-4</v>
      </c>
      <c r="AL624" s="33">
        <f t="shared" si="587"/>
        <v>1.2623040963610777E-5</v>
      </c>
      <c r="AM624" s="35">
        <f t="shared" si="588"/>
        <v>-5.9930253157252089E-3</v>
      </c>
      <c r="AN624" s="52">
        <f t="shared" si="589"/>
        <v>8.3122142324754122E-6</v>
      </c>
      <c r="AO624" s="34">
        <f t="shared" si="590"/>
        <v>1.3927579124550782E-5</v>
      </c>
      <c r="AP624" s="34" t="e">
        <f t="shared" si="591"/>
        <v>#N/A</v>
      </c>
      <c r="AQ624" s="34">
        <f t="shared" si="592"/>
        <v>7.1534768621761557E-5</v>
      </c>
      <c r="AR624" s="34">
        <f t="shared" si="593"/>
        <v>-2.4773442659498102E-6</v>
      </c>
      <c r="AS624" s="34">
        <f t="shared" si="594"/>
        <v>5.0315092677721829E-5</v>
      </c>
      <c r="AT624" s="34">
        <f t="shared" si="595"/>
        <v>2.614403445155844E-5</v>
      </c>
      <c r="AU624" s="34">
        <f t="shared" si="596"/>
        <v>2.1510897654752892E-4</v>
      </c>
      <c r="AV624" s="34">
        <f t="shared" si="597"/>
        <v>1.250722309653618E-5</v>
      </c>
      <c r="AW624" s="53">
        <f t="shared" si="598"/>
        <v>-5.9931411335922835E-3</v>
      </c>
      <c r="AX624" s="52">
        <f t="shared" si="599"/>
        <v>8.4685571651865743E-6</v>
      </c>
      <c r="AY624" s="34">
        <f t="shared" si="600"/>
        <v>1.4083922057261944E-5</v>
      </c>
      <c r="AZ624" s="34" t="e">
        <f t="shared" si="601"/>
        <v>#N/A</v>
      </c>
      <c r="BA624" s="34">
        <f t="shared" si="602"/>
        <v>7.169111155447272E-5</v>
      </c>
      <c r="BB624" s="34">
        <f t="shared" si="603"/>
        <v>-2.3210013332386481E-6</v>
      </c>
      <c r="BC624" s="34">
        <f t="shared" si="604"/>
        <v>5.0471435610432991E-5</v>
      </c>
      <c r="BD624" s="34">
        <f t="shared" si="605"/>
        <v>2.6300377384269602E-5</v>
      </c>
      <c r="BE624" s="34">
        <f t="shared" si="606"/>
        <v>2.1526531948024008E-4</v>
      </c>
      <c r="BF624" s="34">
        <f t="shared" si="607"/>
        <v>1.2663566029247342E-5</v>
      </c>
      <c r="BG624" s="53">
        <f t="shared" si="608"/>
        <v>-5.9929847906595723E-3</v>
      </c>
      <c r="BH624" s="32">
        <v>8.4280320995500091E-6</v>
      </c>
      <c r="BI624" s="33">
        <v>1.4043396991625379E-5</v>
      </c>
      <c r="BJ624" s="33"/>
      <c r="BK624" s="33">
        <v>7.1650586488836154E-5</v>
      </c>
      <c r="BL624" s="33">
        <v>-2.3615263988752133E-6</v>
      </c>
      <c r="BM624" s="33">
        <v>5.0430910544796426E-5</v>
      </c>
      <c r="BN624" s="33">
        <v>2.6259852318633037E-5</v>
      </c>
      <c r="BO624" s="33">
        <v>2.1522479441460352E-4</v>
      </c>
      <c r="BP624" s="33">
        <v>1.2623040963610777E-5</v>
      </c>
      <c r="BQ624" s="35">
        <v>-5.9930253157252089E-3</v>
      </c>
      <c r="BR624" s="32">
        <v>8.3122142324754122E-6</v>
      </c>
      <c r="BS624" s="33">
        <v>1.3927579124550782E-5</v>
      </c>
      <c r="BT624" s="33"/>
      <c r="BU624" s="33">
        <v>7.1534768621761557E-5</v>
      </c>
      <c r="BV624" s="33">
        <v>-2.4773442659498102E-6</v>
      </c>
      <c r="BW624" s="33">
        <v>5.0315092677721829E-5</v>
      </c>
      <c r="BX624" s="33">
        <v>2.614403445155844E-5</v>
      </c>
      <c r="BY624" s="33">
        <v>2.1510897654752892E-4</v>
      </c>
      <c r="BZ624" s="33">
        <v>1.250722309653618E-5</v>
      </c>
      <c r="CA624" s="35">
        <v>-5.9931411335922835E-3</v>
      </c>
      <c r="CB624" s="52">
        <v>8.4685571651865743E-6</v>
      </c>
      <c r="CC624" s="34">
        <v>1.4083922057261944E-5</v>
      </c>
      <c r="CD624" s="34"/>
      <c r="CE624" s="34">
        <v>7.169111155447272E-5</v>
      </c>
      <c r="CF624" s="34">
        <v>-2.3210013332386481E-6</v>
      </c>
      <c r="CG624" s="34">
        <v>5.0471435610432991E-5</v>
      </c>
      <c r="CH624" s="34">
        <v>2.6300377384269602E-5</v>
      </c>
      <c r="CI624" s="34">
        <v>2.1526531948024008E-4</v>
      </c>
      <c r="CJ624" s="34">
        <v>1.2663566029247342E-5</v>
      </c>
      <c r="CK624" s="53">
        <v>-5.9929847906595723E-3</v>
      </c>
      <c r="CL624" s="33">
        <v>0</v>
      </c>
      <c r="CM624" s="33">
        <f t="shared" si="620"/>
        <v>3.1768828028131413E-3</v>
      </c>
      <c r="CN624" s="33">
        <f t="shared" si="566"/>
        <v>1.585256345794317E-3</v>
      </c>
      <c r="CO624" s="33">
        <f t="shared" si="567"/>
        <v>1.2912592697744696E-3</v>
      </c>
      <c r="CP624" s="33">
        <f t="shared" si="568"/>
        <v>1.3447962094228494E-3</v>
      </c>
      <c r="CQ624" s="33"/>
      <c r="CR624" s="33">
        <f t="shared" si="569"/>
        <v>1.1541343302496898E-3</v>
      </c>
      <c r="CS624" s="33">
        <f t="shared" si="570"/>
        <v>2.6552742268866059E-3</v>
      </c>
      <c r="CT624" s="33">
        <f t="shared" si="571"/>
        <v>2.9924432312564697E-3</v>
      </c>
      <c r="CU624" s="33">
        <f t="shared" si="572"/>
        <v>1.1337693687170081E-3</v>
      </c>
      <c r="CV624" s="33">
        <f t="shared" si="573"/>
        <v>9.989365370366432E-4</v>
      </c>
      <c r="CW624" s="33">
        <f t="shared" si="574"/>
        <v>2.3096251127348033E-3</v>
      </c>
      <c r="CX624" s="35">
        <f t="shared" si="575"/>
        <v>1.1989808409915703E-3</v>
      </c>
    </row>
    <row r="625" spans="1:102" x14ac:dyDescent="0.3">
      <c r="A625" s="21">
        <v>43306</v>
      </c>
      <c r="B625" s="22">
        <v>2846.07</v>
      </c>
      <c r="C625" s="23">
        <v>5011.01</v>
      </c>
      <c r="D625" s="23">
        <v>5607.9930000000004</v>
      </c>
      <c r="E625" s="23">
        <f t="shared" si="609"/>
        <v>4975.5900424797219</v>
      </c>
      <c r="F625" s="23">
        <f>VLOOKUP($A625,Data!S$7:T$800,2,0)</f>
        <v>276.246264</v>
      </c>
      <c r="G625" s="23">
        <f>VLOOKUP($A625,Data!V$7:Y$800,4,0)</f>
        <v>27.24683713445641</v>
      </c>
      <c r="H625" s="23" t="e">
        <f>VLOOKUP($A625,Data!P$7:Q$800,2,0)</f>
        <v>#N/A</v>
      </c>
      <c r="I625" s="23">
        <f>VLOOKUP($A625,Data!K$7:N$800,4,0)</f>
        <v>51.904879826593195</v>
      </c>
      <c r="J625" s="23">
        <f>VLOOKUP($A625,Data!AA$7:AB$800,2,0)</f>
        <v>506.01799999999997</v>
      </c>
      <c r="K625" s="23">
        <f>VLOOKUP($A625,Data!AD$7:AE$800,2,0)</f>
        <v>51.125599999999999</v>
      </c>
      <c r="L625" s="23">
        <f>VLOOKUP($A625,Data!AL$7:AO$800,4,0)</f>
        <v>273.66519672252036</v>
      </c>
      <c r="M625" s="23">
        <f>VLOOKUP($A625,Data!AG$7:AJ$800,4,0)</f>
        <v>27.59701640782686</v>
      </c>
      <c r="N625" s="23">
        <f>VLOOKUP($A625,Data!AQ$7:AU$800,5,0)</f>
        <v>27.779998138370587</v>
      </c>
      <c r="O625" s="24">
        <f>VLOOKUP($A625,Data!AQ$7:AW$800,7,0)</f>
        <v>27.900413429911396</v>
      </c>
      <c r="P625" s="32">
        <f t="shared" si="576"/>
        <v>9.1015458800169924E-3</v>
      </c>
      <c r="Q625" s="33">
        <f t="shared" si="563"/>
        <v>9.1063053411442052E-3</v>
      </c>
      <c r="R625" s="33">
        <f t="shared" si="564"/>
        <v>9.1084386258690753E-3</v>
      </c>
      <c r="S625" s="34">
        <f t="shared" si="577"/>
        <v>9.1074047139912632E-3</v>
      </c>
      <c r="T625" s="33">
        <f t="shared" si="578"/>
        <v>9.1010271695166622E-3</v>
      </c>
      <c r="U625" s="33">
        <f t="shared" si="610"/>
        <v>9.0968848528212298E-3</v>
      </c>
      <c r="V625" s="33" t="e">
        <f t="shared" si="611"/>
        <v>#N/A</v>
      </c>
      <c r="W625" s="33">
        <f t="shared" si="612"/>
        <v>8.9585666293394706E-3</v>
      </c>
      <c r="X625" s="33">
        <f t="shared" si="613"/>
        <v>9.1053562244529651E-3</v>
      </c>
      <c r="Y625" s="33">
        <f t="shared" si="614"/>
        <v>9.1209647971419727E-3</v>
      </c>
      <c r="Z625" s="33">
        <f t="shared" si="615"/>
        <v>9.1022109669143259E-3</v>
      </c>
      <c r="AA625" s="33">
        <f t="shared" si="616"/>
        <v>9.2529591041179415E-3</v>
      </c>
      <c r="AB625" s="33">
        <f t="shared" si="617"/>
        <v>9.1169151466021781E-3</v>
      </c>
      <c r="AC625" s="35">
        <f t="shared" si="618"/>
        <v>1.5425511680573711E-2</v>
      </c>
      <c r="AD625" s="32">
        <f t="shared" si="579"/>
        <v>-5.2781716275429602E-6</v>
      </c>
      <c r="AE625" s="33">
        <f t="shared" si="580"/>
        <v>-9.4204883229753733E-6</v>
      </c>
      <c r="AF625" s="33" t="e">
        <f t="shared" si="581"/>
        <v>#N/A</v>
      </c>
      <c r="AG625" s="33">
        <f t="shared" si="582"/>
        <v>-1.4773871180473463E-4</v>
      </c>
      <c r="AH625" s="33">
        <f t="shared" si="583"/>
        <v>-9.4911669124009279E-7</v>
      </c>
      <c r="AI625" s="33">
        <f t="shared" si="584"/>
        <v>1.4659455997767523E-5</v>
      </c>
      <c r="AJ625" s="33">
        <f t="shared" si="585"/>
        <v>-4.0943742298793495E-6</v>
      </c>
      <c r="AK625" s="33">
        <f t="shared" si="586"/>
        <v>1.4665376297373633E-4</v>
      </c>
      <c r="AL625" s="33">
        <f t="shared" si="587"/>
        <v>1.0609805457972854E-5</v>
      </c>
      <c r="AM625" s="35">
        <f t="shared" si="588"/>
        <v>6.3192063394295062E-3</v>
      </c>
      <c r="AN625" s="52">
        <f t="shared" si="589"/>
        <v>-7.4114563524130261E-6</v>
      </c>
      <c r="AO625" s="34">
        <f t="shared" si="590"/>
        <v>-1.1553773047845439E-5</v>
      </c>
      <c r="AP625" s="34" t="e">
        <f t="shared" si="591"/>
        <v>#N/A</v>
      </c>
      <c r="AQ625" s="34">
        <f t="shared" si="592"/>
        <v>-1.498719965296047E-4</v>
      </c>
      <c r="AR625" s="34">
        <f t="shared" si="593"/>
        <v>-3.0824014161101587E-6</v>
      </c>
      <c r="AS625" s="34">
        <f t="shared" si="594"/>
        <v>1.2526171272897457E-5</v>
      </c>
      <c r="AT625" s="34">
        <f t="shared" si="595"/>
        <v>-6.2276589547494154E-6</v>
      </c>
      <c r="AU625" s="34">
        <f t="shared" si="596"/>
        <v>1.4452047824886627E-4</v>
      </c>
      <c r="AV625" s="34">
        <f t="shared" si="597"/>
        <v>8.4765207331027881E-6</v>
      </c>
      <c r="AW625" s="53">
        <f t="shared" si="598"/>
        <v>6.3170730547046361E-3</v>
      </c>
      <c r="AX625" s="52">
        <f t="shared" si="599"/>
        <v>-6.3775444745228782E-6</v>
      </c>
      <c r="AY625" s="34">
        <f t="shared" si="600"/>
        <v>-1.0519861169955291E-5</v>
      </c>
      <c r="AZ625" s="34" t="e">
        <f t="shared" si="601"/>
        <v>#N/A</v>
      </c>
      <c r="BA625" s="34">
        <f t="shared" si="602"/>
        <v>-1.4883808465171455E-4</v>
      </c>
      <c r="BB625" s="34">
        <f t="shared" si="603"/>
        <v>-2.0484895382200108E-6</v>
      </c>
      <c r="BC625" s="34">
        <f t="shared" si="604"/>
        <v>1.3560083150787605E-5</v>
      </c>
      <c r="BD625" s="34">
        <f t="shared" si="605"/>
        <v>-5.1937470768592675E-6</v>
      </c>
      <c r="BE625" s="34">
        <f t="shared" si="606"/>
        <v>1.4555439012675642E-4</v>
      </c>
      <c r="BF625" s="34">
        <f t="shared" si="607"/>
        <v>9.510432610992936E-6</v>
      </c>
      <c r="BG625" s="53">
        <f t="shared" si="608"/>
        <v>6.3181069665825262E-3</v>
      </c>
      <c r="BH625" s="32">
        <v>-5.2781716275429602E-6</v>
      </c>
      <c r="BI625" s="33">
        <v>-9.4204883229753733E-6</v>
      </c>
      <c r="BJ625" s="33"/>
      <c r="BK625" s="33">
        <v>-1.4773871180473463E-4</v>
      </c>
      <c r="BL625" s="33">
        <v>-9.4911669124009279E-7</v>
      </c>
      <c r="BM625" s="33">
        <v>1.4659455997767523E-5</v>
      </c>
      <c r="BN625" s="33">
        <v>-4.0943742298793495E-6</v>
      </c>
      <c r="BO625" s="33">
        <v>1.4665376297373633E-4</v>
      </c>
      <c r="BP625" s="33">
        <v>1.0609805457972854E-5</v>
      </c>
      <c r="BQ625" s="35">
        <v>6.3192063394295062E-3</v>
      </c>
      <c r="BR625" s="32">
        <v>-7.4114563524130261E-6</v>
      </c>
      <c r="BS625" s="33">
        <v>-1.1553773047845439E-5</v>
      </c>
      <c r="BT625" s="33"/>
      <c r="BU625" s="33">
        <v>-1.498719965296047E-4</v>
      </c>
      <c r="BV625" s="33">
        <v>-3.0824014161101587E-6</v>
      </c>
      <c r="BW625" s="33">
        <v>1.2526171272897457E-5</v>
      </c>
      <c r="BX625" s="33">
        <v>-6.2276589547494154E-6</v>
      </c>
      <c r="BY625" s="33">
        <v>1.4452047824886627E-4</v>
      </c>
      <c r="BZ625" s="33">
        <v>8.4765207331027881E-6</v>
      </c>
      <c r="CA625" s="35">
        <v>6.3170730547046361E-3</v>
      </c>
      <c r="CB625" s="52">
        <v>-6.3775444745228782E-6</v>
      </c>
      <c r="CC625" s="34">
        <v>-1.0519861169955291E-5</v>
      </c>
      <c r="CD625" s="34"/>
      <c r="CE625" s="34">
        <v>-1.4883808465171455E-4</v>
      </c>
      <c r="CF625" s="34">
        <v>-2.0484895382200108E-6</v>
      </c>
      <c r="CG625" s="34">
        <v>1.3560083150787605E-5</v>
      </c>
      <c r="CH625" s="34">
        <v>-5.1937470768592675E-6</v>
      </c>
      <c r="CI625" s="34">
        <v>1.4555439012675642E-4</v>
      </c>
      <c r="CJ625" s="34">
        <v>9.510432610992936E-6</v>
      </c>
      <c r="CK625" s="53">
        <v>6.3181069665825262E-3</v>
      </c>
      <c r="CL625" s="33">
        <v>0</v>
      </c>
      <c r="CM625" s="33">
        <f t="shared" si="620"/>
        <v>3.1767662637518512E-3</v>
      </c>
      <c r="CN625" s="33">
        <f t="shared" si="566"/>
        <v>1.5852970585172876E-3</v>
      </c>
      <c r="CO625" s="33">
        <f t="shared" si="567"/>
        <v>1.282794767581974E-3</v>
      </c>
      <c r="CP625" s="33">
        <f t="shared" si="568"/>
        <v>1.3306913686470523E-3</v>
      </c>
      <c r="CQ625" s="33"/>
      <c r="CR625" s="33">
        <f t="shared" si="569"/>
        <v>1.0821881119760235E-3</v>
      </c>
      <c r="CS625" s="33">
        <f t="shared" si="570"/>
        <v>2.6576492287968545E-3</v>
      </c>
      <c r="CT625" s="33">
        <f t="shared" si="571"/>
        <v>2.9417101792184042E-3</v>
      </c>
      <c r="CU625" s="33">
        <f t="shared" si="572"/>
        <v>1.107400503624012E-3</v>
      </c>
      <c r="CV625" s="33">
        <f t="shared" si="573"/>
        <v>7.8288833331541241E-4</v>
      </c>
      <c r="CW625" s="33">
        <f t="shared" si="574"/>
        <v>2.2969346084282805E-3</v>
      </c>
      <c r="CX625" s="35">
        <f t="shared" si="575"/>
        <v>7.253832784432257E-3</v>
      </c>
    </row>
    <row r="626" spans="1:102" x14ac:dyDescent="0.3">
      <c r="A626" s="21">
        <v>43305</v>
      </c>
      <c r="B626" s="22">
        <v>2820.4</v>
      </c>
      <c r="C626" s="23">
        <v>4965.79</v>
      </c>
      <c r="D626" s="23">
        <v>5557.3739999999998</v>
      </c>
      <c r="E626" s="23">
        <f t="shared" si="609"/>
        <v>4930.6843049971885</v>
      </c>
      <c r="F626" s="23">
        <f>VLOOKUP($A626,Data!S$7:T$800,2,0)</f>
        <v>273.75481400000001</v>
      </c>
      <c r="G626" s="23">
        <f>VLOOKUP($A626,Data!V$7:Y$800,4,0)</f>
        <v>27.001210234070253</v>
      </c>
      <c r="H626" s="23" t="e">
        <f>VLOOKUP($A626,Data!P$7:Q$800,2,0)</f>
        <v>#N/A</v>
      </c>
      <c r="I626" s="23">
        <f>VLOOKUP($A626,Data!K$7:N$800,4,0)</f>
        <v>51.444015188843196</v>
      </c>
      <c r="J626" s="23">
        <f>VLOOKUP($A626,Data!AA$7:AB$800,2,0)</f>
        <v>501.45209999999997</v>
      </c>
      <c r="K626" s="23">
        <f>VLOOKUP($A626,Data!AD$7:AE$800,2,0)</f>
        <v>50.663499999999999</v>
      </c>
      <c r="L626" s="23">
        <f>VLOOKUP($A626,Data!AL$7:AO$800,4,0)</f>
        <v>271.1967070811354</v>
      </c>
      <c r="M626" s="23">
        <f>VLOOKUP($A626,Data!AG$7:AJ$800,4,0)</f>
        <v>27.344003462049656</v>
      </c>
      <c r="N626" s="23">
        <f>VLOOKUP($A626,Data!AQ$7:AU$800,5,0)</f>
        <v>27.529018413426133</v>
      </c>
      <c r="O626" s="24">
        <f>VLOOKUP($A626,Data!AQ$7:AW$800,7,0)</f>
        <v>27.476573228631011</v>
      </c>
      <c r="P626" s="32">
        <f t="shared" si="576"/>
        <v>4.7809389450583772E-3</v>
      </c>
      <c r="Q626" s="33">
        <f t="shared" si="563"/>
        <v>4.815873767449963E-3</v>
      </c>
      <c r="R626" s="33">
        <f t="shared" si="564"/>
        <v>4.8310733538794448E-3</v>
      </c>
      <c r="S626" s="34">
        <f t="shared" si="577"/>
        <v>4.8235531925562847E-3</v>
      </c>
      <c r="T626" s="33">
        <f t="shared" si="578"/>
        <v>4.818326553856167E-3</v>
      </c>
      <c r="U626" s="33">
        <f t="shared" si="610"/>
        <v>4.8169262576112093E-3</v>
      </c>
      <c r="V626" s="33" t="e">
        <f t="shared" si="611"/>
        <v>#N/A</v>
      </c>
      <c r="W626" s="33">
        <f t="shared" si="612"/>
        <v>4.876219054763764E-3</v>
      </c>
      <c r="X626" s="33">
        <f t="shared" si="613"/>
        <v>4.8286478263168675E-3</v>
      </c>
      <c r="Y626" s="33">
        <f t="shared" si="614"/>
        <v>4.8294327647757651E-3</v>
      </c>
      <c r="Z626" s="33">
        <f t="shared" si="615"/>
        <v>4.7992286509219717E-3</v>
      </c>
      <c r="AA626" s="33">
        <f t="shared" si="616"/>
        <v>4.8250689931452762E-3</v>
      </c>
      <c r="AB626" s="33">
        <f t="shared" si="617"/>
        <v>4.8305191764073108E-3</v>
      </c>
      <c r="AC626" s="35">
        <f t="shared" si="618"/>
        <v>4.2289468408907016E-3</v>
      </c>
      <c r="AD626" s="32">
        <f t="shared" si="579"/>
        <v>2.452786406204055E-6</v>
      </c>
      <c r="AE626" s="33">
        <f t="shared" si="580"/>
        <v>1.0524901612463111E-6</v>
      </c>
      <c r="AF626" s="33" t="e">
        <f t="shared" si="581"/>
        <v>#N/A</v>
      </c>
      <c r="AG626" s="33">
        <f t="shared" si="582"/>
        <v>6.0345287313801066E-5</v>
      </c>
      <c r="AH626" s="33">
        <f t="shared" si="583"/>
        <v>1.2774058866904525E-5</v>
      </c>
      <c r="AI626" s="33">
        <f t="shared" si="584"/>
        <v>1.3558997325802125E-5</v>
      </c>
      <c r="AJ626" s="33">
        <f t="shared" si="585"/>
        <v>-1.6645116527991277E-5</v>
      </c>
      <c r="AK626" s="33">
        <f t="shared" si="586"/>
        <v>9.1952256953131695E-6</v>
      </c>
      <c r="AL626" s="33">
        <f t="shared" si="587"/>
        <v>1.4645408957347783E-5</v>
      </c>
      <c r="AM626" s="35">
        <f t="shared" si="588"/>
        <v>-5.8692692655926137E-4</v>
      </c>
      <c r="AN626" s="52">
        <f t="shared" si="589"/>
        <v>-1.2746800023277771E-5</v>
      </c>
      <c r="AO626" s="34">
        <f t="shared" si="590"/>
        <v>-1.4147096268235515E-5</v>
      </c>
      <c r="AP626" s="34" t="e">
        <f t="shared" si="591"/>
        <v>#N/A</v>
      </c>
      <c r="AQ626" s="34">
        <f t="shared" si="592"/>
        <v>4.514570088431924E-5</v>
      </c>
      <c r="AR626" s="34">
        <f t="shared" si="593"/>
        <v>-2.425527562577301E-6</v>
      </c>
      <c r="AS626" s="34">
        <f t="shared" si="594"/>
        <v>-1.6405891036797016E-6</v>
      </c>
      <c r="AT626" s="34">
        <f t="shared" si="595"/>
        <v>-3.1844702957473103E-5</v>
      </c>
      <c r="AU626" s="34">
        <f t="shared" si="596"/>
        <v>-6.0043607341686567E-6</v>
      </c>
      <c r="AV626" s="34">
        <f t="shared" si="597"/>
        <v>-5.5417747213404311E-7</v>
      </c>
      <c r="AW626" s="53">
        <f t="shared" si="598"/>
        <v>-6.021265129887432E-4</v>
      </c>
      <c r="AX626" s="52">
        <f t="shared" si="599"/>
        <v>-5.2266387000621251E-6</v>
      </c>
      <c r="AY626" s="34">
        <f t="shared" si="600"/>
        <v>-6.6269349450198689E-6</v>
      </c>
      <c r="AZ626" s="34" t="e">
        <f t="shared" si="601"/>
        <v>#N/A</v>
      </c>
      <c r="BA626" s="34">
        <f t="shared" si="602"/>
        <v>5.2665862207534886E-5</v>
      </c>
      <c r="BB626" s="34">
        <f t="shared" si="603"/>
        <v>5.0946337606383452E-6</v>
      </c>
      <c r="BC626" s="34">
        <f t="shared" si="604"/>
        <v>5.8795722195359446E-6</v>
      </c>
      <c r="BD626" s="34">
        <f t="shared" si="605"/>
        <v>-2.4324541634257457E-5</v>
      </c>
      <c r="BE626" s="34">
        <f t="shared" si="606"/>
        <v>1.5158005890469894E-6</v>
      </c>
      <c r="BF626" s="34">
        <f t="shared" si="607"/>
        <v>6.965983851081603E-6</v>
      </c>
      <c r="BG626" s="53">
        <f t="shared" si="608"/>
        <v>-5.9460635166552755E-4</v>
      </c>
      <c r="BH626" s="32">
        <v>2.452786406204055E-6</v>
      </c>
      <c r="BI626" s="33">
        <v>1.0524901612463111E-6</v>
      </c>
      <c r="BJ626" s="33"/>
      <c r="BK626" s="33">
        <v>6.0345287313801066E-5</v>
      </c>
      <c r="BL626" s="33">
        <v>1.2774058866904525E-5</v>
      </c>
      <c r="BM626" s="33">
        <v>1.3558997325802125E-5</v>
      </c>
      <c r="BN626" s="33">
        <v>-1.6645116527991277E-5</v>
      </c>
      <c r="BO626" s="33">
        <v>9.1952256953131695E-6</v>
      </c>
      <c r="BP626" s="33">
        <v>1.4645408957347783E-5</v>
      </c>
      <c r="BQ626" s="35">
        <v>-5.8692692655926137E-4</v>
      </c>
      <c r="BR626" s="32">
        <v>-1.2746800023277771E-5</v>
      </c>
      <c r="BS626" s="33">
        <v>-1.4147096268235515E-5</v>
      </c>
      <c r="BT626" s="33"/>
      <c r="BU626" s="33">
        <v>4.514570088431924E-5</v>
      </c>
      <c r="BV626" s="33">
        <v>-2.425527562577301E-6</v>
      </c>
      <c r="BW626" s="33">
        <v>-1.6405891036797016E-6</v>
      </c>
      <c r="BX626" s="33">
        <v>-3.1844702957473103E-5</v>
      </c>
      <c r="BY626" s="33">
        <v>-6.0043607341686567E-6</v>
      </c>
      <c r="BZ626" s="33">
        <v>-5.5417747213404311E-7</v>
      </c>
      <c r="CA626" s="35">
        <v>-6.021265129887432E-4</v>
      </c>
      <c r="CB626" s="52">
        <v>-5.2266387000621251E-6</v>
      </c>
      <c r="CC626" s="34">
        <v>-6.6269349450198689E-6</v>
      </c>
      <c r="CD626" s="34"/>
      <c r="CE626" s="34">
        <v>5.2665862207534886E-5</v>
      </c>
      <c r="CF626" s="34">
        <v>5.0946337606383452E-6</v>
      </c>
      <c r="CG626" s="34">
        <v>5.8795722195359446E-6</v>
      </c>
      <c r="CH626" s="34">
        <v>-2.4324541634257457E-5</v>
      </c>
      <c r="CI626" s="34">
        <v>1.5158005890469894E-6</v>
      </c>
      <c r="CJ626" s="34">
        <v>6.965983851081603E-6</v>
      </c>
      <c r="CK626" s="53">
        <v>-5.9460635166552755E-4</v>
      </c>
      <c r="CL626" s="33">
        <v>0</v>
      </c>
      <c r="CM626" s="33">
        <f t="shared" si="620"/>
        <v>3.17464551875557E-3</v>
      </c>
      <c r="CN626" s="33">
        <f t="shared" si="566"/>
        <v>1.5842058806363468E-3</v>
      </c>
      <c r="CO626" s="33">
        <f t="shared" si="567"/>
        <v>1.2880320454125016E-3</v>
      </c>
      <c r="CP626" s="33">
        <f t="shared" si="568"/>
        <v>1.3400393551754597E-3</v>
      </c>
      <c r="CQ626" s="33"/>
      <c r="CR626" s="33">
        <f t="shared" si="569"/>
        <v>1.2287735098048813E-3</v>
      </c>
      <c r="CS626" s="33">
        <f t="shared" si="570"/>
        <v>2.6585922810804519E-3</v>
      </c>
      <c r="CT626" s="33">
        <f t="shared" si="571"/>
        <v>2.9271404889814612E-3</v>
      </c>
      <c r="CU626" s="33">
        <f t="shared" si="572"/>
        <v>1.1114624393697703E-3</v>
      </c>
      <c r="CV626" s="33">
        <f t="shared" si="573"/>
        <v>6.3746534974140623E-4</v>
      </c>
      <c r="CW626" s="33">
        <f t="shared" si="574"/>
        <v>2.286396507909183E-3</v>
      </c>
      <c r="CX626" s="35">
        <f t="shared" si="575"/>
        <v>9.8548051995983599E-4</v>
      </c>
    </row>
    <row r="627" spans="1:102" x14ac:dyDescent="0.3">
      <c r="A627" s="21">
        <v>43304</v>
      </c>
      <c r="B627" s="22">
        <v>2806.98</v>
      </c>
      <c r="C627" s="23">
        <v>4941.99</v>
      </c>
      <c r="D627" s="23">
        <v>5530.6549999999997</v>
      </c>
      <c r="E627" s="23">
        <f t="shared" si="609"/>
        <v>4907.0150568537802</v>
      </c>
      <c r="F627" s="23">
        <f>VLOOKUP($A627,Data!S$7:T$800,2,0)</f>
        <v>272.44209899999998</v>
      </c>
      <c r="G627" s="23">
        <f>VLOOKUP($A627,Data!V$7:Y$800,4,0)</f>
        <v>26.871770895256379</v>
      </c>
      <c r="H627" s="23" t="e">
        <f>VLOOKUP($A627,Data!P$7:Q$800,2,0)</f>
        <v>#N/A</v>
      </c>
      <c r="I627" s="23">
        <f>VLOOKUP($A627,Data!K$7:N$800,4,0)</f>
        <v>51.194380176728615</v>
      </c>
      <c r="J627" s="23">
        <f>VLOOKUP($A627,Data!AA$7:AB$800,2,0)</f>
        <v>499.04239999999999</v>
      </c>
      <c r="K627" s="23">
        <f>VLOOKUP($A627,Data!AD$7:AE$800,2,0)</f>
        <v>50.42</v>
      </c>
      <c r="L627" s="23">
        <f>VLOOKUP($A627,Data!AL$7:AO$800,4,0)</f>
        <v>269.90138860402334</v>
      </c>
      <c r="M627" s="23">
        <f>VLOOKUP($A627,Data!AG$7:AJ$800,4,0)</f>
        <v>27.212700305585422</v>
      </c>
      <c r="N627" s="23">
        <f>VLOOKUP($A627,Data!AQ$7:AU$800,5,0)</f>
        <v>27.396678233847673</v>
      </c>
      <c r="O627" s="24">
        <f>VLOOKUP($A627,Data!AQ$7:AW$800,7,0)</f>
        <v>27.360865582561601</v>
      </c>
      <c r="P627" s="32">
        <f t="shared" si="576"/>
        <v>1.83808439484201E-3</v>
      </c>
      <c r="Q627" s="33">
        <f t="shared" si="563"/>
        <v>1.8386675640391648E-3</v>
      </c>
      <c r="R627" s="33">
        <f t="shared" si="564"/>
        <v>1.8398702435904468E-3</v>
      </c>
      <c r="S627" s="34">
        <f t="shared" si="577"/>
        <v>1.8396023662781813E-3</v>
      </c>
      <c r="T627" s="33">
        <f t="shared" si="578"/>
        <v>1.8415960094739781E-3</v>
      </c>
      <c r="U627" s="33">
        <f t="shared" si="610"/>
        <v>1.8435076696483588E-3</v>
      </c>
      <c r="V627" s="33" t="e">
        <f t="shared" si="611"/>
        <v>#N/A</v>
      </c>
      <c r="W627" s="33">
        <f t="shared" si="612"/>
        <v>1.8789928598270667E-3</v>
      </c>
      <c r="X627" s="33">
        <f t="shared" si="613"/>
        <v>1.8346671591769059E-3</v>
      </c>
      <c r="Y627" s="33">
        <f t="shared" si="614"/>
        <v>1.8439333004818259E-3</v>
      </c>
      <c r="Z627" s="33">
        <f t="shared" si="615"/>
        <v>1.8506716169992554E-3</v>
      </c>
      <c r="AA627" s="33">
        <f t="shared" si="616"/>
        <v>1.8729932215482137E-3</v>
      </c>
      <c r="AB627" s="33">
        <f t="shared" si="617"/>
        <v>1.8701259867379694E-3</v>
      </c>
      <c r="AC627" s="35">
        <f t="shared" si="618"/>
        <v>-1.2225062105930551E-3</v>
      </c>
      <c r="AD627" s="32">
        <f t="shared" si="579"/>
        <v>2.9284454348132982E-6</v>
      </c>
      <c r="AE627" s="33">
        <f t="shared" si="580"/>
        <v>4.840105609194012E-6</v>
      </c>
      <c r="AF627" s="33" t="e">
        <f t="shared" si="581"/>
        <v>#N/A</v>
      </c>
      <c r="AG627" s="33">
        <f t="shared" si="582"/>
        <v>4.0325295787901894E-5</v>
      </c>
      <c r="AH627" s="33">
        <f t="shared" si="583"/>
        <v>-4.0004048622588328E-6</v>
      </c>
      <c r="AI627" s="33">
        <f t="shared" si="584"/>
        <v>5.2657364426611508E-6</v>
      </c>
      <c r="AJ627" s="33">
        <f t="shared" si="585"/>
        <v>1.2004052960090661E-5</v>
      </c>
      <c r="AK627" s="33">
        <f t="shared" si="586"/>
        <v>3.4325657509048924E-5</v>
      </c>
      <c r="AL627" s="33">
        <f t="shared" si="587"/>
        <v>3.1458422698804611E-5</v>
      </c>
      <c r="AM627" s="35">
        <f t="shared" si="588"/>
        <v>-3.0611737746322198E-3</v>
      </c>
      <c r="AN627" s="52">
        <f t="shared" si="589"/>
        <v>1.7257658835312384E-6</v>
      </c>
      <c r="AO627" s="34">
        <f t="shared" si="590"/>
        <v>3.6374260579119522E-6</v>
      </c>
      <c r="AP627" s="34" t="e">
        <f t="shared" si="591"/>
        <v>#N/A</v>
      </c>
      <c r="AQ627" s="34">
        <f t="shared" si="592"/>
        <v>3.9122616236619834E-5</v>
      </c>
      <c r="AR627" s="34">
        <f t="shared" si="593"/>
        <v>-5.2030844135408927E-6</v>
      </c>
      <c r="AS627" s="34">
        <f t="shared" si="594"/>
        <v>4.063056891379091E-6</v>
      </c>
      <c r="AT627" s="34">
        <f t="shared" si="595"/>
        <v>1.0801373408808601E-5</v>
      </c>
      <c r="AU627" s="34">
        <f t="shared" si="596"/>
        <v>3.3122977957766864E-5</v>
      </c>
      <c r="AV627" s="34">
        <f t="shared" si="597"/>
        <v>3.0255743147522551E-5</v>
      </c>
      <c r="AW627" s="53">
        <f t="shared" si="598"/>
        <v>-3.0623764541835019E-3</v>
      </c>
      <c r="AX627" s="52">
        <f t="shared" si="599"/>
        <v>1.9936431958633705E-6</v>
      </c>
      <c r="AY627" s="34">
        <f t="shared" si="600"/>
        <v>3.9053033702440842E-6</v>
      </c>
      <c r="AZ627" s="34" t="e">
        <f t="shared" si="601"/>
        <v>#N/A</v>
      </c>
      <c r="BA627" s="34">
        <f t="shared" si="602"/>
        <v>3.9390493548951966E-5</v>
      </c>
      <c r="BB627" s="34">
        <f t="shared" si="603"/>
        <v>-4.9352071012087606E-6</v>
      </c>
      <c r="BC627" s="34">
        <f t="shared" si="604"/>
        <v>4.3309342037112231E-6</v>
      </c>
      <c r="BD627" s="34">
        <f t="shared" si="605"/>
        <v>1.1069250721140733E-5</v>
      </c>
      <c r="BE627" s="34">
        <f t="shared" si="606"/>
        <v>3.3390855270098996E-5</v>
      </c>
      <c r="BF627" s="34">
        <f t="shared" si="607"/>
        <v>3.0523620459854683E-5</v>
      </c>
      <c r="BG627" s="53">
        <f t="shared" si="608"/>
        <v>-3.0621085768711698E-3</v>
      </c>
      <c r="BH627" s="32">
        <v>2.9284454348132982E-6</v>
      </c>
      <c r="BI627" s="33">
        <v>4.840105609194012E-6</v>
      </c>
      <c r="BJ627" s="33"/>
      <c r="BK627" s="33">
        <v>4.0325295787901894E-5</v>
      </c>
      <c r="BL627" s="33">
        <v>-4.0004048622588328E-6</v>
      </c>
      <c r="BM627" s="33">
        <v>5.2657364426611508E-6</v>
      </c>
      <c r="BN627" s="33">
        <v>1.2004052960090661E-5</v>
      </c>
      <c r="BO627" s="33">
        <v>3.4325657509048924E-5</v>
      </c>
      <c r="BP627" s="33">
        <v>3.1458422698804611E-5</v>
      </c>
      <c r="BQ627" s="35">
        <v>-3.0611737746322198E-3</v>
      </c>
      <c r="BR627" s="32">
        <v>1.7257658835312384E-6</v>
      </c>
      <c r="BS627" s="33">
        <v>3.6374260579119522E-6</v>
      </c>
      <c r="BT627" s="33"/>
      <c r="BU627" s="33">
        <v>3.9122616236619834E-5</v>
      </c>
      <c r="BV627" s="33">
        <v>-5.2030844135408927E-6</v>
      </c>
      <c r="BW627" s="33">
        <v>4.063056891379091E-6</v>
      </c>
      <c r="BX627" s="33">
        <v>1.0801373408808601E-5</v>
      </c>
      <c r="BY627" s="33">
        <v>3.3122977957766864E-5</v>
      </c>
      <c r="BZ627" s="33">
        <v>3.0255743147522551E-5</v>
      </c>
      <c r="CA627" s="35">
        <v>-3.0623764541835019E-3</v>
      </c>
      <c r="CB627" s="52">
        <v>1.9936431958633705E-6</v>
      </c>
      <c r="CC627" s="34">
        <v>3.9053033702440842E-6</v>
      </c>
      <c r="CD627" s="34"/>
      <c r="CE627" s="34">
        <v>3.9390493548951966E-5</v>
      </c>
      <c r="CF627" s="34">
        <v>-4.9352071012087606E-6</v>
      </c>
      <c r="CG627" s="34">
        <v>4.3309342037112231E-6</v>
      </c>
      <c r="CH627" s="34">
        <v>1.1069250721140733E-5</v>
      </c>
      <c r="CI627" s="34">
        <v>3.3390855270098996E-5</v>
      </c>
      <c r="CJ627" s="34">
        <v>3.0523620459854683E-5</v>
      </c>
      <c r="CK627" s="53">
        <v>-3.0621085768711698E-3</v>
      </c>
      <c r="CL627" s="33">
        <v>0</v>
      </c>
      <c r="CM627" s="33">
        <f t="shared" si="620"/>
        <v>3.1594709882969418E-3</v>
      </c>
      <c r="CN627" s="33">
        <f t="shared" si="566"/>
        <v>1.57655121243927E-3</v>
      </c>
      <c r="CO627" s="33">
        <f t="shared" si="567"/>
        <v>1.2855878765425377E-3</v>
      </c>
      <c r="CP627" s="33">
        <f t="shared" si="568"/>
        <v>1.3389905068608154E-3</v>
      </c>
      <c r="CQ627" s="33"/>
      <c r="CR627" s="33">
        <f t="shared" si="569"/>
        <v>1.1686472605632048E-3</v>
      </c>
      <c r="CS627" s="33">
        <f t="shared" si="570"/>
        <v>2.6458458094218429E-3</v>
      </c>
      <c r="CT627" s="33">
        <f t="shared" si="571"/>
        <v>2.9136071608639735E-3</v>
      </c>
      <c r="CU627" s="33">
        <f t="shared" si="572"/>
        <v>1.1280464657850153E-3</v>
      </c>
      <c r="CV627" s="33">
        <f t="shared" si="573"/>
        <v>6.2830844510508577E-4</v>
      </c>
      <c r="CW627" s="33">
        <f t="shared" si="574"/>
        <v>2.2717881795504269E-3</v>
      </c>
      <c r="CX627" s="35">
        <f t="shared" si="575"/>
        <v>1.5705117854498685E-3</v>
      </c>
    </row>
    <row r="628" spans="1:102" x14ac:dyDescent="0.3">
      <c r="A628" s="21">
        <v>43301</v>
      </c>
      <c r="B628" s="22">
        <v>2801.83</v>
      </c>
      <c r="C628" s="23">
        <v>4932.92</v>
      </c>
      <c r="D628" s="23">
        <v>5520.4979999999996</v>
      </c>
      <c r="E628" s="23">
        <f t="shared" si="609"/>
        <v>4898.0046758620229</v>
      </c>
      <c r="F628" s="23">
        <f>VLOOKUP($A628,Data!S$7:T$800,2,0)</f>
        <v>271.94129299999997</v>
      </c>
      <c r="G628" s="23">
        <f>VLOOKUP($A628,Data!V$7:Y$800,4,0)</f>
        <v>26.822323735731764</v>
      </c>
      <c r="H628" s="23" t="e">
        <f>VLOOKUP($A628,Data!P$7:Q$800,2,0)</f>
        <v>#N/A</v>
      </c>
      <c r="I628" s="23">
        <f>VLOOKUP($A628,Data!K$7:N$800,4,0)</f>
        <v>51.098366710530698</v>
      </c>
      <c r="J628" s="23">
        <f>VLOOKUP($A628,Data!AA$7:AB$800,2,0)</f>
        <v>498.12849999999997</v>
      </c>
      <c r="K628" s="23">
        <f>VLOOKUP($A628,Data!AD$7:AE$800,2,0)</f>
        <v>50.327199999999998</v>
      </c>
      <c r="L628" s="23">
        <f>VLOOKUP($A628,Data!AL$7:AO$800,4,0)</f>
        <v>269.40281246545374</v>
      </c>
      <c r="M628" s="23">
        <f>VLOOKUP($A628,Data!AG$7:AJ$800,4,0)</f>
        <v>27.161826388874189</v>
      </c>
      <c r="N628" s="23">
        <f>VLOOKUP($A628,Data!AQ$7:AU$800,5,0)</f>
        <v>27.345538631431683</v>
      </c>
      <c r="O628" s="24">
        <f>VLOOKUP($A628,Data!AQ$7:AW$800,7,0)</f>
        <v>27.394355352114754</v>
      </c>
      <c r="P628" s="32">
        <f t="shared" si="576"/>
        <v>-9.4847904610106948E-4</v>
      </c>
      <c r="Q628" s="33">
        <f t="shared" si="563"/>
        <v>-9.1950112000904749E-4</v>
      </c>
      <c r="R628" s="33">
        <f t="shared" si="564"/>
        <v>-9.0760803567024873E-4</v>
      </c>
      <c r="S628" s="34">
        <f t="shared" si="577"/>
        <v>-9.1373868723487186E-4</v>
      </c>
      <c r="T628" s="33">
        <f t="shared" si="578"/>
        <v>-9.1679794496535294E-4</v>
      </c>
      <c r="U628" s="33">
        <f t="shared" si="610"/>
        <v>-9.1829402728693665E-4</v>
      </c>
      <c r="V628" s="33" t="e">
        <f t="shared" si="611"/>
        <v>#N/A</v>
      </c>
      <c r="W628" s="33">
        <f t="shared" si="612"/>
        <v>-9.3861460484323533E-4</v>
      </c>
      <c r="X628" s="33">
        <f t="shared" si="613"/>
        <v>-9.1118265612055716E-4</v>
      </c>
      <c r="Y628" s="33">
        <f t="shared" si="614"/>
        <v>-9.0525045262523918E-4</v>
      </c>
      <c r="Z628" s="33">
        <f t="shared" si="615"/>
        <v>-9.1487398492262617E-4</v>
      </c>
      <c r="AA628" s="33">
        <f t="shared" si="616"/>
        <v>-9.4096177699198869E-4</v>
      </c>
      <c r="AB628" s="33">
        <f t="shared" si="617"/>
        <v>-9.0575120677460763E-4</v>
      </c>
      <c r="AC628" s="35">
        <f t="shared" si="618"/>
        <v>-1.9412470801434267E-3</v>
      </c>
      <c r="AD628" s="32">
        <f t="shared" si="579"/>
        <v>2.7031750436945501E-6</v>
      </c>
      <c r="AE628" s="33">
        <f t="shared" si="580"/>
        <v>1.2070927221108363E-6</v>
      </c>
      <c r="AF628" s="33" t="e">
        <f t="shared" si="581"/>
        <v>#N/A</v>
      </c>
      <c r="AG628" s="33">
        <f t="shared" si="582"/>
        <v>-1.9113484834187844E-5</v>
      </c>
      <c r="AH628" s="33">
        <f t="shared" si="583"/>
        <v>8.318463888490335E-6</v>
      </c>
      <c r="AI628" s="33">
        <f t="shared" si="584"/>
        <v>1.4250667383808313E-5</v>
      </c>
      <c r="AJ628" s="33">
        <f t="shared" si="585"/>
        <v>4.627135086421319E-6</v>
      </c>
      <c r="AK628" s="33">
        <f t="shared" si="586"/>
        <v>-2.1460656982941195E-5</v>
      </c>
      <c r="AL628" s="33">
        <f t="shared" si="587"/>
        <v>1.3749913234439859E-5</v>
      </c>
      <c r="AM628" s="35">
        <f t="shared" si="588"/>
        <v>-1.0217459601343792E-3</v>
      </c>
      <c r="AN628" s="52">
        <f t="shared" si="589"/>
        <v>-9.1899092951042149E-6</v>
      </c>
      <c r="AO628" s="34">
        <f t="shared" si="590"/>
        <v>-1.0685991616687929E-5</v>
      </c>
      <c r="AP628" s="34" t="e">
        <f t="shared" si="591"/>
        <v>#N/A</v>
      </c>
      <c r="AQ628" s="34">
        <f t="shared" si="592"/>
        <v>-3.1006569172986609E-5</v>
      </c>
      <c r="AR628" s="34">
        <f t="shared" si="593"/>
        <v>-3.57462045030843E-6</v>
      </c>
      <c r="AS628" s="34">
        <f t="shared" si="594"/>
        <v>2.3575830450095481E-6</v>
      </c>
      <c r="AT628" s="34">
        <f t="shared" si="595"/>
        <v>-7.265949252377446E-6</v>
      </c>
      <c r="AU628" s="34">
        <f t="shared" si="596"/>
        <v>-3.335374132173996E-5</v>
      </c>
      <c r="AV628" s="34">
        <f t="shared" si="597"/>
        <v>1.8568288956410939E-6</v>
      </c>
      <c r="AW628" s="53">
        <f t="shared" si="598"/>
        <v>-1.033639044473178E-3</v>
      </c>
      <c r="AX628" s="52">
        <f t="shared" si="599"/>
        <v>-3.0592577304755508E-6</v>
      </c>
      <c r="AY628" s="34">
        <f t="shared" si="600"/>
        <v>-4.5553400520592646E-6</v>
      </c>
      <c r="AZ628" s="34" t="e">
        <f t="shared" si="601"/>
        <v>#N/A</v>
      </c>
      <c r="BA628" s="34">
        <f t="shared" si="602"/>
        <v>-2.4875917608357945E-5</v>
      </c>
      <c r="BB628" s="34">
        <f t="shared" si="603"/>
        <v>2.5560311143202341E-6</v>
      </c>
      <c r="BC628" s="34">
        <f t="shared" si="604"/>
        <v>8.4882346096382122E-6</v>
      </c>
      <c r="BD628" s="34">
        <f t="shared" si="605"/>
        <v>-1.1352976877487819E-6</v>
      </c>
      <c r="BE628" s="34">
        <f t="shared" si="606"/>
        <v>-2.7223089757111296E-5</v>
      </c>
      <c r="BF628" s="34">
        <f t="shared" si="607"/>
        <v>7.987480460269758E-6</v>
      </c>
      <c r="BG628" s="53">
        <f t="shared" si="608"/>
        <v>-1.0275083929085493E-3</v>
      </c>
      <c r="BH628" s="32">
        <v>2.7031750436945501E-6</v>
      </c>
      <c r="BI628" s="33">
        <v>1.2070927221108363E-6</v>
      </c>
      <c r="BJ628" s="33"/>
      <c r="BK628" s="33">
        <v>-1.9113484834187844E-5</v>
      </c>
      <c r="BL628" s="33">
        <v>8.318463888490335E-6</v>
      </c>
      <c r="BM628" s="33">
        <v>1.4250667383808313E-5</v>
      </c>
      <c r="BN628" s="33">
        <v>4.627135086421319E-6</v>
      </c>
      <c r="BO628" s="33">
        <v>-2.1460656982941195E-5</v>
      </c>
      <c r="BP628" s="33">
        <v>1.3749913234439859E-5</v>
      </c>
      <c r="BQ628" s="35">
        <v>-1.0217459601343792E-3</v>
      </c>
      <c r="BR628" s="32">
        <v>-9.1899092951042149E-6</v>
      </c>
      <c r="BS628" s="33">
        <v>-1.0685991616687929E-5</v>
      </c>
      <c r="BT628" s="33"/>
      <c r="BU628" s="33">
        <v>-3.1006569172986609E-5</v>
      </c>
      <c r="BV628" s="33">
        <v>-3.57462045030843E-6</v>
      </c>
      <c r="BW628" s="33">
        <v>2.3575830450095481E-6</v>
      </c>
      <c r="BX628" s="33">
        <v>-7.265949252377446E-6</v>
      </c>
      <c r="BY628" s="33">
        <v>-3.335374132173996E-5</v>
      </c>
      <c r="BZ628" s="33">
        <v>1.8568288956410939E-6</v>
      </c>
      <c r="CA628" s="35">
        <v>-1.033639044473178E-3</v>
      </c>
      <c r="CB628" s="52">
        <v>-3.0592577304755508E-6</v>
      </c>
      <c r="CC628" s="34">
        <v>-4.5553400520592646E-6</v>
      </c>
      <c r="CD628" s="34"/>
      <c r="CE628" s="34">
        <v>-2.4875917608357945E-5</v>
      </c>
      <c r="CF628" s="34">
        <v>2.5560311143202341E-6</v>
      </c>
      <c r="CG628" s="34">
        <v>8.4882346096382122E-6</v>
      </c>
      <c r="CH628" s="34">
        <v>-1.1352976877487819E-6</v>
      </c>
      <c r="CI628" s="34">
        <v>-2.7223089757111296E-5</v>
      </c>
      <c r="CJ628" s="34">
        <v>7.987480460269758E-6</v>
      </c>
      <c r="CK628" s="53">
        <v>-1.0275083929085493E-3</v>
      </c>
      <c r="CL628" s="33">
        <v>0</v>
      </c>
      <c r="CM628" s="33">
        <f t="shared" si="620"/>
        <v>3.158266724603731E-3</v>
      </c>
      <c r="CN628" s="33">
        <f t="shared" si="566"/>
        <v>1.5756166556495366E-3</v>
      </c>
      <c r="CO628" s="33">
        <f t="shared" si="567"/>
        <v>1.2826610563541063E-3</v>
      </c>
      <c r="CP628" s="33">
        <f t="shared" si="568"/>
        <v>1.3341528386747736E-3</v>
      </c>
      <c r="CQ628" s="33"/>
      <c r="CR628" s="33">
        <f t="shared" si="569"/>
        <v>1.1283505559489537E-3</v>
      </c>
      <c r="CS628" s="33">
        <f t="shared" si="570"/>
        <v>2.649849453384423E-3</v>
      </c>
      <c r="CT628" s="33">
        <f t="shared" si="571"/>
        <v>2.9083358021677608E-3</v>
      </c>
      <c r="CU628" s="33">
        <f t="shared" si="572"/>
        <v>1.116051071231583E-3</v>
      </c>
      <c r="CV628" s="33">
        <f t="shared" si="573"/>
        <v>5.9402543234599037E-4</v>
      </c>
      <c r="CW628" s="33">
        <f t="shared" si="574"/>
        <v>2.2403171447784587E-3</v>
      </c>
      <c r="CX628" s="35">
        <f t="shared" si="575"/>
        <v>4.6402459386396533E-3</v>
      </c>
    </row>
    <row r="629" spans="1:102" x14ac:dyDescent="0.3">
      <c r="A629" s="21">
        <v>43300</v>
      </c>
      <c r="B629" s="22">
        <v>2804.49</v>
      </c>
      <c r="C629" s="23">
        <v>4937.46</v>
      </c>
      <c r="D629" s="23">
        <v>5525.5129999999999</v>
      </c>
      <c r="E629" s="23">
        <f t="shared" si="609"/>
        <v>4902.4842653988781</v>
      </c>
      <c r="F629" s="23">
        <f>VLOOKUP($A629,Data!S$7:T$800,2,0)</f>
        <v>272.19083699999999</v>
      </c>
      <c r="G629" s="23">
        <f>VLOOKUP($A629,Data!V$7:Y$800,4,0)</f>
        <v>26.846977154503453</v>
      </c>
      <c r="H629" s="23" t="e">
        <f>VLOOKUP($A629,Data!P$7:Q$800,2,0)</f>
        <v>#N/A</v>
      </c>
      <c r="I629" s="23">
        <f>VLOOKUP($A629,Data!K$7:N$800,4,0)</f>
        <v>51.146373443629656</v>
      </c>
      <c r="J629" s="23">
        <f>VLOOKUP($A629,Data!AA$7:AB$800,2,0)</f>
        <v>498.58280000000002</v>
      </c>
      <c r="K629" s="23">
        <f>VLOOKUP($A629,Data!AD$7:AE$800,2,0)</f>
        <v>50.372799999999998</v>
      </c>
      <c r="L629" s="23">
        <f>VLOOKUP($A629,Data!AL$7:AO$800,4,0)</f>
        <v>269.64950778517357</v>
      </c>
      <c r="M629" s="23">
        <f>VLOOKUP($A629,Data!AG$7:AJ$800,4,0)</f>
        <v>27.187408701277551</v>
      </c>
      <c r="N629" s="23">
        <f>VLOOKUP($A629,Data!AQ$7:AU$800,5,0)</f>
        <v>27.370329340261442</v>
      </c>
      <c r="O629" s="24">
        <f>VLOOKUP($A629,Data!AQ$7:AW$800,7,0)</f>
        <v>27.447637999237607</v>
      </c>
      <c r="P629" s="32">
        <f t="shared" si="576"/>
        <v>-3.9529481961344537E-3</v>
      </c>
      <c r="Q629" s="33">
        <f t="shared" si="563"/>
        <v>-3.8796051397201881E-3</v>
      </c>
      <c r="R629" s="33">
        <f t="shared" si="564"/>
        <v>-3.848663234935934E-3</v>
      </c>
      <c r="S629" s="34">
        <f t="shared" si="577"/>
        <v>-3.8643059791157119E-3</v>
      </c>
      <c r="T629" s="33">
        <f t="shared" si="578"/>
        <v>-3.8659463499123303E-3</v>
      </c>
      <c r="U629" s="33">
        <f t="shared" si="610"/>
        <v>-3.8664503748179202E-3</v>
      </c>
      <c r="V629" s="33" t="e">
        <f t="shared" si="611"/>
        <v>#N/A</v>
      </c>
      <c r="W629" s="33">
        <f t="shared" si="612"/>
        <v>-3.9267015706805353E-3</v>
      </c>
      <c r="X629" s="33">
        <f t="shared" si="613"/>
        <v>-3.851268624987636E-3</v>
      </c>
      <c r="Y629" s="33">
        <f t="shared" si="614"/>
        <v>-3.8266592572523406E-3</v>
      </c>
      <c r="Z629" s="33">
        <f t="shared" si="615"/>
        <v>-3.8649389201298456E-3</v>
      </c>
      <c r="AA629" s="33">
        <f t="shared" si="616"/>
        <v>-3.8199816048856139E-3</v>
      </c>
      <c r="AB629" s="33">
        <f t="shared" si="617"/>
        <v>-3.8697574807514679E-3</v>
      </c>
      <c r="AC629" s="35">
        <f t="shared" si="618"/>
        <v>-1.1934087776891422E-3</v>
      </c>
      <c r="AD629" s="32">
        <f t="shared" si="579"/>
        <v>1.365878980785773E-5</v>
      </c>
      <c r="AE629" s="33">
        <f t="shared" si="580"/>
        <v>1.3154764902267857E-5</v>
      </c>
      <c r="AF629" s="33" t="e">
        <f t="shared" si="581"/>
        <v>#N/A</v>
      </c>
      <c r="AG629" s="33">
        <f t="shared" si="582"/>
        <v>-4.7096430960347213E-5</v>
      </c>
      <c r="AH629" s="33">
        <f t="shared" si="583"/>
        <v>2.8336514732552054E-5</v>
      </c>
      <c r="AI629" s="33">
        <f t="shared" si="584"/>
        <v>5.2945882467847483E-5</v>
      </c>
      <c r="AJ629" s="33">
        <f t="shared" si="585"/>
        <v>1.4666219590342422E-5</v>
      </c>
      <c r="AK629" s="33">
        <f t="shared" si="586"/>
        <v>5.9623534834574166E-5</v>
      </c>
      <c r="AL629" s="33">
        <f t="shared" si="587"/>
        <v>9.8476589687201965E-6</v>
      </c>
      <c r="AM629" s="35">
        <f t="shared" si="588"/>
        <v>2.6861963620310458E-3</v>
      </c>
      <c r="AN629" s="52">
        <f t="shared" si="589"/>
        <v>-1.7283114976396341E-5</v>
      </c>
      <c r="AO629" s="34">
        <f t="shared" si="590"/>
        <v>-1.7787139881986214E-5</v>
      </c>
      <c r="AP629" s="34" t="e">
        <f t="shared" si="591"/>
        <v>#N/A</v>
      </c>
      <c r="AQ629" s="34">
        <f t="shared" si="592"/>
        <v>-7.8038335744601284E-5</v>
      </c>
      <c r="AR629" s="34">
        <f t="shared" si="593"/>
        <v>-2.6053900517020168E-6</v>
      </c>
      <c r="AS629" s="34">
        <f t="shared" si="594"/>
        <v>2.2003977683593412E-5</v>
      </c>
      <c r="AT629" s="34">
        <f t="shared" si="595"/>
        <v>-1.6275685193911649E-5</v>
      </c>
      <c r="AU629" s="34">
        <f t="shared" si="596"/>
        <v>2.8681630050320095E-5</v>
      </c>
      <c r="AV629" s="34">
        <f t="shared" si="597"/>
        <v>-2.1094245815533874E-5</v>
      </c>
      <c r="AW629" s="53">
        <f t="shared" si="598"/>
        <v>2.6552544572467918E-3</v>
      </c>
      <c r="AX629" s="52">
        <f t="shared" si="599"/>
        <v>-1.6403707966405889E-6</v>
      </c>
      <c r="AY629" s="34">
        <f t="shared" si="600"/>
        <v>-2.1443957022304616E-6</v>
      </c>
      <c r="AZ629" s="34" t="e">
        <f t="shared" si="601"/>
        <v>#N/A</v>
      </c>
      <c r="BA629" s="34">
        <f t="shared" si="602"/>
        <v>-6.2395591564845532E-5</v>
      </c>
      <c r="BB629" s="34">
        <f t="shared" si="603"/>
        <v>1.3037354128053735E-5</v>
      </c>
      <c r="BC629" s="34">
        <f t="shared" si="604"/>
        <v>3.7646721863349164E-5</v>
      </c>
      <c r="BD629" s="34">
        <f t="shared" si="605"/>
        <v>-6.3294101415589665E-7</v>
      </c>
      <c r="BE629" s="34">
        <f t="shared" si="606"/>
        <v>4.4324374230075847E-5</v>
      </c>
      <c r="BF629" s="34">
        <f t="shared" si="607"/>
        <v>-5.4515016357781221E-6</v>
      </c>
      <c r="BG629" s="53">
        <f t="shared" si="608"/>
        <v>2.6708972014265475E-3</v>
      </c>
      <c r="BH629" s="32">
        <v>1.365878980785773E-5</v>
      </c>
      <c r="BI629" s="33">
        <v>1.3154764902267857E-5</v>
      </c>
      <c r="BJ629" s="33"/>
      <c r="BK629" s="33">
        <v>-4.7096430960347213E-5</v>
      </c>
      <c r="BL629" s="33">
        <v>2.8336514732552054E-5</v>
      </c>
      <c r="BM629" s="33">
        <v>5.2945882467847483E-5</v>
      </c>
      <c r="BN629" s="33">
        <v>1.4666219590342422E-5</v>
      </c>
      <c r="BO629" s="33">
        <v>5.9623534834574166E-5</v>
      </c>
      <c r="BP629" s="33">
        <v>9.8476589687201965E-6</v>
      </c>
      <c r="BQ629" s="35">
        <v>2.6861963620310458E-3</v>
      </c>
      <c r="BR629" s="32">
        <v>-1.7283114976396341E-5</v>
      </c>
      <c r="BS629" s="33">
        <v>-1.7787139881986214E-5</v>
      </c>
      <c r="BT629" s="33"/>
      <c r="BU629" s="33">
        <v>-7.8038335744601284E-5</v>
      </c>
      <c r="BV629" s="33">
        <v>-2.6053900517020168E-6</v>
      </c>
      <c r="BW629" s="33">
        <v>2.2003977683593412E-5</v>
      </c>
      <c r="BX629" s="33">
        <v>-1.6275685193911649E-5</v>
      </c>
      <c r="BY629" s="33">
        <v>2.8681630050320095E-5</v>
      </c>
      <c r="BZ629" s="33">
        <v>-2.1094245815533874E-5</v>
      </c>
      <c r="CA629" s="35">
        <v>2.6552544572467918E-3</v>
      </c>
      <c r="CB629" s="52">
        <v>-1.6403707966405889E-6</v>
      </c>
      <c r="CC629" s="34">
        <v>-2.1443957022304616E-6</v>
      </c>
      <c r="CD629" s="34"/>
      <c r="CE629" s="34">
        <v>-6.2395591564845532E-5</v>
      </c>
      <c r="CF629" s="34">
        <v>1.3037354128053735E-5</v>
      </c>
      <c r="CG629" s="34">
        <v>3.7646721863349164E-5</v>
      </c>
      <c r="CH629" s="34">
        <v>-6.3294101415589665E-7</v>
      </c>
      <c r="CI629" s="34">
        <v>4.4324374230075847E-5</v>
      </c>
      <c r="CJ629" s="34">
        <v>-5.4515016357781221E-6</v>
      </c>
      <c r="CK629" s="53">
        <v>2.6708972014265475E-3</v>
      </c>
      <c r="CL629" s="33">
        <v>0</v>
      </c>
      <c r="CM629" s="33">
        <f t="shared" si="620"/>
        <v>3.1463252405452558E-3</v>
      </c>
      <c r="CN629" s="33">
        <f t="shared" si="566"/>
        <v>1.569839865013023E-3</v>
      </c>
      <c r="CO629" s="33">
        <f t="shared" si="567"/>
        <v>1.279951930331924E-3</v>
      </c>
      <c r="CP629" s="33">
        <f t="shared" si="568"/>
        <v>1.3329430245410112E-3</v>
      </c>
      <c r="CQ629" s="33"/>
      <c r="CR629" s="33">
        <f t="shared" si="569"/>
        <v>1.1475035848069748E-3</v>
      </c>
      <c r="CS629" s="33">
        <f t="shared" si="570"/>
        <v>2.6415013401630549E-3</v>
      </c>
      <c r="CT629" s="33">
        <f t="shared" si="571"/>
        <v>2.8940307393929832E-3</v>
      </c>
      <c r="CU629" s="33">
        <f t="shared" si="572"/>
        <v>1.1114145301751588E-3</v>
      </c>
      <c r="CV629" s="33">
        <f t="shared" si="573"/>
        <v>6.1551906218904051E-4</v>
      </c>
      <c r="CW629" s="33">
        <f t="shared" si="574"/>
        <v>2.2265239341605625E-3</v>
      </c>
      <c r="CX629" s="35">
        <f t="shared" si="575"/>
        <v>5.6687295922051018E-3</v>
      </c>
    </row>
    <row r="630" spans="1:102" x14ac:dyDescent="0.3">
      <c r="A630" s="21">
        <v>43299</v>
      </c>
      <c r="B630" s="22">
        <v>2815.62</v>
      </c>
      <c r="C630" s="23">
        <v>4956.6899999999996</v>
      </c>
      <c r="D630" s="23">
        <v>5546.8609999999999</v>
      </c>
      <c r="E630" s="23">
        <f t="shared" si="609"/>
        <v>4921.5024567688024</v>
      </c>
      <c r="F630" s="23">
        <f>VLOOKUP($A630,Data!S$7:T$800,2,0)</f>
        <v>273.24719599999997</v>
      </c>
      <c r="G630" s="23">
        <f>VLOOKUP($A630,Data!V$7:Y$800,4,0)</f>
        <v>26.951182564431484</v>
      </c>
      <c r="H630" s="23" t="e">
        <f>VLOOKUP($A630,Data!P$7:Q$800,2,0)</f>
        <v>#N/A</v>
      </c>
      <c r="I630" s="23">
        <f>VLOOKUP($A630,Data!K$7:N$800,4,0)</f>
        <v>51.348001722645272</v>
      </c>
      <c r="J630" s="23">
        <f>VLOOKUP($A630,Data!AA$7:AB$800,2,0)</f>
        <v>500.5104</v>
      </c>
      <c r="K630" s="23">
        <f>VLOOKUP($A630,Data!AD$7:AE$800,2,0)</f>
        <v>50.566299999999998</v>
      </c>
      <c r="L630" s="23">
        <f>VLOOKUP($A630,Data!AL$7:AO$800,4,0)</f>
        <v>270.69573024852406</v>
      </c>
      <c r="M630" s="23">
        <f>VLOOKUP($A630,Data!AG$7:AJ$800,4,0)</f>
        <v>27.291662349419081</v>
      </c>
      <c r="N630" s="23">
        <f>VLOOKUP($A630,Data!AQ$7:AU$800,5,0)</f>
        <v>27.476657340551085</v>
      </c>
      <c r="O630" s="24">
        <f>VLOOKUP($A630,Data!AQ$7:AW$800,7,0)</f>
        <v>27.480433389659527</v>
      </c>
      <c r="P630" s="32">
        <f t="shared" si="576"/>
        <v>2.1604883344306103E-3</v>
      </c>
      <c r="Q630" s="33">
        <f t="shared" si="563"/>
        <v>2.159316297378977E-3</v>
      </c>
      <c r="R630" s="33">
        <f t="shared" si="564"/>
        <v>2.1597472188783495E-3</v>
      </c>
      <c r="S630" s="34">
        <f t="shared" si="577"/>
        <v>2.1597472188783495E-3</v>
      </c>
      <c r="T630" s="33">
        <f t="shared" si="578"/>
        <v>2.1565971114561044E-3</v>
      </c>
      <c r="U630" s="33">
        <f t="shared" si="610"/>
        <v>2.1561100745102202E-3</v>
      </c>
      <c r="V630" s="33" t="e">
        <f t="shared" si="611"/>
        <v>#N/A</v>
      </c>
      <c r="W630" s="33">
        <f t="shared" si="612"/>
        <v>2.2488755622187551E-3</v>
      </c>
      <c r="X630" s="33">
        <f t="shared" si="613"/>
        <v>2.1562430233454943E-3</v>
      </c>
      <c r="Y630" s="33">
        <f t="shared" si="614"/>
        <v>2.1741457014543553E-3</v>
      </c>
      <c r="Z630" s="33">
        <f t="shared" si="615"/>
        <v>2.1778963782073113E-3</v>
      </c>
      <c r="AA630" s="33">
        <f t="shared" si="616"/>
        <v>2.1436340777780671E-3</v>
      </c>
      <c r="AB630" s="33">
        <f t="shared" si="617"/>
        <v>2.1739339768476196E-3</v>
      </c>
      <c r="AC630" s="35">
        <f t="shared" si="618"/>
        <v>4.3921438621887798E-3</v>
      </c>
      <c r="AD630" s="32">
        <f t="shared" si="579"/>
        <v>-2.719185922872569E-6</v>
      </c>
      <c r="AE630" s="33">
        <f t="shared" si="580"/>
        <v>-3.2062228687568251E-6</v>
      </c>
      <c r="AF630" s="33" t="e">
        <f t="shared" si="581"/>
        <v>#N/A</v>
      </c>
      <c r="AG630" s="33">
        <f t="shared" si="582"/>
        <v>8.9559264839778052E-5</v>
      </c>
      <c r="AH630" s="33">
        <f t="shared" si="583"/>
        <v>-3.0732740334826758E-6</v>
      </c>
      <c r="AI630" s="33">
        <f t="shared" si="584"/>
        <v>1.482940407537825E-5</v>
      </c>
      <c r="AJ630" s="33">
        <f t="shared" si="585"/>
        <v>1.8580080828334289E-5</v>
      </c>
      <c r="AK630" s="33">
        <f t="shared" si="586"/>
        <v>-1.5682219600909875E-5</v>
      </c>
      <c r="AL630" s="33">
        <f t="shared" si="587"/>
        <v>1.4617679468642564E-5</v>
      </c>
      <c r="AM630" s="35">
        <f t="shared" si="588"/>
        <v>2.2328275648098028E-3</v>
      </c>
      <c r="AN630" s="52">
        <f t="shared" si="589"/>
        <v>-3.1501074222450853E-6</v>
      </c>
      <c r="AO630" s="34">
        <f t="shared" si="590"/>
        <v>-3.6371443681293414E-6</v>
      </c>
      <c r="AP630" s="34" t="e">
        <f t="shared" si="591"/>
        <v>#N/A</v>
      </c>
      <c r="AQ630" s="34">
        <f t="shared" si="592"/>
        <v>8.9128343340405536E-5</v>
      </c>
      <c r="AR630" s="34">
        <f t="shared" si="593"/>
        <v>-3.5041955328551921E-6</v>
      </c>
      <c r="AS630" s="34">
        <f t="shared" si="594"/>
        <v>1.4398482576005733E-5</v>
      </c>
      <c r="AT630" s="34">
        <f t="shared" si="595"/>
        <v>1.8149159328961773E-5</v>
      </c>
      <c r="AU630" s="34">
        <f t="shared" si="596"/>
        <v>-1.6113141100282391E-5</v>
      </c>
      <c r="AV630" s="34">
        <f t="shared" si="597"/>
        <v>1.4186757969270047E-5</v>
      </c>
      <c r="AW630" s="53">
        <f t="shared" si="598"/>
        <v>2.2323966433104303E-3</v>
      </c>
      <c r="AX630" s="52">
        <f t="shared" si="599"/>
        <v>-3.1501074222450853E-6</v>
      </c>
      <c r="AY630" s="34">
        <f t="shared" si="600"/>
        <v>-3.6371443681293414E-6</v>
      </c>
      <c r="AZ630" s="34" t="e">
        <f t="shared" si="601"/>
        <v>#N/A</v>
      </c>
      <c r="BA630" s="34">
        <f t="shared" si="602"/>
        <v>8.9128343340405536E-5</v>
      </c>
      <c r="BB630" s="34">
        <f t="shared" si="603"/>
        <v>-3.5041955328551921E-6</v>
      </c>
      <c r="BC630" s="34">
        <f t="shared" si="604"/>
        <v>1.4398482576005733E-5</v>
      </c>
      <c r="BD630" s="34">
        <f t="shared" si="605"/>
        <v>1.8149159328961773E-5</v>
      </c>
      <c r="BE630" s="34">
        <f t="shared" si="606"/>
        <v>-1.6113141100282391E-5</v>
      </c>
      <c r="BF630" s="34">
        <f t="shared" si="607"/>
        <v>1.4186757969270047E-5</v>
      </c>
      <c r="BG630" s="53">
        <f t="shared" si="608"/>
        <v>2.2323966433104303E-3</v>
      </c>
      <c r="BH630" s="32">
        <v>-2.719185922872569E-6</v>
      </c>
      <c r="BI630" s="33">
        <v>-3.2062228687568251E-6</v>
      </c>
      <c r="BJ630" s="33"/>
      <c r="BK630" s="33">
        <v>8.9559264839778052E-5</v>
      </c>
      <c r="BL630" s="33">
        <v>-3.0732740334826758E-6</v>
      </c>
      <c r="BM630" s="33">
        <v>1.482940407537825E-5</v>
      </c>
      <c r="BN630" s="33">
        <v>1.8580080828334289E-5</v>
      </c>
      <c r="BO630" s="33">
        <v>-1.5682219600909875E-5</v>
      </c>
      <c r="BP630" s="33">
        <v>1.4617679468642564E-5</v>
      </c>
      <c r="BQ630" s="35">
        <v>2.2328275648098028E-3</v>
      </c>
      <c r="BR630" s="32">
        <v>-3.1501074222450853E-6</v>
      </c>
      <c r="BS630" s="33">
        <v>-3.6371443681293414E-6</v>
      </c>
      <c r="BT630" s="33"/>
      <c r="BU630" s="33">
        <v>8.9128343340405536E-5</v>
      </c>
      <c r="BV630" s="33">
        <v>-3.5041955328551921E-6</v>
      </c>
      <c r="BW630" s="33">
        <v>1.4398482576005733E-5</v>
      </c>
      <c r="BX630" s="33">
        <v>1.8149159328961773E-5</v>
      </c>
      <c r="BY630" s="33">
        <v>-1.6113141100282391E-5</v>
      </c>
      <c r="BZ630" s="33">
        <v>1.4186757969270047E-5</v>
      </c>
      <c r="CA630" s="35">
        <v>2.2323966433104303E-3</v>
      </c>
      <c r="CB630" s="52">
        <v>-3.1501074222450853E-6</v>
      </c>
      <c r="CC630" s="34">
        <v>-3.6371443681293414E-6</v>
      </c>
      <c r="CD630" s="34"/>
      <c r="CE630" s="34">
        <v>8.9128343340405536E-5</v>
      </c>
      <c r="CF630" s="34">
        <v>-3.5041955328551921E-6</v>
      </c>
      <c r="CG630" s="34">
        <v>1.4398482576005733E-5</v>
      </c>
      <c r="CH630" s="34">
        <v>1.8149159328961773E-5</v>
      </c>
      <c r="CI630" s="34">
        <v>-1.6113141100282391E-5</v>
      </c>
      <c r="CJ630" s="34">
        <v>1.4186757969270047E-5</v>
      </c>
      <c r="CK630" s="53">
        <v>2.2323966433104303E-3</v>
      </c>
      <c r="CL630" s="33">
        <v>0</v>
      </c>
      <c r="CM630" s="33">
        <f t="shared" si="620"/>
        <v>3.1151660612775967E-3</v>
      </c>
      <c r="CN630" s="33">
        <f t="shared" si="566"/>
        <v>1.5544572440222559E-3</v>
      </c>
      <c r="CO630" s="33">
        <f t="shared" si="567"/>
        <v>1.2662225810016192E-3</v>
      </c>
      <c r="CP630" s="33">
        <f t="shared" si="568"/>
        <v>1.3197195973617681E-3</v>
      </c>
      <c r="CQ630" s="33"/>
      <c r="CR630" s="33">
        <f t="shared" si="569"/>
        <v>1.1948399348105099E-3</v>
      </c>
      <c r="CS630" s="33">
        <f t="shared" si="570"/>
        <v>2.6129801316534529E-3</v>
      </c>
      <c r="CT630" s="33">
        <f t="shared" si="571"/>
        <v>2.8407276571809081E-3</v>
      </c>
      <c r="CU630" s="33">
        <f t="shared" si="572"/>
        <v>1.0966750431180561E-3</v>
      </c>
      <c r="CV630" s="33">
        <f t="shared" si="573"/>
        <v>5.556300530187297E-4</v>
      </c>
      <c r="CW630" s="33">
        <f t="shared" si="574"/>
        <v>2.2166160078715968E-3</v>
      </c>
      <c r="CX630" s="35">
        <f t="shared" si="575"/>
        <v>2.9640781545998696E-3</v>
      </c>
    </row>
    <row r="631" spans="1:102" x14ac:dyDescent="0.3">
      <c r="A631" s="21">
        <v>43298</v>
      </c>
      <c r="B631" s="22">
        <v>2809.55</v>
      </c>
      <c r="C631" s="23">
        <v>4946.01</v>
      </c>
      <c r="D631" s="23">
        <v>5534.9070000000002</v>
      </c>
      <c r="E631" s="23">
        <f t="shared" si="609"/>
        <v>4910.8961624397725</v>
      </c>
      <c r="F631" s="23">
        <f>VLOOKUP($A631,Data!S$7:T$800,2,0)</f>
        <v>272.65917999999999</v>
      </c>
      <c r="G631" s="23">
        <f>VLOOKUP($A631,Data!V$7:Y$800,4,0)</f>
        <v>26.893197869569111</v>
      </c>
      <c r="H631" s="23" t="e">
        <f>VLOOKUP($A631,Data!P$7:Q$800,2,0)</f>
        <v>#N/A</v>
      </c>
      <c r="I631" s="23">
        <f>VLOOKUP($A631,Data!K$7:N$800,4,0)</f>
        <v>51.232785563207777</v>
      </c>
      <c r="J631" s="23">
        <f>VLOOKUP($A631,Data!AA$7:AB$800,2,0)</f>
        <v>499.43349999999998</v>
      </c>
      <c r="K631" s="23">
        <f>VLOOKUP($A631,Data!AD$7:AE$800,2,0)</f>
        <v>50.456600000000002</v>
      </c>
      <c r="L631" s="23">
        <f>VLOOKUP($A631,Data!AL$7:AO$800,4,0)</f>
        <v>270.10746418055845</v>
      </c>
      <c r="M631" s="23">
        <f>VLOOKUP($A631,Data!AG$7:AJ$800,4,0)</f>
        <v>27.233284153457912</v>
      </c>
      <c r="N631" s="23">
        <f>VLOOKUP($A631,Data!AQ$7:AU$800,5,0)</f>
        <v>27.41705447428436</v>
      </c>
      <c r="O631" s="24">
        <f>VLOOKUP($A631,Data!AQ$7:AW$800,7,0)</f>
        <v>27.360263177675829</v>
      </c>
      <c r="P631" s="32">
        <f t="shared" si="576"/>
        <v>3.9736566574830601E-3</v>
      </c>
      <c r="Q631" s="33">
        <f t="shared" si="563"/>
        <v>3.9846702852806004E-3</v>
      </c>
      <c r="R631" s="33">
        <f t="shared" si="564"/>
        <v>3.9880854450844438E-3</v>
      </c>
      <c r="S631" s="34">
        <f t="shared" si="577"/>
        <v>3.9859211269442363E-3</v>
      </c>
      <c r="T631" s="33">
        <f t="shared" si="578"/>
        <v>3.9886298626927719E-3</v>
      </c>
      <c r="U631" s="33">
        <f t="shared" si="610"/>
        <v>3.9933815843020692E-3</v>
      </c>
      <c r="V631" s="33" t="e">
        <f t="shared" si="611"/>
        <v>#N/A</v>
      </c>
      <c r="W631" s="33">
        <f t="shared" si="612"/>
        <v>3.951081843838411E-3</v>
      </c>
      <c r="X631" s="33">
        <f t="shared" si="613"/>
        <v>3.9857207989211219E-3</v>
      </c>
      <c r="Y631" s="33">
        <f t="shared" si="614"/>
        <v>3.9975564960792465E-3</v>
      </c>
      <c r="Z631" s="33">
        <f t="shared" si="615"/>
        <v>3.9747721894443089E-3</v>
      </c>
      <c r="AA631" s="33">
        <f t="shared" si="616"/>
        <v>4.0315288961694229E-3</v>
      </c>
      <c r="AB631" s="33">
        <f t="shared" si="617"/>
        <v>3.9962782291087517E-3</v>
      </c>
      <c r="AC631" s="35">
        <f t="shared" si="618"/>
        <v>1.6599432710604489E-3</v>
      </c>
      <c r="AD631" s="32">
        <f t="shared" si="579"/>
        <v>3.9595774121714555E-6</v>
      </c>
      <c r="AE631" s="33">
        <f t="shared" si="580"/>
        <v>8.7112990214688324E-6</v>
      </c>
      <c r="AF631" s="33" t="e">
        <f t="shared" si="581"/>
        <v>#N/A</v>
      </c>
      <c r="AG631" s="33">
        <f t="shared" si="582"/>
        <v>-3.3588441442189421E-5</v>
      </c>
      <c r="AH631" s="33">
        <f t="shared" si="583"/>
        <v>1.0505136405214444E-6</v>
      </c>
      <c r="AI631" s="33">
        <f t="shared" si="584"/>
        <v>1.2886210798646047E-5</v>
      </c>
      <c r="AJ631" s="33">
        <f t="shared" si="585"/>
        <v>-9.8980958362915317E-6</v>
      </c>
      <c r="AK631" s="33">
        <f t="shared" si="586"/>
        <v>4.6858610888822483E-5</v>
      </c>
      <c r="AL631" s="33">
        <f t="shared" si="587"/>
        <v>1.1607943828151335E-5</v>
      </c>
      <c r="AM631" s="35">
        <f t="shared" si="588"/>
        <v>-2.3247270142201515E-3</v>
      </c>
      <c r="AN631" s="52">
        <f t="shared" si="589"/>
        <v>5.4441760832801833E-7</v>
      </c>
      <c r="AO631" s="34">
        <f t="shared" si="590"/>
        <v>5.2961392176253952E-6</v>
      </c>
      <c r="AP631" s="34" t="e">
        <f t="shared" si="591"/>
        <v>#N/A</v>
      </c>
      <c r="AQ631" s="34">
        <f t="shared" si="592"/>
        <v>-3.7003601246032858E-5</v>
      </c>
      <c r="AR631" s="34">
        <f t="shared" si="593"/>
        <v>-2.3646461633219928E-6</v>
      </c>
      <c r="AS631" s="34">
        <f t="shared" si="594"/>
        <v>9.47105099480261E-6</v>
      </c>
      <c r="AT631" s="34">
        <f t="shared" si="595"/>
        <v>-1.3313255640134969E-5</v>
      </c>
      <c r="AU631" s="34">
        <f t="shared" si="596"/>
        <v>4.3443451084979046E-5</v>
      </c>
      <c r="AV631" s="34">
        <f t="shared" si="597"/>
        <v>8.1927840243078975E-6</v>
      </c>
      <c r="AW631" s="53">
        <f t="shared" si="598"/>
        <v>-2.3281421740239949E-3</v>
      </c>
      <c r="AX631" s="52">
        <f t="shared" si="599"/>
        <v>2.7087357485910957E-6</v>
      </c>
      <c r="AY631" s="34">
        <f t="shared" si="600"/>
        <v>7.4604573578884725E-6</v>
      </c>
      <c r="AZ631" s="34" t="e">
        <f t="shared" si="601"/>
        <v>#N/A</v>
      </c>
      <c r="BA631" s="34">
        <f t="shared" si="602"/>
        <v>-3.483928310576978E-5</v>
      </c>
      <c r="BB631" s="34">
        <f t="shared" si="603"/>
        <v>-2.0032802305891551E-7</v>
      </c>
      <c r="BC631" s="34">
        <f t="shared" si="604"/>
        <v>1.1635369135065687E-5</v>
      </c>
      <c r="BD631" s="34">
        <f t="shared" si="605"/>
        <v>-1.1148937499871892E-5</v>
      </c>
      <c r="BE631" s="34">
        <f t="shared" si="606"/>
        <v>4.5607769225242123E-5</v>
      </c>
      <c r="BF631" s="34">
        <f t="shared" si="607"/>
        <v>1.0357102164570975E-5</v>
      </c>
      <c r="BG631" s="53">
        <f t="shared" si="608"/>
        <v>-2.3259778558837318E-3</v>
      </c>
      <c r="BH631" s="32">
        <v>3.9595774121714555E-6</v>
      </c>
      <c r="BI631" s="33">
        <v>8.7112990214688324E-6</v>
      </c>
      <c r="BJ631" s="33"/>
      <c r="BK631" s="33">
        <v>-3.3588441442189421E-5</v>
      </c>
      <c r="BL631" s="33">
        <v>1.0505136405214444E-6</v>
      </c>
      <c r="BM631" s="33">
        <v>1.2886210798646047E-5</v>
      </c>
      <c r="BN631" s="33">
        <v>-9.8980958362915317E-6</v>
      </c>
      <c r="BO631" s="33">
        <v>4.6858610888822483E-5</v>
      </c>
      <c r="BP631" s="33">
        <v>1.1607943828151335E-5</v>
      </c>
      <c r="BQ631" s="35">
        <v>-2.3247270142201515E-3</v>
      </c>
      <c r="BR631" s="32">
        <v>5.4441760832801833E-7</v>
      </c>
      <c r="BS631" s="33">
        <v>5.2961392176253952E-6</v>
      </c>
      <c r="BT631" s="33"/>
      <c r="BU631" s="33">
        <v>-3.7003601246032858E-5</v>
      </c>
      <c r="BV631" s="33">
        <v>-2.3646461633219928E-6</v>
      </c>
      <c r="BW631" s="33">
        <v>9.47105099480261E-6</v>
      </c>
      <c r="BX631" s="33">
        <v>-1.3313255640134969E-5</v>
      </c>
      <c r="BY631" s="33">
        <v>4.3443451084979046E-5</v>
      </c>
      <c r="BZ631" s="33">
        <v>8.1927840243078975E-6</v>
      </c>
      <c r="CA631" s="35">
        <v>-2.3281421740239949E-3</v>
      </c>
      <c r="CB631" s="52">
        <v>2.7087357485910957E-6</v>
      </c>
      <c r="CC631" s="34">
        <v>7.4604573578884725E-6</v>
      </c>
      <c r="CD631" s="34"/>
      <c r="CE631" s="34">
        <v>-3.483928310576978E-5</v>
      </c>
      <c r="CF631" s="34">
        <v>-2.0032802305891551E-7</v>
      </c>
      <c r="CG631" s="34">
        <v>1.1635369135065687E-5</v>
      </c>
      <c r="CH631" s="34">
        <v>-1.1148937499871892E-5</v>
      </c>
      <c r="CI631" s="34">
        <v>4.5607769225242123E-5</v>
      </c>
      <c r="CJ631" s="34">
        <v>1.0357102164570975E-5</v>
      </c>
      <c r="CK631" s="53">
        <v>-2.3259778558837318E-3</v>
      </c>
      <c r="CL631" s="33">
        <v>0</v>
      </c>
      <c r="CM631" s="33">
        <f t="shared" si="620"/>
        <v>3.1147347289548488E-3</v>
      </c>
      <c r="CN631" s="33">
        <f t="shared" si="566"/>
        <v>1.5540265827931332E-3</v>
      </c>
      <c r="CO631" s="33">
        <f t="shared" si="567"/>
        <v>1.2689393510407765E-3</v>
      </c>
      <c r="CP631" s="33">
        <f t="shared" si="568"/>
        <v>1.3229231443456779E-3</v>
      </c>
      <c r="CQ631" s="33"/>
      <c r="CR631" s="33">
        <f t="shared" si="569"/>
        <v>1.105374856811947E-3</v>
      </c>
      <c r="CS631" s="33">
        <f t="shared" si="570"/>
        <v>2.6160548063449696E-3</v>
      </c>
      <c r="CT631" s="33">
        <f t="shared" si="571"/>
        <v>2.8258883895371234E-3</v>
      </c>
      <c r="CU631" s="33">
        <f t="shared" si="572"/>
        <v>1.078115007812297E-3</v>
      </c>
      <c r="CV631" s="33">
        <f t="shared" si="573"/>
        <v>5.7128742246148612E-4</v>
      </c>
      <c r="CW631" s="33">
        <f t="shared" si="574"/>
        <v>2.201997705844283E-3</v>
      </c>
      <c r="CX631" s="35">
        <f t="shared" si="575"/>
        <v>7.3442527061140517E-4</v>
      </c>
    </row>
    <row r="632" spans="1:102" x14ac:dyDescent="0.3">
      <c r="A632" s="21">
        <v>43297</v>
      </c>
      <c r="B632" s="22">
        <v>2798.43</v>
      </c>
      <c r="C632" s="23">
        <v>4926.38</v>
      </c>
      <c r="D632" s="23">
        <v>5512.9210000000003</v>
      </c>
      <c r="E632" s="23">
        <f t="shared" si="609"/>
        <v>4891.3994301109706</v>
      </c>
      <c r="F632" s="23">
        <f>VLOOKUP($A632,Data!S$7:T$800,2,0)</f>
        <v>271.575964</v>
      </c>
      <c r="G632" s="23">
        <f>VLOOKUP($A632,Data!V$7:Y$800,4,0)</f>
        <v>26.786230231051555</v>
      </c>
      <c r="H632" s="23" t="e">
        <f>VLOOKUP($A632,Data!P$7:Q$800,2,0)</f>
        <v>#N/A</v>
      </c>
      <c r="I632" s="23">
        <f>VLOOKUP($A632,Data!K$7:N$800,4,0)</f>
        <v>51.031157284192147</v>
      </c>
      <c r="J632" s="23">
        <f>VLOOKUP($A632,Data!AA$7:AB$800,2,0)</f>
        <v>497.45080000000002</v>
      </c>
      <c r="K632" s="23">
        <f>VLOOKUP($A632,Data!AD$7:AE$800,2,0)</f>
        <v>50.255699999999997</v>
      </c>
      <c r="L632" s="23">
        <f>VLOOKUP($A632,Data!AL$7:AO$800,4,0)</f>
        <v>269.03809902664636</v>
      </c>
      <c r="M632" s="23">
        <f>VLOOKUP($A632,Data!AG$7:AJ$800,4,0)</f>
        <v>27.123933232851897</v>
      </c>
      <c r="N632" s="23">
        <f>VLOOKUP($A632,Data!AQ$7:AU$800,5,0)</f>
        <v>27.307924410480606</v>
      </c>
      <c r="O632" s="24">
        <f>VLOOKUP($A632,Data!AQ$7:AW$800,7,0)</f>
        <v>27.314921956774139</v>
      </c>
      <c r="P632" s="32">
        <f t="shared" si="576"/>
        <v>-1.028090429120665E-3</v>
      </c>
      <c r="Q632" s="33">
        <f t="shared" si="563"/>
        <v>-9.95682671268594E-4</v>
      </c>
      <c r="R632" s="33">
        <f t="shared" si="564"/>
        <v>-9.7982577331401366E-4</v>
      </c>
      <c r="S632" s="34">
        <f t="shared" si="577"/>
        <v>-9.8706547168501144E-4</v>
      </c>
      <c r="T632" s="33">
        <f t="shared" si="578"/>
        <v>-9.8771551611009922E-4</v>
      </c>
      <c r="U632" s="33">
        <f t="shared" si="610"/>
        <v>-9.8682168286323702E-4</v>
      </c>
      <c r="V632" s="33" t="e">
        <f t="shared" si="611"/>
        <v>#N/A</v>
      </c>
      <c r="W632" s="33">
        <f t="shared" si="612"/>
        <v>-9.3984962406012951E-4</v>
      </c>
      <c r="X632" s="33">
        <f t="shared" si="613"/>
        <v>-9.850558690351896E-4</v>
      </c>
      <c r="Y632" s="33">
        <f t="shared" si="614"/>
        <v>-9.8995139696467227E-4</v>
      </c>
      <c r="Z632" s="33">
        <f t="shared" si="615"/>
        <v>-9.8593834408700065E-4</v>
      </c>
      <c r="AA632" s="33">
        <f t="shared" si="616"/>
        <v>-9.9536676254297074E-4</v>
      </c>
      <c r="AB632" s="33">
        <f t="shared" si="617"/>
        <v>-9.6281997320946111E-4</v>
      </c>
      <c r="AC632" s="35">
        <f t="shared" si="618"/>
        <v>-2.0069701754252822E-3</v>
      </c>
      <c r="AD632" s="32">
        <f t="shared" si="579"/>
        <v>7.9671551584947764E-6</v>
      </c>
      <c r="AE632" s="33">
        <f t="shared" si="580"/>
        <v>8.8609884053569843E-6</v>
      </c>
      <c r="AF632" s="33" t="e">
        <f t="shared" si="581"/>
        <v>#N/A</v>
      </c>
      <c r="AG632" s="33">
        <f t="shared" si="582"/>
        <v>5.5833047208464492E-5</v>
      </c>
      <c r="AH632" s="33">
        <f t="shared" si="583"/>
        <v>1.0626802233404398E-5</v>
      </c>
      <c r="AI632" s="33">
        <f t="shared" si="584"/>
        <v>5.7312743039217295E-6</v>
      </c>
      <c r="AJ632" s="33">
        <f t="shared" si="585"/>
        <v>9.7443271815933485E-6</v>
      </c>
      <c r="AK632" s="33">
        <f t="shared" si="586"/>
        <v>3.1590872562325956E-7</v>
      </c>
      <c r="AL632" s="33">
        <f t="shared" si="587"/>
        <v>3.2862698059132889E-5</v>
      </c>
      <c r="AM632" s="35">
        <f t="shared" si="588"/>
        <v>-1.0112875041566882E-3</v>
      </c>
      <c r="AN632" s="52">
        <f t="shared" si="589"/>
        <v>-7.8897427960855637E-6</v>
      </c>
      <c r="AO632" s="34">
        <f t="shared" si="590"/>
        <v>-6.9959095492233558E-6</v>
      </c>
      <c r="AP632" s="34" t="e">
        <f t="shared" si="591"/>
        <v>#N/A</v>
      </c>
      <c r="AQ632" s="34">
        <f t="shared" si="592"/>
        <v>3.9976149253884152E-5</v>
      </c>
      <c r="AR632" s="34">
        <f t="shared" si="593"/>
        <v>-5.2300957211759425E-6</v>
      </c>
      <c r="AS632" s="34">
        <f t="shared" si="594"/>
        <v>-1.0125623650658611E-5</v>
      </c>
      <c r="AT632" s="34">
        <f t="shared" si="595"/>
        <v>-6.1125707729869916E-6</v>
      </c>
      <c r="AU632" s="34">
        <f t="shared" si="596"/>
        <v>-1.5540989228957081E-5</v>
      </c>
      <c r="AV632" s="34">
        <f t="shared" si="597"/>
        <v>1.7005800104552549E-5</v>
      </c>
      <c r="AW632" s="53">
        <f t="shared" si="598"/>
        <v>-1.0271444021112686E-3</v>
      </c>
      <c r="AX632" s="52">
        <f t="shared" si="599"/>
        <v>-6.5004442506566562E-7</v>
      </c>
      <c r="AY632" s="34">
        <f t="shared" si="600"/>
        <v>2.4378882179654227E-7</v>
      </c>
      <c r="AZ632" s="34" t="e">
        <f t="shared" si="601"/>
        <v>#N/A</v>
      </c>
      <c r="BA632" s="34">
        <f t="shared" si="602"/>
        <v>4.721584762490405E-5</v>
      </c>
      <c r="BB632" s="34">
        <f t="shared" si="603"/>
        <v>2.0096026498439556E-6</v>
      </c>
      <c r="BC632" s="34">
        <f t="shared" si="604"/>
        <v>-2.8859252796387125E-6</v>
      </c>
      <c r="BD632" s="34">
        <f t="shared" si="605"/>
        <v>1.1271275980329065E-6</v>
      </c>
      <c r="BE632" s="34">
        <f t="shared" si="606"/>
        <v>-8.3012908579371825E-6</v>
      </c>
      <c r="BF632" s="34">
        <f t="shared" si="607"/>
        <v>2.4245498475572447E-5</v>
      </c>
      <c r="BG632" s="53">
        <f t="shared" si="608"/>
        <v>-1.0199047037402487E-3</v>
      </c>
      <c r="BH632" s="32">
        <v>7.9671551584947764E-6</v>
      </c>
      <c r="BI632" s="33">
        <v>8.8609884053569843E-6</v>
      </c>
      <c r="BJ632" s="33"/>
      <c r="BK632" s="33">
        <v>5.5833047208464492E-5</v>
      </c>
      <c r="BL632" s="33">
        <v>1.0626802233404398E-5</v>
      </c>
      <c r="BM632" s="33">
        <v>5.7312743039217295E-6</v>
      </c>
      <c r="BN632" s="33">
        <v>9.7443271815933485E-6</v>
      </c>
      <c r="BO632" s="33">
        <v>3.1590872562325956E-7</v>
      </c>
      <c r="BP632" s="33">
        <v>3.2862698059132889E-5</v>
      </c>
      <c r="BQ632" s="35">
        <v>-1.0112875041566882E-3</v>
      </c>
      <c r="BR632" s="32">
        <v>-7.8897427960855637E-6</v>
      </c>
      <c r="BS632" s="33">
        <v>-6.9959095492233558E-6</v>
      </c>
      <c r="BT632" s="33"/>
      <c r="BU632" s="33">
        <v>3.9976149253884152E-5</v>
      </c>
      <c r="BV632" s="33">
        <v>-5.2300957211759425E-6</v>
      </c>
      <c r="BW632" s="33">
        <v>-1.0125623650658611E-5</v>
      </c>
      <c r="BX632" s="33">
        <v>-6.1125707729869916E-6</v>
      </c>
      <c r="BY632" s="33">
        <v>-1.5540989228957081E-5</v>
      </c>
      <c r="BZ632" s="33">
        <v>1.7005800104552549E-5</v>
      </c>
      <c r="CA632" s="35">
        <v>-1.0271444021112686E-3</v>
      </c>
      <c r="CB632" s="52">
        <v>-6.5004442506566562E-7</v>
      </c>
      <c r="CC632" s="34">
        <v>2.4378882179654227E-7</v>
      </c>
      <c r="CD632" s="34"/>
      <c r="CE632" s="34">
        <v>4.721584762490405E-5</v>
      </c>
      <c r="CF632" s="34">
        <v>2.0096026498439556E-6</v>
      </c>
      <c r="CG632" s="34">
        <v>-2.8859252796387125E-6</v>
      </c>
      <c r="CH632" s="34">
        <v>1.1271275980329065E-6</v>
      </c>
      <c r="CI632" s="34">
        <v>-8.3012908579371825E-6</v>
      </c>
      <c r="CJ632" s="34">
        <v>2.4245498475572447E-5</v>
      </c>
      <c r="CK632" s="53">
        <v>-1.0199047037402487E-3</v>
      </c>
      <c r="CL632" s="33">
        <v>0</v>
      </c>
      <c r="CM632" s="33">
        <f t="shared" si="620"/>
        <v>3.1113225399352906E-3</v>
      </c>
      <c r="CN632" s="33">
        <f t="shared" si="566"/>
        <v>1.552778770967711E-3</v>
      </c>
      <c r="CO632" s="33">
        <f t="shared" si="567"/>
        <v>1.2649904996713257E-3</v>
      </c>
      <c r="CP632" s="33">
        <f t="shared" si="568"/>
        <v>1.3142350159569549E-3</v>
      </c>
      <c r="CQ632" s="33"/>
      <c r="CR632" s="33">
        <f t="shared" si="569"/>
        <v>1.1388680915611626E-3</v>
      </c>
      <c r="CS632" s="33">
        <f t="shared" si="570"/>
        <v>2.6150057258449433E-3</v>
      </c>
      <c r="CT632" s="33">
        <f t="shared" si="571"/>
        <v>2.8130172169846812E-3</v>
      </c>
      <c r="CU632" s="33">
        <f t="shared" si="572"/>
        <v>1.0879845457691939E-3</v>
      </c>
      <c r="CV632" s="33">
        <f t="shared" si="573"/>
        <v>5.2459030262519413E-4</v>
      </c>
      <c r="CW632" s="33">
        <f t="shared" si="574"/>
        <v>2.1904105070205127E-3</v>
      </c>
      <c r="CX632" s="35">
        <f t="shared" si="575"/>
        <v>3.0570042737101399E-3</v>
      </c>
    </row>
    <row r="633" spans="1:102" x14ac:dyDescent="0.3">
      <c r="A633" s="21">
        <v>43294</v>
      </c>
      <c r="B633" s="22">
        <v>2801.31</v>
      </c>
      <c r="C633" s="23">
        <v>4931.29</v>
      </c>
      <c r="D633" s="23">
        <v>5518.3280000000004</v>
      </c>
      <c r="E633" s="23">
        <f t="shared" si="609"/>
        <v>4896.232331987223</v>
      </c>
      <c r="F633" s="23">
        <f>VLOOKUP($A633,Data!S$7:T$800,2,0)</f>
        <v>271.844469</v>
      </c>
      <c r="G633" s="23">
        <f>VLOOKUP($A633,Data!V$7:Y$800,4,0)</f>
        <v>26.812689574499551</v>
      </c>
      <c r="H633" s="23" t="e">
        <f>VLOOKUP($A633,Data!P$7:Q$800,2,0)</f>
        <v>#N/A</v>
      </c>
      <c r="I633" s="23">
        <f>VLOOKUP($A633,Data!K$7:N$800,4,0)</f>
        <v>51.079164017291106</v>
      </c>
      <c r="J633" s="23">
        <f>VLOOKUP($A633,Data!AA$7:AB$800,2,0)</f>
        <v>497.94130000000001</v>
      </c>
      <c r="K633" s="23">
        <f>VLOOKUP($A633,Data!AD$7:AE$800,2,0)</f>
        <v>50.305500000000002</v>
      </c>
      <c r="L633" s="23">
        <f>VLOOKUP($A633,Data!AL$7:AO$800,4,0)</f>
        <v>269.30361578765269</v>
      </c>
      <c r="M633" s="23">
        <f>VLOOKUP($A633,Data!AG$7:AJ$800,4,0)</f>
        <v>27.150958394408878</v>
      </c>
      <c r="N633" s="23">
        <f>VLOOKUP($A633,Data!AQ$7:AU$800,5,0)</f>
        <v>27.33424236498216</v>
      </c>
      <c r="O633" s="24">
        <f>VLOOKUP($A633,Data!AQ$7:AW$800,7,0)</f>
        <v>27.3698524343156</v>
      </c>
      <c r="P633" s="32">
        <f t="shared" si="576"/>
        <v>1.0792305300737493E-3</v>
      </c>
      <c r="Q633" s="33">
        <f t="shared" si="563"/>
        <v>1.0840548523636251E-3</v>
      </c>
      <c r="R633" s="33">
        <f t="shared" si="564"/>
        <v>1.0830210955095065E-3</v>
      </c>
      <c r="S633" s="34">
        <f t="shared" si="577"/>
        <v>1.082452510694143E-3</v>
      </c>
      <c r="T633" s="33">
        <f t="shared" si="578"/>
        <v>1.083265204766537E-3</v>
      </c>
      <c r="U633" s="33">
        <f t="shared" si="610"/>
        <v>1.0832707513739326E-3</v>
      </c>
      <c r="V633" s="33" t="e">
        <f t="shared" si="611"/>
        <v>#N/A</v>
      </c>
      <c r="W633" s="33">
        <f t="shared" si="612"/>
        <v>1.1290929619871548E-3</v>
      </c>
      <c r="X633" s="33">
        <f t="shared" si="613"/>
        <v>1.0794033989245388E-3</v>
      </c>
      <c r="Y633" s="33">
        <f t="shared" si="614"/>
        <v>1.0985009044721661E-3</v>
      </c>
      <c r="Z633" s="33">
        <f t="shared" si="615"/>
        <v>1.0880324639186423E-3</v>
      </c>
      <c r="AA633" s="33">
        <f t="shared" si="616"/>
        <v>1.1099487579566691E-3</v>
      </c>
      <c r="AB633" s="33">
        <f t="shared" si="617"/>
        <v>1.0982445072789115E-3</v>
      </c>
      <c r="AC633" s="35">
        <f t="shared" si="618"/>
        <v>3.742538077635249E-3</v>
      </c>
      <c r="AD633" s="32">
        <f t="shared" si="579"/>
        <v>-7.8964759708810561E-7</v>
      </c>
      <c r="AE633" s="33">
        <f t="shared" si="580"/>
        <v>-7.8410098969250441E-7</v>
      </c>
      <c r="AF633" s="33" t="e">
        <f t="shared" si="581"/>
        <v>#N/A</v>
      </c>
      <c r="AG633" s="33">
        <f t="shared" si="582"/>
        <v>4.5038109623529721E-5</v>
      </c>
      <c r="AH633" s="33">
        <f t="shared" si="583"/>
        <v>-4.6514534390862394E-6</v>
      </c>
      <c r="AI633" s="33">
        <f t="shared" si="584"/>
        <v>1.4446052108540997E-5</v>
      </c>
      <c r="AJ633" s="33">
        <f t="shared" si="585"/>
        <v>3.9776115550171909E-6</v>
      </c>
      <c r="AK633" s="33">
        <f t="shared" si="586"/>
        <v>2.5893905593044053E-5</v>
      </c>
      <c r="AL633" s="33">
        <f t="shared" si="587"/>
        <v>1.4189654915286454E-5</v>
      </c>
      <c r="AM633" s="35">
        <f t="shared" si="588"/>
        <v>2.658483225271624E-3</v>
      </c>
      <c r="AN633" s="52">
        <f t="shared" si="589"/>
        <v>2.4410925703044484E-7</v>
      </c>
      <c r="AO633" s="34">
        <f t="shared" si="590"/>
        <v>2.4965586442604604E-7</v>
      </c>
      <c r="AP633" s="34" t="e">
        <f t="shared" si="591"/>
        <v>#N/A</v>
      </c>
      <c r="AQ633" s="34">
        <f t="shared" si="592"/>
        <v>4.6071866477648271E-5</v>
      </c>
      <c r="AR633" s="34">
        <f t="shared" si="593"/>
        <v>-3.617696584967689E-6</v>
      </c>
      <c r="AS633" s="34">
        <f t="shared" si="594"/>
        <v>1.5479808962659547E-5</v>
      </c>
      <c r="AT633" s="34">
        <f t="shared" si="595"/>
        <v>5.0113684091357413E-6</v>
      </c>
      <c r="AU633" s="34">
        <f t="shared" si="596"/>
        <v>2.6927662447162604E-5</v>
      </c>
      <c r="AV633" s="34">
        <f t="shared" si="597"/>
        <v>1.5223411769405004E-5</v>
      </c>
      <c r="AW633" s="53">
        <f t="shared" si="598"/>
        <v>2.6595169821257425E-3</v>
      </c>
      <c r="AX633" s="52">
        <f t="shared" si="599"/>
        <v>8.1269407248285574E-7</v>
      </c>
      <c r="AY633" s="34">
        <f t="shared" si="600"/>
        <v>8.1824067987845694E-7</v>
      </c>
      <c r="AZ633" s="34" t="e">
        <f t="shared" si="601"/>
        <v>#N/A</v>
      </c>
      <c r="BA633" s="34">
        <f t="shared" si="602"/>
        <v>4.6640451293100682E-5</v>
      </c>
      <c r="BB633" s="34">
        <f t="shared" si="603"/>
        <v>-3.0491117695152781E-6</v>
      </c>
      <c r="BC633" s="34">
        <f t="shared" si="604"/>
        <v>1.6048393778111958E-5</v>
      </c>
      <c r="BD633" s="34">
        <f t="shared" si="605"/>
        <v>5.5799532245881522E-6</v>
      </c>
      <c r="BE633" s="34">
        <f t="shared" si="606"/>
        <v>2.7496247262615015E-5</v>
      </c>
      <c r="BF633" s="34">
        <f t="shared" si="607"/>
        <v>1.5791996584857415E-5</v>
      </c>
      <c r="BG633" s="53">
        <f t="shared" si="608"/>
        <v>2.6600855669411949E-3</v>
      </c>
      <c r="BH633" s="32">
        <v>-7.8964759708810561E-7</v>
      </c>
      <c r="BI633" s="33">
        <v>-7.8410098969250441E-7</v>
      </c>
      <c r="BJ633" s="33"/>
      <c r="BK633" s="33">
        <v>4.5038109623529721E-5</v>
      </c>
      <c r="BL633" s="33">
        <v>-4.6514534390862394E-6</v>
      </c>
      <c r="BM633" s="33">
        <v>1.4446052108540997E-5</v>
      </c>
      <c r="BN633" s="33">
        <v>3.9776115550171909E-6</v>
      </c>
      <c r="BO633" s="33">
        <v>2.5893905593044053E-5</v>
      </c>
      <c r="BP633" s="33">
        <v>1.4189654915286454E-5</v>
      </c>
      <c r="BQ633" s="35">
        <v>2.658483225271624E-3</v>
      </c>
      <c r="BR633" s="32">
        <v>2.4410925703044484E-7</v>
      </c>
      <c r="BS633" s="33">
        <v>2.4965586442604604E-7</v>
      </c>
      <c r="BT633" s="33"/>
      <c r="BU633" s="33">
        <v>4.6071866477648271E-5</v>
      </c>
      <c r="BV633" s="33">
        <v>-3.617696584967689E-6</v>
      </c>
      <c r="BW633" s="33">
        <v>1.5479808962659547E-5</v>
      </c>
      <c r="BX633" s="33">
        <v>5.0113684091357413E-6</v>
      </c>
      <c r="BY633" s="33">
        <v>2.6927662447162604E-5</v>
      </c>
      <c r="BZ633" s="33">
        <v>1.5223411769405004E-5</v>
      </c>
      <c r="CA633" s="35">
        <v>2.6595169821257425E-3</v>
      </c>
      <c r="CB633" s="52">
        <v>8.1269407248285574E-7</v>
      </c>
      <c r="CC633" s="34">
        <v>8.1824067987845694E-7</v>
      </c>
      <c r="CD633" s="34"/>
      <c r="CE633" s="34">
        <v>4.6640451293100682E-5</v>
      </c>
      <c r="CF633" s="34">
        <v>-3.0491117695152781E-6</v>
      </c>
      <c r="CG633" s="34">
        <v>1.6048393778111958E-5</v>
      </c>
      <c r="CH633" s="34">
        <v>5.5799532245881522E-6</v>
      </c>
      <c r="CI633" s="34">
        <v>2.7496247262615015E-5</v>
      </c>
      <c r="CJ633" s="34">
        <v>1.5791996584857415E-5</v>
      </c>
      <c r="CK633" s="53">
        <v>2.6600855669411949E-3</v>
      </c>
      <c r="CL633" s="33">
        <v>0</v>
      </c>
      <c r="CM633" s="33">
        <f t="shared" si="620"/>
        <v>3.0954007054331267E-3</v>
      </c>
      <c r="CN633" s="33">
        <f t="shared" si="566"/>
        <v>1.544139663414823E-3</v>
      </c>
      <c r="CO633" s="33">
        <f t="shared" si="567"/>
        <v>1.2570053791098879E-3</v>
      </c>
      <c r="CP633" s="33">
        <f t="shared" si="568"/>
        <v>1.3053536177742853E-3</v>
      </c>
      <c r="CQ633" s="33"/>
      <c r="CR633" s="33">
        <f t="shared" si="569"/>
        <v>1.0829188740260065E-3</v>
      </c>
      <c r="CS633" s="33">
        <f t="shared" si="570"/>
        <v>2.6043406287463711E-3</v>
      </c>
      <c r="CT633" s="33">
        <f t="shared" si="571"/>
        <v>2.8072641252263608E-3</v>
      </c>
      <c r="CU633" s="33">
        <f t="shared" si="572"/>
        <v>1.0782199896599565E-3</v>
      </c>
      <c r="CV633" s="33">
        <f t="shared" si="573"/>
        <v>5.242739132536034E-4</v>
      </c>
      <c r="CW633" s="33">
        <f t="shared" si="574"/>
        <v>2.1574440854330579E-3</v>
      </c>
      <c r="CX633" s="35">
        <f t="shared" si="575"/>
        <v>4.0734232105812396E-3</v>
      </c>
    </row>
    <row r="634" spans="1:102" x14ac:dyDescent="0.3">
      <c r="A634" s="21">
        <v>43293</v>
      </c>
      <c r="B634" s="22">
        <v>2798.29</v>
      </c>
      <c r="C634" s="23">
        <v>4925.95</v>
      </c>
      <c r="D634" s="23">
        <v>5512.3580000000002</v>
      </c>
      <c r="E634" s="23">
        <f t="shared" si="609"/>
        <v>4890.9381237355365</v>
      </c>
      <c r="F634" s="23">
        <f>VLOOKUP($A634,Data!S$7:T$800,2,0)</f>
        <v>271.55030799999997</v>
      </c>
      <c r="G634" s="23">
        <f>VLOOKUP($A634,Data!V$7:Y$800,4,0)</f>
        <v>26.783675602105504</v>
      </c>
      <c r="H634" s="23" t="e">
        <f>VLOOKUP($A634,Data!P$7:Q$800,2,0)</f>
        <v>#N/A</v>
      </c>
      <c r="I634" s="23">
        <f>VLOOKUP($A634,Data!K$7:N$800,4,0)</f>
        <v>51.021555937572359</v>
      </c>
      <c r="J634" s="23">
        <f>VLOOKUP($A634,Data!AA$7:AB$800,2,0)</f>
        <v>497.40440000000001</v>
      </c>
      <c r="K634" s="23">
        <f>VLOOKUP($A634,Data!AD$7:AE$800,2,0)</f>
        <v>50.250300000000003</v>
      </c>
      <c r="L634" s="23">
        <f>VLOOKUP($A634,Data!AL$7:AO$800,4,0)</f>
        <v>269.01092317009488</v>
      </c>
      <c r="M634" s="23">
        <f>VLOOKUP($A634,Data!AG$7:AJ$800,4,0)</f>
        <v>27.120855634382774</v>
      </c>
      <c r="N634" s="23">
        <f>VLOOKUP($A634,Data!AQ$7:AU$800,5,0)</f>
        <v>27.3042556162263</v>
      </c>
      <c r="O634" s="24">
        <f>VLOOKUP($A634,Data!AQ$7:AW$800,7,0)</f>
        <v>27.267801648353231</v>
      </c>
      <c r="P634" s="32">
        <f t="shared" si="576"/>
        <v>8.7490356954889048E-3</v>
      </c>
      <c r="Q634" s="33">
        <f t="shared" si="563"/>
        <v>8.8185480320055465E-3</v>
      </c>
      <c r="R634" s="33">
        <f t="shared" si="564"/>
        <v>8.8491850118759263E-3</v>
      </c>
      <c r="S634" s="34">
        <f t="shared" si="577"/>
        <v>8.8341626144178738E-3</v>
      </c>
      <c r="T634" s="33">
        <f t="shared" si="578"/>
        <v>8.8312178470706382E-3</v>
      </c>
      <c r="U634" s="33">
        <f t="shared" si="610"/>
        <v>8.8316120450504521E-3</v>
      </c>
      <c r="V634" s="33" t="e">
        <f t="shared" si="611"/>
        <v>#N/A</v>
      </c>
      <c r="W634" s="33">
        <f t="shared" si="612"/>
        <v>8.7319665907363841E-3</v>
      </c>
      <c r="X634" s="33">
        <f t="shared" si="613"/>
        <v>8.8467000620231495E-3</v>
      </c>
      <c r="Y634" s="33">
        <f t="shared" si="614"/>
        <v>8.8679464991989754E-3</v>
      </c>
      <c r="Z634" s="33">
        <f t="shared" si="615"/>
        <v>8.8170166548851014E-3</v>
      </c>
      <c r="AA634" s="33">
        <f t="shared" si="616"/>
        <v>8.7534162290554551E-3</v>
      </c>
      <c r="AB634" s="33">
        <f t="shared" si="617"/>
        <v>8.8309574694716009E-3</v>
      </c>
      <c r="AC634" s="35">
        <f t="shared" si="618"/>
        <v>1.1540237107645179E-2</v>
      </c>
      <c r="AD634" s="32">
        <f t="shared" si="579"/>
        <v>1.2669815065091683E-5</v>
      </c>
      <c r="AE634" s="33">
        <f t="shared" si="580"/>
        <v>1.3064013044905565E-5</v>
      </c>
      <c r="AF634" s="33" t="e">
        <f t="shared" si="581"/>
        <v>#N/A</v>
      </c>
      <c r="AG634" s="33">
        <f t="shared" si="582"/>
        <v>-8.658144126916234E-5</v>
      </c>
      <c r="AH634" s="33">
        <f t="shared" si="583"/>
        <v>2.8152030017603025E-5</v>
      </c>
      <c r="AI634" s="33">
        <f t="shared" si="584"/>
        <v>4.9398467193428885E-5</v>
      </c>
      <c r="AJ634" s="33">
        <f t="shared" si="585"/>
        <v>-1.5313771204450433E-6</v>
      </c>
      <c r="AK634" s="33">
        <f t="shared" si="586"/>
        <v>-6.5131802950091355E-5</v>
      </c>
      <c r="AL634" s="33">
        <f t="shared" si="587"/>
        <v>1.2409437466054385E-5</v>
      </c>
      <c r="AM634" s="35">
        <f t="shared" si="588"/>
        <v>2.7216890756396328E-3</v>
      </c>
      <c r="AN634" s="52">
        <f t="shared" si="589"/>
        <v>-1.7967164805288149E-5</v>
      </c>
      <c r="AO634" s="34">
        <f t="shared" si="590"/>
        <v>-1.7572966825474268E-5</v>
      </c>
      <c r="AP634" s="34" t="e">
        <f t="shared" si="591"/>
        <v>#N/A</v>
      </c>
      <c r="AQ634" s="34">
        <f t="shared" si="592"/>
        <v>-1.1721842113954217E-4</v>
      </c>
      <c r="AR634" s="34">
        <f t="shared" si="593"/>
        <v>-2.4849498527768077E-6</v>
      </c>
      <c r="AS634" s="34">
        <f t="shared" si="594"/>
        <v>1.8761487323049053E-5</v>
      </c>
      <c r="AT634" s="34">
        <f t="shared" si="595"/>
        <v>-3.2168356990824876E-5</v>
      </c>
      <c r="AU634" s="34">
        <f t="shared" si="596"/>
        <v>-9.5768782820471188E-5</v>
      </c>
      <c r="AV634" s="34">
        <f t="shared" si="597"/>
        <v>-1.8227542404325447E-5</v>
      </c>
      <c r="AW634" s="53">
        <f t="shared" si="598"/>
        <v>2.691052095769253E-3</v>
      </c>
      <c r="AX634" s="52">
        <f t="shared" si="599"/>
        <v>-2.9447673473015357E-6</v>
      </c>
      <c r="AY634" s="34">
        <f t="shared" si="600"/>
        <v>-2.5505693674876539E-6</v>
      </c>
      <c r="AZ634" s="34" t="e">
        <f t="shared" si="601"/>
        <v>#N/A</v>
      </c>
      <c r="BA634" s="34">
        <f t="shared" si="602"/>
        <v>-1.0219602368155556E-4</v>
      </c>
      <c r="BB634" s="34">
        <f t="shared" si="603"/>
        <v>1.2537447605209806E-5</v>
      </c>
      <c r="BC634" s="34">
        <f t="shared" si="604"/>
        <v>3.3783884781035667E-5</v>
      </c>
      <c r="BD634" s="34">
        <f t="shared" si="605"/>
        <v>-1.7145959532838262E-5</v>
      </c>
      <c r="BE634" s="34">
        <f t="shared" si="606"/>
        <v>-8.0746385362484574E-5</v>
      </c>
      <c r="BF634" s="34">
        <f t="shared" si="607"/>
        <v>-3.2051449463388337E-6</v>
      </c>
      <c r="BG634" s="53">
        <f t="shared" si="608"/>
        <v>2.7060744932272396E-3</v>
      </c>
      <c r="BH634" s="32">
        <v>1.2669815065091683E-5</v>
      </c>
      <c r="BI634" s="33">
        <v>1.3064013044905565E-5</v>
      </c>
      <c r="BJ634" s="33"/>
      <c r="BK634" s="33">
        <v>-8.658144126916234E-5</v>
      </c>
      <c r="BL634" s="33">
        <v>2.8152030017603025E-5</v>
      </c>
      <c r="BM634" s="33">
        <v>4.9398467193428885E-5</v>
      </c>
      <c r="BN634" s="33">
        <v>-1.5313771204450433E-6</v>
      </c>
      <c r="BO634" s="33">
        <v>-6.5131802950091355E-5</v>
      </c>
      <c r="BP634" s="33">
        <v>1.2409437466054385E-5</v>
      </c>
      <c r="BQ634" s="35">
        <v>2.7216890756396328E-3</v>
      </c>
      <c r="BR634" s="32">
        <v>-1.7967164805288149E-5</v>
      </c>
      <c r="BS634" s="33">
        <v>-1.7572966825474268E-5</v>
      </c>
      <c r="BT634" s="33"/>
      <c r="BU634" s="33">
        <v>-1.1721842113954217E-4</v>
      </c>
      <c r="BV634" s="33">
        <v>-2.4849498527768077E-6</v>
      </c>
      <c r="BW634" s="33">
        <v>1.8761487323049053E-5</v>
      </c>
      <c r="BX634" s="33">
        <v>-3.2168356990824876E-5</v>
      </c>
      <c r="BY634" s="33">
        <v>-9.5768782820471188E-5</v>
      </c>
      <c r="BZ634" s="33">
        <v>-1.8227542404325447E-5</v>
      </c>
      <c r="CA634" s="35">
        <v>2.691052095769253E-3</v>
      </c>
      <c r="CB634" s="52">
        <v>-2.9447673473015357E-6</v>
      </c>
      <c r="CC634" s="34">
        <v>-2.5505693674876539E-6</v>
      </c>
      <c r="CD634" s="34"/>
      <c r="CE634" s="34">
        <v>-1.0219602368155556E-4</v>
      </c>
      <c r="CF634" s="34">
        <v>1.2537447605209806E-5</v>
      </c>
      <c r="CG634" s="34">
        <v>3.3783884781035667E-5</v>
      </c>
      <c r="CH634" s="34">
        <v>-1.7145959532838262E-5</v>
      </c>
      <c r="CI634" s="34">
        <v>-8.0746385362484574E-5</v>
      </c>
      <c r="CJ634" s="34">
        <v>-3.2051449463388337E-6</v>
      </c>
      <c r="CK634" s="53">
        <v>2.7060744932272396E-3</v>
      </c>
      <c r="CL634" s="33">
        <v>0</v>
      </c>
      <c r="CM634" s="33">
        <f t="shared" ref="CM634:CM649" si="621">(D634/D$767)/($C634/$C$767)-1</f>
        <v>3.0964365403478578E-3</v>
      </c>
      <c r="CN634" s="33">
        <f t="shared" si="566"/>
        <v>1.5457427440650484E-3</v>
      </c>
      <c r="CO634" s="33">
        <f t="shared" si="567"/>
        <v>1.2577951637520179E-3</v>
      </c>
      <c r="CP634" s="33">
        <f t="shared" si="568"/>
        <v>1.3061378927108347E-3</v>
      </c>
      <c r="CQ634" s="33"/>
      <c r="CR634" s="33">
        <f t="shared" si="569"/>
        <v>1.0378828416506281E-3</v>
      </c>
      <c r="CS634" s="33">
        <f t="shared" si="570"/>
        <v>2.6089991677118451E-3</v>
      </c>
      <c r="CT634" s="33">
        <f t="shared" si="571"/>
        <v>2.7927934153217926E-3</v>
      </c>
      <c r="CU634" s="33">
        <f t="shared" si="572"/>
        <v>1.0742424170926412E-3</v>
      </c>
      <c r="CV634" s="33">
        <f t="shared" si="573"/>
        <v>4.9839515625560438E-4</v>
      </c>
      <c r="CW634" s="33">
        <f t="shared" si="574"/>
        <v>2.1432394173295233E-3</v>
      </c>
      <c r="CX634" s="35">
        <f t="shared" si="575"/>
        <v>1.4140636125923312E-3</v>
      </c>
    </row>
    <row r="635" spans="1:102" x14ac:dyDescent="0.3">
      <c r="A635" s="21">
        <v>43292</v>
      </c>
      <c r="B635" s="22">
        <v>2774.02</v>
      </c>
      <c r="C635" s="23">
        <v>4882.8900000000003</v>
      </c>
      <c r="D635" s="23">
        <v>5464.0060000000003</v>
      </c>
      <c r="E635" s="23">
        <f t="shared" si="609"/>
        <v>4848.1091392271583</v>
      </c>
      <c r="F635" s="23">
        <f>VLOOKUP($A635,Data!S$7:T$800,2,0)</f>
        <v>269.173181</v>
      </c>
      <c r="G635" s="23">
        <f>VLOOKUP($A635,Data!V$7:Y$800,4,0)</f>
        <v>26.549203338118087</v>
      </c>
      <c r="H635" s="23" t="e">
        <f>VLOOKUP($A635,Data!P$7:Q$800,2,0)</f>
        <v>#N/A</v>
      </c>
      <c r="I635" s="23">
        <f>VLOOKUP($A635,Data!K$7:N$800,4,0)</f>
        <v>50.579893993061951</v>
      </c>
      <c r="J635" s="23">
        <f>VLOOKUP($A635,Data!AA$7:AB$800,2,0)</f>
        <v>493.04259999999999</v>
      </c>
      <c r="K635" s="23">
        <f>VLOOKUP($A635,Data!AD$7:AE$800,2,0)</f>
        <v>49.808599999999998</v>
      </c>
      <c r="L635" s="23">
        <f>VLOOKUP($A635,Data!AL$7:AO$800,4,0)</f>
        <v>266.65977945346572</v>
      </c>
      <c r="M635" s="23">
        <f>VLOOKUP($A635,Data!AG$7:AJ$800,4,0)</f>
        <v>26.885515526447048</v>
      </c>
      <c r="N635" s="23">
        <f>VLOOKUP($A635,Data!AQ$7:AU$800,5,0)</f>
        <v>27.065243601084234</v>
      </c>
      <c r="O635" s="24">
        <f>VLOOKUP($A635,Data!AQ$7:AW$800,7,0)</f>
        <v>26.956714768284073</v>
      </c>
      <c r="P635" s="32">
        <f t="shared" si="576"/>
        <v>-7.0941786215388269E-3</v>
      </c>
      <c r="Q635" s="33">
        <f t="shared" si="563"/>
        <v>-7.0946646657636947E-3</v>
      </c>
      <c r="R635" s="33">
        <f t="shared" si="564"/>
        <v>-7.0942528919438752E-3</v>
      </c>
      <c r="S635" s="34">
        <f t="shared" si="577"/>
        <v>-7.0942528919438752E-3</v>
      </c>
      <c r="T635" s="33">
        <f t="shared" si="578"/>
        <v>-7.1013235057162394E-3</v>
      </c>
      <c r="U635" s="33">
        <f t="shared" si="610"/>
        <v>-7.1008465568642709E-3</v>
      </c>
      <c r="V635" s="33" t="e">
        <f t="shared" si="611"/>
        <v>#N/A</v>
      </c>
      <c r="W635" s="33">
        <f t="shared" si="612"/>
        <v>-7.1617037316246135E-3</v>
      </c>
      <c r="X635" s="33">
        <f t="shared" si="613"/>
        <v>-7.0977316056580753E-3</v>
      </c>
      <c r="Y635" s="33">
        <f t="shared" si="614"/>
        <v>-7.078823930451672E-3</v>
      </c>
      <c r="Z635" s="33">
        <f t="shared" si="615"/>
        <v>-7.0968062584048086E-3</v>
      </c>
      <c r="AA635" s="33">
        <f t="shared" si="616"/>
        <v>-7.1388488339879652E-3</v>
      </c>
      <c r="AB635" s="33">
        <f t="shared" si="617"/>
        <v>-7.0895016243798237E-3</v>
      </c>
      <c r="AC635" s="35">
        <f t="shared" si="618"/>
        <v>-1.2663109398938666E-2</v>
      </c>
      <c r="AD635" s="32">
        <f t="shared" si="579"/>
        <v>-6.6588399525446818E-6</v>
      </c>
      <c r="AE635" s="33">
        <f t="shared" si="580"/>
        <v>-6.1818911005762089E-6</v>
      </c>
      <c r="AF635" s="33" t="e">
        <f t="shared" si="581"/>
        <v>#N/A</v>
      </c>
      <c r="AG635" s="33">
        <f t="shared" si="582"/>
        <v>-6.7039065860918789E-5</v>
      </c>
      <c r="AH635" s="33">
        <f t="shared" si="583"/>
        <v>-3.0669398943805604E-6</v>
      </c>
      <c r="AI635" s="33">
        <f t="shared" si="584"/>
        <v>1.584073531202268E-5</v>
      </c>
      <c r="AJ635" s="33">
        <f t="shared" si="585"/>
        <v>-2.1415926411139097E-6</v>
      </c>
      <c r="AK635" s="33">
        <f t="shared" si="586"/>
        <v>-4.4184168224270515E-5</v>
      </c>
      <c r="AL635" s="33">
        <f t="shared" si="587"/>
        <v>5.1630413838710254E-6</v>
      </c>
      <c r="AM635" s="35">
        <f t="shared" si="588"/>
        <v>-5.5684447331749709E-3</v>
      </c>
      <c r="AN635" s="52">
        <f t="shared" si="589"/>
        <v>-7.070613772364176E-6</v>
      </c>
      <c r="AO635" s="34">
        <f t="shared" si="590"/>
        <v>-6.5936649203957032E-6</v>
      </c>
      <c r="AP635" s="34" t="e">
        <f t="shared" si="591"/>
        <v>#N/A</v>
      </c>
      <c r="AQ635" s="34">
        <f t="shared" si="592"/>
        <v>-6.7450839680738284E-5</v>
      </c>
      <c r="AR635" s="34">
        <f t="shared" si="593"/>
        <v>-3.4787137142000546E-6</v>
      </c>
      <c r="AS635" s="34">
        <f t="shared" si="594"/>
        <v>1.5428961492203186E-5</v>
      </c>
      <c r="AT635" s="34">
        <f t="shared" si="595"/>
        <v>-2.5533664609334039E-6</v>
      </c>
      <c r="AU635" s="34">
        <f t="shared" si="596"/>
        <v>-4.4595942044090009E-5</v>
      </c>
      <c r="AV635" s="34">
        <f t="shared" si="597"/>
        <v>4.7512675640515312E-6</v>
      </c>
      <c r="AW635" s="53">
        <f t="shared" si="598"/>
        <v>-5.5688565069947904E-3</v>
      </c>
      <c r="AX635" s="52">
        <f t="shared" si="599"/>
        <v>-7.070613772364176E-6</v>
      </c>
      <c r="AY635" s="34">
        <f t="shared" si="600"/>
        <v>-6.5936649203957032E-6</v>
      </c>
      <c r="AZ635" s="34" t="e">
        <f t="shared" si="601"/>
        <v>#N/A</v>
      </c>
      <c r="BA635" s="34">
        <f t="shared" si="602"/>
        <v>-6.7450839680738284E-5</v>
      </c>
      <c r="BB635" s="34">
        <f t="shared" si="603"/>
        <v>-3.4787137142000546E-6</v>
      </c>
      <c r="BC635" s="34">
        <f t="shared" si="604"/>
        <v>1.5428961492203186E-5</v>
      </c>
      <c r="BD635" s="34">
        <f t="shared" si="605"/>
        <v>-2.5533664609334039E-6</v>
      </c>
      <c r="BE635" s="34">
        <f t="shared" si="606"/>
        <v>-4.4595942044090009E-5</v>
      </c>
      <c r="BF635" s="34">
        <f t="shared" si="607"/>
        <v>4.7512675640515312E-6</v>
      </c>
      <c r="BG635" s="53">
        <f t="shared" si="608"/>
        <v>-5.5688565069947904E-3</v>
      </c>
      <c r="BH635" s="32">
        <v>-6.6588399525446818E-6</v>
      </c>
      <c r="BI635" s="33">
        <v>-6.1818911005762089E-6</v>
      </c>
      <c r="BJ635" s="33"/>
      <c r="BK635" s="33">
        <v>-6.7039065860918789E-5</v>
      </c>
      <c r="BL635" s="33">
        <v>-3.0669398943805604E-6</v>
      </c>
      <c r="BM635" s="33">
        <v>1.584073531202268E-5</v>
      </c>
      <c r="BN635" s="33">
        <v>-2.1415926411139097E-6</v>
      </c>
      <c r="BO635" s="33">
        <v>-4.4184168224270515E-5</v>
      </c>
      <c r="BP635" s="33">
        <v>5.1630413838710254E-6</v>
      </c>
      <c r="BQ635" s="35">
        <v>-5.5684447331749709E-3</v>
      </c>
      <c r="BR635" s="32">
        <v>-7.070613772364176E-6</v>
      </c>
      <c r="BS635" s="33">
        <v>-6.5936649203957032E-6</v>
      </c>
      <c r="BT635" s="33"/>
      <c r="BU635" s="33">
        <v>-6.7450839680738284E-5</v>
      </c>
      <c r="BV635" s="33">
        <v>-3.4787137142000546E-6</v>
      </c>
      <c r="BW635" s="33">
        <v>1.5428961492203186E-5</v>
      </c>
      <c r="BX635" s="33">
        <v>-2.5533664609334039E-6</v>
      </c>
      <c r="BY635" s="33">
        <v>-4.4595942044090009E-5</v>
      </c>
      <c r="BZ635" s="33">
        <v>4.7512675640515312E-6</v>
      </c>
      <c r="CA635" s="35">
        <v>-5.5688565069947904E-3</v>
      </c>
      <c r="CB635" s="52">
        <v>-7.070613772364176E-6</v>
      </c>
      <c r="CC635" s="34">
        <v>-6.5936649203957032E-6</v>
      </c>
      <c r="CD635" s="34"/>
      <c r="CE635" s="34">
        <v>-6.7450839680738284E-5</v>
      </c>
      <c r="CF635" s="34">
        <v>-3.4787137142000546E-6</v>
      </c>
      <c r="CG635" s="34">
        <v>1.5428961492203186E-5</v>
      </c>
      <c r="CH635" s="34">
        <v>-2.5533664609334039E-6</v>
      </c>
      <c r="CI635" s="34">
        <v>-4.4595942044090009E-5</v>
      </c>
      <c r="CJ635" s="34">
        <v>4.7512675640515312E-6</v>
      </c>
      <c r="CK635" s="53">
        <v>-5.5688565069947904E-3</v>
      </c>
      <c r="CL635" s="33">
        <v>0</v>
      </c>
      <c r="CM635" s="33">
        <f t="shared" si="621"/>
        <v>3.0659742613561303E-3</v>
      </c>
      <c r="CN635" s="33">
        <f t="shared" si="566"/>
        <v>1.5302409707118603E-3</v>
      </c>
      <c r="CO635" s="33">
        <f t="shared" si="567"/>
        <v>1.2452204625801322E-3</v>
      </c>
      <c r="CP635" s="33">
        <f t="shared" si="568"/>
        <v>1.2931713318979909E-3</v>
      </c>
      <c r="CQ635" s="33"/>
      <c r="CR635" s="33">
        <f t="shared" si="569"/>
        <v>1.1238038846350662E-3</v>
      </c>
      <c r="CS635" s="33">
        <f t="shared" si="570"/>
        <v>2.5810212017445266E-3</v>
      </c>
      <c r="CT635" s="33">
        <f t="shared" si="571"/>
        <v>2.7436924134716101E-3</v>
      </c>
      <c r="CU635" s="33">
        <f t="shared" si="572"/>
        <v>1.0757620407364499E-3</v>
      </c>
      <c r="CV635" s="33">
        <f t="shared" si="573"/>
        <v>5.6299396036041394E-4</v>
      </c>
      <c r="CW635" s="33">
        <f t="shared" si="574"/>
        <v>2.1309122442092487E-3</v>
      </c>
      <c r="CX635" s="35">
        <f t="shared" si="575"/>
        <v>-1.2803795910906191E-3</v>
      </c>
    </row>
    <row r="636" spans="1:102" x14ac:dyDescent="0.3">
      <c r="A636" s="21">
        <v>43291</v>
      </c>
      <c r="B636" s="22">
        <v>2793.84</v>
      </c>
      <c r="C636" s="23">
        <v>4917.78</v>
      </c>
      <c r="D636" s="23">
        <v>5503.0460000000003</v>
      </c>
      <c r="E636" s="23">
        <f t="shared" si="609"/>
        <v>4882.7485925504943</v>
      </c>
      <c r="F636" s="23">
        <f>VLOOKUP($A636,Data!S$7:T$800,2,0)</f>
        <v>271.09833800000001</v>
      </c>
      <c r="G636" s="23">
        <f>VLOOKUP($A636,Data!V$7:Y$800,4,0)</f>
        <v>26.739073395371349</v>
      </c>
      <c r="H636" s="23" t="e">
        <f>VLOOKUP($A636,Data!P$7:Q$800,2,0)</f>
        <v>#N/A</v>
      </c>
      <c r="I636" s="23">
        <f>VLOOKUP($A636,Data!K$7:N$800,4,0)</f>
        <v>50.944745164614034</v>
      </c>
      <c r="J636" s="23">
        <f>VLOOKUP($A636,Data!AA$7:AB$800,2,0)</f>
        <v>496.56709999999998</v>
      </c>
      <c r="K636" s="23">
        <f>VLOOKUP($A636,Data!AD$7:AE$800,2,0)</f>
        <v>50.163699999999999</v>
      </c>
      <c r="L636" s="23">
        <f>VLOOKUP($A636,Data!AL$7:AO$800,4,0)</f>
        <v>268.5657384670115</v>
      </c>
      <c r="M636" s="23">
        <f>VLOOKUP($A636,Data!AG$7:AJ$800,4,0)</f>
        <v>27.078827180288815</v>
      </c>
      <c r="N636" s="23">
        <f>VLOOKUP($A636,Data!AQ$7:AU$800,5,0)</f>
        <v>27.258492729568655</v>
      </c>
      <c r="O636" s="24">
        <f>VLOOKUP($A636,Data!AQ$7:AW$800,7,0)</f>
        <v>27.302448662556937</v>
      </c>
      <c r="P636" s="32">
        <f t="shared" si="576"/>
        <v>3.4732074550045677E-3</v>
      </c>
      <c r="Q636" s="33">
        <f t="shared" si="563"/>
        <v>3.4872640383292186E-3</v>
      </c>
      <c r="R636" s="33">
        <f t="shared" si="564"/>
        <v>3.4933238072469841E-3</v>
      </c>
      <c r="S636" s="34">
        <f t="shared" si="577"/>
        <v>3.4903063544106218E-3</v>
      </c>
      <c r="T636" s="33">
        <f t="shared" si="578"/>
        <v>3.4874827753796911E-3</v>
      </c>
      <c r="U636" s="33">
        <f t="shared" si="610"/>
        <v>3.4878725741089855E-3</v>
      </c>
      <c r="V636" s="33" t="e">
        <f t="shared" si="611"/>
        <v>#N/A</v>
      </c>
      <c r="W636" s="33">
        <f t="shared" si="612"/>
        <v>3.5937204463780681E-3</v>
      </c>
      <c r="X636" s="33">
        <f t="shared" si="613"/>
        <v>3.4910302247435077E-3</v>
      </c>
      <c r="Y636" s="33">
        <f t="shared" si="614"/>
        <v>3.5007911788063062E-3</v>
      </c>
      <c r="Z636" s="33">
        <f t="shared" si="615"/>
        <v>3.4746204522531077E-3</v>
      </c>
      <c r="AA636" s="33">
        <f t="shared" si="616"/>
        <v>3.4749076030977655E-3</v>
      </c>
      <c r="AB636" s="33">
        <f t="shared" si="617"/>
        <v>3.5001372258831598E-3</v>
      </c>
      <c r="AC636" s="35">
        <f t="shared" si="618"/>
        <v>6.0679859583225859E-3</v>
      </c>
      <c r="AD636" s="32">
        <f t="shared" si="579"/>
        <v>2.1873705047248393E-7</v>
      </c>
      <c r="AE636" s="33">
        <f t="shared" si="580"/>
        <v>6.0853577976693884E-7</v>
      </c>
      <c r="AF636" s="33" t="e">
        <f t="shared" si="581"/>
        <v>#N/A</v>
      </c>
      <c r="AG636" s="33">
        <f t="shared" si="582"/>
        <v>1.0645640804884948E-4</v>
      </c>
      <c r="AH636" s="33">
        <f t="shared" si="583"/>
        <v>3.7661864142890522E-6</v>
      </c>
      <c r="AI636" s="33">
        <f t="shared" si="584"/>
        <v>1.3527140477087585E-5</v>
      </c>
      <c r="AJ636" s="33">
        <f t="shared" si="585"/>
        <v>-1.2643586076110935E-5</v>
      </c>
      <c r="AK636" s="33">
        <f t="shared" si="586"/>
        <v>-1.2356435231453133E-5</v>
      </c>
      <c r="AL636" s="33">
        <f t="shared" si="587"/>
        <v>1.2873187553941179E-5</v>
      </c>
      <c r="AM636" s="35">
        <f t="shared" si="588"/>
        <v>2.5807219199933673E-3</v>
      </c>
      <c r="AN636" s="52">
        <f t="shared" si="589"/>
        <v>-5.8410318672930117E-6</v>
      </c>
      <c r="AO636" s="34">
        <f t="shared" si="590"/>
        <v>-5.4512331379985568E-6</v>
      </c>
      <c r="AP636" s="34" t="e">
        <f t="shared" si="591"/>
        <v>#N/A</v>
      </c>
      <c r="AQ636" s="34">
        <f t="shared" si="592"/>
        <v>1.0039663913108399E-4</v>
      </c>
      <c r="AR636" s="34">
        <f t="shared" si="593"/>
        <v>-2.2935825034764434E-6</v>
      </c>
      <c r="AS636" s="34">
        <f t="shared" si="594"/>
        <v>7.4673715593220891E-6</v>
      </c>
      <c r="AT636" s="34">
        <f t="shared" si="595"/>
        <v>-1.8703354993876431E-5</v>
      </c>
      <c r="AU636" s="34">
        <f t="shared" si="596"/>
        <v>-1.8416204149218629E-5</v>
      </c>
      <c r="AV636" s="34">
        <f t="shared" si="597"/>
        <v>6.8134186361756832E-6</v>
      </c>
      <c r="AW636" s="53">
        <f t="shared" si="598"/>
        <v>2.5746621510756018E-3</v>
      </c>
      <c r="AX636" s="52">
        <f t="shared" si="599"/>
        <v>-2.8235790310304765E-6</v>
      </c>
      <c r="AY636" s="34">
        <f t="shared" si="600"/>
        <v>-2.4337803017360216E-6</v>
      </c>
      <c r="AZ636" s="34" t="e">
        <f t="shared" si="601"/>
        <v>#N/A</v>
      </c>
      <c r="BA636" s="34">
        <f t="shared" si="602"/>
        <v>1.0341409196734652E-4</v>
      </c>
      <c r="BB636" s="34">
        <f t="shared" si="603"/>
        <v>7.2387033278609181E-7</v>
      </c>
      <c r="BC636" s="34">
        <f t="shared" si="604"/>
        <v>1.0484824395584624E-5</v>
      </c>
      <c r="BD636" s="34">
        <f t="shared" si="605"/>
        <v>-1.5685902157613896E-5</v>
      </c>
      <c r="BE636" s="34">
        <f t="shared" si="606"/>
        <v>-1.5398751312956094E-5</v>
      </c>
      <c r="BF636" s="34">
        <f t="shared" si="607"/>
        <v>9.8308714724382185E-6</v>
      </c>
      <c r="BG636" s="53">
        <f t="shared" si="608"/>
        <v>2.5776796039118643E-3</v>
      </c>
      <c r="BH636" s="32">
        <v>2.1873705047248393E-7</v>
      </c>
      <c r="BI636" s="33">
        <v>6.0853577976693884E-7</v>
      </c>
      <c r="BJ636" s="33"/>
      <c r="BK636" s="33">
        <v>1.0645640804884948E-4</v>
      </c>
      <c r="BL636" s="33">
        <v>3.7661864142890522E-6</v>
      </c>
      <c r="BM636" s="33">
        <v>1.3527140477087585E-5</v>
      </c>
      <c r="BN636" s="33">
        <v>-1.2643586076110935E-5</v>
      </c>
      <c r="BO636" s="33">
        <v>-1.2356435231453133E-5</v>
      </c>
      <c r="BP636" s="33">
        <v>1.2873187553941179E-5</v>
      </c>
      <c r="BQ636" s="35">
        <v>2.5807219199933673E-3</v>
      </c>
      <c r="BR636" s="32">
        <v>-5.8410318672930117E-6</v>
      </c>
      <c r="BS636" s="33">
        <v>-5.4512331379985568E-6</v>
      </c>
      <c r="BT636" s="33"/>
      <c r="BU636" s="33">
        <v>1.0039663913108399E-4</v>
      </c>
      <c r="BV636" s="33">
        <v>-2.2935825034764434E-6</v>
      </c>
      <c r="BW636" s="33">
        <v>7.4673715593220891E-6</v>
      </c>
      <c r="BX636" s="33">
        <v>-1.8703354993876431E-5</v>
      </c>
      <c r="BY636" s="33">
        <v>-1.8416204149218629E-5</v>
      </c>
      <c r="BZ636" s="33">
        <v>6.8134186361756832E-6</v>
      </c>
      <c r="CA636" s="35">
        <v>2.5746621510756018E-3</v>
      </c>
      <c r="CB636" s="52">
        <v>-2.8235790310304765E-6</v>
      </c>
      <c r="CC636" s="34">
        <v>-2.4337803017360216E-6</v>
      </c>
      <c r="CD636" s="34"/>
      <c r="CE636" s="34">
        <v>1.0341409196734652E-4</v>
      </c>
      <c r="CF636" s="34">
        <v>7.2387033278609181E-7</v>
      </c>
      <c r="CG636" s="34">
        <v>1.0484824395584624E-5</v>
      </c>
      <c r="CH636" s="34">
        <v>-1.5685902157613896E-5</v>
      </c>
      <c r="CI636" s="34">
        <v>-1.5398751312956094E-5</v>
      </c>
      <c r="CJ636" s="34">
        <v>9.8308714724382185E-6</v>
      </c>
      <c r="CK636" s="53">
        <v>2.5776796039118643E-3</v>
      </c>
      <c r="CL636" s="33">
        <v>0</v>
      </c>
      <c r="CM636" s="33">
        <f t="shared" si="621"/>
        <v>3.0655582739285148E-3</v>
      </c>
      <c r="CN636" s="33">
        <f t="shared" si="566"/>
        <v>1.5298256201772276E-3</v>
      </c>
      <c r="CO636" s="33">
        <f t="shared" si="567"/>
        <v>1.2519352783355586E-3</v>
      </c>
      <c r="CP636" s="33">
        <f t="shared" si="568"/>
        <v>1.2994054850077319E-3</v>
      </c>
      <c r="CQ636" s="33"/>
      <c r="CR636" s="33">
        <f t="shared" si="569"/>
        <v>1.1914024098691467E-3</v>
      </c>
      <c r="CS636" s="33">
        <f t="shared" si="570"/>
        <v>2.5841180379884143E-3</v>
      </c>
      <c r="CT636" s="33">
        <f t="shared" si="571"/>
        <v>2.7276949729899691E-3</v>
      </c>
      <c r="CU636" s="33">
        <f t="shared" si="572"/>
        <v>1.077921260787873E-3</v>
      </c>
      <c r="CV636" s="33">
        <f t="shared" si="573"/>
        <v>6.075208749167782E-4</v>
      </c>
      <c r="CW636" s="33">
        <f t="shared" si="574"/>
        <v>2.125701257538859E-3</v>
      </c>
      <c r="CX636" s="35">
        <f t="shared" si="575"/>
        <v>4.3522621780214266E-3</v>
      </c>
    </row>
    <row r="637" spans="1:102" x14ac:dyDescent="0.3">
      <c r="A637" s="21">
        <v>43290</v>
      </c>
      <c r="B637" s="22">
        <v>2784.17</v>
      </c>
      <c r="C637" s="23">
        <v>4900.6899999999996</v>
      </c>
      <c r="D637" s="23">
        <v>5483.8890000000001</v>
      </c>
      <c r="E637" s="23">
        <f t="shared" si="609"/>
        <v>4865.7655800274515</v>
      </c>
      <c r="F637" s="23">
        <f>VLOOKUP($A637,Data!S$7:T$800,2,0)</f>
        <v>270.15617300000002</v>
      </c>
      <c r="G637" s="23">
        <f>VLOOKUP($A637,Data!V$7:Y$800,4,0)</f>
        <v>26.646135071648942</v>
      </c>
      <c r="H637" s="23" t="e">
        <f>VLOOKUP($A637,Data!P$7:Q$800,2,0)</f>
        <v>#N/A</v>
      </c>
      <c r="I637" s="23">
        <f>VLOOKUP($A637,Data!K$7:N$800,4,0)</f>
        <v>50.762319578837989</v>
      </c>
      <c r="J637" s="23">
        <f>VLOOKUP($A637,Data!AA$7:AB$800,2,0)</f>
        <v>494.83960000000002</v>
      </c>
      <c r="K637" s="23">
        <f>VLOOKUP($A637,Data!AD$7:AE$800,2,0)</f>
        <v>49.988700000000001</v>
      </c>
      <c r="L637" s="23">
        <f>VLOOKUP($A637,Data!AL$7:AO$800,4,0)</f>
        <v>267.63580562303844</v>
      </c>
      <c r="M637" s="23">
        <f>VLOOKUP($A637,Data!AG$7:AJ$800,4,0)</f>
        <v>26.985056601932733</v>
      </c>
      <c r="N637" s="23">
        <f>VLOOKUP($A637,Data!AQ$7:AU$800,5,0)</f>
        <v>27.163417042396375</v>
      </c>
      <c r="O637" s="24">
        <f>VLOOKUP($A637,Data!AQ$7:AW$800,7,0)</f>
        <v>27.137777012703761</v>
      </c>
      <c r="P637" s="32">
        <f t="shared" si="576"/>
        <v>8.8230391837147426E-3</v>
      </c>
      <c r="Q637" s="33">
        <f t="shared" si="563"/>
        <v>9.0264265933679422E-3</v>
      </c>
      <c r="R637" s="33">
        <f t="shared" si="564"/>
        <v>9.114416091100308E-3</v>
      </c>
      <c r="S637" s="34">
        <f t="shared" si="577"/>
        <v>9.0707095549924736E-3</v>
      </c>
      <c r="T637" s="33">
        <f t="shared" si="578"/>
        <v>9.0657791682420275E-3</v>
      </c>
      <c r="U637" s="33">
        <f t="shared" si="610"/>
        <v>9.0661578937121234E-3</v>
      </c>
      <c r="V637" s="33" t="e">
        <f t="shared" si="611"/>
        <v>#N/A</v>
      </c>
      <c r="W637" s="33">
        <f t="shared" si="612"/>
        <v>8.969465648854813E-3</v>
      </c>
      <c r="X637" s="33">
        <f t="shared" si="613"/>
        <v>9.1093996687416912E-3</v>
      </c>
      <c r="Y637" s="33">
        <f t="shared" si="614"/>
        <v>9.0308490088069071E-3</v>
      </c>
      <c r="Z637" s="33">
        <f t="shared" si="615"/>
        <v>9.0764004897905259E-3</v>
      </c>
      <c r="AA637" s="33">
        <f t="shared" si="616"/>
        <v>9.0336640642139088E-3</v>
      </c>
      <c r="AB637" s="33">
        <f t="shared" si="617"/>
        <v>9.0633270428621682E-3</v>
      </c>
      <c r="AC637" s="35">
        <f t="shared" si="618"/>
        <v>9.0634892155652125E-3</v>
      </c>
      <c r="AD637" s="32">
        <f t="shared" si="579"/>
        <v>3.9352574874085278E-5</v>
      </c>
      <c r="AE637" s="33">
        <f t="shared" si="580"/>
        <v>3.9731300344181264E-5</v>
      </c>
      <c r="AF637" s="33" t="e">
        <f t="shared" si="581"/>
        <v>#N/A</v>
      </c>
      <c r="AG637" s="33">
        <f t="shared" si="582"/>
        <v>-5.6960944513129164E-5</v>
      </c>
      <c r="AH637" s="33">
        <f t="shared" si="583"/>
        <v>8.2973075373748983E-5</v>
      </c>
      <c r="AI637" s="33">
        <f t="shared" si="584"/>
        <v>4.4224154389649328E-6</v>
      </c>
      <c r="AJ637" s="33">
        <f t="shared" si="585"/>
        <v>4.9973896422583763E-5</v>
      </c>
      <c r="AK637" s="33">
        <f t="shared" si="586"/>
        <v>7.2374708459665982E-6</v>
      </c>
      <c r="AL637" s="33">
        <f t="shared" si="587"/>
        <v>3.6900449494225995E-5</v>
      </c>
      <c r="AM637" s="35">
        <f t="shared" si="588"/>
        <v>3.7062622197270301E-5</v>
      </c>
      <c r="AN637" s="52">
        <f t="shared" si="589"/>
        <v>-4.8636922858280585E-5</v>
      </c>
      <c r="AO637" s="34">
        <f t="shared" si="590"/>
        <v>-4.8258197388184598E-5</v>
      </c>
      <c r="AP637" s="34" t="e">
        <f t="shared" si="591"/>
        <v>#N/A</v>
      </c>
      <c r="AQ637" s="34">
        <f t="shared" si="592"/>
        <v>-1.4495044224549503E-4</v>
      </c>
      <c r="AR637" s="34">
        <f t="shared" si="593"/>
        <v>-5.0164223586168788E-6</v>
      </c>
      <c r="AS637" s="34">
        <f t="shared" si="594"/>
        <v>-8.3567082293400929E-5</v>
      </c>
      <c r="AT637" s="34">
        <f t="shared" si="595"/>
        <v>-3.8015601309782099E-5</v>
      </c>
      <c r="AU637" s="34">
        <f t="shared" si="596"/>
        <v>-8.0752026886399264E-5</v>
      </c>
      <c r="AV637" s="34">
        <f t="shared" si="597"/>
        <v>-5.1089048238139867E-5</v>
      </c>
      <c r="AW637" s="53">
        <f t="shared" si="598"/>
        <v>-5.0926875535095562E-5</v>
      </c>
      <c r="AX637" s="52">
        <f t="shared" si="599"/>
        <v>-4.9303867504235654E-6</v>
      </c>
      <c r="AY637" s="34">
        <f t="shared" si="600"/>
        <v>-4.5516612803275791E-6</v>
      </c>
      <c r="AZ637" s="34" t="e">
        <f t="shared" si="601"/>
        <v>#N/A</v>
      </c>
      <c r="BA637" s="34">
        <f t="shared" si="602"/>
        <v>-1.0124390613763801E-4</v>
      </c>
      <c r="BB637" s="34">
        <f t="shared" si="603"/>
        <v>3.869011374924014E-5</v>
      </c>
      <c r="BC637" s="34">
        <f t="shared" si="604"/>
        <v>-3.986054618554391E-5</v>
      </c>
      <c r="BD637" s="34">
        <f t="shared" si="605"/>
        <v>5.6909347980749203E-6</v>
      </c>
      <c r="BE637" s="34">
        <f t="shared" si="606"/>
        <v>-3.7045490778542245E-5</v>
      </c>
      <c r="BF637" s="34">
        <f t="shared" si="607"/>
        <v>-7.3825121302828478E-6</v>
      </c>
      <c r="BG637" s="53">
        <f t="shared" si="608"/>
        <v>-7.2203394272385424E-6</v>
      </c>
      <c r="BH637" s="32">
        <v>3.9352574874085278E-5</v>
      </c>
      <c r="BI637" s="33">
        <v>3.9731300344181264E-5</v>
      </c>
      <c r="BJ637" s="33"/>
      <c r="BK637" s="33">
        <v>-5.6960944513129164E-5</v>
      </c>
      <c r="BL637" s="33">
        <v>8.2973075373748983E-5</v>
      </c>
      <c r="BM637" s="33">
        <v>4.4224154389649328E-6</v>
      </c>
      <c r="BN637" s="33">
        <v>4.9973896422583763E-5</v>
      </c>
      <c r="BO637" s="33">
        <v>7.2374708459665982E-6</v>
      </c>
      <c r="BP637" s="33">
        <v>3.6900449494225995E-5</v>
      </c>
      <c r="BQ637" s="35">
        <v>3.7062622197270301E-5</v>
      </c>
      <c r="BR637" s="32">
        <v>-4.8636922858280585E-5</v>
      </c>
      <c r="BS637" s="33">
        <v>-4.8258197388184598E-5</v>
      </c>
      <c r="BT637" s="33"/>
      <c r="BU637" s="33">
        <v>-1.4495044224549503E-4</v>
      </c>
      <c r="BV637" s="33">
        <v>-5.0164223586168788E-6</v>
      </c>
      <c r="BW637" s="33">
        <v>-8.3567082293400929E-5</v>
      </c>
      <c r="BX637" s="33">
        <v>-3.8015601309782099E-5</v>
      </c>
      <c r="BY637" s="33">
        <v>-8.0752026886399264E-5</v>
      </c>
      <c r="BZ637" s="33">
        <v>-5.1089048238139867E-5</v>
      </c>
      <c r="CA637" s="35">
        <v>-5.0926875535095562E-5</v>
      </c>
      <c r="CB637" s="52">
        <v>-4.9303867504235654E-6</v>
      </c>
      <c r="CC637" s="34">
        <v>-4.5516612803275791E-6</v>
      </c>
      <c r="CD637" s="34"/>
      <c r="CE637" s="34">
        <v>-1.0124390613763801E-4</v>
      </c>
      <c r="CF637" s="34">
        <v>3.869011374924014E-5</v>
      </c>
      <c r="CG637" s="34">
        <v>-3.986054618554391E-5</v>
      </c>
      <c r="CH637" s="34">
        <v>5.6909347980749203E-6</v>
      </c>
      <c r="CI637" s="34">
        <v>-3.7045490778542245E-5</v>
      </c>
      <c r="CJ637" s="34">
        <v>-7.3825121302828478E-6</v>
      </c>
      <c r="CK637" s="53">
        <v>-7.2203394272385424E-6</v>
      </c>
      <c r="CL637" s="33">
        <v>0</v>
      </c>
      <c r="CM637" s="33">
        <f t="shared" si="621"/>
        <v>3.0595010881473428E-3</v>
      </c>
      <c r="CN637" s="33">
        <f t="shared" si="566"/>
        <v>1.5267892477526246E-3</v>
      </c>
      <c r="CO637" s="33">
        <f t="shared" si="567"/>
        <v>1.2517170285826218E-3</v>
      </c>
      <c r="CP637" s="33">
        <f t="shared" si="568"/>
        <v>1.2987982763597028E-3</v>
      </c>
      <c r="CQ637" s="33"/>
      <c r="CR637" s="33">
        <f t="shared" si="569"/>
        <v>1.0852008281947434E-3</v>
      </c>
      <c r="CS637" s="33">
        <f t="shared" si="570"/>
        <v>2.5803552552920994E-3</v>
      </c>
      <c r="CT637" s="33">
        <f t="shared" si="571"/>
        <v>2.7141782538111503E-3</v>
      </c>
      <c r="CU637" s="33">
        <f t="shared" si="572"/>
        <v>1.0905346489180623E-3</v>
      </c>
      <c r="CV637" s="33">
        <f t="shared" si="573"/>
        <v>6.1984200216169683E-4</v>
      </c>
      <c r="CW637" s="33">
        <f t="shared" si="574"/>
        <v>2.1128457016439395E-3</v>
      </c>
      <c r="CX637" s="35">
        <f t="shared" si="575"/>
        <v>1.7759413581828198E-3</v>
      </c>
    </row>
    <row r="638" spans="1:102" x14ac:dyDescent="0.3">
      <c r="A638" s="21">
        <v>43287</v>
      </c>
      <c r="B638" s="22">
        <v>2759.82</v>
      </c>
      <c r="C638" s="23">
        <v>4856.8500000000004</v>
      </c>
      <c r="D638" s="23">
        <v>5434.3580000000002</v>
      </c>
      <c r="E638" s="23">
        <f t="shared" si="609"/>
        <v>4822.02637927454</v>
      </c>
      <c r="F638" s="23">
        <f>VLOOKUP($A638,Data!S$7:T$800,2,0)</f>
        <v>267.72900099999998</v>
      </c>
      <c r="G638" s="23">
        <f>VLOOKUP($A638,Data!V$7:Y$800,4,0)</f>
        <v>26.406727510581778</v>
      </c>
      <c r="H638" s="23" t="e">
        <f>VLOOKUP($A638,Data!P$7:Q$800,2,0)</f>
        <v>#N/A</v>
      </c>
      <c r="I638" s="23">
        <f>VLOOKUP($A638,Data!K$7:N$800,4,0)</f>
        <v>50.311056287707792</v>
      </c>
      <c r="J638" s="23">
        <f>VLOOKUP($A638,Data!AA$7:AB$800,2,0)</f>
        <v>490.37259999999998</v>
      </c>
      <c r="K638" s="23">
        <f>VLOOKUP($A638,Data!AD$7:AE$800,2,0)</f>
        <v>49.5413</v>
      </c>
      <c r="L638" s="23">
        <f>VLOOKUP($A638,Data!AL$7:AO$800,4,0)</f>
        <v>265.22848566583468</v>
      </c>
      <c r="M638" s="23">
        <f>VLOOKUP($A638,Data!AG$7:AJ$800,4,0)</f>
        <v>26.743465122106603</v>
      </c>
      <c r="N638" s="23">
        <f>VLOOKUP($A638,Data!AQ$7:AU$800,5,0)</f>
        <v>26.919437377633038</v>
      </c>
      <c r="O638" s="24">
        <f>VLOOKUP($A638,Data!AQ$7:AW$800,7,0)</f>
        <v>26.894023322358407</v>
      </c>
      <c r="P638" s="32">
        <f t="shared" si="576"/>
        <v>8.4812962022355887E-3</v>
      </c>
      <c r="Q638" s="33">
        <f t="shared" si="563"/>
        <v>8.5303077181841935E-3</v>
      </c>
      <c r="R638" s="33">
        <f t="shared" si="564"/>
        <v>8.5522716356771777E-3</v>
      </c>
      <c r="S638" s="34">
        <f t="shared" si="577"/>
        <v>8.5416253206609394E-3</v>
      </c>
      <c r="T638" s="33">
        <f t="shared" si="578"/>
        <v>8.5406606665510143E-3</v>
      </c>
      <c r="U638" s="33">
        <f t="shared" si="610"/>
        <v>8.5407466685520905E-3</v>
      </c>
      <c r="V638" s="33" t="e">
        <f t="shared" si="611"/>
        <v>#N/A</v>
      </c>
      <c r="W638" s="33">
        <f t="shared" si="612"/>
        <v>8.6621751684310411E-3</v>
      </c>
      <c r="X638" s="33">
        <f t="shared" si="613"/>
        <v>8.5488753969429343E-3</v>
      </c>
      <c r="Y638" s="33">
        <f t="shared" si="614"/>
        <v>8.5441027979544781E-3</v>
      </c>
      <c r="Z638" s="33">
        <f t="shared" si="615"/>
        <v>8.5209492810722764E-3</v>
      </c>
      <c r="AA638" s="33">
        <f t="shared" si="616"/>
        <v>8.5670036161313856E-3</v>
      </c>
      <c r="AB638" s="33">
        <f t="shared" si="617"/>
        <v>8.5402560350771317E-3</v>
      </c>
      <c r="AC638" s="35">
        <f t="shared" si="618"/>
        <v>8.7086151596693639E-3</v>
      </c>
      <c r="AD638" s="32">
        <f t="shared" si="579"/>
        <v>1.0352948366820769E-5</v>
      </c>
      <c r="AE638" s="33">
        <f t="shared" si="580"/>
        <v>1.0438950367896993E-5</v>
      </c>
      <c r="AF638" s="33" t="e">
        <f t="shared" si="581"/>
        <v>#N/A</v>
      </c>
      <c r="AG638" s="33">
        <f t="shared" si="582"/>
        <v>1.3186745024684754E-4</v>
      </c>
      <c r="AH638" s="33">
        <f t="shared" si="583"/>
        <v>1.8567678758740769E-5</v>
      </c>
      <c r="AI638" s="33">
        <f t="shared" si="584"/>
        <v>1.3795079770284602E-5</v>
      </c>
      <c r="AJ638" s="33">
        <f t="shared" si="585"/>
        <v>-9.3584371119170839E-6</v>
      </c>
      <c r="AK638" s="33">
        <f t="shared" si="586"/>
        <v>3.669589794719208E-5</v>
      </c>
      <c r="AL638" s="33">
        <f t="shared" si="587"/>
        <v>9.9483168929381804E-6</v>
      </c>
      <c r="AM638" s="35">
        <f t="shared" si="588"/>
        <v>1.7830744148517041E-4</v>
      </c>
      <c r="AN638" s="52">
        <f t="shared" si="589"/>
        <v>-1.161096912616344E-5</v>
      </c>
      <c r="AO638" s="34">
        <f t="shared" si="590"/>
        <v>-1.1524967125087215E-5</v>
      </c>
      <c r="AP638" s="34" t="e">
        <f t="shared" si="591"/>
        <v>#N/A</v>
      </c>
      <c r="AQ638" s="34">
        <f t="shared" si="592"/>
        <v>1.0990353275386333E-4</v>
      </c>
      <c r="AR638" s="34">
        <f t="shared" si="593"/>
        <v>-3.3962387342434397E-6</v>
      </c>
      <c r="AS638" s="34">
        <f t="shared" si="594"/>
        <v>-8.1688377226996067E-6</v>
      </c>
      <c r="AT638" s="34">
        <f t="shared" si="595"/>
        <v>-3.1322354604901292E-5</v>
      </c>
      <c r="AU638" s="34">
        <f t="shared" si="596"/>
        <v>1.4731980454207871E-5</v>
      </c>
      <c r="AV638" s="34">
        <f t="shared" si="597"/>
        <v>-1.2015600600046028E-5</v>
      </c>
      <c r="AW638" s="53">
        <f t="shared" si="598"/>
        <v>1.5634352399218621E-4</v>
      </c>
      <c r="AX638" s="52">
        <f t="shared" si="599"/>
        <v>-9.6465410992507827E-7</v>
      </c>
      <c r="AY638" s="34">
        <f t="shared" si="600"/>
        <v>-8.7865210884885414E-7</v>
      </c>
      <c r="AZ638" s="34" t="e">
        <f t="shared" si="601"/>
        <v>#N/A</v>
      </c>
      <c r="BA638" s="34">
        <f t="shared" si="602"/>
        <v>1.2054984777010169E-4</v>
      </c>
      <c r="BB638" s="34">
        <f t="shared" si="603"/>
        <v>7.2500762819949216E-6</v>
      </c>
      <c r="BC638" s="34">
        <f t="shared" si="604"/>
        <v>2.4774772935387546E-6</v>
      </c>
      <c r="BD638" s="34">
        <f t="shared" si="605"/>
        <v>-2.0676039588662931E-5</v>
      </c>
      <c r="BE638" s="34">
        <f t="shared" si="606"/>
        <v>2.5378295470446233E-5</v>
      </c>
      <c r="BF638" s="34">
        <f t="shared" si="607"/>
        <v>-1.3692855838076667E-6</v>
      </c>
      <c r="BG638" s="53">
        <f t="shared" si="608"/>
        <v>1.6698983900842457E-4</v>
      </c>
      <c r="BH638" s="32">
        <v>1.0352948366820769E-5</v>
      </c>
      <c r="BI638" s="33">
        <v>1.0438950367896993E-5</v>
      </c>
      <c r="BJ638" s="33"/>
      <c r="BK638" s="33">
        <v>1.3186745024684754E-4</v>
      </c>
      <c r="BL638" s="33">
        <v>1.8567678758740769E-5</v>
      </c>
      <c r="BM638" s="33">
        <v>1.3795079770284602E-5</v>
      </c>
      <c r="BN638" s="33">
        <v>-9.3584371119170839E-6</v>
      </c>
      <c r="BO638" s="33">
        <v>3.669589794719208E-5</v>
      </c>
      <c r="BP638" s="33">
        <v>9.9483168929381804E-6</v>
      </c>
      <c r="BQ638" s="35">
        <v>1.7830744148517041E-4</v>
      </c>
      <c r="BR638" s="32">
        <v>-1.161096912616344E-5</v>
      </c>
      <c r="BS638" s="33">
        <v>-1.1524967125087215E-5</v>
      </c>
      <c r="BT638" s="33"/>
      <c r="BU638" s="33">
        <v>1.0990353275386333E-4</v>
      </c>
      <c r="BV638" s="33">
        <v>-3.3962387342434397E-6</v>
      </c>
      <c r="BW638" s="33">
        <v>-8.1688377226996067E-6</v>
      </c>
      <c r="BX638" s="33">
        <v>-3.1322354604901292E-5</v>
      </c>
      <c r="BY638" s="33">
        <v>1.4731980454207871E-5</v>
      </c>
      <c r="BZ638" s="33">
        <v>-1.2015600600046028E-5</v>
      </c>
      <c r="CA638" s="35">
        <v>1.5634352399218621E-4</v>
      </c>
      <c r="CB638" s="52">
        <v>-9.6465410992507827E-7</v>
      </c>
      <c r="CC638" s="34">
        <v>-8.7865210884885414E-7</v>
      </c>
      <c r="CD638" s="34"/>
      <c r="CE638" s="34">
        <v>1.2054984777010169E-4</v>
      </c>
      <c r="CF638" s="34">
        <v>7.2500762819949216E-6</v>
      </c>
      <c r="CG638" s="34">
        <v>2.4774772935387546E-6</v>
      </c>
      <c r="CH638" s="34">
        <v>-2.0676039588662931E-5</v>
      </c>
      <c r="CI638" s="34">
        <v>2.5378295470446233E-5</v>
      </c>
      <c r="CJ638" s="34">
        <v>-1.3692855838076667E-6</v>
      </c>
      <c r="CK638" s="53">
        <v>1.6698983900842457E-4</v>
      </c>
      <c r="CL638" s="33">
        <v>0</v>
      </c>
      <c r="CM638" s="33">
        <f t="shared" si="621"/>
        <v>2.9720395473258332E-3</v>
      </c>
      <c r="CN638" s="33">
        <f t="shared" si="566"/>
        <v>1.4828373502746572E-3</v>
      </c>
      <c r="CO638" s="33">
        <f t="shared" si="567"/>
        <v>1.2126691944618351E-3</v>
      </c>
      <c r="CP638" s="33">
        <f t="shared" si="568"/>
        <v>1.2593728105689816E-3</v>
      </c>
      <c r="CQ638" s="33"/>
      <c r="CR638" s="33">
        <f t="shared" si="569"/>
        <v>1.1417166698715064E-3</v>
      </c>
      <c r="CS638" s="33">
        <f t="shared" si="570"/>
        <v>2.4979190244809324E-3</v>
      </c>
      <c r="CT638" s="33">
        <f t="shared" si="571"/>
        <v>2.7097835232963163E-3</v>
      </c>
      <c r="CU638" s="33">
        <f t="shared" si="572"/>
        <v>1.0409562476554335E-3</v>
      </c>
      <c r="CV638" s="33">
        <f t="shared" si="573"/>
        <v>6.1266488092948101E-4</v>
      </c>
      <c r="CW638" s="33">
        <f t="shared" si="574"/>
        <v>2.0761994243891913E-3</v>
      </c>
      <c r="CX638" s="35">
        <f t="shared" si="575"/>
        <v>1.7391464055978023E-3</v>
      </c>
    </row>
    <row r="639" spans="1:102" x14ac:dyDescent="0.3">
      <c r="A639" s="21">
        <v>43286</v>
      </c>
      <c r="B639" s="22">
        <v>2736.61</v>
      </c>
      <c r="C639" s="23">
        <v>4815.7700000000004</v>
      </c>
      <c r="D639" s="23">
        <v>5388.2759999999998</v>
      </c>
      <c r="E639" s="23">
        <f t="shared" si="609"/>
        <v>4781.1872690345326</v>
      </c>
      <c r="F639" s="23">
        <f>VLOOKUP($A639,Data!S$7:T$800,2,0)</f>
        <v>265.46178200000003</v>
      </c>
      <c r="G639" s="23">
        <f>VLOOKUP($A639,Data!V$7:Y$800,4,0)</f>
        <v>26.183104250184662</v>
      </c>
      <c r="H639" s="23" t="e">
        <f>VLOOKUP($A639,Data!P$7:Q$800,2,0)</f>
        <v>#N/A</v>
      </c>
      <c r="I639" s="23">
        <f>VLOOKUP($A639,Data!K$7:N$800,4,0)</f>
        <v>49.878995689817181</v>
      </c>
      <c r="J639" s="23">
        <f>VLOOKUP($A639,Data!AA$7:AB$800,2,0)</f>
        <v>486.21600000000001</v>
      </c>
      <c r="K639" s="23">
        <f>VLOOKUP($A639,Data!AD$7:AE$800,2,0)</f>
        <v>49.121600000000001</v>
      </c>
      <c r="L639" s="23">
        <f>VLOOKUP($A639,Data!AL$7:AO$800,4,0)</f>
        <v>262.98758181959806</v>
      </c>
      <c r="M639" s="23">
        <f>VLOOKUP($A639,Data!AG$7:AJ$800,4,0)</f>
        <v>26.516299885104488</v>
      </c>
      <c r="N639" s="23">
        <f>VLOOKUP($A639,Data!AQ$7:AU$800,5,0)</f>
        <v>26.691485259559911</v>
      </c>
      <c r="O639" s="24">
        <f>VLOOKUP($A639,Data!AQ$7:AW$800,7,0)</f>
        <v>26.661835656178397</v>
      </c>
      <c r="P639" s="32">
        <f t="shared" si="576"/>
        <v>8.6207532009938692E-3</v>
      </c>
      <c r="Q639" s="33">
        <f t="shared" si="563"/>
        <v>8.7917382378819298E-3</v>
      </c>
      <c r="R639" s="33">
        <f t="shared" si="564"/>
        <v>8.8639927023999032E-3</v>
      </c>
      <c r="S639" s="34">
        <f t="shared" si="577"/>
        <v>8.8275067771889978E-3</v>
      </c>
      <c r="T639" s="33">
        <f t="shared" si="578"/>
        <v>8.8301842792335439E-3</v>
      </c>
      <c r="U639" s="33">
        <f t="shared" si="610"/>
        <v>8.8301298175357257E-3</v>
      </c>
      <c r="V639" s="33" t="e">
        <f t="shared" si="611"/>
        <v>#N/A</v>
      </c>
      <c r="W639" s="33">
        <f t="shared" si="612"/>
        <v>8.7378640776700767E-3</v>
      </c>
      <c r="X639" s="33">
        <f t="shared" si="613"/>
        <v>8.8582391251483816E-3</v>
      </c>
      <c r="Y639" s="33">
        <f t="shared" si="614"/>
        <v>8.8559551780229562E-3</v>
      </c>
      <c r="Z639" s="33">
        <f t="shared" si="615"/>
        <v>8.8081775485768787E-3</v>
      </c>
      <c r="AA639" s="33">
        <f t="shared" si="616"/>
        <v>8.899395119237985E-3</v>
      </c>
      <c r="AB639" s="33">
        <f t="shared" si="617"/>
        <v>8.8154259377055677E-3</v>
      </c>
      <c r="AC639" s="35">
        <f t="shared" si="618"/>
        <v>6.9082614571276402E-3</v>
      </c>
      <c r="AD639" s="32">
        <f t="shared" si="579"/>
        <v>3.8446041351614113E-5</v>
      </c>
      <c r="AE639" s="33">
        <f t="shared" si="580"/>
        <v>3.8391579653795915E-5</v>
      </c>
      <c r="AF639" s="33" t="e">
        <f t="shared" si="581"/>
        <v>#N/A</v>
      </c>
      <c r="AG639" s="33">
        <f t="shared" si="582"/>
        <v>-5.3874160211853095E-5</v>
      </c>
      <c r="AH639" s="33">
        <f t="shared" si="583"/>
        <v>6.6500887266451869E-5</v>
      </c>
      <c r="AI639" s="33">
        <f t="shared" si="584"/>
        <v>6.4216940141026413E-5</v>
      </c>
      <c r="AJ639" s="33">
        <f t="shared" si="585"/>
        <v>1.6439310694948972E-5</v>
      </c>
      <c r="AK639" s="33">
        <f t="shared" si="586"/>
        <v>1.0765688135605522E-4</v>
      </c>
      <c r="AL639" s="33">
        <f t="shared" si="587"/>
        <v>2.3687699823637942E-5</v>
      </c>
      <c r="AM639" s="35">
        <f t="shared" si="588"/>
        <v>-1.8834767807542896E-3</v>
      </c>
      <c r="AN639" s="52">
        <f t="shared" si="589"/>
        <v>-3.3808423166359347E-5</v>
      </c>
      <c r="AO639" s="34">
        <f t="shared" si="590"/>
        <v>-3.3862884864177545E-5</v>
      </c>
      <c r="AP639" s="34" t="e">
        <f t="shared" si="591"/>
        <v>#N/A</v>
      </c>
      <c r="AQ639" s="34">
        <f t="shared" si="592"/>
        <v>-1.2612862472982656E-4</v>
      </c>
      <c r="AR639" s="34">
        <f t="shared" si="593"/>
        <v>-5.7535772515215911E-6</v>
      </c>
      <c r="AS639" s="34">
        <f t="shared" si="594"/>
        <v>-8.0375243769470472E-6</v>
      </c>
      <c r="AT639" s="34">
        <f t="shared" si="595"/>
        <v>-5.5815153823024488E-5</v>
      </c>
      <c r="AU639" s="34">
        <f t="shared" si="596"/>
        <v>3.5402416838081763E-5</v>
      </c>
      <c r="AV639" s="34">
        <f t="shared" si="597"/>
        <v>-4.8566764694335518E-5</v>
      </c>
      <c r="AW639" s="53">
        <f t="shared" si="598"/>
        <v>-1.9557312452722631E-3</v>
      </c>
      <c r="AX639" s="52">
        <f t="shared" si="599"/>
        <v>2.6775020445235498E-6</v>
      </c>
      <c r="AY639" s="34">
        <f t="shared" si="600"/>
        <v>2.623040346705352E-6</v>
      </c>
      <c r="AZ639" s="34" t="e">
        <f t="shared" si="601"/>
        <v>#N/A</v>
      </c>
      <c r="BA639" s="34">
        <f t="shared" si="602"/>
        <v>-8.9642699518943658E-5</v>
      </c>
      <c r="BB639" s="34">
        <f t="shared" si="603"/>
        <v>3.0732347959361306E-5</v>
      </c>
      <c r="BC639" s="34">
        <f t="shared" si="604"/>
        <v>2.844840083393585E-5</v>
      </c>
      <c r="BD639" s="34">
        <f t="shared" si="605"/>
        <v>-1.9329228612141591E-5</v>
      </c>
      <c r="BE639" s="34">
        <f t="shared" si="606"/>
        <v>7.188834204896466E-5</v>
      </c>
      <c r="BF639" s="34">
        <f t="shared" si="607"/>
        <v>-1.2080839483452621E-5</v>
      </c>
      <c r="BG639" s="53">
        <f t="shared" si="608"/>
        <v>-1.9192453200613802E-3</v>
      </c>
      <c r="BH639" s="32">
        <v>3.8446041351614113E-5</v>
      </c>
      <c r="BI639" s="33">
        <v>3.8391579653795915E-5</v>
      </c>
      <c r="BJ639" s="33"/>
      <c r="BK639" s="33">
        <v>-5.3874160211853095E-5</v>
      </c>
      <c r="BL639" s="33">
        <v>6.6500887266451869E-5</v>
      </c>
      <c r="BM639" s="33">
        <v>6.4216940141026413E-5</v>
      </c>
      <c r="BN639" s="33">
        <v>1.6439310694948972E-5</v>
      </c>
      <c r="BO639" s="33">
        <v>1.0765688135605522E-4</v>
      </c>
      <c r="BP639" s="33">
        <v>2.3687699823637942E-5</v>
      </c>
      <c r="BQ639" s="35">
        <v>-1.8834767807542896E-3</v>
      </c>
      <c r="BR639" s="32">
        <v>-3.3808423166359347E-5</v>
      </c>
      <c r="BS639" s="33">
        <v>-3.3862884864177545E-5</v>
      </c>
      <c r="BT639" s="33"/>
      <c r="BU639" s="33">
        <v>-1.2612862472982656E-4</v>
      </c>
      <c r="BV639" s="33">
        <v>-5.7535772515215911E-6</v>
      </c>
      <c r="BW639" s="33">
        <v>-8.0375243769470472E-6</v>
      </c>
      <c r="BX639" s="33">
        <v>-5.5815153823024488E-5</v>
      </c>
      <c r="BY639" s="33">
        <v>3.5402416838081763E-5</v>
      </c>
      <c r="BZ639" s="33">
        <v>-4.8566764694335518E-5</v>
      </c>
      <c r="CA639" s="35">
        <v>-1.9557312452722631E-3</v>
      </c>
      <c r="CB639" s="52">
        <v>2.6775020445235498E-6</v>
      </c>
      <c r="CC639" s="34">
        <v>2.623040346705352E-6</v>
      </c>
      <c r="CD639" s="34"/>
      <c r="CE639" s="34">
        <v>-8.9642699518943658E-5</v>
      </c>
      <c r="CF639" s="34">
        <v>3.0732347959361306E-5</v>
      </c>
      <c r="CG639" s="34">
        <v>2.844840083393585E-5</v>
      </c>
      <c r="CH639" s="34">
        <v>-1.9329228612141591E-5</v>
      </c>
      <c r="CI639" s="34">
        <v>7.188834204896466E-5</v>
      </c>
      <c r="CJ639" s="34">
        <v>-1.2080839483452621E-5</v>
      </c>
      <c r="CK639" s="53">
        <v>-1.9192453200613802E-3</v>
      </c>
      <c r="CL639" s="33">
        <v>0</v>
      </c>
      <c r="CM639" s="33">
        <f t="shared" si="621"/>
        <v>2.9501971542797989E-3</v>
      </c>
      <c r="CN639" s="33">
        <f t="shared" si="566"/>
        <v>1.4715989597551271E-3</v>
      </c>
      <c r="CO639" s="33">
        <f t="shared" si="567"/>
        <v>1.2023914699508254E-3</v>
      </c>
      <c r="CP639" s="33">
        <f t="shared" si="568"/>
        <v>1.2490092264176855E-3</v>
      </c>
      <c r="CQ639" s="33"/>
      <c r="CR639" s="33">
        <f t="shared" si="569"/>
        <v>1.0108324067723551E-3</v>
      </c>
      <c r="CS639" s="33">
        <f t="shared" si="570"/>
        <v>2.479462745592631E-3</v>
      </c>
      <c r="CT639" s="33">
        <f t="shared" si="571"/>
        <v>2.6960682465801966E-3</v>
      </c>
      <c r="CU639" s="33">
        <f t="shared" si="572"/>
        <v>1.0502452751588454E-3</v>
      </c>
      <c r="CV639" s="33">
        <f t="shared" si="573"/>
        <v>5.7625839518937738E-4</v>
      </c>
      <c r="CW639" s="33">
        <f t="shared" si="574"/>
        <v>2.0663148694364253E-3</v>
      </c>
      <c r="CX639" s="35">
        <f t="shared" si="575"/>
        <v>1.5620709434207569E-3</v>
      </c>
    </row>
    <row r="640" spans="1:102" x14ac:dyDescent="0.3">
      <c r="A640" s="21">
        <v>43284</v>
      </c>
      <c r="B640" s="22">
        <v>2713.22</v>
      </c>
      <c r="C640" s="23">
        <v>4773.8</v>
      </c>
      <c r="D640" s="23">
        <v>5340.9340000000002</v>
      </c>
      <c r="E640" s="23">
        <f t="shared" si="609"/>
        <v>4739.3506193229841</v>
      </c>
      <c r="F640" s="23">
        <f>VLOOKUP($A640,Data!S$7:T$800,2,0)</f>
        <v>263.13822299999998</v>
      </c>
      <c r="G640" s="23">
        <f>VLOOKUP($A640,Data!V$7:Y$800,4,0)</f>
        <v>25.953927699324687</v>
      </c>
      <c r="H640" s="23" t="e">
        <f>VLOOKUP($A640,Data!P$7:Q$800,2,0)</f>
        <v>#N/A</v>
      </c>
      <c r="I640" s="23">
        <f>VLOOKUP($A640,Data!K$7:N$800,4,0)</f>
        <v>49.446935091926555</v>
      </c>
      <c r="J640" s="23">
        <f>VLOOKUP($A640,Data!AA$7:AB$800,2,0)</f>
        <v>481.9468</v>
      </c>
      <c r="K640" s="23">
        <f>VLOOKUP($A640,Data!AD$7:AE$800,2,0)</f>
        <v>48.690399999999997</v>
      </c>
      <c r="L640" s="23">
        <f>VLOOKUP($A640,Data!AL$7:AO$800,4,0)</f>
        <v>260.69136598264191</v>
      </c>
      <c r="M640" s="23">
        <f>VLOOKUP($A640,Data!AG$7:AJ$800,4,0)</f>
        <v>26.282402401451161</v>
      </c>
      <c r="N640" s="23">
        <f>VLOOKUP($A640,Data!AQ$7:AU$800,5,0)</f>
        <v>26.458244564162833</v>
      </c>
      <c r="O640" s="24">
        <f>VLOOKUP($A640,Data!AQ$7:AW$800,7,0)</f>
        <v>26.47891240617615</v>
      </c>
      <c r="P640" s="32">
        <f t="shared" si="576"/>
        <v>-4.9473541374037699E-3</v>
      </c>
      <c r="Q640" s="33">
        <f t="shared" si="563"/>
        <v>-4.9483693726367628E-3</v>
      </c>
      <c r="R640" s="33">
        <f t="shared" si="564"/>
        <v>-4.9475639451586062E-3</v>
      </c>
      <c r="S640" s="34">
        <f t="shared" si="577"/>
        <v>-4.9475639451586062E-3</v>
      </c>
      <c r="T640" s="33">
        <f t="shared" si="578"/>
        <v>-4.9498275820217819E-3</v>
      </c>
      <c r="U640" s="33">
        <f t="shared" si="610"/>
        <v>-4.9488846778875661E-3</v>
      </c>
      <c r="V640" s="33" t="e">
        <f t="shared" si="611"/>
        <v>#N/A</v>
      </c>
      <c r="W640" s="33">
        <f t="shared" si="612"/>
        <v>-5.0231839258114697E-3</v>
      </c>
      <c r="X640" s="33">
        <f t="shared" si="613"/>
        <v>-4.9501965956455507E-3</v>
      </c>
      <c r="Y640" s="33">
        <f t="shared" si="614"/>
        <v>-4.9333970955494078E-3</v>
      </c>
      <c r="Z640" s="33">
        <f t="shared" si="615"/>
        <v>-4.9489563280810112E-3</v>
      </c>
      <c r="AA640" s="33">
        <f t="shared" si="616"/>
        <v>-5.0172034006298327E-3</v>
      </c>
      <c r="AB640" s="33">
        <f t="shared" si="617"/>
        <v>-4.9356797177204648E-3</v>
      </c>
      <c r="AC640" s="35">
        <f t="shared" si="618"/>
        <v>-6.6233191208606712E-3</v>
      </c>
      <c r="AD640" s="32">
        <f t="shared" si="579"/>
        <v>-1.4582093850190603E-6</v>
      </c>
      <c r="AE640" s="33">
        <f t="shared" si="580"/>
        <v>-5.1530525080334399E-7</v>
      </c>
      <c r="AF640" s="33" t="e">
        <f t="shared" si="581"/>
        <v>#N/A</v>
      </c>
      <c r="AG640" s="33">
        <f t="shared" si="582"/>
        <v>-7.4814553174706866E-5</v>
      </c>
      <c r="AH640" s="33">
        <f t="shared" si="583"/>
        <v>-1.8272230087879038E-6</v>
      </c>
      <c r="AI640" s="33">
        <f t="shared" si="584"/>
        <v>1.4972277087355046E-5</v>
      </c>
      <c r="AJ640" s="33">
        <f t="shared" si="585"/>
        <v>-5.8695544424836044E-7</v>
      </c>
      <c r="AK640" s="33">
        <f t="shared" si="586"/>
        <v>-6.8834027993069924E-5</v>
      </c>
      <c r="AL640" s="33">
        <f t="shared" si="587"/>
        <v>1.2689654916298032E-5</v>
      </c>
      <c r="AM640" s="35">
        <f t="shared" si="588"/>
        <v>-1.6749497482239084E-3</v>
      </c>
      <c r="AN640" s="52">
        <f t="shared" si="589"/>
        <v>-2.2636368631756554E-6</v>
      </c>
      <c r="AO640" s="34">
        <f t="shared" si="590"/>
        <v>-1.3207327289599391E-6</v>
      </c>
      <c r="AP640" s="34" t="e">
        <f t="shared" si="591"/>
        <v>#N/A</v>
      </c>
      <c r="AQ640" s="34">
        <f t="shared" si="592"/>
        <v>-7.5619980652863461E-5</v>
      </c>
      <c r="AR640" s="34">
        <f t="shared" si="593"/>
        <v>-2.6326504869444989E-6</v>
      </c>
      <c r="AS640" s="34">
        <f t="shared" si="594"/>
        <v>1.4166849609198451E-5</v>
      </c>
      <c r="AT640" s="34">
        <f t="shared" si="595"/>
        <v>-1.3923829224049555E-6</v>
      </c>
      <c r="AU640" s="34">
        <f t="shared" si="596"/>
        <v>-6.9639455471226519E-5</v>
      </c>
      <c r="AV640" s="34">
        <f t="shared" si="597"/>
        <v>1.1884227438141437E-5</v>
      </c>
      <c r="AW640" s="53">
        <f t="shared" si="598"/>
        <v>-1.675755175702065E-3</v>
      </c>
      <c r="AX640" s="52">
        <f t="shared" si="599"/>
        <v>-2.2636368631756554E-6</v>
      </c>
      <c r="AY640" s="34">
        <f t="shared" si="600"/>
        <v>-1.3207327289599391E-6</v>
      </c>
      <c r="AZ640" s="34" t="e">
        <f t="shared" si="601"/>
        <v>#N/A</v>
      </c>
      <c r="BA640" s="34">
        <f t="shared" si="602"/>
        <v>-7.5619980652863461E-5</v>
      </c>
      <c r="BB640" s="34">
        <f t="shared" si="603"/>
        <v>-2.6326504869444989E-6</v>
      </c>
      <c r="BC640" s="34">
        <f t="shared" si="604"/>
        <v>1.4166849609198451E-5</v>
      </c>
      <c r="BD640" s="34">
        <f t="shared" si="605"/>
        <v>-1.3923829224049555E-6</v>
      </c>
      <c r="BE640" s="34">
        <f t="shared" si="606"/>
        <v>-6.9639455471226519E-5</v>
      </c>
      <c r="BF640" s="34">
        <f t="shared" si="607"/>
        <v>1.1884227438141437E-5</v>
      </c>
      <c r="BG640" s="53">
        <f t="shared" si="608"/>
        <v>-1.675755175702065E-3</v>
      </c>
      <c r="BH640" s="32">
        <v>-1.4582093850190603E-6</v>
      </c>
      <c r="BI640" s="33">
        <v>-5.1530525080334399E-7</v>
      </c>
      <c r="BJ640" s="33"/>
      <c r="BK640" s="33">
        <v>-7.4814553174706866E-5</v>
      </c>
      <c r="BL640" s="33">
        <v>-1.8272230087879038E-6</v>
      </c>
      <c r="BM640" s="33">
        <v>1.4972277087355046E-5</v>
      </c>
      <c r="BN640" s="33">
        <v>-5.8695544424836044E-7</v>
      </c>
      <c r="BO640" s="33">
        <v>-6.8834027993069924E-5</v>
      </c>
      <c r="BP640" s="33">
        <v>1.2689654916298032E-5</v>
      </c>
      <c r="BQ640" s="35">
        <v>-1.6749497482239084E-3</v>
      </c>
      <c r="BR640" s="32">
        <v>-2.2636368631756554E-6</v>
      </c>
      <c r="BS640" s="33">
        <v>-1.3207327289599391E-6</v>
      </c>
      <c r="BT640" s="33"/>
      <c r="BU640" s="33">
        <v>-7.5619980652863461E-5</v>
      </c>
      <c r="BV640" s="33">
        <v>-2.6326504869444989E-6</v>
      </c>
      <c r="BW640" s="33">
        <v>1.4166849609198451E-5</v>
      </c>
      <c r="BX640" s="33">
        <v>-1.3923829224049555E-6</v>
      </c>
      <c r="BY640" s="33">
        <v>-6.9639455471226519E-5</v>
      </c>
      <c r="BZ640" s="33">
        <v>1.1884227438141437E-5</v>
      </c>
      <c r="CA640" s="35">
        <v>-1.675755175702065E-3</v>
      </c>
      <c r="CB640" s="52">
        <v>-2.2636368631756554E-6</v>
      </c>
      <c r="CC640" s="34">
        <v>-1.3207327289599391E-6</v>
      </c>
      <c r="CD640" s="34"/>
      <c r="CE640" s="34">
        <v>-7.5619980652863461E-5</v>
      </c>
      <c r="CF640" s="34">
        <v>-2.6326504869444989E-6</v>
      </c>
      <c r="CG640" s="34">
        <v>1.4166849609198451E-5</v>
      </c>
      <c r="CH640" s="34">
        <v>-1.3923829224049555E-6</v>
      </c>
      <c r="CI640" s="34">
        <v>-6.9639455471226519E-5</v>
      </c>
      <c r="CJ640" s="34">
        <v>1.1884227438141437E-5</v>
      </c>
      <c r="CK640" s="53">
        <v>-1.675755175702065E-3</v>
      </c>
      <c r="CL640" s="33">
        <v>0</v>
      </c>
      <c r="CM640" s="33">
        <f t="shared" si="621"/>
        <v>2.8783662336029359E-3</v>
      </c>
      <c r="CN640" s="33">
        <f t="shared" si="566"/>
        <v>1.4360912282436189E-3</v>
      </c>
      <c r="CO640" s="33">
        <f t="shared" si="567"/>
        <v>1.1642361201766871E-3</v>
      </c>
      <c r="CP640" s="33">
        <f t="shared" si="568"/>
        <v>1.2109061504339547E-3</v>
      </c>
      <c r="CQ640" s="33"/>
      <c r="CR640" s="33">
        <f t="shared" si="569"/>
        <v>1.0642938855958128E-3</v>
      </c>
      <c r="CS640" s="33">
        <f t="shared" si="570"/>
        <v>2.4133823279943734E-3</v>
      </c>
      <c r="CT640" s="33">
        <f t="shared" si="571"/>
        <v>2.6322434031387232E-3</v>
      </c>
      <c r="CU640" s="33">
        <f t="shared" si="572"/>
        <v>1.0339323859795968E-3</v>
      </c>
      <c r="CV640" s="33">
        <f t="shared" si="573"/>
        <v>4.6948965287563205E-4</v>
      </c>
      <c r="CW640" s="33">
        <f t="shared" si="574"/>
        <v>2.0427856435150105E-3</v>
      </c>
      <c r="CX640" s="35">
        <f t="shared" si="575"/>
        <v>3.4355473834453143E-3</v>
      </c>
    </row>
    <row r="641" spans="1:102" x14ac:dyDescent="0.3">
      <c r="A641" s="21">
        <v>43283</v>
      </c>
      <c r="B641" s="22">
        <v>2726.71</v>
      </c>
      <c r="C641" s="23">
        <v>4797.54</v>
      </c>
      <c r="D641" s="23">
        <v>5367.49</v>
      </c>
      <c r="E641" s="23">
        <f t="shared" si="609"/>
        <v>4762.9154480676825</v>
      </c>
      <c r="F641" s="23">
        <f>VLOOKUP($A641,Data!S$7:T$800,2,0)</f>
        <v>264.44719099999998</v>
      </c>
      <c r="G641" s="23">
        <f>VLOOKUP($A641,Data!V$7:Y$800,4,0)</f>
        <v>26.083009505419252</v>
      </c>
      <c r="H641" s="23" t="e">
        <f>VLOOKUP($A641,Data!P$7:Q$800,2,0)</f>
        <v>#N/A</v>
      </c>
      <c r="I641" s="23">
        <f>VLOOKUP($A641,Data!K$7:N$800,4,0)</f>
        <v>49.696570104041136</v>
      </c>
      <c r="J641" s="23">
        <f>VLOOKUP($A641,Data!AA$7:AB$800,2,0)</f>
        <v>484.34440000000001</v>
      </c>
      <c r="K641" s="23">
        <f>VLOOKUP($A641,Data!AD$7:AE$800,2,0)</f>
        <v>48.931800000000003</v>
      </c>
      <c r="L641" s="23">
        <f>VLOOKUP($A641,Data!AL$7:AO$800,4,0)</f>
        <v>261.98793282065554</v>
      </c>
      <c r="M641" s="23">
        <f>VLOOKUP($A641,Data!AG$7:AJ$800,4,0)</f>
        <v>26.414931485527756</v>
      </c>
      <c r="N641" s="23">
        <f>VLOOKUP($A641,Data!AQ$7:AU$800,5,0)</f>
        <v>26.589481729841509</v>
      </c>
      <c r="O641" s="24">
        <f>VLOOKUP($A641,Data!AQ$7:AW$800,7,0)</f>
        <v>26.655460024229971</v>
      </c>
      <c r="P641" s="32">
        <f t="shared" si="576"/>
        <v>3.0680150237090142E-3</v>
      </c>
      <c r="Q641" s="33">
        <f t="shared" si="563"/>
        <v>3.1007525022423987E-3</v>
      </c>
      <c r="R641" s="33">
        <f t="shared" si="564"/>
        <v>3.1131607196785982E-3</v>
      </c>
      <c r="S641" s="34">
        <f t="shared" si="577"/>
        <v>3.1063888652831605E-3</v>
      </c>
      <c r="T641" s="33">
        <f t="shared" si="578"/>
        <v>3.1001224876208155E-3</v>
      </c>
      <c r="U641" s="33">
        <f t="shared" si="610"/>
        <v>3.1003647111749189E-3</v>
      </c>
      <c r="V641" s="33" t="e">
        <f t="shared" si="611"/>
        <v>#N/A</v>
      </c>
      <c r="W641" s="33">
        <f t="shared" si="612"/>
        <v>3.2952122504361636E-3</v>
      </c>
      <c r="X641" s="33">
        <f t="shared" si="613"/>
        <v>3.1080451085931937E-3</v>
      </c>
      <c r="Y641" s="33">
        <f t="shared" si="614"/>
        <v>3.1119311193112953E-3</v>
      </c>
      <c r="Z641" s="33">
        <f t="shared" si="615"/>
        <v>3.100573972018017E-3</v>
      </c>
      <c r="AA641" s="33">
        <f t="shared" si="616"/>
        <v>3.0384591506191772E-3</v>
      </c>
      <c r="AB641" s="33">
        <f t="shared" si="617"/>
        <v>3.137620475535341E-3</v>
      </c>
      <c r="AC641" s="35">
        <f t="shared" si="618"/>
        <v>5.506204809783144E-3</v>
      </c>
      <c r="AD641" s="32">
        <f t="shared" si="579"/>
        <v>-6.3001462158318589E-7</v>
      </c>
      <c r="AE641" s="33">
        <f t="shared" si="580"/>
        <v>-3.8779106747988124E-7</v>
      </c>
      <c r="AF641" s="33" t="e">
        <f t="shared" si="581"/>
        <v>#N/A</v>
      </c>
      <c r="AG641" s="33">
        <f t="shared" si="582"/>
        <v>1.9445974819376488E-4</v>
      </c>
      <c r="AH641" s="33">
        <f t="shared" si="583"/>
        <v>7.2926063507949834E-6</v>
      </c>
      <c r="AI641" s="33">
        <f t="shared" si="584"/>
        <v>1.1178617068896557E-5</v>
      </c>
      <c r="AJ641" s="33">
        <f t="shared" si="585"/>
        <v>-1.7853022438174548E-7</v>
      </c>
      <c r="AK641" s="33">
        <f t="shared" si="586"/>
        <v>-6.2293351623221582E-5</v>
      </c>
      <c r="AL641" s="33">
        <f t="shared" si="587"/>
        <v>3.6867973292942224E-5</v>
      </c>
      <c r="AM641" s="35">
        <f t="shared" si="588"/>
        <v>2.4054523075407452E-3</v>
      </c>
      <c r="AN641" s="52">
        <f t="shared" si="589"/>
        <v>-1.303823205778265E-5</v>
      </c>
      <c r="AO641" s="34">
        <f t="shared" si="590"/>
        <v>-1.2796008503679346E-5</v>
      </c>
      <c r="AP641" s="34" t="e">
        <f t="shared" si="591"/>
        <v>#N/A</v>
      </c>
      <c r="AQ641" s="34">
        <f t="shared" si="592"/>
        <v>1.8205153075756542E-4</v>
      </c>
      <c r="AR641" s="34">
        <f t="shared" si="593"/>
        <v>-5.1156110854044812E-6</v>
      </c>
      <c r="AS641" s="34">
        <f t="shared" si="594"/>
        <v>-1.2296003673029077E-6</v>
      </c>
      <c r="AT641" s="34">
        <f t="shared" si="595"/>
        <v>-1.258674766058121E-5</v>
      </c>
      <c r="AU641" s="34">
        <f t="shared" si="596"/>
        <v>-7.4701569059421047E-5</v>
      </c>
      <c r="AV641" s="34">
        <f t="shared" si="597"/>
        <v>2.445975585674276E-5</v>
      </c>
      <c r="AW641" s="53">
        <f t="shared" si="598"/>
        <v>2.3930440901045458E-3</v>
      </c>
      <c r="AX641" s="52">
        <f t="shared" si="599"/>
        <v>-6.2663776623228529E-6</v>
      </c>
      <c r="AY641" s="34">
        <f t="shared" si="600"/>
        <v>-6.0241541082195482E-6</v>
      </c>
      <c r="AZ641" s="34" t="e">
        <f t="shared" si="601"/>
        <v>#N/A</v>
      </c>
      <c r="BA641" s="34">
        <f t="shared" si="602"/>
        <v>1.8882338515302521E-4</v>
      </c>
      <c r="BB641" s="34">
        <f t="shared" si="603"/>
        <v>1.6562433100553164E-6</v>
      </c>
      <c r="BC641" s="34">
        <f t="shared" si="604"/>
        <v>5.5422540281568899E-6</v>
      </c>
      <c r="BD641" s="34">
        <f t="shared" si="605"/>
        <v>-5.8148932651214125E-6</v>
      </c>
      <c r="BE641" s="34">
        <f t="shared" si="606"/>
        <v>-6.7929714663961249E-5</v>
      </c>
      <c r="BF641" s="34">
        <f t="shared" si="607"/>
        <v>3.1231610252202557E-5</v>
      </c>
      <c r="BG641" s="53">
        <f t="shared" si="608"/>
        <v>2.3998159445000056E-3</v>
      </c>
      <c r="BH641" s="32">
        <v>-6.3001462158318589E-7</v>
      </c>
      <c r="BI641" s="33">
        <v>-3.8779106747988124E-7</v>
      </c>
      <c r="BJ641" s="33"/>
      <c r="BK641" s="33">
        <v>1.9445974819376488E-4</v>
      </c>
      <c r="BL641" s="33">
        <v>7.2926063507949834E-6</v>
      </c>
      <c r="BM641" s="33">
        <v>1.1178617068896557E-5</v>
      </c>
      <c r="BN641" s="33">
        <v>-1.7853022438174548E-7</v>
      </c>
      <c r="BO641" s="33">
        <v>-6.2293351623221582E-5</v>
      </c>
      <c r="BP641" s="33">
        <v>3.6867973292942224E-5</v>
      </c>
      <c r="BQ641" s="35">
        <v>2.4054523075407452E-3</v>
      </c>
      <c r="BR641" s="32">
        <v>-1.303823205778265E-5</v>
      </c>
      <c r="BS641" s="33">
        <v>-1.2796008503679346E-5</v>
      </c>
      <c r="BT641" s="33"/>
      <c r="BU641" s="33">
        <v>1.8205153075756542E-4</v>
      </c>
      <c r="BV641" s="33">
        <v>-5.1156110854044812E-6</v>
      </c>
      <c r="BW641" s="33">
        <v>-1.2296003673029077E-6</v>
      </c>
      <c r="BX641" s="33">
        <v>-1.258674766058121E-5</v>
      </c>
      <c r="BY641" s="33">
        <v>-7.4701569059421047E-5</v>
      </c>
      <c r="BZ641" s="33">
        <v>2.445975585674276E-5</v>
      </c>
      <c r="CA641" s="35">
        <v>2.3930440901045458E-3</v>
      </c>
      <c r="CB641" s="52">
        <v>-6.2663776623228529E-6</v>
      </c>
      <c r="CC641" s="34">
        <v>-6.0241541082195482E-6</v>
      </c>
      <c r="CD641" s="34"/>
      <c r="CE641" s="34">
        <v>1.8882338515302521E-4</v>
      </c>
      <c r="CF641" s="34">
        <v>1.6562433100553164E-6</v>
      </c>
      <c r="CG641" s="34">
        <v>5.5422540281568899E-6</v>
      </c>
      <c r="CH641" s="34">
        <v>-5.8148932651214125E-6</v>
      </c>
      <c r="CI641" s="34">
        <v>-6.7929714663961249E-5</v>
      </c>
      <c r="CJ641" s="34">
        <v>3.1231610252202557E-5</v>
      </c>
      <c r="CK641" s="53">
        <v>2.3998159445000056E-3</v>
      </c>
      <c r="CL641" s="33">
        <v>0</v>
      </c>
      <c r="CM641" s="33">
        <f t="shared" si="621"/>
        <v>2.8775544715649026E-3</v>
      </c>
      <c r="CN641" s="33">
        <f t="shared" si="566"/>
        <v>1.4352806336292989E-3</v>
      </c>
      <c r="CO641" s="33">
        <f t="shared" si="567"/>
        <v>1.1657032894969444E-3</v>
      </c>
      <c r="CP641" s="33">
        <f t="shared" si="568"/>
        <v>1.2114246456440547E-3</v>
      </c>
      <c r="CQ641" s="33"/>
      <c r="CR641" s="33">
        <f t="shared" si="569"/>
        <v>1.139566169971129E-3</v>
      </c>
      <c r="CS641" s="33">
        <f t="shared" si="570"/>
        <v>2.4152230728398116E-3</v>
      </c>
      <c r="CT641" s="33">
        <f t="shared" si="571"/>
        <v>2.6171572895850037E-3</v>
      </c>
      <c r="CU641" s="33">
        <f t="shared" si="572"/>
        <v>1.0345228705785914E-3</v>
      </c>
      <c r="CV641" s="33">
        <f t="shared" si="573"/>
        <v>5.3870325646010464E-4</v>
      </c>
      <c r="CW641" s="33">
        <f t="shared" si="574"/>
        <v>2.0300069950376365E-3</v>
      </c>
      <c r="CX641" s="35">
        <f t="shared" si="575"/>
        <v>5.1274575619302265E-3</v>
      </c>
    </row>
    <row r="642" spans="1:102" x14ac:dyDescent="0.3">
      <c r="A642" s="21">
        <v>43280</v>
      </c>
      <c r="B642" s="22">
        <v>2718.37</v>
      </c>
      <c r="C642" s="23">
        <v>4782.71</v>
      </c>
      <c r="D642" s="23">
        <v>5350.8320000000003</v>
      </c>
      <c r="E642" s="23">
        <f t="shared" si="609"/>
        <v>4748.1657987000826</v>
      </c>
      <c r="F642" s="23">
        <f>VLOOKUP($A642,Data!S$7:T$800,2,0)</f>
        <v>263.62990600000001</v>
      </c>
      <c r="G642" s="23">
        <f>VLOOKUP($A642,Data!V$7:Y$800,4,0)</f>
        <v>26.002392604980656</v>
      </c>
      <c r="H642" s="23" t="e">
        <f>VLOOKUP($A642,Data!P$7:Q$800,2,0)</f>
        <v>#N/A</v>
      </c>
      <c r="I642" s="23">
        <f>VLOOKUP($A642,Data!K$7:N$800,4,0)</f>
        <v>49.533347211504683</v>
      </c>
      <c r="J642" s="23">
        <f>VLOOKUP($A642,Data!AA$7:AB$800,2,0)</f>
        <v>482.84370000000001</v>
      </c>
      <c r="K642" s="23">
        <f>VLOOKUP($A642,Data!AD$7:AE$800,2,0)</f>
        <v>48.78</v>
      </c>
      <c r="L642" s="23">
        <f>VLOOKUP($A642,Data!AL$7:AO$800,4,0)</f>
        <v>261.17813070652659</v>
      </c>
      <c r="M642" s="23">
        <f>VLOOKUP($A642,Data!AG$7:AJ$800,4,0)</f>
        <v>26.334913925330568</v>
      </c>
      <c r="N642" s="23">
        <f>VLOOKUP($A642,Data!AQ$7:AU$800,5,0)</f>
        <v>26.506314973250447</v>
      </c>
      <c r="O642" s="24">
        <f>VLOOKUP($A642,Data!AQ$7:AW$800,7,0)</f>
        <v>26.50949332458125</v>
      </c>
      <c r="P642" s="32">
        <f t="shared" si="576"/>
        <v>7.5838177527609574E-4</v>
      </c>
      <c r="Q642" s="33">
        <f t="shared" si="563"/>
        <v>8.0353723788273435E-4</v>
      </c>
      <c r="R642" s="33">
        <f t="shared" si="564"/>
        <v>8.2204279223718757E-4</v>
      </c>
      <c r="S642" s="34">
        <f t="shared" si="577"/>
        <v>8.1249363969302377E-4</v>
      </c>
      <c r="T642" s="33">
        <f t="shared" si="578"/>
        <v>8.117955872897209E-4</v>
      </c>
      <c r="U642" s="33">
        <f t="shared" si="610"/>
        <v>8.1661011988409804E-4</v>
      </c>
      <c r="V642" s="33" t="e">
        <f t="shared" si="611"/>
        <v>#N/A</v>
      </c>
      <c r="W642" s="33">
        <f t="shared" si="612"/>
        <v>7.7594568380212614E-4</v>
      </c>
      <c r="X642" s="33">
        <f t="shared" si="613"/>
        <v>8.1832500809930764E-4</v>
      </c>
      <c r="Y642" s="33">
        <f t="shared" si="614"/>
        <v>8.1452104316137586E-4</v>
      </c>
      <c r="Z642" s="33">
        <f t="shared" si="615"/>
        <v>8.0032557612397248E-4</v>
      </c>
      <c r="AA642" s="33">
        <f t="shared" si="616"/>
        <v>8.6627239697945058E-4</v>
      </c>
      <c r="AB642" s="33">
        <f t="shared" si="617"/>
        <v>8.117928204096625E-4</v>
      </c>
      <c r="AC642" s="35">
        <f t="shared" si="618"/>
        <v>2.230249342361823E-3</v>
      </c>
      <c r="AD642" s="32">
        <f t="shared" si="579"/>
        <v>8.2583494069865537E-6</v>
      </c>
      <c r="AE642" s="33">
        <f t="shared" si="580"/>
        <v>1.3072882001363695E-5</v>
      </c>
      <c r="AF642" s="33" t="e">
        <f t="shared" si="581"/>
        <v>#N/A</v>
      </c>
      <c r="AG642" s="33">
        <f t="shared" si="582"/>
        <v>-2.7591554080608205E-5</v>
      </c>
      <c r="AH642" s="33">
        <f t="shared" si="583"/>
        <v>1.4787770216573293E-5</v>
      </c>
      <c r="AI642" s="33">
        <f t="shared" si="584"/>
        <v>1.0983805278641512E-5</v>
      </c>
      <c r="AJ642" s="33">
        <f t="shared" si="585"/>
        <v>-3.2116617587618634E-6</v>
      </c>
      <c r="AK642" s="33">
        <f t="shared" si="586"/>
        <v>6.2735159096716231E-5</v>
      </c>
      <c r="AL642" s="33">
        <f t="shared" si="587"/>
        <v>8.2555825269281513E-6</v>
      </c>
      <c r="AM642" s="35">
        <f t="shared" si="588"/>
        <v>1.4267121044790887E-3</v>
      </c>
      <c r="AN642" s="52">
        <f t="shared" si="589"/>
        <v>-1.024720494746667E-5</v>
      </c>
      <c r="AO642" s="34">
        <f t="shared" si="590"/>
        <v>-5.4326723530895293E-6</v>
      </c>
      <c r="AP642" s="34" t="e">
        <f t="shared" si="591"/>
        <v>#N/A</v>
      </c>
      <c r="AQ642" s="34">
        <f t="shared" si="592"/>
        <v>-4.6097108435061429E-5</v>
      </c>
      <c r="AR642" s="34">
        <f t="shared" si="593"/>
        <v>-3.7177841378799314E-6</v>
      </c>
      <c r="AS642" s="34">
        <f t="shared" si="594"/>
        <v>-7.5217490758117123E-6</v>
      </c>
      <c r="AT642" s="34">
        <f t="shared" si="595"/>
        <v>-2.1717216113215088E-5</v>
      </c>
      <c r="AU642" s="34">
        <f t="shared" si="596"/>
        <v>4.4229604742263007E-5</v>
      </c>
      <c r="AV642" s="34">
        <f t="shared" si="597"/>
        <v>-1.0249971827525073E-5</v>
      </c>
      <c r="AW642" s="53">
        <f t="shared" si="598"/>
        <v>1.4082065501246355E-3</v>
      </c>
      <c r="AX642" s="52">
        <f t="shared" si="599"/>
        <v>-6.980524032140778E-7</v>
      </c>
      <c r="AY642" s="34">
        <f t="shared" si="600"/>
        <v>4.1164801911630633E-6</v>
      </c>
      <c r="AZ642" s="34" t="e">
        <f t="shared" si="601"/>
        <v>#N/A</v>
      </c>
      <c r="BA642" s="34">
        <f t="shared" si="602"/>
        <v>-3.6547955890808836E-5</v>
      </c>
      <c r="BB642" s="34">
        <f t="shared" si="603"/>
        <v>5.8313684063726612E-6</v>
      </c>
      <c r="BC642" s="34">
        <f t="shared" si="604"/>
        <v>2.0274034684408804E-6</v>
      </c>
      <c r="BD642" s="34">
        <f t="shared" si="605"/>
        <v>-1.2168063568962495E-5</v>
      </c>
      <c r="BE642" s="34">
        <f t="shared" si="606"/>
        <v>5.3778757286515599E-5</v>
      </c>
      <c r="BF642" s="34">
        <f t="shared" si="607"/>
        <v>-7.0081928327248022E-7</v>
      </c>
      <c r="BG642" s="53">
        <f t="shared" si="608"/>
        <v>1.4177557026688881E-3</v>
      </c>
      <c r="BH642" s="32">
        <v>8.2583494069865537E-6</v>
      </c>
      <c r="BI642" s="33">
        <v>1.3072882001363695E-5</v>
      </c>
      <c r="BJ642" s="33"/>
      <c r="BK642" s="33">
        <v>-2.7591554080608205E-5</v>
      </c>
      <c r="BL642" s="33">
        <v>1.4787770216573293E-5</v>
      </c>
      <c r="BM642" s="33">
        <v>1.0983805278641512E-5</v>
      </c>
      <c r="BN642" s="33">
        <v>-3.2116617587618634E-6</v>
      </c>
      <c r="BO642" s="33">
        <v>6.2735159096716231E-5</v>
      </c>
      <c r="BP642" s="33">
        <v>8.2555825269281513E-6</v>
      </c>
      <c r="BQ642" s="35">
        <v>1.4267121044790887E-3</v>
      </c>
      <c r="BR642" s="32">
        <v>-1.024720494746667E-5</v>
      </c>
      <c r="BS642" s="33">
        <v>-5.4326723530895293E-6</v>
      </c>
      <c r="BT642" s="33"/>
      <c r="BU642" s="33">
        <v>-4.6097108435061429E-5</v>
      </c>
      <c r="BV642" s="33">
        <v>-3.7177841378799314E-6</v>
      </c>
      <c r="BW642" s="33">
        <v>-7.5217490758117123E-6</v>
      </c>
      <c r="BX642" s="33">
        <v>-2.1717216113215088E-5</v>
      </c>
      <c r="BY642" s="33">
        <v>4.4229604742263007E-5</v>
      </c>
      <c r="BZ642" s="33">
        <v>-1.0249971827525073E-5</v>
      </c>
      <c r="CA642" s="35">
        <v>1.4082065501246355E-3</v>
      </c>
      <c r="CB642" s="52">
        <v>-6.980524032140778E-7</v>
      </c>
      <c r="CC642" s="34">
        <v>4.1164801911630633E-6</v>
      </c>
      <c r="CD642" s="34"/>
      <c r="CE642" s="34">
        <v>-3.6547955890808836E-5</v>
      </c>
      <c r="CF642" s="34">
        <v>5.8313684063726612E-6</v>
      </c>
      <c r="CG642" s="34">
        <v>2.0274034684408804E-6</v>
      </c>
      <c r="CH642" s="34">
        <v>-1.2168063568962495E-5</v>
      </c>
      <c r="CI642" s="34">
        <v>5.3778757286515599E-5</v>
      </c>
      <c r="CJ642" s="34">
        <v>-7.0081928327248022E-7</v>
      </c>
      <c r="CK642" s="53">
        <v>1.4177557026688881E-3</v>
      </c>
      <c r="CL642" s="33">
        <v>0</v>
      </c>
      <c r="CM642" s="33">
        <f t="shared" si="621"/>
        <v>2.8651491685092179E-3</v>
      </c>
      <c r="CN642" s="33">
        <f t="shared" si="566"/>
        <v>1.4296536603928267E-3</v>
      </c>
      <c r="CO642" s="33">
        <f t="shared" si="567"/>
        <v>1.1663320891726059E-3</v>
      </c>
      <c r="CP642" s="33">
        <f t="shared" si="568"/>
        <v>1.211811706461452E-3</v>
      </c>
      <c r="CQ642" s="33"/>
      <c r="CR642" s="33">
        <f t="shared" si="569"/>
        <v>9.4552423140004116E-4</v>
      </c>
      <c r="CS642" s="33">
        <f t="shared" si="570"/>
        <v>2.4079355033128635E-3</v>
      </c>
      <c r="CT642" s="33">
        <f t="shared" si="571"/>
        <v>2.6059841862451361E-3</v>
      </c>
      <c r="CU642" s="33">
        <f t="shared" si="572"/>
        <v>1.034701033090446E-3</v>
      </c>
      <c r="CV642" s="33">
        <f t="shared" si="573"/>
        <v>6.0084136162052992E-4</v>
      </c>
      <c r="CW642" s="33">
        <f t="shared" si="574"/>
        <v>1.9931797294834297E-3</v>
      </c>
      <c r="CX642" s="35">
        <f t="shared" si="575"/>
        <v>2.7229113238269598E-3</v>
      </c>
    </row>
    <row r="643" spans="1:102" x14ac:dyDescent="0.3">
      <c r="A643" s="21">
        <v>43279</v>
      </c>
      <c r="B643" s="22">
        <v>2716.31</v>
      </c>
      <c r="C643" s="23">
        <v>4778.87</v>
      </c>
      <c r="D643" s="23">
        <v>5346.4369999999999</v>
      </c>
      <c r="E643" s="23">
        <f t="shared" si="609"/>
        <v>4744.3110761260059</v>
      </c>
      <c r="F643" s="23">
        <f>VLOOKUP($A643,Data!S$7:T$800,2,0)</f>
        <v>263.416066</v>
      </c>
      <c r="G643" s="23">
        <f>VLOOKUP($A643,Data!V$7:Y$800,4,0)</f>
        <v>25.981176113639769</v>
      </c>
      <c r="H643" s="23" t="e">
        <f>VLOOKUP($A643,Data!P$7:Q$800,2,0)</f>
        <v>#N/A</v>
      </c>
      <c r="I643" s="23">
        <f>VLOOKUP($A643,Data!K$7:N$800,4,0)</f>
        <v>49.494941825025514</v>
      </c>
      <c r="J643" s="23">
        <f>VLOOKUP($A643,Data!AA$7:AB$800,2,0)</f>
        <v>482.44889999999998</v>
      </c>
      <c r="K643" s="23">
        <f>VLOOKUP($A643,Data!AD$7:AE$800,2,0)</f>
        <v>48.740299999999998</v>
      </c>
      <c r="L643" s="23">
        <f>VLOOKUP($A643,Data!AL$7:AO$800,4,0)</f>
        <v>260.96927032490316</v>
      </c>
      <c r="M643" s="23">
        <f>VLOOKUP($A643,Data!AG$7:AJ$800,4,0)</f>
        <v>26.312120461668627</v>
      </c>
      <c r="N643" s="23">
        <f>VLOOKUP($A643,Data!AQ$7:AU$800,5,0)</f>
        <v>26.484814790753436</v>
      </c>
      <c r="O643" s="24">
        <f>VLOOKUP($A643,Data!AQ$7:AW$800,7,0)</f>
        <v>26.45050210964607</v>
      </c>
      <c r="P643" s="32">
        <f t="shared" si="576"/>
        <v>6.1786244781691924E-3</v>
      </c>
      <c r="Q643" s="33">
        <f t="shared" si="563"/>
        <v>6.2727938885005496E-3</v>
      </c>
      <c r="R643" s="33">
        <f t="shared" si="564"/>
        <v>6.3138870505932143E-3</v>
      </c>
      <c r="S643" s="34">
        <f t="shared" si="577"/>
        <v>6.2935976647296114E-3</v>
      </c>
      <c r="T643" s="33">
        <f t="shared" si="578"/>
        <v>6.2882263776014025E-3</v>
      </c>
      <c r="U643" s="33">
        <f t="shared" si="610"/>
        <v>6.2875091960008511E-3</v>
      </c>
      <c r="V643" s="33" t="e">
        <f t="shared" si="611"/>
        <v>#N/A</v>
      </c>
      <c r="W643" s="33">
        <f t="shared" si="612"/>
        <v>6.2463400351358001E-3</v>
      </c>
      <c r="X643" s="33">
        <f t="shared" si="613"/>
        <v>6.3115453367901253E-3</v>
      </c>
      <c r="Y643" s="33">
        <f t="shared" si="614"/>
        <v>6.3240698682742735E-3</v>
      </c>
      <c r="Z643" s="33">
        <f t="shared" si="615"/>
        <v>6.2560446217123644E-3</v>
      </c>
      <c r="AA643" s="33">
        <f t="shared" si="616"/>
        <v>6.2711259705532374E-3</v>
      </c>
      <c r="AB643" s="33">
        <f t="shared" si="617"/>
        <v>6.284614361819818E-3</v>
      </c>
      <c r="AC643" s="35">
        <f t="shared" si="618"/>
        <v>8.163074498505507E-3</v>
      </c>
      <c r="AD643" s="32">
        <f t="shared" si="579"/>
        <v>1.543248910085282E-5</v>
      </c>
      <c r="AE643" s="33">
        <f t="shared" si="580"/>
        <v>1.4715307500301478E-5</v>
      </c>
      <c r="AF643" s="33" t="e">
        <f t="shared" si="581"/>
        <v>#N/A</v>
      </c>
      <c r="AG643" s="33">
        <f t="shared" si="582"/>
        <v>-2.6453853364749591E-5</v>
      </c>
      <c r="AH643" s="33">
        <f t="shared" si="583"/>
        <v>3.8751448289575663E-5</v>
      </c>
      <c r="AI643" s="33">
        <f t="shared" si="584"/>
        <v>5.127597977372389E-5</v>
      </c>
      <c r="AJ643" s="33">
        <f t="shared" si="585"/>
        <v>-1.6749266788185224E-5</v>
      </c>
      <c r="AK643" s="33">
        <f t="shared" si="586"/>
        <v>-1.6679179473122474E-6</v>
      </c>
      <c r="AL643" s="33">
        <f t="shared" si="587"/>
        <v>1.1820473319268388E-5</v>
      </c>
      <c r="AM643" s="35">
        <f t="shared" si="588"/>
        <v>1.8902806100049574E-3</v>
      </c>
      <c r="AN643" s="52">
        <f t="shared" si="589"/>
        <v>-2.566067299181185E-5</v>
      </c>
      <c r="AO643" s="34">
        <f t="shared" si="590"/>
        <v>-2.6377854592363192E-5</v>
      </c>
      <c r="AP643" s="34" t="e">
        <f t="shared" si="591"/>
        <v>#N/A</v>
      </c>
      <c r="AQ643" s="34">
        <f t="shared" si="592"/>
        <v>-6.7547015457414261E-5</v>
      </c>
      <c r="AR643" s="34">
        <f t="shared" si="593"/>
        <v>-2.3417138030890072E-6</v>
      </c>
      <c r="AS643" s="34">
        <f t="shared" si="594"/>
        <v>1.018281768105922E-5</v>
      </c>
      <c r="AT643" s="34">
        <f t="shared" si="595"/>
        <v>-5.7842428880849894E-5</v>
      </c>
      <c r="AU643" s="34">
        <f t="shared" si="596"/>
        <v>-4.2761080039976918E-5</v>
      </c>
      <c r="AV643" s="34">
        <f t="shared" si="597"/>
        <v>-2.9272688773396283E-5</v>
      </c>
      <c r="AW643" s="53">
        <f t="shared" si="598"/>
        <v>1.8491874479122927E-3</v>
      </c>
      <c r="AX643" s="52">
        <f t="shared" si="599"/>
        <v>-5.3712871281863528E-6</v>
      </c>
      <c r="AY643" s="34">
        <f t="shared" si="600"/>
        <v>-6.0884687287376948E-6</v>
      </c>
      <c r="AZ643" s="34" t="e">
        <f t="shared" si="601"/>
        <v>#N/A</v>
      </c>
      <c r="BA643" s="34">
        <f t="shared" si="602"/>
        <v>-4.7257629593788764E-5</v>
      </c>
      <c r="BB643" s="34">
        <f t="shared" si="603"/>
        <v>1.794767206053649E-5</v>
      </c>
      <c r="BC643" s="34">
        <f t="shared" si="604"/>
        <v>3.0472203544684717E-5</v>
      </c>
      <c r="BD643" s="34">
        <f t="shared" si="605"/>
        <v>-3.7553043017224397E-5</v>
      </c>
      <c r="BE643" s="34">
        <f t="shared" si="606"/>
        <v>-2.247169417635142E-5</v>
      </c>
      <c r="BF643" s="34">
        <f t="shared" si="607"/>
        <v>-8.983302909770785E-6</v>
      </c>
      <c r="BG643" s="53">
        <f t="shared" si="608"/>
        <v>1.8694768337759182E-3</v>
      </c>
      <c r="BH643" s="32">
        <v>1.543248910085282E-5</v>
      </c>
      <c r="BI643" s="33">
        <v>1.4715307500301478E-5</v>
      </c>
      <c r="BJ643" s="33"/>
      <c r="BK643" s="33">
        <v>-2.6453853364749591E-5</v>
      </c>
      <c r="BL643" s="33">
        <v>3.8751448289575663E-5</v>
      </c>
      <c r="BM643" s="33">
        <v>5.127597977372389E-5</v>
      </c>
      <c r="BN643" s="33">
        <v>-1.6749266788185224E-5</v>
      </c>
      <c r="BO643" s="33">
        <v>-1.6679179473122474E-6</v>
      </c>
      <c r="BP643" s="33">
        <v>1.1820473319268388E-5</v>
      </c>
      <c r="BQ643" s="35">
        <v>1.8902806100049574E-3</v>
      </c>
      <c r="BR643" s="32">
        <v>-2.566067299181185E-5</v>
      </c>
      <c r="BS643" s="33">
        <v>-2.6377854592363192E-5</v>
      </c>
      <c r="BT643" s="33"/>
      <c r="BU643" s="33">
        <v>-6.7547015457414261E-5</v>
      </c>
      <c r="BV643" s="33">
        <v>-2.3417138030890072E-6</v>
      </c>
      <c r="BW643" s="33">
        <v>1.018281768105922E-5</v>
      </c>
      <c r="BX643" s="33">
        <v>-5.7842428880849894E-5</v>
      </c>
      <c r="BY643" s="33">
        <v>-4.2761080039976918E-5</v>
      </c>
      <c r="BZ643" s="33">
        <v>-2.9272688773396283E-5</v>
      </c>
      <c r="CA643" s="35">
        <v>1.8491874479122927E-3</v>
      </c>
      <c r="CB643" s="52">
        <v>-5.3712871281863528E-6</v>
      </c>
      <c r="CC643" s="34">
        <v>-6.0884687287376948E-6</v>
      </c>
      <c r="CD643" s="34"/>
      <c r="CE643" s="34">
        <v>-4.7257629593788764E-5</v>
      </c>
      <c r="CF643" s="34">
        <v>1.794767206053649E-5</v>
      </c>
      <c r="CG643" s="34">
        <v>3.0472203544684717E-5</v>
      </c>
      <c r="CH643" s="34">
        <v>-3.7553043017224397E-5</v>
      </c>
      <c r="CI643" s="34">
        <v>-2.247169417635142E-5</v>
      </c>
      <c r="CJ643" s="34">
        <v>-8.983302909770785E-6</v>
      </c>
      <c r="CK643" s="53">
        <v>1.8694768337759182E-3</v>
      </c>
      <c r="CL643" s="33">
        <v>0</v>
      </c>
      <c r="CM643" s="33">
        <f t="shared" si="621"/>
        <v>2.846605836393401E-3</v>
      </c>
      <c r="CN643" s="33">
        <f t="shared" si="566"/>
        <v>1.4206917355368276E-3</v>
      </c>
      <c r="CO643" s="33">
        <f t="shared" si="567"/>
        <v>1.1580708142542306E-3</v>
      </c>
      <c r="CP643" s="33">
        <f t="shared" si="568"/>
        <v>1.1987336622520939E-3</v>
      </c>
      <c r="CQ643" s="33"/>
      <c r="CR643" s="33">
        <f t="shared" si="569"/>
        <v>9.7312046078812386E-4</v>
      </c>
      <c r="CS643" s="33">
        <f t="shared" si="570"/>
        <v>2.3931242455217383E-3</v>
      </c>
      <c r="CT643" s="33">
        <f t="shared" si="571"/>
        <v>2.5949807198981656E-3</v>
      </c>
      <c r="CU643" s="33">
        <f t="shared" si="572"/>
        <v>1.0379134469817863E-3</v>
      </c>
      <c r="CV643" s="33">
        <f t="shared" si="573"/>
        <v>5.3812283996923505E-4</v>
      </c>
      <c r="CW643" s="33">
        <f t="shared" si="574"/>
        <v>1.98491440183024E-3</v>
      </c>
      <c r="CX643" s="35">
        <f t="shared" si="575"/>
        <v>1.2954978966597253E-3</v>
      </c>
    </row>
    <row r="644" spans="1:102" x14ac:dyDescent="0.3">
      <c r="A644" s="21">
        <v>43278</v>
      </c>
      <c r="B644" s="22">
        <v>2699.63</v>
      </c>
      <c r="C644" s="23">
        <v>4749.08</v>
      </c>
      <c r="D644" s="23">
        <v>5312.8919999999998</v>
      </c>
      <c r="E644" s="23">
        <f t="shared" si="609"/>
        <v>4714.6390349058793</v>
      </c>
      <c r="F644" s="23">
        <f>VLOOKUP($A644,Data!S$7:T$800,2,0)</f>
        <v>261.76999699999999</v>
      </c>
      <c r="G644" s="23">
        <f>VLOOKUP($A644,Data!V$7:Y$800,4,0)</f>
        <v>25.818839920211364</v>
      </c>
      <c r="H644" s="23" t="e">
        <f>VLOOKUP($A644,Data!P$7:Q$800,2,0)</f>
        <v>#N/A</v>
      </c>
      <c r="I644" s="23">
        <f>VLOOKUP($A644,Data!K$7:N$800,4,0)</f>
        <v>49.187698733192178</v>
      </c>
      <c r="J644" s="23">
        <f>VLOOKUP($A644,Data!AA$7:AB$800,2,0)</f>
        <v>479.423</v>
      </c>
      <c r="K644" s="23">
        <f>VLOOKUP($A644,Data!AD$7:AE$800,2,0)</f>
        <v>48.433999999999997</v>
      </c>
      <c r="L644" s="23">
        <f>VLOOKUP($A644,Data!AL$7:AO$800,4,0)</f>
        <v>259.3467852637952</v>
      </c>
      <c r="M644" s="23">
        <f>VLOOKUP($A644,Data!AG$7:AJ$800,4,0)</f>
        <v>26.148142168235683</v>
      </c>
      <c r="N644" s="23">
        <f>VLOOKUP($A644,Data!AQ$7:AU$800,5,0)</f>
        <v>26.31940746460678</v>
      </c>
      <c r="O644" s="24">
        <f>VLOOKUP($A644,Data!AQ$7:AW$800,7,0)</f>
        <v>26.2363329690521</v>
      </c>
      <c r="P644" s="32">
        <f t="shared" si="576"/>
        <v>-8.6042907611290076E-3</v>
      </c>
      <c r="Q644" s="33">
        <f t="shared" si="563"/>
        <v>-8.6048890466150496E-3</v>
      </c>
      <c r="R644" s="33">
        <f t="shared" si="564"/>
        <v>-8.6051389744405959E-3</v>
      </c>
      <c r="S644" s="34">
        <f t="shared" si="577"/>
        <v>-8.6051389744405959E-3</v>
      </c>
      <c r="T644" s="33">
        <f t="shared" si="578"/>
        <v>-8.6090434398534699E-3</v>
      </c>
      <c r="U644" s="33">
        <f t="shared" si="610"/>
        <v>-8.608932977975936E-3</v>
      </c>
      <c r="V644" s="33" t="e">
        <f t="shared" si="611"/>
        <v>#N/A</v>
      </c>
      <c r="W644" s="33">
        <f t="shared" si="612"/>
        <v>-8.7074303405574316E-3</v>
      </c>
      <c r="X644" s="33">
        <f t="shared" si="613"/>
        <v>-8.6088082349761175E-3</v>
      </c>
      <c r="Y644" s="33">
        <f t="shared" si="614"/>
        <v>-8.5889269163378357E-3</v>
      </c>
      <c r="Z644" s="33">
        <f t="shared" si="615"/>
        <v>-8.6051266615030375E-3</v>
      </c>
      <c r="AA644" s="33">
        <f t="shared" si="616"/>
        <v>-8.5549562953319835E-3</v>
      </c>
      <c r="AB644" s="33">
        <f t="shared" si="617"/>
        <v>-8.593937838907495E-3</v>
      </c>
      <c r="AC644" s="35">
        <f t="shared" si="618"/>
        <v>-1.0153438027375006E-2</v>
      </c>
      <c r="AD644" s="32">
        <f t="shared" si="579"/>
        <v>-4.154393238420262E-6</v>
      </c>
      <c r="AE644" s="33">
        <f t="shared" si="580"/>
        <v>-4.0439313608864325E-6</v>
      </c>
      <c r="AF644" s="33" t="e">
        <f t="shared" si="581"/>
        <v>#N/A</v>
      </c>
      <c r="AG644" s="33">
        <f t="shared" si="582"/>
        <v>-1.0254129394238198E-4</v>
      </c>
      <c r="AH644" s="33">
        <f t="shared" si="583"/>
        <v>-3.9191883610678602E-6</v>
      </c>
      <c r="AI644" s="33">
        <f t="shared" si="584"/>
        <v>1.5962130277213937E-5</v>
      </c>
      <c r="AJ644" s="33">
        <f t="shared" si="585"/>
        <v>-2.3761488798790253E-7</v>
      </c>
      <c r="AK644" s="33">
        <f t="shared" si="586"/>
        <v>4.9932751283066068E-5</v>
      </c>
      <c r="AL644" s="33">
        <f t="shared" si="587"/>
        <v>1.0951207707554644E-5</v>
      </c>
      <c r="AM644" s="35">
        <f t="shared" si="588"/>
        <v>-1.5485489807599562E-3</v>
      </c>
      <c r="AN644" s="52">
        <f t="shared" si="589"/>
        <v>-3.9044654128739253E-6</v>
      </c>
      <c r="AO644" s="34">
        <f t="shared" si="590"/>
        <v>-3.7940035353400958E-6</v>
      </c>
      <c r="AP644" s="34" t="e">
        <f t="shared" si="591"/>
        <v>#N/A</v>
      </c>
      <c r="AQ644" s="34">
        <f t="shared" si="592"/>
        <v>-1.0229136611683565E-4</v>
      </c>
      <c r="AR644" s="34">
        <f t="shared" si="593"/>
        <v>-3.6692605355215235E-6</v>
      </c>
      <c r="AS644" s="34">
        <f t="shared" si="594"/>
        <v>1.6212058102760274E-5</v>
      </c>
      <c r="AT644" s="34">
        <f t="shared" si="595"/>
        <v>1.2312937558434101E-8</v>
      </c>
      <c r="AU644" s="34">
        <f t="shared" si="596"/>
        <v>5.0182679108612405E-5</v>
      </c>
      <c r="AV644" s="34">
        <f t="shared" si="597"/>
        <v>1.1201135533100981E-5</v>
      </c>
      <c r="AW644" s="53">
        <f t="shared" si="598"/>
        <v>-1.5482990529344098E-3</v>
      </c>
      <c r="AX644" s="52">
        <f t="shared" si="599"/>
        <v>-3.9044654128739253E-6</v>
      </c>
      <c r="AY644" s="34">
        <f t="shared" si="600"/>
        <v>-3.7940035353400958E-6</v>
      </c>
      <c r="AZ644" s="34" t="e">
        <f t="shared" si="601"/>
        <v>#N/A</v>
      </c>
      <c r="BA644" s="34">
        <f t="shared" si="602"/>
        <v>-1.0229136611683565E-4</v>
      </c>
      <c r="BB644" s="34">
        <f t="shared" si="603"/>
        <v>-3.6692605355215235E-6</v>
      </c>
      <c r="BC644" s="34">
        <f t="shared" si="604"/>
        <v>1.6212058102760274E-5</v>
      </c>
      <c r="BD644" s="34">
        <f t="shared" si="605"/>
        <v>1.2312937558434101E-8</v>
      </c>
      <c r="BE644" s="34">
        <f t="shared" si="606"/>
        <v>5.0182679108612405E-5</v>
      </c>
      <c r="BF644" s="34">
        <f t="shared" si="607"/>
        <v>1.1201135533100981E-5</v>
      </c>
      <c r="BG644" s="53">
        <f t="shared" si="608"/>
        <v>-1.5482990529344098E-3</v>
      </c>
      <c r="BH644" s="32">
        <v>-4.154393238420262E-6</v>
      </c>
      <c r="BI644" s="33">
        <v>-4.0439313608864325E-6</v>
      </c>
      <c r="BJ644" s="33"/>
      <c r="BK644" s="33">
        <v>-1.0254129394238198E-4</v>
      </c>
      <c r="BL644" s="33">
        <v>-3.9191883610678602E-6</v>
      </c>
      <c r="BM644" s="33">
        <v>1.5962130277213937E-5</v>
      </c>
      <c r="BN644" s="33">
        <v>-2.3761488798790253E-7</v>
      </c>
      <c r="BO644" s="33">
        <v>4.9932751283066068E-5</v>
      </c>
      <c r="BP644" s="33">
        <v>1.0951207707554644E-5</v>
      </c>
      <c r="BQ644" s="35">
        <v>-1.5485489807599562E-3</v>
      </c>
      <c r="BR644" s="32">
        <v>-3.9044654128739253E-6</v>
      </c>
      <c r="BS644" s="33">
        <v>-3.7940035353400958E-6</v>
      </c>
      <c r="BT644" s="33"/>
      <c r="BU644" s="33">
        <v>-1.0229136611683565E-4</v>
      </c>
      <c r="BV644" s="33">
        <v>-3.6692605355215235E-6</v>
      </c>
      <c r="BW644" s="33">
        <v>1.6212058102760274E-5</v>
      </c>
      <c r="BX644" s="33">
        <v>1.2312937558434101E-8</v>
      </c>
      <c r="BY644" s="33">
        <v>5.0182679108612405E-5</v>
      </c>
      <c r="BZ644" s="33">
        <v>1.1201135533100981E-5</v>
      </c>
      <c r="CA644" s="35">
        <v>-1.5482990529344098E-3</v>
      </c>
      <c r="CB644" s="52">
        <v>-3.9044654128739253E-6</v>
      </c>
      <c r="CC644" s="34">
        <v>-3.7940035353400958E-6</v>
      </c>
      <c r="CD644" s="34"/>
      <c r="CE644" s="34">
        <v>-1.0229136611683565E-4</v>
      </c>
      <c r="CF644" s="34">
        <v>-3.6692605355215235E-6</v>
      </c>
      <c r="CG644" s="34">
        <v>1.6212058102760274E-5</v>
      </c>
      <c r="CH644" s="34">
        <v>1.2312937558434101E-8</v>
      </c>
      <c r="CI644" s="34">
        <v>5.0182679108612405E-5</v>
      </c>
      <c r="CJ644" s="34">
        <v>1.1201135533100981E-5</v>
      </c>
      <c r="CK644" s="53">
        <v>-1.5482990529344098E-3</v>
      </c>
      <c r="CL644" s="33">
        <v>0</v>
      </c>
      <c r="CM644" s="33">
        <f t="shared" si="621"/>
        <v>2.8056542618817293E-3</v>
      </c>
      <c r="CN644" s="33">
        <f t="shared" si="566"/>
        <v>1.3999887001301392E-3</v>
      </c>
      <c r="CO644" s="33">
        <f t="shared" si="567"/>
        <v>1.1427170014886023E-3</v>
      </c>
      <c r="CP644" s="33">
        <f t="shared" si="568"/>
        <v>1.1840927697632786E-3</v>
      </c>
      <c r="CQ644" s="33"/>
      <c r="CR644" s="33">
        <f t="shared" si="569"/>
        <v>9.9943568311222641E-4</v>
      </c>
      <c r="CS644" s="33">
        <f t="shared" si="570"/>
        <v>2.3545236893618426E-3</v>
      </c>
      <c r="CT644" s="33">
        <f t="shared" si="571"/>
        <v>2.5438947511808863E-3</v>
      </c>
      <c r="CU644" s="33">
        <f t="shared" si="572"/>
        <v>1.0545758572768626E-3</v>
      </c>
      <c r="CV644" s="33">
        <f t="shared" si="573"/>
        <v>5.3978125532960775E-4</v>
      </c>
      <c r="CW644" s="33">
        <f t="shared" si="574"/>
        <v>1.9731444355821637E-3</v>
      </c>
      <c r="CX644" s="35">
        <f t="shared" si="575"/>
        <v>-5.8190617856956894E-4</v>
      </c>
    </row>
    <row r="645" spans="1:102" x14ac:dyDescent="0.3">
      <c r="A645" s="21">
        <v>43277</v>
      </c>
      <c r="B645" s="22">
        <v>2723.06</v>
      </c>
      <c r="C645" s="23">
        <v>4790.3</v>
      </c>
      <c r="D645" s="23">
        <v>5359.0069999999996</v>
      </c>
      <c r="E645" s="23">
        <f t="shared" si="609"/>
        <v>4755.5613008007413</v>
      </c>
      <c r="F645" s="23">
        <f>VLOOKUP($A645,Data!S$7:T$800,2,0)</f>
        <v>264.04315600000001</v>
      </c>
      <c r="G645" s="23">
        <f>VLOOKUP($A645,Data!V$7:Y$800,4,0)</f>
        <v>26.043042729613166</v>
      </c>
      <c r="H645" s="23" t="e">
        <f>VLOOKUP($A645,Data!P$7:Q$800,2,0)</f>
        <v>#N/A</v>
      </c>
      <c r="I645" s="23">
        <f>VLOOKUP($A645,Data!K$7:N$800,4,0)</f>
        <v>49.619759331082804</v>
      </c>
      <c r="J645" s="23">
        <f>VLOOKUP($A645,Data!AA$7:AB$800,2,0)</f>
        <v>483.58609999999999</v>
      </c>
      <c r="K645" s="23">
        <f>VLOOKUP($A645,Data!AD$7:AE$800,2,0)</f>
        <v>48.8536</v>
      </c>
      <c r="L645" s="23">
        <f>VLOOKUP($A645,Data!AL$7:AO$800,4,0)</f>
        <v>261.59786805276843</v>
      </c>
      <c r="M645" s="23">
        <f>VLOOKUP($A645,Data!AG$7:AJ$800,4,0)</f>
        <v>26.373768606003239</v>
      </c>
      <c r="N645" s="23">
        <f>VLOOKUP($A645,Data!AQ$7:AU$800,5,0)</f>
        <v>26.547555506403761</v>
      </c>
      <c r="O645" s="24">
        <f>VLOOKUP($A645,Data!AQ$7:AW$800,7,0)</f>
        <v>26.505454458281672</v>
      </c>
      <c r="P645" s="32">
        <f t="shared" si="576"/>
        <v>2.2045806696182613E-3</v>
      </c>
      <c r="Q645" s="33">
        <f t="shared" si="563"/>
        <v>2.2030348740629258E-3</v>
      </c>
      <c r="R645" s="33">
        <f t="shared" si="564"/>
        <v>2.2024487444900487E-3</v>
      </c>
      <c r="S645" s="34">
        <f t="shared" si="577"/>
        <v>2.2024487444900487E-3</v>
      </c>
      <c r="T645" s="33">
        <f t="shared" si="578"/>
        <v>2.2003736245179706E-3</v>
      </c>
      <c r="U645" s="33">
        <f t="shared" si="610"/>
        <v>2.2005849980302195E-3</v>
      </c>
      <c r="V645" s="33" t="e">
        <f t="shared" si="611"/>
        <v>#N/A</v>
      </c>
      <c r="W645" s="33">
        <f t="shared" si="612"/>
        <v>2.3273855702092838E-3</v>
      </c>
      <c r="X645" s="33">
        <f t="shared" si="613"/>
        <v>2.2000955391903165E-3</v>
      </c>
      <c r="Y645" s="33">
        <f t="shared" si="614"/>
        <v>2.2176406027223372E-3</v>
      </c>
      <c r="Z645" s="33">
        <f t="shared" si="615"/>
        <v>2.1907598128929617E-3</v>
      </c>
      <c r="AA645" s="33">
        <f t="shared" si="616"/>
        <v>2.1927660647522718E-3</v>
      </c>
      <c r="AB645" s="33">
        <f t="shared" si="617"/>
        <v>2.2160384215503814E-3</v>
      </c>
      <c r="AC645" s="35">
        <f t="shared" si="618"/>
        <v>-6.5609385135800835E-4</v>
      </c>
      <c r="AD645" s="32">
        <f t="shared" si="579"/>
        <v>-2.6612495449551687E-6</v>
      </c>
      <c r="AE645" s="33">
        <f t="shared" si="580"/>
        <v>-2.4498760327062996E-6</v>
      </c>
      <c r="AF645" s="33" t="e">
        <f t="shared" si="581"/>
        <v>#N/A</v>
      </c>
      <c r="AG645" s="33">
        <f t="shared" si="582"/>
        <v>1.2435069614635808E-4</v>
      </c>
      <c r="AH645" s="33">
        <f t="shared" si="583"/>
        <v>-2.9393348726092228E-6</v>
      </c>
      <c r="AI645" s="33">
        <f t="shared" si="584"/>
        <v>1.4605728659411454E-5</v>
      </c>
      <c r="AJ645" s="33">
        <f t="shared" si="585"/>
        <v>-1.2275061169964019E-5</v>
      </c>
      <c r="AK645" s="33">
        <f t="shared" si="586"/>
        <v>-1.0268809310653992E-5</v>
      </c>
      <c r="AL645" s="33">
        <f t="shared" si="587"/>
        <v>1.3003547487455691E-5</v>
      </c>
      <c r="AM645" s="35">
        <f t="shared" si="588"/>
        <v>-2.8591287254209341E-3</v>
      </c>
      <c r="AN645" s="52">
        <f t="shared" si="589"/>
        <v>-2.0751199720780988E-6</v>
      </c>
      <c r="AO645" s="34">
        <f t="shared" si="590"/>
        <v>-1.8637464598292297E-6</v>
      </c>
      <c r="AP645" s="34" t="e">
        <f t="shared" si="591"/>
        <v>#N/A</v>
      </c>
      <c r="AQ645" s="34">
        <f t="shared" si="592"/>
        <v>1.2493682571923515E-4</v>
      </c>
      <c r="AR645" s="34">
        <f t="shared" si="593"/>
        <v>-2.3532052997321529E-6</v>
      </c>
      <c r="AS645" s="34">
        <f t="shared" si="594"/>
        <v>1.5191858232288524E-5</v>
      </c>
      <c r="AT645" s="34">
        <f t="shared" si="595"/>
        <v>-1.1688931597086949E-5</v>
      </c>
      <c r="AU645" s="34">
        <f t="shared" si="596"/>
        <v>-9.6826797377769225E-6</v>
      </c>
      <c r="AV645" s="34">
        <f t="shared" si="597"/>
        <v>1.3589677060332761E-5</v>
      </c>
      <c r="AW645" s="53">
        <f t="shared" si="598"/>
        <v>-2.858542595848057E-3</v>
      </c>
      <c r="AX645" s="52">
        <f t="shared" si="599"/>
        <v>-2.0751199720780988E-6</v>
      </c>
      <c r="AY645" s="34">
        <f t="shared" si="600"/>
        <v>-1.8637464598292297E-6</v>
      </c>
      <c r="AZ645" s="34" t="e">
        <f t="shared" si="601"/>
        <v>#N/A</v>
      </c>
      <c r="BA645" s="34">
        <f t="shared" si="602"/>
        <v>1.2493682571923515E-4</v>
      </c>
      <c r="BB645" s="34">
        <f t="shared" si="603"/>
        <v>-2.3532052997321529E-6</v>
      </c>
      <c r="BC645" s="34">
        <f t="shared" si="604"/>
        <v>1.5191858232288524E-5</v>
      </c>
      <c r="BD645" s="34">
        <f t="shared" si="605"/>
        <v>-1.1688931597086949E-5</v>
      </c>
      <c r="BE645" s="34">
        <f t="shared" si="606"/>
        <v>-9.6826797377769225E-6</v>
      </c>
      <c r="BF645" s="34">
        <f t="shared" si="607"/>
        <v>1.3589677060332761E-5</v>
      </c>
      <c r="BG645" s="53">
        <f t="shared" si="608"/>
        <v>-2.858542595848057E-3</v>
      </c>
      <c r="BH645" s="32">
        <v>-2.6612495449551687E-6</v>
      </c>
      <c r="BI645" s="33">
        <v>-2.4498760327062996E-6</v>
      </c>
      <c r="BJ645" s="33"/>
      <c r="BK645" s="33">
        <v>1.2435069614635808E-4</v>
      </c>
      <c r="BL645" s="33">
        <v>-2.9393348726092228E-6</v>
      </c>
      <c r="BM645" s="33">
        <v>1.4605728659411454E-5</v>
      </c>
      <c r="BN645" s="33">
        <v>-1.2275061169964019E-5</v>
      </c>
      <c r="BO645" s="33">
        <v>-1.0268809310653992E-5</v>
      </c>
      <c r="BP645" s="33">
        <v>1.3003547487455691E-5</v>
      </c>
      <c r="BQ645" s="35">
        <v>-2.8591287254209341E-3</v>
      </c>
      <c r="BR645" s="32">
        <v>-2.0751199720780988E-6</v>
      </c>
      <c r="BS645" s="33">
        <v>-1.8637464598292297E-6</v>
      </c>
      <c r="BT645" s="33"/>
      <c r="BU645" s="33">
        <v>1.2493682571923515E-4</v>
      </c>
      <c r="BV645" s="33">
        <v>-2.3532052997321529E-6</v>
      </c>
      <c r="BW645" s="33">
        <v>1.5191858232288524E-5</v>
      </c>
      <c r="BX645" s="33">
        <v>-1.1688931597086949E-5</v>
      </c>
      <c r="BY645" s="33">
        <v>-9.6826797377769225E-6</v>
      </c>
      <c r="BZ645" s="33">
        <v>1.3589677060332761E-5</v>
      </c>
      <c r="CA645" s="35">
        <v>-2.858542595848057E-3</v>
      </c>
      <c r="CB645" s="52">
        <v>-2.0751199720780988E-6</v>
      </c>
      <c r="CC645" s="34">
        <v>-1.8637464598292297E-6</v>
      </c>
      <c r="CD645" s="34"/>
      <c r="CE645" s="34">
        <v>1.2493682571923515E-4</v>
      </c>
      <c r="CF645" s="34">
        <v>-2.3532052997321529E-6</v>
      </c>
      <c r="CG645" s="34">
        <v>1.5191858232288524E-5</v>
      </c>
      <c r="CH645" s="34">
        <v>-1.1688931597086949E-5</v>
      </c>
      <c r="CI645" s="34">
        <v>-9.6826797377769225E-6</v>
      </c>
      <c r="CJ645" s="34">
        <v>1.3589677060332761E-5</v>
      </c>
      <c r="CK645" s="53">
        <v>-2.858542595848057E-3</v>
      </c>
      <c r="CL645" s="33">
        <v>0</v>
      </c>
      <c r="CM645" s="33">
        <f t="shared" si="621"/>
        <v>2.8059070663357666E-3</v>
      </c>
      <c r="CN645" s="33">
        <f t="shared" si="566"/>
        <v>1.4002411502198608E-3</v>
      </c>
      <c r="CO645" s="33">
        <f t="shared" si="567"/>
        <v>1.1469122591782899E-3</v>
      </c>
      <c r="CP645" s="33">
        <f t="shared" si="568"/>
        <v>1.1881766473422761E-3</v>
      </c>
      <c r="CQ645" s="33"/>
      <c r="CR645" s="33">
        <f t="shared" si="569"/>
        <v>1.1029810747673618E-3</v>
      </c>
      <c r="CS645" s="33">
        <f t="shared" si="570"/>
        <v>2.3584862181955657E-3</v>
      </c>
      <c r="CT645" s="33">
        <f t="shared" si="571"/>
        <v>2.5277533778482741E-3</v>
      </c>
      <c r="CU645" s="33">
        <f t="shared" si="572"/>
        <v>1.0548157873766506E-3</v>
      </c>
      <c r="CV645" s="33">
        <f t="shared" si="573"/>
        <v>4.893904602334409E-4</v>
      </c>
      <c r="CW645" s="33">
        <f t="shared" si="574"/>
        <v>1.9620765024304099E-3</v>
      </c>
      <c r="CX645" s="35">
        <f t="shared" si="575"/>
        <v>9.8161682590069965E-4</v>
      </c>
    </row>
    <row r="646" spans="1:102" x14ac:dyDescent="0.3">
      <c r="A646" s="21">
        <v>43276</v>
      </c>
      <c r="B646" s="22">
        <v>2717.07</v>
      </c>
      <c r="C646" s="23">
        <v>4779.7700000000004</v>
      </c>
      <c r="D646" s="23">
        <v>5347.23</v>
      </c>
      <c r="E646" s="23">
        <f t="shared" si="609"/>
        <v>4745.1104382734993</v>
      </c>
      <c r="F646" s="23">
        <f>VLOOKUP($A646,Data!S$7:T$800,2,0)</f>
        <v>263.463438</v>
      </c>
      <c r="G646" s="23">
        <f>VLOOKUP($A646,Data!V$7:Y$800,4,0)</f>
        <v>25.985858638931401</v>
      </c>
      <c r="H646" s="23" t="e">
        <f>VLOOKUP($A646,Data!P$7:Q$800,2,0)</f>
        <v>#N/A</v>
      </c>
      <c r="I646" s="23">
        <f>VLOOKUP($A646,Data!K$7:N$800,4,0)</f>
        <v>49.504543171645309</v>
      </c>
      <c r="J646" s="23">
        <f>VLOOKUP($A646,Data!AA$7:AB$800,2,0)</f>
        <v>482.52449999999999</v>
      </c>
      <c r="K646" s="23">
        <f>VLOOKUP($A646,Data!AD$7:AE$800,2,0)</f>
        <v>48.7455</v>
      </c>
      <c r="L646" s="23">
        <f>VLOOKUP($A646,Data!AL$7:AO$800,4,0)</f>
        <v>261.02602273204775</v>
      </c>
      <c r="M646" s="23">
        <f>VLOOKUP($A646,Data!AG$7:AJ$800,4,0)</f>
        <v>26.316063634707191</v>
      </c>
      <c r="N646" s="23">
        <f>VLOOKUP($A646,Data!AQ$7:AU$800,5,0)</f>
        <v>26.488855185569655</v>
      </c>
      <c r="O646" s="24">
        <f>VLOOKUP($A646,Data!AQ$7:AW$800,7,0)</f>
        <v>26.522855940985007</v>
      </c>
      <c r="P646" s="32">
        <f t="shared" si="576"/>
        <v>-1.3724735741665661E-2</v>
      </c>
      <c r="Q646" s="33">
        <f t="shared" si="563"/>
        <v>-1.3721893332397928E-2</v>
      </c>
      <c r="R646" s="33">
        <f t="shared" si="564"/>
        <v>-1.3722082637201538E-2</v>
      </c>
      <c r="S646" s="34">
        <f t="shared" si="577"/>
        <v>-1.3722480602871156E-2</v>
      </c>
      <c r="T646" s="33">
        <f t="shared" si="578"/>
        <v>-1.3726442034246333E-2</v>
      </c>
      <c r="U646" s="33">
        <f t="shared" si="610"/>
        <v>-1.3725835880697423E-2</v>
      </c>
      <c r="V646" s="33" t="e">
        <f t="shared" si="611"/>
        <v>#N/A</v>
      </c>
      <c r="W646" s="33">
        <f t="shared" si="612"/>
        <v>-1.3771996939556108E-2</v>
      </c>
      <c r="X646" s="33">
        <f t="shared" si="613"/>
        <v>-1.3727601511403509E-2</v>
      </c>
      <c r="Y646" s="33">
        <f t="shared" si="614"/>
        <v>-1.371218375176031E-2</v>
      </c>
      <c r="Z646" s="33">
        <f t="shared" si="615"/>
        <v>-1.3705693161993548E-2</v>
      </c>
      <c r="AA646" s="33">
        <f t="shared" si="616"/>
        <v>-1.3739957251864388E-2</v>
      </c>
      <c r="AB646" s="33">
        <f t="shared" si="617"/>
        <v>-1.3691444058010815E-2</v>
      </c>
      <c r="AC646" s="35">
        <f t="shared" si="618"/>
        <v>-1.4195778867108877E-2</v>
      </c>
      <c r="AD646" s="32">
        <f t="shared" si="579"/>
        <v>-4.5487018484058339E-6</v>
      </c>
      <c r="AE646" s="33">
        <f t="shared" si="580"/>
        <v>-3.9425482994959182E-6</v>
      </c>
      <c r="AF646" s="33" t="e">
        <f t="shared" si="581"/>
        <v>#N/A</v>
      </c>
      <c r="AG646" s="33">
        <f t="shared" si="582"/>
        <v>-5.010360715818063E-5</v>
      </c>
      <c r="AH646" s="33">
        <f t="shared" si="583"/>
        <v>-5.7081790055812931E-6</v>
      </c>
      <c r="AI646" s="33">
        <f t="shared" si="584"/>
        <v>9.7095806376179539E-6</v>
      </c>
      <c r="AJ646" s="33">
        <f t="shared" si="585"/>
        <v>1.6200170404379044E-5</v>
      </c>
      <c r="AK646" s="33">
        <f t="shared" si="586"/>
        <v>-1.8063919466460021E-5</v>
      </c>
      <c r="AL646" s="33">
        <f t="shared" si="587"/>
        <v>3.0449274387112091E-5</v>
      </c>
      <c r="AM646" s="35">
        <f t="shared" si="588"/>
        <v>-4.7388553471094941E-4</v>
      </c>
      <c r="AN646" s="52">
        <f t="shared" si="589"/>
        <v>-4.3593970447952657E-6</v>
      </c>
      <c r="AO646" s="34">
        <f t="shared" si="590"/>
        <v>-3.75324349588535E-6</v>
      </c>
      <c r="AP646" s="34" t="e">
        <f t="shared" si="591"/>
        <v>#N/A</v>
      </c>
      <c r="AQ646" s="34">
        <f t="shared" si="592"/>
        <v>-4.9914302354570061E-5</v>
      </c>
      <c r="AR646" s="34">
        <f t="shared" si="593"/>
        <v>-5.5188742019707249E-6</v>
      </c>
      <c r="AS646" s="34">
        <f t="shared" si="594"/>
        <v>9.8988854412285221E-6</v>
      </c>
      <c r="AT646" s="34">
        <f t="shared" si="595"/>
        <v>1.6389475207989612E-5</v>
      </c>
      <c r="AU646" s="34">
        <f t="shared" si="596"/>
        <v>-1.7874614662849453E-5</v>
      </c>
      <c r="AV646" s="34">
        <f t="shared" si="597"/>
        <v>3.0638579190722659E-5</v>
      </c>
      <c r="AW646" s="53">
        <f t="shared" si="598"/>
        <v>-4.7369622990733884E-4</v>
      </c>
      <c r="AX646" s="52">
        <f t="shared" si="599"/>
        <v>-3.9614313751545893E-6</v>
      </c>
      <c r="AY646" s="34">
        <f t="shared" si="600"/>
        <v>-3.3552778262446736E-6</v>
      </c>
      <c r="AZ646" s="34" t="e">
        <f t="shared" si="601"/>
        <v>#N/A</v>
      </c>
      <c r="BA646" s="34">
        <f t="shared" si="602"/>
        <v>-4.9516336684929385E-5</v>
      </c>
      <c r="BB646" s="34">
        <f t="shared" si="603"/>
        <v>-5.1209085323300485E-6</v>
      </c>
      <c r="BC646" s="34">
        <f t="shared" si="604"/>
        <v>1.0296851110869198E-5</v>
      </c>
      <c r="BD646" s="34">
        <f t="shared" si="605"/>
        <v>1.6787440877630289E-5</v>
      </c>
      <c r="BE646" s="34">
        <f t="shared" si="606"/>
        <v>-1.7476648993208777E-5</v>
      </c>
      <c r="BF646" s="34">
        <f t="shared" si="607"/>
        <v>3.1036544860363335E-5</v>
      </c>
      <c r="BG646" s="53">
        <f t="shared" si="608"/>
        <v>-4.7329826423769816E-4</v>
      </c>
      <c r="BH646" s="32">
        <v>-4.5487018484058339E-6</v>
      </c>
      <c r="BI646" s="33">
        <v>-3.9425482994959182E-6</v>
      </c>
      <c r="BJ646" s="33"/>
      <c r="BK646" s="33">
        <v>-5.010360715818063E-5</v>
      </c>
      <c r="BL646" s="33">
        <v>-5.7081790055812931E-6</v>
      </c>
      <c r="BM646" s="33">
        <v>9.7095806376179539E-6</v>
      </c>
      <c r="BN646" s="33">
        <v>1.6200170404379044E-5</v>
      </c>
      <c r="BO646" s="33">
        <v>-1.8063919466460021E-5</v>
      </c>
      <c r="BP646" s="33">
        <v>3.0449274387112091E-5</v>
      </c>
      <c r="BQ646" s="35">
        <v>-4.7388553471094941E-4</v>
      </c>
      <c r="BR646" s="32">
        <v>-4.3593970447952657E-6</v>
      </c>
      <c r="BS646" s="33">
        <v>-3.75324349588535E-6</v>
      </c>
      <c r="BT646" s="33"/>
      <c r="BU646" s="33">
        <v>-4.9914302354570061E-5</v>
      </c>
      <c r="BV646" s="33">
        <v>-5.5188742019707249E-6</v>
      </c>
      <c r="BW646" s="33">
        <v>9.8988854412285221E-6</v>
      </c>
      <c r="BX646" s="33">
        <v>1.6389475207989612E-5</v>
      </c>
      <c r="BY646" s="33">
        <v>-1.7874614662849453E-5</v>
      </c>
      <c r="BZ646" s="33">
        <v>3.0638579190722659E-5</v>
      </c>
      <c r="CA646" s="35">
        <v>-4.7369622990733884E-4</v>
      </c>
      <c r="CB646" s="52">
        <v>-3.9614313751545893E-6</v>
      </c>
      <c r="CC646" s="34">
        <v>-3.3552778262446736E-6</v>
      </c>
      <c r="CD646" s="34"/>
      <c r="CE646" s="34">
        <v>-4.9516336684929385E-5</v>
      </c>
      <c r="CF646" s="34">
        <v>-5.1209085323300485E-6</v>
      </c>
      <c r="CG646" s="34">
        <v>1.0296851110869198E-5</v>
      </c>
      <c r="CH646" s="34">
        <v>1.6787440877630289E-5</v>
      </c>
      <c r="CI646" s="34">
        <v>-1.7476648993208777E-5</v>
      </c>
      <c r="CJ646" s="34">
        <v>3.1036544860363335E-5</v>
      </c>
      <c r="CK646" s="53">
        <v>-4.7329826423769816E-4</v>
      </c>
      <c r="CL646" s="33">
        <v>0</v>
      </c>
      <c r="CM646" s="33">
        <f t="shared" si="621"/>
        <v>2.8064935488361087E-3</v>
      </c>
      <c r="CN646" s="33">
        <f t="shared" si="566"/>
        <v>1.4008268106284749E-3</v>
      </c>
      <c r="CO646" s="33">
        <f t="shared" si="567"/>
        <v>1.1495707113551301E-3</v>
      </c>
      <c r="CP646" s="33">
        <f t="shared" si="568"/>
        <v>1.1906240485461961E-3</v>
      </c>
      <c r="CQ646" s="33"/>
      <c r="CR646" s="33">
        <f t="shared" si="569"/>
        <v>9.7878228063774664E-4</v>
      </c>
      <c r="CS646" s="33">
        <f t="shared" si="570"/>
        <v>2.3614260176094692E-3</v>
      </c>
      <c r="CT646" s="33">
        <f t="shared" si="571"/>
        <v>2.5131431297882312E-3</v>
      </c>
      <c r="CU646" s="33">
        <f t="shared" si="572"/>
        <v>1.0670769352447707E-3</v>
      </c>
      <c r="CV646" s="33">
        <f t="shared" si="573"/>
        <v>4.9964181617601078E-4</v>
      </c>
      <c r="CW646" s="33">
        <f t="shared" si="574"/>
        <v>1.9490762500466996E-3</v>
      </c>
      <c r="CX646" s="35">
        <f t="shared" si="575"/>
        <v>3.8454310510904754E-3</v>
      </c>
    </row>
    <row r="647" spans="1:102" x14ac:dyDescent="0.3">
      <c r="A647" s="21">
        <v>43273</v>
      </c>
      <c r="B647" s="22">
        <v>2754.88</v>
      </c>
      <c r="C647" s="23">
        <v>4846.2700000000004</v>
      </c>
      <c r="D647" s="23">
        <v>5421.6260000000002</v>
      </c>
      <c r="E647" s="23">
        <f t="shared" si="609"/>
        <v>4811.131091352454</v>
      </c>
      <c r="F647" s="23">
        <f>VLOOKUP($A647,Data!S$7:T$800,2,0)</f>
        <v>267.13018499999998</v>
      </c>
      <c r="G647" s="23">
        <f>VLOOKUP($A647,Data!V$7:Y$800,4,0)</f>
        <v>26.347500101186952</v>
      </c>
      <c r="H647" s="23" t="e">
        <f>VLOOKUP($A647,Data!P$7:Q$800,2,0)</f>
        <v>#N/A</v>
      </c>
      <c r="I647" s="23">
        <f>VLOOKUP($A647,Data!K$7:N$800,4,0)</f>
        <v>50.195840128270298</v>
      </c>
      <c r="J647" s="23">
        <f>VLOOKUP($A647,Data!AA$7:AB$800,2,0)</f>
        <v>489.24059999999997</v>
      </c>
      <c r="K647" s="23">
        <f>VLOOKUP($A647,Data!AD$7:AE$800,2,0)</f>
        <v>49.423200000000001</v>
      </c>
      <c r="L647" s="23">
        <f>VLOOKUP($A647,Data!AL$7:AO$800,4,0)</f>
        <v>264.65327937345569</v>
      </c>
      <c r="M647" s="23">
        <f>VLOOKUP($A647,Data!AG$7:AJ$800,4,0)</f>
        <v>26.682682552341429</v>
      </c>
      <c r="N647" s="23">
        <f>VLOOKUP($A647,Data!AQ$7:AU$800,5,0)</f>
        <v>26.856560278209354</v>
      </c>
      <c r="O647" s="24">
        <f>VLOOKUP($A647,Data!AQ$7:AW$800,7,0)</f>
        <v>26.904790395911277</v>
      </c>
      <c r="P647" s="32">
        <f t="shared" si="576"/>
        <v>1.8619806819504259E-3</v>
      </c>
      <c r="Q647" s="33">
        <f t="shared" si="563"/>
        <v>1.8812652852804312E-3</v>
      </c>
      <c r="R647" s="33">
        <f t="shared" si="564"/>
        <v>1.8897143068339339E-3</v>
      </c>
      <c r="S647" s="34">
        <f t="shared" si="577"/>
        <v>1.8855542631014076E-3</v>
      </c>
      <c r="T647" s="33">
        <f t="shared" si="578"/>
        <v>1.8867622856209021E-3</v>
      </c>
      <c r="U647" s="33">
        <f t="shared" si="610"/>
        <v>1.8878388022853798E-3</v>
      </c>
      <c r="V647" s="33" t="e">
        <f t="shared" si="611"/>
        <v>#N/A</v>
      </c>
      <c r="W647" s="33">
        <f t="shared" si="612"/>
        <v>1.9164430816405176E-3</v>
      </c>
      <c r="X647" s="33">
        <f t="shared" si="613"/>
        <v>1.8858546972402301E-3</v>
      </c>
      <c r="Y647" s="33">
        <f t="shared" si="614"/>
        <v>1.8954098646453144E-3</v>
      </c>
      <c r="Z647" s="33">
        <f t="shared" si="615"/>
        <v>1.8750568006251633E-3</v>
      </c>
      <c r="AA647" s="33">
        <f t="shared" si="616"/>
        <v>1.8958954765739833E-3</v>
      </c>
      <c r="AB647" s="33">
        <f t="shared" si="617"/>
        <v>1.8912870692422423E-3</v>
      </c>
      <c r="AC647" s="35">
        <f t="shared" si="618"/>
        <v>3.5781225971889263E-3</v>
      </c>
      <c r="AD647" s="32">
        <f t="shared" si="579"/>
        <v>5.4970003404708478E-6</v>
      </c>
      <c r="AE647" s="33">
        <f t="shared" si="580"/>
        <v>6.5735170049485703E-6</v>
      </c>
      <c r="AF647" s="33" t="e">
        <f t="shared" si="581"/>
        <v>#N/A</v>
      </c>
      <c r="AG647" s="33">
        <f t="shared" si="582"/>
        <v>3.5177796360086333E-5</v>
      </c>
      <c r="AH647" s="33">
        <f t="shared" si="583"/>
        <v>4.5894119597988947E-6</v>
      </c>
      <c r="AI647" s="33">
        <f t="shared" si="584"/>
        <v>1.4144579364883114E-5</v>
      </c>
      <c r="AJ647" s="33">
        <f t="shared" si="585"/>
        <v>-6.2084846552679096E-6</v>
      </c>
      <c r="AK647" s="33">
        <f t="shared" si="586"/>
        <v>1.4630191293552031E-5</v>
      </c>
      <c r="AL647" s="33">
        <f t="shared" si="587"/>
        <v>1.0021783961811082E-5</v>
      </c>
      <c r="AM647" s="35">
        <f t="shared" si="588"/>
        <v>1.6968573119084951E-3</v>
      </c>
      <c r="AN647" s="52">
        <f t="shared" si="589"/>
        <v>-2.9520212130318413E-6</v>
      </c>
      <c r="AO647" s="34">
        <f t="shared" si="590"/>
        <v>-1.8755045485541189E-6</v>
      </c>
      <c r="AP647" s="34" t="e">
        <f t="shared" si="591"/>
        <v>#N/A</v>
      </c>
      <c r="AQ647" s="34">
        <f t="shared" si="592"/>
        <v>2.6728774806583644E-5</v>
      </c>
      <c r="AR647" s="34">
        <f t="shared" si="593"/>
        <v>-3.8596095937037944E-6</v>
      </c>
      <c r="AS647" s="34">
        <f t="shared" si="594"/>
        <v>5.6955578113804251E-6</v>
      </c>
      <c r="AT647" s="34">
        <f t="shared" si="595"/>
        <v>-1.4657506208770599E-5</v>
      </c>
      <c r="AU647" s="34">
        <f t="shared" si="596"/>
        <v>6.1811697400493415E-6</v>
      </c>
      <c r="AV647" s="34">
        <f t="shared" si="597"/>
        <v>1.5727624083083924E-6</v>
      </c>
      <c r="AW647" s="53">
        <f t="shared" si="598"/>
        <v>1.6884082903549924E-3</v>
      </c>
      <c r="AX647" s="52">
        <f t="shared" si="599"/>
        <v>1.2080225195720828E-6</v>
      </c>
      <c r="AY647" s="34">
        <f t="shared" si="600"/>
        <v>2.2845391840498053E-6</v>
      </c>
      <c r="AZ647" s="34" t="e">
        <f t="shared" si="601"/>
        <v>#N/A</v>
      </c>
      <c r="BA647" s="34">
        <f t="shared" si="602"/>
        <v>3.0888818539187568E-5</v>
      </c>
      <c r="BB647" s="34">
        <f t="shared" si="603"/>
        <v>3.0043413890012971E-7</v>
      </c>
      <c r="BC647" s="34">
        <f t="shared" si="604"/>
        <v>9.8556015439843492E-6</v>
      </c>
      <c r="BD647" s="34">
        <f t="shared" si="605"/>
        <v>-1.0497462476166675E-5</v>
      </c>
      <c r="BE647" s="34">
        <f t="shared" si="606"/>
        <v>1.0341213472653266E-5</v>
      </c>
      <c r="BF647" s="34">
        <f t="shared" si="607"/>
        <v>5.7328061409123166E-6</v>
      </c>
      <c r="BG647" s="53">
        <f t="shared" si="608"/>
        <v>1.6925683340875963E-3</v>
      </c>
      <c r="BH647" s="32">
        <v>5.4970003404708478E-6</v>
      </c>
      <c r="BI647" s="33">
        <v>6.5735170049485703E-6</v>
      </c>
      <c r="BJ647" s="33"/>
      <c r="BK647" s="33">
        <v>3.5177796360086333E-5</v>
      </c>
      <c r="BL647" s="33">
        <v>4.5894119597988947E-6</v>
      </c>
      <c r="BM647" s="33">
        <v>1.4144579364883114E-5</v>
      </c>
      <c r="BN647" s="33">
        <v>-6.2084846552679096E-6</v>
      </c>
      <c r="BO647" s="33">
        <v>1.4630191293552031E-5</v>
      </c>
      <c r="BP647" s="33">
        <v>1.0021783961811082E-5</v>
      </c>
      <c r="BQ647" s="35">
        <v>1.6968573119084951E-3</v>
      </c>
      <c r="BR647" s="32">
        <v>-2.9520212130318413E-6</v>
      </c>
      <c r="BS647" s="33">
        <v>-1.8755045485541189E-6</v>
      </c>
      <c r="BT647" s="33"/>
      <c r="BU647" s="33">
        <v>2.6728774806583644E-5</v>
      </c>
      <c r="BV647" s="33">
        <v>-3.8596095937037944E-6</v>
      </c>
      <c r="BW647" s="33">
        <v>5.6955578113804251E-6</v>
      </c>
      <c r="BX647" s="33">
        <v>-1.4657506208770599E-5</v>
      </c>
      <c r="BY647" s="33">
        <v>6.1811697400493415E-6</v>
      </c>
      <c r="BZ647" s="33">
        <v>1.5727624083083924E-6</v>
      </c>
      <c r="CA647" s="35">
        <v>1.6884082903549924E-3</v>
      </c>
      <c r="CB647" s="52">
        <v>1.2080225195720828E-6</v>
      </c>
      <c r="CC647" s="34">
        <v>2.2845391840498053E-6</v>
      </c>
      <c r="CD647" s="34"/>
      <c r="CE647" s="34">
        <v>3.0888818539187568E-5</v>
      </c>
      <c r="CF647" s="34">
        <v>3.0043413890012971E-7</v>
      </c>
      <c r="CG647" s="34">
        <v>9.8556015439843492E-6</v>
      </c>
      <c r="CH647" s="34">
        <v>-1.0497462476166675E-5</v>
      </c>
      <c r="CI647" s="34">
        <v>1.0341213472653266E-5</v>
      </c>
      <c r="CJ647" s="34">
        <v>5.7328061409123166E-6</v>
      </c>
      <c r="CK647" s="53">
        <v>1.6925683340875963E-3</v>
      </c>
      <c r="CL647" s="33">
        <v>0</v>
      </c>
      <c r="CM647" s="33">
        <f t="shared" si="621"/>
        <v>2.80668602611156E-3</v>
      </c>
      <c r="CN647" s="33">
        <f t="shared" si="566"/>
        <v>1.4014230861452148E-3</v>
      </c>
      <c r="CO647" s="33">
        <f t="shared" si="567"/>
        <v>1.154188021498026E-3</v>
      </c>
      <c r="CP647" s="33">
        <f t="shared" si="568"/>
        <v>1.1946262241440131E-3</v>
      </c>
      <c r="CQ647" s="33"/>
      <c r="CR647" s="33">
        <f t="shared" si="569"/>
        <v>1.0296352756100635E-3</v>
      </c>
      <c r="CS647" s="33">
        <f t="shared" si="570"/>
        <v>2.3672273139418998E-3</v>
      </c>
      <c r="CT647" s="33">
        <f t="shared" si="571"/>
        <v>2.5032738177648284E-3</v>
      </c>
      <c r="CU647" s="33">
        <f t="shared" si="572"/>
        <v>1.0506341178018186E-3</v>
      </c>
      <c r="CV647" s="33">
        <f t="shared" si="573"/>
        <v>5.1796654208247084E-4</v>
      </c>
      <c r="CW647" s="33">
        <f t="shared" si="574"/>
        <v>1.9181441222042572E-3</v>
      </c>
      <c r="CX647" s="35">
        <f t="shared" si="575"/>
        <v>4.3279891682732607E-3</v>
      </c>
    </row>
    <row r="648" spans="1:102" x14ac:dyDescent="0.3">
      <c r="A648" s="21">
        <v>43272</v>
      </c>
      <c r="B648" s="22">
        <v>2749.76</v>
      </c>
      <c r="C648" s="23">
        <v>4837.17</v>
      </c>
      <c r="D648" s="23">
        <v>5411.4</v>
      </c>
      <c r="E648" s="23">
        <f t="shared" si="609"/>
        <v>4802.0765155069012</v>
      </c>
      <c r="F648" s="23">
        <f>VLOOKUP($A648,Data!S$7:T$800,2,0)</f>
        <v>266.62712299999998</v>
      </c>
      <c r="G648" s="23">
        <f>VLOOKUP($A648,Data!V$7:Y$800,4,0)</f>
        <v>26.297853992004011</v>
      </c>
      <c r="H648" s="23" t="e">
        <f>VLOOKUP($A648,Data!P$7:Q$800,2,0)</f>
        <v>#N/A</v>
      </c>
      <c r="I648" s="23">
        <f>VLOOKUP($A648,Data!K$7:N$800,4,0)</f>
        <v>50.099826662072381</v>
      </c>
      <c r="J648" s="23">
        <f>VLOOKUP($A648,Data!AA$7:AB$800,2,0)</f>
        <v>488.31970000000001</v>
      </c>
      <c r="K648" s="23">
        <f>VLOOKUP($A648,Data!AD$7:AE$800,2,0)</f>
        <v>49.329700000000003</v>
      </c>
      <c r="L648" s="23">
        <f>VLOOKUP($A648,Data!AL$7:AO$800,4,0)</f>
        <v>264.15796817878271</v>
      </c>
      <c r="M648" s="23">
        <f>VLOOKUP($A648,Data!AG$7:AJ$800,4,0)</f>
        <v>26.632190702457386</v>
      </c>
      <c r="N648" s="23">
        <f>VLOOKUP($A648,Data!AQ$7:AU$800,5,0)</f>
        <v>26.805862696711184</v>
      </c>
      <c r="O648" s="24">
        <f>VLOOKUP($A648,Data!AQ$7:AW$800,7,0)</f>
        <v>26.808864990284555</v>
      </c>
      <c r="P648" s="32">
        <f t="shared" si="576"/>
        <v>-6.3454894988652644E-3</v>
      </c>
      <c r="Q648" s="33">
        <f t="shared" si="563"/>
        <v>-6.2780803372413096E-3</v>
      </c>
      <c r="R648" s="33">
        <f t="shared" si="564"/>
        <v>-6.2487294384810932E-3</v>
      </c>
      <c r="S648" s="34">
        <f t="shared" si="577"/>
        <v>-6.2632434475387187E-3</v>
      </c>
      <c r="T648" s="33">
        <f t="shared" si="578"/>
        <v>-6.2655219344124324E-3</v>
      </c>
      <c r="U648" s="33">
        <f t="shared" si="610"/>
        <v>-6.2638265442556129E-3</v>
      </c>
      <c r="V648" s="33" t="e">
        <f t="shared" si="611"/>
        <v>#N/A</v>
      </c>
      <c r="W648" s="33">
        <f t="shared" si="612"/>
        <v>-6.2079301840258783E-3</v>
      </c>
      <c r="X648" s="33">
        <f t="shared" si="613"/>
        <v>-6.2512273818330355E-3</v>
      </c>
      <c r="Y648" s="33">
        <f t="shared" si="614"/>
        <v>-6.2269837304689268E-3</v>
      </c>
      <c r="Z648" s="33">
        <f t="shared" si="615"/>
        <v>-6.245353374723539E-3</v>
      </c>
      <c r="AA648" s="33">
        <f t="shared" si="616"/>
        <v>-6.3013600315785512E-3</v>
      </c>
      <c r="AB648" s="33">
        <f t="shared" si="617"/>
        <v>-6.2656921640200647E-3</v>
      </c>
      <c r="AC648" s="35">
        <f t="shared" si="618"/>
        <v>-5.7679829065029331E-3</v>
      </c>
      <c r="AD648" s="32">
        <f t="shared" si="579"/>
        <v>1.2558402828877213E-5</v>
      </c>
      <c r="AE648" s="33">
        <f t="shared" si="580"/>
        <v>1.4253792985696734E-5</v>
      </c>
      <c r="AF648" s="33" t="e">
        <f t="shared" si="581"/>
        <v>#N/A</v>
      </c>
      <c r="AG648" s="33">
        <f t="shared" si="582"/>
        <v>7.0150153215431388E-5</v>
      </c>
      <c r="AH648" s="33">
        <f t="shared" si="583"/>
        <v>2.6852955408274148E-5</v>
      </c>
      <c r="AI648" s="33">
        <f t="shared" si="584"/>
        <v>5.1096606772382813E-5</v>
      </c>
      <c r="AJ648" s="33">
        <f t="shared" si="585"/>
        <v>3.272696251777063E-5</v>
      </c>
      <c r="AK648" s="33">
        <f t="shared" si="586"/>
        <v>-2.327969433724153E-5</v>
      </c>
      <c r="AL648" s="33">
        <f t="shared" si="587"/>
        <v>1.2388173221244969E-5</v>
      </c>
      <c r="AM648" s="35">
        <f t="shared" si="588"/>
        <v>5.1009743073837654E-4</v>
      </c>
      <c r="AN648" s="52">
        <f t="shared" si="589"/>
        <v>-1.6792495931339246E-5</v>
      </c>
      <c r="AO648" s="34">
        <f t="shared" si="590"/>
        <v>-1.5097105774519726E-5</v>
      </c>
      <c r="AP648" s="34" t="e">
        <f t="shared" si="591"/>
        <v>#N/A</v>
      </c>
      <c r="AQ648" s="34">
        <f t="shared" si="592"/>
        <v>4.0799254455214928E-5</v>
      </c>
      <c r="AR648" s="34">
        <f t="shared" si="593"/>
        <v>-2.4979433519423111E-6</v>
      </c>
      <c r="AS648" s="34">
        <f t="shared" si="594"/>
        <v>2.1745708012166354E-5</v>
      </c>
      <c r="AT648" s="34">
        <f t="shared" si="595"/>
        <v>3.3760637575541708E-6</v>
      </c>
      <c r="AU648" s="34">
        <f t="shared" si="596"/>
        <v>-5.2630593097457989E-5</v>
      </c>
      <c r="AV648" s="34">
        <f t="shared" si="597"/>
        <v>-1.696272553897149E-5</v>
      </c>
      <c r="AW648" s="53">
        <f t="shared" si="598"/>
        <v>4.8074653197816009E-4</v>
      </c>
      <c r="AX648" s="52">
        <f t="shared" si="599"/>
        <v>-2.2784868738412456E-6</v>
      </c>
      <c r="AY648" s="34">
        <f t="shared" si="600"/>
        <v>-5.8309671702172494E-7</v>
      </c>
      <c r="AZ648" s="34" t="e">
        <f t="shared" si="601"/>
        <v>#N/A</v>
      </c>
      <c r="BA648" s="34">
        <f t="shared" si="602"/>
        <v>5.5313263512712929E-5</v>
      </c>
      <c r="BB648" s="34">
        <f t="shared" si="603"/>
        <v>1.201606570555569E-5</v>
      </c>
      <c r="BC648" s="34">
        <f t="shared" si="604"/>
        <v>3.6259717069664354E-5</v>
      </c>
      <c r="BD648" s="34">
        <f t="shared" si="605"/>
        <v>1.7890072815052172E-5</v>
      </c>
      <c r="BE648" s="34">
        <f t="shared" si="606"/>
        <v>-3.8116584039959989E-5</v>
      </c>
      <c r="BF648" s="34">
        <f t="shared" si="607"/>
        <v>-2.4487164814734896E-6</v>
      </c>
      <c r="BG648" s="53">
        <f t="shared" si="608"/>
        <v>4.9526054103565809E-4</v>
      </c>
      <c r="BH648" s="32">
        <v>1.2558402828877213E-5</v>
      </c>
      <c r="BI648" s="33">
        <v>1.4253792985696734E-5</v>
      </c>
      <c r="BJ648" s="33"/>
      <c r="BK648" s="33">
        <v>7.0150153215431388E-5</v>
      </c>
      <c r="BL648" s="33">
        <v>2.6852955408274148E-5</v>
      </c>
      <c r="BM648" s="33">
        <v>5.1096606772382813E-5</v>
      </c>
      <c r="BN648" s="33">
        <v>3.272696251777063E-5</v>
      </c>
      <c r="BO648" s="33">
        <v>-2.327969433724153E-5</v>
      </c>
      <c r="BP648" s="33">
        <v>1.2388173221244969E-5</v>
      </c>
      <c r="BQ648" s="35">
        <v>5.1009743073837654E-4</v>
      </c>
      <c r="BR648" s="32">
        <v>-1.6792495931339246E-5</v>
      </c>
      <c r="BS648" s="33">
        <v>-1.5097105774519726E-5</v>
      </c>
      <c r="BT648" s="33"/>
      <c r="BU648" s="33">
        <v>4.0799254455214928E-5</v>
      </c>
      <c r="BV648" s="33">
        <v>-2.4979433519423111E-6</v>
      </c>
      <c r="BW648" s="33">
        <v>2.1745708012166354E-5</v>
      </c>
      <c r="BX648" s="33">
        <v>3.3760637575541708E-6</v>
      </c>
      <c r="BY648" s="33">
        <v>-5.2630593097457989E-5</v>
      </c>
      <c r="BZ648" s="33">
        <v>-1.696272553897149E-5</v>
      </c>
      <c r="CA648" s="35">
        <v>4.8074653197816009E-4</v>
      </c>
      <c r="CB648" s="52">
        <v>-2.2784868738412456E-6</v>
      </c>
      <c r="CC648" s="34">
        <v>-5.8309671702172494E-7</v>
      </c>
      <c r="CD648" s="34"/>
      <c r="CE648" s="34">
        <v>5.5313263512712929E-5</v>
      </c>
      <c r="CF648" s="34">
        <v>1.201606570555569E-5</v>
      </c>
      <c r="CG648" s="34">
        <v>3.6259717069664354E-5</v>
      </c>
      <c r="CH648" s="34">
        <v>1.7890072815052172E-5</v>
      </c>
      <c r="CI648" s="34">
        <v>-3.8116584039959989E-5</v>
      </c>
      <c r="CJ648" s="34">
        <v>-2.4487164814734896E-6</v>
      </c>
      <c r="CK648" s="53">
        <v>4.9526054103565809E-4</v>
      </c>
      <c r="CL648" s="33">
        <v>0</v>
      </c>
      <c r="CM648" s="33">
        <f t="shared" si="621"/>
        <v>2.7982292716575152E-3</v>
      </c>
      <c r="CN648" s="33">
        <f t="shared" si="566"/>
        <v>1.3971361808444716E-3</v>
      </c>
      <c r="CO648" s="33">
        <f t="shared" si="567"/>
        <v>1.1486950405350527E-3</v>
      </c>
      <c r="CP648" s="33">
        <f t="shared" si="568"/>
        <v>1.1880572553975011E-3</v>
      </c>
      <c r="CQ648" s="33"/>
      <c r="CR648" s="33">
        <f t="shared" si="569"/>
        <v>9.9448861552375867E-4</v>
      </c>
      <c r="CS648" s="33">
        <f t="shared" si="570"/>
        <v>2.3626356969232987E-3</v>
      </c>
      <c r="CT648" s="33">
        <f t="shared" si="571"/>
        <v>2.4891206566859392E-3</v>
      </c>
      <c r="CU648" s="33">
        <f t="shared" si="572"/>
        <v>1.0568374936210656E-3</v>
      </c>
      <c r="CV648" s="33">
        <f t="shared" si="573"/>
        <v>5.0335647200561162E-4</v>
      </c>
      <c r="CW648" s="33">
        <f t="shared" si="574"/>
        <v>1.9081220695953416E-3</v>
      </c>
      <c r="CX648" s="35">
        <f t="shared" si="575"/>
        <v>2.6298639764208431E-3</v>
      </c>
    </row>
    <row r="649" spans="1:102" x14ac:dyDescent="0.3">
      <c r="A649" s="21">
        <v>43271</v>
      </c>
      <c r="B649" s="22">
        <v>2767.32</v>
      </c>
      <c r="C649" s="23">
        <v>4867.7299999999996</v>
      </c>
      <c r="D649" s="23">
        <v>5445.4269999999997</v>
      </c>
      <c r="E649" s="23">
        <f t="shared" si="609"/>
        <v>4832.3426539706443</v>
      </c>
      <c r="F649" s="23">
        <f>VLOOKUP($A649,Data!S$7:T$800,2,0)</f>
        <v>268.30821400000002</v>
      </c>
      <c r="G649" s="23">
        <f>VLOOKUP($A649,Data!V$7:Y$800,4,0)</f>
        <v>26.463617501768617</v>
      </c>
      <c r="H649" s="23" t="e">
        <f>VLOOKUP($A649,Data!P$7:Q$800,2,0)</f>
        <v>#N/A</v>
      </c>
      <c r="I649" s="23">
        <f>VLOOKUP($A649,Data!K$7:N$800,4,0)</f>
        <v>50.412785716180686</v>
      </c>
      <c r="J649" s="23">
        <f>VLOOKUP($A649,Data!AA$7:AB$800,2,0)</f>
        <v>491.39150000000001</v>
      </c>
      <c r="K649" s="23">
        <f>VLOOKUP($A649,Data!AD$7:AE$800,2,0)</f>
        <v>49.638800000000003</v>
      </c>
      <c r="L649" s="23">
        <f>VLOOKUP($A649,Data!AL$7:AO$800,4,0)</f>
        <v>265.81809612246371</v>
      </c>
      <c r="M649" s="23">
        <f>VLOOKUP($A649,Data!AG$7:AJ$800,4,0)</f>
        <v>26.801073918450491</v>
      </c>
      <c r="N649" s="23">
        <f>VLOOKUP($A649,Data!AQ$7:AU$800,5,0)</f>
        <v>26.974878984590323</v>
      </c>
      <c r="O649" s="24">
        <f>VLOOKUP($A649,Data!AQ$7:AW$800,7,0)</f>
        <v>26.964395160655407</v>
      </c>
      <c r="P649" s="32">
        <f t="shared" si="576"/>
        <v>1.7121614137458607E-3</v>
      </c>
      <c r="Q649" s="33">
        <f t="shared" si="563"/>
        <v>1.7100806269059188E-3</v>
      </c>
      <c r="R649" s="33">
        <f t="shared" si="564"/>
        <v>1.71059253939565E-3</v>
      </c>
      <c r="S649" s="34">
        <f t="shared" si="577"/>
        <v>1.71059253939565E-3</v>
      </c>
      <c r="T649" s="33">
        <f t="shared" si="578"/>
        <v>1.7101913842949568E-3</v>
      </c>
      <c r="U649" s="33">
        <f t="shared" si="610"/>
        <v>1.7084501652862016E-3</v>
      </c>
      <c r="V649" s="33" t="e">
        <f t="shared" si="611"/>
        <v>#N/A</v>
      </c>
      <c r="W649" s="33">
        <f t="shared" si="612"/>
        <v>1.7103762827823665E-3</v>
      </c>
      <c r="X649" s="33">
        <f t="shared" si="613"/>
        <v>1.7070492326942688E-3</v>
      </c>
      <c r="Y649" s="33">
        <f t="shared" si="614"/>
        <v>1.7254148563263794E-3</v>
      </c>
      <c r="Z649" s="33">
        <f t="shared" si="615"/>
        <v>1.6906305342638817E-3</v>
      </c>
      <c r="AA649" s="33">
        <f t="shared" si="616"/>
        <v>1.6858314671766017E-3</v>
      </c>
      <c r="AB649" s="33">
        <f t="shared" si="617"/>
        <v>1.7195395760354337E-3</v>
      </c>
      <c r="AC649" s="35">
        <f t="shared" si="618"/>
        <v>-4.6762457145932412E-4</v>
      </c>
      <c r="AD649" s="32">
        <f t="shared" si="579"/>
        <v>1.1075738903798538E-7</v>
      </c>
      <c r="AE649" s="33">
        <f t="shared" si="580"/>
        <v>-1.6304616197171384E-6</v>
      </c>
      <c r="AF649" s="33" t="e">
        <f t="shared" si="581"/>
        <v>#N/A</v>
      </c>
      <c r="AG649" s="33">
        <f t="shared" si="582"/>
        <v>2.9565587644775349E-7</v>
      </c>
      <c r="AH649" s="33">
        <f t="shared" si="583"/>
        <v>-3.0313942116499959E-6</v>
      </c>
      <c r="AI649" s="33">
        <f t="shared" si="584"/>
        <v>1.5334229420460588E-5</v>
      </c>
      <c r="AJ649" s="33">
        <f t="shared" si="585"/>
        <v>-1.945009264203712E-5</v>
      </c>
      <c r="AK649" s="33">
        <f t="shared" si="586"/>
        <v>-2.4249159729317071E-5</v>
      </c>
      <c r="AL649" s="33">
        <f t="shared" si="587"/>
        <v>9.4589491295149486E-6</v>
      </c>
      <c r="AM649" s="35">
        <f t="shared" si="588"/>
        <v>-2.1777051983652429E-3</v>
      </c>
      <c r="AN649" s="52">
        <f t="shared" si="589"/>
        <v>-4.0115510069327343E-7</v>
      </c>
      <c r="AO649" s="34">
        <f t="shared" si="590"/>
        <v>-2.1423741094483972E-6</v>
      </c>
      <c r="AP649" s="34" t="e">
        <f t="shared" si="591"/>
        <v>#N/A</v>
      </c>
      <c r="AQ649" s="34">
        <f t="shared" si="592"/>
        <v>-2.1625661328350532E-7</v>
      </c>
      <c r="AR649" s="34">
        <f t="shared" si="593"/>
        <v>-3.5433067013812547E-6</v>
      </c>
      <c r="AS649" s="34">
        <f t="shared" si="594"/>
        <v>1.4822316930729329E-5</v>
      </c>
      <c r="AT649" s="34">
        <f t="shared" si="595"/>
        <v>-1.9962005131768379E-5</v>
      </c>
      <c r="AU649" s="34">
        <f t="shared" si="596"/>
        <v>-2.476107221904833E-5</v>
      </c>
      <c r="AV649" s="34">
        <f t="shared" si="597"/>
        <v>8.9470366397836898E-6</v>
      </c>
      <c r="AW649" s="53">
        <f t="shared" si="598"/>
        <v>-2.1782171108549742E-3</v>
      </c>
      <c r="AX649" s="52">
        <f t="shared" si="599"/>
        <v>-4.0115510069327343E-7</v>
      </c>
      <c r="AY649" s="34">
        <f t="shared" si="600"/>
        <v>-2.1423741094483972E-6</v>
      </c>
      <c r="AZ649" s="34" t="e">
        <f t="shared" si="601"/>
        <v>#N/A</v>
      </c>
      <c r="BA649" s="34">
        <f t="shared" si="602"/>
        <v>-2.1625661328350532E-7</v>
      </c>
      <c r="BB649" s="34">
        <f t="shared" si="603"/>
        <v>-3.5433067013812547E-6</v>
      </c>
      <c r="BC649" s="34">
        <f t="shared" si="604"/>
        <v>1.4822316930729329E-5</v>
      </c>
      <c r="BD649" s="34">
        <f t="shared" si="605"/>
        <v>-1.9962005131768379E-5</v>
      </c>
      <c r="BE649" s="34">
        <f t="shared" si="606"/>
        <v>-2.476107221904833E-5</v>
      </c>
      <c r="BF649" s="34">
        <f t="shared" si="607"/>
        <v>8.9470366397836898E-6</v>
      </c>
      <c r="BG649" s="53">
        <f t="shared" si="608"/>
        <v>-2.1782171108549742E-3</v>
      </c>
      <c r="BH649" s="32">
        <v>1.1075738903798538E-7</v>
      </c>
      <c r="BI649" s="33">
        <v>-1.6304616197171384E-6</v>
      </c>
      <c r="BJ649" s="33"/>
      <c r="BK649" s="33">
        <v>2.9565587644775349E-7</v>
      </c>
      <c r="BL649" s="33">
        <v>-3.0313942116499959E-6</v>
      </c>
      <c r="BM649" s="33">
        <v>1.5334229420460588E-5</v>
      </c>
      <c r="BN649" s="33">
        <v>-1.945009264203712E-5</v>
      </c>
      <c r="BO649" s="33">
        <v>-2.4249159729317071E-5</v>
      </c>
      <c r="BP649" s="33">
        <v>9.4589491295149486E-6</v>
      </c>
      <c r="BQ649" s="35">
        <v>-2.1777051983652429E-3</v>
      </c>
      <c r="BR649" s="32">
        <v>-4.0115510069327343E-7</v>
      </c>
      <c r="BS649" s="33">
        <v>-2.1423741094483972E-6</v>
      </c>
      <c r="BT649" s="33"/>
      <c r="BU649" s="33">
        <v>-2.1625661328350532E-7</v>
      </c>
      <c r="BV649" s="33">
        <v>-3.5433067013812547E-6</v>
      </c>
      <c r="BW649" s="33">
        <v>1.4822316930729329E-5</v>
      </c>
      <c r="BX649" s="33">
        <v>-1.9962005131768379E-5</v>
      </c>
      <c r="BY649" s="33">
        <v>-2.476107221904833E-5</v>
      </c>
      <c r="BZ649" s="33">
        <v>8.9470366397836898E-6</v>
      </c>
      <c r="CA649" s="35">
        <v>-2.1782171108549742E-3</v>
      </c>
      <c r="CB649" s="52">
        <v>-4.0115510069327343E-7</v>
      </c>
      <c r="CC649" s="34">
        <v>-2.1423741094483972E-6</v>
      </c>
      <c r="CD649" s="34"/>
      <c r="CE649" s="34">
        <v>-2.1625661328350532E-7</v>
      </c>
      <c r="CF649" s="34">
        <v>-3.5433067013812547E-6</v>
      </c>
      <c r="CG649" s="34">
        <v>1.4822316930729329E-5</v>
      </c>
      <c r="CH649" s="34">
        <v>-1.9962005131768379E-5</v>
      </c>
      <c r="CI649" s="34">
        <v>-2.476107221904833E-5</v>
      </c>
      <c r="CJ649" s="34">
        <v>8.9470366397836898E-6</v>
      </c>
      <c r="CK649" s="53">
        <v>-2.1782171108549742E-3</v>
      </c>
      <c r="CL649" s="33">
        <v>0</v>
      </c>
      <c r="CM649" s="33">
        <f t="shared" si="621"/>
        <v>2.7686111668296931E-3</v>
      </c>
      <c r="CN649" s="33">
        <f t="shared" si="566"/>
        <v>1.3821849185913226E-3</v>
      </c>
      <c r="CO649" s="33">
        <f t="shared" si="567"/>
        <v>1.1360429399174254E-3</v>
      </c>
      <c r="CP649" s="33">
        <f t="shared" si="568"/>
        <v>1.1736965752802142E-3</v>
      </c>
      <c r="CQ649" s="33"/>
      <c r="CR649" s="33">
        <f t="shared" si="569"/>
        <v>9.2383005537111096E-4</v>
      </c>
      <c r="CS649" s="33">
        <f t="shared" si="570"/>
        <v>2.3355499787811596E-3</v>
      </c>
      <c r="CT649" s="33">
        <f t="shared" si="571"/>
        <v>2.437575895907429E-3</v>
      </c>
      <c r="CU649" s="33">
        <f t="shared" si="572"/>
        <v>1.0238700506912668E-3</v>
      </c>
      <c r="CV649" s="33">
        <f t="shared" si="573"/>
        <v>5.2679558260204651E-4</v>
      </c>
      <c r="CW649" s="33">
        <f t="shared" si="574"/>
        <v>1.8956319992917692E-3</v>
      </c>
      <c r="CX649" s="35">
        <f t="shared" si="575"/>
        <v>2.1154579737947543E-3</v>
      </c>
    </row>
    <row r="650" spans="1:102" x14ac:dyDescent="0.3">
      <c r="A650" s="21">
        <v>43270</v>
      </c>
      <c r="B650" s="22">
        <v>2762.59</v>
      </c>
      <c r="C650" s="23">
        <v>4859.42</v>
      </c>
      <c r="D650" s="23">
        <v>5436.1279999999997</v>
      </c>
      <c r="E650" s="23">
        <f t="shared" si="609"/>
        <v>4824.0906005799234</v>
      </c>
      <c r="F650" s="23">
        <f>VLOOKUP($A650,Data!S$7:T$800,2,0)</f>
        <v>267.85013900000001</v>
      </c>
      <c r="G650" s="23">
        <f>VLOOKUP($A650,Data!V$7:Y$800,4,0)</f>
        <v>26.418482840393338</v>
      </c>
      <c r="H650" s="23" t="e">
        <f>VLOOKUP($A650,Data!P$7:Q$800,2,0)</f>
        <v>#N/A</v>
      </c>
      <c r="I650" s="23">
        <f>VLOOKUP($A650,Data!K$7:N$800,4,0)</f>
        <v>50.326708108241839</v>
      </c>
      <c r="J650" s="23">
        <f>VLOOKUP($A650,Data!AA$7:AB$800,2,0)</f>
        <v>490.55410000000001</v>
      </c>
      <c r="K650" s="23">
        <f>VLOOKUP($A650,Data!AD$7:AE$800,2,0)</f>
        <v>49.5533</v>
      </c>
      <c r="L650" s="23">
        <f>VLOOKUP($A650,Data!AL$7:AO$800,4,0)</f>
        <v>265.36945441996039</v>
      </c>
      <c r="M650" s="23">
        <f>VLOOKUP($A650,Data!AG$7:AJ$800,4,0)</f>
        <v>26.755967865887413</v>
      </c>
      <c r="N650" s="23">
        <f>VLOOKUP($A650,Data!AQ$7:AU$800,5,0)</f>
        <v>26.928574235466233</v>
      </c>
      <c r="O650" s="24">
        <f>VLOOKUP($A650,Data!AQ$7:AW$800,7,0)</f>
        <v>26.977010273523817</v>
      </c>
      <c r="P650" s="32">
        <f t="shared" si="576"/>
        <v>-4.0234339792698526E-3</v>
      </c>
      <c r="Q650" s="33">
        <f t="shared" ref="Q650:Q713" si="622">C650/C651-1</f>
        <v>-3.9886203390941954E-3</v>
      </c>
      <c r="R650" s="33">
        <f t="shared" ref="R650:R713" si="623">D650/D651-1</f>
        <v>-3.9759406122730212E-3</v>
      </c>
      <c r="S650" s="34">
        <f t="shared" si="577"/>
        <v>-3.9830646173225461E-3</v>
      </c>
      <c r="T650" s="33">
        <f t="shared" si="578"/>
        <v>-3.9851579920981983E-3</v>
      </c>
      <c r="U650" s="33">
        <f t="shared" si="610"/>
        <v>-3.9837048571124134E-3</v>
      </c>
      <c r="V650" s="33" t="e">
        <f t="shared" si="611"/>
        <v>#N/A</v>
      </c>
      <c r="W650" s="33">
        <f t="shared" si="612"/>
        <v>-4.1635124905374798E-3</v>
      </c>
      <c r="X650" s="33">
        <f t="shared" si="613"/>
        <v>-3.9783681056458908E-3</v>
      </c>
      <c r="Y650" s="33">
        <f t="shared" si="614"/>
        <v>-3.9737894715683453E-3</v>
      </c>
      <c r="Z650" s="33">
        <f t="shared" si="615"/>
        <v>-3.9884203894566816E-3</v>
      </c>
      <c r="AA650" s="33">
        <f t="shared" si="616"/>
        <v>-4.2058015004867721E-3</v>
      </c>
      <c r="AB650" s="33">
        <f t="shared" si="617"/>
        <v>-3.9778506485487197E-3</v>
      </c>
      <c r="AC650" s="35">
        <f t="shared" si="618"/>
        <v>-2.8817741990844192E-3</v>
      </c>
      <c r="AD650" s="32">
        <f t="shared" si="579"/>
        <v>3.4623469959971231E-6</v>
      </c>
      <c r="AE650" s="33">
        <f t="shared" si="580"/>
        <v>4.9154819817820439E-6</v>
      </c>
      <c r="AF650" s="33" t="e">
        <f t="shared" si="581"/>
        <v>#N/A</v>
      </c>
      <c r="AG650" s="33">
        <f t="shared" si="582"/>
        <v>-1.748921514432844E-4</v>
      </c>
      <c r="AH650" s="33">
        <f t="shared" si="583"/>
        <v>1.0252233448304615E-5</v>
      </c>
      <c r="AI650" s="33">
        <f t="shared" si="584"/>
        <v>1.4830867525850167E-5</v>
      </c>
      <c r="AJ650" s="33">
        <f t="shared" si="585"/>
        <v>1.9994963751379657E-7</v>
      </c>
      <c r="AK650" s="33">
        <f t="shared" si="586"/>
        <v>-2.171811613925767E-4</v>
      </c>
      <c r="AL650" s="33">
        <f t="shared" si="587"/>
        <v>1.0769690545475719E-5</v>
      </c>
      <c r="AM650" s="35">
        <f t="shared" si="588"/>
        <v>1.1068461400097762E-3</v>
      </c>
      <c r="AN650" s="52">
        <f t="shared" si="589"/>
        <v>-9.2173798251771188E-6</v>
      </c>
      <c r="AO650" s="34">
        <f t="shared" si="590"/>
        <v>-7.7642448393921981E-6</v>
      </c>
      <c r="AP650" s="34" t="e">
        <f t="shared" si="591"/>
        <v>#N/A</v>
      </c>
      <c r="AQ650" s="34">
        <f t="shared" si="592"/>
        <v>-1.8757187826445865E-4</v>
      </c>
      <c r="AR650" s="34">
        <f t="shared" si="593"/>
        <v>-2.4274933728696269E-6</v>
      </c>
      <c r="AS650" s="34">
        <f t="shared" si="594"/>
        <v>2.1511407046759246E-6</v>
      </c>
      <c r="AT650" s="34">
        <f t="shared" si="595"/>
        <v>-1.2479777183660445E-5</v>
      </c>
      <c r="AU650" s="34">
        <f t="shared" si="596"/>
        <v>-2.2986088821375095E-4</v>
      </c>
      <c r="AV650" s="34">
        <f t="shared" si="597"/>
        <v>-1.9100362756985234E-6</v>
      </c>
      <c r="AW650" s="53">
        <f t="shared" si="598"/>
        <v>1.094166413188602E-3</v>
      </c>
      <c r="AX650" s="52">
        <f t="shared" si="599"/>
        <v>-2.093374775635759E-6</v>
      </c>
      <c r="AY650" s="34">
        <f t="shared" si="600"/>
        <v>-6.4023978985083829E-7</v>
      </c>
      <c r="AZ650" s="34" t="e">
        <f t="shared" si="601"/>
        <v>#N/A</v>
      </c>
      <c r="BA650" s="34">
        <f t="shared" si="602"/>
        <v>-1.8044787321491729E-4</v>
      </c>
      <c r="BB650" s="34">
        <f t="shared" si="603"/>
        <v>4.696511676671733E-6</v>
      </c>
      <c r="BC650" s="34">
        <f t="shared" si="604"/>
        <v>9.2751457542172844E-6</v>
      </c>
      <c r="BD650" s="34">
        <f t="shared" si="605"/>
        <v>-5.3557721341190856E-6</v>
      </c>
      <c r="BE650" s="34">
        <f t="shared" si="606"/>
        <v>-2.2273688316420959E-4</v>
      </c>
      <c r="BF650" s="34">
        <f t="shared" si="607"/>
        <v>5.2139687738428364E-6</v>
      </c>
      <c r="BG650" s="53">
        <f t="shared" si="608"/>
        <v>1.1012904182381433E-3</v>
      </c>
      <c r="BH650" s="32">
        <v>3.4623469959971231E-6</v>
      </c>
      <c r="BI650" s="33">
        <v>4.9154819817820439E-6</v>
      </c>
      <c r="BJ650" s="33"/>
      <c r="BK650" s="33">
        <v>-1.748921514432844E-4</v>
      </c>
      <c r="BL650" s="33">
        <v>1.0252233448304615E-5</v>
      </c>
      <c r="BM650" s="33">
        <v>1.4830867525850167E-5</v>
      </c>
      <c r="BN650" s="33">
        <v>1.9994963751379657E-7</v>
      </c>
      <c r="BO650" s="33">
        <v>-2.171811613925767E-4</v>
      </c>
      <c r="BP650" s="33">
        <v>1.0769690545475719E-5</v>
      </c>
      <c r="BQ650" s="35">
        <v>1.1068461400097762E-3</v>
      </c>
      <c r="BR650" s="32">
        <v>-9.2173798251771188E-6</v>
      </c>
      <c r="BS650" s="33">
        <v>-7.7642448393921981E-6</v>
      </c>
      <c r="BT650" s="33"/>
      <c r="BU650" s="33">
        <v>-1.8757187826445865E-4</v>
      </c>
      <c r="BV650" s="33">
        <v>-2.4274933728696269E-6</v>
      </c>
      <c r="BW650" s="33">
        <v>2.1511407046759246E-6</v>
      </c>
      <c r="BX650" s="33">
        <v>-1.2479777183660445E-5</v>
      </c>
      <c r="BY650" s="33">
        <v>-2.2986088821375095E-4</v>
      </c>
      <c r="BZ650" s="33">
        <v>-1.9100362756985234E-6</v>
      </c>
      <c r="CA650" s="35">
        <v>1.094166413188602E-3</v>
      </c>
      <c r="CB650" s="52">
        <v>-2.093374775635759E-6</v>
      </c>
      <c r="CC650" s="34">
        <v>-6.4023978985083829E-7</v>
      </c>
      <c r="CD650" s="34"/>
      <c r="CE650" s="34">
        <v>-1.8044787321491729E-4</v>
      </c>
      <c r="CF650" s="34">
        <v>4.696511676671733E-6</v>
      </c>
      <c r="CG650" s="34">
        <v>9.2751457542172844E-6</v>
      </c>
      <c r="CH650" s="34">
        <v>-5.3557721341190856E-6</v>
      </c>
      <c r="CI650" s="34">
        <v>-2.2273688316420959E-4</v>
      </c>
      <c r="CJ650" s="34">
        <v>5.2139687738428364E-6</v>
      </c>
      <c r="CK650" s="53">
        <v>1.1012904182381433E-3</v>
      </c>
      <c r="CL650" s="33">
        <v>0</v>
      </c>
      <c r="CM650" s="33">
        <f t="shared" ref="CM650:CM665" si="624">(D650/D$767)/($C650/$C$767)-1</f>
        <v>2.7680987136518009E-3</v>
      </c>
      <c r="CN650" s="33">
        <f t="shared" ref="CN650:CN713" si="625">(E650/E$767)/($C650/$C$767)-1</f>
        <v>1.3816731739302313E-3</v>
      </c>
      <c r="CO650" s="33">
        <f t="shared" ref="CO650:CO713" si="626">(F650/F$767)/($C650/$C$767)-1</f>
        <v>1.13593224601094E-3</v>
      </c>
      <c r="CP650" s="33">
        <f t="shared" ref="CP650:CP713" si="627">(G650/G$767)/($C650/$C$767)-1</f>
        <v>1.1753261664919634E-3</v>
      </c>
      <c r="CQ650" s="33"/>
      <c r="CR650" s="33">
        <f t="shared" ref="CR650:CR713" si="628">(I650/I$767)/($C650/$C$767)-1</f>
        <v>9.2353463164496219E-4</v>
      </c>
      <c r="CS650" s="33">
        <f t="shared" ref="CS650:CS713" si="629">(J650/J$767)/($C650/$C$767)-1</f>
        <v>2.3385832749798219E-3</v>
      </c>
      <c r="CT650" s="33">
        <f t="shared" ref="CT650:CT713" si="630">(K650/K$767)/($C650/$C$767)-1</f>
        <v>2.4222307648560371E-3</v>
      </c>
      <c r="CU650" s="33">
        <f t="shared" ref="CU650:CU713" si="631">(L650/L$767)/($C650/$C$767)-1</f>
        <v>1.0433071966680085E-3</v>
      </c>
      <c r="CV650" s="33">
        <f t="shared" ref="CV650:CV713" si="632">(M650/M$767)/($C650/$C$767)-1</f>
        <v>5.5101668398682691E-4</v>
      </c>
      <c r="CW650" s="33">
        <f t="shared" ref="CW650:CW713" si="633">(N650/N$767)/($C650/$C$767)-1</f>
        <v>1.8861713873723485E-3</v>
      </c>
      <c r="CX650" s="35">
        <f t="shared" ref="CX650:CX713" si="634">(O650/O$767)/($C650/$C$767)-1</f>
        <v>4.2987909961555992E-3</v>
      </c>
    </row>
    <row r="651" spans="1:102" x14ac:dyDescent="0.3">
      <c r="A651" s="21">
        <v>43269</v>
      </c>
      <c r="B651" s="22">
        <v>2773.75</v>
      </c>
      <c r="C651" s="23">
        <v>4878.88</v>
      </c>
      <c r="D651" s="23">
        <v>5457.8280000000004</v>
      </c>
      <c r="E651" s="23">
        <f t="shared" si="609"/>
        <v>4843.3821044684046</v>
      </c>
      <c r="F651" s="23">
        <f>VLOOKUP($A651,Data!S$7:T$800,2,0)</f>
        <v>268.92183499999999</v>
      </c>
      <c r="G651" s="23">
        <f>VLOOKUP($A651,Data!V$7:Y$800,4,0)</f>
        <v>26.524147214482436</v>
      </c>
      <c r="H651" s="23" t="e">
        <f>VLOOKUP($A651,Data!P$7:Q$800,2,0)</f>
        <v>#N/A</v>
      </c>
      <c r="I651" s="23">
        <f>VLOOKUP($A651,Data!K$7:N$800,4,0)</f>
        <v>50.537120038759006</v>
      </c>
      <c r="J651" s="23">
        <f>VLOOKUP($A651,Data!AA$7:AB$800,2,0)</f>
        <v>492.51350000000002</v>
      </c>
      <c r="K651" s="23">
        <f>VLOOKUP($A651,Data!AD$7:AE$800,2,0)</f>
        <v>49.750999999999998</v>
      </c>
      <c r="L651" s="23">
        <f>VLOOKUP($A651,Data!AL$7:AO$800,4,0)</f>
        <v>266.4320976305558</v>
      </c>
      <c r="M651" s="23">
        <f>VLOOKUP($A651,Data!AG$7:AJ$800,4,0)</f>
        <v>26.86897343467551</v>
      </c>
      <c r="N651" s="23">
        <f>VLOOKUP($A651,Data!AQ$7:AU$800,5,0)</f>
        <v>27.036119882474978</v>
      </c>
      <c r="O651" s="24">
        <f>VLOOKUP($A651,Data!AQ$7:AW$800,7,0)</f>
        <v>27.054976607066894</v>
      </c>
      <c r="P651" s="32">
        <f t="shared" ref="P651:P714" si="635">B651/B652-1</f>
        <v>-2.1261593144484836E-3</v>
      </c>
      <c r="Q651" s="33">
        <f t="shared" si="622"/>
        <v>-2.1168977528157606E-3</v>
      </c>
      <c r="R651" s="33">
        <f t="shared" si="623"/>
        <v>-2.1101154447613624E-3</v>
      </c>
      <c r="S651" s="34">
        <f t="shared" ref="S651:S714" si="636">R651-IF(R651&gt;P651+0.000001,(R651-P651)*$C$1,0)</f>
        <v>-2.1125220252144307E-3</v>
      </c>
      <c r="T651" s="33">
        <f t="shared" ref="T651:T714" si="637">F651/IFERROR(F652,IFERROR(F653,F654))-1</f>
        <v>-2.1171099531647197E-3</v>
      </c>
      <c r="U651" s="33">
        <f t="shared" si="610"/>
        <v>-2.1175161053730296E-3</v>
      </c>
      <c r="V651" s="33" t="e">
        <f t="shared" si="611"/>
        <v>#N/A</v>
      </c>
      <c r="W651" s="33">
        <f t="shared" si="612"/>
        <v>-2.4542193694543357E-3</v>
      </c>
      <c r="X651" s="33">
        <f t="shared" si="613"/>
        <v>-2.1154572434908259E-3</v>
      </c>
      <c r="Y651" s="33">
        <f t="shared" si="614"/>
        <v>-2.1100685571704414E-3</v>
      </c>
      <c r="Z651" s="33">
        <f t="shared" si="615"/>
        <v>-2.1073381009378833E-3</v>
      </c>
      <c r="AA651" s="33">
        <f t="shared" si="616"/>
        <v>-2.1430408320713967E-3</v>
      </c>
      <c r="AB651" s="33">
        <f t="shared" si="617"/>
        <v>-2.0889603531762946E-3</v>
      </c>
      <c r="AC651" s="35">
        <f t="shared" si="618"/>
        <v>-7.2200814669132196E-4</v>
      </c>
      <c r="AD651" s="32">
        <f t="shared" ref="AD651:AD714" si="638">1+T651-$C651/IF(ISNUMBER(F652),$C652,IF(ISNUMBER(F653),$C653,$C654))</f>
        <v>-2.1220034895907958E-7</v>
      </c>
      <c r="AE651" s="33">
        <f t="shared" ref="AE651:AE714" si="639">1+U651-$C651/IF(ISNUMBER(G652),$C652,IF(ISNUMBER(G653),$C653,$C654))</f>
        <v>-6.1835255726894189E-7</v>
      </c>
      <c r="AF651" s="33" t="e">
        <f t="shared" ref="AF651:AF714" si="640">1+V651-$C651/IF(ISNUMBER(H652),$C652,IF(ISNUMBER(H653),$C653,$C654))</f>
        <v>#N/A</v>
      </c>
      <c r="AG651" s="33">
        <f t="shared" ref="AG651:AG714" si="641">1+W651-$C651/IF(ISNUMBER(I652),$C652,IF(ISNUMBER(I653),$C653,$C654))</f>
        <v>-3.3732161663857507E-4</v>
      </c>
      <c r="AH651" s="33">
        <f t="shared" ref="AH651:AH714" si="642">1+X651-$C651/IF(ISNUMBER(J652),$C652,IF(ISNUMBER(J653),$C653,$C654))</f>
        <v>1.44050932493478E-6</v>
      </c>
      <c r="AI651" s="33">
        <f t="shared" ref="AI651:AI714" si="643">1+Y651-$C651/IF(ISNUMBER(K652),$C652,IF(ISNUMBER(K653),$C653,$C654))</f>
        <v>6.8291956453192526E-6</v>
      </c>
      <c r="AJ651" s="33">
        <f t="shared" ref="AJ651:AJ714" si="644">1+Z651-$C651/IF(ISNUMBER(L652),$C652,IF(ISNUMBER(L653),$C653,$C654))</f>
        <v>9.5596518778773287E-6</v>
      </c>
      <c r="AK651" s="33">
        <f t="shared" ref="AK651:AK714" si="645">1+AA651-$C651/IF(ISNUMBER(M652),$C652,IF(ISNUMBER(M653),$C653,$C654))</f>
        <v>-2.6143079255636081E-5</v>
      </c>
      <c r="AL651" s="33">
        <f t="shared" ref="AL651:AL714" si="646">1+AB651-$C651/IF(ISNUMBER(N652),$C652,IF(ISNUMBER(N653),$C653,$C654))</f>
        <v>2.7937399639466065E-5</v>
      </c>
      <c r="AM651" s="35">
        <f t="shared" ref="AM651:AM714" si="647">1+AC651-$C651/IF(ISNUMBER(O652),$C652,IF(ISNUMBER(O653),$C653,$C654))</f>
        <v>1.3948896061244387E-3</v>
      </c>
      <c r="AN651" s="52">
        <f t="shared" ref="AN651:AN714" si="648">1+T651-$D651/IF(ISNUMBER(F652),$D652,IF(ISNUMBER(F653),$D653,$D654))</f>
        <v>-6.9945084033573579E-6</v>
      </c>
      <c r="AO651" s="34">
        <f t="shared" ref="AO651:AO714" si="649">1+U651-$D651/IF(ISNUMBER(G652),$D652,IF(ISNUMBER(G653),$D653,$D654))</f>
        <v>-7.4006606116672202E-6</v>
      </c>
      <c r="AP651" s="34" t="e">
        <f t="shared" ref="AP651:AP714" si="650">1+V651-$D651/IF(ISNUMBER(H652),$D652,IF(ISNUMBER(H653),$D653,$D654))</f>
        <v>#N/A</v>
      </c>
      <c r="AQ651" s="34">
        <f t="shared" ref="AQ651:AQ714" si="651">1+W651-$D651/IF(ISNUMBER(I652),$D652,IF(ISNUMBER(I653),$D653,$D654))</f>
        <v>-3.4410392469297335E-4</v>
      </c>
      <c r="AR651" s="34">
        <f t="shared" ref="AR651:AR714" si="652">1+X651-$D651/IF(ISNUMBER(J652),$D652,IF(ISNUMBER(J653),$D653,$D654))</f>
        <v>-5.3417987294634983E-6</v>
      </c>
      <c r="AS651" s="34">
        <f t="shared" ref="AS651:AS714" si="653">1+Y651-$D651/IF(ISNUMBER(K652),$D652,IF(ISNUMBER(K653),$D653,$D654))</f>
        <v>4.6887590920974276E-8</v>
      </c>
      <c r="AT651" s="34">
        <f t="shared" ref="AT651:AT714" si="654">1+Z651-$D651/IF(ISNUMBER(L652),$D652,IF(ISNUMBER(L653),$D653,$D654))</f>
        <v>2.7773438234790504E-6</v>
      </c>
      <c r="AU651" s="34">
        <f t="shared" ref="AU651:AU714" si="655">1+AA651-$D651/IF(ISNUMBER(M652),$D652,IF(ISNUMBER(M653),$D653,$D654))</f>
        <v>-3.292538731003436E-5</v>
      </c>
      <c r="AV651" s="34">
        <f t="shared" ref="AV651:AV714" si="656">1+AB651-$D651/IF(ISNUMBER(N652),$D652,IF(ISNUMBER(N653),$D653,$D654))</f>
        <v>2.1155091585067787E-5</v>
      </c>
      <c r="AW651" s="53">
        <f t="shared" ref="AW651:AW714" si="657">1+AC651-$D651/IF(ISNUMBER(O652),$D652,IF(ISNUMBER(O653),$D653,$D654))</f>
        <v>1.3881072980700404E-3</v>
      </c>
      <c r="AX651" s="52">
        <f t="shared" ref="AX651:AX714" si="658">1+T651-$E651/IF(ISNUMBER(F652),$E652,IF(ISNUMBER(F653),$E653,$E654))</f>
        <v>-4.5879279504390524E-6</v>
      </c>
      <c r="AY651" s="34">
        <f t="shared" ref="AY651:AY714" si="659">1+U651-$E651/IF(ISNUMBER(G652),$E652,IF(ISNUMBER(G653),$E653,$E654))</f>
        <v>-4.9940801587489148E-6</v>
      </c>
      <c r="AZ651" s="34" t="e">
        <f t="shared" ref="AZ651:AZ714" si="660">1+V651-$E651/IF(ISNUMBER(H652),$E652,IF(ISNUMBER(H653),$E653,$E654))</f>
        <v>#N/A</v>
      </c>
      <c r="BA651" s="34">
        <f t="shared" ref="BA651:BA714" si="661">1+W651-$E651/IF(ISNUMBER(I652),$E652,IF(ISNUMBER(I653),$E653,$E654))</f>
        <v>-3.4169734424005505E-4</v>
      </c>
      <c r="BB651" s="34">
        <f t="shared" ref="BB651:BB714" si="662">1+X651-$E651/IF(ISNUMBER(J652),$E652,IF(ISNUMBER(J653),$E653,$E654))</f>
        <v>-2.9352182765451929E-6</v>
      </c>
      <c r="BC651" s="34">
        <f t="shared" ref="BC651:BC714" si="663">1+Y651-$E651/IF(ISNUMBER(K652),$E652,IF(ISNUMBER(K653),$E653,$E654))</f>
        <v>2.4534680438392797E-6</v>
      </c>
      <c r="BD651" s="34">
        <f t="shared" ref="BD651:BD714" si="664">1+Z651-$E651/IF(ISNUMBER(L652),$E652,IF(ISNUMBER(L653),$E653,$E654))</f>
        <v>5.1839242763973559E-6</v>
      </c>
      <c r="BE651" s="34">
        <f t="shared" ref="BE651:BE714" si="665">1+AA651-$E651/IF(ISNUMBER(M652),$E652,IF(ISNUMBER(M653),$E653,$E654))</f>
        <v>-3.0518806857116054E-5</v>
      </c>
      <c r="BF651" s="34">
        <f t="shared" ref="BF651:BF714" si="666">1+AB651-$E651/IF(ISNUMBER(N652),$E652,IF(ISNUMBER(N653),$E653,$E654))</f>
        <v>2.3561672037986092E-5</v>
      </c>
      <c r="BG651" s="53">
        <f t="shared" ref="BG651:BG714" si="667">1+AC651-$E651/IF(ISNUMBER(O652),$E652,IF(ISNUMBER(O653),$E653,$E654))</f>
        <v>1.3905138785229587E-3</v>
      </c>
      <c r="BH651" s="32">
        <v>-2.1220034895907958E-7</v>
      </c>
      <c r="BI651" s="33">
        <v>-6.1835255726894189E-7</v>
      </c>
      <c r="BJ651" s="33"/>
      <c r="BK651" s="33">
        <v>-3.3732161663857507E-4</v>
      </c>
      <c r="BL651" s="33">
        <v>1.44050932493478E-6</v>
      </c>
      <c r="BM651" s="33">
        <v>6.8291956453192526E-6</v>
      </c>
      <c r="BN651" s="33">
        <v>9.5596518778773287E-6</v>
      </c>
      <c r="BO651" s="33">
        <v>-2.6143079255636081E-5</v>
      </c>
      <c r="BP651" s="33">
        <v>2.7937399639466065E-5</v>
      </c>
      <c r="BQ651" s="35">
        <v>1.3948896061244387E-3</v>
      </c>
      <c r="BR651" s="32">
        <v>-6.9945084033573579E-6</v>
      </c>
      <c r="BS651" s="33">
        <v>-7.4006606116672202E-6</v>
      </c>
      <c r="BT651" s="33"/>
      <c r="BU651" s="33">
        <v>-3.4410392469297335E-4</v>
      </c>
      <c r="BV651" s="33">
        <v>-5.3417987294634983E-6</v>
      </c>
      <c r="BW651" s="33">
        <v>4.6887590920974276E-8</v>
      </c>
      <c r="BX651" s="33">
        <v>2.7773438234790504E-6</v>
      </c>
      <c r="BY651" s="33">
        <v>-3.292538731003436E-5</v>
      </c>
      <c r="BZ651" s="33">
        <v>2.1155091585067787E-5</v>
      </c>
      <c r="CA651" s="35">
        <v>1.3881072980700404E-3</v>
      </c>
      <c r="CB651" s="52">
        <v>-4.5879279504390524E-6</v>
      </c>
      <c r="CC651" s="34">
        <v>-4.9940801587489148E-6</v>
      </c>
      <c r="CD651" s="34"/>
      <c r="CE651" s="34">
        <v>-3.4169734424005505E-4</v>
      </c>
      <c r="CF651" s="34">
        <v>-2.9352182765451929E-6</v>
      </c>
      <c r="CG651" s="34">
        <v>2.4534680438392797E-6</v>
      </c>
      <c r="CH651" s="34">
        <v>5.1839242763973559E-6</v>
      </c>
      <c r="CI651" s="34">
        <v>-3.0518806857116054E-5</v>
      </c>
      <c r="CJ651" s="34">
        <v>2.3561672037986092E-5</v>
      </c>
      <c r="CK651" s="53">
        <v>1.3905138785229587E-3</v>
      </c>
      <c r="CL651" s="33">
        <v>0</v>
      </c>
      <c r="CM651" s="33">
        <f t="shared" si="624"/>
        <v>2.7553331329042141E-3</v>
      </c>
      <c r="CN651" s="33">
        <f t="shared" si="625"/>
        <v>1.3760875279782425E-3</v>
      </c>
      <c r="CO651" s="33">
        <f t="shared" si="626"/>
        <v>1.1324520970799057E-3</v>
      </c>
      <c r="CP651" s="33">
        <f t="shared" si="627"/>
        <v>1.1703852239588475E-3</v>
      </c>
      <c r="CQ651" s="33"/>
      <c r="CR651" s="33">
        <f t="shared" si="628"/>
        <v>1.0993201874036629E-3</v>
      </c>
      <c r="CS651" s="33">
        <f t="shared" si="629"/>
        <v>2.3282660199912542E-3</v>
      </c>
      <c r="CT651" s="33">
        <f t="shared" si="630"/>
        <v>2.4073046603496628E-3</v>
      </c>
      <c r="CU651" s="33">
        <f t="shared" si="631"/>
        <v>1.0431062369093969E-3</v>
      </c>
      <c r="CV651" s="33">
        <f t="shared" si="632"/>
        <v>7.6923530000527762E-4</v>
      </c>
      <c r="CW651" s="33">
        <f t="shared" si="633"/>
        <v>1.8753382909049154E-3</v>
      </c>
      <c r="CX651" s="35">
        <f t="shared" si="634"/>
        <v>3.1839741053723003E-3</v>
      </c>
    </row>
    <row r="652" spans="1:102" x14ac:dyDescent="0.3">
      <c r="A652" s="21">
        <v>43266</v>
      </c>
      <c r="B652" s="22">
        <v>2779.66</v>
      </c>
      <c r="C652" s="23">
        <v>4889.2299999999996</v>
      </c>
      <c r="D652" s="23">
        <v>5469.3689999999997</v>
      </c>
      <c r="E652" s="23">
        <f t="shared" ref="E652:E715" si="668">E651/(1+S651)</f>
        <v>4853.6355163991602</v>
      </c>
      <c r="F652" s="23">
        <f>VLOOKUP($A652,Data!S$7:T$800,2,0)</f>
        <v>269.49238000000003</v>
      </c>
      <c r="G652" s="23">
        <f>VLOOKUP($A652,Data!V$7:Y$800,4,0)</f>
        <v>26.58043170670916</v>
      </c>
      <c r="H652" s="23" t="e">
        <f>VLOOKUP($A652,Data!P$7:Q$800,2,0)</f>
        <v>#N/A</v>
      </c>
      <c r="I652" s="23">
        <f>VLOOKUP($A652,Data!K$7:N$800,4,0)</f>
        <v>50.661454361337327</v>
      </c>
      <c r="J652" s="23">
        <f>VLOOKUP($A652,Data!AA$7:AB$800,2,0)</f>
        <v>493.55759999999998</v>
      </c>
      <c r="K652" s="23">
        <f>VLOOKUP($A652,Data!AD$7:AE$800,2,0)</f>
        <v>49.856200000000001</v>
      </c>
      <c r="L652" s="23">
        <f>VLOOKUP($A652,Data!AL$7:AO$800,4,0)</f>
        <v>266.9947458311961</v>
      </c>
      <c r="M652" s="23">
        <f>VLOOKUP($A652,Data!AG$7:AJ$800,4,0)</f>
        <v>26.926678405971561</v>
      </c>
      <c r="N652" s="23">
        <f>VLOOKUP($A652,Data!AQ$7:AU$800,5,0)</f>
        <v>27.092715490995552</v>
      </c>
      <c r="O652" s="24">
        <f>VLOOKUP($A652,Data!AQ$7:AW$800,7,0)</f>
        <v>27.07452463442074</v>
      </c>
      <c r="P652" s="32">
        <f t="shared" si="635"/>
        <v>-1.0170746345898873E-3</v>
      </c>
      <c r="Q652" s="33">
        <f t="shared" si="622"/>
        <v>-9.4404201191311543E-4</v>
      </c>
      <c r="R652" s="33">
        <f t="shared" si="623"/>
        <v>-9.1371227854308845E-4</v>
      </c>
      <c r="S652" s="34">
        <f t="shared" si="636"/>
        <v>-9.2921663195010831E-4</v>
      </c>
      <c r="T652" s="33">
        <f t="shared" si="637"/>
        <v>-9.3372519637069384E-4</v>
      </c>
      <c r="U652" s="33">
        <f t="shared" si="610"/>
        <v>-9.3043270684090018E-4</v>
      </c>
      <c r="V652" s="33" t="e">
        <f t="shared" si="611"/>
        <v>#N/A</v>
      </c>
      <c r="W652" s="33">
        <f t="shared" si="612"/>
        <v>-5.6603773584906758E-4</v>
      </c>
      <c r="X652" s="33">
        <f t="shared" si="613"/>
        <v>-9.1738885060821396E-4</v>
      </c>
      <c r="Y652" s="33">
        <f t="shared" si="614"/>
        <v>-9.3781936957693102E-4</v>
      </c>
      <c r="Z652" s="33">
        <f t="shared" si="615"/>
        <v>-9.3492365804292987E-4</v>
      </c>
      <c r="AA652" s="33">
        <f t="shared" si="616"/>
        <v>-9.4204967171018783E-4</v>
      </c>
      <c r="AB652" s="33">
        <f t="shared" si="617"/>
        <v>-9.361971793241386E-4</v>
      </c>
      <c r="AC652" s="35">
        <f t="shared" si="618"/>
        <v>5.0096747478183268E-3</v>
      </c>
      <c r="AD652" s="32">
        <f t="shared" si="638"/>
        <v>1.0316815542421587E-5</v>
      </c>
      <c r="AE652" s="33">
        <f t="shared" si="639"/>
        <v>1.360930507221525E-5</v>
      </c>
      <c r="AF652" s="33" t="e">
        <f t="shared" si="640"/>
        <v>#N/A</v>
      </c>
      <c r="AG652" s="33">
        <f t="shared" si="641"/>
        <v>3.7800427606404785E-4</v>
      </c>
      <c r="AH652" s="33">
        <f t="shared" si="642"/>
        <v>2.6653161304901474E-5</v>
      </c>
      <c r="AI652" s="33">
        <f t="shared" si="643"/>
        <v>6.2226423361844141E-6</v>
      </c>
      <c r="AJ652" s="33">
        <f t="shared" si="644"/>
        <v>9.1183538701855582E-6</v>
      </c>
      <c r="AK652" s="33">
        <f t="shared" si="645"/>
        <v>1.9923402029276005E-6</v>
      </c>
      <c r="AL652" s="33">
        <f t="shared" si="646"/>
        <v>7.8448325889768356E-6</v>
      </c>
      <c r="AM652" s="35">
        <f t="shared" si="647"/>
        <v>5.9537167597314422E-3</v>
      </c>
      <c r="AN652" s="52">
        <f t="shared" si="648"/>
        <v>-2.0012917827605392E-5</v>
      </c>
      <c r="AO652" s="34">
        <f t="shared" si="649"/>
        <v>-1.6720428297811729E-5</v>
      </c>
      <c r="AP652" s="34" t="e">
        <f t="shared" si="650"/>
        <v>#N/A</v>
      </c>
      <c r="AQ652" s="34">
        <f t="shared" si="651"/>
        <v>3.4767454269402087E-4</v>
      </c>
      <c r="AR652" s="34">
        <f t="shared" si="652"/>
        <v>-3.6765720651255052E-6</v>
      </c>
      <c r="AS652" s="34">
        <f t="shared" si="653"/>
        <v>-2.4107091033842565E-5</v>
      </c>
      <c r="AT652" s="34">
        <f t="shared" si="654"/>
        <v>-2.1211379499841421E-5</v>
      </c>
      <c r="AU652" s="34">
        <f t="shared" si="655"/>
        <v>-2.8337393167099378E-5</v>
      </c>
      <c r="AV652" s="34">
        <f t="shared" si="656"/>
        <v>-2.2484900781050143E-5</v>
      </c>
      <c r="AW652" s="53">
        <f t="shared" si="657"/>
        <v>5.9233870263614152E-3</v>
      </c>
      <c r="AX652" s="52">
        <f t="shared" si="658"/>
        <v>-4.5085644205800079E-6</v>
      </c>
      <c r="AY652" s="34">
        <f t="shared" si="659"/>
        <v>-1.216074890786345E-6</v>
      </c>
      <c r="AZ652" s="34" t="e">
        <f t="shared" si="660"/>
        <v>#N/A</v>
      </c>
      <c r="BA652" s="34">
        <f t="shared" si="661"/>
        <v>3.6317889610104626E-4</v>
      </c>
      <c r="BB652" s="34">
        <f t="shared" si="662"/>
        <v>1.1827781341899879E-5</v>
      </c>
      <c r="BC652" s="34">
        <f t="shared" si="663"/>
        <v>-8.6027376268171807E-6</v>
      </c>
      <c r="BD652" s="34">
        <f t="shared" si="664"/>
        <v>-5.7070260928160366E-6</v>
      </c>
      <c r="BE652" s="34">
        <f t="shared" si="665"/>
        <v>-1.2833039760073994E-5</v>
      </c>
      <c r="BF652" s="34">
        <f t="shared" si="666"/>
        <v>-6.9805473740247592E-6</v>
      </c>
      <c r="BG652" s="53">
        <f t="shared" si="667"/>
        <v>5.9388913797684406E-3</v>
      </c>
      <c r="BH652" s="32">
        <v>1.0316815542421587E-5</v>
      </c>
      <c r="BI652" s="33">
        <v>1.360930507221525E-5</v>
      </c>
      <c r="BJ652" s="33"/>
      <c r="BK652" s="33">
        <v>3.7800427606404785E-4</v>
      </c>
      <c r="BL652" s="33">
        <v>2.6653161304901474E-5</v>
      </c>
      <c r="BM652" s="33">
        <v>6.2226423361844141E-6</v>
      </c>
      <c r="BN652" s="33">
        <v>9.1183538701855582E-6</v>
      </c>
      <c r="BO652" s="33">
        <v>1.9923402029276005E-6</v>
      </c>
      <c r="BP652" s="33">
        <v>7.8448325889768356E-6</v>
      </c>
      <c r="BQ652" s="35">
        <v>5.9537167597314422E-3</v>
      </c>
      <c r="BR652" s="32">
        <v>-2.0012917827605392E-5</v>
      </c>
      <c r="BS652" s="33">
        <v>-1.6720428297811729E-5</v>
      </c>
      <c r="BT652" s="33"/>
      <c r="BU652" s="33">
        <v>3.4767454269402087E-4</v>
      </c>
      <c r="BV652" s="33">
        <v>-3.6765720651255052E-6</v>
      </c>
      <c r="BW652" s="33">
        <v>-2.4107091033842565E-5</v>
      </c>
      <c r="BX652" s="33">
        <v>-2.1211379499841421E-5</v>
      </c>
      <c r="BY652" s="33">
        <v>-2.8337393167099378E-5</v>
      </c>
      <c r="BZ652" s="33">
        <v>-2.2484900781050143E-5</v>
      </c>
      <c r="CA652" s="35">
        <v>5.9233870263614152E-3</v>
      </c>
      <c r="CB652" s="52">
        <v>-4.5085644205800079E-6</v>
      </c>
      <c r="CC652" s="34">
        <v>-1.216074890786345E-6</v>
      </c>
      <c r="CD652" s="34"/>
      <c r="CE652" s="34">
        <v>3.6317889610104626E-4</v>
      </c>
      <c r="CF652" s="34">
        <v>1.1827781341899879E-5</v>
      </c>
      <c r="CG652" s="34">
        <v>-8.6027376268171807E-6</v>
      </c>
      <c r="CH652" s="34">
        <v>-5.7070260928160366E-6</v>
      </c>
      <c r="CI652" s="34">
        <v>-1.2833039760073994E-5</v>
      </c>
      <c r="CJ652" s="34">
        <v>-6.9805473740247592E-6</v>
      </c>
      <c r="CK652" s="53">
        <v>5.9388913797684406E-3</v>
      </c>
      <c r="CL652" s="33">
        <v>0</v>
      </c>
      <c r="CM652" s="33">
        <f t="shared" si="624"/>
        <v>2.7485177560997442E-3</v>
      </c>
      <c r="CN652" s="33">
        <f t="shared" si="625"/>
        <v>1.3716965028551797E-3</v>
      </c>
      <c r="CO652" s="33">
        <f t="shared" si="626"/>
        <v>1.132664988449994E-3</v>
      </c>
      <c r="CP652" s="33">
        <f t="shared" si="627"/>
        <v>1.1710056139124791E-3</v>
      </c>
      <c r="CQ652" s="33"/>
      <c r="CR652" s="33">
        <f t="shared" si="628"/>
        <v>1.4378434388258032E-3</v>
      </c>
      <c r="CS652" s="33">
        <f t="shared" si="629"/>
        <v>2.3268190958714019E-3</v>
      </c>
      <c r="CT652" s="33">
        <f t="shared" si="630"/>
        <v>2.4004445494454352E-3</v>
      </c>
      <c r="CU652" s="33">
        <f t="shared" si="631"/>
        <v>1.0335164042793998E-3</v>
      </c>
      <c r="CV652" s="33">
        <f t="shared" si="632"/>
        <v>7.954546786395067E-4</v>
      </c>
      <c r="CW652" s="33">
        <f t="shared" si="633"/>
        <v>1.8472899072285998E-3</v>
      </c>
      <c r="CX652" s="35">
        <f t="shared" si="634"/>
        <v>1.7836321485609208E-3</v>
      </c>
    </row>
    <row r="653" spans="1:102" x14ac:dyDescent="0.3">
      <c r="A653" s="21">
        <v>43265</v>
      </c>
      <c r="B653" s="22">
        <v>2782.49</v>
      </c>
      <c r="C653" s="23">
        <v>4893.8500000000004</v>
      </c>
      <c r="D653" s="23">
        <v>5474.3710000000001</v>
      </c>
      <c r="E653" s="23">
        <f t="shared" si="668"/>
        <v>4858.149789984519</v>
      </c>
      <c r="F653" s="23">
        <f>VLOOKUP($A653,Data!S$7:T$800,2,0)</f>
        <v>269.74424699999997</v>
      </c>
      <c r="G653" s="23">
        <f>VLOOKUP($A653,Data!V$7:Y$800,4,0)</f>
        <v>26.6051860419742</v>
      </c>
      <c r="H653" s="23" t="e">
        <f>VLOOKUP($A653,Data!P$7:Q$800,2,0)</f>
        <v>#N/A</v>
      </c>
      <c r="I653" s="23">
        <f>VLOOKUP($A653,Data!K$7:N$800,4,0)</f>
        <v>50.690146897316943</v>
      </c>
      <c r="J653" s="23">
        <f>VLOOKUP($A653,Data!AA$7:AB$800,2,0)</f>
        <v>494.01080000000002</v>
      </c>
      <c r="K653" s="23">
        <f>VLOOKUP($A653,Data!AD$7:AE$800,2,0)</f>
        <v>49.902999999999999</v>
      </c>
      <c r="L653" s="23">
        <f>VLOOKUP($A653,Data!AL$7:AO$800,4,0)</f>
        <v>267.24459912940637</v>
      </c>
      <c r="M653" s="23">
        <f>VLOOKUP($A653,Data!AG$7:AJ$800,4,0)</f>
        <v>26.952068593341828</v>
      </c>
      <c r="N653" s="23">
        <f>VLOOKUP($A653,Data!AQ$7:AU$800,5,0)</f>
        <v>27.118103382891235</v>
      </c>
      <c r="O653" s="24">
        <f>VLOOKUP($A653,Data!AQ$7:AW$800,7,0)</f>
        <v>26.939566170061401</v>
      </c>
      <c r="P653" s="32">
        <f t="shared" si="635"/>
        <v>2.4715109722837081E-3</v>
      </c>
      <c r="Q653" s="33">
        <f t="shared" si="622"/>
        <v>2.6860680962315087E-3</v>
      </c>
      <c r="R653" s="33">
        <f t="shared" si="623"/>
        <v>2.7776928041014504E-3</v>
      </c>
      <c r="S653" s="34">
        <f t="shared" si="636"/>
        <v>2.7317655293287888E-3</v>
      </c>
      <c r="T653" s="33">
        <f t="shared" si="637"/>
        <v>2.7344920457852417E-3</v>
      </c>
      <c r="U653" s="33">
        <f t="shared" si="610"/>
        <v>2.7197542062540325E-3</v>
      </c>
      <c r="V653" s="33" t="e">
        <f t="shared" si="611"/>
        <v>#N/A</v>
      </c>
      <c r="W653" s="33">
        <f t="shared" si="612"/>
        <v>2.8382213812676582E-3</v>
      </c>
      <c r="X653" s="33">
        <f t="shared" si="613"/>
        <v>2.7752314249085419E-3</v>
      </c>
      <c r="Y653" s="33">
        <f t="shared" si="614"/>
        <v>2.7307196923267441E-3</v>
      </c>
      <c r="Z653" s="33">
        <f t="shared" si="615"/>
        <v>2.7082851056878798E-3</v>
      </c>
      <c r="AA653" s="33">
        <f t="shared" si="616"/>
        <v>2.8018621827330392E-3</v>
      </c>
      <c r="AB653" s="33">
        <f t="shared" si="617"/>
        <v>2.6963093674674532E-3</v>
      </c>
      <c r="AC653" s="35">
        <f t="shared" si="618"/>
        <v>-5.6871769945846529E-3</v>
      </c>
      <c r="AD653" s="32">
        <f t="shared" si="638"/>
        <v>4.8423949553733081E-5</v>
      </c>
      <c r="AE653" s="33">
        <f t="shared" si="639"/>
        <v>3.3686110022523863E-5</v>
      </c>
      <c r="AF653" s="33" t="e">
        <f t="shared" si="640"/>
        <v>#N/A</v>
      </c>
      <c r="AG653" s="33">
        <f t="shared" si="641"/>
        <v>1.5215328503614955E-4</v>
      </c>
      <c r="AH653" s="33">
        <f t="shared" si="642"/>
        <v>8.9163328677033249E-5</v>
      </c>
      <c r="AI653" s="33">
        <f t="shared" si="643"/>
        <v>4.4651596095235391E-5</v>
      </c>
      <c r="AJ653" s="33">
        <f t="shared" si="644"/>
        <v>2.2217009456371173E-5</v>
      </c>
      <c r="AK653" s="33">
        <f t="shared" si="645"/>
        <v>1.1579408650153056E-4</v>
      </c>
      <c r="AL653" s="33">
        <f t="shared" si="646"/>
        <v>1.0241271235944538E-5</v>
      </c>
      <c r="AM653" s="35">
        <f t="shared" si="647"/>
        <v>-8.3732450908161615E-3</v>
      </c>
      <c r="AN653" s="52">
        <f t="shared" si="648"/>
        <v>-4.3200758316208621E-5</v>
      </c>
      <c r="AO653" s="34">
        <f t="shared" si="649"/>
        <v>-5.7938597847417839E-5</v>
      </c>
      <c r="AP653" s="34" t="e">
        <f t="shared" si="650"/>
        <v>#N/A</v>
      </c>
      <c r="AQ653" s="34">
        <f t="shared" si="651"/>
        <v>6.0528577166207853E-5</v>
      </c>
      <c r="AR653" s="34">
        <f t="shared" si="652"/>
        <v>-2.4613791929084528E-6</v>
      </c>
      <c r="AS653" s="34">
        <f t="shared" si="653"/>
        <v>-4.6973111774706311E-5</v>
      </c>
      <c r="AT653" s="34">
        <f t="shared" si="654"/>
        <v>-6.9407698413570529E-5</v>
      </c>
      <c r="AU653" s="34">
        <f t="shared" si="655"/>
        <v>2.4169378631588856E-5</v>
      </c>
      <c r="AV653" s="34">
        <f t="shared" si="656"/>
        <v>-8.1383436633997164E-5</v>
      </c>
      <c r="AW653" s="53">
        <f t="shared" si="657"/>
        <v>-8.4648697986861032E-3</v>
      </c>
      <c r="AX653" s="52">
        <f t="shared" si="658"/>
        <v>2.7265164563861077E-6</v>
      </c>
      <c r="AY653" s="34">
        <f t="shared" si="659"/>
        <v>-1.201132307482311E-5</v>
      </c>
      <c r="AZ653" s="34" t="e">
        <f t="shared" si="660"/>
        <v>#N/A</v>
      </c>
      <c r="BA653" s="34">
        <f t="shared" si="661"/>
        <v>1.0645585193880258E-4</v>
      </c>
      <c r="BB653" s="34">
        <f t="shared" si="662"/>
        <v>4.3465895579686276E-5</v>
      </c>
      <c r="BC653" s="34">
        <f t="shared" si="663"/>
        <v>-1.0458370021115826E-6</v>
      </c>
      <c r="BD653" s="34">
        <f t="shared" si="664"/>
        <v>-2.34804236409758E-5</v>
      </c>
      <c r="BE653" s="34">
        <f t="shared" si="665"/>
        <v>7.0096653404183584E-5</v>
      </c>
      <c r="BF653" s="34">
        <f t="shared" si="666"/>
        <v>-3.5456161861402435E-5</v>
      </c>
      <c r="BG653" s="53">
        <f t="shared" si="667"/>
        <v>-8.4189425239135085E-3</v>
      </c>
      <c r="BH653" s="32">
        <v>4.8423949553733081E-5</v>
      </c>
      <c r="BI653" s="33">
        <v>3.3686110022523863E-5</v>
      </c>
      <c r="BJ653" s="33"/>
      <c r="BK653" s="33">
        <v>1.5215328503614955E-4</v>
      </c>
      <c r="BL653" s="33">
        <v>8.9163328677033249E-5</v>
      </c>
      <c r="BM653" s="33">
        <v>4.4651596095235391E-5</v>
      </c>
      <c r="BN653" s="33">
        <v>2.2217009456371173E-5</v>
      </c>
      <c r="BO653" s="33">
        <v>1.1579408650153056E-4</v>
      </c>
      <c r="BP653" s="33">
        <v>1.0241271235944538E-5</v>
      </c>
      <c r="BQ653" s="35">
        <v>-8.3732450908161615E-3</v>
      </c>
      <c r="BR653" s="32">
        <v>-4.3200758316208621E-5</v>
      </c>
      <c r="BS653" s="33">
        <v>-5.7938597847417839E-5</v>
      </c>
      <c r="BT653" s="33"/>
      <c r="BU653" s="33">
        <v>6.0528577166207853E-5</v>
      </c>
      <c r="BV653" s="33">
        <v>-2.4613791929084528E-6</v>
      </c>
      <c r="BW653" s="33">
        <v>-4.6973111774706311E-5</v>
      </c>
      <c r="BX653" s="33">
        <v>-6.9407698413570529E-5</v>
      </c>
      <c r="BY653" s="33">
        <v>2.4169378631588856E-5</v>
      </c>
      <c r="BZ653" s="33">
        <v>-8.1383436633997164E-5</v>
      </c>
      <c r="CA653" s="35">
        <v>-8.4648697986861032E-3</v>
      </c>
      <c r="CB653" s="52">
        <v>2.7265164563861077E-6</v>
      </c>
      <c r="CC653" s="34">
        <v>-1.201132307482311E-5</v>
      </c>
      <c r="CD653" s="34"/>
      <c r="CE653" s="34">
        <v>1.0645585193880258E-4</v>
      </c>
      <c r="CF653" s="34">
        <v>4.3465895579686276E-5</v>
      </c>
      <c r="CG653" s="34">
        <v>-1.0458370021115826E-6</v>
      </c>
      <c r="CH653" s="34">
        <v>-2.34804236409758E-5</v>
      </c>
      <c r="CI653" s="34">
        <v>7.0096653404183584E-5</v>
      </c>
      <c r="CJ653" s="34">
        <v>-3.5456161861402435E-5</v>
      </c>
      <c r="CK653" s="53">
        <v>-8.4189425239135085E-3</v>
      </c>
      <c r="CL653" s="33">
        <v>0</v>
      </c>
      <c r="CM653" s="33">
        <f t="shared" si="624"/>
        <v>2.7180768466863459E-3</v>
      </c>
      <c r="CN653" s="33">
        <f t="shared" si="625"/>
        <v>1.3568369792538171E-3</v>
      </c>
      <c r="CO653" s="33">
        <f t="shared" si="626"/>
        <v>1.1223268344171533E-3</v>
      </c>
      <c r="CP653" s="33">
        <f t="shared" si="627"/>
        <v>1.1573676830907154E-3</v>
      </c>
      <c r="CQ653" s="33"/>
      <c r="CR653" s="33">
        <f t="shared" si="628"/>
        <v>1.0590812581063869E-3</v>
      </c>
      <c r="CS653" s="33">
        <f t="shared" si="629"/>
        <v>2.3000793867709035E-3</v>
      </c>
      <c r="CT653" s="33">
        <f t="shared" si="630"/>
        <v>2.3942011147874975E-3</v>
      </c>
      <c r="CU653" s="33">
        <f t="shared" si="631"/>
        <v>1.0243800846796436E-3</v>
      </c>
      <c r="CV653" s="33">
        <f t="shared" si="632"/>
        <v>7.9345887347259669E-4</v>
      </c>
      <c r="CW653" s="33">
        <f t="shared" si="633"/>
        <v>1.8394232181875303E-3</v>
      </c>
      <c r="CX653" s="35">
        <f t="shared" si="634"/>
        <v>-4.1509734081905947E-3</v>
      </c>
    </row>
    <row r="654" spans="1:102" x14ac:dyDescent="0.3">
      <c r="A654" s="21">
        <v>43264</v>
      </c>
      <c r="B654" s="22">
        <v>2775.63</v>
      </c>
      <c r="C654" s="23">
        <v>4880.74</v>
      </c>
      <c r="D654" s="23">
        <v>5459.2070000000003</v>
      </c>
      <c r="E654" s="23">
        <f t="shared" si="668"/>
        <v>4844.9146192351509</v>
      </c>
      <c r="F654" s="23">
        <f>VLOOKUP($A654,Data!S$7:T$800,2,0)</f>
        <v>269.008645</v>
      </c>
      <c r="G654" s="23">
        <f>VLOOKUP($A654,Data!V$7:Y$800,4,0)</f>
        <v>26.533022741767642</v>
      </c>
      <c r="H654" s="23" t="e">
        <f>VLOOKUP($A654,Data!P$7:Q$800,2,0)</f>
        <v>#N/A</v>
      </c>
      <c r="I654" s="23">
        <f>VLOOKUP($A654,Data!K$7:N$800,4,0)</f>
        <v>50.546684217418878</v>
      </c>
      <c r="J654" s="23">
        <f>VLOOKUP($A654,Data!AA$7:AB$800,2,0)</f>
        <v>492.64359999999999</v>
      </c>
      <c r="K654" s="23">
        <f>VLOOKUP($A654,Data!AD$7:AE$800,2,0)</f>
        <v>49.767099999999999</v>
      </c>
      <c r="L654" s="23">
        <f>VLOOKUP($A654,Data!AL$7:AO$800,4,0)</f>
        <v>266.52277945548053</v>
      </c>
      <c r="M654" s="23">
        <f>VLOOKUP($A654,Data!AG$7:AJ$800,4,0)</f>
        <v>26.87676360580048</v>
      </c>
      <c r="N654" s="23">
        <f>VLOOKUP($A654,Data!AQ$7:AU$800,5,0)</f>
        <v>27.045181207456714</v>
      </c>
      <c r="O654" s="24">
        <f>VLOOKUP($A654,Data!AQ$7:AW$800,7,0)</f>
        <v>27.093652567643371</v>
      </c>
      <c r="P654" s="32">
        <f t="shared" si="635"/>
        <v>-4.0260509177026949E-3</v>
      </c>
      <c r="Q654" s="33">
        <f t="shared" si="622"/>
        <v>-3.9997224682369881E-3</v>
      </c>
      <c r="R654" s="33">
        <f t="shared" si="623"/>
        <v>-3.9886379828460994E-3</v>
      </c>
      <c r="S654" s="34">
        <f t="shared" si="636"/>
        <v>-3.9942499230745891E-3</v>
      </c>
      <c r="T654" s="33">
        <f t="shared" si="637"/>
        <v>-3.9930154829641573E-3</v>
      </c>
      <c r="U654" s="33">
        <f t="shared" si="610"/>
        <v>-3.9917005512437598E-3</v>
      </c>
      <c r="V654" s="33" t="e">
        <f t="shared" si="611"/>
        <v>#N/A</v>
      </c>
      <c r="W654" s="33">
        <f t="shared" si="612"/>
        <v>-3.9577836411609502E-3</v>
      </c>
      <c r="X654" s="33">
        <f t="shared" si="613"/>
        <v>-3.9921701223286643E-3</v>
      </c>
      <c r="Y654" s="33">
        <f t="shared" si="614"/>
        <v>-3.9807068806788637E-3</v>
      </c>
      <c r="Z654" s="33">
        <f t="shared" si="615"/>
        <v>-3.9876028626377735E-3</v>
      </c>
      <c r="AA654" s="33">
        <f t="shared" si="616"/>
        <v>-4.0450191024690163E-3</v>
      </c>
      <c r="AB654" s="33">
        <f t="shared" si="617"/>
        <v>-3.990310514765838E-3</v>
      </c>
      <c r="AC654" s="35">
        <f t="shared" si="618"/>
        <v>1.2267752030308277E-3</v>
      </c>
      <c r="AD654" s="32">
        <f t="shared" si="638"/>
        <v>6.7069852728307566E-6</v>
      </c>
      <c r="AE654" s="33">
        <f t="shared" si="639"/>
        <v>8.0219169932282952E-6</v>
      </c>
      <c r="AF654" s="33" t="e">
        <f t="shared" si="640"/>
        <v>#N/A</v>
      </c>
      <c r="AG654" s="33">
        <f t="shared" si="641"/>
        <v>4.193882707603791E-5</v>
      </c>
      <c r="AH654" s="33">
        <f t="shared" si="642"/>
        <v>7.5523459083237654E-6</v>
      </c>
      <c r="AI654" s="33">
        <f t="shared" si="643"/>
        <v>1.9015587558124381E-5</v>
      </c>
      <c r="AJ654" s="33">
        <f t="shared" si="644"/>
        <v>1.2119605599214545E-5</v>
      </c>
      <c r="AK654" s="33">
        <f t="shared" si="645"/>
        <v>-4.5296634232028232E-5</v>
      </c>
      <c r="AL654" s="33">
        <f t="shared" si="646"/>
        <v>9.4119534711500918E-6</v>
      </c>
      <c r="AM654" s="35">
        <f t="shared" si="647"/>
        <v>5.2264976712678157E-3</v>
      </c>
      <c r="AN654" s="52">
        <f t="shared" si="648"/>
        <v>-4.3775001180579309E-6</v>
      </c>
      <c r="AO654" s="34">
        <f t="shared" si="649"/>
        <v>-3.0625683976603923E-6</v>
      </c>
      <c r="AP654" s="34" t="e">
        <f t="shared" si="650"/>
        <v>#N/A</v>
      </c>
      <c r="AQ654" s="34">
        <f t="shared" si="651"/>
        <v>3.0854341685149222E-5</v>
      </c>
      <c r="AR654" s="34">
        <f t="shared" si="652"/>
        <v>-3.5321394825649222E-6</v>
      </c>
      <c r="AS654" s="34">
        <f t="shared" si="653"/>
        <v>7.9311021672356929E-6</v>
      </c>
      <c r="AT654" s="34">
        <f t="shared" si="654"/>
        <v>1.035120208325857E-6</v>
      </c>
      <c r="AU654" s="34">
        <f t="shared" si="655"/>
        <v>-5.638111962291692E-5</v>
      </c>
      <c r="AV654" s="34">
        <f t="shared" si="656"/>
        <v>-1.6725319197385957E-6</v>
      </c>
      <c r="AW654" s="53">
        <f t="shared" si="657"/>
        <v>5.215413185876927E-3</v>
      </c>
      <c r="AX654" s="52">
        <f t="shared" si="658"/>
        <v>1.234440110353674E-6</v>
      </c>
      <c r="AY654" s="34">
        <f t="shared" si="659"/>
        <v>2.5493718307512125E-6</v>
      </c>
      <c r="AZ654" s="34" t="e">
        <f t="shared" si="660"/>
        <v>#N/A</v>
      </c>
      <c r="BA654" s="34">
        <f t="shared" si="661"/>
        <v>3.6466281913560827E-5</v>
      </c>
      <c r="BB654" s="34">
        <f t="shared" si="662"/>
        <v>2.0798007458466827E-6</v>
      </c>
      <c r="BC654" s="34">
        <f t="shared" si="663"/>
        <v>1.3543042395647298E-5</v>
      </c>
      <c r="BD654" s="34">
        <f t="shared" si="664"/>
        <v>6.6470604367374619E-6</v>
      </c>
      <c r="BE654" s="34">
        <f t="shared" si="665"/>
        <v>-5.0769179394505315E-5</v>
      </c>
      <c r="BF654" s="34">
        <f t="shared" si="666"/>
        <v>3.9394083086730092E-6</v>
      </c>
      <c r="BG654" s="53">
        <f t="shared" si="667"/>
        <v>5.2210251261053386E-3</v>
      </c>
      <c r="BH654" s="32">
        <v>6.7069852728307566E-6</v>
      </c>
      <c r="BI654" s="33">
        <v>8.0219169932282952E-6</v>
      </c>
      <c r="BJ654" s="33"/>
      <c r="BK654" s="33">
        <v>4.193882707603791E-5</v>
      </c>
      <c r="BL654" s="33">
        <v>7.5523459083237654E-6</v>
      </c>
      <c r="BM654" s="33">
        <v>1.9015587558124381E-5</v>
      </c>
      <c r="BN654" s="33">
        <v>1.2119605599214545E-5</v>
      </c>
      <c r="BO654" s="33">
        <v>-4.5296634232028232E-5</v>
      </c>
      <c r="BP654" s="33">
        <v>9.4119534711500918E-6</v>
      </c>
      <c r="BQ654" s="35">
        <v>5.2264976712678157E-3</v>
      </c>
      <c r="BR654" s="32">
        <v>-4.3775001180579309E-6</v>
      </c>
      <c r="BS654" s="33">
        <v>-3.0625683976603923E-6</v>
      </c>
      <c r="BT654" s="33"/>
      <c r="BU654" s="33">
        <v>3.0854341685149222E-5</v>
      </c>
      <c r="BV654" s="33">
        <v>-3.5321394825649222E-6</v>
      </c>
      <c r="BW654" s="33">
        <v>7.9311021672356929E-6</v>
      </c>
      <c r="BX654" s="33">
        <v>1.035120208325857E-6</v>
      </c>
      <c r="BY654" s="33">
        <v>-5.638111962291692E-5</v>
      </c>
      <c r="BZ654" s="33">
        <v>-1.6725319197385957E-6</v>
      </c>
      <c r="CA654" s="35">
        <v>5.215413185876927E-3</v>
      </c>
      <c r="CB654" s="52">
        <v>1.234440110353674E-6</v>
      </c>
      <c r="CC654" s="34">
        <v>2.5493718307512125E-6</v>
      </c>
      <c r="CD654" s="34"/>
      <c r="CE654" s="34">
        <v>3.6466281913560827E-5</v>
      </c>
      <c r="CF654" s="34">
        <v>2.0798007458466827E-6</v>
      </c>
      <c r="CG654" s="34">
        <v>1.3543042395647298E-5</v>
      </c>
      <c r="CH654" s="34">
        <v>6.6470604367374619E-6</v>
      </c>
      <c r="CI654" s="34">
        <v>-5.0769179394505315E-5</v>
      </c>
      <c r="CJ654" s="34">
        <v>3.9394083086730092E-6</v>
      </c>
      <c r="CK654" s="53">
        <v>5.2210251261053386E-3</v>
      </c>
      <c r="CL654" s="33">
        <v>0</v>
      </c>
      <c r="CM654" s="33">
        <f t="shared" si="624"/>
        <v>2.6264575859806794E-3</v>
      </c>
      <c r="CN654" s="33">
        <f t="shared" si="625"/>
        <v>1.311202205690698E-3</v>
      </c>
      <c r="CO654" s="33">
        <f t="shared" si="626"/>
        <v>1.073980739377367E-3</v>
      </c>
      <c r="CP654" s="33">
        <f t="shared" si="627"/>
        <v>1.1237340610379398E-3</v>
      </c>
      <c r="CQ654" s="33"/>
      <c r="CR654" s="33">
        <f t="shared" si="628"/>
        <v>9.0719790894677743E-4</v>
      </c>
      <c r="CS654" s="33">
        <f t="shared" si="629"/>
        <v>2.2109583069807037E-3</v>
      </c>
      <c r="CT654" s="33">
        <f t="shared" si="630"/>
        <v>2.3495645038633661E-3</v>
      </c>
      <c r="CU654" s="33">
        <f t="shared" si="631"/>
        <v>1.0022003855096884E-3</v>
      </c>
      <c r="CV654" s="33">
        <f t="shared" si="632"/>
        <v>6.7789669841333833E-4</v>
      </c>
      <c r="CW654" s="33">
        <f t="shared" si="633"/>
        <v>1.8291906989567064E-3</v>
      </c>
      <c r="CX654" s="35">
        <f t="shared" si="634"/>
        <v>4.2352082643939415E-3</v>
      </c>
    </row>
    <row r="655" spans="1:102" x14ac:dyDescent="0.3">
      <c r="A655" s="21">
        <v>43263</v>
      </c>
      <c r="B655" s="22">
        <v>2786.85</v>
      </c>
      <c r="C655" s="23">
        <v>4900.34</v>
      </c>
      <c r="D655" s="23">
        <v>5481.0690000000004</v>
      </c>
      <c r="E655" s="23">
        <f t="shared" si="668"/>
        <v>4864.3440249827463</v>
      </c>
      <c r="F655" s="23">
        <f>VLOOKUP($A655,Data!S$7:T$800,2,0)</f>
        <v>270.087107</v>
      </c>
      <c r="G655" s="23">
        <f>VLOOKUP($A655,Data!V$7:Y$800,4,0)</f>
        <v>26.639359086116475</v>
      </c>
      <c r="H655" s="23" t="e">
        <f>VLOOKUP($A655,Data!P$7:Q$800,2,0)</f>
        <v>#N/A</v>
      </c>
      <c r="I655" s="23">
        <f>VLOOKUP($A655,Data!K$7:N$800,4,0)</f>
        <v>50.747531969276174</v>
      </c>
      <c r="J655" s="23">
        <f>VLOOKUP($A655,Data!AA$7:AB$800,2,0)</f>
        <v>494.6182</v>
      </c>
      <c r="K655" s="23">
        <f>VLOOKUP($A655,Data!AD$7:AE$800,2,0)</f>
        <v>49.966000000000001</v>
      </c>
      <c r="L655" s="23">
        <f>VLOOKUP($A655,Data!AL$7:AO$800,4,0)</f>
        <v>267.58982139328111</v>
      </c>
      <c r="M655" s="23">
        <f>VLOOKUP($A655,Data!AG$7:AJ$800,4,0)</f>
        <v>26.985922176502175</v>
      </c>
      <c r="N655" s="23">
        <f>VLOOKUP($A655,Data!AQ$7:AU$800,5,0)</f>
        <v>27.153532232637641</v>
      </c>
      <c r="O655" s="24">
        <f>VLOOKUP($A655,Data!AQ$7:AW$800,7,0)</f>
        <v>27.060455471887739</v>
      </c>
      <c r="P655" s="32">
        <f t="shared" si="635"/>
        <v>1.7433501078361058E-3</v>
      </c>
      <c r="Q655" s="33">
        <f t="shared" si="622"/>
        <v>1.7724008365240795E-3</v>
      </c>
      <c r="R655" s="33">
        <f t="shared" si="623"/>
        <v>1.7865974667055085E-3</v>
      </c>
      <c r="S655" s="34">
        <f t="shared" si="636"/>
        <v>1.7801103628750981E-3</v>
      </c>
      <c r="T655" s="33">
        <f t="shared" si="637"/>
        <v>1.7702618829247285E-3</v>
      </c>
      <c r="U655" s="33">
        <f t="shared" si="610"/>
        <v>1.7703509552313701E-3</v>
      </c>
      <c r="V655" s="33" t="e">
        <f t="shared" si="611"/>
        <v>#N/A</v>
      </c>
      <c r="W655" s="33">
        <f t="shared" si="612"/>
        <v>1.6990749480838563E-3</v>
      </c>
      <c r="X655" s="33">
        <f t="shared" si="613"/>
        <v>1.7841471567976441E-3</v>
      </c>
      <c r="Y655" s="33">
        <f t="shared" si="614"/>
        <v>1.790415163793968E-3</v>
      </c>
      <c r="Z655" s="33">
        <f t="shared" si="615"/>
        <v>1.7593510061033601E-3</v>
      </c>
      <c r="AA655" s="33">
        <f t="shared" si="616"/>
        <v>1.8387800497721152E-3</v>
      </c>
      <c r="AB655" s="33">
        <f t="shared" si="617"/>
        <v>1.7830592380658761E-3</v>
      </c>
      <c r="AC655" s="35">
        <f t="shared" si="618"/>
        <v>3.7421776128576667E-4</v>
      </c>
      <c r="AD655" s="32">
        <f t="shared" si="638"/>
        <v>-2.1389535993510123E-6</v>
      </c>
      <c r="AE655" s="33">
        <f t="shared" si="639"/>
        <v>-2.0498812927094434E-6</v>
      </c>
      <c r="AF655" s="33" t="e">
        <f t="shared" si="640"/>
        <v>#N/A</v>
      </c>
      <c r="AG655" s="33">
        <f t="shared" si="641"/>
        <v>-7.3325888440223252E-5</v>
      </c>
      <c r="AH655" s="33">
        <f t="shared" si="642"/>
        <v>1.1746320273564592E-5</v>
      </c>
      <c r="AI655" s="33">
        <f t="shared" si="643"/>
        <v>1.8014327269888497E-5</v>
      </c>
      <c r="AJ655" s="33">
        <f t="shared" si="644"/>
        <v>-1.3049830420719388E-5</v>
      </c>
      <c r="AK655" s="33">
        <f t="shared" si="645"/>
        <v>6.637921324803564E-5</v>
      </c>
      <c r="AL655" s="33">
        <f t="shared" si="646"/>
        <v>1.0658401541796536E-5</v>
      </c>
      <c r="AM655" s="35">
        <f t="shared" si="647"/>
        <v>-1.3981830752383129E-3</v>
      </c>
      <c r="AN655" s="52">
        <f t="shared" si="648"/>
        <v>-1.6335583780779928E-5</v>
      </c>
      <c r="AO655" s="34">
        <f t="shared" si="649"/>
        <v>-1.6246511474138359E-5</v>
      </c>
      <c r="AP655" s="34" t="e">
        <f t="shared" si="650"/>
        <v>#N/A</v>
      </c>
      <c r="AQ655" s="34">
        <f t="shared" si="651"/>
        <v>-8.7522518621652168E-5</v>
      </c>
      <c r="AR655" s="34">
        <f t="shared" si="652"/>
        <v>-2.4503099078643231E-6</v>
      </c>
      <c r="AS655" s="34">
        <f t="shared" si="653"/>
        <v>3.8176970884595818E-6</v>
      </c>
      <c r="AT655" s="34">
        <f t="shared" si="654"/>
        <v>-2.7246460602148304E-5</v>
      </c>
      <c r="AU655" s="34">
        <f t="shared" si="655"/>
        <v>5.2182583066606725E-5</v>
      </c>
      <c r="AV655" s="34">
        <f t="shared" si="656"/>
        <v>-3.5382286396323792E-6</v>
      </c>
      <c r="AW655" s="53">
        <f t="shared" si="657"/>
        <v>-1.4123797054197418E-3</v>
      </c>
      <c r="AX655" s="52">
        <f t="shared" si="658"/>
        <v>-9.848479950447242E-6</v>
      </c>
      <c r="AY655" s="34">
        <f t="shared" si="659"/>
        <v>-9.7594076438056732E-6</v>
      </c>
      <c r="AZ655" s="34" t="e">
        <f t="shared" si="660"/>
        <v>#N/A</v>
      </c>
      <c r="BA655" s="34">
        <f t="shared" si="661"/>
        <v>-8.1035414791319482E-5</v>
      </c>
      <c r="BB655" s="34">
        <f t="shared" si="662"/>
        <v>4.0367939224683624E-6</v>
      </c>
      <c r="BC655" s="34">
        <f t="shared" si="663"/>
        <v>1.0304800918792267E-5</v>
      </c>
      <c r="BD655" s="34">
        <f t="shared" si="664"/>
        <v>-2.0759356771815618E-5</v>
      </c>
      <c r="BE655" s="34">
        <f t="shared" si="665"/>
        <v>5.866968689693941E-5</v>
      </c>
      <c r="BF655" s="34">
        <f t="shared" si="666"/>
        <v>2.9488751907003063E-6</v>
      </c>
      <c r="BG655" s="53">
        <f t="shared" si="667"/>
        <v>-1.4058926015894091E-3</v>
      </c>
      <c r="BH655" s="32">
        <v>-2.1389535993510123E-6</v>
      </c>
      <c r="BI655" s="33">
        <v>-2.0498812927094434E-6</v>
      </c>
      <c r="BJ655" s="33"/>
      <c r="BK655" s="33">
        <v>-7.3325888440223252E-5</v>
      </c>
      <c r="BL655" s="33">
        <v>1.1746320273564592E-5</v>
      </c>
      <c r="BM655" s="33">
        <v>1.8014327269888497E-5</v>
      </c>
      <c r="BN655" s="33">
        <v>-1.3049830420719388E-5</v>
      </c>
      <c r="BO655" s="33">
        <v>6.637921324803564E-5</v>
      </c>
      <c r="BP655" s="33">
        <v>1.0658401541796536E-5</v>
      </c>
      <c r="BQ655" s="35">
        <v>-1.3981830752383129E-3</v>
      </c>
      <c r="BR655" s="32">
        <v>-1.6335583780779928E-5</v>
      </c>
      <c r="BS655" s="33">
        <v>-1.6246511474138359E-5</v>
      </c>
      <c r="BT655" s="33"/>
      <c r="BU655" s="33">
        <v>-8.7522518621652168E-5</v>
      </c>
      <c r="BV655" s="33">
        <v>-2.4503099078643231E-6</v>
      </c>
      <c r="BW655" s="33">
        <v>3.8176970884595818E-6</v>
      </c>
      <c r="BX655" s="33">
        <v>-2.7246460602148304E-5</v>
      </c>
      <c r="BY655" s="33">
        <v>5.2182583066606725E-5</v>
      </c>
      <c r="BZ655" s="33">
        <v>-3.5382286396323792E-6</v>
      </c>
      <c r="CA655" s="35">
        <v>-1.4123797054197418E-3</v>
      </c>
      <c r="CB655" s="52">
        <v>-9.848479950447242E-6</v>
      </c>
      <c r="CC655" s="34">
        <v>-9.7594076438056732E-6</v>
      </c>
      <c r="CD655" s="34"/>
      <c r="CE655" s="34">
        <v>-8.1035414791319482E-5</v>
      </c>
      <c r="CF655" s="34">
        <v>4.0367939224683624E-6</v>
      </c>
      <c r="CG655" s="34">
        <v>1.0304800918792267E-5</v>
      </c>
      <c r="CH655" s="34">
        <v>-2.0759356771815618E-5</v>
      </c>
      <c r="CI655" s="34">
        <v>5.866968689693941E-5</v>
      </c>
      <c r="CJ655" s="34">
        <v>2.9488751907003063E-6</v>
      </c>
      <c r="CK655" s="53">
        <v>-1.4058926015894091E-3</v>
      </c>
      <c r="CL655" s="33">
        <v>0</v>
      </c>
      <c r="CM655" s="33">
        <f t="shared" si="624"/>
        <v>2.6152994820218822E-3</v>
      </c>
      <c r="CN655" s="33">
        <f t="shared" si="625"/>
        <v>1.3057005097665275E-3</v>
      </c>
      <c r="CO655" s="33">
        <f t="shared" si="626"/>
        <v>1.0672396335920098E-3</v>
      </c>
      <c r="CP655" s="33">
        <f t="shared" si="627"/>
        <v>1.1156709439945622E-3</v>
      </c>
      <c r="CQ655" s="33"/>
      <c r="CR655" s="33">
        <f t="shared" si="628"/>
        <v>8.6505423952898397E-4</v>
      </c>
      <c r="CS655" s="33">
        <f t="shared" si="629"/>
        <v>2.2033589251253538E-3</v>
      </c>
      <c r="CT655" s="33">
        <f t="shared" si="630"/>
        <v>2.3304280613876127E-3</v>
      </c>
      <c r="CU655" s="33">
        <f t="shared" si="631"/>
        <v>9.9002006334991677E-4</v>
      </c>
      <c r="CV655" s="33">
        <f t="shared" si="632"/>
        <v>7.2340813370952439E-4</v>
      </c>
      <c r="CW655" s="33">
        <f t="shared" si="633"/>
        <v>1.8197237531747401E-3</v>
      </c>
      <c r="CX655" s="35">
        <f t="shared" si="634"/>
        <v>-1.0069937096139903E-3</v>
      </c>
    </row>
    <row r="656" spans="1:102" x14ac:dyDescent="0.3">
      <c r="A656" s="21">
        <v>43262</v>
      </c>
      <c r="B656" s="22">
        <v>2782</v>
      </c>
      <c r="C656" s="23">
        <v>4891.67</v>
      </c>
      <c r="D656" s="23">
        <v>5471.2939999999999</v>
      </c>
      <c r="E656" s="23">
        <f t="shared" si="668"/>
        <v>4855.7003424840741</v>
      </c>
      <c r="F656" s="23">
        <f>VLOOKUP($A656,Data!S$7:T$800,2,0)</f>
        <v>269.609827</v>
      </c>
      <c r="G656" s="23">
        <f>VLOOKUP($A656,Data!V$7:Y$800,4,0)</f>
        <v>26.592281415311096</v>
      </c>
      <c r="H656" s="23" t="e">
        <f>VLOOKUP($A656,Data!P$7:Q$800,2,0)</f>
        <v>#N/A</v>
      </c>
      <c r="I656" s="23">
        <f>VLOOKUP($A656,Data!K$7:N$800,4,0)</f>
        <v>50.661454361337334</v>
      </c>
      <c r="J656" s="23">
        <f>VLOOKUP($A656,Data!AA$7:AB$800,2,0)</f>
        <v>493.7373</v>
      </c>
      <c r="K656" s="23">
        <f>VLOOKUP($A656,Data!AD$7:AE$800,2,0)</f>
        <v>49.8767</v>
      </c>
      <c r="L656" s="23">
        <f>VLOOKUP($A656,Data!AL$7:AO$800,4,0)</f>
        <v>267.11986379216819</v>
      </c>
      <c r="M656" s="23">
        <f>VLOOKUP($A656,Data!AG$7:AJ$800,4,0)</f>
        <v>26.936392076139732</v>
      </c>
      <c r="N656" s="23">
        <f>VLOOKUP($A656,Data!AQ$7:AU$800,5,0)</f>
        <v>27.105202051719683</v>
      </c>
      <c r="O656" s="24">
        <f>VLOOKUP($A656,Data!AQ$7:AW$800,7,0)</f>
        <v>27.050332756921406</v>
      </c>
      <c r="P656" s="32">
        <f t="shared" si="635"/>
        <v>1.0687182218256375E-3</v>
      </c>
      <c r="Q656" s="33">
        <f t="shared" si="622"/>
        <v>1.074406211500456E-3</v>
      </c>
      <c r="R656" s="33">
        <f t="shared" si="623"/>
        <v>1.0747572922116255E-3</v>
      </c>
      <c r="S656" s="34">
        <f t="shared" si="636"/>
        <v>1.0738514316537273E-3</v>
      </c>
      <c r="T656" s="33">
        <f t="shared" si="637"/>
        <v>1.0716348585582125E-3</v>
      </c>
      <c r="U656" s="33">
        <f t="shared" si="610"/>
        <v>1.0714777564950762E-3</v>
      </c>
      <c r="V656" s="33" t="e">
        <f t="shared" si="611"/>
        <v>#N/A</v>
      </c>
      <c r="W656" s="33">
        <f t="shared" si="612"/>
        <v>1.1340011340013056E-3</v>
      </c>
      <c r="X656" s="33">
        <f t="shared" si="613"/>
        <v>1.0695245714906765E-3</v>
      </c>
      <c r="Y656" s="33">
        <f t="shared" si="614"/>
        <v>1.0798247392262983E-3</v>
      </c>
      <c r="Z656" s="33">
        <f t="shared" si="615"/>
        <v>1.0636162234634039E-3</v>
      </c>
      <c r="AA656" s="33">
        <f t="shared" si="616"/>
        <v>1.0937516754774279E-3</v>
      </c>
      <c r="AB656" s="33">
        <f t="shared" si="617"/>
        <v>1.1016180534120235E-3</v>
      </c>
      <c r="AC656" s="35">
        <f t="shared" si="618"/>
        <v>-9.9284561982515562E-4</v>
      </c>
      <c r="AD656" s="32">
        <f t="shared" si="638"/>
        <v>-2.7713529422435101E-6</v>
      </c>
      <c r="AE656" s="33">
        <f t="shared" si="639"/>
        <v>-2.9284550053798597E-6</v>
      </c>
      <c r="AF656" s="33" t="e">
        <f t="shared" si="640"/>
        <v>#N/A</v>
      </c>
      <c r="AG656" s="33">
        <f t="shared" si="641"/>
        <v>5.9594922500849634E-5</v>
      </c>
      <c r="AH656" s="33">
        <f t="shared" si="642"/>
        <v>-4.8816400097795309E-6</v>
      </c>
      <c r="AI656" s="33">
        <f t="shared" si="643"/>
        <v>5.4185277258422815E-6</v>
      </c>
      <c r="AJ656" s="33">
        <f t="shared" si="644"/>
        <v>-1.0789988037052112E-5</v>
      </c>
      <c r="AK656" s="33">
        <f t="shared" si="645"/>
        <v>1.9345463976971899E-5</v>
      </c>
      <c r="AL656" s="33">
        <f t="shared" si="646"/>
        <v>2.7211841911567447E-5</v>
      </c>
      <c r="AM656" s="35">
        <f t="shared" si="647"/>
        <v>-2.0672518313256116E-3</v>
      </c>
      <c r="AN656" s="52">
        <f t="shared" si="648"/>
        <v>-3.1224336534130259E-6</v>
      </c>
      <c r="AO656" s="34">
        <f t="shared" si="649"/>
        <v>-3.2795357165493755E-6</v>
      </c>
      <c r="AP656" s="34" t="e">
        <f t="shared" si="650"/>
        <v>#N/A</v>
      </c>
      <c r="AQ656" s="34">
        <f t="shared" si="651"/>
        <v>5.9243841789680118E-5</v>
      </c>
      <c r="AR656" s="34">
        <f t="shared" si="652"/>
        <v>-5.2327207209490467E-6</v>
      </c>
      <c r="AS656" s="34">
        <f t="shared" si="653"/>
        <v>5.0674470146727657E-6</v>
      </c>
      <c r="AT656" s="34">
        <f t="shared" si="654"/>
        <v>-1.1141068748221628E-5</v>
      </c>
      <c r="AU656" s="34">
        <f t="shared" si="655"/>
        <v>1.8994383265802384E-5</v>
      </c>
      <c r="AV656" s="34">
        <f t="shared" si="656"/>
        <v>2.6860761200397931E-5</v>
      </c>
      <c r="AW656" s="53">
        <f t="shared" si="657"/>
        <v>-2.0676029120367811E-3</v>
      </c>
      <c r="AX656" s="52">
        <f t="shared" si="658"/>
        <v>-2.2165730955148177E-6</v>
      </c>
      <c r="AY656" s="34">
        <f t="shared" si="659"/>
        <v>-2.3736751586511673E-6</v>
      </c>
      <c r="AZ656" s="34" t="e">
        <f t="shared" si="660"/>
        <v>#N/A</v>
      </c>
      <c r="BA656" s="34">
        <f t="shared" si="661"/>
        <v>6.0149702347578327E-5</v>
      </c>
      <c r="BB656" s="34">
        <f t="shared" si="662"/>
        <v>-4.3268601630508385E-6</v>
      </c>
      <c r="BC656" s="34">
        <f t="shared" si="663"/>
        <v>5.9733075725709739E-6</v>
      </c>
      <c r="BD656" s="34">
        <f t="shared" si="664"/>
        <v>-1.0235208190323419E-5</v>
      </c>
      <c r="BE656" s="34">
        <f t="shared" si="665"/>
        <v>1.9900243823700592E-5</v>
      </c>
      <c r="BF656" s="34">
        <f t="shared" si="666"/>
        <v>2.7766621758296139E-5</v>
      </c>
      <c r="BG656" s="53">
        <f t="shared" si="667"/>
        <v>-2.0666970514788829E-3</v>
      </c>
      <c r="BH656" s="32">
        <v>-2.7713529422435101E-6</v>
      </c>
      <c r="BI656" s="33">
        <v>-2.9284550053798597E-6</v>
      </c>
      <c r="BJ656" s="33"/>
      <c r="BK656" s="33">
        <v>5.9594922500849634E-5</v>
      </c>
      <c r="BL656" s="33">
        <v>-4.8816400097795309E-6</v>
      </c>
      <c r="BM656" s="33">
        <v>5.4185277258422815E-6</v>
      </c>
      <c r="BN656" s="33">
        <v>-1.0789988037052112E-5</v>
      </c>
      <c r="BO656" s="33">
        <v>1.9345463976971899E-5</v>
      </c>
      <c r="BP656" s="33">
        <v>2.7211841911567447E-5</v>
      </c>
      <c r="BQ656" s="35">
        <v>-2.0672518313256116E-3</v>
      </c>
      <c r="BR656" s="32">
        <v>-3.1224336534130259E-6</v>
      </c>
      <c r="BS656" s="33">
        <v>-3.2795357165493755E-6</v>
      </c>
      <c r="BT656" s="33"/>
      <c r="BU656" s="33">
        <v>5.9243841789680118E-5</v>
      </c>
      <c r="BV656" s="33">
        <v>-5.2327207209490467E-6</v>
      </c>
      <c r="BW656" s="33">
        <v>5.0674470146727657E-6</v>
      </c>
      <c r="BX656" s="33">
        <v>-1.1141068748221628E-5</v>
      </c>
      <c r="BY656" s="33">
        <v>1.8994383265802384E-5</v>
      </c>
      <c r="BZ656" s="33">
        <v>2.6860761200397931E-5</v>
      </c>
      <c r="CA656" s="35">
        <v>-2.0676029120367811E-3</v>
      </c>
      <c r="CB656" s="52">
        <v>-2.2165730955148177E-6</v>
      </c>
      <c r="CC656" s="34">
        <v>-2.3736751586511673E-6</v>
      </c>
      <c r="CD656" s="34"/>
      <c r="CE656" s="34">
        <v>6.0149702347578327E-5</v>
      </c>
      <c r="CF656" s="34">
        <v>-4.3268601630508385E-6</v>
      </c>
      <c r="CG656" s="34">
        <v>5.9733075725709739E-6</v>
      </c>
      <c r="CH656" s="34">
        <v>-1.0235208190323419E-5</v>
      </c>
      <c r="CI656" s="34">
        <v>1.9900243823700592E-5</v>
      </c>
      <c r="CJ656" s="34">
        <v>2.7766621758296139E-5</v>
      </c>
      <c r="CK656" s="53">
        <v>-2.0666970514788829E-3</v>
      </c>
      <c r="CL656" s="33">
        <v>0</v>
      </c>
      <c r="CM656" s="33">
        <f t="shared" si="624"/>
        <v>2.6010911080460719E-3</v>
      </c>
      <c r="CN656" s="33">
        <f t="shared" si="625"/>
        <v>1.2979946343916193E-3</v>
      </c>
      <c r="CO656" s="33">
        <f t="shared" si="626"/>
        <v>1.0693770861167629E-3</v>
      </c>
      <c r="CP656" s="33">
        <f t="shared" si="627"/>
        <v>1.1177194856428763E-3</v>
      </c>
      <c r="CQ656" s="33"/>
      <c r="CR656" s="33">
        <f t="shared" si="628"/>
        <v>9.3831907639119194E-4</v>
      </c>
      <c r="CS656" s="33">
        <f t="shared" si="629"/>
        <v>2.1916076894259451E-3</v>
      </c>
      <c r="CT656" s="33">
        <f t="shared" si="630"/>
        <v>2.3124040235347199E-3</v>
      </c>
      <c r="CU656" s="33">
        <f t="shared" si="631"/>
        <v>1.0030598717645223E-3</v>
      </c>
      <c r="CV656" s="33">
        <f t="shared" si="632"/>
        <v>6.5710282208319981E-4</v>
      </c>
      <c r="CW656" s="33">
        <f t="shared" si="633"/>
        <v>1.8090649615434273E-3</v>
      </c>
      <c r="CX656" s="35">
        <f t="shared" si="634"/>
        <v>3.8925890153640452E-4</v>
      </c>
    </row>
    <row r="657" spans="1:102" x14ac:dyDescent="0.3">
      <c r="A657" s="21">
        <v>43259</v>
      </c>
      <c r="B657" s="22">
        <v>2779.03</v>
      </c>
      <c r="C657" s="23">
        <v>4886.42</v>
      </c>
      <c r="D657" s="23">
        <v>5465.42</v>
      </c>
      <c r="E657" s="23">
        <f t="shared" si="668"/>
        <v>4850.4916350975</v>
      </c>
      <c r="F657" s="23">
        <f>VLOOKUP($A657,Data!S$7:T$800,2,0)</f>
        <v>269.321213</v>
      </c>
      <c r="G657" s="23">
        <f>VLOOKUP($A657,Data!V$7:Y$800,4,0)</f>
        <v>26.563818874259763</v>
      </c>
      <c r="H657" s="23" t="e">
        <f>VLOOKUP($A657,Data!P$7:Q$800,2,0)</f>
        <v>#N/A</v>
      </c>
      <c r="I657" s="23">
        <f>VLOOKUP($A657,Data!K$7:N$800,4,0)</f>
        <v>50.604069289378103</v>
      </c>
      <c r="J657" s="23">
        <f>VLOOKUP($A657,Data!AA$7:AB$800,2,0)</f>
        <v>493.20979999999997</v>
      </c>
      <c r="K657" s="23">
        <f>VLOOKUP($A657,Data!AD$7:AE$800,2,0)</f>
        <v>49.822899999999997</v>
      </c>
      <c r="L657" s="23">
        <f>VLOOKUP($A657,Data!AL$7:AO$800,4,0)</f>
        <v>266.83605263757795</v>
      </c>
      <c r="M657" s="23">
        <f>VLOOKUP($A657,Data!AG$7:AJ$800,4,0)</f>
        <v>26.906962540778746</v>
      </c>
      <c r="N657" s="23">
        <f>VLOOKUP($A657,Data!AQ$7:AU$800,5,0)</f>
        <v>27.075375329453852</v>
      </c>
      <c r="O657" s="24">
        <f>VLOOKUP($A657,Data!AQ$7:AW$800,7,0)</f>
        <v>27.077216252474734</v>
      </c>
      <c r="P657" s="32">
        <f t="shared" si="635"/>
        <v>3.1259362467830343E-3</v>
      </c>
      <c r="Q657" s="33">
        <f t="shared" si="622"/>
        <v>3.1533177583522587E-3</v>
      </c>
      <c r="R657" s="33">
        <f t="shared" si="623"/>
        <v>3.1649118595082903E-3</v>
      </c>
      <c r="S657" s="34">
        <f t="shared" si="636"/>
        <v>3.1590655175995019E-3</v>
      </c>
      <c r="T657" s="33">
        <f t="shared" si="637"/>
        <v>3.156019960882217E-3</v>
      </c>
      <c r="U657" s="33">
        <f t="shared" si="610"/>
        <v>3.1551011673938145E-3</v>
      </c>
      <c r="V657" s="33" t="e">
        <f t="shared" si="611"/>
        <v>#N/A</v>
      </c>
      <c r="W657" s="33">
        <f t="shared" si="612"/>
        <v>3.0331753554502239E-3</v>
      </c>
      <c r="X657" s="33">
        <f t="shared" si="613"/>
        <v>3.1613599359714417E-3</v>
      </c>
      <c r="Y657" s="33">
        <f t="shared" si="614"/>
        <v>3.1671821139782619E-3</v>
      </c>
      <c r="Z657" s="33">
        <f t="shared" si="615"/>
        <v>3.1545242177701827E-3</v>
      </c>
      <c r="AA657" s="33">
        <f t="shared" si="616"/>
        <v>3.1589515579617533E-3</v>
      </c>
      <c r="AB657" s="33">
        <f t="shared" si="617"/>
        <v>3.1648676324118608E-3</v>
      </c>
      <c r="AC657" s="35">
        <f t="shared" si="618"/>
        <v>5.5119523234183898E-3</v>
      </c>
      <c r="AD657" s="32">
        <f t="shared" si="638"/>
        <v>2.7022025299583419E-6</v>
      </c>
      <c r="AE657" s="33">
        <f t="shared" si="639"/>
        <v>1.7834090415558279E-6</v>
      </c>
      <c r="AF657" s="33" t="e">
        <f t="shared" si="640"/>
        <v>#N/A</v>
      </c>
      <c r="AG657" s="33">
        <f t="shared" si="641"/>
        <v>-1.2014240290203482E-4</v>
      </c>
      <c r="AH657" s="33">
        <f t="shared" si="642"/>
        <v>8.0421776191830219E-6</v>
      </c>
      <c r="AI657" s="33">
        <f t="shared" si="643"/>
        <v>1.3864355626003189E-5</v>
      </c>
      <c r="AJ657" s="33">
        <f t="shared" si="644"/>
        <v>1.2064594179239663E-6</v>
      </c>
      <c r="AK657" s="33">
        <f t="shared" si="645"/>
        <v>5.6337996094946163E-6</v>
      </c>
      <c r="AL657" s="33">
        <f t="shared" si="646"/>
        <v>1.1549874059602061E-5</v>
      </c>
      <c r="AM657" s="35">
        <f t="shared" si="647"/>
        <v>2.3586345650661311E-3</v>
      </c>
      <c r="AN657" s="52">
        <f t="shared" si="648"/>
        <v>-8.8918986260733135E-6</v>
      </c>
      <c r="AO657" s="34">
        <f t="shared" si="649"/>
        <v>-9.8106921144758275E-6</v>
      </c>
      <c r="AP657" s="34" t="e">
        <f t="shared" si="650"/>
        <v>#N/A</v>
      </c>
      <c r="AQ657" s="34">
        <f t="shared" si="651"/>
        <v>-1.3173650405806647E-4</v>
      </c>
      <c r="AR657" s="34">
        <f t="shared" si="652"/>
        <v>-3.5519235368486335E-6</v>
      </c>
      <c r="AS657" s="34">
        <f t="shared" si="653"/>
        <v>2.2702544699715332E-6</v>
      </c>
      <c r="AT657" s="34">
        <f t="shared" si="654"/>
        <v>-1.0387641738107689E-5</v>
      </c>
      <c r="AU657" s="34">
        <f t="shared" si="655"/>
        <v>-5.960301546537039E-6</v>
      </c>
      <c r="AV657" s="34">
        <f t="shared" si="656"/>
        <v>-4.4227096429594326E-8</v>
      </c>
      <c r="AW657" s="53">
        <f t="shared" si="657"/>
        <v>2.3470404639100995E-3</v>
      </c>
      <c r="AX657" s="52">
        <f t="shared" si="658"/>
        <v>-3.0455567172626985E-6</v>
      </c>
      <c r="AY657" s="34">
        <f t="shared" si="659"/>
        <v>-3.9643502056652125E-6</v>
      </c>
      <c r="AZ657" s="34" t="e">
        <f t="shared" si="660"/>
        <v>#N/A</v>
      </c>
      <c r="BA657" s="34">
        <f t="shared" si="661"/>
        <v>-1.2589016214925586E-4</v>
      </c>
      <c r="BB657" s="34">
        <f t="shared" si="662"/>
        <v>2.2944183719619815E-6</v>
      </c>
      <c r="BC657" s="34">
        <f t="shared" si="663"/>
        <v>8.1165963787821482E-6</v>
      </c>
      <c r="BD657" s="34">
        <f t="shared" si="664"/>
        <v>-4.5412998292970741E-6</v>
      </c>
      <c r="BE657" s="34">
        <f t="shared" si="665"/>
        <v>-1.1395963772642403E-7</v>
      </c>
      <c r="BF657" s="34">
        <f t="shared" si="666"/>
        <v>5.8021148123810207E-6</v>
      </c>
      <c r="BG657" s="53">
        <f t="shared" si="667"/>
        <v>2.3528868058189101E-3</v>
      </c>
      <c r="BH657" s="32">
        <v>2.7022025299583419E-6</v>
      </c>
      <c r="BI657" s="33">
        <v>1.7834090415558279E-6</v>
      </c>
      <c r="BJ657" s="33"/>
      <c r="BK657" s="33">
        <v>-1.2014240290203482E-4</v>
      </c>
      <c r="BL657" s="33">
        <v>8.0421776191830219E-6</v>
      </c>
      <c r="BM657" s="33">
        <v>1.3864355626003189E-5</v>
      </c>
      <c r="BN657" s="33">
        <v>1.2064594179239663E-6</v>
      </c>
      <c r="BO657" s="33">
        <v>5.6337996094946163E-6</v>
      </c>
      <c r="BP657" s="33">
        <v>1.1549874059602061E-5</v>
      </c>
      <c r="BQ657" s="35">
        <v>2.3586345650661311E-3</v>
      </c>
      <c r="BR657" s="32">
        <v>-8.8918986260733135E-6</v>
      </c>
      <c r="BS657" s="33">
        <v>-9.8106921144758275E-6</v>
      </c>
      <c r="BT657" s="33"/>
      <c r="BU657" s="33">
        <v>-1.3173650405806647E-4</v>
      </c>
      <c r="BV657" s="33">
        <v>-3.5519235368486335E-6</v>
      </c>
      <c r="BW657" s="33">
        <v>2.2702544699715332E-6</v>
      </c>
      <c r="BX657" s="33">
        <v>-1.0387641738107689E-5</v>
      </c>
      <c r="BY657" s="33">
        <v>-5.960301546537039E-6</v>
      </c>
      <c r="BZ657" s="33">
        <v>-4.4227096429594326E-8</v>
      </c>
      <c r="CA657" s="35">
        <v>2.3470404639100995E-3</v>
      </c>
      <c r="CB657" s="52">
        <v>-3.0455567172626985E-6</v>
      </c>
      <c r="CC657" s="34">
        <v>-3.9643502056652125E-6</v>
      </c>
      <c r="CD657" s="34"/>
      <c r="CE657" s="34">
        <v>-1.2589016214925586E-4</v>
      </c>
      <c r="CF657" s="34">
        <v>2.2944183719619815E-6</v>
      </c>
      <c r="CG657" s="34">
        <v>8.1165963787821482E-6</v>
      </c>
      <c r="CH657" s="34">
        <v>-4.5412998292970741E-6</v>
      </c>
      <c r="CI657" s="34">
        <v>-1.1395963772642403E-7</v>
      </c>
      <c r="CJ657" s="34">
        <v>5.8021148123810207E-6</v>
      </c>
      <c r="CK657" s="53">
        <v>2.3528868058189101E-3</v>
      </c>
      <c r="CL657" s="33">
        <v>0</v>
      </c>
      <c r="CM657" s="33">
        <f t="shared" si="624"/>
        <v>2.6007394920435356E-3</v>
      </c>
      <c r="CN657" s="33">
        <f t="shared" si="625"/>
        <v>1.298549538455207E-3</v>
      </c>
      <c r="CO657" s="33">
        <f t="shared" si="626"/>
        <v>1.0721484328086728E-3</v>
      </c>
      <c r="CP657" s="33">
        <f t="shared" si="627"/>
        <v>1.1206480759200499E-3</v>
      </c>
      <c r="CQ657" s="33"/>
      <c r="CR657" s="33">
        <f t="shared" si="628"/>
        <v>8.7873580233810422E-4</v>
      </c>
      <c r="CS657" s="33">
        <f t="shared" si="629"/>
        <v>2.1964948011894414E-3</v>
      </c>
      <c r="CT657" s="33">
        <f t="shared" si="630"/>
        <v>2.3069788242477962E-3</v>
      </c>
      <c r="CU657" s="33">
        <f t="shared" si="631"/>
        <v>1.0138492070936866E-3</v>
      </c>
      <c r="CV657" s="33">
        <f t="shared" si="632"/>
        <v>6.3776579605190342E-4</v>
      </c>
      <c r="CW657" s="33">
        <f t="shared" si="633"/>
        <v>1.7818338898825115E-3</v>
      </c>
      <c r="CX657" s="35">
        <f t="shared" si="634"/>
        <v>2.4593707305009538E-3</v>
      </c>
    </row>
    <row r="658" spans="1:102" x14ac:dyDescent="0.3">
      <c r="A658" s="21">
        <v>43258</v>
      </c>
      <c r="B658" s="22">
        <v>2770.37</v>
      </c>
      <c r="C658" s="23">
        <v>4871.0600000000004</v>
      </c>
      <c r="D658" s="23">
        <v>5448.1769999999997</v>
      </c>
      <c r="E658" s="23">
        <f t="shared" si="668"/>
        <v>4835.216868218994</v>
      </c>
      <c r="F658" s="23">
        <f>VLOOKUP($A658,Data!S$7:T$800,2,0)</f>
        <v>268.473904</v>
      </c>
      <c r="G658" s="23">
        <f>VLOOKUP($A658,Data!V$7:Y$800,4,0)</f>
        <v>26.480270940502479</v>
      </c>
      <c r="H658" s="23" t="e">
        <f>VLOOKUP($A658,Data!P$7:Q$800,2,0)</f>
        <v>#N/A</v>
      </c>
      <c r="I658" s="23">
        <f>VLOOKUP($A658,Data!K$7:N$800,4,0)</f>
        <v>50.451042430820166</v>
      </c>
      <c r="J658" s="23">
        <f>VLOOKUP($A658,Data!AA$7:AB$800,2,0)</f>
        <v>491.65550000000002</v>
      </c>
      <c r="K658" s="23">
        <f>VLOOKUP($A658,Data!AD$7:AE$800,2,0)</f>
        <v>49.665599999999998</v>
      </c>
      <c r="L658" s="23">
        <f>VLOOKUP($A658,Data!AL$7:AO$800,4,0)</f>
        <v>265.99695878922415</v>
      </c>
      <c r="M658" s="23">
        <f>VLOOKUP($A658,Data!AG$7:AJ$800,4,0)</f>
        <v>26.822232407925714</v>
      </c>
      <c r="N658" s="23">
        <f>VLOOKUP($A658,Data!AQ$7:AU$800,5,0)</f>
        <v>26.989955692283115</v>
      </c>
      <c r="O658" s="24">
        <f>VLOOKUP($A658,Data!AQ$7:AW$800,7,0)</f>
        <v>26.928786067542902</v>
      </c>
      <c r="P658" s="32">
        <f t="shared" si="635"/>
        <v>-7.1419553808138581E-4</v>
      </c>
      <c r="Q658" s="33">
        <f t="shared" si="622"/>
        <v>-5.8884719312746192E-4</v>
      </c>
      <c r="R658" s="33">
        <f t="shared" si="623"/>
        <v>-5.3402183197193143E-4</v>
      </c>
      <c r="S658" s="34">
        <f t="shared" si="636"/>
        <v>-5.6104788788834961E-4</v>
      </c>
      <c r="T658" s="33">
        <f t="shared" si="637"/>
        <v>-5.5737092701824142E-4</v>
      </c>
      <c r="U658" s="33">
        <f t="shared" si="610"/>
        <v>-5.5714388004057813E-4</v>
      </c>
      <c r="V658" s="33" t="e">
        <f t="shared" si="611"/>
        <v>#N/A</v>
      </c>
      <c r="W658" s="33">
        <f t="shared" si="612"/>
        <v>-5.6839712012135557E-4</v>
      </c>
      <c r="X658" s="33">
        <f t="shared" si="613"/>
        <v>-5.3646999894696457E-4</v>
      </c>
      <c r="Y658" s="33">
        <f t="shared" si="614"/>
        <v>-5.3730658472250781E-4</v>
      </c>
      <c r="Z658" s="33">
        <f t="shared" si="615"/>
        <v>-5.5457495585520267E-4</v>
      </c>
      <c r="AA658" s="33">
        <f t="shared" si="616"/>
        <v>-5.554659642709181E-4</v>
      </c>
      <c r="AB658" s="33">
        <f t="shared" si="617"/>
        <v>-5.8292007497706688E-4</v>
      </c>
      <c r="AC658" s="35">
        <f t="shared" si="618"/>
        <v>-2.5093059645409088E-3</v>
      </c>
      <c r="AD658" s="32">
        <f t="shared" si="638"/>
        <v>3.1476266109220497E-5</v>
      </c>
      <c r="AE658" s="33">
        <f t="shared" si="639"/>
        <v>3.1703313086883789E-5</v>
      </c>
      <c r="AF658" s="33" t="e">
        <f t="shared" si="640"/>
        <v>#N/A</v>
      </c>
      <c r="AG658" s="33">
        <f t="shared" si="641"/>
        <v>2.0450073006106351E-5</v>
      </c>
      <c r="AH658" s="33">
        <f t="shared" si="642"/>
        <v>5.2377194180497355E-5</v>
      </c>
      <c r="AI658" s="33">
        <f t="shared" si="643"/>
        <v>5.1540608404954114E-5</v>
      </c>
      <c r="AJ658" s="33">
        <f t="shared" si="644"/>
        <v>3.4272237272259254E-5</v>
      </c>
      <c r="AK658" s="33">
        <f t="shared" si="645"/>
        <v>3.3381228856543821E-5</v>
      </c>
      <c r="AL658" s="33">
        <f t="shared" si="646"/>
        <v>5.9271181503950388E-6</v>
      </c>
      <c r="AM658" s="35">
        <f t="shared" si="647"/>
        <v>-1.9204587714134469E-3</v>
      </c>
      <c r="AN658" s="52">
        <f t="shared" si="648"/>
        <v>-2.3349095046309998E-5</v>
      </c>
      <c r="AO658" s="34">
        <f t="shared" si="649"/>
        <v>-2.3122048068646706E-5</v>
      </c>
      <c r="AP658" s="34" t="e">
        <f t="shared" si="650"/>
        <v>#N/A</v>
      </c>
      <c r="AQ658" s="34">
        <f t="shared" si="651"/>
        <v>-3.4375288149424144E-5</v>
      </c>
      <c r="AR658" s="34">
        <f t="shared" si="652"/>
        <v>-2.4481669750331392E-6</v>
      </c>
      <c r="AS658" s="34">
        <f t="shared" si="653"/>
        <v>-3.2847527505763807E-6</v>
      </c>
      <c r="AT658" s="34">
        <f t="shared" si="654"/>
        <v>-2.055312388327124E-5</v>
      </c>
      <c r="AU658" s="34">
        <f t="shared" si="655"/>
        <v>-2.1444132298986673E-5</v>
      </c>
      <c r="AV658" s="34">
        <f t="shared" si="656"/>
        <v>-4.8898243005135456E-5</v>
      </c>
      <c r="AW658" s="53">
        <f t="shared" si="657"/>
        <v>-1.9752841325689774E-3</v>
      </c>
      <c r="AX658" s="52">
        <f t="shared" si="658"/>
        <v>3.6769608700026879E-6</v>
      </c>
      <c r="AY658" s="34">
        <f t="shared" si="659"/>
        <v>3.9040078476659801E-6</v>
      </c>
      <c r="AZ658" s="34" t="e">
        <f t="shared" si="660"/>
        <v>#N/A</v>
      </c>
      <c r="BA658" s="34">
        <f t="shared" si="661"/>
        <v>-7.3492322331114579E-6</v>
      </c>
      <c r="BB658" s="34">
        <f t="shared" si="662"/>
        <v>2.4577888941279546E-5</v>
      </c>
      <c r="BC658" s="34">
        <f t="shared" si="663"/>
        <v>2.3741303165736305E-5</v>
      </c>
      <c r="BD658" s="34">
        <f t="shared" si="664"/>
        <v>6.4729320330414453E-6</v>
      </c>
      <c r="BE658" s="34">
        <f t="shared" si="665"/>
        <v>5.5819236173260123E-6</v>
      </c>
      <c r="BF658" s="34">
        <f t="shared" si="666"/>
        <v>-2.187218708882277E-5</v>
      </c>
      <c r="BG658" s="53">
        <f t="shared" si="667"/>
        <v>-1.9482580766526647E-3</v>
      </c>
      <c r="BH658" s="32">
        <v>3.1476266109220497E-5</v>
      </c>
      <c r="BI658" s="33">
        <v>3.1703313086883789E-5</v>
      </c>
      <c r="BJ658" s="33"/>
      <c r="BK658" s="33">
        <v>2.0450073006106351E-5</v>
      </c>
      <c r="BL658" s="33">
        <v>5.2377194180497355E-5</v>
      </c>
      <c r="BM658" s="33">
        <v>5.1540608404954114E-5</v>
      </c>
      <c r="BN658" s="33">
        <v>3.4272237272259254E-5</v>
      </c>
      <c r="BO658" s="33">
        <v>3.3381228856543821E-5</v>
      </c>
      <c r="BP658" s="33">
        <v>5.9271181503950388E-6</v>
      </c>
      <c r="BQ658" s="35">
        <v>-1.9204587714134469E-3</v>
      </c>
      <c r="BR658" s="32">
        <v>-2.3349095046309998E-5</v>
      </c>
      <c r="BS658" s="33">
        <v>-2.3122048068646706E-5</v>
      </c>
      <c r="BT658" s="33"/>
      <c r="BU658" s="33">
        <v>-3.4375288149424144E-5</v>
      </c>
      <c r="BV658" s="33">
        <v>-2.4481669750331392E-6</v>
      </c>
      <c r="BW658" s="33">
        <v>-3.2847527505763807E-6</v>
      </c>
      <c r="BX658" s="33">
        <v>-2.055312388327124E-5</v>
      </c>
      <c r="BY658" s="33">
        <v>-2.1444132298986673E-5</v>
      </c>
      <c r="BZ658" s="33">
        <v>-4.8898243005135456E-5</v>
      </c>
      <c r="CA658" s="35">
        <v>-1.9752841325689774E-3</v>
      </c>
      <c r="CB658" s="52">
        <v>3.6769608700026879E-6</v>
      </c>
      <c r="CC658" s="34">
        <v>3.9040078476659801E-6</v>
      </c>
      <c r="CD658" s="34"/>
      <c r="CE658" s="34">
        <v>-7.3492322331114579E-6</v>
      </c>
      <c r="CF658" s="34">
        <v>2.4577888941279546E-5</v>
      </c>
      <c r="CG658" s="34">
        <v>2.3741303165736305E-5</v>
      </c>
      <c r="CH658" s="34">
        <v>6.4729320330414453E-6</v>
      </c>
      <c r="CI658" s="34">
        <v>5.5819236173260123E-6</v>
      </c>
      <c r="CJ658" s="34">
        <v>-2.187218708882277E-5</v>
      </c>
      <c r="CK658" s="53">
        <v>-1.9482580766526647E-3</v>
      </c>
      <c r="CL658" s="33">
        <v>0</v>
      </c>
      <c r="CM658" s="33">
        <f t="shared" si="624"/>
        <v>2.5891519113223627E-3</v>
      </c>
      <c r="CN658" s="33">
        <f t="shared" si="625"/>
        <v>1.2928124393298823E-3</v>
      </c>
      <c r="CO658" s="33">
        <f t="shared" si="626"/>
        <v>1.0694518436056288E-3</v>
      </c>
      <c r="CP658" s="33">
        <f t="shared" si="627"/>
        <v>1.1188682837290909E-3</v>
      </c>
      <c r="CQ658" s="33"/>
      <c r="CR658" s="33">
        <f t="shared" si="628"/>
        <v>9.9862014842688751E-4</v>
      </c>
      <c r="CS658" s="33">
        <f t="shared" si="629"/>
        <v>2.188460358733435E-3</v>
      </c>
      <c r="CT658" s="33">
        <f t="shared" si="630"/>
        <v>2.2931263571330796E-3</v>
      </c>
      <c r="CU658" s="33">
        <f t="shared" si="631"/>
        <v>1.0126453221921405E-3</v>
      </c>
      <c r="CV658" s="33">
        <f t="shared" si="632"/>
        <v>6.3214615556961284E-4</v>
      </c>
      <c r="CW658" s="33">
        <f t="shared" si="633"/>
        <v>1.7702999392925634E-3</v>
      </c>
      <c r="CX658" s="35">
        <f t="shared" si="634"/>
        <v>1.0789662179822024E-4</v>
      </c>
    </row>
    <row r="659" spans="1:102" x14ac:dyDescent="0.3">
      <c r="A659" s="21">
        <v>43257</v>
      </c>
      <c r="B659" s="22">
        <v>2772.35</v>
      </c>
      <c r="C659" s="23">
        <v>4873.93</v>
      </c>
      <c r="D659" s="23">
        <v>5451.0879999999997</v>
      </c>
      <c r="E659" s="23">
        <f t="shared" si="668"/>
        <v>4837.931179288883</v>
      </c>
      <c r="F659" s="23">
        <f>VLOOKUP($A659,Data!S$7:T$800,2,0)</f>
        <v>268.623627</v>
      </c>
      <c r="G659" s="23">
        <f>VLOOKUP($A659,Data!V$7:Y$800,4,0)</f>
        <v>26.495032485703366</v>
      </c>
      <c r="H659" s="23" t="e">
        <f>VLOOKUP($A659,Data!P$7:Q$800,2,0)</f>
        <v>#N/A</v>
      </c>
      <c r="I659" s="23">
        <f>VLOOKUP($A659,Data!K$7:N$800,4,0)</f>
        <v>50.479734966799782</v>
      </c>
      <c r="J659" s="23">
        <f>VLOOKUP($A659,Data!AA$7:AB$800,2,0)</f>
        <v>491.9194</v>
      </c>
      <c r="K659" s="23">
        <f>VLOOKUP($A659,Data!AD$7:AE$800,2,0)</f>
        <v>49.692300000000003</v>
      </c>
      <c r="L659" s="23">
        <f>VLOOKUP($A659,Data!AL$7:AO$800,4,0)</f>
        <v>266.14455589456048</v>
      </c>
      <c r="M659" s="23">
        <f>VLOOKUP($A659,Data!AG$7:AJ$800,4,0)</f>
        <v>26.837139525510526</v>
      </c>
      <c r="N659" s="23">
        <f>VLOOKUP($A659,Data!AQ$7:AU$800,5,0)</f>
        <v>27.005697855701968</v>
      </c>
      <c r="O659" s="24">
        <f>VLOOKUP($A659,Data!AQ$7:AW$800,7,0)</f>
        <v>26.996528617825511</v>
      </c>
      <c r="P659" s="32">
        <f t="shared" si="635"/>
        <v>8.5673748544818906E-3</v>
      </c>
      <c r="Q659" s="33">
        <f t="shared" si="622"/>
        <v>8.5898990567874201E-3</v>
      </c>
      <c r="R659" s="33">
        <f t="shared" si="623"/>
        <v>8.5974560293022861E-3</v>
      </c>
      <c r="S659" s="34">
        <f t="shared" si="636"/>
        <v>8.5929438530792275E-3</v>
      </c>
      <c r="T659" s="33">
        <f t="shared" si="637"/>
        <v>8.5868320956021815E-3</v>
      </c>
      <c r="U659" s="33">
        <f t="shared" si="610"/>
        <v>8.5890784816047283E-3</v>
      </c>
      <c r="V659" s="33" t="e">
        <f t="shared" si="611"/>
        <v>#N/A</v>
      </c>
      <c r="W659" s="33">
        <f t="shared" si="612"/>
        <v>8.5992738390980872E-3</v>
      </c>
      <c r="X659" s="33">
        <f t="shared" si="613"/>
        <v>8.5941379597389567E-3</v>
      </c>
      <c r="Y659" s="33">
        <f t="shared" si="614"/>
        <v>8.6018449922364848E-3</v>
      </c>
      <c r="Z659" s="33">
        <f t="shared" si="615"/>
        <v>8.5660533298534958E-3</v>
      </c>
      <c r="AA659" s="33">
        <f t="shared" si="616"/>
        <v>8.6133982982845581E-3</v>
      </c>
      <c r="AB659" s="33">
        <f t="shared" si="617"/>
        <v>8.6032748116078306E-3</v>
      </c>
      <c r="AC659" s="35">
        <f t="shared" si="618"/>
        <v>4.0875233769270825E-3</v>
      </c>
      <c r="AD659" s="32">
        <f t="shared" si="638"/>
        <v>-3.0669611852385259E-6</v>
      </c>
      <c r="AE659" s="33">
        <f t="shared" si="639"/>
        <v>-8.2057518269174068E-7</v>
      </c>
      <c r="AF659" s="33" t="e">
        <f t="shared" si="640"/>
        <v>#N/A</v>
      </c>
      <c r="AG659" s="33">
        <f t="shared" si="641"/>
        <v>9.3747823106671291E-6</v>
      </c>
      <c r="AH659" s="33">
        <f t="shared" si="642"/>
        <v>4.2389029515366161E-6</v>
      </c>
      <c r="AI659" s="33">
        <f t="shared" si="643"/>
        <v>1.1945935449064748E-5</v>
      </c>
      <c r="AJ659" s="33">
        <f t="shared" si="644"/>
        <v>-2.3845726933924283E-5</v>
      </c>
      <c r="AK659" s="33">
        <f t="shared" si="645"/>
        <v>2.3499241497138001E-5</v>
      </c>
      <c r="AL659" s="33">
        <f t="shared" si="646"/>
        <v>1.3375754820410535E-5</v>
      </c>
      <c r="AM659" s="35">
        <f t="shared" si="647"/>
        <v>-4.5023756798603376E-3</v>
      </c>
      <c r="AN659" s="52">
        <f t="shared" si="648"/>
        <v>-1.0623933700104615E-5</v>
      </c>
      <c r="AO659" s="34">
        <f t="shared" si="649"/>
        <v>-8.37754769755783E-6</v>
      </c>
      <c r="AP659" s="34" t="e">
        <f t="shared" si="650"/>
        <v>#N/A</v>
      </c>
      <c r="AQ659" s="34">
        <f t="shared" si="651"/>
        <v>1.8178097958010397E-6</v>
      </c>
      <c r="AR659" s="34">
        <f t="shared" si="652"/>
        <v>-3.3180695633294732E-6</v>
      </c>
      <c r="AS659" s="34">
        <f t="shared" si="653"/>
        <v>4.3889629341986591E-6</v>
      </c>
      <c r="AT659" s="34">
        <f t="shared" si="654"/>
        <v>-3.1402699448790372E-5</v>
      </c>
      <c r="AU659" s="34">
        <f t="shared" si="655"/>
        <v>1.5942268982271912E-5</v>
      </c>
      <c r="AV659" s="34">
        <f t="shared" si="656"/>
        <v>5.8187823055444454E-6</v>
      </c>
      <c r="AW659" s="53">
        <f t="shared" si="657"/>
        <v>-4.5099326523752037E-3</v>
      </c>
      <c r="AX659" s="52">
        <f t="shared" si="658"/>
        <v>-6.1117574770008787E-6</v>
      </c>
      <c r="AY659" s="34">
        <f t="shared" si="659"/>
        <v>-3.8653714744540935E-6</v>
      </c>
      <c r="AZ659" s="34" t="e">
        <f t="shared" si="660"/>
        <v>#N/A</v>
      </c>
      <c r="BA659" s="34">
        <f t="shared" si="661"/>
        <v>6.3299860189047763E-6</v>
      </c>
      <c r="BB659" s="34">
        <f t="shared" si="662"/>
        <v>1.1941066597742633E-6</v>
      </c>
      <c r="BC659" s="34">
        <f t="shared" si="663"/>
        <v>8.9011391573023957E-6</v>
      </c>
      <c r="BD659" s="34">
        <f t="shared" si="664"/>
        <v>-2.6890523225686636E-5</v>
      </c>
      <c r="BE659" s="34">
        <f t="shared" si="665"/>
        <v>2.0454445205375649E-5</v>
      </c>
      <c r="BF659" s="34">
        <f t="shared" si="666"/>
        <v>1.0330958528648182E-5</v>
      </c>
      <c r="BG659" s="53">
        <f t="shared" si="667"/>
        <v>-4.5054204761521E-3</v>
      </c>
      <c r="BH659" s="32">
        <v>-3.0669611852385259E-6</v>
      </c>
      <c r="BI659" s="33">
        <v>-8.2057518269174068E-7</v>
      </c>
      <c r="BJ659" s="33"/>
      <c r="BK659" s="33">
        <v>9.3747823106671291E-6</v>
      </c>
      <c r="BL659" s="33">
        <v>4.2389029515366161E-6</v>
      </c>
      <c r="BM659" s="33">
        <v>1.1945935449064748E-5</v>
      </c>
      <c r="BN659" s="33">
        <v>-2.3845726933924283E-5</v>
      </c>
      <c r="BO659" s="33">
        <v>2.3499241497138001E-5</v>
      </c>
      <c r="BP659" s="33">
        <v>1.3375754820410535E-5</v>
      </c>
      <c r="BQ659" s="35">
        <v>-4.5023756798603376E-3</v>
      </c>
      <c r="BR659" s="32">
        <v>-1.0623933700104615E-5</v>
      </c>
      <c r="BS659" s="33">
        <v>-8.37754769755783E-6</v>
      </c>
      <c r="BT659" s="33"/>
      <c r="BU659" s="33">
        <v>1.8178097958010397E-6</v>
      </c>
      <c r="BV659" s="33">
        <v>-3.3180695633294732E-6</v>
      </c>
      <c r="BW659" s="33">
        <v>4.3889629341986591E-6</v>
      </c>
      <c r="BX659" s="33">
        <v>-3.1402699448790372E-5</v>
      </c>
      <c r="BY659" s="33">
        <v>1.5942268982271912E-5</v>
      </c>
      <c r="BZ659" s="33">
        <v>5.8187823055444454E-6</v>
      </c>
      <c r="CA659" s="35">
        <v>-4.5099326523752037E-3</v>
      </c>
      <c r="CB659" s="52">
        <v>-6.1117574770008787E-6</v>
      </c>
      <c r="CC659" s="34">
        <v>-3.8653714744540935E-6</v>
      </c>
      <c r="CD659" s="34"/>
      <c r="CE659" s="34">
        <v>6.3299860189047763E-6</v>
      </c>
      <c r="CF659" s="34">
        <v>1.1941066597742633E-6</v>
      </c>
      <c r="CG659" s="34">
        <v>8.9011391573023957E-6</v>
      </c>
      <c r="CH659" s="34">
        <v>-2.6890523225686636E-5</v>
      </c>
      <c r="CI659" s="34">
        <v>2.0454445205375649E-5</v>
      </c>
      <c r="CJ659" s="34">
        <v>1.0330958528648182E-5</v>
      </c>
      <c r="CK659" s="53">
        <v>-4.5054204761521E-3</v>
      </c>
      <c r="CL659" s="33">
        <v>0</v>
      </c>
      <c r="CM659" s="33">
        <f t="shared" si="624"/>
        <v>2.534155229549695E-3</v>
      </c>
      <c r="CN659" s="33">
        <f t="shared" si="625"/>
        <v>1.26496156913114E-3</v>
      </c>
      <c r="CO659" s="33">
        <f t="shared" si="626"/>
        <v>1.0379243426332785E-3</v>
      </c>
      <c r="CP659" s="33">
        <f t="shared" si="627"/>
        <v>1.0871118058832785E-3</v>
      </c>
      <c r="CQ659" s="33"/>
      <c r="CR659" s="33">
        <f t="shared" si="628"/>
        <v>9.7813801157831115E-4</v>
      </c>
      <c r="CS659" s="33">
        <f t="shared" si="629"/>
        <v>2.135940363737987E-3</v>
      </c>
      <c r="CT659" s="33">
        <f t="shared" si="630"/>
        <v>2.2414397880665682E-3</v>
      </c>
      <c r="CU659" s="33">
        <f t="shared" si="631"/>
        <v>9.7831934297065715E-4</v>
      </c>
      <c r="CV659" s="33">
        <f t="shared" si="632"/>
        <v>5.9872526072801691E-4</v>
      </c>
      <c r="CW659" s="33">
        <f t="shared" si="633"/>
        <v>1.7643588651938824E-3</v>
      </c>
      <c r="CX659" s="35">
        <f t="shared" si="634"/>
        <v>2.0333942669512606E-3</v>
      </c>
    </row>
    <row r="660" spans="1:102" x14ac:dyDescent="0.3">
      <c r="A660" s="21">
        <v>43256</v>
      </c>
      <c r="B660" s="22">
        <v>2748.8</v>
      </c>
      <c r="C660" s="23">
        <v>4832.42</v>
      </c>
      <c r="D660" s="23">
        <v>5404.6220000000003</v>
      </c>
      <c r="E660" s="23">
        <f t="shared" si="668"/>
        <v>4796.7132912974457</v>
      </c>
      <c r="F660" s="23">
        <f>VLOOKUP($A660,Data!S$7:T$800,2,0)</f>
        <v>266.33663899999999</v>
      </c>
      <c r="G660" s="23">
        <f>VLOOKUP($A660,Data!V$7:Y$800,4,0)</f>
        <v>26.26940252574488</v>
      </c>
      <c r="H660" s="23" t="e">
        <f>VLOOKUP($A660,Data!P$7:Q$800,2,0)</f>
        <v>#N/A</v>
      </c>
      <c r="I660" s="23">
        <f>VLOOKUP($A660,Data!K$7:N$800,4,0)</f>
        <v>50.049346927105582</v>
      </c>
      <c r="J660" s="23">
        <f>VLOOKUP($A660,Data!AA$7:AB$800,2,0)</f>
        <v>487.7278</v>
      </c>
      <c r="K660" s="23">
        <f>VLOOKUP($A660,Data!AD$7:AE$800,2,0)</f>
        <v>49.268500000000003</v>
      </c>
      <c r="L660" s="23">
        <f>VLOOKUP($A660,Data!AL$7:AO$800,4,0)</f>
        <v>263.88411053085224</v>
      </c>
      <c r="M660" s="23">
        <f>VLOOKUP($A660,Data!AG$7:AJ$800,4,0)</f>
        <v>26.607954614513048</v>
      </c>
      <c r="N660" s="23">
        <f>VLOOKUP($A660,Data!AQ$7:AU$800,5,0)</f>
        <v>26.775342228336736</v>
      </c>
      <c r="O660" s="24">
        <f>VLOOKUP($A660,Data!AQ$7:AW$800,7,0)</f>
        <v>26.886628893695768</v>
      </c>
      <c r="P660" s="32">
        <f t="shared" si="635"/>
        <v>7.0261788872438835E-4</v>
      </c>
      <c r="Q660" s="33">
        <f t="shared" si="622"/>
        <v>7.4345131222264271E-4</v>
      </c>
      <c r="R660" s="33">
        <f t="shared" si="623"/>
        <v>7.6326266086468308E-4</v>
      </c>
      <c r="S660" s="34">
        <f t="shared" si="636"/>
        <v>7.5416594504363883E-4</v>
      </c>
      <c r="T660" s="33">
        <f t="shared" si="637"/>
        <v>7.6441044162245397E-4</v>
      </c>
      <c r="U660" s="33">
        <f t="shared" si="610"/>
        <v>7.6364339800538694E-4</v>
      </c>
      <c r="V660" s="33" t="e">
        <f t="shared" si="611"/>
        <v>#N/A</v>
      </c>
      <c r="W660" s="33">
        <f t="shared" si="612"/>
        <v>7.6496462038644353E-4</v>
      </c>
      <c r="X660" s="33">
        <f t="shared" si="613"/>
        <v>7.6083856392750171E-4</v>
      </c>
      <c r="Y660" s="33">
        <f t="shared" si="614"/>
        <v>7.5764962056590335E-4</v>
      </c>
      <c r="Z660" s="33">
        <f t="shared" si="615"/>
        <v>7.7669860647699984E-4</v>
      </c>
      <c r="AA660" s="33">
        <f t="shared" si="616"/>
        <v>7.632455661219506E-4</v>
      </c>
      <c r="AB660" s="33">
        <f t="shared" si="617"/>
        <v>7.5215019998720045E-4</v>
      </c>
      <c r="AC660" s="35">
        <f t="shared" si="618"/>
        <v>4.8600412612871402E-3</v>
      </c>
      <c r="AD660" s="32">
        <f t="shared" si="638"/>
        <v>2.095912939981126E-5</v>
      </c>
      <c r="AE660" s="33">
        <f t="shared" si="639"/>
        <v>2.0192085782744229E-5</v>
      </c>
      <c r="AF660" s="33" t="e">
        <f t="shared" si="640"/>
        <v>#N/A</v>
      </c>
      <c r="AG660" s="33">
        <f t="shared" si="641"/>
        <v>2.1513308163800815E-5</v>
      </c>
      <c r="AH660" s="33">
        <f t="shared" si="642"/>
        <v>1.7387251704858997E-5</v>
      </c>
      <c r="AI660" s="33">
        <f t="shared" si="643"/>
        <v>1.4198308343260635E-5</v>
      </c>
      <c r="AJ660" s="33">
        <f t="shared" si="644"/>
        <v>3.3247294254357129E-5</v>
      </c>
      <c r="AK660" s="33">
        <f t="shared" si="645"/>
        <v>1.979425389930789E-5</v>
      </c>
      <c r="AL660" s="33">
        <f t="shared" si="646"/>
        <v>8.6988877645577389E-6</v>
      </c>
      <c r="AM660" s="35">
        <f t="shared" si="647"/>
        <v>4.1165899490644975E-3</v>
      </c>
      <c r="AN660" s="52">
        <f t="shared" si="648"/>
        <v>1.1477807577708887E-6</v>
      </c>
      <c r="AO660" s="34">
        <f t="shared" si="649"/>
        <v>3.8073714070385734E-7</v>
      </c>
      <c r="AP660" s="34" t="e">
        <f t="shared" si="650"/>
        <v>#N/A</v>
      </c>
      <c r="AQ660" s="34">
        <f t="shared" si="651"/>
        <v>1.7019595217604433E-6</v>
      </c>
      <c r="AR660" s="34">
        <f t="shared" si="652"/>
        <v>-2.4240969371813748E-6</v>
      </c>
      <c r="AS660" s="34">
        <f t="shared" si="653"/>
        <v>-5.6130402987797368E-6</v>
      </c>
      <c r="AT660" s="34">
        <f t="shared" si="654"/>
        <v>1.3435945612316758E-5</v>
      </c>
      <c r="AU660" s="34">
        <f t="shared" si="655"/>
        <v>-1.7094742732481905E-8</v>
      </c>
      <c r="AV660" s="34">
        <f t="shared" si="656"/>
        <v>-1.1112460877482633E-5</v>
      </c>
      <c r="AW660" s="53">
        <f t="shared" si="657"/>
        <v>4.0967786004224571E-3</v>
      </c>
      <c r="AX660" s="52">
        <f t="shared" si="658"/>
        <v>1.0244496578826201E-5</v>
      </c>
      <c r="AY660" s="34">
        <f t="shared" si="659"/>
        <v>9.4774529617591696E-6</v>
      </c>
      <c r="AZ660" s="34" t="e">
        <f t="shared" si="660"/>
        <v>#N/A</v>
      </c>
      <c r="BA660" s="34">
        <f t="shared" si="661"/>
        <v>1.0798675342815756E-5</v>
      </c>
      <c r="BB660" s="34">
        <f t="shared" si="662"/>
        <v>6.6726188838739375E-6</v>
      </c>
      <c r="BC660" s="34">
        <f t="shared" si="663"/>
        <v>3.4836755222755755E-6</v>
      </c>
      <c r="BD660" s="34">
        <f t="shared" si="664"/>
        <v>2.253266143337207E-5</v>
      </c>
      <c r="BE660" s="34">
        <f t="shared" si="665"/>
        <v>9.0796210783228304E-6</v>
      </c>
      <c r="BF660" s="34">
        <f t="shared" si="666"/>
        <v>-2.0157450564273205E-6</v>
      </c>
      <c r="BG660" s="53">
        <f t="shared" si="667"/>
        <v>4.1058753162435124E-3</v>
      </c>
      <c r="BH660" s="32">
        <v>2.095912939981126E-5</v>
      </c>
      <c r="BI660" s="33">
        <v>2.0192085782744229E-5</v>
      </c>
      <c r="BJ660" s="33"/>
      <c r="BK660" s="33">
        <v>2.1513308163800815E-5</v>
      </c>
      <c r="BL660" s="33">
        <v>1.7387251704858997E-5</v>
      </c>
      <c r="BM660" s="33">
        <v>1.4198308343260635E-5</v>
      </c>
      <c r="BN660" s="33">
        <v>3.3247294254357129E-5</v>
      </c>
      <c r="BO660" s="33">
        <v>1.979425389930789E-5</v>
      </c>
      <c r="BP660" s="33">
        <v>8.6988877645577389E-6</v>
      </c>
      <c r="BQ660" s="35">
        <v>4.1165899490644975E-3</v>
      </c>
      <c r="BR660" s="32">
        <v>1.1477807577708887E-6</v>
      </c>
      <c r="BS660" s="33">
        <v>3.8073714070385734E-7</v>
      </c>
      <c r="BT660" s="33"/>
      <c r="BU660" s="33">
        <v>1.7019595217604433E-6</v>
      </c>
      <c r="BV660" s="33">
        <v>-2.4240969371813748E-6</v>
      </c>
      <c r="BW660" s="33">
        <v>-5.6130402987797368E-6</v>
      </c>
      <c r="BX660" s="33">
        <v>1.3435945612316758E-5</v>
      </c>
      <c r="BY660" s="33">
        <v>-1.7094742732481905E-8</v>
      </c>
      <c r="BZ660" s="33">
        <v>-1.1112460877482633E-5</v>
      </c>
      <c r="CA660" s="35">
        <v>4.0967786004224571E-3</v>
      </c>
      <c r="CB660" s="52">
        <v>1.0244496578826201E-5</v>
      </c>
      <c r="CC660" s="34">
        <v>9.4774529617591696E-6</v>
      </c>
      <c r="CD660" s="34"/>
      <c r="CE660" s="34">
        <v>1.0798675342815756E-5</v>
      </c>
      <c r="CF660" s="34">
        <v>6.6726188838739375E-6</v>
      </c>
      <c r="CG660" s="34">
        <v>3.4836755222755755E-6</v>
      </c>
      <c r="CH660" s="34">
        <v>2.253266143337207E-5</v>
      </c>
      <c r="CI660" s="34">
        <v>9.0796210783228304E-6</v>
      </c>
      <c r="CJ660" s="34">
        <v>-2.0157450564273205E-6</v>
      </c>
      <c r="CK660" s="53">
        <v>4.1058753162435124E-3</v>
      </c>
      <c r="CL660" s="33">
        <v>0</v>
      </c>
      <c r="CM660" s="33">
        <f t="shared" si="624"/>
        <v>2.5266436866528963E-3</v>
      </c>
      <c r="CN660" s="33">
        <f t="shared" si="625"/>
        <v>1.2619388949584032E-3</v>
      </c>
      <c r="CO660" s="33">
        <f t="shared" si="626"/>
        <v>1.0409683487226928E-3</v>
      </c>
      <c r="CP660" s="33">
        <f t="shared" si="627"/>
        <v>1.0879262775618237E-3</v>
      </c>
      <c r="CQ660" s="33"/>
      <c r="CR660" s="33">
        <f t="shared" si="628"/>
        <v>9.6883406660719373E-4</v>
      </c>
      <c r="CS660" s="33">
        <f t="shared" si="629"/>
        <v>2.1317286031936611E-3</v>
      </c>
      <c r="CT660" s="33">
        <f t="shared" si="630"/>
        <v>2.2295691856046851E-3</v>
      </c>
      <c r="CU660" s="33">
        <f t="shared" si="631"/>
        <v>1.0019856716070308E-3</v>
      </c>
      <c r="CV660" s="33">
        <f t="shared" si="632"/>
        <v>5.7541274958494704E-4</v>
      </c>
      <c r="CW660" s="33">
        <f t="shared" si="633"/>
        <v>1.7510738057588959E-3</v>
      </c>
      <c r="CX660" s="35">
        <f t="shared" si="634"/>
        <v>6.526559135271004E-3</v>
      </c>
    </row>
    <row r="661" spans="1:102" x14ac:dyDescent="0.3">
      <c r="A661" s="21">
        <v>43255</v>
      </c>
      <c r="B661" s="22">
        <v>2746.87</v>
      </c>
      <c r="C661" s="23">
        <v>4828.83</v>
      </c>
      <c r="D661" s="23">
        <v>5400.5</v>
      </c>
      <c r="E661" s="23">
        <f t="shared" si="668"/>
        <v>4793.0984996377792</v>
      </c>
      <c r="F661" s="23">
        <f>VLOOKUP($A661,Data!S$7:T$800,2,0)</f>
        <v>266.13320399999998</v>
      </c>
      <c r="G661" s="23">
        <f>VLOOKUP($A661,Data!V$7:Y$800,4,0)</f>
        <v>26.249357377281836</v>
      </c>
      <c r="H661" s="23" t="e">
        <f>VLOOKUP($A661,Data!P$7:Q$800,2,0)</f>
        <v>#N/A</v>
      </c>
      <c r="I661" s="23">
        <f>VLOOKUP($A661,Data!K$7:N$800,4,0)</f>
        <v>50.011090212466094</v>
      </c>
      <c r="J661" s="23">
        <f>VLOOKUP($A661,Data!AA$7:AB$800,2,0)</f>
        <v>487.35700000000003</v>
      </c>
      <c r="K661" s="23">
        <f>VLOOKUP($A661,Data!AD$7:AE$800,2,0)</f>
        <v>49.231200000000001</v>
      </c>
      <c r="L661" s="23">
        <f>VLOOKUP($A661,Data!AL$7:AO$800,4,0)</f>
        <v>263.67931117730399</v>
      </c>
      <c r="M661" s="23">
        <f>VLOOKUP($A661,Data!AG$7:AJ$800,4,0)</f>
        <v>26.587661699607271</v>
      </c>
      <c r="N661" s="23">
        <f>VLOOKUP($A661,Data!AQ$7:AU$800,5,0)</f>
        <v>26.755218285552555</v>
      </c>
      <c r="O661" s="24">
        <f>VLOOKUP($A661,Data!AQ$7:AW$800,7,0)</f>
        <v>26.756590758597607</v>
      </c>
      <c r="P661" s="32">
        <f t="shared" si="635"/>
        <v>4.4795986279628774E-3</v>
      </c>
      <c r="Q661" s="33">
        <f t="shared" si="622"/>
        <v>4.4974111802895678E-3</v>
      </c>
      <c r="R661" s="33">
        <f t="shared" si="623"/>
        <v>4.5027316224639513E-3</v>
      </c>
      <c r="S661" s="34">
        <f t="shared" si="636"/>
        <v>4.4992616732887902E-3</v>
      </c>
      <c r="T661" s="33">
        <f t="shared" si="637"/>
        <v>4.489587516768978E-3</v>
      </c>
      <c r="U661" s="33">
        <f t="shared" si="610"/>
        <v>4.4893213789516384E-3</v>
      </c>
      <c r="V661" s="33" t="e">
        <f t="shared" si="611"/>
        <v>#N/A</v>
      </c>
      <c r="W661" s="33">
        <f t="shared" si="612"/>
        <v>4.610951008645392E-3</v>
      </c>
      <c r="X661" s="33">
        <f t="shared" si="613"/>
        <v>4.4977603948104239E-3</v>
      </c>
      <c r="Y661" s="33">
        <f t="shared" si="614"/>
        <v>4.5031166790789889E-3</v>
      </c>
      <c r="Z661" s="33">
        <f t="shared" si="615"/>
        <v>4.4956603048900146E-3</v>
      </c>
      <c r="AA661" s="33">
        <f t="shared" si="616"/>
        <v>4.4983340176518727E-3</v>
      </c>
      <c r="AB661" s="33">
        <f t="shared" si="617"/>
        <v>4.5243585726770785E-3</v>
      </c>
      <c r="AC661" s="35">
        <f t="shared" si="618"/>
        <v>5.0498462286547863E-3</v>
      </c>
      <c r="AD661" s="32">
        <f t="shared" si="638"/>
        <v>-7.8236635205897187E-6</v>
      </c>
      <c r="AE661" s="33">
        <f t="shared" si="639"/>
        <v>-8.0898013379293587E-6</v>
      </c>
      <c r="AF661" s="33" t="e">
        <f t="shared" si="640"/>
        <v>#N/A</v>
      </c>
      <c r="AG661" s="33">
        <f t="shared" si="641"/>
        <v>1.1353982835582421E-4</v>
      </c>
      <c r="AH661" s="33">
        <f t="shared" si="642"/>
        <v>3.4921452085612259E-7</v>
      </c>
      <c r="AI661" s="33">
        <f t="shared" si="643"/>
        <v>5.7054987894211706E-6</v>
      </c>
      <c r="AJ661" s="33">
        <f t="shared" si="644"/>
        <v>-1.7508753995532089E-6</v>
      </c>
      <c r="AK661" s="33">
        <f t="shared" si="645"/>
        <v>9.2283736230491797E-7</v>
      </c>
      <c r="AL661" s="33">
        <f t="shared" si="646"/>
        <v>2.694739238751076E-5</v>
      </c>
      <c r="AM661" s="35">
        <f t="shared" si="647"/>
        <v>5.5243504836521851E-4</v>
      </c>
      <c r="AN661" s="52">
        <f t="shared" si="648"/>
        <v>-1.3144105694973263E-5</v>
      </c>
      <c r="AO661" s="34">
        <f t="shared" si="649"/>
        <v>-1.3410243512312903E-5</v>
      </c>
      <c r="AP661" s="34" t="e">
        <f t="shared" si="650"/>
        <v>#N/A</v>
      </c>
      <c r="AQ661" s="34">
        <f t="shared" si="651"/>
        <v>1.0821938618144067E-4</v>
      </c>
      <c r="AR661" s="34">
        <f t="shared" si="652"/>
        <v>-4.9712276535274214E-6</v>
      </c>
      <c r="AS661" s="34">
        <f t="shared" si="653"/>
        <v>3.8505661503762667E-7</v>
      </c>
      <c r="AT661" s="34">
        <f t="shared" si="654"/>
        <v>-7.0713175739367529E-6</v>
      </c>
      <c r="AU661" s="34">
        <f t="shared" si="655"/>
        <v>-4.397604812078626E-6</v>
      </c>
      <c r="AV661" s="34">
        <f t="shared" si="656"/>
        <v>2.1626950213127216E-5</v>
      </c>
      <c r="AW661" s="53">
        <f t="shared" si="657"/>
        <v>5.4711460619083496E-4</v>
      </c>
      <c r="AX661" s="52">
        <f t="shared" si="658"/>
        <v>-9.6741565198676938E-6</v>
      </c>
      <c r="AY661" s="34">
        <f t="shared" si="659"/>
        <v>-9.9402943372073338E-6</v>
      </c>
      <c r="AZ661" s="34" t="e">
        <f t="shared" si="660"/>
        <v>#N/A</v>
      </c>
      <c r="BA661" s="34">
        <f t="shared" si="661"/>
        <v>1.1168933535654624E-4</v>
      </c>
      <c r="BB661" s="34">
        <f t="shared" si="662"/>
        <v>-1.5012784784218525E-6</v>
      </c>
      <c r="BC661" s="34">
        <f t="shared" si="663"/>
        <v>3.8550057901431956E-6</v>
      </c>
      <c r="BD661" s="34">
        <f t="shared" si="664"/>
        <v>-3.601368398831184E-6</v>
      </c>
      <c r="BE661" s="34">
        <f t="shared" si="665"/>
        <v>-9.2765563697305709E-7</v>
      </c>
      <c r="BF661" s="34">
        <f t="shared" si="666"/>
        <v>2.5096899388232785E-5</v>
      </c>
      <c r="BG661" s="53">
        <f t="shared" si="667"/>
        <v>5.5058455536594053E-4</v>
      </c>
      <c r="BH661" s="32">
        <v>-7.8236635205897187E-6</v>
      </c>
      <c r="BI661" s="33">
        <v>-8.0898013379293587E-6</v>
      </c>
      <c r="BJ661" s="33"/>
      <c r="BK661" s="33">
        <v>1.1353982835582421E-4</v>
      </c>
      <c r="BL661" s="33">
        <v>3.4921452085612259E-7</v>
      </c>
      <c r="BM661" s="33">
        <v>5.7054987894211706E-6</v>
      </c>
      <c r="BN661" s="33">
        <v>-1.7508753995532089E-6</v>
      </c>
      <c r="BO661" s="33">
        <v>9.2283736230491797E-7</v>
      </c>
      <c r="BP661" s="33">
        <v>2.694739238751076E-5</v>
      </c>
      <c r="BQ661" s="35">
        <v>5.5243504836521851E-4</v>
      </c>
      <c r="BR661" s="32">
        <v>-1.3144105694973263E-5</v>
      </c>
      <c r="BS661" s="33">
        <v>-1.3410243512312903E-5</v>
      </c>
      <c r="BT661" s="33"/>
      <c r="BU661" s="33">
        <v>1.0821938618144067E-4</v>
      </c>
      <c r="BV661" s="33">
        <v>-4.9712276535274214E-6</v>
      </c>
      <c r="BW661" s="33">
        <v>3.8505661503762667E-7</v>
      </c>
      <c r="BX661" s="33">
        <v>-7.0713175739367529E-6</v>
      </c>
      <c r="BY661" s="33">
        <v>-4.397604812078626E-6</v>
      </c>
      <c r="BZ661" s="33">
        <v>2.1626950213127216E-5</v>
      </c>
      <c r="CA661" s="35">
        <v>5.4711460619083496E-4</v>
      </c>
      <c r="CB661" s="52">
        <v>-9.6741565198676938E-6</v>
      </c>
      <c r="CC661" s="34">
        <v>-9.9402943372073338E-6</v>
      </c>
      <c r="CD661" s="34"/>
      <c r="CE661" s="34">
        <v>1.1168933535654624E-4</v>
      </c>
      <c r="CF661" s="34">
        <v>-1.5012784784218525E-6</v>
      </c>
      <c r="CG661" s="34">
        <v>3.8550057901431956E-6</v>
      </c>
      <c r="CH661" s="34">
        <v>-3.601368398831184E-6</v>
      </c>
      <c r="CI661" s="34">
        <v>-9.2765563697305709E-7</v>
      </c>
      <c r="CJ661" s="34">
        <v>2.5096899388232785E-5</v>
      </c>
      <c r="CK661" s="53">
        <v>5.5058455536594053E-4</v>
      </c>
      <c r="CL661" s="33">
        <v>0</v>
      </c>
      <c r="CM661" s="33">
        <f t="shared" si="624"/>
        <v>2.5067974296988371E-3</v>
      </c>
      <c r="CN661" s="33">
        <f t="shared" si="625"/>
        <v>1.251218825636613E-3</v>
      </c>
      <c r="CO661" s="33">
        <f t="shared" si="626"/>
        <v>1.0200034273375458E-3</v>
      </c>
      <c r="CP661" s="33">
        <f t="shared" si="627"/>
        <v>1.0677276488280096E-3</v>
      </c>
      <c r="CQ661" s="33"/>
      <c r="CR661" s="33">
        <f t="shared" si="628"/>
        <v>9.473163758897396E-4</v>
      </c>
      <c r="CS661" s="33">
        <f t="shared" si="629"/>
        <v>2.1143175336002518E-3</v>
      </c>
      <c r="CT661" s="33">
        <f t="shared" si="630"/>
        <v>2.2153499943158295E-3</v>
      </c>
      <c r="CU661" s="33">
        <f t="shared" si="631"/>
        <v>9.6873089298044057E-4</v>
      </c>
      <c r="CV661" s="33">
        <f t="shared" si="632"/>
        <v>5.5562221086069563E-4</v>
      </c>
      <c r="CW661" s="33">
        <f t="shared" si="633"/>
        <v>1.7423662350009028E-3</v>
      </c>
      <c r="CX661" s="35">
        <f t="shared" si="634"/>
        <v>2.4031419959029687E-3</v>
      </c>
    </row>
    <row r="662" spans="1:102" x14ac:dyDescent="0.3">
      <c r="A662" s="21">
        <v>43252</v>
      </c>
      <c r="B662" s="22">
        <v>2734.62</v>
      </c>
      <c r="C662" s="23">
        <v>4807.21</v>
      </c>
      <c r="D662" s="23">
        <v>5376.2920000000004</v>
      </c>
      <c r="E662" s="23">
        <f t="shared" si="668"/>
        <v>4771.62968905867</v>
      </c>
      <c r="F662" s="23">
        <f>VLOOKUP($A662,Data!S$7:T$800,2,0)</f>
        <v>264.94371599999999</v>
      </c>
      <c r="G662" s="23">
        <f>VLOOKUP($A662,Data!V$7:Y$800,4,0)</f>
        <v>26.132042241371977</v>
      </c>
      <c r="H662" s="23" t="e">
        <f>VLOOKUP($A662,Data!P$7:Q$800,2,0)</f>
        <v>#N/A</v>
      </c>
      <c r="I662" s="23">
        <f>VLOOKUP($A662,Data!K$7:N$800,4,0)</f>
        <v>49.781549924629189</v>
      </c>
      <c r="J662" s="23">
        <f>VLOOKUP($A662,Data!AA$7:AB$800,2,0)</f>
        <v>485.1748</v>
      </c>
      <c r="K662" s="23">
        <f>VLOOKUP($A662,Data!AD$7:AE$800,2,0)</f>
        <v>49.0105</v>
      </c>
      <c r="L662" s="23">
        <f>VLOOKUP($A662,Data!AL$7:AO$800,4,0)</f>
        <v>262.49920392614797</v>
      </c>
      <c r="M662" s="23">
        <f>VLOOKUP($A662,Data!AG$7:AJ$800,4,0)</f>
        <v>26.468597108833087</v>
      </c>
      <c r="N662" s="23">
        <f>VLOOKUP($A662,Data!AQ$7:AU$800,5,0)</f>
        <v>26.634713292138475</v>
      </c>
      <c r="O662" s="24">
        <f>VLOOKUP($A662,Data!AQ$7:AW$800,7,0)</f>
        <v>26.622152979774025</v>
      </c>
      <c r="P662" s="32">
        <f t="shared" si="635"/>
        <v>1.0849194350286639E-2</v>
      </c>
      <c r="Q662" s="33">
        <f t="shared" si="622"/>
        <v>1.0911989098525421E-2</v>
      </c>
      <c r="R662" s="33">
        <f t="shared" si="623"/>
        <v>1.094244390711796E-2</v>
      </c>
      <c r="S662" s="34">
        <f t="shared" si="636"/>
        <v>1.0928456473593261E-2</v>
      </c>
      <c r="T662" s="33">
        <f t="shared" si="637"/>
        <v>1.0927243735073811E-2</v>
      </c>
      <c r="U662" s="33">
        <f t="shared" si="610"/>
        <v>1.0929057456691149E-2</v>
      </c>
      <c r="V662" s="33" t="e">
        <f t="shared" si="611"/>
        <v>#N/A</v>
      </c>
      <c r="W662" s="33">
        <f t="shared" si="612"/>
        <v>1.0875898232666437E-2</v>
      </c>
      <c r="X662" s="33">
        <f t="shared" si="613"/>
        <v>1.0938792519664453E-2</v>
      </c>
      <c r="Y662" s="33">
        <f t="shared" si="614"/>
        <v>1.0923889614260496E-2</v>
      </c>
      <c r="Z662" s="33">
        <f t="shared" si="615"/>
        <v>1.0913674916451122E-2</v>
      </c>
      <c r="AA662" s="33">
        <f t="shared" si="616"/>
        <v>1.0935364903980505E-2</v>
      </c>
      <c r="AB662" s="33">
        <f t="shared" si="617"/>
        <v>1.0922290623505804E-2</v>
      </c>
      <c r="AC662" s="35">
        <f t="shared" si="618"/>
        <v>8.7258985003684231E-3</v>
      </c>
      <c r="AD662" s="32">
        <f t="shared" si="638"/>
        <v>1.5254636548389655E-5</v>
      </c>
      <c r="AE662" s="33">
        <f t="shared" si="639"/>
        <v>1.706835816572827E-5</v>
      </c>
      <c r="AF662" s="33" t="e">
        <f t="shared" si="640"/>
        <v>#N/A</v>
      </c>
      <c r="AG662" s="33">
        <f t="shared" si="641"/>
        <v>-3.6090865858984245E-5</v>
      </c>
      <c r="AH662" s="33">
        <f t="shared" si="642"/>
        <v>2.6803421139032224E-5</v>
      </c>
      <c r="AI662" s="33">
        <f t="shared" si="643"/>
        <v>1.190051573507489E-5</v>
      </c>
      <c r="AJ662" s="33">
        <f t="shared" si="644"/>
        <v>1.6858179257006611E-6</v>
      </c>
      <c r="AK662" s="33">
        <f t="shared" si="645"/>
        <v>2.3375805455083665E-5</v>
      </c>
      <c r="AL662" s="33">
        <f t="shared" si="646"/>
        <v>1.0301524980382837E-5</v>
      </c>
      <c r="AM662" s="35">
        <f t="shared" si="647"/>
        <v>-2.1860905981569978E-3</v>
      </c>
      <c r="AN662" s="52">
        <f t="shared" si="648"/>
        <v>-1.5200172044149696E-5</v>
      </c>
      <c r="AO662" s="34">
        <f t="shared" si="649"/>
        <v>-1.3386450426811081E-5</v>
      </c>
      <c r="AP662" s="34" t="e">
        <f t="shared" si="650"/>
        <v>#N/A</v>
      </c>
      <c r="AQ662" s="34">
        <f t="shared" si="651"/>
        <v>-6.6545674451523595E-5</v>
      </c>
      <c r="AR662" s="34">
        <f t="shared" si="652"/>
        <v>-3.6513874535071267E-6</v>
      </c>
      <c r="AS662" s="34">
        <f t="shared" si="653"/>
        <v>-1.8554292857464461E-5</v>
      </c>
      <c r="AT662" s="34">
        <f t="shared" si="654"/>
        <v>-2.876899066683869E-5</v>
      </c>
      <c r="AU662" s="34">
        <f t="shared" si="655"/>
        <v>-7.0790031374556861E-6</v>
      </c>
      <c r="AV662" s="34">
        <f t="shared" si="656"/>
        <v>-2.0153283612156514E-5</v>
      </c>
      <c r="AW662" s="53">
        <f t="shared" si="657"/>
        <v>-2.2165454067495372E-3</v>
      </c>
      <c r="AX662" s="52">
        <f t="shared" si="658"/>
        <v>-1.2127385193849705E-6</v>
      </c>
      <c r="AY662" s="34">
        <f t="shared" si="659"/>
        <v>6.0098309795364457E-7</v>
      </c>
      <c r="AZ662" s="34" t="e">
        <f t="shared" si="660"/>
        <v>#N/A</v>
      </c>
      <c r="BA662" s="34">
        <f t="shared" si="661"/>
        <v>-5.255824092675887E-5</v>
      </c>
      <c r="BB662" s="34">
        <f t="shared" si="662"/>
        <v>1.0336046071257599E-5</v>
      </c>
      <c r="BC662" s="34">
        <f t="shared" si="663"/>
        <v>-4.5668593326997353E-6</v>
      </c>
      <c r="BD662" s="34">
        <f t="shared" si="664"/>
        <v>-1.4781557142073964E-5</v>
      </c>
      <c r="BE662" s="34">
        <f t="shared" si="665"/>
        <v>6.9084303873090391E-6</v>
      </c>
      <c r="BF662" s="34">
        <f t="shared" si="666"/>
        <v>-6.1658500873917887E-6</v>
      </c>
      <c r="BG662" s="53">
        <f t="shared" si="667"/>
        <v>-2.2025579732247724E-3</v>
      </c>
      <c r="BH662" s="32">
        <v>1.5254636548389655E-5</v>
      </c>
      <c r="BI662" s="33">
        <v>1.706835816572827E-5</v>
      </c>
      <c r="BJ662" s="33"/>
      <c r="BK662" s="33">
        <v>-3.6090865858984245E-5</v>
      </c>
      <c r="BL662" s="33">
        <v>2.6803421139032224E-5</v>
      </c>
      <c r="BM662" s="33">
        <v>1.190051573507489E-5</v>
      </c>
      <c r="BN662" s="33">
        <v>1.6858179257006611E-6</v>
      </c>
      <c r="BO662" s="33">
        <v>2.3375805455083665E-5</v>
      </c>
      <c r="BP662" s="33">
        <v>1.0301524980382837E-5</v>
      </c>
      <c r="BQ662" s="35">
        <v>-2.1860905981569978E-3</v>
      </c>
      <c r="BR662" s="32">
        <v>-1.5200172044149696E-5</v>
      </c>
      <c r="BS662" s="33">
        <v>-1.3386450426811081E-5</v>
      </c>
      <c r="BT662" s="33"/>
      <c r="BU662" s="33">
        <v>-6.6545674451523595E-5</v>
      </c>
      <c r="BV662" s="33">
        <v>-3.6513874535071267E-6</v>
      </c>
      <c r="BW662" s="33">
        <v>-1.8554292857464461E-5</v>
      </c>
      <c r="BX662" s="33">
        <v>-2.876899066683869E-5</v>
      </c>
      <c r="BY662" s="33">
        <v>-7.0790031374556861E-6</v>
      </c>
      <c r="BZ662" s="33">
        <v>-2.0153283612156514E-5</v>
      </c>
      <c r="CA662" s="35">
        <v>-2.2165454067495372E-3</v>
      </c>
      <c r="CB662" s="52">
        <v>-1.2127385193849705E-6</v>
      </c>
      <c r="CC662" s="34">
        <v>6.0098309795364457E-7</v>
      </c>
      <c r="CD662" s="34"/>
      <c r="CE662" s="34">
        <v>-5.255824092675887E-5</v>
      </c>
      <c r="CF662" s="34">
        <v>1.0336046071257599E-5</v>
      </c>
      <c r="CG662" s="34">
        <v>-4.5668593326997353E-6</v>
      </c>
      <c r="CH662" s="34">
        <v>-1.4781557142073964E-5</v>
      </c>
      <c r="CI662" s="34">
        <v>6.9084303873090391E-6</v>
      </c>
      <c r="CJ662" s="34">
        <v>-6.1658500873917887E-6</v>
      </c>
      <c r="CK662" s="53">
        <v>-2.2025579732247724E-3</v>
      </c>
      <c r="CL662" s="33">
        <v>0</v>
      </c>
      <c r="CM662" s="33">
        <f t="shared" si="624"/>
        <v>2.5014875591755636E-3</v>
      </c>
      <c r="CN662" s="33">
        <f t="shared" si="625"/>
        <v>1.2493743161963167E-3</v>
      </c>
      <c r="CO662" s="33">
        <f t="shared" si="626"/>
        <v>1.0278000673242804E-3</v>
      </c>
      <c r="CP662" s="33">
        <f t="shared" si="627"/>
        <v>1.0757898938613675E-3</v>
      </c>
      <c r="CQ662" s="33"/>
      <c r="CR662" s="33">
        <f t="shared" si="628"/>
        <v>8.3419060677436541E-4</v>
      </c>
      <c r="CS662" s="33">
        <f t="shared" si="629"/>
        <v>2.1139691476854683E-3</v>
      </c>
      <c r="CT662" s="33">
        <f t="shared" si="630"/>
        <v>2.2096574898613497E-3</v>
      </c>
      <c r="CU662" s="33">
        <f t="shared" si="631"/>
        <v>9.7047562080332384E-4</v>
      </c>
      <c r="CV662" s="33">
        <f t="shared" si="632"/>
        <v>5.5470299568627368E-4</v>
      </c>
      <c r="CW662" s="33">
        <f t="shared" si="633"/>
        <v>1.715493472400631E-3</v>
      </c>
      <c r="CX662" s="35">
        <f t="shared" si="634"/>
        <v>1.8521617332742935E-3</v>
      </c>
    </row>
    <row r="663" spans="1:102" x14ac:dyDescent="0.3">
      <c r="A663" s="21">
        <v>43251</v>
      </c>
      <c r="B663" s="22">
        <v>2705.27</v>
      </c>
      <c r="C663" s="23">
        <v>4755.32</v>
      </c>
      <c r="D663" s="23">
        <v>5318.0990000000002</v>
      </c>
      <c r="E663" s="23">
        <f t="shared" si="668"/>
        <v>4720.0468623699398</v>
      </c>
      <c r="F663" s="23">
        <f>VLOOKUP($A663,Data!S$7:T$800,2,0)</f>
        <v>262.079905</v>
      </c>
      <c r="G663" s="23">
        <f>VLOOKUP($A663,Data!V$7:Y$800,4,0)</f>
        <v>25.849531229338009</v>
      </c>
      <c r="H663" s="23" t="e">
        <f>VLOOKUP($A663,Data!P$7:Q$800,2,0)</f>
        <v>#N/A</v>
      </c>
      <c r="I663" s="23">
        <f>VLOOKUP($A663,Data!K$7:N$800,4,0)</f>
        <v>49.245955919676412</v>
      </c>
      <c r="J663" s="23">
        <f>VLOOKUP($A663,Data!AA$7:AB$800,2,0)</f>
        <v>479.92500000000001</v>
      </c>
      <c r="K663" s="23">
        <f>VLOOKUP($A663,Data!AD$7:AE$800,2,0)</f>
        <v>48.480899999999998</v>
      </c>
      <c r="L663" s="23">
        <f>VLOOKUP($A663,Data!AL$7:AO$800,4,0)</f>
        <v>259.66530124131788</v>
      </c>
      <c r="M663" s="23">
        <f>VLOOKUP($A663,Data!AG$7:AJ$800,4,0)</f>
        <v>26.182284276252517</v>
      </c>
      <c r="N663" s="23">
        <f>VLOOKUP($A663,Data!AQ$7:AU$800,5,0)</f>
        <v>26.346944309350427</v>
      </c>
      <c r="O663" s="24">
        <f>VLOOKUP($A663,Data!AQ$7:AW$800,7,0)</f>
        <v>26.39186028568523</v>
      </c>
      <c r="P663" s="32">
        <f t="shared" si="635"/>
        <v>-6.8795635845684266E-3</v>
      </c>
      <c r="Q663" s="33">
        <f t="shared" si="622"/>
        <v>-6.7258204665464616E-3</v>
      </c>
      <c r="R663" s="33">
        <f t="shared" si="623"/>
        <v>-6.6616683141057509E-3</v>
      </c>
      <c r="S663" s="34">
        <f t="shared" si="636"/>
        <v>-6.6943526046751526E-3</v>
      </c>
      <c r="T663" s="33">
        <f t="shared" si="637"/>
        <v>-6.6963916012359181E-3</v>
      </c>
      <c r="U663" s="33">
        <f t="shared" si="610"/>
        <v>-6.6954618445991265E-3</v>
      </c>
      <c r="V663" s="33" t="e">
        <f t="shared" si="611"/>
        <v>#N/A</v>
      </c>
      <c r="W663" s="33">
        <f t="shared" si="612"/>
        <v>-6.751543209876476E-3</v>
      </c>
      <c r="X663" s="33">
        <f t="shared" si="613"/>
        <v>-6.6642546913471268E-3</v>
      </c>
      <c r="Y663" s="33">
        <f t="shared" si="614"/>
        <v>-6.6732777943967481E-3</v>
      </c>
      <c r="Z663" s="33">
        <f t="shared" si="615"/>
        <v>-6.7027846670962843E-3</v>
      </c>
      <c r="AA663" s="33">
        <f t="shared" si="616"/>
        <v>-6.7134663378040083E-3</v>
      </c>
      <c r="AB663" s="33">
        <f t="shared" si="617"/>
        <v>-6.7173647622378319E-3</v>
      </c>
      <c r="AC663" s="35">
        <f t="shared" si="618"/>
        <v>-9.7142936153640225E-3</v>
      </c>
      <c r="AD663" s="32">
        <f t="shared" si="638"/>
        <v>2.9428865310543451E-5</v>
      </c>
      <c r="AE663" s="33">
        <f t="shared" si="639"/>
        <v>3.0358621947335074E-5</v>
      </c>
      <c r="AF663" s="33" t="e">
        <f t="shared" si="640"/>
        <v>#N/A</v>
      </c>
      <c r="AG663" s="33">
        <f t="shared" si="641"/>
        <v>-2.5722743330014453E-5</v>
      </c>
      <c r="AH663" s="33">
        <f t="shared" si="642"/>
        <v>6.1565775199334816E-5</v>
      </c>
      <c r="AI663" s="33">
        <f t="shared" si="643"/>
        <v>5.2542672149713532E-5</v>
      </c>
      <c r="AJ663" s="33">
        <f t="shared" si="644"/>
        <v>2.3035799450177308E-5</v>
      </c>
      <c r="AK663" s="33">
        <f t="shared" si="645"/>
        <v>1.2354128742453341E-5</v>
      </c>
      <c r="AL663" s="33">
        <f t="shared" si="646"/>
        <v>8.4557043086297412E-6</v>
      </c>
      <c r="AM663" s="35">
        <f t="shared" si="647"/>
        <v>-2.9884731488175609E-3</v>
      </c>
      <c r="AN663" s="52">
        <f t="shared" si="648"/>
        <v>-3.4723287130167257E-5</v>
      </c>
      <c r="AO663" s="34">
        <f t="shared" si="649"/>
        <v>-3.3793530493375634E-5</v>
      </c>
      <c r="AP663" s="34" t="e">
        <f t="shared" si="650"/>
        <v>#N/A</v>
      </c>
      <c r="AQ663" s="34">
        <f t="shared" si="651"/>
        <v>-8.9874895770725161E-5</v>
      </c>
      <c r="AR663" s="34">
        <f t="shared" si="652"/>
        <v>-2.5863772413758923E-6</v>
      </c>
      <c r="AS663" s="34">
        <f t="shared" si="653"/>
        <v>-1.1609480290997176E-5</v>
      </c>
      <c r="AT663" s="34">
        <f t="shared" si="654"/>
        <v>-4.11163529905334E-5</v>
      </c>
      <c r="AU663" s="34">
        <f t="shared" si="655"/>
        <v>-5.1798023698257367E-5</v>
      </c>
      <c r="AV663" s="34">
        <f t="shared" si="656"/>
        <v>-5.5696448132080967E-5</v>
      </c>
      <c r="AW663" s="53">
        <f t="shared" si="657"/>
        <v>-3.0526253012582716E-3</v>
      </c>
      <c r="AX663" s="52">
        <f t="shared" si="658"/>
        <v>-2.0389965608158533E-6</v>
      </c>
      <c r="AY663" s="34">
        <f t="shared" si="659"/>
        <v>-1.1092399240242301E-6</v>
      </c>
      <c r="AZ663" s="34" t="e">
        <f t="shared" si="660"/>
        <v>#N/A</v>
      </c>
      <c r="BA663" s="34">
        <f t="shared" si="661"/>
        <v>-5.7190605201373756E-5</v>
      </c>
      <c r="BB663" s="34">
        <f t="shared" si="662"/>
        <v>3.0097913327975512E-5</v>
      </c>
      <c r="BC663" s="34">
        <f t="shared" si="663"/>
        <v>2.1074810278354228E-5</v>
      </c>
      <c r="BD663" s="34">
        <f t="shared" si="664"/>
        <v>-8.4320624211819961E-6</v>
      </c>
      <c r="BE663" s="34">
        <f t="shared" si="665"/>
        <v>-1.9113733128905963E-5</v>
      </c>
      <c r="BF663" s="34">
        <f t="shared" si="666"/>
        <v>-2.3012157562729563E-5</v>
      </c>
      <c r="BG663" s="53">
        <f t="shared" si="667"/>
        <v>-3.0199410106889202E-3</v>
      </c>
      <c r="BH663" s="32">
        <v>2.9428865310543451E-5</v>
      </c>
      <c r="BI663" s="33">
        <v>3.0358621947335074E-5</v>
      </c>
      <c r="BJ663" s="33"/>
      <c r="BK663" s="33">
        <v>-2.5722743330014453E-5</v>
      </c>
      <c r="BL663" s="33">
        <v>6.1565775199334816E-5</v>
      </c>
      <c r="BM663" s="33">
        <v>5.2542672149713532E-5</v>
      </c>
      <c r="BN663" s="33">
        <v>2.3035799450177308E-5</v>
      </c>
      <c r="BO663" s="33">
        <v>1.2354128742453341E-5</v>
      </c>
      <c r="BP663" s="33">
        <v>8.4557043086297412E-6</v>
      </c>
      <c r="BQ663" s="35">
        <v>-2.9884731488175609E-3</v>
      </c>
      <c r="BR663" s="32">
        <v>-3.4723287130167257E-5</v>
      </c>
      <c r="BS663" s="33">
        <v>-3.3793530493375634E-5</v>
      </c>
      <c r="BT663" s="33"/>
      <c r="BU663" s="33">
        <v>-8.9874895770725161E-5</v>
      </c>
      <c r="BV663" s="33">
        <v>-2.5863772413758923E-6</v>
      </c>
      <c r="BW663" s="33">
        <v>-1.1609480290997176E-5</v>
      </c>
      <c r="BX663" s="33">
        <v>-4.11163529905334E-5</v>
      </c>
      <c r="BY663" s="33">
        <v>-5.1798023698257367E-5</v>
      </c>
      <c r="BZ663" s="33">
        <v>-5.5696448132080967E-5</v>
      </c>
      <c r="CA663" s="35">
        <v>-3.0526253012582716E-3</v>
      </c>
      <c r="CB663" s="52">
        <v>-2.0389965608158533E-6</v>
      </c>
      <c r="CC663" s="34">
        <v>-1.1092399240242301E-6</v>
      </c>
      <c r="CD663" s="34"/>
      <c r="CE663" s="34">
        <v>-5.7190605201373756E-5</v>
      </c>
      <c r="CF663" s="34">
        <v>3.0097913327975512E-5</v>
      </c>
      <c r="CG663" s="34">
        <v>2.1074810278354228E-5</v>
      </c>
      <c r="CH663" s="34">
        <v>-8.4320624211819961E-6</v>
      </c>
      <c r="CI663" s="34">
        <v>-1.9113733128905963E-5</v>
      </c>
      <c r="CJ663" s="34">
        <v>-2.3012157562729563E-5</v>
      </c>
      <c r="CK663" s="53">
        <v>-3.0199410106889202E-3</v>
      </c>
      <c r="CL663" s="33">
        <v>0</v>
      </c>
      <c r="CM663" s="33">
        <f t="shared" si="624"/>
        <v>2.4712870357916916E-3</v>
      </c>
      <c r="CN663" s="33">
        <f t="shared" si="625"/>
        <v>1.2330646071587736E-3</v>
      </c>
      <c r="CO663" s="33">
        <f t="shared" si="626"/>
        <v>1.0126948108784006E-3</v>
      </c>
      <c r="CP663" s="33">
        <f t="shared" si="627"/>
        <v>1.0588878966275583E-3</v>
      </c>
      <c r="CQ663" s="33"/>
      <c r="CR663" s="33">
        <f t="shared" si="628"/>
        <v>8.6992295788057561E-4</v>
      </c>
      <c r="CS663" s="33">
        <f t="shared" si="629"/>
        <v>2.0873997025885327E-3</v>
      </c>
      <c r="CT663" s="33">
        <f t="shared" si="630"/>
        <v>2.1978595573748372E-3</v>
      </c>
      <c r="CU663" s="33">
        <f t="shared" si="631"/>
        <v>9.6880638433671784E-4</v>
      </c>
      <c r="CV663" s="33">
        <f t="shared" si="632"/>
        <v>5.3156722173275384E-4</v>
      </c>
      <c r="CW663" s="33">
        <f t="shared" si="633"/>
        <v>1.7052857667494425E-3</v>
      </c>
      <c r="CX663" s="35">
        <f t="shared" si="634"/>
        <v>4.0233557065474379E-3</v>
      </c>
    </row>
    <row r="664" spans="1:102" x14ac:dyDescent="0.3">
      <c r="A664" s="21">
        <v>43250</v>
      </c>
      <c r="B664" s="22">
        <v>2724.01</v>
      </c>
      <c r="C664" s="23">
        <v>4787.5200000000004</v>
      </c>
      <c r="D664" s="23">
        <v>5353.7640000000001</v>
      </c>
      <c r="E664" s="23">
        <f t="shared" si="668"/>
        <v>4751.8574718134187</v>
      </c>
      <c r="F664" s="23">
        <f>VLOOKUP($A664,Data!S$7:T$800,2,0)</f>
        <v>263.84672599999999</v>
      </c>
      <c r="G664" s="23">
        <f>VLOOKUP($A664,Data!V$7:Y$800,4,0)</f>
        <v>26.023772404525037</v>
      </c>
      <c r="H664" s="23" t="e">
        <f>VLOOKUP($A664,Data!P$7:Q$800,2,0)</f>
        <v>#N/A</v>
      </c>
      <c r="I664" s="23">
        <f>VLOOKUP($A664,Data!K$7:N$800,4,0)</f>
        <v>49.5807021727719</v>
      </c>
      <c r="J664" s="23">
        <f>VLOOKUP($A664,Data!AA$7:AB$800,2,0)</f>
        <v>483.14479999999998</v>
      </c>
      <c r="K664" s="23">
        <f>VLOOKUP($A664,Data!AD$7:AE$800,2,0)</f>
        <v>48.806600000000003</v>
      </c>
      <c r="L664" s="23">
        <f>VLOOKUP($A664,Data!AL$7:AO$800,4,0)</f>
        <v>261.41752663052722</v>
      </c>
      <c r="M664" s="23">
        <f>VLOOKUP($A664,Data!AG$7:AJ$800,4,0)</f>
        <v>26.359246188227068</v>
      </c>
      <c r="N664" s="23">
        <f>VLOOKUP($A664,Data!AQ$7:AU$800,5,0)</f>
        <v>26.525123237500026</v>
      </c>
      <c r="O664" s="24">
        <f>VLOOKUP($A664,Data!AQ$7:AW$800,7,0)</f>
        <v>26.650753530551707</v>
      </c>
      <c r="P664" s="32">
        <f t="shared" si="635"/>
        <v>1.269582803565994E-2</v>
      </c>
      <c r="Q664" s="33">
        <f t="shared" si="622"/>
        <v>1.2822330021092121E-2</v>
      </c>
      <c r="R664" s="33">
        <f t="shared" si="623"/>
        <v>1.2876816149835157E-2</v>
      </c>
      <c r="S664" s="34">
        <f t="shared" si="636"/>
        <v>1.2849667932708874E-2</v>
      </c>
      <c r="T664" s="33">
        <f t="shared" si="637"/>
        <v>1.2844346206984492E-2</v>
      </c>
      <c r="U664" s="33">
        <f t="shared" si="610"/>
        <v>1.2844608482741826E-2</v>
      </c>
      <c r="V664" s="33" t="e">
        <f t="shared" si="611"/>
        <v>#N/A</v>
      </c>
      <c r="W664" s="33">
        <f t="shared" si="612"/>
        <v>1.2895662368112681E-2</v>
      </c>
      <c r="X664" s="33">
        <f t="shared" si="613"/>
        <v>1.2873686593823042E-2</v>
      </c>
      <c r="Y664" s="33">
        <f t="shared" si="614"/>
        <v>1.2835119043913323E-2</v>
      </c>
      <c r="Z664" s="33">
        <f t="shared" si="615"/>
        <v>1.2837556124235983E-2</v>
      </c>
      <c r="AA664" s="33">
        <f t="shared" si="616"/>
        <v>1.2845528455284638E-2</v>
      </c>
      <c r="AB664" s="33">
        <f t="shared" si="617"/>
        <v>1.2833501822174354E-2</v>
      </c>
      <c r="AC664" s="35">
        <f t="shared" si="618"/>
        <v>1.9287652039928549E-2</v>
      </c>
      <c r="AD664" s="32">
        <f t="shared" si="638"/>
        <v>2.2016185892370643E-5</v>
      </c>
      <c r="AE664" s="33">
        <f t="shared" si="639"/>
        <v>2.227846164970515E-5</v>
      </c>
      <c r="AF664" s="33" t="e">
        <f t="shared" si="640"/>
        <v>#N/A</v>
      </c>
      <c r="AG664" s="33">
        <f t="shared" si="641"/>
        <v>7.3332347020560462E-5</v>
      </c>
      <c r="AH664" s="33">
        <f t="shared" si="642"/>
        <v>5.1356572730920647E-5</v>
      </c>
      <c r="AI664" s="33">
        <f t="shared" si="643"/>
        <v>1.2789022821202423E-5</v>
      </c>
      <c r="AJ664" s="33">
        <f t="shared" si="644"/>
        <v>1.5226103143861636E-5</v>
      </c>
      <c r="AK664" s="33">
        <f t="shared" si="645"/>
        <v>2.3198434192517325E-5</v>
      </c>
      <c r="AL664" s="33">
        <f t="shared" si="646"/>
        <v>1.1171801082232591E-5</v>
      </c>
      <c r="AM664" s="35">
        <f t="shared" si="647"/>
        <v>6.465322018836428E-3</v>
      </c>
      <c r="AN664" s="52">
        <f t="shared" si="648"/>
        <v>-3.2469942850665845E-5</v>
      </c>
      <c r="AO664" s="34">
        <f t="shared" si="649"/>
        <v>-3.2207667093331338E-5</v>
      </c>
      <c r="AP664" s="34" t="e">
        <f t="shared" si="650"/>
        <v>#N/A</v>
      </c>
      <c r="AQ664" s="34">
        <f t="shared" si="651"/>
        <v>1.8846218277523974E-5</v>
      </c>
      <c r="AR664" s="34">
        <f t="shared" si="652"/>
        <v>-3.1295560121158417E-6</v>
      </c>
      <c r="AS664" s="34">
        <f t="shared" si="653"/>
        <v>-4.1697105921834066E-5</v>
      </c>
      <c r="AT664" s="34">
        <f t="shared" si="654"/>
        <v>-3.9260025599174853E-5</v>
      </c>
      <c r="AU664" s="34">
        <f t="shared" si="655"/>
        <v>-3.1287694550519163E-5</v>
      </c>
      <c r="AV664" s="34">
        <f t="shared" si="656"/>
        <v>-4.3314327660803897E-5</v>
      </c>
      <c r="AW664" s="53">
        <f t="shared" si="657"/>
        <v>6.4108358900933915E-3</v>
      </c>
      <c r="AX664" s="52">
        <f t="shared" si="658"/>
        <v>-5.3217257243165506E-6</v>
      </c>
      <c r="AY664" s="34">
        <f t="shared" si="659"/>
        <v>-5.0594499669820436E-6</v>
      </c>
      <c r="AZ664" s="34" t="e">
        <f t="shared" si="660"/>
        <v>#N/A</v>
      </c>
      <c r="BA664" s="34">
        <f t="shared" si="661"/>
        <v>4.5994435403873268E-5</v>
      </c>
      <c r="BB664" s="34">
        <f t="shared" si="662"/>
        <v>2.4018661114233453E-5</v>
      </c>
      <c r="BC664" s="34">
        <f t="shared" si="663"/>
        <v>-1.4548888795484771E-5</v>
      </c>
      <c r="BD664" s="34">
        <f t="shared" si="664"/>
        <v>-1.2111808472825558E-5</v>
      </c>
      <c r="BE664" s="34">
        <f t="shared" si="665"/>
        <v>-4.1394774241698684E-6</v>
      </c>
      <c r="BF664" s="34">
        <f t="shared" si="666"/>
        <v>-1.6166110534454603E-5</v>
      </c>
      <c r="BG664" s="53">
        <f t="shared" si="667"/>
        <v>6.4379841072197408E-3</v>
      </c>
      <c r="BH664" s="32">
        <v>2.2016185892370643E-5</v>
      </c>
      <c r="BI664" s="33">
        <v>2.227846164970515E-5</v>
      </c>
      <c r="BJ664" s="33"/>
      <c r="BK664" s="33">
        <v>7.3332347020560462E-5</v>
      </c>
      <c r="BL664" s="33">
        <v>5.1356572730920647E-5</v>
      </c>
      <c r="BM664" s="33">
        <v>1.2789022821202423E-5</v>
      </c>
      <c r="BN664" s="33">
        <v>1.5226103143861636E-5</v>
      </c>
      <c r="BO664" s="33">
        <v>2.3198434192517325E-5</v>
      </c>
      <c r="BP664" s="33">
        <v>1.1171801082232591E-5</v>
      </c>
      <c r="BQ664" s="35">
        <v>6.465322018836428E-3</v>
      </c>
      <c r="BR664" s="32">
        <v>-3.2469942850665845E-5</v>
      </c>
      <c r="BS664" s="33">
        <v>-3.2207667093331338E-5</v>
      </c>
      <c r="BT664" s="33"/>
      <c r="BU664" s="33">
        <v>1.8846218277523974E-5</v>
      </c>
      <c r="BV664" s="33">
        <v>-3.1295560121158417E-6</v>
      </c>
      <c r="BW664" s="33">
        <v>-4.1697105921834066E-5</v>
      </c>
      <c r="BX664" s="33">
        <v>-3.9260025599174853E-5</v>
      </c>
      <c r="BY664" s="33">
        <v>-3.1287694550519163E-5</v>
      </c>
      <c r="BZ664" s="33">
        <v>-4.3314327660803897E-5</v>
      </c>
      <c r="CA664" s="35">
        <v>6.4108358900933915E-3</v>
      </c>
      <c r="CB664" s="52">
        <v>-5.3217257243165506E-6</v>
      </c>
      <c r="CC664" s="34">
        <v>-5.0594499669820436E-6</v>
      </c>
      <c r="CD664" s="34"/>
      <c r="CE664" s="34">
        <v>4.5994435403873268E-5</v>
      </c>
      <c r="CF664" s="34">
        <v>2.4018661114233453E-5</v>
      </c>
      <c r="CG664" s="34">
        <v>-1.4548888795484771E-5</v>
      </c>
      <c r="CH664" s="34">
        <v>-1.2111808472825558E-5</v>
      </c>
      <c r="CI664" s="34">
        <v>-4.1394774241698684E-6</v>
      </c>
      <c r="CJ664" s="34">
        <v>-1.6166110534454603E-5</v>
      </c>
      <c r="CK664" s="53">
        <v>6.4379841072197408E-3</v>
      </c>
      <c r="CL664" s="33">
        <v>0</v>
      </c>
      <c r="CM664" s="33">
        <f t="shared" si="624"/>
        <v>2.4065450553683032E-3</v>
      </c>
      <c r="CN664" s="33">
        <f t="shared" si="625"/>
        <v>1.2013456051969129E-3</v>
      </c>
      <c r="CO664" s="33">
        <f t="shared" si="626"/>
        <v>9.8303754645212571E-4</v>
      </c>
      <c r="CP664" s="33">
        <f t="shared" si="627"/>
        <v>1.0282922764952573E-3</v>
      </c>
      <c r="CQ664" s="33"/>
      <c r="CR664" s="33">
        <f t="shared" si="628"/>
        <v>8.9584307883194825E-4</v>
      </c>
      <c r="CS664" s="33">
        <f t="shared" si="629"/>
        <v>2.0252915101954816E-3</v>
      </c>
      <c r="CT664" s="33">
        <f t="shared" si="630"/>
        <v>2.1448476405634409E-3</v>
      </c>
      <c r="CU664" s="33">
        <f t="shared" si="631"/>
        <v>9.4559267113614176E-4</v>
      </c>
      <c r="CV664" s="33">
        <f t="shared" si="632"/>
        <v>5.1912298195544437E-4</v>
      </c>
      <c r="CW664" s="33">
        <f t="shared" si="633"/>
        <v>1.6967583613558546E-3</v>
      </c>
      <c r="CX664" s="35">
        <f t="shared" si="634"/>
        <v>7.0532861801162472E-3</v>
      </c>
    </row>
    <row r="665" spans="1:102" x14ac:dyDescent="0.3">
      <c r="A665" s="21">
        <v>43249</v>
      </c>
      <c r="B665" s="22">
        <v>2689.86</v>
      </c>
      <c r="C665" s="23">
        <v>4726.91</v>
      </c>
      <c r="D665" s="23">
        <v>5285.701</v>
      </c>
      <c r="E665" s="23">
        <f t="shared" si="668"/>
        <v>4691.5723253503802</v>
      </c>
      <c r="F665" s="23">
        <f>VLOOKUP($A665,Data!S$7:T$800,2,0)</f>
        <v>260.500764</v>
      </c>
      <c r="G665" s="23">
        <f>VLOOKUP($A665,Data!V$7:Y$800,4,0)</f>
        <v>25.693746292937355</v>
      </c>
      <c r="H665" s="23" t="e">
        <f>VLOOKUP($A665,Data!P$7:Q$800,2,0)</f>
        <v>#N/A</v>
      </c>
      <c r="I665" s="23">
        <f>VLOOKUP($A665,Data!K$7:N$800,4,0)</f>
        <v>48.949466381220404</v>
      </c>
      <c r="J665" s="23">
        <f>VLOOKUP($A665,Data!AA$7:AB$800,2,0)</f>
        <v>477.00400000000002</v>
      </c>
      <c r="K665" s="23">
        <f>VLOOKUP($A665,Data!AD$7:AE$800,2,0)</f>
        <v>48.188099999999999</v>
      </c>
      <c r="L665" s="23">
        <f>VLOOKUP($A665,Data!AL$7:AO$800,4,0)</f>
        <v>258.10410075123775</v>
      </c>
      <c r="M665" s="23">
        <f>VLOOKUP($A665,Data!AG$7:AJ$800,4,0)</f>
        <v>26.024942054518618</v>
      </c>
      <c r="N665" s="23">
        <f>VLOOKUP($A665,Data!AQ$7:AU$800,5,0)</f>
        <v>26.189026320494982</v>
      </c>
      <c r="O665" s="24">
        <f>VLOOKUP($A665,Data!AQ$7:AW$800,7,0)</f>
        <v>26.146449902748081</v>
      </c>
      <c r="P665" s="32">
        <f t="shared" si="635"/>
        <v>-1.1564198388288038E-2</v>
      </c>
      <c r="Q665" s="33">
        <f t="shared" si="622"/>
        <v>-1.1534753778175477E-2</v>
      </c>
      <c r="R665" s="33">
        <f t="shared" si="623"/>
        <v>-1.1521863695254764E-2</v>
      </c>
      <c r="S665" s="34">
        <f t="shared" si="636"/>
        <v>-1.1528213899209754E-2</v>
      </c>
      <c r="T665" s="33">
        <f t="shared" si="637"/>
        <v>-1.1527547115382397E-2</v>
      </c>
      <c r="U665" s="33">
        <f t="shared" si="610"/>
        <v>-1.1529681920635304E-2</v>
      </c>
      <c r="V665" s="33" t="e">
        <f t="shared" si="611"/>
        <v>#N/A</v>
      </c>
      <c r="W665" s="33">
        <f t="shared" si="612"/>
        <v>-1.1587485515643037E-2</v>
      </c>
      <c r="X665" s="33">
        <f t="shared" si="613"/>
        <v>-1.1529981266888756E-2</v>
      </c>
      <c r="Y665" s="33">
        <f t="shared" si="614"/>
        <v>-1.1530209106834444E-2</v>
      </c>
      <c r="Z665" s="33">
        <f t="shared" si="615"/>
        <v>-1.1512338442601577E-2</v>
      </c>
      <c r="AA665" s="33">
        <f t="shared" si="616"/>
        <v>-1.1503238367994051E-2</v>
      </c>
      <c r="AB665" s="33">
        <f t="shared" si="617"/>
        <v>-1.1497083528460905E-2</v>
      </c>
      <c r="AC665" s="35">
        <f t="shared" si="618"/>
        <v>-1.3620401375449842E-2</v>
      </c>
      <c r="AD665" s="32">
        <f t="shared" si="638"/>
        <v>7.2066627930800209E-6</v>
      </c>
      <c r="AE665" s="33">
        <f t="shared" si="639"/>
        <v>5.0718575401731414E-6</v>
      </c>
      <c r="AF665" s="33" t="e">
        <f t="shared" si="640"/>
        <v>#N/A</v>
      </c>
      <c r="AG665" s="33">
        <f t="shared" si="641"/>
        <v>-5.2731737467559547E-5</v>
      </c>
      <c r="AH665" s="33">
        <f t="shared" si="642"/>
        <v>4.7725112867214037E-6</v>
      </c>
      <c r="AI665" s="33">
        <f t="shared" si="643"/>
        <v>4.5446713410335349E-6</v>
      </c>
      <c r="AJ665" s="33">
        <f t="shared" si="644"/>
        <v>2.2415335573899853E-5</v>
      </c>
      <c r="AK665" s="33">
        <f t="shared" si="645"/>
        <v>3.151541018142634E-5</v>
      </c>
      <c r="AL665" s="33">
        <f t="shared" si="646"/>
        <v>3.7670249714572002E-5</v>
      </c>
      <c r="AM665" s="35">
        <f t="shared" si="647"/>
        <v>-2.0856475972743649E-3</v>
      </c>
      <c r="AN665" s="52">
        <f t="shared" si="648"/>
        <v>-5.6834201276334539E-6</v>
      </c>
      <c r="AO665" s="34">
        <f t="shared" si="649"/>
        <v>-7.8182253805403334E-6</v>
      </c>
      <c r="AP665" s="34" t="e">
        <f t="shared" si="650"/>
        <v>#N/A</v>
      </c>
      <c r="AQ665" s="34">
        <f t="shared" si="651"/>
        <v>-6.5621820388273022E-5</v>
      </c>
      <c r="AR665" s="34">
        <f t="shared" si="652"/>
        <v>-8.1175716339920712E-6</v>
      </c>
      <c r="AS665" s="34">
        <f t="shared" si="653"/>
        <v>-8.34541157967994E-6</v>
      </c>
      <c r="AT665" s="34">
        <f t="shared" si="654"/>
        <v>9.5252526531863779E-6</v>
      </c>
      <c r="AU665" s="34">
        <f t="shared" si="655"/>
        <v>1.8625327260712865E-5</v>
      </c>
      <c r="AV665" s="34">
        <f t="shared" si="656"/>
        <v>2.4780166793858527E-5</v>
      </c>
      <c r="AW665" s="53">
        <f t="shared" si="657"/>
        <v>-2.0985376801950784E-3</v>
      </c>
      <c r="AX665" s="52">
        <f t="shared" si="658"/>
        <v>6.6678382726337304E-7</v>
      </c>
      <c r="AY665" s="34">
        <f t="shared" si="659"/>
        <v>-1.4680214256435065E-6</v>
      </c>
      <c r="AZ665" s="34" t="e">
        <f t="shared" si="660"/>
        <v>#N/A</v>
      </c>
      <c r="BA665" s="34">
        <f t="shared" si="661"/>
        <v>-5.9271616433376195E-5</v>
      </c>
      <c r="BB665" s="34">
        <f t="shared" si="662"/>
        <v>-1.7673676790952442E-6</v>
      </c>
      <c r="BC665" s="34">
        <f t="shared" si="663"/>
        <v>-1.995207624783113E-6</v>
      </c>
      <c r="BD665" s="34">
        <f t="shared" si="664"/>
        <v>1.5875456608083205E-5</v>
      </c>
      <c r="BE665" s="34">
        <f t="shared" si="665"/>
        <v>2.4975531215609692E-5</v>
      </c>
      <c r="BF665" s="34">
        <f t="shared" si="666"/>
        <v>3.1130370748755354E-5</v>
      </c>
      <c r="BG665" s="53">
        <f t="shared" si="667"/>
        <v>-2.0921874762401815E-3</v>
      </c>
      <c r="BH665" s="32">
        <v>7.2066627930800209E-6</v>
      </c>
      <c r="BI665" s="33">
        <v>5.0718575401731414E-6</v>
      </c>
      <c r="BJ665" s="33"/>
      <c r="BK665" s="33">
        <v>-5.2731737467559547E-5</v>
      </c>
      <c r="BL665" s="33">
        <v>4.7725112867214037E-6</v>
      </c>
      <c r="BM665" s="33">
        <v>4.5446713410335349E-6</v>
      </c>
      <c r="BN665" s="33">
        <v>2.2415335573899853E-5</v>
      </c>
      <c r="BO665" s="33">
        <v>3.151541018142634E-5</v>
      </c>
      <c r="BP665" s="33">
        <v>3.7670249714572002E-5</v>
      </c>
      <c r="BQ665" s="35">
        <v>-2.0856475972743649E-3</v>
      </c>
      <c r="BR665" s="32">
        <v>-5.6834201276334539E-6</v>
      </c>
      <c r="BS665" s="33">
        <v>-7.8182253805403334E-6</v>
      </c>
      <c r="BT665" s="33"/>
      <c r="BU665" s="33">
        <v>-6.5621820388273022E-5</v>
      </c>
      <c r="BV665" s="33">
        <v>-8.1175716339920712E-6</v>
      </c>
      <c r="BW665" s="33">
        <v>-8.34541157967994E-6</v>
      </c>
      <c r="BX665" s="33">
        <v>9.5252526531863779E-6</v>
      </c>
      <c r="BY665" s="33">
        <v>1.8625327260712865E-5</v>
      </c>
      <c r="BZ665" s="33">
        <v>2.4780166793858527E-5</v>
      </c>
      <c r="CA665" s="35">
        <v>-2.0985376801950784E-3</v>
      </c>
      <c r="CB665" s="52">
        <v>6.6678382726337304E-7</v>
      </c>
      <c r="CC665" s="34">
        <v>-1.4680214256435065E-6</v>
      </c>
      <c r="CD665" s="34"/>
      <c r="CE665" s="34">
        <v>-5.9271616433376195E-5</v>
      </c>
      <c r="CF665" s="34">
        <v>-1.7673676790952442E-6</v>
      </c>
      <c r="CG665" s="34">
        <v>-1.995207624783113E-6</v>
      </c>
      <c r="CH665" s="34">
        <v>1.5875456608083205E-5</v>
      </c>
      <c r="CI665" s="34">
        <v>2.4975531215609692E-5</v>
      </c>
      <c r="CJ665" s="34">
        <v>3.1130370748755354E-5</v>
      </c>
      <c r="CK665" s="53">
        <v>-2.0921874762401815E-3</v>
      </c>
      <c r="CL665" s="33">
        <v>0</v>
      </c>
      <c r="CM665" s="33">
        <f t="shared" si="624"/>
        <v>2.3526221585303819E-3</v>
      </c>
      <c r="CN665" s="33">
        <f t="shared" si="625"/>
        <v>1.1743220944400168E-3</v>
      </c>
      <c r="CO665" s="33">
        <f t="shared" si="626"/>
        <v>9.6127918968935688E-4</v>
      </c>
      <c r="CP665" s="33">
        <f t="shared" si="627"/>
        <v>1.0062737257392484E-3</v>
      </c>
      <c r="CQ665" s="33"/>
      <c r="CR665" s="33">
        <f t="shared" si="628"/>
        <v>8.233795033396607E-4</v>
      </c>
      <c r="CS665" s="33">
        <f t="shared" si="629"/>
        <v>1.9744849926182084E-3</v>
      </c>
      <c r="CT665" s="33">
        <f t="shared" si="630"/>
        <v>2.1321936033114053E-3</v>
      </c>
      <c r="CU665" s="33">
        <f t="shared" si="631"/>
        <v>9.305453412427056E-4</v>
      </c>
      <c r="CV665" s="33">
        <f t="shared" si="632"/>
        <v>4.9620687443407974E-4</v>
      </c>
      <c r="CW665" s="33">
        <f t="shared" si="633"/>
        <v>1.6857094012761031E-3</v>
      </c>
      <c r="CX665" s="35">
        <f t="shared" si="634"/>
        <v>6.6556650917615201E-4</v>
      </c>
    </row>
    <row r="666" spans="1:102" x14ac:dyDescent="0.3">
      <c r="A666" s="21">
        <v>43245</v>
      </c>
      <c r="B666" s="22">
        <v>2721.33</v>
      </c>
      <c r="C666" s="23">
        <v>4782.07</v>
      </c>
      <c r="D666" s="23">
        <v>5347.3119999999999</v>
      </c>
      <c r="E666" s="23">
        <f t="shared" si="668"/>
        <v>4746.2885550402552</v>
      </c>
      <c r="F666" s="23">
        <f>VLOOKUP($A666,Data!S$7:T$800,2,0)</f>
        <v>263.53871900000001</v>
      </c>
      <c r="G666" s="23">
        <f>VLOOKUP($A666,Data!V$7:Y$800,4,0)</f>
        <v>25.993442416016375</v>
      </c>
      <c r="H666" s="23" t="e">
        <f>VLOOKUP($A666,Data!P$7:Q$800,2,0)</f>
        <v>#N/A</v>
      </c>
      <c r="I666" s="23">
        <f>VLOOKUP($A666,Data!K$7:N$800,4,0)</f>
        <v>49.523317100812669</v>
      </c>
      <c r="J666" s="23">
        <f>VLOOKUP($A666,Data!AA$7:AB$800,2,0)</f>
        <v>482.56799999999998</v>
      </c>
      <c r="K666" s="23">
        <f>VLOOKUP($A666,Data!AD$7:AE$800,2,0)</f>
        <v>48.7502</v>
      </c>
      <c r="L666" s="23">
        <f>VLOOKUP($A666,Data!AL$7:AO$800,4,0)</f>
        <v>261.11008846037117</v>
      </c>
      <c r="M666" s="23">
        <f>VLOOKUP($A666,Data!AG$7:AJ$800,4,0)</f>
        <v>26.327796978870722</v>
      </c>
      <c r="N666" s="23">
        <f>VLOOKUP($A666,Data!AQ$7:AU$800,5,0)</f>
        <v>26.493625748699564</v>
      </c>
      <c r="O666" s="24">
        <f>VLOOKUP($A666,Data!AQ$7:AW$800,7,0)</f>
        <v>26.507492591298327</v>
      </c>
      <c r="P666" s="32">
        <f t="shared" si="635"/>
        <v>-2.357245505469785E-3</v>
      </c>
      <c r="Q666" s="33">
        <f t="shared" si="622"/>
        <v>-2.2762456759677363E-3</v>
      </c>
      <c r="R666" s="33">
        <f t="shared" si="623"/>
        <v>-2.2415136234507083E-3</v>
      </c>
      <c r="S666" s="34">
        <f t="shared" si="636"/>
        <v>-2.2588734057535698E-3</v>
      </c>
      <c r="T666" s="33">
        <f t="shared" si="637"/>
        <v>-2.2642245844863851E-3</v>
      </c>
      <c r="U666" s="33">
        <f t="shared" ref="U666:U729" si="669">G666/IFERROR(G667,IFERROR(G668,G669))-1</f>
        <v>-2.2646353053186186E-3</v>
      </c>
      <c r="V666" s="33" t="e">
        <f t="shared" ref="V666:V729" si="670">H666/IFERROR(H667,IFERROR(H668,H669))-1</f>
        <v>#N/A</v>
      </c>
      <c r="W666" s="33">
        <f t="shared" ref="W666:W729" si="671">I666/IFERROR(I667,IFERROR(I668,I669))-1</f>
        <v>-2.3121387283236983E-3</v>
      </c>
      <c r="X666" s="33">
        <f t="shared" ref="X666:X729" si="672">J666/IFERROR(J667,IFERROR(J668,J669))-1</f>
        <v>-2.2454068404272887E-3</v>
      </c>
      <c r="Y666" s="33">
        <f t="shared" ref="Y666:Y729" si="673">K666/IFERROR(K667,IFERROR(K668,K669))-1</f>
        <v>-2.2615312510873009E-3</v>
      </c>
      <c r="Z666" s="33">
        <f t="shared" ref="Z666:Z729" si="674">L666/IFERROR(L667,IFERROR(L668,L669))-1</f>
        <v>-2.2607109634430467E-3</v>
      </c>
      <c r="AA666" s="33">
        <f t="shared" ref="AA666:AA729" si="675">M666/IFERROR(M667,IFERROR(M668,M669))-1</f>
        <v>-2.2306377364129659E-3</v>
      </c>
      <c r="AB666" s="33">
        <f t="shared" ref="AB666:AB729" si="676">N666/IFERROR(N667,IFERROR(N668,N669))-1</f>
        <v>-2.2672182460521384E-3</v>
      </c>
      <c r="AC666" s="35">
        <f t="shared" ref="AC666:AC729" si="677">O666/IFERROR(O667,IFERROR(O668,O669))-1</f>
        <v>-1.6172661731346238E-3</v>
      </c>
      <c r="AD666" s="32">
        <f t="shared" si="638"/>
        <v>1.202109148135122E-5</v>
      </c>
      <c r="AE666" s="33">
        <f t="shared" si="639"/>
        <v>1.1610370649117741E-5</v>
      </c>
      <c r="AF666" s="33" t="e">
        <f t="shared" si="640"/>
        <v>#N/A</v>
      </c>
      <c r="AG666" s="33">
        <f t="shared" si="641"/>
        <v>-3.5893052355961963E-5</v>
      </c>
      <c r="AH666" s="33">
        <f t="shared" si="642"/>
        <v>3.083883554044764E-5</v>
      </c>
      <c r="AI666" s="33">
        <f t="shared" si="643"/>
        <v>1.4714424880435395E-5</v>
      </c>
      <c r="AJ666" s="33">
        <f t="shared" si="644"/>
        <v>1.5534712524689631E-5</v>
      </c>
      <c r="AK666" s="33">
        <f t="shared" si="645"/>
        <v>4.5607939554770383E-5</v>
      </c>
      <c r="AL666" s="33">
        <f t="shared" si="646"/>
        <v>9.0274299155979065E-6</v>
      </c>
      <c r="AM666" s="35">
        <f t="shared" si="647"/>
        <v>6.5897950283311246E-4</v>
      </c>
      <c r="AN666" s="52">
        <f t="shared" si="648"/>
        <v>-2.2710961035676824E-5</v>
      </c>
      <c r="AO666" s="34">
        <f t="shared" si="649"/>
        <v>-2.3121681867910304E-5</v>
      </c>
      <c r="AP666" s="34" t="e">
        <f t="shared" si="650"/>
        <v>#N/A</v>
      </c>
      <c r="AQ666" s="34">
        <f t="shared" si="651"/>
        <v>-7.0625104872990008E-5</v>
      </c>
      <c r="AR666" s="34">
        <f t="shared" si="652"/>
        <v>-3.8932169765804048E-6</v>
      </c>
      <c r="AS666" s="34">
        <f t="shared" si="653"/>
        <v>-2.001762763659265E-5</v>
      </c>
      <c r="AT666" s="34">
        <f t="shared" si="654"/>
        <v>-1.9197339992338414E-5</v>
      </c>
      <c r="AU666" s="34">
        <f t="shared" si="655"/>
        <v>1.0875887037742338E-5</v>
      </c>
      <c r="AV666" s="34">
        <f t="shared" si="656"/>
        <v>-2.5704622601430138E-5</v>
      </c>
      <c r="AW666" s="53">
        <f t="shared" si="657"/>
        <v>6.2424745031608442E-4</v>
      </c>
      <c r="AX666" s="52">
        <f t="shared" si="658"/>
        <v>-5.351178732793116E-6</v>
      </c>
      <c r="AY666" s="34">
        <f t="shared" si="659"/>
        <v>-5.7618995650265958E-6</v>
      </c>
      <c r="AZ666" s="34" t="e">
        <f t="shared" si="660"/>
        <v>#N/A</v>
      </c>
      <c r="BA666" s="34">
        <f t="shared" si="661"/>
        <v>-5.3265322570106299E-5</v>
      </c>
      <c r="BB666" s="34">
        <f t="shared" si="662"/>
        <v>1.3466565326303304E-5</v>
      </c>
      <c r="BC666" s="34">
        <f t="shared" si="663"/>
        <v>-2.6578453337089414E-6</v>
      </c>
      <c r="BD666" s="34">
        <f t="shared" si="664"/>
        <v>-1.8375576894547052E-6</v>
      </c>
      <c r="BE666" s="34">
        <f t="shared" si="665"/>
        <v>2.8235669340626046E-5</v>
      </c>
      <c r="BF666" s="34">
        <f t="shared" si="666"/>
        <v>-8.3448402985464298E-6</v>
      </c>
      <c r="BG666" s="53">
        <f t="shared" si="667"/>
        <v>6.4160723261896813E-4</v>
      </c>
      <c r="BH666" s="32">
        <v>1.202109148135122E-5</v>
      </c>
      <c r="BI666" s="33">
        <v>1.1610370649117741E-5</v>
      </c>
      <c r="BJ666" s="33"/>
      <c r="BK666" s="33">
        <v>-3.5893052355961963E-5</v>
      </c>
      <c r="BL666" s="33">
        <v>3.083883554044764E-5</v>
      </c>
      <c r="BM666" s="33">
        <v>1.4714424880435395E-5</v>
      </c>
      <c r="BN666" s="33">
        <v>1.5534712524689631E-5</v>
      </c>
      <c r="BO666" s="33">
        <v>4.5607939554770383E-5</v>
      </c>
      <c r="BP666" s="33">
        <v>9.0274299155979065E-6</v>
      </c>
      <c r="BQ666" s="35">
        <v>6.5897950283311246E-4</v>
      </c>
      <c r="BR666" s="32">
        <v>-2.2710961035676824E-5</v>
      </c>
      <c r="BS666" s="33">
        <v>-2.3121681867910304E-5</v>
      </c>
      <c r="BT666" s="33"/>
      <c r="BU666" s="33">
        <v>-7.0625104872990008E-5</v>
      </c>
      <c r="BV666" s="33">
        <v>-3.8932169765804048E-6</v>
      </c>
      <c r="BW666" s="33">
        <v>-2.001762763659265E-5</v>
      </c>
      <c r="BX666" s="33">
        <v>-1.9197339992338414E-5</v>
      </c>
      <c r="BY666" s="33">
        <v>1.0875887037742338E-5</v>
      </c>
      <c r="BZ666" s="33">
        <v>-2.5704622601430138E-5</v>
      </c>
      <c r="CA666" s="35">
        <v>6.2424745031608442E-4</v>
      </c>
      <c r="CB666" s="52">
        <v>-5.351178732793116E-6</v>
      </c>
      <c r="CC666" s="34">
        <v>-5.7618995650265958E-6</v>
      </c>
      <c r="CD666" s="34"/>
      <c r="CE666" s="34">
        <v>-5.3265322570106299E-5</v>
      </c>
      <c r="CF666" s="34">
        <v>1.3466565326303304E-5</v>
      </c>
      <c r="CG666" s="34">
        <v>-2.6578453337089414E-6</v>
      </c>
      <c r="CH666" s="34">
        <v>-1.8375576894547052E-6</v>
      </c>
      <c r="CI666" s="34">
        <v>2.8235669340626046E-5</v>
      </c>
      <c r="CJ666" s="34">
        <v>-8.3448402985464298E-6</v>
      </c>
      <c r="CK666" s="53">
        <v>6.4160723261896813E-4</v>
      </c>
      <c r="CL666" s="33">
        <v>0</v>
      </c>
      <c r="CM666" s="33">
        <f t="shared" ref="CM666:CM681" si="678">(D666/D$767)/($C666/$C$767)-1</f>
        <v>2.3395511477100062E-3</v>
      </c>
      <c r="CN666" s="33">
        <f t="shared" si="625"/>
        <v>1.1676981735733172E-3</v>
      </c>
      <c r="CO666" s="33">
        <f t="shared" si="626"/>
        <v>9.5398147452585569E-4</v>
      </c>
      <c r="CP666" s="33">
        <f t="shared" si="627"/>
        <v>1.0011375460037275E-3</v>
      </c>
      <c r="CQ666" s="33"/>
      <c r="CR666" s="33">
        <f t="shared" si="628"/>
        <v>8.7677335957470071E-4</v>
      </c>
      <c r="CS666" s="33">
        <f t="shared" si="629"/>
        <v>1.9696472793360176E-3</v>
      </c>
      <c r="CT666" s="33">
        <f t="shared" si="630"/>
        <v>2.1275861165654941E-3</v>
      </c>
      <c r="CU666" s="33">
        <f t="shared" si="631"/>
        <v>9.0784784593500589E-4</v>
      </c>
      <c r="CV666" s="33">
        <f t="shared" si="632"/>
        <v>4.6430889604054393E-4</v>
      </c>
      <c r="CW666" s="33">
        <f t="shared" si="633"/>
        <v>1.6475367766133342E-3</v>
      </c>
      <c r="CX666" s="35">
        <f t="shared" si="634"/>
        <v>2.7814210314871524E-3</v>
      </c>
    </row>
    <row r="667" spans="1:102" x14ac:dyDescent="0.3">
      <c r="A667" s="21">
        <v>43244</v>
      </c>
      <c r="B667" s="22">
        <v>2727.76</v>
      </c>
      <c r="C667" s="23">
        <v>4792.9799999999996</v>
      </c>
      <c r="D667" s="23">
        <v>5359.3249999999998</v>
      </c>
      <c r="E667" s="23">
        <f t="shared" si="668"/>
        <v>4757.0340928428413</v>
      </c>
      <c r="F667" s="23">
        <f>VLOOKUP($A667,Data!S$7:T$800,2,0)</f>
        <v>264.13678399999998</v>
      </c>
      <c r="G667" s="23">
        <f>VLOOKUP($A667,Data!V$7:Y$800,4,0)</f>
        <v>26.052441695269238</v>
      </c>
      <c r="H667" s="23" t="e">
        <f>VLOOKUP($A667,Data!P$7:Q$800,2,0)</f>
        <v>#N/A</v>
      </c>
      <c r="I667" s="23">
        <f>VLOOKUP($A667,Data!K$7:N$800,4,0)</f>
        <v>49.638087244731125</v>
      </c>
      <c r="J667" s="23">
        <f>VLOOKUP($A667,Data!AA$7:AB$800,2,0)</f>
        <v>483.654</v>
      </c>
      <c r="K667" s="23">
        <f>VLOOKUP($A667,Data!AD$7:AE$800,2,0)</f>
        <v>48.860700000000001</v>
      </c>
      <c r="L667" s="23">
        <f>VLOOKUP($A667,Data!AL$7:AO$800,4,0)</f>
        <v>261.70172040885137</v>
      </c>
      <c r="M667" s="23">
        <f>VLOOKUP($A667,Data!AG$7:AJ$800,4,0)</f>
        <v>26.386656049592695</v>
      </c>
      <c r="N667" s="23">
        <f>VLOOKUP($A667,Data!AQ$7:AU$800,5,0)</f>
        <v>26.553829074479776</v>
      </c>
      <c r="O667" s="24">
        <f>VLOOKUP($A667,Data!AQ$7:AW$800,7,0)</f>
        <v>26.550431706379175</v>
      </c>
      <c r="P667" s="32">
        <f t="shared" si="635"/>
        <v>-2.0232028068736252E-3</v>
      </c>
      <c r="Q667" s="33">
        <f t="shared" si="622"/>
        <v>-1.9968475212230885E-3</v>
      </c>
      <c r="R667" s="33">
        <f t="shared" si="623"/>
        <v>-1.9858513676657141E-3</v>
      </c>
      <c r="S667" s="34">
        <f t="shared" si="636"/>
        <v>-1.9914540835469009E-3</v>
      </c>
      <c r="T667" s="33">
        <f t="shared" si="637"/>
        <v>-1.9864995172570454E-3</v>
      </c>
      <c r="U667" s="33">
        <f t="shared" si="669"/>
        <v>-1.9868178112452117E-3</v>
      </c>
      <c r="V667" s="33" t="e">
        <f t="shared" si="670"/>
        <v>#N/A</v>
      </c>
      <c r="W667" s="33">
        <f t="shared" si="671"/>
        <v>-1.9230769230769162E-3</v>
      </c>
      <c r="X667" s="33">
        <f t="shared" si="672"/>
        <v>-1.988371862680971E-3</v>
      </c>
      <c r="Y667" s="33">
        <f t="shared" si="673"/>
        <v>-1.9262588091103483E-3</v>
      </c>
      <c r="Z667" s="33">
        <f t="shared" si="674"/>
        <v>-1.9830000426807048E-3</v>
      </c>
      <c r="AA667" s="33">
        <f t="shared" si="675"/>
        <v>-2.0224285875373171E-3</v>
      </c>
      <c r="AB667" s="33">
        <f t="shared" si="676"/>
        <v>-1.9874168763477362E-3</v>
      </c>
      <c r="AC667" s="35">
        <f t="shared" si="677"/>
        <v>-2.1236312255816792E-3</v>
      </c>
      <c r="AD667" s="32">
        <f t="shared" si="638"/>
        <v>1.0348003966043073E-5</v>
      </c>
      <c r="AE667" s="33">
        <f t="shared" si="639"/>
        <v>1.0029709977876777E-5</v>
      </c>
      <c r="AF667" s="33" t="e">
        <f t="shared" si="640"/>
        <v>#N/A</v>
      </c>
      <c r="AG667" s="33">
        <f t="shared" si="641"/>
        <v>7.3770598146172262E-5</v>
      </c>
      <c r="AH667" s="33">
        <f t="shared" si="642"/>
        <v>8.4756585421175146E-6</v>
      </c>
      <c r="AI667" s="33">
        <f t="shared" si="643"/>
        <v>7.0588712112740204E-5</v>
      </c>
      <c r="AJ667" s="33">
        <f t="shared" si="644"/>
        <v>1.3847478542383662E-5</v>
      </c>
      <c r="AK667" s="33">
        <f t="shared" si="645"/>
        <v>-2.5581066314228629E-5</v>
      </c>
      <c r="AL667" s="33">
        <f t="shared" si="646"/>
        <v>9.4306448753522787E-6</v>
      </c>
      <c r="AM667" s="35">
        <f t="shared" si="647"/>
        <v>-1.2678370435859065E-4</v>
      </c>
      <c r="AN667" s="52">
        <f t="shared" si="648"/>
        <v>-6.4814959133130401E-7</v>
      </c>
      <c r="AO667" s="34">
        <f t="shared" si="649"/>
        <v>-9.6644357949760007E-7</v>
      </c>
      <c r="AP667" s="34" t="e">
        <f t="shared" si="650"/>
        <v>#N/A</v>
      </c>
      <c r="AQ667" s="34">
        <f t="shared" si="651"/>
        <v>6.2774444588797884E-5</v>
      </c>
      <c r="AR667" s="34">
        <f t="shared" si="652"/>
        <v>-2.5204950152568628E-6</v>
      </c>
      <c r="AS667" s="34">
        <f t="shared" si="653"/>
        <v>5.9592558555365827E-5</v>
      </c>
      <c r="AT667" s="34">
        <f t="shared" si="654"/>
        <v>2.8513249850092848E-6</v>
      </c>
      <c r="AU667" s="34">
        <f t="shared" si="655"/>
        <v>-3.6577219871603006E-5</v>
      </c>
      <c r="AV667" s="34">
        <f t="shared" si="656"/>
        <v>-1.5655086820220987E-6</v>
      </c>
      <c r="AW667" s="53">
        <f t="shared" si="657"/>
        <v>-1.3777985791596503E-4</v>
      </c>
      <c r="AX667" s="52">
        <f t="shared" si="658"/>
        <v>4.9545662899053156E-6</v>
      </c>
      <c r="AY667" s="34">
        <f t="shared" si="659"/>
        <v>4.6362723017390195E-6</v>
      </c>
      <c r="AZ667" s="34" t="e">
        <f t="shared" si="660"/>
        <v>#N/A</v>
      </c>
      <c r="BA667" s="34">
        <f t="shared" si="661"/>
        <v>6.8377160470034504E-5</v>
      </c>
      <c r="BB667" s="34">
        <f t="shared" si="662"/>
        <v>3.0822208659797568E-6</v>
      </c>
      <c r="BC667" s="34">
        <f t="shared" si="663"/>
        <v>6.5195274436602446E-5</v>
      </c>
      <c r="BD667" s="34">
        <f t="shared" si="664"/>
        <v>8.4540408662459043E-6</v>
      </c>
      <c r="BE667" s="34">
        <f t="shared" si="665"/>
        <v>-3.0974503990366387E-5</v>
      </c>
      <c r="BF667" s="34">
        <f t="shared" si="666"/>
        <v>4.0372071992145209E-6</v>
      </c>
      <c r="BG667" s="53">
        <f t="shared" si="667"/>
        <v>-1.3217714203472841E-4</v>
      </c>
      <c r="BH667" s="32">
        <v>1.0348003966043073E-5</v>
      </c>
      <c r="BI667" s="33">
        <v>1.0029709977876777E-5</v>
      </c>
      <c r="BJ667" s="33"/>
      <c r="BK667" s="33">
        <v>7.3770598146172262E-5</v>
      </c>
      <c r="BL667" s="33">
        <v>8.4756585421175146E-6</v>
      </c>
      <c r="BM667" s="33">
        <v>7.0588712112740204E-5</v>
      </c>
      <c r="BN667" s="33">
        <v>1.3847478542383662E-5</v>
      </c>
      <c r="BO667" s="33">
        <v>-2.5581066314228629E-5</v>
      </c>
      <c r="BP667" s="33">
        <v>9.4306448753522787E-6</v>
      </c>
      <c r="BQ667" s="35">
        <v>-1.2678370435859065E-4</v>
      </c>
      <c r="BR667" s="32">
        <v>-6.4814959133130401E-7</v>
      </c>
      <c r="BS667" s="33">
        <v>-9.6644357949760007E-7</v>
      </c>
      <c r="BT667" s="33"/>
      <c r="BU667" s="33">
        <v>6.2774444588797884E-5</v>
      </c>
      <c r="BV667" s="33">
        <v>-2.5204950152568628E-6</v>
      </c>
      <c r="BW667" s="33">
        <v>5.9592558555365827E-5</v>
      </c>
      <c r="BX667" s="33">
        <v>2.8513249850092848E-6</v>
      </c>
      <c r="BY667" s="33">
        <v>-3.6577219871603006E-5</v>
      </c>
      <c r="BZ667" s="33">
        <v>-1.5655086820220987E-6</v>
      </c>
      <c r="CA667" s="35">
        <v>-1.3777985791596503E-4</v>
      </c>
      <c r="CB667" s="52">
        <v>4.9545662899053156E-6</v>
      </c>
      <c r="CC667" s="34">
        <v>4.6362723017390195E-6</v>
      </c>
      <c r="CD667" s="34"/>
      <c r="CE667" s="34">
        <v>6.8377160470034504E-5</v>
      </c>
      <c r="CF667" s="34">
        <v>3.0822208659797568E-6</v>
      </c>
      <c r="CG667" s="34">
        <v>6.5195274436602446E-5</v>
      </c>
      <c r="CH667" s="34">
        <v>8.4540408662459043E-6</v>
      </c>
      <c r="CI667" s="34">
        <v>-3.0974503990366387E-5</v>
      </c>
      <c r="CJ667" s="34">
        <v>4.0372071992145209E-6</v>
      </c>
      <c r="CK667" s="53">
        <v>-1.3217714203472841E-4</v>
      </c>
      <c r="CL667" s="33">
        <v>0</v>
      </c>
      <c r="CM667" s="33">
        <f t="shared" si="678"/>
        <v>2.3046596279627796E-3</v>
      </c>
      <c r="CN667" s="33">
        <f t="shared" si="625"/>
        <v>1.1502662412625764E-3</v>
      </c>
      <c r="CO667" s="33">
        <f t="shared" si="626"/>
        <v>9.4192160890171905E-4</v>
      </c>
      <c r="CP667" s="33">
        <f t="shared" si="627"/>
        <v>9.8948917245866852E-4</v>
      </c>
      <c r="CQ667" s="33"/>
      <c r="CR667" s="33">
        <f t="shared" si="628"/>
        <v>9.1278113697956798E-4</v>
      </c>
      <c r="CS667" s="33">
        <f t="shared" si="629"/>
        <v>1.9386781639032513E-3</v>
      </c>
      <c r="CT667" s="33">
        <f t="shared" si="630"/>
        <v>2.112806961958924E-3</v>
      </c>
      <c r="CU667" s="33">
        <f t="shared" si="631"/>
        <v>8.9226379922946464E-4</v>
      </c>
      <c r="CV667" s="33">
        <f t="shared" si="632"/>
        <v>4.1857777073972535E-4</v>
      </c>
      <c r="CW667" s="33">
        <f t="shared" si="633"/>
        <v>1.6384739262151893E-3</v>
      </c>
      <c r="CX667" s="35">
        <f t="shared" si="634"/>
        <v>2.1195381884731024E-3</v>
      </c>
    </row>
    <row r="668" spans="1:102" x14ac:dyDescent="0.3">
      <c r="A668" s="21">
        <v>43243</v>
      </c>
      <c r="B668" s="22">
        <v>2733.29</v>
      </c>
      <c r="C668" s="23">
        <v>4802.57</v>
      </c>
      <c r="D668" s="23">
        <v>5369.9889999999996</v>
      </c>
      <c r="E668" s="23">
        <f t="shared" si="668"/>
        <v>4766.5264113290168</v>
      </c>
      <c r="F668" s="23">
        <f>VLOOKUP($A668,Data!S$7:T$800,2,0)</f>
        <v>264.66253599999999</v>
      </c>
      <c r="G668" s="23">
        <f>VLOOKUP($A668,Data!V$7:Y$800,4,0)</f>
        <v>26.10430619576919</v>
      </c>
      <c r="H668" s="23" t="e">
        <f>VLOOKUP($A668,Data!P$7:Q$800,2,0)</f>
        <v>#N/A</v>
      </c>
      <c r="I668" s="23">
        <f>VLOOKUP($A668,Data!K$7:N$800,4,0)</f>
        <v>49.733729031329837</v>
      </c>
      <c r="J668" s="23">
        <f>VLOOKUP($A668,Data!AA$7:AB$800,2,0)</f>
        <v>484.61759999999998</v>
      </c>
      <c r="K668" s="23">
        <f>VLOOKUP($A668,Data!AD$7:AE$800,2,0)</f>
        <v>48.954999999999998</v>
      </c>
      <c r="L668" s="23">
        <f>VLOOKUP($A668,Data!AL$7:AO$800,4,0)</f>
        <v>262.22170606316644</v>
      </c>
      <c r="M668" s="23">
        <f>VLOOKUP($A668,Data!AG$7:AJ$800,4,0)</f>
        <v>26.440129322993702</v>
      </c>
      <c r="N668" s="23">
        <f>VLOOKUP($A668,Data!AQ$7:AU$800,5,0)</f>
        <v>26.606707694375629</v>
      </c>
      <c r="O668" s="24">
        <f>VLOOKUP($A668,Data!AQ$7:AW$800,7,0)</f>
        <v>26.606935024414042</v>
      </c>
      <c r="P668" s="32">
        <f t="shared" si="635"/>
        <v>3.248373977771557E-3</v>
      </c>
      <c r="Q668" s="33">
        <f t="shared" si="622"/>
        <v>3.2672297276123974E-3</v>
      </c>
      <c r="R668" s="33">
        <f t="shared" si="623"/>
        <v>3.2766297159936286E-3</v>
      </c>
      <c r="S668" s="34">
        <f t="shared" si="636"/>
        <v>3.2723913552603181E-3</v>
      </c>
      <c r="T668" s="33">
        <f t="shared" si="637"/>
        <v>3.2638324480995795E-3</v>
      </c>
      <c r="U668" s="33">
        <f t="shared" si="669"/>
        <v>3.2624856310252692E-3</v>
      </c>
      <c r="V668" s="33" t="e">
        <f t="shared" si="670"/>
        <v>#N/A</v>
      </c>
      <c r="W668" s="33">
        <f t="shared" si="671"/>
        <v>3.2799536947714092E-3</v>
      </c>
      <c r="X668" s="33">
        <f t="shared" si="672"/>
        <v>3.2732516072802031E-3</v>
      </c>
      <c r="Y668" s="33">
        <f t="shared" si="673"/>
        <v>3.2893051470965773E-3</v>
      </c>
      <c r="Z668" s="33">
        <f t="shared" si="674"/>
        <v>3.2619818268855294E-3</v>
      </c>
      <c r="AA668" s="33">
        <f t="shared" si="675"/>
        <v>3.1599957672112655E-3</v>
      </c>
      <c r="AB668" s="33">
        <f t="shared" si="676"/>
        <v>3.2786098228529958E-3</v>
      </c>
      <c r="AC668" s="35">
        <f t="shared" si="677"/>
        <v>2.8697986459371716E-3</v>
      </c>
      <c r="AD668" s="32">
        <f t="shared" si="638"/>
        <v>-3.3972795128178745E-6</v>
      </c>
      <c r="AE668" s="33">
        <f t="shared" si="639"/>
        <v>-4.7440965871281549E-6</v>
      </c>
      <c r="AF668" s="33" t="e">
        <f t="shared" si="640"/>
        <v>#N/A</v>
      </c>
      <c r="AG668" s="33">
        <f t="shared" si="641"/>
        <v>1.2723967159011806E-5</v>
      </c>
      <c r="AH668" s="33">
        <f t="shared" si="642"/>
        <v>6.0218796678057629E-6</v>
      </c>
      <c r="AI668" s="33">
        <f t="shared" si="643"/>
        <v>2.2075419484179903E-5</v>
      </c>
      <c r="AJ668" s="33">
        <f t="shared" si="644"/>
        <v>-5.2479007268679823E-6</v>
      </c>
      <c r="AK668" s="33">
        <f t="shared" si="645"/>
        <v>-1.0723396040113187E-4</v>
      </c>
      <c r="AL668" s="33">
        <f t="shared" si="646"/>
        <v>1.1380095240598465E-5</v>
      </c>
      <c r="AM668" s="35">
        <f t="shared" si="647"/>
        <v>-3.9743108167522578E-4</v>
      </c>
      <c r="AN668" s="52">
        <f t="shared" si="648"/>
        <v>-1.2797267894049114E-5</v>
      </c>
      <c r="AO668" s="34">
        <f t="shared" si="649"/>
        <v>-1.4144084968359394E-5</v>
      </c>
      <c r="AP668" s="34" t="e">
        <f t="shared" si="650"/>
        <v>#N/A</v>
      </c>
      <c r="AQ668" s="34">
        <f t="shared" si="651"/>
        <v>3.3239787777805674E-6</v>
      </c>
      <c r="AR668" s="34">
        <f t="shared" si="652"/>
        <v>-3.3781087134254761E-6</v>
      </c>
      <c r="AS668" s="34">
        <f t="shared" si="653"/>
        <v>1.2675431102948664E-5</v>
      </c>
      <c r="AT668" s="34">
        <f t="shared" si="654"/>
        <v>-1.4647889108099221E-5</v>
      </c>
      <c r="AU668" s="34">
        <f t="shared" si="655"/>
        <v>-1.1663394878236311E-4</v>
      </c>
      <c r="AV668" s="34">
        <f t="shared" si="656"/>
        <v>1.9801068593672255E-6</v>
      </c>
      <c r="AW668" s="53">
        <f t="shared" si="657"/>
        <v>-4.0683107005645702E-4</v>
      </c>
      <c r="AX668" s="52">
        <f t="shared" si="658"/>
        <v>-8.5589071607827805E-6</v>
      </c>
      <c r="AY668" s="34">
        <f t="shared" si="659"/>
        <v>-9.9057242350930608E-6</v>
      </c>
      <c r="AZ668" s="34" t="e">
        <f t="shared" si="660"/>
        <v>#N/A</v>
      </c>
      <c r="BA668" s="34">
        <f t="shared" si="661"/>
        <v>7.5623395110469005E-6</v>
      </c>
      <c r="BB668" s="34">
        <f t="shared" si="662"/>
        <v>8.6025201984085697E-7</v>
      </c>
      <c r="BC668" s="34">
        <f t="shared" si="663"/>
        <v>1.6913791836214997E-5</v>
      </c>
      <c r="BD668" s="34">
        <f t="shared" si="664"/>
        <v>-1.0409528374832888E-5</v>
      </c>
      <c r="BE668" s="34">
        <f t="shared" si="665"/>
        <v>-1.1239558804909677E-4</v>
      </c>
      <c r="BF668" s="34">
        <f t="shared" si="666"/>
        <v>6.2184675926335586E-6</v>
      </c>
      <c r="BG668" s="53">
        <f t="shared" si="667"/>
        <v>-4.0259270932319069E-4</v>
      </c>
      <c r="BH668" s="32">
        <v>-3.3972795128178745E-6</v>
      </c>
      <c r="BI668" s="33">
        <v>-4.7440965871281549E-6</v>
      </c>
      <c r="BJ668" s="33"/>
      <c r="BK668" s="33">
        <v>1.2723967159011806E-5</v>
      </c>
      <c r="BL668" s="33">
        <v>6.0218796678057629E-6</v>
      </c>
      <c r="BM668" s="33">
        <v>2.2075419484179903E-5</v>
      </c>
      <c r="BN668" s="33">
        <v>-5.2479007268679823E-6</v>
      </c>
      <c r="BO668" s="33">
        <v>-1.0723396040113187E-4</v>
      </c>
      <c r="BP668" s="33">
        <v>1.1380095240598465E-5</v>
      </c>
      <c r="BQ668" s="35">
        <v>-3.9743108167522578E-4</v>
      </c>
      <c r="BR668" s="32">
        <v>-1.2797267894049114E-5</v>
      </c>
      <c r="BS668" s="33">
        <v>-1.4144084968359394E-5</v>
      </c>
      <c r="BT668" s="33"/>
      <c r="BU668" s="33">
        <v>3.3239787777805674E-6</v>
      </c>
      <c r="BV668" s="33">
        <v>-3.3781087134254761E-6</v>
      </c>
      <c r="BW668" s="33">
        <v>1.2675431102948664E-5</v>
      </c>
      <c r="BX668" s="33">
        <v>-1.4647889108099221E-5</v>
      </c>
      <c r="BY668" s="33">
        <v>-1.1663394878236311E-4</v>
      </c>
      <c r="BZ668" s="33">
        <v>1.9801068593672255E-6</v>
      </c>
      <c r="CA668" s="35">
        <v>-4.0683107005645702E-4</v>
      </c>
      <c r="CB668" s="52">
        <v>-8.5589071607827805E-6</v>
      </c>
      <c r="CC668" s="34">
        <v>-9.9057242350930608E-6</v>
      </c>
      <c r="CD668" s="34"/>
      <c r="CE668" s="34">
        <v>7.5623395110469005E-6</v>
      </c>
      <c r="CF668" s="34">
        <v>8.6025201984085697E-7</v>
      </c>
      <c r="CG668" s="34">
        <v>1.6913791836214997E-5</v>
      </c>
      <c r="CH668" s="34">
        <v>-1.0409528374832888E-5</v>
      </c>
      <c r="CI668" s="34">
        <v>-1.1239558804909677E-4</v>
      </c>
      <c r="CJ668" s="34">
        <v>6.2184675926335586E-6</v>
      </c>
      <c r="CK668" s="53">
        <v>-4.0259270932319069E-4</v>
      </c>
      <c r="CL668" s="33">
        <v>0</v>
      </c>
      <c r="CM668" s="33">
        <f t="shared" si="678"/>
        <v>2.2936162014106642E-3</v>
      </c>
      <c r="CN668" s="33">
        <f t="shared" si="625"/>
        <v>1.1448558251019314E-3</v>
      </c>
      <c r="CO668" s="33">
        <f t="shared" si="626"/>
        <v>9.3154324130506616E-4</v>
      </c>
      <c r="CP668" s="33">
        <f t="shared" si="627"/>
        <v>9.79429551557498E-4</v>
      </c>
      <c r="CQ668" s="33"/>
      <c r="CR668" s="33">
        <f t="shared" si="628"/>
        <v>8.3880093279975476E-4</v>
      </c>
      <c r="CS668" s="33">
        <f t="shared" si="629"/>
        <v>1.9301691547128907E-3</v>
      </c>
      <c r="CT668" s="33">
        <f t="shared" si="630"/>
        <v>2.0419325871350313E-3</v>
      </c>
      <c r="CU668" s="33">
        <f t="shared" si="631"/>
        <v>8.7837642642263347E-4</v>
      </c>
      <c r="CV668" s="33">
        <f t="shared" si="632"/>
        <v>4.4422140714317493E-4</v>
      </c>
      <c r="CW668" s="33">
        <f t="shared" si="633"/>
        <v>1.6290090187573991E-3</v>
      </c>
      <c r="CX668" s="35">
        <f t="shared" si="634"/>
        <v>2.2468610024382052E-3</v>
      </c>
    </row>
    <row r="669" spans="1:102" x14ac:dyDescent="0.3">
      <c r="A669" s="21">
        <v>43242</v>
      </c>
      <c r="B669" s="22">
        <v>2724.44</v>
      </c>
      <c r="C669" s="23">
        <v>4786.93</v>
      </c>
      <c r="D669" s="23">
        <v>5352.451</v>
      </c>
      <c r="E669" s="23">
        <f t="shared" si="668"/>
        <v>4750.9793475829656</v>
      </c>
      <c r="F669" s="23">
        <f>VLOOKUP($A669,Data!S$7:T$800,2,0)</f>
        <v>263.80153200000001</v>
      </c>
      <c r="G669" s="23">
        <f>VLOOKUP($A669,Data!V$7:Y$800,4,0)</f>
        <v>26.019418217706285</v>
      </c>
      <c r="H669" s="23" t="e">
        <f>VLOOKUP($A669,Data!P$7:Q$800,2,0)</f>
        <v>#N/A</v>
      </c>
      <c r="I669" s="23">
        <f>VLOOKUP($A669,Data!K$7:N$800,4,0)</f>
        <v>49.571137994112021</v>
      </c>
      <c r="J669" s="23">
        <f>VLOOKUP($A669,Data!AA$7:AB$800,2,0)</f>
        <v>483.03649999999999</v>
      </c>
      <c r="K669" s="23">
        <f>VLOOKUP($A669,Data!AD$7:AE$800,2,0)</f>
        <v>48.794499999999999</v>
      </c>
      <c r="L669" s="23">
        <f>VLOOKUP($A669,Data!AL$7:AO$800,4,0)</f>
        <v>261.36912472819409</v>
      </c>
      <c r="M669" s="23">
        <f>VLOOKUP($A669,Data!AG$7:AJ$800,4,0)</f>
        <v>26.356841814423071</v>
      </c>
      <c r="N669" s="23">
        <f>VLOOKUP($A669,Data!AQ$7:AU$800,5,0)</f>
        <v>26.519759749561015</v>
      </c>
      <c r="O669" s="24">
        <f>VLOOKUP($A669,Data!AQ$7:AW$800,7,0)</f>
        <v>26.530796979167594</v>
      </c>
      <c r="P669" s="32">
        <f t="shared" si="635"/>
        <v>-3.1357367883761977E-3</v>
      </c>
      <c r="Q669" s="33">
        <f t="shared" si="622"/>
        <v>-3.1216679994667818E-3</v>
      </c>
      <c r="R669" s="33">
        <f t="shared" si="623"/>
        <v>-3.1181594701475968E-3</v>
      </c>
      <c r="S669" s="34">
        <f t="shared" si="636"/>
        <v>-3.1207960678818871E-3</v>
      </c>
      <c r="T669" s="33">
        <f t="shared" si="637"/>
        <v>-3.1198539620636012E-3</v>
      </c>
      <c r="U669" s="33">
        <f t="shared" si="669"/>
        <v>-3.1205053713677655E-3</v>
      </c>
      <c r="V669" s="33" t="e">
        <f t="shared" si="670"/>
        <v>#N/A</v>
      </c>
      <c r="W669" s="33">
        <f t="shared" si="671"/>
        <v>-3.0775149067129304E-3</v>
      </c>
      <c r="X669" s="33">
        <f t="shared" si="672"/>
        <v>-3.120636402623056E-3</v>
      </c>
      <c r="Y669" s="33">
        <f t="shared" si="673"/>
        <v>4.254154335038729E-3</v>
      </c>
      <c r="Z669" s="33">
        <f t="shared" si="674"/>
        <v>-3.124098168847067E-3</v>
      </c>
      <c r="AA669" s="33">
        <f t="shared" si="675"/>
        <v>-3.0920222189079194E-3</v>
      </c>
      <c r="AB669" s="33">
        <f t="shared" si="676"/>
        <v>-3.1130496341643665E-3</v>
      </c>
      <c r="AC669" s="35">
        <f t="shared" si="677"/>
        <v>-6.4186431145825118E-3</v>
      </c>
      <c r="AD669" s="32">
        <f t="shared" si="638"/>
        <v>1.8140374031805351E-6</v>
      </c>
      <c r="AE669" s="33">
        <f t="shared" si="639"/>
        <v>1.1626280990162385E-6</v>
      </c>
      <c r="AF669" s="33" t="e">
        <f t="shared" si="640"/>
        <v>#N/A</v>
      </c>
      <c r="AG669" s="33">
        <f t="shared" si="641"/>
        <v>4.4153092753851375E-5</v>
      </c>
      <c r="AH669" s="33">
        <f t="shared" si="642"/>
        <v>1.0315968437257794E-6</v>
      </c>
      <c r="AI669" s="33">
        <f t="shared" si="643"/>
        <v>-6.7265407182048875E-6</v>
      </c>
      <c r="AJ669" s="33">
        <f t="shared" si="644"/>
        <v>-2.4301693802852853E-6</v>
      </c>
      <c r="AK669" s="33">
        <f t="shared" si="645"/>
        <v>2.9645780558862356E-5</v>
      </c>
      <c r="AL669" s="33">
        <f t="shared" si="646"/>
        <v>8.6183653024152207E-6</v>
      </c>
      <c r="AM669" s="35">
        <f t="shared" si="647"/>
        <v>-3.29697511511573E-3</v>
      </c>
      <c r="AN669" s="52">
        <f t="shared" si="648"/>
        <v>-1.6944919160044591E-6</v>
      </c>
      <c r="AO669" s="34">
        <f t="shared" si="649"/>
        <v>-2.3459012201687557E-6</v>
      </c>
      <c r="AP669" s="34" t="e">
        <f t="shared" si="650"/>
        <v>#N/A</v>
      </c>
      <c r="AQ669" s="34">
        <f t="shared" si="651"/>
        <v>4.0644563434666381E-5</v>
      </c>
      <c r="AR669" s="34">
        <f t="shared" si="652"/>
        <v>-2.4769324754592148E-6</v>
      </c>
      <c r="AS669" s="34">
        <f t="shared" si="653"/>
        <v>-2.1349711745610733E-5</v>
      </c>
      <c r="AT669" s="34">
        <f t="shared" si="654"/>
        <v>-5.9386986994702795E-6</v>
      </c>
      <c r="AU669" s="34">
        <f t="shared" si="655"/>
        <v>2.6137251239677362E-5</v>
      </c>
      <c r="AV669" s="34">
        <f t="shared" si="656"/>
        <v>5.1098359832302265E-6</v>
      </c>
      <c r="AW669" s="53">
        <f t="shared" si="657"/>
        <v>-3.300483644434915E-3</v>
      </c>
      <c r="AX669" s="52">
        <f t="shared" si="658"/>
        <v>9.4210581835785234E-7</v>
      </c>
      <c r="AY669" s="34">
        <f t="shared" si="659"/>
        <v>2.906965141935558E-7</v>
      </c>
      <c r="AZ669" s="34" t="e">
        <f t="shared" si="660"/>
        <v>#N/A</v>
      </c>
      <c r="BA669" s="34">
        <f t="shared" si="661"/>
        <v>4.3281161169028692E-5</v>
      </c>
      <c r="BB669" s="34">
        <f t="shared" si="662"/>
        <v>1.5966525890309669E-7</v>
      </c>
      <c r="BC669" s="34">
        <f t="shared" si="663"/>
        <v>-1.419986682016372E-5</v>
      </c>
      <c r="BD669" s="34">
        <f t="shared" si="664"/>
        <v>-3.302100965107968E-6</v>
      </c>
      <c r="BE669" s="34">
        <f t="shared" si="665"/>
        <v>2.8773848974039673E-5</v>
      </c>
      <c r="BF669" s="34">
        <f t="shared" si="666"/>
        <v>7.746433717592538E-6</v>
      </c>
      <c r="BG669" s="53">
        <f t="shared" si="667"/>
        <v>-3.2978470467005527E-3</v>
      </c>
      <c r="BH669" s="32">
        <v>1.8140374031805351E-6</v>
      </c>
      <c r="BI669" s="33">
        <v>1.1626280990162385E-6</v>
      </c>
      <c r="BJ669" s="33"/>
      <c r="BK669" s="33">
        <v>4.4153092753851375E-5</v>
      </c>
      <c r="BL669" s="33">
        <v>1.0315968437257794E-6</v>
      </c>
      <c r="BM669" s="33">
        <v>-6.7265407182048875E-6</v>
      </c>
      <c r="BN669" s="33">
        <v>-2.4301693802852853E-6</v>
      </c>
      <c r="BO669" s="33">
        <v>2.9645780558862356E-5</v>
      </c>
      <c r="BP669" s="33">
        <v>8.6183653024152207E-6</v>
      </c>
      <c r="BQ669" s="35">
        <v>-3.29697511511573E-3</v>
      </c>
      <c r="BR669" s="32">
        <v>-1.6944919160044591E-6</v>
      </c>
      <c r="BS669" s="33">
        <v>-2.3459012201687557E-6</v>
      </c>
      <c r="BT669" s="33"/>
      <c r="BU669" s="33">
        <v>4.0644563434666381E-5</v>
      </c>
      <c r="BV669" s="33">
        <v>-2.4769324754592148E-6</v>
      </c>
      <c r="BW669" s="33">
        <v>-2.1349711745610733E-5</v>
      </c>
      <c r="BX669" s="33">
        <v>-5.9386986994702795E-6</v>
      </c>
      <c r="BY669" s="33">
        <v>2.6137251239677362E-5</v>
      </c>
      <c r="BZ669" s="33">
        <v>5.1098359832302265E-6</v>
      </c>
      <c r="CA669" s="35">
        <v>-3.300483644434915E-3</v>
      </c>
      <c r="CB669" s="52">
        <v>9.4210581835785234E-7</v>
      </c>
      <c r="CC669" s="34">
        <v>2.906965141935558E-7</v>
      </c>
      <c r="CD669" s="34"/>
      <c r="CE669" s="34">
        <v>4.3281161169028692E-5</v>
      </c>
      <c r="CF669" s="34">
        <v>1.5966525890309669E-7</v>
      </c>
      <c r="CG669" s="34">
        <v>-1.419986682016372E-5</v>
      </c>
      <c r="CH669" s="34">
        <v>-3.302100965107968E-6</v>
      </c>
      <c r="CI669" s="34">
        <v>2.8773848974039673E-5</v>
      </c>
      <c r="CJ669" s="34">
        <v>7.746433717592538E-6</v>
      </c>
      <c r="CK669" s="53">
        <v>-3.2978470467005527E-3</v>
      </c>
      <c r="CL669" s="33">
        <v>0</v>
      </c>
      <c r="CM669" s="33">
        <f t="shared" si="678"/>
        <v>2.2842254231667525E-3</v>
      </c>
      <c r="CN669" s="33">
        <f t="shared" si="625"/>
        <v>1.139705143181402E-3</v>
      </c>
      <c r="CO669" s="33">
        <f t="shared" si="626"/>
        <v>9.3493262315602621E-4</v>
      </c>
      <c r="CP669" s="33">
        <f t="shared" si="627"/>
        <v>9.8416285232705292E-4</v>
      </c>
      <c r="CQ669" s="33"/>
      <c r="CR669" s="33">
        <f t="shared" si="628"/>
        <v>8.2610792524184795E-4</v>
      </c>
      <c r="CS669" s="33">
        <f t="shared" si="629"/>
        <v>1.9241553365385577E-3</v>
      </c>
      <c r="CT669" s="33">
        <f t="shared" si="630"/>
        <v>2.0198846136452175E-3</v>
      </c>
      <c r="CU669" s="33">
        <f t="shared" si="631"/>
        <v>8.8361185889618277E-4</v>
      </c>
      <c r="CV669" s="33">
        <f t="shared" si="632"/>
        <v>5.5116506166941193E-4</v>
      </c>
      <c r="CW669" s="33">
        <f t="shared" si="633"/>
        <v>1.6176476347837809E-3</v>
      </c>
      <c r="CX669" s="35">
        <f t="shared" si="634"/>
        <v>2.6440452177884932E-3</v>
      </c>
    </row>
    <row r="670" spans="1:102" x14ac:dyDescent="0.3">
      <c r="A670" s="21">
        <v>43241</v>
      </c>
      <c r="B670" s="22">
        <v>2733.01</v>
      </c>
      <c r="C670" s="23">
        <v>4801.92</v>
      </c>
      <c r="D670" s="23">
        <v>5369.1930000000002</v>
      </c>
      <c r="E670" s="23">
        <f t="shared" si="668"/>
        <v>4765.8526016422757</v>
      </c>
      <c r="F670" s="23">
        <f>VLOOKUP($A670,Data!S$7:T$800,2,0)</f>
        <v>264.62713000000002</v>
      </c>
      <c r="G670" s="23">
        <f>VLOOKUP($A670,Data!V$7:Y$800,4,0)</f>
        <v>26.100866110601768</v>
      </c>
      <c r="H670" s="23" t="e">
        <f>VLOOKUP($A670,Data!P$7:Q$800,2,0)</f>
        <v>#N/A</v>
      </c>
      <c r="I670" s="23">
        <f>VLOOKUP($A670,Data!K$7:N$800,4,0)</f>
        <v>49.724164852669965</v>
      </c>
      <c r="J670" s="23">
        <f>VLOOKUP($A670,Data!AA$7:AB$800,2,0)</f>
        <v>484.54860000000002</v>
      </c>
      <c r="K670" s="23" t="e">
        <f>VLOOKUP($A670,Data!AD$7:AE$800,2,0)</f>
        <v>#N/A</v>
      </c>
      <c r="L670" s="23">
        <f>VLOOKUP($A670,Data!AL$7:AO$800,4,0)</f>
        <v>262.18822648645369</v>
      </c>
      <c r="M670" s="23">
        <f>VLOOKUP($A670,Data!AG$7:AJ$800,4,0)</f>
        <v>26.438590523759142</v>
      </c>
      <c r="N670" s="23">
        <f>VLOOKUP($A670,Data!AQ$7:AU$800,5,0)</f>
        <v>26.602574885576388</v>
      </c>
      <c r="O670" s="24">
        <f>VLOOKUP($A670,Data!AQ$7:AW$800,7,0)</f>
        <v>26.702188799449463</v>
      </c>
      <c r="P670" s="32">
        <f t="shared" si="635"/>
        <v>7.386738519040259E-3</v>
      </c>
      <c r="Q670" s="33">
        <f t="shared" si="622"/>
        <v>7.4056669086270954E-3</v>
      </c>
      <c r="R670" s="33">
        <f t="shared" si="623"/>
        <v>7.4167902516932838E-3</v>
      </c>
      <c r="S670" s="34">
        <f t="shared" si="636"/>
        <v>7.4122824917953302E-3</v>
      </c>
      <c r="T670" s="33">
        <f t="shared" si="637"/>
        <v>7.4060278473453423E-3</v>
      </c>
      <c r="U670" s="33">
        <f t="shared" si="669"/>
        <v>7.4057380985805832E-3</v>
      </c>
      <c r="V670" s="33" t="e">
        <f t="shared" si="670"/>
        <v>#N/A</v>
      </c>
      <c r="W670" s="33">
        <f t="shared" si="671"/>
        <v>7.3629141639217632E-3</v>
      </c>
      <c r="X670" s="33">
        <f t="shared" si="672"/>
        <v>7.4116856766663908E-3</v>
      </c>
      <c r="Y670" s="33" t="e">
        <f t="shared" si="673"/>
        <v>#N/A</v>
      </c>
      <c r="Z670" s="33">
        <f t="shared" si="674"/>
        <v>7.3825814153150038E-3</v>
      </c>
      <c r="AA670" s="33">
        <f t="shared" si="675"/>
        <v>7.3988024127644714E-3</v>
      </c>
      <c r="AB670" s="33">
        <f t="shared" si="676"/>
        <v>7.431928829692902E-3</v>
      </c>
      <c r="AC670" s="35">
        <f t="shared" si="677"/>
        <v>1.1393324838055552E-2</v>
      </c>
      <c r="AD670" s="32">
        <f t="shared" si="638"/>
        <v>3.6093871824682822E-7</v>
      </c>
      <c r="AE670" s="33">
        <f t="shared" si="639"/>
        <v>7.1189953487760249E-8</v>
      </c>
      <c r="AF670" s="33" t="e">
        <f t="shared" si="640"/>
        <v>#N/A</v>
      </c>
      <c r="AG670" s="33">
        <f t="shared" si="641"/>
        <v>-4.2752744705332191E-5</v>
      </c>
      <c r="AH670" s="33">
        <f t="shared" si="642"/>
        <v>6.0187680392953524E-6</v>
      </c>
      <c r="AI670" s="33" t="e">
        <f t="shared" si="643"/>
        <v>#N/A</v>
      </c>
      <c r="AJ670" s="33">
        <f t="shared" si="644"/>
        <v>-2.3085493312091643E-5</v>
      </c>
      <c r="AK670" s="33">
        <f t="shared" si="645"/>
        <v>-6.8644958626240538E-6</v>
      </c>
      <c r="AL670" s="33">
        <f t="shared" si="646"/>
        <v>2.6261921065806604E-5</v>
      </c>
      <c r="AM670" s="35">
        <f t="shared" si="647"/>
        <v>3.9876579294284564E-3</v>
      </c>
      <c r="AN670" s="52">
        <f t="shared" si="648"/>
        <v>-1.0762404347941512E-5</v>
      </c>
      <c r="AO670" s="34">
        <f t="shared" si="649"/>
        <v>-1.105215311270058E-5</v>
      </c>
      <c r="AP670" s="34" t="e">
        <f t="shared" si="650"/>
        <v>#N/A</v>
      </c>
      <c r="AQ670" s="34">
        <f t="shared" si="651"/>
        <v>-5.3876087771520531E-5</v>
      </c>
      <c r="AR670" s="34">
        <f t="shared" si="652"/>
        <v>-5.1045750268929879E-6</v>
      </c>
      <c r="AS670" s="34" t="e">
        <f t="shared" si="653"/>
        <v>#N/A</v>
      </c>
      <c r="AT670" s="34">
        <f t="shared" si="654"/>
        <v>-3.4208836378279983E-5</v>
      </c>
      <c r="AU670" s="34">
        <f t="shared" si="655"/>
        <v>-1.7987838928812394E-5</v>
      </c>
      <c r="AV670" s="34">
        <f t="shared" si="656"/>
        <v>1.5138577999618263E-5</v>
      </c>
      <c r="AW670" s="53">
        <f t="shared" si="657"/>
        <v>3.9765345863622681E-3</v>
      </c>
      <c r="AX670" s="52">
        <f t="shared" si="658"/>
        <v>-6.2546444499211873E-6</v>
      </c>
      <c r="AY670" s="34">
        <f t="shared" si="659"/>
        <v>-6.5443932146802553E-6</v>
      </c>
      <c r="AZ670" s="34" t="e">
        <f t="shared" si="660"/>
        <v>#N/A</v>
      </c>
      <c r="BA670" s="34">
        <f t="shared" si="661"/>
        <v>-4.9368327873500206E-5</v>
      </c>
      <c r="BB670" s="34">
        <f t="shared" si="662"/>
        <v>-5.9681512887266308E-7</v>
      </c>
      <c r="BC670" s="34" t="e">
        <f t="shared" si="663"/>
        <v>#N/A</v>
      </c>
      <c r="BD670" s="34">
        <f t="shared" si="664"/>
        <v>-2.9701076480259658E-5</v>
      </c>
      <c r="BE670" s="34">
        <f t="shared" si="665"/>
        <v>-1.3480079030792069E-5</v>
      </c>
      <c r="BF670" s="34">
        <f t="shared" si="666"/>
        <v>1.9646337897638588E-5</v>
      </c>
      <c r="BG670" s="53">
        <f t="shared" si="667"/>
        <v>3.9810423462602884E-3</v>
      </c>
      <c r="BH670" s="32">
        <v>3.6093871824682822E-7</v>
      </c>
      <c r="BI670" s="33">
        <v>7.1189953487760249E-8</v>
      </c>
      <c r="BJ670" s="33"/>
      <c r="BK670" s="33">
        <v>-4.2752744705332191E-5</v>
      </c>
      <c r="BL670" s="33">
        <v>6.0187680392953524E-6</v>
      </c>
      <c r="BM670" s="33"/>
      <c r="BN670" s="33">
        <v>-2.3085493312091643E-5</v>
      </c>
      <c r="BO670" s="33">
        <v>-6.8644958626240538E-6</v>
      </c>
      <c r="BP670" s="33">
        <v>2.6261921065806604E-5</v>
      </c>
      <c r="BQ670" s="35">
        <v>3.9876579294284564E-3</v>
      </c>
      <c r="BR670" s="32">
        <v>-1.0762404347941512E-5</v>
      </c>
      <c r="BS670" s="33">
        <v>-1.105215311270058E-5</v>
      </c>
      <c r="BT670" s="33"/>
      <c r="BU670" s="33">
        <v>-5.3876087771520531E-5</v>
      </c>
      <c r="BV670" s="33">
        <v>-5.1045750268929879E-6</v>
      </c>
      <c r="BW670" s="33"/>
      <c r="BX670" s="33">
        <v>-3.4208836378279983E-5</v>
      </c>
      <c r="BY670" s="33">
        <v>-1.7987838928812394E-5</v>
      </c>
      <c r="BZ670" s="33">
        <v>1.5138577999618263E-5</v>
      </c>
      <c r="CA670" s="35">
        <v>3.9765345863622681E-3</v>
      </c>
      <c r="CB670" s="52">
        <v>-6.2546444499211873E-6</v>
      </c>
      <c r="CC670" s="34">
        <v>-6.5443932146802553E-6</v>
      </c>
      <c r="CD670" s="34"/>
      <c r="CE670" s="34">
        <v>-4.9368327873500206E-5</v>
      </c>
      <c r="CF670" s="34">
        <v>-5.9681512887266308E-7</v>
      </c>
      <c r="CG670" s="34"/>
      <c r="CH670" s="34">
        <v>-2.9701076480259658E-5</v>
      </c>
      <c r="CI670" s="34">
        <v>-1.3480079030792069E-5</v>
      </c>
      <c r="CJ670" s="34">
        <v>1.9646337897638588E-5</v>
      </c>
      <c r="CK670" s="53">
        <v>3.9810423462602884E-3</v>
      </c>
      <c r="CL670" s="33">
        <v>0</v>
      </c>
      <c r="CM670" s="33">
        <f t="shared" si="678"/>
        <v>2.2806978801337419E-3</v>
      </c>
      <c r="CN670" s="33">
        <f t="shared" si="625"/>
        <v>1.1388294851011338E-3</v>
      </c>
      <c r="CO670" s="33">
        <f t="shared" si="626"/>
        <v>9.3311120719818952E-4</v>
      </c>
      <c r="CP670" s="33">
        <f t="shared" si="627"/>
        <v>9.8299543708701975E-4</v>
      </c>
      <c r="CQ670" s="33"/>
      <c r="CR670" s="33">
        <f t="shared" si="628"/>
        <v>7.8178194339817431E-4</v>
      </c>
      <c r="CS670" s="33">
        <f t="shared" si="629"/>
        <v>1.9231185192121192E-3</v>
      </c>
      <c r="CT670" s="33" t="e">
        <f t="shared" si="630"/>
        <v>#N/A</v>
      </c>
      <c r="CU670" s="33">
        <f t="shared" si="631"/>
        <v>8.8605179821277247E-4</v>
      </c>
      <c r="CV670" s="33">
        <f t="shared" si="632"/>
        <v>5.2141094098989704E-4</v>
      </c>
      <c r="CW670" s="33">
        <f t="shared" si="633"/>
        <v>1.6089883712859798E-3</v>
      </c>
      <c r="CX670" s="35">
        <f t="shared" si="634"/>
        <v>5.9710928153444698E-3</v>
      </c>
    </row>
    <row r="671" spans="1:102" x14ac:dyDescent="0.3">
      <c r="A671" s="21">
        <v>43238</v>
      </c>
      <c r="B671" s="22">
        <v>2712.97</v>
      </c>
      <c r="C671" s="23">
        <v>4766.62</v>
      </c>
      <c r="D671" s="23">
        <v>5329.6639999999998</v>
      </c>
      <c r="E671" s="23">
        <f t="shared" si="668"/>
        <v>4730.7866744031789</v>
      </c>
      <c r="F671" s="23">
        <f>VLOOKUP($A671,Data!S$7:T$800,2,0)</f>
        <v>262.68170199999997</v>
      </c>
      <c r="G671" s="23">
        <f>VLOOKUP($A671,Data!V$7:Y$800,4,0)</f>
        <v>25.908990909527301</v>
      </c>
      <c r="H671" s="23" t="e">
        <f>VLOOKUP($A671,Data!P$7:Q$800,2,0)</f>
        <v>#N/A</v>
      </c>
      <c r="I671" s="23">
        <f>VLOOKUP($A671,Data!K$7:N$800,4,0)</f>
        <v>49.360726063594861</v>
      </c>
      <c r="J671" s="23">
        <f>VLOOKUP($A671,Data!AA$7:AB$800,2,0)</f>
        <v>480.9837</v>
      </c>
      <c r="K671" s="23">
        <f>VLOOKUP($A671,Data!AD$7:AE$800,2,0)</f>
        <v>48.587800000000001</v>
      </c>
      <c r="L671" s="23">
        <f>VLOOKUP($A671,Data!AL$7:AO$800,4,0)</f>
        <v>260.26678575094496</v>
      </c>
      <c r="M671" s="23">
        <f>VLOOKUP($A671,Data!AG$7:AJ$800,4,0)</f>
        <v>26.244413295347933</v>
      </c>
      <c r="N671" s="23">
        <f>VLOOKUP($A671,Data!AQ$7:AU$800,5,0)</f>
        <v>26.406324957836009</v>
      </c>
      <c r="O671" s="24">
        <f>VLOOKUP($A671,Data!AQ$7:AW$800,7,0)</f>
        <v>26.401389196161663</v>
      </c>
      <c r="P671" s="32">
        <f t="shared" si="635"/>
        <v>-2.6322271362031469E-3</v>
      </c>
      <c r="Q671" s="33">
        <f t="shared" si="622"/>
        <v>-2.5738032860981308E-3</v>
      </c>
      <c r="R671" s="33">
        <f t="shared" si="623"/>
        <v>-2.5503009287722866E-3</v>
      </c>
      <c r="S671" s="34">
        <f t="shared" si="636"/>
        <v>-2.5625898598869157E-3</v>
      </c>
      <c r="T671" s="33">
        <f t="shared" si="637"/>
        <v>-2.5629235546403839E-3</v>
      </c>
      <c r="U671" s="33">
        <f t="shared" si="669"/>
        <v>-2.5627771324281401E-3</v>
      </c>
      <c r="V671" s="33" t="e">
        <f t="shared" si="670"/>
        <v>#N/A</v>
      </c>
      <c r="W671" s="33">
        <f t="shared" si="671"/>
        <v>-2.5125628140704181E-3</v>
      </c>
      <c r="X671" s="33">
        <f t="shared" si="672"/>
        <v>-2.5540458795065835E-3</v>
      </c>
      <c r="Y671" s="33">
        <f t="shared" si="673"/>
        <v>-2.5578702753302762E-3</v>
      </c>
      <c r="Z671" s="33">
        <f t="shared" si="674"/>
        <v>-2.5763483305055734E-3</v>
      </c>
      <c r="AA671" s="33">
        <f t="shared" si="675"/>
        <v>-2.5367722314824093E-3</v>
      </c>
      <c r="AB671" s="33">
        <f t="shared" si="676"/>
        <v>-2.5625424043191902E-3</v>
      </c>
      <c r="AC671" s="35">
        <f t="shared" si="677"/>
        <v>-3.0026251844358365E-3</v>
      </c>
      <c r="AD671" s="32">
        <f t="shared" si="638"/>
        <v>1.08797314577469E-5</v>
      </c>
      <c r="AE671" s="33">
        <f t="shared" si="639"/>
        <v>1.1026153669990713E-5</v>
      </c>
      <c r="AF671" s="33" t="e">
        <f t="shared" si="640"/>
        <v>#N/A</v>
      </c>
      <c r="AG671" s="33">
        <f t="shared" si="641"/>
        <v>6.1240472027712656E-5</v>
      </c>
      <c r="AH671" s="33">
        <f t="shared" si="642"/>
        <v>1.9757406591547344E-5</v>
      </c>
      <c r="AI671" s="33">
        <f t="shared" si="643"/>
        <v>1.5933010767854583E-5</v>
      </c>
      <c r="AJ671" s="33">
        <f t="shared" si="644"/>
        <v>-2.5450444074426315E-6</v>
      </c>
      <c r="AK671" s="33">
        <f t="shared" si="645"/>
        <v>3.7031054615721537E-5</v>
      </c>
      <c r="AL671" s="33">
        <f t="shared" si="646"/>
        <v>1.1260881778940579E-5</v>
      </c>
      <c r="AM671" s="35">
        <f t="shared" si="647"/>
        <v>-4.2882189833770568E-4</v>
      </c>
      <c r="AN671" s="52">
        <f t="shared" si="648"/>
        <v>-1.2622625868097259E-5</v>
      </c>
      <c r="AO671" s="34">
        <f t="shared" si="649"/>
        <v>-1.2476203655853446E-5</v>
      </c>
      <c r="AP671" s="34" t="e">
        <f t="shared" si="650"/>
        <v>#N/A</v>
      </c>
      <c r="AQ671" s="34">
        <f t="shared" si="651"/>
        <v>3.7738114701868497E-5</v>
      </c>
      <c r="AR671" s="34">
        <f t="shared" si="652"/>
        <v>-3.7449507342968147E-6</v>
      </c>
      <c r="AS671" s="34">
        <f t="shared" si="653"/>
        <v>-7.5693465579895758E-6</v>
      </c>
      <c r="AT671" s="34">
        <f t="shared" si="654"/>
        <v>-2.604740173328679E-5</v>
      </c>
      <c r="AU671" s="34">
        <f t="shared" si="655"/>
        <v>1.3528697289877378E-5</v>
      </c>
      <c r="AV671" s="34">
        <f t="shared" si="656"/>
        <v>-1.224147554690358E-5</v>
      </c>
      <c r="AW671" s="53">
        <f t="shared" si="657"/>
        <v>-4.5232425566354983E-4</v>
      </c>
      <c r="AX671" s="52">
        <f t="shared" si="658"/>
        <v>-3.3369475349598332E-7</v>
      </c>
      <c r="AY671" s="34">
        <f t="shared" si="659"/>
        <v>-1.872725412521703E-7</v>
      </c>
      <c r="AZ671" s="34" t="e">
        <f t="shared" si="660"/>
        <v>#N/A</v>
      </c>
      <c r="BA671" s="34">
        <f t="shared" si="661"/>
        <v>5.0027045816469773E-5</v>
      </c>
      <c r="BB671" s="34">
        <f t="shared" si="662"/>
        <v>8.5439803803044612E-6</v>
      </c>
      <c r="BC671" s="34">
        <f t="shared" si="663"/>
        <v>4.7195845566117001E-6</v>
      </c>
      <c r="BD671" s="34">
        <f t="shared" si="664"/>
        <v>-1.3758470618685514E-5</v>
      </c>
      <c r="BE671" s="34">
        <f t="shared" si="665"/>
        <v>2.5817628404478654E-5</v>
      </c>
      <c r="BF671" s="34">
        <f t="shared" si="666"/>
        <v>4.745556769769621E-8</v>
      </c>
      <c r="BG671" s="53">
        <f t="shared" si="667"/>
        <v>-4.4003532454894856E-4</v>
      </c>
      <c r="BH671" s="32">
        <v>1.08797314577469E-5</v>
      </c>
      <c r="BI671" s="33">
        <v>1.1026153669990713E-5</v>
      </c>
      <c r="BJ671" s="33"/>
      <c r="BK671" s="33">
        <v>6.1240472027712656E-5</v>
      </c>
      <c r="BL671" s="33">
        <v>1.9757406591547344E-5</v>
      </c>
      <c r="BM671" s="33">
        <v>1.5933010767854583E-5</v>
      </c>
      <c r="BN671" s="33">
        <v>-2.5450444074426315E-6</v>
      </c>
      <c r="BO671" s="33">
        <v>3.7031054615721537E-5</v>
      </c>
      <c r="BP671" s="33">
        <v>1.1260881778940579E-5</v>
      </c>
      <c r="BQ671" s="35">
        <v>-4.2882189833770568E-4</v>
      </c>
      <c r="BR671" s="32">
        <v>-1.2622625868097259E-5</v>
      </c>
      <c r="BS671" s="33">
        <v>-1.2476203655853446E-5</v>
      </c>
      <c r="BT671" s="33"/>
      <c r="BU671" s="33">
        <v>3.7738114701868497E-5</v>
      </c>
      <c r="BV671" s="33">
        <v>-3.7449507342968147E-6</v>
      </c>
      <c r="BW671" s="33">
        <v>-7.5693465579895758E-6</v>
      </c>
      <c r="BX671" s="33">
        <v>-2.604740173328679E-5</v>
      </c>
      <c r="BY671" s="33">
        <v>1.3528697289877378E-5</v>
      </c>
      <c r="BZ671" s="33">
        <v>-1.224147554690358E-5</v>
      </c>
      <c r="CA671" s="35">
        <v>-4.5232425566354983E-4</v>
      </c>
      <c r="CB671" s="52">
        <v>-3.3369475349598332E-7</v>
      </c>
      <c r="CC671" s="34">
        <v>-1.872725412521703E-7</v>
      </c>
      <c r="CD671" s="34"/>
      <c r="CE671" s="34">
        <v>5.0027045816469773E-5</v>
      </c>
      <c r="CF671" s="34">
        <v>8.5439803803044612E-6</v>
      </c>
      <c r="CG671" s="34">
        <v>4.7195845566117001E-6</v>
      </c>
      <c r="CH671" s="34">
        <v>-1.3758470618685514E-5</v>
      </c>
      <c r="CI671" s="34">
        <v>2.5817628404478654E-5</v>
      </c>
      <c r="CJ671" s="34">
        <v>4.745556769769621E-8</v>
      </c>
      <c r="CK671" s="53">
        <v>-4.4003532454894856E-4</v>
      </c>
      <c r="CL671" s="33">
        <v>0</v>
      </c>
      <c r="CM671" s="33">
        <f t="shared" si="678"/>
        <v>2.2696312469798752E-3</v>
      </c>
      <c r="CN671" s="33">
        <f t="shared" si="625"/>
        <v>1.1322550991181846E-3</v>
      </c>
      <c r="CO671" s="33">
        <f t="shared" si="626"/>
        <v>9.3275258763081403E-4</v>
      </c>
      <c r="CP671" s="33">
        <f t="shared" si="627"/>
        <v>9.8292470100691531E-4</v>
      </c>
      <c r="CQ671" s="33"/>
      <c r="CR671" s="33">
        <f t="shared" si="628"/>
        <v>8.2425538313657398E-4</v>
      </c>
      <c r="CS671" s="33">
        <f t="shared" si="629"/>
        <v>1.9171325425462182E-3</v>
      </c>
      <c r="CT671" s="33">
        <f t="shared" si="630"/>
        <v>2.0265961891217099E-3</v>
      </c>
      <c r="CU671" s="33">
        <f t="shared" si="631"/>
        <v>9.0898841502662364E-4</v>
      </c>
      <c r="CV671" s="33">
        <f t="shared" si="632"/>
        <v>5.2822857375800503E-4</v>
      </c>
      <c r="CW671" s="33">
        <f t="shared" si="633"/>
        <v>1.5828782437046218E-3</v>
      </c>
      <c r="CX671" s="35">
        <f t="shared" si="634"/>
        <v>2.0048133209813468E-3</v>
      </c>
    </row>
    <row r="672" spans="1:102" x14ac:dyDescent="0.3">
      <c r="A672" s="21">
        <v>43237</v>
      </c>
      <c r="B672" s="22">
        <v>2720.13</v>
      </c>
      <c r="C672" s="23">
        <v>4778.92</v>
      </c>
      <c r="D672" s="23">
        <v>5343.2910000000002</v>
      </c>
      <c r="E672" s="23">
        <f t="shared" si="668"/>
        <v>4742.9408866252879</v>
      </c>
      <c r="F672" s="23">
        <f>VLOOKUP($A672,Data!S$7:T$800,2,0)</f>
        <v>263.35666500000002</v>
      </c>
      <c r="G672" s="23">
        <f>VLOOKUP($A672,Data!V$7:Y$800,4,0)</f>
        <v>25.975560481932401</v>
      </c>
      <c r="H672" s="23" t="e">
        <f>VLOOKUP($A672,Data!P$7:Q$800,2,0)</f>
        <v>#N/A</v>
      </c>
      <c r="I672" s="23">
        <f>VLOOKUP($A672,Data!K$7:N$800,4,0)</f>
        <v>49.485060386173188</v>
      </c>
      <c r="J672" s="23">
        <f>VLOOKUP($A672,Data!AA$7:AB$800,2,0)</f>
        <v>482.21530000000001</v>
      </c>
      <c r="K672" s="23">
        <f>VLOOKUP($A672,Data!AD$7:AE$800,2,0)</f>
        <v>48.712400000000002</v>
      </c>
      <c r="L672" s="23">
        <f>VLOOKUP($A672,Data!AL$7:AO$800,4,0)</f>
        <v>260.93905565133599</v>
      </c>
      <c r="M672" s="23">
        <f>VLOOKUP($A672,Data!AG$7:AJ$800,4,0)</f>
        <v>26.311158712147034</v>
      </c>
      <c r="N672" s="23">
        <f>VLOOKUP($A672,Data!AQ$7:AU$800,5,0)</f>
        <v>26.474166131166115</v>
      </c>
      <c r="O672" s="24">
        <f>VLOOKUP($A672,Data!AQ$7:AW$800,7,0)</f>
        <v>26.480901417664906</v>
      </c>
      <c r="P672" s="32">
        <f t="shared" si="635"/>
        <v>-8.5584361202728498E-4</v>
      </c>
      <c r="Q672" s="33">
        <f t="shared" si="622"/>
        <v>-6.5453100657675289E-4</v>
      </c>
      <c r="R672" s="33">
        <f t="shared" si="623"/>
        <v>-5.6805343779886552E-4</v>
      </c>
      <c r="S672" s="34">
        <f t="shared" si="636"/>
        <v>-6.1122196393312842E-4</v>
      </c>
      <c r="T672" s="33">
        <f t="shared" si="637"/>
        <v>-6.1434383391190117E-4</v>
      </c>
      <c r="U672" s="33">
        <f t="shared" si="669"/>
        <v>-6.1489012204085647E-4</v>
      </c>
      <c r="V672" s="33" t="e">
        <f t="shared" si="670"/>
        <v>#N/A</v>
      </c>
      <c r="W672" s="33">
        <f t="shared" si="671"/>
        <v>-7.7249903437615064E-4</v>
      </c>
      <c r="X672" s="33">
        <f t="shared" si="672"/>
        <v>-5.7058106416985055E-4</v>
      </c>
      <c r="Y672" s="33">
        <f t="shared" si="673"/>
        <v>-5.8472453319491358E-4</v>
      </c>
      <c r="Z672" s="33">
        <f t="shared" si="674"/>
        <v>-6.0193402905628357E-4</v>
      </c>
      <c r="AA672" s="33">
        <f t="shared" si="675"/>
        <v>-6.3926707117045733E-4</v>
      </c>
      <c r="AB672" s="33">
        <f t="shared" si="676"/>
        <v>-6.454920751579607E-4</v>
      </c>
      <c r="AC672" s="35">
        <f t="shared" si="677"/>
        <v>-2.532334374997669E-3</v>
      </c>
      <c r="AD672" s="32">
        <f t="shared" si="638"/>
        <v>4.0187172664851722E-5</v>
      </c>
      <c r="AE672" s="33">
        <f t="shared" si="639"/>
        <v>3.9640884535896426E-5</v>
      </c>
      <c r="AF672" s="33" t="e">
        <f t="shared" si="640"/>
        <v>#N/A</v>
      </c>
      <c r="AG672" s="33">
        <f t="shared" si="641"/>
        <v>-1.1796802779939775E-4</v>
      </c>
      <c r="AH672" s="33">
        <f t="shared" si="642"/>
        <v>8.3949942406902345E-5</v>
      </c>
      <c r="AI672" s="33">
        <f t="shared" si="643"/>
        <v>6.9806473381839318E-5</v>
      </c>
      <c r="AJ672" s="33">
        <f t="shared" si="644"/>
        <v>5.2596977520469324E-5</v>
      </c>
      <c r="AK672" s="33">
        <f t="shared" si="645"/>
        <v>1.5263935406295559E-5</v>
      </c>
      <c r="AL672" s="33">
        <f t="shared" si="646"/>
        <v>9.0389314187921954E-6</v>
      </c>
      <c r="AM672" s="35">
        <f t="shared" si="647"/>
        <v>-1.8778033684209161E-3</v>
      </c>
      <c r="AN672" s="52">
        <f t="shared" si="648"/>
        <v>-4.6290396113035648E-5</v>
      </c>
      <c r="AO672" s="34">
        <f t="shared" si="649"/>
        <v>-4.6836684241990945E-5</v>
      </c>
      <c r="AP672" s="34" t="e">
        <f t="shared" si="650"/>
        <v>#N/A</v>
      </c>
      <c r="AQ672" s="34">
        <f t="shared" si="651"/>
        <v>-2.0444559657728512E-4</v>
      </c>
      <c r="AR672" s="34">
        <f t="shared" si="652"/>
        <v>-2.5276263709850255E-6</v>
      </c>
      <c r="AS672" s="34">
        <f t="shared" si="653"/>
        <v>-1.6671095396048052E-5</v>
      </c>
      <c r="AT672" s="34">
        <f t="shared" si="654"/>
        <v>-3.3880591257418047E-5</v>
      </c>
      <c r="AU672" s="34">
        <f t="shared" si="655"/>
        <v>-7.1213633371591811E-5</v>
      </c>
      <c r="AV672" s="34">
        <f t="shared" si="656"/>
        <v>-7.7438637359095175E-5</v>
      </c>
      <c r="AW672" s="53">
        <f t="shared" si="657"/>
        <v>-1.9642809371988035E-3</v>
      </c>
      <c r="AX672" s="52">
        <f t="shared" si="658"/>
        <v>-3.1218699788615467E-6</v>
      </c>
      <c r="AY672" s="34">
        <f t="shared" si="659"/>
        <v>-3.6681581078168435E-6</v>
      </c>
      <c r="AZ672" s="34" t="e">
        <f t="shared" si="660"/>
        <v>#N/A</v>
      </c>
      <c r="BA672" s="34">
        <f t="shared" si="661"/>
        <v>-1.6127707044311101E-4</v>
      </c>
      <c r="BB672" s="34">
        <f t="shared" si="662"/>
        <v>4.0640899763189076E-5</v>
      </c>
      <c r="BC672" s="34">
        <f t="shared" si="663"/>
        <v>2.6497430738126049E-5</v>
      </c>
      <c r="BD672" s="34">
        <f t="shared" si="664"/>
        <v>9.2879348767560543E-6</v>
      </c>
      <c r="BE672" s="34">
        <f t="shared" si="665"/>
        <v>-2.804510723741771E-5</v>
      </c>
      <c r="BF672" s="34">
        <f t="shared" si="666"/>
        <v>-3.4270111224921074E-5</v>
      </c>
      <c r="BG672" s="53">
        <f t="shared" si="667"/>
        <v>-1.9211124110646294E-3</v>
      </c>
      <c r="BH672" s="32">
        <v>4.0187172664851722E-5</v>
      </c>
      <c r="BI672" s="33">
        <v>3.9640884535896426E-5</v>
      </c>
      <c r="BJ672" s="33"/>
      <c r="BK672" s="33">
        <v>-1.1796802779939775E-4</v>
      </c>
      <c r="BL672" s="33">
        <v>8.3949942406902345E-5</v>
      </c>
      <c r="BM672" s="33">
        <v>6.9806473381839318E-5</v>
      </c>
      <c r="BN672" s="33">
        <v>5.2596977520469324E-5</v>
      </c>
      <c r="BO672" s="33">
        <v>1.5263935406295559E-5</v>
      </c>
      <c r="BP672" s="33">
        <v>9.0389314187921954E-6</v>
      </c>
      <c r="BQ672" s="35">
        <v>-1.8778033684209161E-3</v>
      </c>
      <c r="BR672" s="32">
        <v>-4.6290396113035648E-5</v>
      </c>
      <c r="BS672" s="33">
        <v>-4.6836684241990945E-5</v>
      </c>
      <c r="BT672" s="33"/>
      <c r="BU672" s="33">
        <v>-2.0444559657728512E-4</v>
      </c>
      <c r="BV672" s="33">
        <v>-2.5276263709850255E-6</v>
      </c>
      <c r="BW672" s="33">
        <v>-1.6671095396048052E-5</v>
      </c>
      <c r="BX672" s="33">
        <v>-3.3880591257418047E-5</v>
      </c>
      <c r="BY672" s="33">
        <v>-7.1213633371591811E-5</v>
      </c>
      <c r="BZ672" s="33">
        <v>-7.7438637359095175E-5</v>
      </c>
      <c r="CA672" s="35">
        <v>-1.9642809371988035E-3</v>
      </c>
      <c r="CB672" s="52">
        <v>-3.1218699788615467E-6</v>
      </c>
      <c r="CC672" s="34">
        <v>-3.6681581078168435E-6</v>
      </c>
      <c r="CD672" s="34"/>
      <c r="CE672" s="34">
        <v>-1.6127707044311101E-4</v>
      </c>
      <c r="CF672" s="34">
        <v>4.0640899763189076E-5</v>
      </c>
      <c r="CG672" s="34">
        <v>2.6497430738126049E-5</v>
      </c>
      <c r="CH672" s="34">
        <v>9.2879348767560543E-6</v>
      </c>
      <c r="CI672" s="34">
        <v>-2.804510723741771E-5</v>
      </c>
      <c r="CJ672" s="34">
        <v>-3.4270111224921074E-5</v>
      </c>
      <c r="CK672" s="53">
        <v>-1.9211124110646294E-3</v>
      </c>
      <c r="CL672" s="33">
        <v>0</v>
      </c>
      <c r="CM672" s="33">
        <f t="shared" si="678"/>
        <v>2.2460153202494837E-3</v>
      </c>
      <c r="CN672" s="33">
        <f t="shared" si="625"/>
        <v>1.1210001345900444E-3</v>
      </c>
      <c r="CO672" s="33">
        <f t="shared" si="626"/>
        <v>9.2183472643192488E-4</v>
      </c>
      <c r="CP672" s="33">
        <f t="shared" si="627"/>
        <v>9.7185935143340174E-4</v>
      </c>
      <c r="CQ672" s="33"/>
      <c r="CR672" s="33">
        <f t="shared" si="628"/>
        <v>7.6281004805589525E-4</v>
      </c>
      <c r="CS672" s="33">
        <f t="shared" si="629"/>
        <v>1.8972865708655196E-3</v>
      </c>
      <c r="CT672" s="33">
        <f t="shared" si="630"/>
        <v>2.0105899466831278E-3</v>
      </c>
      <c r="CU672" s="33">
        <f t="shared" si="631"/>
        <v>9.1154235268309236E-4</v>
      </c>
      <c r="CV672" s="33">
        <f t="shared" si="632"/>
        <v>4.9108373027384467E-4</v>
      </c>
      <c r="CW672" s="33">
        <f t="shared" si="633"/>
        <v>1.5715705609045116E-3</v>
      </c>
      <c r="CX672" s="35">
        <f t="shared" si="634"/>
        <v>2.4357889855575188E-3</v>
      </c>
    </row>
    <row r="673" spans="1:102" x14ac:dyDescent="0.3">
      <c r="A673" s="21">
        <v>43236</v>
      </c>
      <c r="B673" s="22">
        <v>2722.46</v>
      </c>
      <c r="C673" s="23">
        <v>4782.05</v>
      </c>
      <c r="D673" s="23">
        <v>5346.3280000000004</v>
      </c>
      <c r="E673" s="23">
        <f t="shared" si="668"/>
        <v>4745.8416492786755</v>
      </c>
      <c r="F673" s="23">
        <f>VLOOKUP($A673,Data!S$7:T$800,2,0)</f>
        <v>263.51855599999999</v>
      </c>
      <c r="G673" s="23">
        <f>VLOOKUP($A673,Data!V$7:Y$800,4,0)</f>
        <v>25.991542424625909</v>
      </c>
      <c r="H673" s="23" t="e">
        <f>VLOOKUP($A673,Data!P$7:Q$800,2,0)</f>
        <v>#N/A</v>
      </c>
      <c r="I673" s="23">
        <f>VLOOKUP($A673,Data!K$7:N$800,4,0)</f>
        <v>49.523317100812669</v>
      </c>
      <c r="J673" s="23">
        <f>VLOOKUP($A673,Data!AA$7:AB$800,2,0)</f>
        <v>482.49059999999997</v>
      </c>
      <c r="K673" s="23">
        <f>VLOOKUP($A673,Data!AD$7:AE$800,2,0)</f>
        <v>48.740900000000003</v>
      </c>
      <c r="L673" s="23">
        <f>VLOOKUP($A673,Data!AL$7:AO$800,4,0)</f>
        <v>261.09621835001877</v>
      </c>
      <c r="M673" s="23">
        <f>VLOOKUP($A673,Data!AG$7:AJ$800,4,0)</f>
        <v>26.327989328775047</v>
      </c>
      <c r="N673" s="23">
        <f>VLOOKUP($A673,Data!AQ$7:AU$800,5,0)</f>
        <v>26.491266033451609</v>
      </c>
      <c r="O673" s="24">
        <f>VLOOKUP($A673,Data!AQ$7:AW$800,7,0)</f>
        <v>26.54813016026165</v>
      </c>
      <c r="P673" s="32">
        <f t="shared" si="635"/>
        <v>4.060558004020054E-3</v>
      </c>
      <c r="Q673" s="33">
        <f t="shared" si="622"/>
        <v>4.2568115284622454E-3</v>
      </c>
      <c r="R673" s="33">
        <f t="shared" si="623"/>
        <v>4.3383401894412366E-3</v>
      </c>
      <c r="S673" s="34">
        <f t="shared" si="636"/>
        <v>4.2966728616280593E-3</v>
      </c>
      <c r="T673" s="33">
        <f t="shared" si="637"/>
        <v>4.2997045375390286E-3</v>
      </c>
      <c r="U673" s="33">
        <f t="shared" si="669"/>
        <v>4.2966504773915837E-3</v>
      </c>
      <c r="V673" s="33" t="e">
        <f t="shared" si="670"/>
        <v>#N/A</v>
      </c>
      <c r="W673" s="33">
        <f t="shared" si="671"/>
        <v>4.4616876818623918E-3</v>
      </c>
      <c r="X673" s="33">
        <f t="shared" si="672"/>
        <v>4.3350651945845975E-3</v>
      </c>
      <c r="Y673" s="33">
        <f t="shared" si="673"/>
        <v>4.2712677402871879E-3</v>
      </c>
      <c r="Z673" s="33">
        <f t="shared" si="674"/>
        <v>4.2904858724137629E-3</v>
      </c>
      <c r="AA673" s="33">
        <f t="shared" si="675"/>
        <v>4.3107243484385993E-3</v>
      </c>
      <c r="AB673" s="33">
        <f t="shared" si="676"/>
        <v>4.2680847935221422E-3</v>
      </c>
      <c r="AC673" s="35">
        <f t="shared" si="677"/>
        <v>8.4556439455498733E-3</v>
      </c>
      <c r="AD673" s="32">
        <f t="shared" si="638"/>
        <v>4.2893009076783173E-5</v>
      </c>
      <c r="AE673" s="33">
        <f t="shared" si="639"/>
        <v>3.9838948929338258E-5</v>
      </c>
      <c r="AF673" s="33" t="e">
        <f t="shared" si="640"/>
        <v>#N/A</v>
      </c>
      <c r="AG673" s="33">
        <f t="shared" si="641"/>
        <v>2.0487615340014642E-4</v>
      </c>
      <c r="AH673" s="33">
        <f t="shared" si="642"/>
        <v>7.8253666122352072E-5</v>
      </c>
      <c r="AI673" s="33">
        <f t="shared" si="643"/>
        <v>1.44562118249425E-5</v>
      </c>
      <c r="AJ673" s="33">
        <f t="shared" si="644"/>
        <v>3.3674343951517471E-5</v>
      </c>
      <c r="AK673" s="33">
        <f t="shared" si="645"/>
        <v>5.3912819976353887E-5</v>
      </c>
      <c r="AL673" s="33">
        <f t="shared" si="646"/>
        <v>1.1273265059896787E-5</v>
      </c>
      <c r="AM673" s="35">
        <f t="shared" si="647"/>
        <v>4.1988324170876279E-3</v>
      </c>
      <c r="AN673" s="52">
        <f t="shared" si="648"/>
        <v>-3.8635651902207968E-5</v>
      </c>
      <c r="AO673" s="34">
        <f t="shared" si="649"/>
        <v>-4.1689712049652883E-5</v>
      </c>
      <c r="AP673" s="34" t="e">
        <f t="shared" si="650"/>
        <v>#N/A</v>
      </c>
      <c r="AQ673" s="34">
        <f t="shared" si="651"/>
        <v>1.2334749242115528E-4</v>
      </c>
      <c r="AR673" s="34">
        <f t="shared" si="652"/>
        <v>-3.2749948566390685E-6</v>
      </c>
      <c r="AS673" s="34">
        <f t="shared" si="653"/>
        <v>-6.7072449154048641E-5</v>
      </c>
      <c r="AT673" s="34">
        <f t="shared" si="654"/>
        <v>-4.785431702747367E-5</v>
      </c>
      <c r="AU673" s="34">
        <f t="shared" si="655"/>
        <v>-2.7615841002637254E-5</v>
      </c>
      <c r="AV673" s="34">
        <f t="shared" si="656"/>
        <v>-7.0255395919094354E-5</v>
      </c>
      <c r="AW673" s="53">
        <f t="shared" si="657"/>
        <v>4.1173037561086367E-3</v>
      </c>
      <c r="AX673" s="52">
        <f t="shared" si="658"/>
        <v>3.0316759109805247E-6</v>
      </c>
      <c r="AY673" s="34">
        <f t="shared" si="659"/>
        <v>-2.2384236464390028E-8</v>
      </c>
      <c r="AZ673" s="34" t="e">
        <f t="shared" si="660"/>
        <v>#N/A</v>
      </c>
      <c r="BA673" s="34">
        <f t="shared" si="661"/>
        <v>1.6501482023434377E-4</v>
      </c>
      <c r="BB673" s="34">
        <f t="shared" si="662"/>
        <v>3.8392332956549424E-5</v>
      </c>
      <c r="BC673" s="34">
        <f t="shared" si="663"/>
        <v>-2.5405121340860148E-5</v>
      </c>
      <c r="BD673" s="34">
        <f t="shared" si="664"/>
        <v>-6.1869892142851768E-6</v>
      </c>
      <c r="BE673" s="34">
        <f t="shared" si="665"/>
        <v>1.4051486810551239E-5</v>
      </c>
      <c r="BF673" s="34">
        <f t="shared" si="666"/>
        <v>-2.8588068105905862E-5</v>
      </c>
      <c r="BG673" s="53">
        <f t="shared" si="667"/>
        <v>4.1589710839218252E-3</v>
      </c>
      <c r="BH673" s="32">
        <v>4.2893009076783173E-5</v>
      </c>
      <c r="BI673" s="33">
        <v>3.9838948929338258E-5</v>
      </c>
      <c r="BJ673" s="33"/>
      <c r="BK673" s="33">
        <v>2.0487615340014642E-4</v>
      </c>
      <c r="BL673" s="33">
        <v>7.8253666122352072E-5</v>
      </c>
      <c r="BM673" s="33">
        <v>1.44562118249425E-5</v>
      </c>
      <c r="BN673" s="33">
        <v>3.3674343951517471E-5</v>
      </c>
      <c r="BO673" s="33">
        <v>5.3912819976353887E-5</v>
      </c>
      <c r="BP673" s="33">
        <v>1.1273265059896787E-5</v>
      </c>
      <c r="BQ673" s="35">
        <v>4.1988324170876279E-3</v>
      </c>
      <c r="BR673" s="32">
        <v>-3.8635651902207968E-5</v>
      </c>
      <c r="BS673" s="33">
        <v>-4.1689712049652883E-5</v>
      </c>
      <c r="BT673" s="33"/>
      <c r="BU673" s="33">
        <v>1.2334749242115528E-4</v>
      </c>
      <c r="BV673" s="33">
        <v>-3.2749948566390685E-6</v>
      </c>
      <c r="BW673" s="33">
        <v>-6.7072449154048641E-5</v>
      </c>
      <c r="BX673" s="33">
        <v>-4.785431702747367E-5</v>
      </c>
      <c r="BY673" s="33">
        <v>-2.7615841002637254E-5</v>
      </c>
      <c r="BZ673" s="33">
        <v>-7.0255395919094354E-5</v>
      </c>
      <c r="CA673" s="35">
        <v>4.1173037561086367E-3</v>
      </c>
      <c r="CB673" s="52">
        <v>3.0316759109805247E-6</v>
      </c>
      <c r="CC673" s="34">
        <v>-2.2384236464390028E-8</v>
      </c>
      <c r="CD673" s="34"/>
      <c r="CE673" s="34">
        <v>1.6501482023434377E-4</v>
      </c>
      <c r="CF673" s="34">
        <v>3.8392332956549424E-5</v>
      </c>
      <c r="CG673" s="34">
        <v>-2.5405121340860148E-5</v>
      </c>
      <c r="CH673" s="34">
        <v>-6.1869892142851768E-6</v>
      </c>
      <c r="CI673" s="34">
        <v>1.4051486810551239E-5</v>
      </c>
      <c r="CJ673" s="34">
        <v>-2.8588068105905862E-5</v>
      </c>
      <c r="CK673" s="53">
        <v>4.1589710839218252E-3</v>
      </c>
      <c r="CL673" s="33">
        <v>0</v>
      </c>
      <c r="CM673" s="33">
        <f t="shared" si="678"/>
        <v>2.1592942593304798E-3</v>
      </c>
      <c r="CN673" s="33">
        <f t="shared" si="625"/>
        <v>1.0776160251833033E-3</v>
      </c>
      <c r="CO673" s="33">
        <f t="shared" si="626"/>
        <v>8.8158578114438946E-4</v>
      </c>
      <c r="CP673" s="33">
        <f t="shared" si="627"/>
        <v>9.3215552804437607E-4</v>
      </c>
      <c r="CQ673" s="33"/>
      <c r="CR673" s="33">
        <f t="shared" si="628"/>
        <v>8.8095933326104436E-4</v>
      </c>
      <c r="CS673" s="33">
        <f t="shared" si="629"/>
        <v>1.8131293328338405E-3</v>
      </c>
      <c r="CT673" s="33">
        <f t="shared" si="630"/>
        <v>1.9406021975538756E-3</v>
      </c>
      <c r="CU673" s="33">
        <f t="shared" si="631"/>
        <v>8.5886572293403241E-4</v>
      </c>
      <c r="CV673" s="33">
        <f t="shared" si="632"/>
        <v>4.7580253022894148E-4</v>
      </c>
      <c r="CW673" s="33">
        <f t="shared" si="633"/>
        <v>1.5625115766646491E-3</v>
      </c>
      <c r="CX673" s="35">
        <f t="shared" si="634"/>
        <v>4.3229451972863764E-3</v>
      </c>
    </row>
    <row r="674" spans="1:102" x14ac:dyDescent="0.3">
      <c r="A674" s="21">
        <v>43235</v>
      </c>
      <c r="B674" s="22">
        <v>2711.45</v>
      </c>
      <c r="C674" s="23">
        <v>4761.78</v>
      </c>
      <c r="D674" s="23">
        <v>5323.2340000000004</v>
      </c>
      <c r="E674" s="23">
        <f t="shared" si="668"/>
        <v>4725.5375602867871</v>
      </c>
      <c r="F674" s="23">
        <f>VLOOKUP($A674,Data!S$7:T$800,2,0)</f>
        <v>262.390355</v>
      </c>
      <c r="G674" s="23">
        <f>VLOOKUP($A674,Data!V$7:Y$800,4,0)</f>
        <v>25.880343633796695</v>
      </c>
      <c r="H674" s="23" t="e">
        <f>VLOOKUP($A674,Data!P$7:Q$800,2,0)</f>
        <v>#N/A</v>
      </c>
      <c r="I674" s="23">
        <f>VLOOKUP($A674,Data!K$7:N$800,4,0)</f>
        <v>49.303340991635629</v>
      </c>
      <c r="J674" s="23">
        <f>VLOOKUP($A674,Data!AA$7:AB$800,2,0)</f>
        <v>480.40800000000002</v>
      </c>
      <c r="K674" s="23">
        <f>VLOOKUP($A674,Data!AD$7:AE$800,2,0)</f>
        <v>48.5336</v>
      </c>
      <c r="L674" s="23">
        <f>VLOOKUP($A674,Data!AL$7:AO$800,4,0)</f>
        <v>259.98077450988495</v>
      </c>
      <c r="M674" s="23">
        <f>VLOOKUP($A674,Data!AG$7:AJ$800,4,0)</f>
        <v>26.21498375998695</v>
      </c>
      <c r="N674" s="23">
        <f>VLOOKUP($A674,Data!AQ$7:AU$800,5,0)</f>
        <v>26.378679592210901</v>
      </c>
      <c r="O674" s="24">
        <f>VLOOKUP($A674,Data!AQ$7:AW$800,7,0)</f>
        <v>26.32553084476076</v>
      </c>
      <c r="P674" s="32">
        <f t="shared" si="635"/>
        <v>-6.8421650251088151E-3</v>
      </c>
      <c r="Q674" s="33">
        <f t="shared" si="622"/>
        <v>-6.8120572997054651E-3</v>
      </c>
      <c r="R674" s="33">
        <f t="shared" si="623"/>
        <v>-6.7966972544163395E-3</v>
      </c>
      <c r="S674" s="34">
        <f t="shared" si="636"/>
        <v>-6.8035174200202107E-3</v>
      </c>
      <c r="T674" s="33">
        <f t="shared" si="637"/>
        <v>-6.8097127996528117E-3</v>
      </c>
      <c r="U674" s="33">
        <f t="shared" si="669"/>
        <v>-6.8093377352907991E-3</v>
      </c>
      <c r="V674" s="33" t="e">
        <f t="shared" si="670"/>
        <v>#N/A</v>
      </c>
      <c r="W674" s="33">
        <f t="shared" si="671"/>
        <v>-6.9350799460604629E-3</v>
      </c>
      <c r="X674" s="33">
        <f t="shared" si="672"/>
        <v>-6.7995060543080132E-3</v>
      </c>
      <c r="Y674" s="33">
        <f t="shared" si="673"/>
        <v>-6.7961780962924045E-3</v>
      </c>
      <c r="Z674" s="33">
        <f t="shared" si="674"/>
        <v>-6.7850905610610246E-3</v>
      </c>
      <c r="AA674" s="33">
        <f t="shared" si="675"/>
        <v>-6.8209642628112022E-3</v>
      </c>
      <c r="AB674" s="33">
        <f t="shared" si="676"/>
        <v>-6.802404890503988E-3</v>
      </c>
      <c r="AC674" s="35">
        <f t="shared" si="677"/>
        <v>-5.3463285485652046E-3</v>
      </c>
      <c r="AD674" s="32">
        <f t="shared" si="638"/>
        <v>2.3445000526534088E-6</v>
      </c>
      <c r="AE674" s="33">
        <f t="shared" si="639"/>
        <v>2.7195644146660314E-6</v>
      </c>
      <c r="AF674" s="33" t="e">
        <f t="shared" si="640"/>
        <v>#N/A</v>
      </c>
      <c r="AG674" s="33">
        <f t="shared" si="641"/>
        <v>-1.2302264635499771E-4</v>
      </c>
      <c r="AH674" s="33">
        <f t="shared" si="642"/>
        <v>1.2551245397451893E-5</v>
      </c>
      <c r="AI674" s="33">
        <f t="shared" si="643"/>
        <v>1.5879203413060594E-5</v>
      </c>
      <c r="AJ674" s="33">
        <f t="shared" si="644"/>
        <v>2.6966738644440547E-5</v>
      </c>
      <c r="AK674" s="33">
        <f t="shared" si="645"/>
        <v>-8.9069631057370202E-6</v>
      </c>
      <c r="AL674" s="33">
        <f t="shared" si="646"/>
        <v>9.6524092014771412E-6</v>
      </c>
      <c r="AM674" s="35">
        <f t="shared" si="647"/>
        <v>1.4657287511402606E-3</v>
      </c>
      <c r="AN674" s="52">
        <f t="shared" si="648"/>
        <v>-1.3015545236472192E-5</v>
      </c>
      <c r="AO674" s="34">
        <f t="shared" si="649"/>
        <v>-1.264048087445957E-5</v>
      </c>
      <c r="AP674" s="34" t="e">
        <f t="shared" si="650"/>
        <v>#N/A</v>
      </c>
      <c r="AQ674" s="34">
        <f t="shared" si="651"/>
        <v>-1.3838269164412331E-4</v>
      </c>
      <c r="AR674" s="34">
        <f t="shared" si="652"/>
        <v>-2.8087998916737078E-6</v>
      </c>
      <c r="AS674" s="34">
        <f t="shared" si="653"/>
        <v>5.1915812393499294E-7</v>
      </c>
      <c r="AT674" s="34">
        <f t="shared" si="654"/>
        <v>1.1606693355314945E-5</v>
      </c>
      <c r="AU674" s="34">
        <f t="shared" si="655"/>
        <v>-2.4267008394862621E-5</v>
      </c>
      <c r="AV674" s="34">
        <f t="shared" si="656"/>
        <v>-5.70763608764846E-6</v>
      </c>
      <c r="AW674" s="53">
        <f t="shared" si="657"/>
        <v>1.450368705851135E-3</v>
      </c>
      <c r="AX674" s="52">
        <f t="shared" si="658"/>
        <v>-6.1953796327562927E-6</v>
      </c>
      <c r="AY674" s="34">
        <f t="shared" si="659"/>
        <v>-5.8203152707436701E-6</v>
      </c>
      <c r="AZ674" s="34" t="e">
        <f t="shared" si="660"/>
        <v>#N/A</v>
      </c>
      <c r="BA674" s="34">
        <f t="shared" si="661"/>
        <v>-1.3156252604040741E-4</v>
      </c>
      <c r="BB674" s="34">
        <f t="shared" si="662"/>
        <v>4.0113657120421919E-6</v>
      </c>
      <c r="BC674" s="34">
        <f t="shared" si="663"/>
        <v>7.3393237276508927E-6</v>
      </c>
      <c r="BD674" s="34">
        <f t="shared" si="664"/>
        <v>1.8426858959030845E-5</v>
      </c>
      <c r="BE674" s="34">
        <f t="shared" si="665"/>
        <v>-1.7446842791146722E-5</v>
      </c>
      <c r="BF674" s="34">
        <f t="shared" si="666"/>
        <v>1.1125295160674398E-6</v>
      </c>
      <c r="BG674" s="53">
        <f t="shared" si="667"/>
        <v>1.4571888714548509E-3</v>
      </c>
      <c r="BH674" s="32">
        <v>2.3445000526534088E-6</v>
      </c>
      <c r="BI674" s="33">
        <v>2.7195644146660314E-6</v>
      </c>
      <c r="BJ674" s="33"/>
      <c r="BK674" s="33">
        <v>-1.2302264635499771E-4</v>
      </c>
      <c r="BL674" s="33">
        <v>1.2551245397451893E-5</v>
      </c>
      <c r="BM674" s="33">
        <v>1.5879203413060594E-5</v>
      </c>
      <c r="BN674" s="33">
        <v>2.6966738644440547E-5</v>
      </c>
      <c r="BO674" s="33">
        <v>-8.9069631057370202E-6</v>
      </c>
      <c r="BP674" s="33">
        <v>9.6524092014771412E-6</v>
      </c>
      <c r="BQ674" s="35">
        <v>1.4657287511402606E-3</v>
      </c>
      <c r="BR674" s="32">
        <v>-1.3015545236472192E-5</v>
      </c>
      <c r="BS674" s="33">
        <v>-1.264048087445957E-5</v>
      </c>
      <c r="BT674" s="33"/>
      <c r="BU674" s="33">
        <v>-1.3838269164412331E-4</v>
      </c>
      <c r="BV674" s="33">
        <v>-2.8087998916737078E-6</v>
      </c>
      <c r="BW674" s="33">
        <v>5.1915812393499294E-7</v>
      </c>
      <c r="BX674" s="33">
        <v>1.1606693355314945E-5</v>
      </c>
      <c r="BY674" s="33">
        <v>-2.4267008394862621E-5</v>
      </c>
      <c r="BZ674" s="33">
        <v>-5.70763608764846E-6</v>
      </c>
      <c r="CA674" s="35">
        <v>1.450368705851135E-3</v>
      </c>
      <c r="CB674" s="52">
        <v>-6.1953796327562927E-6</v>
      </c>
      <c r="CC674" s="34">
        <v>-5.8203152707436701E-6</v>
      </c>
      <c r="CD674" s="34"/>
      <c r="CE674" s="34">
        <v>-1.3156252604040741E-4</v>
      </c>
      <c r="CF674" s="34">
        <v>4.0113657120421919E-6</v>
      </c>
      <c r="CG674" s="34">
        <v>7.3393237276508927E-6</v>
      </c>
      <c r="CH674" s="34">
        <v>1.8426858959030845E-5</v>
      </c>
      <c r="CI674" s="34">
        <v>-1.7446842791146722E-5</v>
      </c>
      <c r="CJ674" s="34">
        <v>1.1125295160674398E-6</v>
      </c>
      <c r="CK674" s="53">
        <v>1.4571888714548509E-3</v>
      </c>
      <c r="CL674" s="33">
        <v>0</v>
      </c>
      <c r="CM674" s="33">
        <f t="shared" si="678"/>
        <v>2.0779424856509632E-3</v>
      </c>
      <c r="CN674" s="33">
        <f t="shared" si="625"/>
        <v>1.0378824589414304E-3</v>
      </c>
      <c r="CO674" s="33">
        <f t="shared" si="626"/>
        <v>8.3883875777068795E-4</v>
      </c>
      <c r="CP674" s="33">
        <f t="shared" si="627"/>
        <v>8.9245004360694047E-4</v>
      </c>
      <c r="CQ674" s="33"/>
      <c r="CR674" s="33">
        <f t="shared" si="628"/>
        <v>6.768135271297826E-4</v>
      </c>
      <c r="CS674" s="33">
        <f t="shared" si="629"/>
        <v>1.7350721656026469E-3</v>
      </c>
      <c r="CT674" s="33">
        <f t="shared" si="630"/>
        <v>1.9261795350253852E-3</v>
      </c>
      <c r="CU674" s="33">
        <f t="shared" si="631"/>
        <v>8.2530644285983001E-4</v>
      </c>
      <c r="CV674" s="33">
        <f t="shared" si="632"/>
        <v>4.2209557427907995E-4</v>
      </c>
      <c r="CW674" s="33">
        <f t="shared" si="633"/>
        <v>1.5512686826224531E-3</v>
      </c>
      <c r="CX674" s="35">
        <f t="shared" si="634"/>
        <v>1.4131979329667921E-4</v>
      </c>
    </row>
    <row r="675" spans="1:102" x14ac:dyDescent="0.3">
      <c r="A675" s="21">
        <v>43234</v>
      </c>
      <c r="B675" s="22">
        <v>2730.13</v>
      </c>
      <c r="C675" s="23">
        <v>4794.4399999999996</v>
      </c>
      <c r="D675" s="23">
        <v>5359.6620000000003</v>
      </c>
      <c r="E675" s="23">
        <f t="shared" si="668"/>
        <v>4757.9080707288449</v>
      </c>
      <c r="F675" s="23">
        <f>VLOOKUP($A675,Data!S$7:T$800,2,0)</f>
        <v>264.18940900000001</v>
      </c>
      <c r="G675" s="23">
        <f>VLOOKUP($A675,Data!V$7:Y$800,4,0)</f>
        <v>26.057779857478121</v>
      </c>
      <c r="H675" s="23" t="e">
        <f>VLOOKUP($A675,Data!P$7:Q$800,2,0)</f>
        <v>#N/A</v>
      </c>
      <c r="I675" s="23">
        <f>VLOOKUP($A675,Data!K$7:N$800,4,0)</f>
        <v>49.64765142339099</v>
      </c>
      <c r="J675" s="23">
        <f>VLOOKUP($A675,Data!AA$7:AB$800,2,0)</f>
        <v>483.69690000000003</v>
      </c>
      <c r="K675" s="23">
        <f>VLOOKUP($A675,Data!AD$7:AE$800,2,0)</f>
        <v>48.865699999999997</v>
      </c>
      <c r="L675" s="23">
        <f>VLOOKUP($A675,Data!AL$7:AO$800,4,0)</f>
        <v>261.75681822652712</v>
      </c>
      <c r="M675" s="23">
        <f>VLOOKUP($A675,Data!AG$7:AJ$800,4,0)</f>
        <v>26.395023270430627</v>
      </c>
      <c r="N675" s="23">
        <f>VLOOKUP($A675,Data!AQ$7:AU$800,5,0)</f>
        <v>26.559347024297576</v>
      </c>
      <c r="O675" s="24">
        <f>VLOOKUP($A675,Data!AQ$7:AW$800,7,0)</f>
        <v>26.467032295115935</v>
      </c>
      <c r="P675" s="32">
        <f t="shared" si="635"/>
        <v>8.8352176909656244E-4</v>
      </c>
      <c r="Q675" s="33">
        <f t="shared" si="622"/>
        <v>9.1648312648073826E-4</v>
      </c>
      <c r="R675" s="33">
        <f t="shared" si="623"/>
        <v>9.2890566173053912E-4</v>
      </c>
      <c r="S675" s="34">
        <f t="shared" si="636"/>
        <v>9.2209807783544262E-4</v>
      </c>
      <c r="T675" s="33">
        <f t="shared" si="637"/>
        <v>9.1669762642787589E-4</v>
      </c>
      <c r="U675" s="33">
        <f t="shared" si="669"/>
        <v>9.1699218767948842E-4</v>
      </c>
      <c r="V675" s="33" t="e">
        <f t="shared" si="670"/>
        <v>#N/A</v>
      </c>
      <c r="W675" s="33">
        <f t="shared" si="671"/>
        <v>9.6413420748153733E-4</v>
      </c>
      <c r="X675" s="33">
        <f t="shared" si="672"/>
        <v>9.2374451759491549E-4</v>
      </c>
      <c r="Y675" s="33">
        <f t="shared" si="673"/>
        <v>9.2174016349622079E-4</v>
      </c>
      <c r="Z675" s="33">
        <f t="shared" si="674"/>
        <v>9.1626139017142449E-4</v>
      </c>
      <c r="AA675" s="33">
        <f t="shared" si="675"/>
        <v>9.738092719773217E-4</v>
      </c>
      <c r="AB675" s="33">
        <f t="shared" si="676"/>
        <v>9.4571889722461222E-4</v>
      </c>
      <c r="AC675" s="35">
        <f t="shared" si="677"/>
        <v>-2.5834634892000219E-3</v>
      </c>
      <c r="AD675" s="32">
        <f t="shared" si="638"/>
        <v>2.1449994713762521E-7</v>
      </c>
      <c r="AE675" s="33">
        <f t="shared" si="639"/>
        <v>5.0906119875016032E-7</v>
      </c>
      <c r="AF675" s="33" t="e">
        <f t="shared" si="640"/>
        <v>#N/A</v>
      </c>
      <c r="AG675" s="33">
        <f t="shared" si="641"/>
        <v>4.7651081000799067E-5</v>
      </c>
      <c r="AH675" s="33">
        <f t="shared" si="642"/>
        <v>7.2613911141772292E-6</v>
      </c>
      <c r="AI675" s="33">
        <f t="shared" si="643"/>
        <v>5.2570370154825241E-6</v>
      </c>
      <c r="AJ675" s="33">
        <f t="shared" si="644"/>
        <v>-2.217363093137692E-7</v>
      </c>
      <c r="AK675" s="33">
        <f t="shared" si="645"/>
        <v>5.7326145496583436E-5</v>
      </c>
      <c r="AL675" s="33">
        <f t="shared" si="646"/>
        <v>2.9235770743873957E-5</v>
      </c>
      <c r="AM675" s="35">
        <f t="shared" si="647"/>
        <v>-3.4999466156807602E-3</v>
      </c>
      <c r="AN675" s="52">
        <f t="shared" si="648"/>
        <v>-1.2208035302663234E-5</v>
      </c>
      <c r="AO675" s="34">
        <f t="shared" si="649"/>
        <v>-1.1913474051050699E-5</v>
      </c>
      <c r="AP675" s="34" t="e">
        <f t="shared" si="650"/>
        <v>#N/A</v>
      </c>
      <c r="AQ675" s="34">
        <f t="shared" si="651"/>
        <v>3.5228545750998208E-5</v>
      </c>
      <c r="AR675" s="34">
        <f t="shared" si="652"/>
        <v>-5.1611441356236298E-6</v>
      </c>
      <c r="AS675" s="34">
        <f t="shared" si="653"/>
        <v>-7.1654982343183349E-6</v>
      </c>
      <c r="AT675" s="34">
        <f t="shared" si="654"/>
        <v>-1.2644271559114628E-5</v>
      </c>
      <c r="AU675" s="34">
        <f t="shared" si="655"/>
        <v>4.4903610246782577E-5</v>
      </c>
      <c r="AV675" s="34">
        <f t="shared" si="656"/>
        <v>1.6813235494073098E-5</v>
      </c>
      <c r="AW675" s="53">
        <f t="shared" si="657"/>
        <v>-3.512369150930561E-3</v>
      </c>
      <c r="AX675" s="52">
        <f t="shared" si="658"/>
        <v>-5.4004514076222421E-6</v>
      </c>
      <c r="AY675" s="34">
        <f t="shared" si="659"/>
        <v>-5.105890156009707E-6</v>
      </c>
      <c r="AZ675" s="34" t="e">
        <f t="shared" si="660"/>
        <v>#N/A</v>
      </c>
      <c r="BA675" s="34">
        <f t="shared" si="661"/>
        <v>4.20361296460392E-5</v>
      </c>
      <c r="BB675" s="34">
        <f t="shared" si="662"/>
        <v>1.6464397594173619E-6</v>
      </c>
      <c r="BC675" s="34">
        <f t="shared" si="663"/>
        <v>-3.5791433927734317E-7</v>
      </c>
      <c r="BD675" s="34">
        <f t="shared" si="664"/>
        <v>-5.8366876640736365E-6</v>
      </c>
      <c r="BE675" s="34">
        <f t="shared" si="665"/>
        <v>5.1711194141823569E-5</v>
      </c>
      <c r="BF675" s="34">
        <f t="shared" si="666"/>
        <v>2.3620819389114089E-5</v>
      </c>
      <c r="BG675" s="53">
        <f t="shared" si="667"/>
        <v>-3.50556156703552E-3</v>
      </c>
      <c r="BH675" s="32">
        <v>2.1449994713762521E-7</v>
      </c>
      <c r="BI675" s="33">
        <v>5.0906119875016032E-7</v>
      </c>
      <c r="BJ675" s="33"/>
      <c r="BK675" s="33">
        <v>4.7651081000799067E-5</v>
      </c>
      <c r="BL675" s="33">
        <v>7.2613911141772292E-6</v>
      </c>
      <c r="BM675" s="33">
        <v>5.2570370154825241E-6</v>
      </c>
      <c r="BN675" s="33">
        <v>-2.217363093137692E-7</v>
      </c>
      <c r="BO675" s="33">
        <v>5.7326145496583436E-5</v>
      </c>
      <c r="BP675" s="33">
        <v>2.9235770743873957E-5</v>
      </c>
      <c r="BQ675" s="35">
        <v>-3.4999466156807602E-3</v>
      </c>
      <c r="BR675" s="32">
        <v>-1.2208035302663234E-5</v>
      </c>
      <c r="BS675" s="33">
        <v>-1.1913474051050699E-5</v>
      </c>
      <c r="BT675" s="33"/>
      <c r="BU675" s="33">
        <v>3.5228545750998208E-5</v>
      </c>
      <c r="BV675" s="33">
        <v>-5.1611441356236298E-6</v>
      </c>
      <c r="BW675" s="33">
        <v>-7.1654982343183349E-6</v>
      </c>
      <c r="BX675" s="33">
        <v>-1.2644271559114628E-5</v>
      </c>
      <c r="BY675" s="33">
        <v>4.4903610246782577E-5</v>
      </c>
      <c r="BZ675" s="33">
        <v>1.6813235494073098E-5</v>
      </c>
      <c r="CA675" s="35">
        <v>-3.512369150930561E-3</v>
      </c>
      <c r="CB675" s="52">
        <v>-5.4004514076222421E-6</v>
      </c>
      <c r="CC675" s="34">
        <v>-5.105890156009707E-6</v>
      </c>
      <c r="CD675" s="34"/>
      <c r="CE675" s="34">
        <v>4.20361296460392E-5</v>
      </c>
      <c r="CF675" s="34">
        <v>1.6464397594173619E-6</v>
      </c>
      <c r="CG675" s="34">
        <v>-3.5791433927734317E-7</v>
      </c>
      <c r="CH675" s="34">
        <v>-5.8366876640736365E-6</v>
      </c>
      <c r="CI675" s="34">
        <v>5.1711194141823569E-5</v>
      </c>
      <c r="CJ675" s="34">
        <v>2.3620819389114089E-5</v>
      </c>
      <c r="CK675" s="53">
        <v>-3.50556156703552E-3</v>
      </c>
      <c r="CL675" s="33">
        <v>0</v>
      </c>
      <c r="CM675" s="33">
        <f t="shared" si="678"/>
        <v>2.0624451926625209E-3</v>
      </c>
      <c r="CN675" s="33">
        <f t="shared" si="625"/>
        <v>1.0292751559288771E-3</v>
      </c>
      <c r="CO675" s="33">
        <f t="shared" si="626"/>
        <v>8.3647620273930023E-4</v>
      </c>
      <c r="CP675" s="33">
        <f t="shared" si="627"/>
        <v>8.8970939008126138E-4</v>
      </c>
      <c r="CQ675" s="33"/>
      <c r="CR675" s="33">
        <f t="shared" si="628"/>
        <v>8.0077914836995667E-4</v>
      </c>
      <c r="CS675" s="33">
        <f t="shared" si="629"/>
        <v>1.7224130672730542E-3</v>
      </c>
      <c r="CT675" s="33">
        <f t="shared" si="630"/>
        <v>1.910160879781797E-3</v>
      </c>
      <c r="CU675" s="33">
        <f t="shared" si="631"/>
        <v>7.9813307462783811E-4</v>
      </c>
      <c r="CV675" s="33">
        <f t="shared" si="632"/>
        <v>4.3106749411925271E-4</v>
      </c>
      <c r="CW675" s="33">
        <f t="shared" si="633"/>
        <v>1.5415350880900736E-3</v>
      </c>
      <c r="CX675" s="35">
        <f t="shared" si="634"/>
        <v>-1.3324955956167672E-3</v>
      </c>
    </row>
    <row r="676" spans="1:102" x14ac:dyDescent="0.3">
      <c r="A676" s="21">
        <v>43231</v>
      </c>
      <c r="B676" s="22">
        <v>2727.72</v>
      </c>
      <c r="C676" s="23">
        <v>4790.05</v>
      </c>
      <c r="D676" s="23">
        <v>5354.6880000000001</v>
      </c>
      <c r="E676" s="23">
        <f t="shared" si="668"/>
        <v>4753.5248545974773</v>
      </c>
      <c r="F676" s="23">
        <f>VLOOKUP($A676,Data!S$7:T$800,2,0)</f>
        <v>263.94744900000001</v>
      </c>
      <c r="G676" s="23">
        <f>VLOOKUP($A676,Data!V$7:Y$800,4,0)</f>
        <v>26.033906968173532</v>
      </c>
      <c r="H676" s="23" t="e">
        <f>VLOOKUP($A676,Data!P$7:Q$800,2,0)</f>
        <v>#N/A</v>
      </c>
      <c r="I676" s="23">
        <f>VLOOKUP($A676,Data!K$7:N$800,4,0)</f>
        <v>49.599830530091637</v>
      </c>
      <c r="J676" s="23">
        <f>VLOOKUP($A676,Data!AA$7:AB$800,2,0)</f>
        <v>483.25049999999999</v>
      </c>
      <c r="K676" s="23">
        <f>VLOOKUP($A676,Data!AD$7:AE$800,2,0)</f>
        <v>48.820700000000002</v>
      </c>
      <c r="L676" s="23">
        <f>VLOOKUP($A676,Data!AL$7:AO$800,4,0)</f>
        <v>261.51720011319765</v>
      </c>
      <c r="M676" s="23">
        <f>VLOOKUP($A676,Data!AG$7:AJ$800,4,0)</f>
        <v>26.369344558203885</v>
      </c>
      <c r="N676" s="23">
        <f>VLOOKUP($A676,Data!AQ$7:AU$800,5,0)</f>
        <v>26.534253079736331</v>
      </c>
      <c r="O676" s="24">
        <f>VLOOKUP($A676,Data!AQ$7:AW$800,7,0)</f>
        <v>26.535586012744385</v>
      </c>
      <c r="P676" s="32">
        <f t="shared" si="635"/>
        <v>1.7076314600799058E-3</v>
      </c>
      <c r="Q676" s="33">
        <f t="shared" si="622"/>
        <v>1.9494930690502343E-3</v>
      </c>
      <c r="R676" s="33">
        <f t="shared" si="623"/>
        <v>2.0555030742721581E-3</v>
      </c>
      <c r="S676" s="34">
        <f t="shared" si="636"/>
        <v>2.0033223321433203E-3</v>
      </c>
      <c r="T676" s="33">
        <f t="shared" si="637"/>
        <v>2.0095544233225127E-3</v>
      </c>
      <c r="U676" s="33">
        <f t="shared" si="669"/>
        <v>2.0090501198213317E-3</v>
      </c>
      <c r="V676" s="33" t="e">
        <f t="shared" si="670"/>
        <v>#N/A</v>
      </c>
      <c r="W676" s="33">
        <f t="shared" si="671"/>
        <v>1.9319938176198814E-3</v>
      </c>
      <c r="X676" s="33">
        <f t="shared" si="672"/>
        <v>2.0517935308888013E-3</v>
      </c>
      <c r="Y676" s="33">
        <f t="shared" si="673"/>
        <v>1.1509327631502586E-2</v>
      </c>
      <c r="Z676" s="33">
        <f t="shared" si="674"/>
        <v>2.0165413566903823E-3</v>
      </c>
      <c r="AA676" s="33">
        <f t="shared" si="675"/>
        <v>1.9916969989328681E-3</v>
      </c>
      <c r="AB676" s="33">
        <f t="shared" si="676"/>
        <v>1.9590215686402512E-3</v>
      </c>
      <c r="AC676" s="35">
        <f t="shared" si="677"/>
        <v>-1.1018230462318535E-3</v>
      </c>
      <c r="AD676" s="32">
        <f t="shared" si="638"/>
        <v>6.0061354272278322E-5</v>
      </c>
      <c r="AE676" s="33">
        <f t="shared" si="639"/>
        <v>5.9557050771097408E-5</v>
      </c>
      <c r="AF676" s="33" t="e">
        <f t="shared" si="640"/>
        <v>#N/A</v>
      </c>
      <c r="AG676" s="33">
        <f t="shared" si="641"/>
        <v>-1.7499251430352913E-5</v>
      </c>
      <c r="AH676" s="33">
        <f t="shared" si="642"/>
        <v>1.02300461838567E-4</v>
      </c>
      <c r="AI676" s="33">
        <f t="shared" si="643"/>
        <v>9.176647147945971E-6</v>
      </c>
      <c r="AJ676" s="33">
        <f t="shared" si="644"/>
        <v>6.7048287640147919E-5</v>
      </c>
      <c r="AK676" s="33">
        <f t="shared" si="645"/>
        <v>4.2203929882633773E-5</v>
      </c>
      <c r="AL676" s="33">
        <f t="shared" si="646"/>
        <v>9.5284995900168923E-6</v>
      </c>
      <c r="AM676" s="35">
        <f t="shared" si="647"/>
        <v>-3.0513161152820878E-3</v>
      </c>
      <c r="AN676" s="52">
        <f t="shared" si="648"/>
        <v>-4.5948650949645398E-5</v>
      </c>
      <c r="AO676" s="34">
        <f t="shared" si="649"/>
        <v>-4.6452954450826311E-5</v>
      </c>
      <c r="AP676" s="34" t="e">
        <f t="shared" si="650"/>
        <v>#N/A</v>
      </c>
      <c r="AQ676" s="34">
        <f t="shared" si="651"/>
        <v>-1.2350925665227663E-4</v>
      </c>
      <c r="AR676" s="34">
        <f t="shared" si="652"/>
        <v>-3.7095433833567171E-6</v>
      </c>
      <c r="AS676" s="34">
        <f t="shared" si="653"/>
        <v>-1.6499741204167861E-4</v>
      </c>
      <c r="AT676" s="34">
        <f t="shared" si="654"/>
        <v>-3.8961717581775801E-5</v>
      </c>
      <c r="AU676" s="34">
        <f t="shared" si="655"/>
        <v>-6.3806075339289947E-5</v>
      </c>
      <c r="AV676" s="34">
        <f t="shared" si="656"/>
        <v>-9.6481505631906828E-5</v>
      </c>
      <c r="AW676" s="53">
        <f t="shared" si="657"/>
        <v>-3.1573261205040115E-3</v>
      </c>
      <c r="AX676" s="52">
        <f t="shared" si="658"/>
        <v>6.2320911791147182E-6</v>
      </c>
      <c r="AY676" s="34">
        <f t="shared" si="659"/>
        <v>5.7277876779338044E-6</v>
      </c>
      <c r="AZ676" s="34" t="e">
        <f t="shared" si="660"/>
        <v>#N/A</v>
      </c>
      <c r="BA676" s="34">
        <f t="shared" si="661"/>
        <v>-7.1328514523516517E-5</v>
      </c>
      <c r="BB676" s="34">
        <f t="shared" si="662"/>
        <v>4.8471198745403399E-5</v>
      </c>
      <c r="BC676" s="34">
        <f t="shared" si="663"/>
        <v>-7.7978429676939243E-5</v>
      </c>
      <c r="BD676" s="34">
        <f t="shared" si="664"/>
        <v>1.3219024546984315E-5</v>
      </c>
      <c r="BE676" s="34">
        <f t="shared" si="665"/>
        <v>-1.1625333210529831E-5</v>
      </c>
      <c r="BF676" s="34">
        <f t="shared" si="666"/>
        <v>-4.4300763503146712E-5</v>
      </c>
      <c r="BG676" s="53">
        <f t="shared" si="667"/>
        <v>-3.1051453783752514E-3</v>
      </c>
      <c r="BH676" s="32">
        <v>6.0061354272278322E-5</v>
      </c>
      <c r="BI676" s="33">
        <v>5.9557050771097408E-5</v>
      </c>
      <c r="BJ676" s="33"/>
      <c r="BK676" s="33">
        <v>-1.7499251430352913E-5</v>
      </c>
      <c r="BL676" s="33">
        <v>1.02300461838567E-4</v>
      </c>
      <c r="BM676" s="33">
        <v>9.176647147945971E-6</v>
      </c>
      <c r="BN676" s="33">
        <v>6.7048287640147919E-5</v>
      </c>
      <c r="BO676" s="33">
        <v>4.2203929882633773E-5</v>
      </c>
      <c r="BP676" s="33">
        <v>9.5284995900168923E-6</v>
      </c>
      <c r="BQ676" s="35">
        <v>-3.0513161152820878E-3</v>
      </c>
      <c r="BR676" s="32">
        <v>-4.5948650949645398E-5</v>
      </c>
      <c r="BS676" s="33">
        <v>-4.6452954450826311E-5</v>
      </c>
      <c r="BT676" s="33"/>
      <c r="BU676" s="33">
        <v>-1.2350925665227663E-4</v>
      </c>
      <c r="BV676" s="33">
        <v>-3.7095433833567171E-6</v>
      </c>
      <c r="BW676" s="33">
        <v>-1.6499741204167861E-4</v>
      </c>
      <c r="BX676" s="33">
        <v>-3.8961717581775801E-5</v>
      </c>
      <c r="BY676" s="33">
        <v>-6.3806075339289947E-5</v>
      </c>
      <c r="BZ676" s="33">
        <v>-9.6481505631906828E-5</v>
      </c>
      <c r="CA676" s="35">
        <v>-3.1573261205040115E-3</v>
      </c>
      <c r="CB676" s="52">
        <v>6.2320911791147182E-6</v>
      </c>
      <c r="CC676" s="34">
        <v>5.7277876779338044E-6</v>
      </c>
      <c r="CD676" s="34"/>
      <c r="CE676" s="34">
        <v>-7.1328514523516517E-5</v>
      </c>
      <c r="CF676" s="34">
        <v>4.8471198745403399E-5</v>
      </c>
      <c r="CG676" s="34">
        <v>-7.7978429676939243E-5</v>
      </c>
      <c r="CH676" s="34">
        <v>1.3219024546984315E-5</v>
      </c>
      <c r="CI676" s="34">
        <v>-1.1625333210529831E-5</v>
      </c>
      <c r="CJ676" s="34">
        <v>-4.4300763503146712E-5</v>
      </c>
      <c r="CK676" s="53">
        <v>-3.1051453783752514E-3</v>
      </c>
      <c r="CL676" s="33">
        <v>0</v>
      </c>
      <c r="CM676" s="33">
        <f t="shared" si="678"/>
        <v>2.0500085890462483E-3</v>
      </c>
      <c r="CN676" s="33">
        <f t="shared" si="625"/>
        <v>1.0236596033343925E-3</v>
      </c>
      <c r="CO676" s="33">
        <f t="shared" si="626"/>
        <v>8.362617199837441E-4</v>
      </c>
      <c r="CP676" s="33">
        <f t="shared" si="627"/>
        <v>8.8920034275852267E-4</v>
      </c>
      <c r="CQ676" s="33"/>
      <c r="CR676" s="33">
        <f t="shared" si="628"/>
        <v>7.5313584391656363E-4</v>
      </c>
      <c r="CS676" s="33">
        <f t="shared" si="629"/>
        <v>1.7151458820663379E-3</v>
      </c>
      <c r="CT676" s="33">
        <f t="shared" si="630"/>
        <v>1.9048986513872102E-3</v>
      </c>
      <c r="CU676" s="33">
        <f t="shared" si="631"/>
        <v>7.9835478476786292E-4</v>
      </c>
      <c r="CV676" s="33">
        <f t="shared" si="632"/>
        <v>3.7377243164793406E-4</v>
      </c>
      <c r="CW676" s="33">
        <f t="shared" si="633"/>
        <v>1.5122819146584643E-3</v>
      </c>
      <c r="CX676" s="35">
        <f t="shared" si="634"/>
        <v>2.1718406814390523E-3</v>
      </c>
    </row>
    <row r="677" spans="1:102" x14ac:dyDescent="0.3">
      <c r="A677" s="21">
        <v>43230</v>
      </c>
      <c r="B677" s="22">
        <v>2723.07</v>
      </c>
      <c r="C677" s="23">
        <v>4780.7299999999996</v>
      </c>
      <c r="D677" s="23">
        <v>5343.7039999999997</v>
      </c>
      <c r="E677" s="23">
        <f t="shared" si="668"/>
        <v>4744.0210512812873</v>
      </c>
      <c r="F677" s="23">
        <f>VLOOKUP($A677,Data!S$7:T$800,2,0)</f>
        <v>263.41809599999999</v>
      </c>
      <c r="G677" s="23">
        <f>VLOOKUP($A677,Data!V$7:Y$800,4,0)</f>
        <v>25.981708413771681</v>
      </c>
      <c r="H677" s="23" t="e">
        <f>VLOOKUP($A677,Data!P$7:Q$800,2,0)</f>
        <v>#N/A</v>
      </c>
      <c r="I677" s="23">
        <f>VLOOKUP($A677,Data!K$7:N$800,4,0)</f>
        <v>49.504188743492925</v>
      </c>
      <c r="J677" s="23">
        <f>VLOOKUP($A677,Data!AA$7:AB$800,2,0)</f>
        <v>482.26100000000002</v>
      </c>
      <c r="K677" s="23" t="e">
        <f>VLOOKUP($A677,Data!AD$7:AE$800,2,0)</f>
        <v>#N/A</v>
      </c>
      <c r="L677" s="23">
        <f>VLOOKUP($A677,Data!AL$7:AO$800,4,0)</f>
        <v>260.99090116727393</v>
      </c>
      <c r="M677" s="23">
        <f>VLOOKUP($A677,Data!AG$7:AJ$800,4,0)</f>
        <v>26.31692920927664</v>
      </c>
      <c r="N677" s="23">
        <f>VLOOKUP($A677,Data!AQ$7:AU$800,5,0)</f>
        <v>26.482373538785062</v>
      </c>
      <c r="O677" s="24">
        <f>VLOOKUP($A677,Data!AQ$7:AW$800,7,0)</f>
        <v>26.564855783065994</v>
      </c>
      <c r="P677" s="32">
        <f t="shared" si="635"/>
        <v>9.3706329996035009E-3</v>
      </c>
      <c r="Q677" s="33">
        <f t="shared" si="622"/>
        <v>9.5320752007668208E-3</v>
      </c>
      <c r="R677" s="33">
        <f t="shared" si="623"/>
        <v>9.5990910081944492E-3</v>
      </c>
      <c r="S677" s="34">
        <f t="shared" si="636"/>
        <v>9.5648223069058069E-3</v>
      </c>
      <c r="T677" s="33">
        <f t="shared" si="637"/>
        <v>9.5586216281764447E-3</v>
      </c>
      <c r="U677" s="33">
        <f t="shared" si="669"/>
        <v>9.5582366270732244E-3</v>
      </c>
      <c r="V677" s="33" t="e">
        <f t="shared" si="670"/>
        <v>#N/A</v>
      </c>
      <c r="W677" s="33">
        <f t="shared" si="671"/>
        <v>9.5572459527988318E-3</v>
      </c>
      <c r="X677" s="33">
        <f t="shared" si="672"/>
        <v>9.5968654956657407E-3</v>
      </c>
      <c r="Y677" s="33" t="e">
        <f t="shared" si="673"/>
        <v>#N/A</v>
      </c>
      <c r="Z677" s="33">
        <f t="shared" si="674"/>
        <v>9.5357836089009496E-3</v>
      </c>
      <c r="AA677" s="33">
        <f t="shared" si="675"/>
        <v>9.5965465714760168E-3</v>
      </c>
      <c r="AB677" s="33">
        <f t="shared" si="676"/>
        <v>9.5401189690507149E-3</v>
      </c>
      <c r="AC677" s="35">
        <f t="shared" si="677"/>
        <v>1.2992043561691036E-2</v>
      </c>
      <c r="AD677" s="32">
        <f t="shared" si="638"/>
        <v>2.6546427409623874E-5</v>
      </c>
      <c r="AE677" s="33">
        <f t="shared" si="639"/>
        <v>2.6161426306403612E-5</v>
      </c>
      <c r="AF677" s="33" t="e">
        <f t="shared" si="640"/>
        <v>#N/A</v>
      </c>
      <c r="AG677" s="33">
        <f t="shared" si="641"/>
        <v>2.5170752032011023E-5</v>
      </c>
      <c r="AH677" s="33">
        <f t="shared" si="642"/>
        <v>6.4790294898919853E-5</v>
      </c>
      <c r="AI677" s="33" t="e">
        <f t="shared" si="643"/>
        <v>#N/A</v>
      </c>
      <c r="AJ677" s="33">
        <f t="shared" si="644"/>
        <v>3.70840813412876E-6</v>
      </c>
      <c r="AK677" s="33">
        <f t="shared" si="645"/>
        <v>6.4471370709195952E-5</v>
      </c>
      <c r="AL677" s="33">
        <f t="shared" si="646"/>
        <v>8.0437682838940816E-6</v>
      </c>
      <c r="AM677" s="35">
        <f t="shared" si="647"/>
        <v>3.4599683609242149E-3</v>
      </c>
      <c r="AN677" s="52">
        <f t="shared" si="648"/>
        <v>-4.0469380018004486E-5</v>
      </c>
      <c r="AO677" s="34">
        <f t="shared" si="649"/>
        <v>-4.0854381121224748E-5</v>
      </c>
      <c r="AP677" s="34" t="e">
        <f t="shared" si="650"/>
        <v>#N/A</v>
      </c>
      <c r="AQ677" s="34">
        <f t="shared" si="651"/>
        <v>-4.1845055395617337E-5</v>
      </c>
      <c r="AR677" s="34">
        <f t="shared" si="652"/>
        <v>-2.2255125287085065E-6</v>
      </c>
      <c r="AS677" s="34" t="e">
        <f t="shared" si="653"/>
        <v>#N/A</v>
      </c>
      <c r="AT677" s="34">
        <f t="shared" si="654"/>
        <v>-6.33073992934996E-5</v>
      </c>
      <c r="AU677" s="34">
        <f t="shared" si="655"/>
        <v>-2.5444367184324079E-6</v>
      </c>
      <c r="AV677" s="34">
        <f t="shared" si="656"/>
        <v>-5.8972039143734278E-5</v>
      </c>
      <c r="AW677" s="53">
        <f t="shared" si="657"/>
        <v>3.3929525534965865E-3</v>
      </c>
      <c r="AX677" s="52">
        <f t="shared" si="658"/>
        <v>-6.2006787293622523E-6</v>
      </c>
      <c r="AY677" s="34">
        <f t="shared" si="659"/>
        <v>-6.5856798325825139E-6</v>
      </c>
      <c r="AZ677" s="34" t="e">
        <f t="shared" si="660"/>
        <v>#N/A</v>
      </c>
      <c r="BA677" s="34">
        <f t="shared" si="661"/>
        <v>-7.5763541069751028E-6</v>
      </c>
      <c r="BB677" s="34">
        <f t="shared" si="662"/>
        <v>3.2043188759933727E-5</v>
      </c>
      <c r="BC677" s="34" t="e">
        <f t="shared" si="663"/>
        <v>#N/A</v>
      </c>
      <c r="BD677" s="34">
        <f t="shared" si="664"/>
        <v>-2.9038698004857366E-5</v>
      </c>
      <c r="BE677" s="34">
        <f t="shared" si="665"/>
        <v>3.1724264570209826E-5</v>
      </c>
      <c r="BF677" s="34">
        <f t="shared" si="666"/>
        <v>-2.4703337855092045E-5</v>
      </c>
      <c r="BG677" s="53">
        <f t="shared" si="667"/>
        <v>3.4272212547852288E-3</v>
      </c>
      <c r="BH677" s="32">
        <v>2.6546427409623874E-5</v>
      </c>
      <c r="BI677" s="33">
        <v>2.6161426306403612E-5</v>
      </c>
      <c r="BJ677" s="33"/>
      <c r="BK677" s="33">
        <v>2.5170752032011023E-5</v>
      </c>
      <c r="BL677" s="33">
        <v>6.4790294898919853E-5</v>
      </c>
      <c r="BM677" s="33"/>
      <c r="BN677" s="33">
        <v>3.70840813412876E-6</v>
      </c>
      <c r="BO677" s="33">
        <v>6.4471370709195952E-5</v>
      </c>
      <c r="BP677" s="33">
        <v>8.0437682838940816E-6</v>
      </c>
      <c r="BQ677" s="35">
        <v>3.4599683609242149E-3</v>
      </c>
      <c r="BR677" s="32">
        <v>-4.0469380018004486E-5</v>
      </c>
      <c r="BS677" s="33">
        <v>-4.0854381121224748E-5</v>
      </c>
      <c r="BT677" s="33"/>
      <c r="BU677" s="33">
        <v>-4.1845055395617337E-5</v>
      </c>
      <c r="BV677" s="33">
        <v>-2.2255125287085065E-6</v>
      </c>
      <c r="BW677" s="33"/>
      <c r="BX677" s="33">
        <v>-6.33073992934996E-5</v>
      </c>
      <c r="BY677" s="33">
        <v>-2.5444367184324079E-6</v>
      </c>
      <c r="BZ677" s="33">
        <v>-5.8972039143734278E-5</v>
      </c>
      <c r="CA677" s="35">
        <v>3.3929525534965865E-3</v>
      </c>
      <c r="CB677" s="52">
        <v>-6.2006787293622523E-6</v>
      </c>
      <c r="CC677" s="34">
        <v>-6.5856798325825139E-6</v>
      </c>
      <c r="CD677" s="34"/>
      <c r="CE677" s="34">
        <v>-7.5763541069751028E-6</v>
      </c>
      <c r="CF677" s="34">
        <v>3.2043188759933727E-5</v>
      </c>
      <c r="CG677" s="34"/>
      <c r="CH677" s="34">
        <v>-2.9038698004857366E-5</v>
      </c>
      <c r="CI677" s="34">
        <v>3.1724264570209826E-5</v>
      </c>
      <c r="CJ677" s="34">
        <v>-2.4703337855092045E-5</v>
      </c>
      <c r="CK677" s="53">
        <v>3.4272212547852288E-3</v>
      </c>
      <c r="CL677" s="33">
        <v>0</v>
      </c>
      <c r="CM677" s="33">
        <f t="shared" si="678"/>
        <v>1.9439991651000188E-3</v>
      </c>
      <c r="CN677" s="33">
        <f t="shared" si="625"/>
        <v>9.6988296933120388E-4</v>
      </c>
      <c r="CO677" s="33">
        <f t="shared" si="626"/>
        <v>7.7627069393204629E-4</v>
      </c>
      <c r="CP677" s="33">
        <f t="shared" si="627"/>
        <v>8.2970985321262347E-4</v>
      </c>
      <c r="CQ677" s="33"/>
      <c r="CR677" s="33">
        <f t="shared" si="628"/>
        <v>7.7061450599358317E-4</v>
      </c>
      <c r="CS677" s="33">
        <f t="shared" si="629"/>
        <v>1.6128797889203295E-3</v>
      </c>
      <c r="CT677" s="33" t="e">
        <f t="shared" si="630"/>
        <v>#N/A</v>
      </c>
      <c r="CU677" s="33">
        <f t="shared" si="631"/>
        <v>7.3138801007699428E-4</v>
      </c>
      <c r="CV677" s="33">
        <f t="shared" si="632"/>
        <v>3.3163664881219468E-4</v>
      </c>
      <c r="CW677" s="33">
        <f t="shared" si="633"/>
        <v>1.5027576635042728E-3</v>
      </c>
      <c r="CX677" s="35">
        <f t="shared" si="634"/>
        <v>5.2331567978414206E-3</v>
      </c>
    </row>
    <row r="678" spans="1:102" x14ac:dyDescent="0.3">
      <c r="A678" s="21">
        <v>43229</v>
      </c>
      <c r="B678" s="22">
        <v>2697.79</v>
      </c>
      <c r="C678" s="23">
        <v>4735.59</v>
      </c>
      <c r="D678" s="23">
        <v>5292.8969999999999</v>
      </c>
      <c r="E678" s="23">
        <f t="shared" si="668"/>
        <v>4699.0752316834532</v>
      </c>
      <c r="F678" s="23">
        <f>VLOOKUP($A678,Data!S$7:T$800,2,0)</f>
        <v>260.92402199999998</v>
      </c>
      <c r="G678" s="23">
        <f>VLOOKUP($A678,Data!V$7:Y$800,4,0)</f>
        <v>25.735720309287341</v>
      </c>
      <c r="H678" s="23" t="e">
        <f>VLOOKUP($A678,Data!P$7:Q$800,2,0)</f>
        <v>#N/A</v>
      </c>
      <c r="I678" s="23">
        <f>VLOOKUP($A678,Data!K$7:N$800,4,0)</f>
        <v>49.035543989159244</v>
      </c>
      <c r="J678" s="23">
        <f>VLOOKUP($A678,Data!AA$7:AB$800,2,0)</f>
        <v>477.67680000000001</v>
      </c>
      <c r="K678" s="23">
        <f>VLOOKUP($A678,Data!AD$7:AE$800,2,0)</f>
        <v>48.2652</v>
      </c>
      <c r="L678" s="23">
        <f>VLOOKUP($A678,Data!AL$7:AO$800,4,0)</f>
        <v>258.52565645001749</v>
      </c>
      <c r="M678" s="23">
        <f>VLOOKUP($A678,Data!AG$7:AJ$800,4,0)</f>
        <v>26.066778158708264</v>
      </c>
      <c r="N678" s="23">
        <f>VLOOKUP($A678,Data!AQ$7:AU$800,5,0)</f>
        <v>26.232116031039006</v>
      </c>
      <c r="O678" s="24">
        <f>VLOOKUP($A678,Data!AQ$7:AW$800,7,0)</f>
        <v>26.224150477691484</v>
      </c>
      <c r="P678" s="32">
        <f t="shared" si="635"/>
        <v>9.682176113057217E-3</v>
      </c>
      <c r="Q678" s="33">
        <f t="shared" si="622"/>
        <v>9.7637425903023267E-3</v>
      </c>
      <c r="R678" s="33">
        <f t="shared" si="623"/>
        <v>9.7994231840188295E-3</v>
      </c>
      <c r="S678" s="34">
        <f t="shared" si="636"/>
        <v>9.7818361233745869E-3</v>
      </c>
      <c r="T678" s="33">
        <f t="shared" si="637"/>
        <v>9.7807749883742634E-3</v>
      </c>
      <c r="U678" s="33">
        <f t="shared" si="669"/>
        <v>9.7801219855331301E-3</v>
      </c>
      <c r="V678" s="33" t="e">
        <f t="shared" si="670"/>
        <v>#N/A</v>
      </c>
      <c r="W678" s="33">
        <f t="shared" si="671"/>
        <v>9.8483356312781822E-3</v>
      </c>
      <c r="X678" s="33">
        <f t="shared" si="672"/>
        <v>9.7963672201262231E-3</v>
      </c>
      <c r="Y678" s="33">
        <f t="shared" si="673"/>
        <v>9.8124955540399572E-3</v>
      </c>
      <c r="Z678" s="33">
        <f t="shared" si="674"/>
        <v>9.7554651489921707E-3</v>
      </c>
      <c r="AA678" s="33">
        <f t="shared" si="675"/>
        <v>9.7911008282198786E-3</v>
      </c>
      <c r="AB678" s="33">
        <f t="shared" si="676"/>
        <v>9.7750629007276046E-3</v>
      </c>
      <c r="AC678" s="35">
        <f t="shared" si="677"/>
        <v>8.8131988311324072E-3</v>
      </c>
      <c r="AD678" s="32">
        <f t="shared" si="638"/>
        <v>1.7032398071936683E-5</v>
      </c>
      <c r="AE678" s="33">
        <f t="shared" si="639"/>
        <v>1.637939523080334E-5</v>
      </c>
      <c r="AF678" s="33" t="e">
        <f t="shared" si="640"/>
        <v>#N/A</v>
      </c>
      <c r="AG678" s="33">
        <f t="shared" si="641"/>
        <v>8.4593040975855516E-5</v>
      </c>
      <c r="AH678" s="33">
        <f t="shared" si="642"/>
        <v>3.2624629823896356E-5</v>
      </c>
      <c r="AI678" s="33">
        <f t="shared" si="643"/>
        <v>4.8752963737630495E-5</v>
      </c>
      <c r="AJ678" s="33">
        <f t="shared" si="644"/>
        <v>-8.277441310156064E-6</v>
      </c>
      <c r="AK678" s="33">
        <f t="shared" si="645"/>
        <v>2.7358237917551875E-5</v>
      </c>
      <c r="AL678" s="33">
        <f t="shared" si="646"/>
        <v>1.1320310425277924E-5</v>
      </c>
      <c r="AM678" s="35">
        <f t="shared" si="647"/>
        <v>-9.5054375916991951E-4</v>
      </c>
      <c r="AN678" s="52">
        <f t="shared" si="648"/>
        <v>-1.8648195644566101E-5</v>
      </c>
      <c r="AO678" s="34">
        <f t="shared" si="649"/>
        <v>-1.9301198485699445E-5</v>
      </c>
      <c r="AP678" s="34" t="e">
        <f t="shared" si="650"/>
        <v>#N/A</v>
      </c>
      <c r="AQ678" s="34">
        <f t="shared" si="651"/>
        <v>4.8912447259352732E-5</v>
      </c>
      <c r="AR678" s="34">
        <f t="shared" si="652"/>
        <v>-3.0559638926064281E-6</v>
      </c>
      <c r="AS678" s="34">
        <f t="shared" si="653"/>
        <v>1.3072370021127711E-5</v>
      </c>
      <c r="AT678" s="34">
        <f t="shared" si="654"/>
        <v>-4.3958035026658848E-5</v>
      </c>
      <c r="AU678" s="34">
        <f t="shared" si="655"/>
        <v>-8.3223557989509089E-6</v>
      </c>
      <c r="AV678" s="34">
        <f t="shared" si="656"/>
        <v>-2.436028329122486E-5</v>
      </c>
      <c r="AW678" s="53">
        <f t="shared" si="657"/>
        <v>-9.862243528864223E-4</v>
      </c>
      <c r="AX678" s="52">
        <f t="shared" si="658"/>
        <v>-1.0611350003131292E-6</v>
      </c>
      <c r="AY678" s="34">
        <f t="shared" si="659"/>
        <v>-1.7141378414464725E-6</v>
      </c>
      <c r="AZ678" s="34" t="e">
        <f t="shared" si="660"/>
        <v>#N/A</v>
      </c>
      <c r="BA678" s="34">
        <f t="shared" si="661"/>
        <v>6.6499507903605704E-5</v>
      </c>
      <c r="BB678" s="34">
        <f t="shared" si="662"/>
        <v>1.4531096751646544E-5</v>
      </c>
      <c r="BC678" s="34">
        <f t="shared" si="663"/>
        <v>3.0659430665380683E-5</v>
      </c>
      <c r="BD678" s="34">
        <f t="shared" si="664"/>
        <v>-2.6370974382405876E-5</v>
      </c>
      <c r="BE678" s="34">
        <f t="shared" si="665"/>
        <v>9.2647048453020631E-6</v>
      </c>
      <c r="BF678" s="34">
        <f t="shared" si="666"/>
        <v>-6.7732226469718881E-6</v>
      </c>
      <c r="BG678" s="53">
        <f t="shared" si="667"/>
        <v>-9.6863729224216932E-4</v>
      </c>
      <c r="BH678" s="32">
        <v>1.7032398071936683E-5</v>
      </c>
      <c r="BI678" s="33">
        <v>1.637939523080334E-5</v>
      </c>
      <c r="BJ678" s="33"/>
      <c r="BK678" s="33">
        <v>8.4593040975855516E-5</v>
      </c>
      <c r="BL678" s="33">
        <v>3.2624629823896356E-5</v>
      </c>
      <c r="BM678" s="33">
        <v>4.8752963737630495E-5</v>
      </c>
      <c r="BN678" s="33">
        <v>-8.277441310156064E-6</v>
      </c>
      <c r="BO678" s="33">
        <v>2.7358237917551875E-5</v>
      </c>
      <c r="BP678" s="33">
        <v>1.1320310425277924E-5</v>
      </c>
      <c r="BQ678" s="35">
        <v>-9.5054375916991951E-4</v>
      </c>
      <c r="BR678" s="32">
        <v>-1.8648195644566101E-5</v>
      </c>
      <c r="BS678" s="33">
        <v>-1.9301198485699445E-5</v>
      </c>
      <c r="BT678" s="33"/>
      <c r="BU678" s="33">
        <v>4.8912447259352732E-5</v>
      </c>
      <c r="BV678" s="33">
        <v>-3.0559638926064281E-6</v>
      </c>
      <c r="BW678" s="33">
        <v>1.3072370021127711E-5</v>
      </c>
      <c r="BX678" s="33">
        <v>-4.3958035026658848E-5</v>
      </c>
      <c r="BY678" s="33">
        <v>-8.3223557989509089E-6</v>
      </c>
      <c r="BZ678" s="33">
        <v>-2.436028329122486E-5</v>
      </c>
      <c r="CA678" s="35">
        <v>-9.862243528864223E-4</v>
      </c>
      <c r="CB678" s="52">
        <v>-1.0611350003131292E-6</v>
      </c>
      <c r="CC678" s="34">
        <v>-1.7141378414464725E-6</v>
      </c>
      <c r="CD678" s="34"/>
      <c r="CE678" s="34">
        <v>6.6499507903605704E-5</v>
      </c>
      <c r="CF678" s="34">
        <v>1.4531096751646544E-5</v>
      </c>
      <c r="CG678" s="34">
        <v>3.0659430665380683E-5</v>
      </c>
      <c r="CH678" s="34">
        <v>-2.6370974382405876E-5</v>
      </c>
      <c r="CI678" s="34">
        <v>9.2647048453020631E-6</v>
      </c>
      <c r="CJ678" s="34">
        <v>-6.7732226469718881E-6</v>
      </c>
      <c r="CK678" s="53">
        <v>-9.6863729224216932E-4</v>
      </c>
      <c r="CL678" s="33">
        <v>0</v>
      </c>
      <c r="CM678" s="33">
        <f t="shared" si="678"/>
        <v>1.877491492203287E-3</v>
      </c>
      <c r="CN678" s="33">
        <f t="shared" si="625"/>
        <v>9.3741465597951823E-4</v>
      </c>
      <c r="CO678" s="33">
        <f t="shared" si="626"/>
        <v>7.4995519916587483E-4</v>
      </c>
      <c r="CP678" s="33">
        <f t="shared" si="627"/>
        <v>8.0377461565084296E-4</v>
      </c>
      <c r="CQ678" s="33"/>
      <c r="CR678" s="33">
        <f t="shared" si="628"/>
        <v>7.4566282635424308E-4</v>
      </c>
      <c r="CS678" s="33">
        <f t="shared" si="629"/>
        <v>1.5486018616863717E-3</v>
      </c>
      <c r="CT678" s="33">
        <f t="shared" si="630"/>
        <v>1.8958091378460384E-3</v>
      </c>
      <c r="CU678" s="33">
        <f t="shared" si="631"/>
        <v>7.277119438300339E-4</v>
      </c>
      <c r="CV678" s="33">
        <f t="shared" si="632"/>
        <v>2.6775692180858179E-4</v>
      </c>
      <c r="CW678" s="33">
        <f t="shared" si="633"/>
        <v>1.4947779349459012E-3</v>
      </c>
      <c r="CX678" s="35">
        <f t="shared" si="634"/>
        <v>1.7996896349172786E-3</v>
      </c>
    </row>
    <row r="679" spans="1:102" x14ac:dyDescent="0.3">
      <c r="A679" s="21">
        <v>43228</v>
      </c>
      <c r="B679" s="22">
        <v>2671.92</v>
      </c>
      <c r="C679" s="23">
        <v>4689.8</v>
      </c>
      <c r="D679" s="23">
        <v>5241.5330000000004</v>
      </c>
      <c r="E679" s="23">
        <f t="shared" si="668"/>
        <v>4653.5549200642608</v>
      </c>
      <c r="F679" s="23">
        <f>VLOOKUP($A679,Data!S$7:T$800,2,0)</f>
        <v>258.396702</v>
      </c>
      <c r="G679" s="23">
        <f>VLOOKUP($A679,Data!V$7:Y$800,4,0)</f>
        <v>25.486459625173779</v>
      </c>
      <c r="H679" s="23" t="e">
        <f>VLOOKUP($A679,Data!P$7:Q$800,2,0)</f>
        <v>#N/A</v>
      </c>
      <c r="I679" s="23">
        <f>VLOOKUP($A679,Data!K$7:N$800,4,0)</f>
        <v>48.557335056165691</v>
      </c>
      <c r="J679" s="23">
        <f>VLOOKUP($A679,Data!AA$7:AB$800,2,0)</f>
        <v>473.04270000000002</v>
      </c>
      <c r="K679" s="23">
        <f>VLOOKUP($A679,Data!AD$7:AE$800,2,0)</f>
        <v>47.796199999999999</v>
      </c>
      <c r="L679" s="23">
        <f>VLOOKUP($A679,Data!AL$7:AO$800,4,0)</f>
        <v>256.02798437131639</v>
      </c>
      <c r="M679" s="23">
        <f>VLOOKUP($A679,Data!AG$7:AJ$800,4,0)</f>
        <v>25.814030384431561</v>
      </c>
      <c r="N679" s="23">
        <f>VLOOKUP($A679,Data!AQ$7:AU$800,5,0)</f>
        <v>25.978177709878661</v>
      </c>
      <c r="O679" s="24">
        <f>VLOOKUP($A679,Data!AQ$7:AW$800,7,0)</f>
        <v>25.99505092526174</v>
      </c>
      <c r="P679" s="32">
        <f t="shared" si="635"/>
        <v>-2.6565592693339468E-4</v>
      </c>
      <c r="Q679" s="33">
        <f t="shared" si="622"/>
        <v>-2.579401877207399E-4</v>
      </c>
      <c r="R679" s="33">
        <f t="shared" si="623"/>
        <v>-2.5520368515641323E-4</v>
      </c>
      <c r="S679" s="34">
        <f t="shared" si="636"/>
        <v>-2.5677152142296046E-4</v>
      </c>
      <c r="T679" s="33">
        <f t="shared" si="637"/>
        <v>3.2090753998115229E-3</v>
      </c>
      <c r="U679" s="33">
        <f t="shared" si="669"/>
        <v>3.2087365949580171E-3</v>
      </c>
      <c r="V679" s="33" t="e">
        <f t="shared" si="670"/>
        <v>#N/A</v>
      </c>
      <c r="W679" s="33">
        <f t="shared" si="671"/>
        <v>-1.9692792437953077E-4</v>
      </c>
      <c r="X679" s="33">
        <f t="shared" si="672"/>
        <v>-2.5762704986798113E-4</v>
      </c>
      <c r="Y679" s="33">
        <f t="shared" si="673"/>
        <v>3.2324283933151676E-3</v>
      </c>
      <c r="Z679" s="33">
        <f t="shared" si="674"/>
        <v>-2.521266415311807E-4</v>
      </c>
      <c r="AA679" s="33">
        <f t="shared" si="675"/>
        <v>3.068172475390929E-3</v>
      </c>
      <c r="AB679" s="33">
        <f t="shared" si="676"/>
        <v>-2.5242668815261826E-4</v>
      </c>
      <c r="AC679" s="35">
        <f t="shared" si="677"/>
        <v>-2.5757153199834626E-4</v>
      </c>
      <c r="AD679" s="32">
        <f t="shared" si="638"/>
        <v>-1.7640175740130104E-6</v>
      </c>
      <c r="AE679" s="33">
        <f t="shared" si="639"/>
        <v>-2.1028224275188023E-6</v>
      </c>
      <c r="AF679" s="33" t="e">
        <f t="shared" si="640"/>
        <v>#N/A</v>
      </c>
      <c r="AG679" s="33">
        <f t="shared" si="641"/>
        <v>6.1012263341209128E-5</v>
      </c>
      <c r="AH679" s="33">
        <f t="shared" si="642"/>
        <v>3.1313785275877137E-7</v>
      </c>
      <c r="AI679" s="33">
        <f t="shared" si="643"/>
        <v>2.1588975929631715E-5</v>
      </c>
      <c r="AJ679" s="33">
        <f t="shared" si="644"/>
        <v>5.8135461895592044E-6</v>
      </c>
      <c r="AK679" s="33">
        <f t="shared" si="645"/>
        <v>-1.4266694199460694E-4</v>
      </c>
      <c r="AL679" s="33">
        <f t="shared" si="646"/>
        <v>5.5134995681216381E-6</v>
      </c>
      <c r="AM679" s="35">
        <f t="shared" si="647"/>
        <v>3.6865572239364042E-7</v>
      </c>
      <c r="AN679" s="52">
        <f t="shared" si="648"/>
        <v>-1.1584288982513513E-5</v>
      </c>
      <c r="AO679" s="34">
        <f t="shared" si="649"/>
        <v>-1.1923093836019305E-5</v>
      </c>
      <c r="AP679" s="34" t="e">
        <f t="shared" si="650"/>
        <v>#N/A</v>
      </c>
      <c r="AQ679" s="34">
        <f t="shared" si="651"/>
        <v>5.8275760776882457E-5</v>
      </c>
      <c r="AR679" s="34">
        <f t="shared" si="652"/>
        <v>-2.4233647115678991E-6</v>
      </c>
      <c r="AS679" s="34">
        <f t="shared" si="653"/>
        <v>1.1768704521131212E-5</v>
      </c>
      <c r="AT679" s="34">
        <f t="shared" si="654"/>
        <v>3.0770436252325339E-6</v>
      </c>
      <c r="AU679" s="34">
        <f t="shared" si="655"/>
        <v>-1.5248721340310745E-4</v>
      </c>
      <c r="AV679" s="34">
        <f t="shared" si="656"/>
        <v>2.7769970037949676E-6</v>
      </c>
      <c r="AW679" s="53">
        <f t="shared" si="657"/>
        <v>-2.3678468419330301E-6</v>
      </c>
      <c r="AX679" s="52">
        <f t="shared" si="658"/>
        <v>-7.1931374010514304E-6</v>
      </c>
      <c r="AY679" s="34">
        <f t="shared" si="659"/>
        <v>-7.5319422545572223E-6</v>
      </c>
      <c r="AZ679" s="34" t="e">
        <f t="shared" si="660"/>
        <v>#N/A</v>
      </c>
      <c r="BA679" s="34">
        <f t="shared" si="661"/>
        <v>5.9843597043363062E-5</v>
      </c>
      <c r="BB679" s="34">
        <f t="shared" si="662"/>
        <v>-8.5552844508729464E-7</v>
      </c>
      <c r="BC679" s="34">
        <f t="shared" si="663"/>
        <v>1.6159856102593295E-5</v>
      </c>
      <c r="BD679" s="34">
        <f t="shared" si="664"/>
        <v>4.6448798917131384E-6</v>
      </c>
      <c r="BE679" s="34">
        <f t="shared" si="665"/>
        <v>-1.4809606182164536E-4</v>
      </c>
      <c r="BF679" s="34">
        <f t="shared" si="666"/>
        <v>4.3448332702755721E-6</v>
      </c>
      <c r="BG679" s="53">
        <f t="shared" si="667"/>
        <v>-8.000105754524256E-7</v>
      </c>
      <c r="BH679" s="32">
        <v>-1.7640175740130104E-6</v>
      </c>
      <c r="BI679" s="33">
        <v>-2.1028224275188023E-6</v>
      </c>
      <c r="BJ679" s="33"/>
      <c r="BK679" s="33">
        <v>6.1012263341209128E-5</v>
      </c>
      <c r="BL679" s="33">
        <v>3.1313785275877137E-7</v>
      </c>
      <c r="BM679" s="33">
        <v>2.1588975929631715E-5</v>
      </c>
      <c r="BN679" s="33">
        <v>5.8135461895592044E-6</v>
      </c>
      <c r="BO679" s="33">
        <v>-1.4266694199460694E-4</v>
      </c>
      <c r="BP679" s="33">
        <v>5.5134995681216381E-6</v>
      </c>
      <c r="BQ679" s="35">
        <v>3.6865572239364042E-7</v>
      </c>
      <c r="BR679" s="32">
        <v>-1.1584288982513513E-5</v>
      </c>
      <c r="BS679" s="33">
        <v>-1.1923093836019305E-5</v>
      </c>
      <c r="BT679" s="33"/>
      <c r="BU679" s="33">
        <v>5.8275760776882457E-5</v>
      </c>
      <c r="BV679" s="33">
        <v>-2.4233647115678991E-6</v>
      </c>
      <c r="BW679" s="33">
        <v>1.1768704521131212E-5</v>
      </c>
      <c r="BX679" s="33">
        <v>3.0770436252325339E-6</v>
      </c>
      <c r="BY679" s="33">
        <v>-1.5248721340310745E-4</v>
      </c>
      <c r="BZ679" s="33">
        <v>2.7769970037949676E-6</v>
      </c>
      <c r="CA679" s="35">
        <v>-2.3678468419330301E-6</v>
      </c>
      <c r="CB679" s="52">
        <v>-7.1931374010514304E-6</v>
      </c>
      <c r="CC679" s="34">
        <v>-7.5319422545572223E-6</v>
      </c>
      <c r="CD679" s="34"/>
      <c r="CE679" s="34">
        <v>5.9843597043363062E-5</v>
      </c>
      <c r="CF679" s="34">
        <v>-8.5552844508729464E-7</v>
      </c>
      <c r="CG679" s="34">
        <v>1.6159856102593295E-5</v>
      </c>
      <c r="CH679" s="34">
        <v>4.6448798917131384E-6</v>
      </c>
      <c r="CI679" s="34">
        <v>-1.4809606182164536E-4</v>
      </c>
      <c r="CJ679" s="34">
        <v>4.3448332702755721E-6</v>
      </c>
      <c r="CK679" s="53">
        <v>-8.000105754524256E-7</v>
      </c>
      <c r="CL679" s="33">
        <v>0</v>
      </c>
      <c r="CM679" s="33">
        <f t="shared" si="678"/>
        <v>1.8420908146958848E-3</v>
      </c>
      <c r="CN679" s="33">
        <f t="shared" si="625"/>
        <v>9.1947959954685743E-4</v>
      </c>
      <c r="CO679" s="33">
        <f t="shared" si="626"/>
        <v>7.3307512773923555E-4</v>
      </c>
      <c r="CP679" s="33">
        <f t="shared" si="627"/>
        <v>7.8754082354492994E-4</v>
      </c>
      <c r="CQ679" s="33"/>
      <c r="CR679" s="33">
        <f t="shared" si="628"/>
        <v>6.618322986651215E-4</v>
      </c>
      <c r="CS679" s="33">
        <f t="shared" si="629"/>
        <v>1.5162437017175456E-3</v>
      </c>
      <c r="CT679" s="33">
        <f t="shared" si="630"/>
        <v>1.8474383855857646E-3</v>
      </c>
      <c r="CU679" s="33">
        <f t="shared" si="631"/>
        <v>7.3591538039363691E-4</v>
      </c>
      <c r="CV679" s="33">
        <f t="shared" si="632"/>
        <v>2.4065669954231872E-4</v>
      </c>
      <c r="CW679" s="33">
        <f t="shared" si="633"/>
        <v>1.483550452517246E-3</v>
      </c>
      <c r="CX679" s="35">
        <f t="shared" si="634"/>
        <v>2.7436249878884933E-3</v>
      </c>
    </row>
    <row r="680" spans="1:102" x14ac:dyDescent="0.3">
      <c r="A680" s="21">
        <v>43227</v>
      </c>
      <c r="B680" s="22">
        <v>2672.63</v>
      </c>
      <c r="C680" s="23">
        <v>4691.01</v>
      </c>
      <c r="D680" s="23">
        <v>5242.8710000000001</v>
      </c>
      <c r="E680" s="23">
        <f t="shared" si="668"/>
        <v>4654.7501273363005</v>
      </c>
      <c r="F680" s="23" t="e">
        <f>VLOOKUP($A680,Data!S$7:T$800,2,0)</f>
        <v>#N/A</v>
      </c>
      <c r="G680" s="23" t="e">
        <f>VLOOKUP($A680,Data!V$7:Y$800,4,0)</f>
        <v>#N/A</v>
      </c>
      <c r="H680" s="23" t="e">
        <f>VLOOKUP($A680,Data!P$7:Q$800,2,0)</f>
        <v>#N/A</v>
      </c>
      <c r="I680" s="23">
        <f>VLOOKUP($A680,Data!K$7:N$800,4,0)</f>
        <v>48.566899234825556</v>
      </c>
      <c r="J680" s="23">
        <f>VLOOKUP($A680,Data!AA$7:AB$800,2,0)</f>
        <v>473.16460000000001</v>
      </c>
      <c r="K680" s="23" t="e">
        <f>VLOOKUP($A680,Data!AD$7:AE$800,2,0)</f>
        <v>#N/A</v>
      </c>
      <c r="L680" s="23">
        <f>VLOOKUP($A680,Data!AL$7:AO$800,4,0)</f>
        <v>256.09255212640517</v>
      </c>
      <c r="M680" s="23" t="e">
        <f>VLOOKUP($A680,Data!AG$7:AJ$800,4,0)</f>
        <v>#N/A</v>
      </c>
      <c r="N680" s="23">
        <f>VLOOKUP($A680,Data!AQ$7:AU$800,5,0)</f>
        <v>25.984736950969712</v>
      </c>
      <c r="O680" s="24">
        <f>VLOOKUP($A680,Data!AQ$7:AW$800,7,0)</f>
        <v>26.001748235389364</v>
      </c>
      <c r="P680" s="32">
        <f t="shared" si="635"/>
        <v>3.4579600663808829E-3</v>
      </c>
      <c r="Q680" s="33">
        <f t="shared" si="622"/>
        <v>3.469674573617354E-3</v>
      </c>
      <c r="R680" s="33">
        <f t="shared" si="623"/>
        <v>3.4767506535295922E-3</v>
      </c>
      <c r="S680" s="34">
        <f t="shared" si="636"/>
        <v>3.4739320654572857E-3</v>
      </c>
      <c r="T680" s="33" t="e">
        <f t="shared" si="637"/>
        <v>#N/A</v>
      </c>
      <c r="U680" s="33" t="e">
        <f t="shared" si="669"/>
        <v>#N/A</v>
      </c>
      <c r="V680" s="33" t="e">
        <f t="shared" si="670"/>
        <v>#N/A</v>
      </c>
      <c r="W680" s="33">
        <f t="shared" si="671"/>
        <v>3.3590199565305401E-3</v>
      </c>
      <c r="X680" s="33">
        <f t="shared" si="672"/>
        <v>3.4716949760735805E-3</v>
      </c>
      <c r="Y680" s="33" t="e">
        <f t="shared" si="673"/>
        <v>#N/A</v>
      </c>
      <c r="Z680" s="33">
        <f t="shared" si="674"/>
        <v>3.4437290623294814E-3</v>
      </c>
      <c r="AA680" s="33" t="e">
        <f t="shared" si="675"/>
        <v>#N/A</v>
      </c>
      <c r="AB680" s="33">
        <f t="shared" si="676"/>
        <v>3.5020688197673344E-3</v>
      </c>
      <c r="AC680" s="35">
        <f t="shared" si="677"/>
        <v>1.8916378428319724E-3</v>
      </c>
      <c r="AD680" s="32" t="e">
        <f t="shared" si="638"/>
        <v>#N/A</v>
      </c>
      <c r="AE680" s="33" t="e">
        <f t="shared" si="639"/>
        <v>#N/A</v>
      </c>
      <c r="AF680" s="33" t="e">
        <f t="shared" si="640"/>
        <v>#N/A</v>
      </c>
      <c r="AG680" s="33">
        <f t="shared" si="641"/>
        <v>-1.106546170868139E-4</v>
      </c>
      <c r="AH680" s="33">
        <f t="shared" si="642"/>
        <v>2.0204024562264777E-6</v>
      </c>
      <c r="AI680" s="33" t="e">
        <f t="shared" si="643"/>
        <v>#N/A</v>
      </c>
      <c r="AJ680" s="33">
        <f t="shared" si="644"/>
        <v>-2.5945511287872591E-5</v>
      </c>
      <c r="AK680" s="33" t="e">
        <f t="shared" si="645"/>
        <v>#N/A</v>
      </c>
      <c r="AL680" s="33">
        <f t="shared" si="646"/>
        <v>3.2394246149980432E-5</v>
      </c>
      <c r="AM680" s="35">
        <f t="shared" si="647"/>
        <v>-1.5780367307853815E-3</v>
      </c>
      <c r="AN680" s="52" t="e">
        <f t="shared" si="648"/>
        <v>#N/A</v>
      </c>
      <c r="AO680" s="34" t="e">
        <f t="shared" si="649"/>
        <v>#N/A</v>
      </c>
      <c r="AP680" s="34" t="e">
        <f t="shared" si="650"/>
        <v>#N/A</v>
      </c>
      <c r="AQ680" s="34">
        <f t="shared" si="651"/>
        <v>-1.1773069699905214E-4</v>
      </c>
      <c r="AR680" s="34">
        <f t="shared" si="652"/>
        <v>-5.0556774560117645E-6</v>
      </c>
      <c r="AS680" s="34" t="e">
        <f t="shared" si="653"/>
        <v>#N/A</v>
      </c>
      <c r="AT680" s="34">
        <f t="shared" si="654"/>
        <v>-3.3021591200110834E-5</v>
      </c>
      <c r="AU680" s="34" t="e">
        <f t="shared" si="655"/>
        <v>#N/A</v>
      </c>
      <c r="AV680" s="34">
        <f t="shared" si="656"/>
        <v>2.531816623774219E-5</v>
      </c>
      <c r="AW680" s="53">
        <f t="shared" si="657"/>
        <v>-1.5851128106976198E-3</v>
      </c>
      <c r="AX680" s="52" t="e">
        <f t="shared" si="658"/>
        <v>#N/A</v>
      </c>
      <c r="AY680" s="34" t="e">
        <f t="shared" si="659"/>
        <v>#N/A</v>
      </c>
      <c r="AZ680" s="34" t="e">
        <f t="shared" si="660"/>
        <v>#N/A</v>
      </c>
      <c r="BA680" s="34">
        <f t="shared" si="661"/>
        <v>-1.1491210892677906E-4</v>
      </c>
      <c r="BB680" s="34">
        <f t="shared" si="662"/>
        <v>-2.2370893837386774E-6</v>
      </c>
      <c r="BC680" s="34" t="e">
        <f t="shared" si="663"/>
        <v>#N/A</v>
      </c>
      <c r="BD680" s="34">
        <f t="shared" si="664"/>
        <v>-3.0203003127837746E-5</v>
      </c>
      <c r="BE680" s="34" t="e">
        <f t="shared" si="665"/>
        <v>#N/A</v>
      </c>
      <c r="BF680" s="34">
        <f t="shared" si="666"/>
        <v>2.8136754310015277E-5</v>
      </c>
      <c r="BG680" s="53">
        <f t="shared" si="667"/>
        <v>-1.5822942226253467E-3</v>
      </c>
      <c r="BH680" s="32"/>
      <c r="BI680" s="33"/>
      <c r="BJ680" s="33"/>
      <c r="BK680" s="33">
        <v>-1.106546170868139E-4</v>
      </c>
      <c r="BL680" s="33">
        <v>2.0204024562264777E-6</v>
      </c>
      <c r="BM680" s="33"/>
      <c r="BN680" s="33">
        <v>-2.5945511287872591E-5</v>
      </c>
      <c r="BO680" s="33"/>
      <c r="BP680" s="33">
        <v>3.2394246149980432E-5</v>
      </c>
      <c r="BQ680" s="35">
        <v>-1.5780367307853815E-3</v>
      </c>
      <c r="BR680" s="32"/>
      <c r="BS680" s="33"/>
      <c r="BT680" s="33"/>
      <c r="BU680" s="33">
        <v>-1.1773069699905214E-4</v>
      </c>
      <c r="BV680" s="33">
        <v>-5.0556774560117645E-6</v>
      </c>
      <c r="BW680" s="33"/>
      <c r="BX680" s="33">
        <v>-3.3021591200110834E-5</v>
      </c>
      <c r="BY680" s="33"/>
      <c r="BZ680" s="33">
        <v>2.531816623774219E-5</v>
      </c>
      <c r="CA680" s="35">
        <v>-1.5851128106976198E-3</v>
      </c>
      <c r="CB680" s="52"/>
      <c r="CC680" s="34"/>
      <c r="CD680" s="34"/>
      <c r="CE680" s="34">
        <v>-1.1491210892677906E-4</v>
      </c>
      <c r="CF680" s="34">
        <v>-2.2370893837386774E-6</v>
      </c>
      <c r="CG680" s="34"/>
      <c r="CH680" s="34">
        <v>-3.0203003127837746E-5</v>
      </c>
      <c r="CI680" s="34"/>
      <c r="CJ680" s="34">
        <v>2.8136754310015277E-5</v>
      </c>
      <c r="CK680" s="53">
        <v>-1.5822942226253467E-3</v>
      </c>
      <c r="CL680" s="33">
        <v>0</v>
      </c>
      <c r="CM680" s="33">
        <f t="shared" si="678"/>
        <v>1.8393485714145452E-3</v>
      </c>
      <c r="CN680" s="33">
        <f t="shared" si="625"/>
        <v>9.1830955825100702E-4</v>
      </c>
      <c r="CO680" s="33" t="e">
        <f t="shared" si="626"/>
        <v>#N/A</v>
      </c>
      <c r="CP680" s="33" t="e">
        <f t="shared" si="627"/>
        <v>#N/A</v>
      </c>
      <c r="CQ680" s="33"/>
      <c r="CR680" s="33">
        <f t="shared" si="628"/>
        <v>6.0076763009897505E-4</v>
      </c>
      <c r="CS680" s="33">
        <f t="shared" si="629"/>
        <v>1.5159300082556726E-3</v>
      </c>
      <c r="CT680" s="33" t="e">
        <f t="shared" si="630"/>
        <v>#N/A</v>
      </c>
      <c r="CU680" s="33">
        <f t="shared" si="631"/>
        <v>7.3009608872753873E-4</v>
      </c>
      <c r="CV680" s="33" t="e">
        <f t="shared" si="632"/>
        <v>#N/A</v>
      </c>
      <c r="CW680" s="33">
        <f t="shared" si="633"/>
        <v>1.4780273792234233E-3</v>
      </c>
      <c r="CX680" s="35">
        <f t="shared" si="634"/>
        <v>2.7432552254726961E-3</v>
      </c>
    </row>
    <row r="681" spans="1:102" x14ac:dyDescent="0.3">
      <c r="A681" s="21">
        <v>43224</v>
      </c>
      <c r="B681" s="22">
        <v>2663.42</v>
      </c>
      <c r="C681" s="23">
        <v>4674.79</v>
      </c>
      <c r="D681" s="23">
        <v>5224.7060000000001</v>
      </c>
      <c r="E681" s="23">
        <f t="shared" si="668"/>
        <v>4638.6358216156113</v>
      </c>
      <c r="F681" s="23">
        <f>VLOOKUP($A681,Data!S$7:T$800,2,0)</f>
        <v>257.57013999999998</v>
      </c>
      <c r="G681" s="23">
        <f>VLOOKUP($A681,Data!V$7:Y$800,4,0)</f>
        <v>25.404941858539505</v>
      </c>
      <c r="H681" s="23" t="e">
        <f>VLOOKUP($A681,Data!P$7:Q$800,2,0)</f>
        <v>#N/A</v>
      </c>
      <c r="I681" s="23">
        <f>VLOOKUP($A681,Data!K$7:N$800,4,0)</f>
        <v>48.40430819760774</v>
      </c>
      <c r="J681" s="23">
        <f>VLOOKUP($A681,Data!AA$7:AB$800,2,0)</f>
        <v>471.52760000000001</v>
      </c>
      <c r="K681" s="23">
        <f>VLOOKUP($A681,Data!AD$7:AE$800,2,0)</f>
        <v>47.642200000000003</v>
      </c>
      <c r="L681" s="23">
        <f>VLOOKUP($A681,Data!AL$7:AO$800,4,0)</f>
        <v>255.21366540973003</v>
      </c>
      <c r="M681" s="23">
        <f>VLOOKUP($A681,Data!AG$7:AJ$800,4,0)</f>
        <v>25.735070748708136</v>
      </c>
      <c r="N681" s="23">
        <f>VLOOKUP($A681,Data!AQ$7:AU$800,5,0)</f>
        <v>25.894054191169452</v>
      </c>
      <c r="O681" s="24">
        <f>VLOOKUP($A681,Data!AQ$7:AW$800,7,0)</f>
        <v>25.952655210670891</v>
      </c>
      <c r="P681" s="32">
        <f t="shared" si="635"/>
        <v>1.2811201149927953E-2</v>
      </c>
      <c r="Q681" s="33">
        <f t="shared" si="622"/>
        <v>1.2940215424684931E-2</v>
      </c>
      <c r="R681" s="33">
        <f t="shared" si="623"/>
        <v>1.299184248476748E-2</v>
      </c>
      <c r="S681" s="34">
        <f t="shared" si="636"/>
        <v>1.2964746284541551E-2</v>
      </c>
      <c r="T681" s="33">
        <f t="shared" si="637"/>
        <v>1.2960013455681985E-2</v>
      </c>
      <c r="U681" s="33">
        <f t="shared" si="669"/>
        <v>1.2961075136536326E-2</v>
      </c>
      <c r="V681" s="33" t="e">
        <f t="shared" si="670"/>
        <v>#N/A</v>
      </c>
      <c r="W681" s="33">
        <f t="shared" si="671"/>
        <v>1.3010408326661116E-2</v>
      </c>
      <c r="X681" s="33">
        <f t="shared" si="672"/>
        <v>1.2988480535325087E-2</v>
      </c>
      <c r="Y681" s="33">
        <f t="shared" si="673"/>
        <v>1.2950454041940729E-2</v>
      </c>
      <c r="Z681" s="33">
        <f t="shared" si="674"/>
        <v>1.2942164028233005E-2</v>
      </c>
      <c r="AA681" s="33">
        <f t="shared" si="675"/>
        <v>1.3015430743371192E-2</v>
      </c>
      <c r="AB681" s="33">
        <f t="shared" si="676"/>
        <v>1.2950014395404219E-2</v>
      </c>
      <c r="AC681" s="35">
        <f t="shared" si="677"/>
        <v>1.2303551335363316E-2</v>
      </c>
      <c r="AD681" s="32">
        <f t="shared" si="638"/>
        <v>1.9798030997053573E-5</v>
      </c>
      <c r="AE681" s="33">
        <f t="shared" si="639"/>
        <v>2.0859711851395346E-5</v>
      </c>
      <c r="AF681" s="33" t="e">
        <f t="shared" si="640"/>
        <v>#N/A</v>
      </c>
      <c r="AG681" s="33">
        <f t="shared" si="641"/>
        <v>7.0192901976184885E-5</v>
      </c>
      <c r="AH681" s="33">
        <f t="shared" si="642"/>
        <v>4.8265110640155484E-5</v>
      </c>
      <c r="AI681" s="33">
        <f t="shared" si="643"/>
        <v>1.0238617255797777E-5</v>
      </c>
      <c r="AJ681" s="33">
        <f t="shared" si="644"/>
        <v>1.9486035480742459E-6</v>
      </c>
      <c r="AK681" s="33">
        <f t="shared" si="645"/>
        <v>7.5215318686261412E-5</v>
      </c>
      <c r="AL681" s="33">
        <f t="shared" si="646"/>
        <v>9.798970719288036E-6</v>
      </c>
      <c r="AM681" s="35">
        <f t="shared" si="647"/>
        <v>-6.3666408932161467E-4</v>
      </c>
      <c r="AN681" s="52">
        <f t="shared" si="648"/>
        <v>-3.1829029085495009E-5</v>
      </c>
      <c r="AO681" s="34">
        <f t="shared" si="649"/>
        <v>-3.0767348231153235E-5</v>
      </c>
      <c r="AP681" s="34" t="e">
        <f t="shared" si="650"/>
        <v>#N/A</v>
      </c>
      <c r="AQ681" s="34">
        <f t="shared" si="651"/>
        <v>1.8565841893636303E-5</v>
      </c>
      <c r="AR681" s="34">
        <f t="shared" si="652"/>
        <v>-3.3619494423930973E-6</v>
      </c>
      <c r="AS681" s="34">
        <f t="shared" si="653"/>
        <v>-4.1388442826750804E-5</v>
      </c>
      <c r="AT681" s="34">
        <f t="shared" si="654"/>
        <v>-4.9678456534474336E-5</v>
      </c>
      <c r="AU681" s="34">
        <f t="shared" si="655"/>
        <v>2.3588258603712831E-5</v>
      </c>
      <c r="AV681" s="34">
        <f t="shared" si="656"/>
        <v>-4.1828089363260545E-5</v>
      </c>
      <c r="AW681" s="53">
        <f t="shared" si="657"/>
        <v>-6.8829114940416325E-4</v>
      </c>
      <c r="AX681" s="52">
        <f t="shared" si="658"/>
        <v>-4.7328288594883361E-6</v>
      </c>
      <c r="AY681" s="34">
        <f t="shared" si="659"/>
        <v>-3.6711480051465628E-6</v>
      </c>
      <c r="AZ681" s="34" t="e">
        <f t="shared" si="660"/>
        <v>#N/A</v>
      </c>
      <c r="BA681" s="34">
        <f t="shared" si="661"/>
        <v>4.5662042119642976E-5</v>
      </c>
      <c r="BB681" s="34">
        <f t="shared" si="662"/>
        <v>2.3734250783613575E-5</v>
      </c>
      <c r="BC681" s="34">
        <f t="shared" si="663"/>
        <v>-1.4292242600744132E-5</v>
      </c>
      <c r="BD681" s="34">
        <f t="shared" si="664"/>
        <v>-2.2582256308467663E-5</v>
      </c>
      <c r="BE681" s="34">
        <f t="shared" si="665"/>
        <v>5.0684458829719503E-5</v>
      </c>
      <c r="BF681" s="34">
        <f t="shared" si="666"/>
        <v>-1.4731889137253873E-5</v>
      </c>
      <c r="BG681" s="53">
        <f t="shared" si="667"/>
        <v>-6.6119494917815658E-4</v>
      </c>
      <c r="BH681" s="32">
        <v>1.9798030997053573E-5</v>
      </c>
      <c r="BI681" s="33">
        <v>2.0859711851395346E-5</v>
      </c>
      <c r="BJ681" s="33"/>
      <c r="BK681" s="33">
        <v>7.0192901976184885E-5</v>
      </c>
      <c r="BL681" s="33">
        <v>4.8265110640155484E-5</v>
      </c>
      <c r="BM681" s="33">
        <v>1.0238617255797777E-5</v>
      </c>
      <c r="BN681" s="33">
        <v>1.9486035480742459E-6</v>
      </c>
      <c r="BO681" s="33">
        <v>7.5215318686261412E-5</v>
      </c>
      <c r="BP681" s="33">
        <v>9.798970719288036E-6</v>
      </c>
      <c r="BQ681" s="35">
        <v>-6.3666408932161467E-4</v>
      </c>
      <c r="BR681" s="32">
        <v>-3.1829029085495009E-5</v>
      </c>
      <c r="BS681" s="33">
        <v>-3.0767348231153235E-5</v>
      </c>
      <c r="BT681" s="33"/>
      <c r="BU681" s="33">
        <v>1.8565841893636303E-5</v>
      </c>
      <c r="BV681" s="33">
        <v>-3.3619494423930973E-6</v>
      </c>
      <c r="BW681" s="33">
        <v>-4.1388442826750804E-5</v>
      </c>
      <c r="BX681" s="33">
        <v>-4.9678456534474336E-5</v>
      </c>
      <c r="BY681" s="33">
        <v>2.3588258603712831E-5</v>
      </c>
      <c r="BZ681" s="33">
        <v>-4.1828089363260545E-5</v>
      </c>
      <c r="CA681" s="35">
        <v>-6.8829114940416325E-4</v>
      </c>
      <c r="CB681" s="52">
        <v>-4.7328288594883361E-6</v>
      </c>
      <c r="CC681" s="34">
        <v>-3.6711480051465628E-6</v>
      </c>
      <c r="CD681" s="34"/>
      <c r="CE681" s="34">
        <v>4.5662042119642976E-5</v>
      </c>
      <c r="CF681" s="34">
        <v>2.3734250783613575E-5</v>
      </c>
      <c r="CG681" s="34">
        <v>-1.4292242600744132E-5</v>
      </c>
      <c r="CH681" s="34">
        <v>-2.2582256308467663E-5</v>
      </c>
      <c r="CI681" s="34">
        <v>5.0684458829719503E-5</v>
      </c>
      <c r="CJ681" s="34">
        <v>-1.4731889137253873E-5</v>
      </c>
      <c r="CK681" s="53">
        <v>-6.6119494917815658E-4</v>
      </c>
      <c r="CL681" s="33">
        <v>0</v>
      </c>
      <c r="CM681" s="33">
        <f t="shared" si="678"/>
        <v>1.832284037746712E-3</v>
      </c>
      <c r="CN681" s="33">
        <f t="shared" si="625"/>
        <v>9.14062909285418E-4</v>
      </c>
      <c r="CO681" s="33">
        <f t="shared" si="626"/>
        <v>7.3483479157654408E-4</v>
      </c>
      <c r="CP681" s="33">
        <f t="shared" si="627"/>
        <v>7.8963857091252088E-4</v>
      </c>
      <c r="CQ681" s="33"/>
      <c r="CR681" s="33">
        <f t="shared" si="628"/>
        <v>7.1111805561629993E-4</v>
      </c>
      <c r="CS681" s="33">
        <f t="shared" si="629"/>
        <v>1.5139135435608964E-3</v>
      </c>
      <c r="CT681" s="33">
        <f t="shared" si="630"/>
        <v>1.825879213832371E-3</v>
      </c>
      <c r="CU681" s="33">
        <f t="shared" si="631"/>
        <v>7.5597143504912978E-4</v>
      </c>
      <c r="CV681" s="33">
        <f t="shared" si="632"/>
        <v>3.8292148240115509E-4</v>
      </c>
      <c r="CW681" s="33">
        <f t="shared" si="633"/>
        <v>1.44569847154985E-3</v>
      </c>
      <c r="CX681" s="35">
        <f t="shared" si="634"/>
        <v>4.3226333024273256E-3</v>
      </c>
    </row>
    <row r="682" spans="1:102" x14ac:dyDescent="0.3">
      <c r="A682" s="21">
        <v>43223</v>
      </c>
      <c r="B682" s="22">
        <v>2629.73</v>
      </c>
      <c r="C682" s="23">
        <v>4615.07</v>
      </c>
      <c r="D682" s="23">
        <v>5157.6980000000003</v>
      </c>
      <c r="E682" s="23">
        <f t="shared" si="668"/>
        <v>4579.2667895202549</v>
      </c>
      <c r="F682" s="23">
        <f>VLOOKUP($A682,Data!S$7:T$800,2,0)</f>
        <v>254.27473599999999</v>
      </c>
      <c r="G682" s="23">
        <f>VLOOKUP($A682,Data!V$7:Y$800,4,0)</f>
        <v>25.079879653929634</v>
      </c>
      <c r="H682" s="23" t="e">
        <f>VLOOKUP($A682,Data!P$7:Q$800,2,0)</f>
        <v>#N/A</v>
      </c>
      <c r="I682" s="23">
        <f>VLOOKUP($A682,Data!K$7:N$800,4,0)</f>
        <v>47.782636584716123</v>
      </c>
      <c r="J682" s="23">
        <f>VLOOKUP($A682,Data!AA$7:AB$800,2,0)</f>
        <v>465.48169999999999</v>
      </c>
      <c r="K682" s="23">
        <f>VLOOKUP($A682,Data!AD$7:AE$800,2,0)</f>
        <v>47.033099999999997</v>
      </c>
      <c r="L682" s="23">
        <f>VLOOKUP($A682,Data!AL$7:AO$800,4,0)</f>
        <v>251.95285029384624</v>
      </c>
      <c r="M682" s="23">
        <f>VLOOKUP($A682,Data!AG$7:AJ$800,4,0)</f>
        <v>25.404421263181767</v>
      </c>
      <c r="N682" s="23">
        <f>VLOOKUP($A682,Data!AQ$7:AU$800,5,0)</f>
        <v>25.563012807324693</v>
      </c>
      <c r="O682" s="24">
        <f>VLOOKUP($A682,Data!AQ$7:AW$800,7,0)</f>
        <v>25.637226281025963</v>
      </c>
      <c r="P682" s="32">
        <f t="shared" si="635"/>
        <v>-2.2536964035709817E-3</v>
      </c>
      <c r="Q682" s="33">
        <f t="shared" si="622"/>
        <v>-2.1793887765801934E-3</v>
      </c>
      <c r="R682" s="33">
        <f t="shared" si="623"/>
        <v>-2.1451845752561427E-3</v>
      </c>
      <c r="S682" s="34">
        <f t="shared" si="636"/>
        <v>-2.1614613495033685E-3</v>
      </c>
      <c r="T682" s="33">
        <f t="shared" si="637"/>
        <v>-2.1516188149062199E-3</v>
      </c>
      <c r="U682" s="33">
        <f t="shared" si="669"/>
        <v>-2.1541168465578631E-3</v>
      </c>
      <c r="V682" s="33" t="e">
        <f t="shared" si="670"/>
        <v>#N/A</v>
      </c>
      <c r="W682" s="33">
        <f t="shared" si="671"/>
        <v>-2.1969243059715149E-3</v>
      </c>
      <c r="X682" s="33">
        <f t="shared" si="672"/>
        <v>-2.147771111353225E-3</v>
      </c>
      <c r="Y682" s="33">
        <f t="shared" si="673"/>
        <v>-2.1089481780088848E-3</v>
      </c>
      <c r="Z682" s="33">
        <f t="shared" si="674"/>
        <v>-2.1559758148838037E-3</v>
      </c>
      <c r="AA682" s="33">
        <f t="shared" si="675"/>
        <v>-2.1645430472082561E-3</v>
      </c>
      <c r="AB682" s="33">
        <f t="shared" si="676"/>
        <v>-2.1694695950683629E-3</v>
      </c>
      <c r="AC682" s="35">
        <f t="shared" si="677"/>
        <v>7.6924085243423868E-4</v>
      </c>
      <c r="AD682" s="32">
        <f t="shared" si="638"/>
        <v>2.7769961673973498E-5</v>
      </c>
      <c r="AE682" s="33">
        <f t="shared" si="639"/>
        <v>2.5271930022330302E-5</v>
      </c>
      <c r="AF682" s="33" t="e">
        <f t="shared" si="640"/>
        <v>#N/A</v>
      </c>
      <c r="AG682" s="33">
        <f t="shared" si="641"/>
        <v>-1.7535529391321525E-5</v>
      </c>
      <c r="AH682" s="33">
        <f t="shared" si="642"/>
        <v>3.1617665226968406E-5</v>
      </c>
      <c r="AI682" s="33">
        <f t="shared" si="643"/>
        <v>7.0440598571308577E-5</v>
      </c>
      <c r="AJ682" s="33">
        <f t="shared" si="644"/>
        <v>2.3412961696389623E-5</v>
      </c>
      <c r="AK682" s="33">
        <f t="shared" si="645"/>
        <v>1.4845729371937288E-5</v>
      </c>
      <c r="AL682" s="33">
        <f t="shared" si="646"/>
        <v>9.919181511830466E-6</v>
      </c>
      <c r="AM682" s="35">
        <f t="shared" si="647"/>
        <v>2.948629629014432E-3</v>
      </c>
      <c r="AN682" s="52">
        <f t="shared" si="648"/>
        <v>-6.434239650077167E-6</v>
      </c>
      <c r="AO682" s="34">
        <f t="shared" si="649"/>
        <v>-8.9322713017203625E-6</v>
      </c>
      <c r="AP682" s="34" t="e">
        <f t="shared" si="650"/>
        <v>#N/A</v>
      </c>
      <c r="AQ682" s="34">
        <f t="shared" si="651"/>
        <v>-5.173973071537219E-5</v>
      </c>
      <c r="AR682" s="34">
        <f t="shared" si="652"/>
        <v>-2.5865360970822593E-6</v>
      </c>
      <c r="AS682" s="34">
        <f t="shared" si="653"/>
        <v>3.6236397247257912E-5</v>
      </c>
      <c r="AT682" s="34">
        <f t="shared" si="654"/>
        <v>-1.0791239627661042E-5</v>
      </c>
      <c r="AU682" s="34">
        <f t="shared" si="655"/>
        <v>-1.9358471952113376E-5</v>
      </c>
      <c r="AV682" s="34">
        <f t="shared" si="656"/>
        <v>-2.4285019812220199E-5</v>
      </c>
      <c r="AW682" s="53">
        <f t="shared" si="657"/>
        <v>2.9144254276903814E-3</v>
      </c>
      <c r="AX682" s="52">
        <f t="shared" si="658"/>
        <v>9.842534597015451E-6</v>
      </c>
      <c r="AY682" s="34">
        <f t="shared" si="659"/>
        <v>7.3445029453722555E-6</v>
      </c>
      <c r="AZ682" s="34" t="e">
        <f t="shared" si="660"/>
        <v>#N/A</v>
      </c>
      <c r="BA682" s="34">
        <f t="shared" si="661"/>
        <v>-3.5462956468279572E-5</v>
      </c>
      <c r="BB682" s="34">
        <f t="shared" si="662"/>
        <v>1.3690238150010359E-5</v>
      </c>
      <c r="BC682" s="34">
        <f t="shared" si="663"/>
        <v>5.251317149435053E-5</v>
      </c>
      <c r="BD682" s="34">
        <f t="shared" si="664"/>
        <v>5.4855346194315757E-6</v>
      </c>
      <c r="BE682" s="34">
        <f t="shared" si="665"/>
        <v>-3.0816977050207583E-6</v>
      </c>
      <c r="BF682" s="34">
        <f t="shared" si="666"/>
        <v>-8.0082455651275808E-6</v>
      </c>
      <c r="BG682" s="53">
        <f t="shared" si="667"/>
        <v>2.930702201937474E-3</v>
      </c>
      <c r="BH682" s="32">
        <v>2.7769961673973498E-5</v>
      </c>
      <c r="BI682" s="33">
        <v>2.5271930022330302E-5</v>
      </c>
      <c r="BJ682" s="33"/>
      <c r="BK682" s="33">
        <v>-1.7535529391321525E-5</v>
      </c>
      <c r="BL682" s="33">
        <v>3.1617665226968406E-5</v>
      </c>
      <c r="BM682" s="33">
        <v>7.0440598571308577E-5</v>
      </c>
      <c r="BN682" s="33">
        <v>2.3412961696389623E-5</v>
      </c>
      <c r="BO682" s="33">
        <v>1.4845729371937288E-5</v>
      </c>
      <c r="BP682" s="33">
        <v>9.919181511830466E-6</v>
      </c>
      <c r="BQ682" s="35">
        <v>2.948629629014432E-3</v>
      </c>
      <c r="BR682" s="32">
        <v>-6.434239650077167E-6</v>
      </c>
      <c r="BS682" s="33">
        <v>-8.9322713017203625E-6</v>
      </c>
      <c r="BT682" s="33"/>
      <c r="BU682" s="33">
        <v>-5.173973071537219E-5</v>
      </c>
      <c r="BV682" s="33">
        <v>-2.5865360970822593E-6</v>
      </c>
      <c r="BW682" s="33">
        <v>3.6236397247257912E-5</v>
      </c>
      <c r="BX682" s="33">
        <v>-1.0791239627661042E-5</v>
      </c>
      <c r="BY682" s="33">
        <v>-1.9358471952113376E-5</v>
      </c>
      <c r="BZ682" s="33">
        <v>-2.4285019812220199E-5</v>
      </c>
      <c r="CA682" s="35">
        <v>2.9144254276903814E-3</v>
      </c>
      <c r="CB682" s="52">
        <v>9.842534597015451E-6</v>
      </c>
      <c r="CC682" s="34">
        <v>7.3445029453722555E-6</v>
      </c>
      <c r="CD682" s="34"/>
      <c r="CE682" s="34">
        <v>-3.5462956468279572E-5</v>
      </c>
      <c r="CF682" s="34">
        <v>1.3690238150010359E-5</v>
      </c>
      <c r="CG682" s="34">
        <v>5.251317149435053E-5</v>
      </c>
      <c r="CH682" s="34">
        <v>5.4855346194315757E-6</v>
      </c>
      <c r="CI682" s="34">
        <v>-3.0816977050207583E-6</v>
      </c>
      <c r="CJ682" s="34">
        <v>-8.0082455651275808E-6</v>
      </c>
      <c r="CK682" s="53">
        <v>2.930702201937474E-3</v>
      </c>
      <c r="CL682" s="33">
        <v>0</v>
      </c>
      <c r="CM682" s="33">
        <f t="shared" ref="CM682:CM697" si="679">(D682/D$767)/($C682/$C$767)-1</f>
        <v>1.781225723798352E-3</v>
      </c>
      <c r="CN682" s="33">
        <f t="shared" si="625"/>
        <v>8.898238795504998E-4</v>
      </c>
      <c r="CO682" s="33">
        <f t="shared" si="626"/>
        <v>7.1527569840812433E-4</v>
      </c>
      <c r="CP682" s="33">
        <f t="shared" si="627"/>
        <v>7.6902950310442364E-4</v>
      </c>
      <c r="CQ682" s="33"/>
      <c r="CR682" s="33">
        <f t="shared" si="628"/>
        <v>6.4177738859161337E-4</v>
      </c>
      <c r="CS682" s="33">
        <f t="shared" si="629"/>
        <v>1.4661951531016459E-3</v>
      </c>
      <c r="CT682" s="33">
        <f t="shared" si="630"/>
        <v>1.8157530406386346E-3</v>
      </c>
      <c r="CU682" s="33">
        <f t="shared" si="631"/>
        <v>7.5404627416064685E-4</v>
      </c>
      <c r="CV682" s="33">
        <f t="shared" si="632"/>
        <v>3.0864411409670112E-4</v>
      </c>
      <c r="CW682" s="33">
        <f t="shared" si="633"/>
        <v>1.4360107900879271E-3</v>
      </c>
      <c r="CX682" s="35">
        <f t="shared" si="634"/>
        <v>4.9542779843738671E-3</v>
      </c>
    </row>
    <row r="683" spans="1:102" x14ac:dyDescent="0.3">
      <c r="A683" s="21">
        <v>43222</v>
      </c>
      <c r="B683" s="22">
        <v>2635.67</v>
      </c>
      <c r="C683" s="23">
        <v>4625.1499999999996</v>
      </c>
      <c r="D683" s="23">
        <v>5168.7860000000001</v>
      </c>
      <c r="E683" s="23">
        <f t="shared" si="668"/>
        <v>4589.1861379831817</v>
      </c>
      <c r="F683" s="23">
        <f>VLOOKUP($A683,Data!S$7:T$800,2,0)</f>
        <v>254.82301799999999</v>
      </c>
      <c r="G683" s="23">
        <f>VLOOKUP($A683,Data!V$7:Y$800,4,0)</f>
        <v>25.134021272574632</v>
      </c>
      <c r="H683" s="23" t="e">
        <f>VLOOKUP($A683,Data!P$7:Q$800,2,0)</f>
        <v>#N/A</v>
      </c>
      <c r="I683" s="23">
        <f>VLOOKUP($A683,Data!K$7:N$800,4,0)</f>
        <v>47.8878425499747</v>
      </c>
      <c r="J683" s="23">
        <f>VLOOKUP($A683,Data!AA$7:AB$800,2,0)</f>
        <v>466.48360000000002</v>
      </c>
      <c r="K683" s="23">
        <f>VLOOKUP($A683,Data!AD$7:AE$800,2,0)</f>
        <v>47.1325</v>
      </c>
      <c r="L683" s="23">
        <f>VLOOKUP($A683,Data!AL$7:AO$800,4,0)</f>
        <v>252.49722821119477</v>
      </c>
      <c r="M683" s="23">
        <f>VLOOKUP($A683,Data!AG$7:AJ$800,4,0)</f>
        <v>25.459529510769496</v>
      </c>
      <c r="N683" s="23">
        <f>VLOOKUP($A683,Data!AQ$7:AU$800,5,0)</f>
        <v>25.618591562788637</v>
      </c>
      <c r="O683" s="24">
        <f>VLOOKUP($A683,Data!AQ$7:AW$800,7,0)</f>
        <v>25.617520237920893</v>
      </c>
      <c r="P683" s="32">
        <f t="shared" si="635"/>
        <v>-7.205815880669042E-3</v>
      </c>
      <c r="Q683" s="33">
        <f t="shared" si="622"/>
        <v>-7.205841948003E-3</v>
      </c>
      <c r="R683" s="33">
        <f t="shared" si="623"/>
        <v>-7.2064544816333731E-3</v>
      </c>
      <c r="S683" s="34">
        <f t="shared" si="636"/>
        <v>-7.2064544816333731E-3</v>
      </c>
      <c r="T683" s="33">
        <f t="shared" si="637"/>
        <v>-7.212317228538101E-3</v>
      </c>
      <c r="U683" s="33">
        <f t="shared" si="669"/>
        <v>-7.2126974265660504E-3</v>
      </c>
      <c r="V683" s="33" t="e">
        <f t="shared" si="670"/>
        <v>#N/A</v>
      </c>
      <c r="W683" s="33">
        <f t="shared" si="671"/>
        <v>-7.1386079714456097E-3</v>
      </c>
      <c r="X683" s="33">
        <f t="shared" si="672"/>
        <v>-4.6767966322113219E-3</v>
      </c>
      <c r="Y683" s="33">
        <f t="shared" si="673"/>
        <v>-4.6607198668727756E-3</v>
      </c>
      <c r="Z683" s="33">
        <f t="shared" si="674"/>
        <v>-7.1890818029799464E-3</v>
      </c>
      <c r="AA683" s="33">
        <f t="shared" si="675"/>
        <v>-7.2230326986614246E-3</v>
      </c>
      <c r="AB683" s="33">
        <f t="shared" si="676"/>
        <v>-4.6548300398089326E-3</v>
      </c>
      <c r="AC683" s="35">
        <f t="shared" si="677"/>
        <v>-4.4574970724536866E-3</v>
      </c>
      <c r="AD683" s="32">
        <f t="shared" si="638"/>
        <v>-6.4752805351009357E-6</v>
      </c>
      <c r="AE683" s="33">
        <f t="shared" si="639"/>
        <v>-6.8554785630503545E-6</v>
      </c>
      <c r="AF683" s="33" t="e">
        <f t="shared" si="640"/>
        <v>#N/A</v>
      </c>
      <c r="AG683" s="33">
        <f t="shared" si="641"/>
        <v>6.7233976557390385E-5</v>
      </c>
      <c r="AH683" s="33">
        <f t="shared" si="642"/>
        <v>-4.8245908759181333E-6</v>
      </c>
      <c r="AI683" s="33">
        <f t="shared" si="643"/>
        <v>1.1252174462628162E-5</v>
      </c>
      <c r="AJ683" s="33">
        <f t="shared" si="644"/>
        <v>1.6760145023053674E-5</v>
      </c>
      <c r="AK683" s="33">
        <f t="shared" si="645"/>
        <v>-1.719075065842457E-5</v>
      </c>
      <c r="AL683" s="33">
        <f t="shared" si="646"/>
        <v>1.7142001526471162E-5</v>
      </c>
      <c r="AM683" s="35">
        <f t="shared" si="647"/>
        <v>2.1447496888171713E-4</v>
      </c>
      <c r="AN683" s="52">
        <f t="shared" si="648"/>
        <v>-5.862746904727878E-6</v>
      </c>
      <c r="AO683" s="34">
        <f t="shared" si="649"/>
        <v>-6.2429449326772968E-6</v>
      </c>
      <c r="AP683" s="34" t="e">
        <f t="shared" si="650"/>
        <v>#N/A</v>
      </c>
      <c r="AQ683" s="34">
        <f t="shared" si="651"/>
        <v>6.7846510187763442E-5</v>
      </c>
      <c r="AR683" s="34">
        <f t="shared" si="652"/>
        <v>-6.1229363941261994E-6</v>
      </c>
      <c r="AS683" s="34">
        <f t="shared" si="653"/>
        <v>9.9538289444200956E-6</v>
      </c>
      <c r="AT683" s="34">
        <f t="shared" si="654"/>
        <v>1.7372678653426732E-5</v>
      </c>
      <c r="AU683" s="34">
        <f t="shared" si="655"/>
        <v>-1.6578217028051512E-5</v>
      </c>
      <c r="AV683" s="34">
        <f t="shared" si="656"/>
        <v>1.5843656008263096E-5</v>
      </c>
      <c r="AW683" s="53">
        <f t="shared" si="657"/>
        <v>2.1317662336350907E-4</v>
      </c>
      <c r="AX683" s="52">
        <f t="shared" si="658"/>
        <v>-5.862746904727878E-6</v>
      </c>
      <c r="AY683" s="34">
        <f t="shared" si="659"/>
        <v>-6.2429449326772968E-6</v>
      </c>
      <c r="AZ683" s="34" t="e">
        <f t="shared" si="660"/>
        <v>#N/A</v>
      </c>
      <c r="BA683" s="34">
        <f t="shared" si="661"/>
        <v>6.7846510187763442E-5</v>
      </c>
      <c r="BB683" s="34">
        <f t="shared" si="662"/>
        <v>-5.3572100505716591E-6</v>
      </c>
      <c r="BC683" s="34">
        <f t="shared" si="663"/>
        <v>1.0719555287974636E-5</v>
      </c>
      <c r="BD683" s="34">
        <f t="shared" si="664"/>
        <v>1.7372678653426732E-5</v>
      </c>
      <c r="BE683" s="34">
        <f t="shared" si="665"/>
        <v>-1.6578217028051512E-5</v>
      </c>
      <c r="BF683" s="34">
        <f t="shared" si="666"/>
        <v>1.6609382351817636E-5</v>
      </c>
      <c r="BG683" s="53">
        <f t="shared" si="667"/>
        <v>2.1394234970706361E-4</v>
      </c>
      <c r="BH683" s="32">
        <v>-6.4752805351009357E-6</v>
      </c>
      <c r="BI683" s="33">
        <v>-6.8554785630503545E-6</v>
      </c>
      <c r="BJ683" s="33"/>
      <c r="BK683" s="33">
        <v>6.7233976557390385E-5</v>
      </c>
      <c r="BL683" s="33">
        <v>-4.8245908759181333E-6</v>
      </c>
      <c r="BM683" s="33">
        <v>1.1252174462628162E-5</v>
      </c>
      <c r="BN683" s="33">
        <v>1.6760145023053674E-5</v>
      </c>
      <c r="BO683" s="33">
        <v>-1.719075065842457E-5</v>
      </c>
      <c r="BP683" s="33">
        <v>1.7142001526471162E-5</v>
      </c>
      <c r="BQ683" s="35">
        <v>2.1447496888171713E-4</v>
      </c>
      <c r="BR683" s="32">
        <v>-5.862746904727878E-6</v>
      </c>
      <c r="BS683" s="33">
        <v>-6.2429449326772968E-6</v>
      </c>
      <c r="BT683" s="33"/>
      <c r="BU683" s="33">
        <v>6.7846510187763442E-5</v>
      </c>
      <c r="BV683" s="33">
        <v>-6.1229363941261994E-6</v>
      </c>
      <c r="BW683" s="33">
        <v>9.9538289444200956E-6</v>
      </c>
      <c r="BX683" s="33">
        <v>1.7372678653426732E-5</v>
      </c>
      <c r="BY683" s="33">
        <v>-1.6578217028051512E-5</v>
      </c>
      <c r="BZ683" s="33">
        <v>1.5843656008263096E-5</v>
      </c>
      <c r="CA683" s="35">
        <v>2.1317662336350907E-4</v>
      </c>
      <c r="CB683" s="52">
        <v>-5.862746904727878E-6</v>
      </c>
      <c r="CC683" s="34">
        <v>-6.2429449326772968E-6</v>
      </c>
      <c r="CD683" s="34"/>
      <c r="CE683" s="34">
        <v>6.7846510187763442E-5</v>
      </c>
      <c r="CF683" s="34">
        <v>-5.3572100505716591E-6</v>
      </c>
      <c r="CG683" s="34">
        <v>1.0719555287974636E-5</v>
      </c>
      <c r="CH683" s="34">
        <v>1.7372678653426732E-5</v>
      </c>
      <c r="CI683" s="34">
        <v>-1.6578217028051512E-5</v>
      </c>
      <c r="CJ683" s="34">
        <v>1.6609382351817636E-5</v>
      </c>
      <c r="CK683" s="53">
        <v>2.1394234970706361E-4</v>
      </c>
      <c r="CL683" s="33">
        <v>0</v>
      </c>
      <c r="CM683" s="33">
        <f t="shared" si="679"/>
        <v>1.7468869340291349E-3</v>
      </c>
      <c r="CN683" s="33">
        <f t="shared" si="625"/>
        <v>8.7184163228859468E-4</v>
      </c>
      <c r="CO683" s="33">
        <f t="shared" si="626"/>
        <v>6.8742595151616293E-4</v>
      </c>
      <c r="CP683" s="33">
        <f t="shared" si="627"/>
        <v>7.4368354005649451E-4</v>
      </c>
      <c r="CQ683" s="33"/>
      <c r="CR683" s="33">
        <f t="shared" si="628"/>
        <v>6.5936280571943229E-4</v>
      </c>
      <c r="CS683" s="33">
        <f t="shared" si="629"/>
        <v>1.4344629767557571E-3</v>
      </c>
      <c r="CT683" s="33">
        <f t="shared" si="630"/>
        <v>1.7450353994958867E-3</v>
      </c>
      <c r="CU683" s="33">
        <f t="shared" si="631"/>
        <v>7.305650330196034E-4</v>
      </c>
      <c r="CV683" s="33">
        <f t="shared" si="632"/>
        <v>2.9376158881100345E-4</v>
      </c>
      <c r="CW683" s="33">
        <f t="shared" si="633"/>
        <v>1.4260557674052876E-3</v>
      </c>
      <c r="CX683" s="35">
        <f t="shared" si="634"/>
        <v>1.9933177161051141E-3</v>
      </c>
    </row>
    <row r="684" spans="1:102" x14ac:dyDescent="0.3">
      <c r="A684" s="21">
        <v>43221</v>
      </c>
      <c r="B684" s="22">
        <v>2654.8</v>
      </c>
      <c r="C684" s="23">
        <v>4658.72</v>
      </c>
      <c r="D684" s="23">
        <v>5206.3050000000003</v>
      </c>
      <c r="E684" s="23">
        <f t="shared" si="668"/>
        <v>4622.4979591170013</v>
      </c>
      <c r="F684" s="23">
        <f>VLOOKUP($A684,Data!S$7:T$800,2,0)</f>
        <v>256.67423400000001</v>
      </c>
      <c r="G684" s="23">
        <f>VLOOKUP($A684,Data!V$7:Y$800,4,0)</f>
        <v>25.316622409879717</v>
      </c>
      <c r="H684" s="23" t="e">
        <f>VLOOKUP($A684,Data!P$7:Q$800,2,0)</f>
        <v>#N/A</v>
      </c>
      <c r="I684" s="23">
        <f>VLOOKUP($A684,Data!K$7:N$800,4,0)</f>
        <v>48.23215298173006</v>
      </c>
      <c r="J684" s="23" t="e">
        <f>VLOOKUP($A684,Data!AA$7:AB$800,2,0)</f>
        <v>#N/A</v>
      </c>
      <c r="K684" s="23" t="e">
        <f>VLOOKUP($A684,Data!AD$7:AE$800,2,0)</f>
        <v>#N/A</v>
      </c>
      <c r="L684" s="23">
        <f>VLOOKUP($A684,Data!AL$7:AO$800,4,0)</f>
        <v>254.32559572344221</v>
      </c>
      <c r="M684" s="23">
        <f>VLOOKUP($A684,Data!AG$7:AJ$800,4,0)</f>
        <v>25.644762468629814</v>
      </c>
      <c r="N684" s="23" t="e">
        <f>VLOOKUP($A684,Data!AQ$7:AU$800,5,0)</f>
        <v>#N/A</v>
      </c>
      <c r="O684" s="24" t="e">
        <f>VLOOKUP($A684,Data!AQ$7:AW$800,7,0)</f>
        <v>#N/A</v>
      </c>
      <c r="P684" s="32">
        <f t="shared" si="635"/>
        <v>2.5490455240648746E-3</v>
      </c>
      <c r="Q684" s="33">
        <f t="shared" si="622"/>
        <v>2.5522610967407822E-3</v>
      </c>
      <c r="R684" s="33">
        <f t="shared" si="623"/>
        <v>2.5541874212047233E-3</v>
      </c>
      <c r="S684" s="34">
        <f t="shared" si="636"/>
        <v>2.5534161366337462E-3</v>
      </c>
      <c r="T684" s="33">
        <f t="shared" si="637"/>
        <v>2.5513176274341021E-3</v>
      </c>
      <c r="U684" s="33">
        <f t="shared" si="669"/>
        <v>2.5486609494798085E-3</v>
      </c>
      <c r="V684" s="33" t="e">
        <f t="shared" si="670"/>
        <v>#N/A</v>
      </c>
      <c r="W684" s="33">
        <f t="shared" si="671"/>
        <v>2.5844930417495693E-3</v>
      </c>
      <c r="X684" s="33" t="e">
        <f t="shared" si="672"/>
        <v>#N/A</v>
      </c>
      <c r="Y684" s="33" t="e">
        <f t="shared" si="673"/>
        <v>#N/A</v>
      </c>
      <c r="Z684" s="33">
        <f t="shared" si="674"/>
        <v>2.5418427436065816E-3</v>
      </c>
      <c r="AA684" s="33">
        <f t="shared" si="675"/>
        <v>2.7188219190446006E-3</v>
      </c>
      <c r="AB684" s="33" t="e">
        <f t="shared" si="676"/>
        <v>#N/A</v>
      </c>
      <c r="AC684" s="35" t="e">
        <f t="shared" si="677"/>
        <v>#N/A</v>
      </c>
      <c r="AD684" s="32">
        <f t="shared" si="638"/>
        <v>-9.4346930668010032E-7</v>
      </c>
      <c r="AE684" s="33">
        <f t="shared" si="639"/>
        <v>-3.6001472609736851E-6</v>
      </c>
      <c r="AF684" s="33" t="e">
        <f t="shared" si="640"/>
        <v>#N/A</v>
      </c>
      <c r="AG684" s="33">
        <f t="shared" si="641"/>
        <v>3.2231945008787122E-5</v>
      </c>
      <c r="AH684" s="33" t="e">
        <f t="shared" si="642"/>
        <v>#N/A</v>
      </c>
      <c r="AI684" s="33" t="e">
        <f t="shared" si="643"/>
        <v>#N/A</v>
      </c>
      <c r="AJ684" s="33">
        <f t="shared" si="644"/>
        <v>-1.0418353134200586E-5</v>
      </c>
      <c r="AK684" s="33">
        <f t="shared" si="645"/>
        <v>1.6656082230381841E-4</v>
      </c>
      <c r="AL684" s="33" t="e">
        <f t="shared" si="646"/>
        <v>#N/A</v>
      </c>
      <c r="AM684" s="35" t="e">
        <f t="shared" si="647"/>
        <v>#N/A</v>
      </c>
      <c r="AN684" s="52">
        <f t="shared" si="648"/>
        <v>-2.8697937706212429E-6</v>
      </c>
      <c r="AO684" s="34">
        <f t="shared" si="649"/>
        <v>-5.5264717249148276E-6</v>
      </c>
      <c r="AP684" s="34" t="e">
        <f t="shared" si="650"/>
        <v>#N/A</v>
      </c>
      <c r="AQ684" s="34">
        <f t="shared" si="651"/>
        <v>3.0305620544845979E-5</v>
      </c>
      <c r="AR684" s="34" t="e">
        <f t="shared" si="652"/>
        <v>#N/A</v>
      </c>
      <c r="AS684" s="34" t="e">
        <f t="shared" si="653"/>
        <v>#N/A</v>
      </c>
      <c r="AT684" s="34">
        <f t="shared" si="654"/>
        <v>-1.2344677598141729E-5</v>
      </c>
      <c r="AU684" s="34">
        <f t="shared" si="655"/>
        <v>1.6463449783987727E-4</v>
      </c>
      <c r="AV684" s="34" t="e">
        <f t="shared" si="656"/>
        <v>#N/A</v>
      </c>
      <c r="AW684" s="53" t="e">
        <f t="shared" si="657"/>
        <v>#N/A</v>
      </c>
      <c r="AX684" s="52">
        <f t="shared" si="658"/>
        <v>-2.0985091997438587E-6</v>
      </c>
      <c r="AY684" s="34">
        <f t="shared" si="659"/>
        <v>-4.7551871540374435E-6</v>
      </c>
      <c r="AZ684" s="34" t="e">
        <f t="shared" si="660"/>
        <v>#N/A</v>
      </c>
      <c r="BA684" s="34">
        <f t="shared" si="661"/>
        <v>3.1076905115723363E-5</v>
      </c>
      <c r="BB684" s="34" t="e">
        <f t="shared" si="662"/>
        <v>#N/A</v>
      </c>
      <c r="BC684" s="34" t="e">
        <f t="shared" si="663"/>
        <v>#N/A</v>
      </c>
      <c r="BD684" s="34">
        <f t="shared" si="664"/>
        <v>-1.1573393027264345E-5</v>
      </c>
      <c r="BE684" s="34">
        <f t="shared" si="665"/>
        <v>1.6540578241075465E-4</v>
      </c>
      <c r="BF684" s="34" t="e">
        <f t="shared" si="666"/>
        <v>#N/A</v>
      </c>
      <c r="BG684" s="53" t="e">
        <f t="shared" si="667"/>
        <v>#N/A</v>
      </c>
      <c r="BH684" s="32">
        <v>-9.4346930668010032E-7</v>
      </c>
      <c r="BI684" s="33">
        <v>-3.6001472609736851E-6</v>
      </c>
      <c r="BJ684" s="33"/>
      <c r="BK684" s="33">
        <v>3.2231945008787122E-5</v>
      </c>
      <c r="BL684" s="33"/>
      <c r="BM684" s="33"/>
      <c r="BN684" s="33">
        <v>-1.0418353134200586E-5</v>
      </c>
      <c r="BO684" s="33">
        <v>1.6656082230381841E-4</v>
      </c>
      <c r="BP684" s="33"/>
      <c r="BQ684" s="35"/>
      <c r="BR684" s="32">
        <v>-2.8697937706212429E-6</v>
      </c>
      <c r="BS684" s="33">
        <v>-5.5264717249148276E-6</v>
      </c>
      <c r="BT684" s="33"/>
      <c r="BU684" s="33">
        <v>3.0305620544845979E-5</v>
      </c>
      <c r="BV684" s="33"/>
      <c r="BW684" s="33"/>
      <c r="BX684" s="33">
        <v>-1.2344677598141729E-5</v>
      </c>
      <c r="BY684" s="33">
        <v>1.6463449783987727E-4</v>
      </c>
      <c r="BZ684" s="33"/>
      <c r="CA684" s="35"/>
      <c r="CB684" s="52">
        <v>-2.0985091997438587E-6</v>
      </c>
      <c r="CC684" s="34">
        <v>-4.7551871540374435E-6</v>
      </c>
      <c r="CD684" s="34"/>
      <c r="CE684" s="34">
        <v>3.1076905115723363E-5</v>
      </c>
      <c r="CF684" s="34"/>
      <c r="CG684" s="34"/>
      <c r="CH684" s="34">
        <v>-1.1573393027264345E-5</v>
      </c>
      <c r="CI684" s="34">
        <v>1.6540578241075465E-4</v>
      </c>
      <c r="CJ684" s="34"/>
      <c r="CK684" s="53"/>
      <c r="CL684" s="33">
        <v>0</v>
      </c>
      <c r="CM684" s="33">
        <f t="shared" si="679"/>
        <v>1.7475049916906293E-3</v>
      </c>
      <c r="CN684" s="33">
        <f t="shared" si="625"/>
        <v>8.7245915006484154E-4</v>
      </c>
      <c r="CO684" s="33">
        <f t="shared" si="626"/>
        <v>6.9395275671668699E-4</v>
      </c>
      <c r="CP684" s="33">
        <f t="shared" si="627"/>
        <v>7.5059395969190312E-4</v>
      </c>
      <c r="CQ684" s="33"/>
      <c r="CR684" s="33">
        <f t="shared" si="628"/>
        <v>5.9160077097719643E-4</v>
      </c>
      <c r="CS684" s="33" t="e">
        <f t="shared" si="629"/>
        <v>#N/A</v>
      </c>
      <c r="CT684" s="33" t="e">
        <f t="shared" si="630"/>
        <v>#N/A</v>
      </c>
      <c r="CU684" s="33">
        <f t="shared" si="631"/>
        <v>7.1367119241849686E-4</v>
      </c>
      <c r="CV684" s="33">
        <f t="shared" si="632"/>
        <v>3.1108249895206441E-4</v>
      </c>
      <c r="CW684" s="33" t="e">
        <f t="shared" si="633"/>
        <v>#N/A</v>
      </c>
      <c r="CX684" s="35" t="e">
        <f t="shared" si="634"/>
        <v>#N/A</v>
      </c>
    </row>
    <row r="685" spans="1:102" x14ac:dyDescent="0.3">
      <c r="A685" s="21">
        <v>43220</v>
      </c>
      <c r="B685" s="22">
        <v>2648.05</v>
      </c>
      <c r="C685" s="23">
        <v>4646.8599999999997</v>
      </c>
      <c r="D685" s="23">
        <v>5193.0410000000002</v>
      </c>
      <c r="E685" s="23">
        <f t="shared" si="668"/>
        <v>4610.7248598582601</v>
      </c>
      <c r="F685" s="23">
        <f>VLOOKUP($A685,Data!S$7:T$800,2,0)</f>
        <v>256.02104300000002</v>
      </c>
      <c r="G685" s="23">
        <f>VLOOKUP($A685,Data!V$7:Y$800,4,0)</f>
        <v>25.252262953404379</v>
      </c>
      <c r="H685" s="23" t="e">
        <f>VLOOKUP($A685,Data!P$7:Q$800,2,0)</f>
        <v>#N/A</v>
      </c>
      <c r="I685" s="23">
        <f>VLOOKUP($A685,Data!K$7:N$800,4,0)</f>
        <v>48.107818659151732</v>
      </c>
      <c r="J685" s="23">
        <f>VLOOKUP($A685,Data!AA$7:AB$800,2,0)</f>
        <v>468.6755</v>
      </c>
      <c r="K685" s="23">
        <f>VLOOKUP($A685,Data!AD$7:AE$800,2,0)</f>
        <v>47.353200000000001</v>
      </c>
      <c r="L685" s="23">
        <f>VLOOKUP($A685,Data!AL$7:AO$800,4,0)</f>
        <v>253.68077907595554</v>
      </c>
      <c r="M685" s="23">
        <f>VLOOKUP($A685,Data!AG$7:AJ$800,4,0)</f>
        <v>25.575227978218074</v>
      </c>
      <c r="N685" s="23">
        <f>VLOOKUP($A685,Data!AQ$7:AU$800,5,0)</f>
        <v>25.738399437667695</v>
      </c>
      <c r="O685" s="24">
        <f>VLOOKUP($A685,Data!AQ$7:AW$800,7,0)</f>
        <v>25.732221540103634</v>
      </c>
      <c r="P685" s="32">
        <f t="shared" si="635"/>
        <v>-8.1875419021614215E-3</v>
      </c>
      <c r="Q685" s="33">
        <f t="shared" si="622"/>
        <v>-8.164162634388572E-3</v>
      </c>
      <c r="R685" s="33">
        <f t="shared" si="623"/>
        <v>-8.1537786884431362E-3</v>
      </c>
      <c r="S685" s="34">
        <f t="shared" si="636"/>
        <v>-8.1588431705008797E-3</v>
      </c>
      <c r="T685" s="33">
        <f t="shared" si="637"/>
        <v>-8.1661352843405144E-3</v>
      </c>
      <c r="U685" s="33">
        <f t="shared" si="669"/>
        <v>-8.1649978991905625E-3</v>
      </c>
      <c r="V685" s="33" t="e">
        <f t="shared" si="670"/>
        <v>#N/A</v>
      </c>
      <c r="W685" s="33">
        <f t="shared" si="671"/>
        <v>-8.2807570977917466E-3</v>
      </c>
      <c r="X685" s="33">
        <f t="shared" si="672"/>
        <v>-8.1592530437156752E-3</v>
      </c>
      <c r="Y685" s="33">
        <f t="shared" si="673"/>
        <v>-8.1562378253383638E-3</v>
      </c>
      <c r="Z685" s="33">
        <f t="shared" si="674"/>
        <v>-8.1561181545062311E-3</v>
      </c>
      <c r="AA685" s="33">
        <f t="shared" si="675"/>
        <v>-8.2014597777885223E-3</v>
      </c>
      <c r="AB685" s="33">
        <f t="shared" si="676"/>
        <v>-8.135398740599431E-3</v>
      </c>
      <c r="AC685" s="35">
        <f t="shared" si="677"/>
        <v>-1.0703345230142047E-2</v>
      </c>
      <c r="AD685" s="32">
        <f t="shared" si="638"/>
        <v>-1.9726499519423513E-6</v>
      </c>
      <c r="AE685" s="33">
        <f t="shared" si="639"/>
        <v>-8.3526480199047626E-7</v>
      </c>
      <c r="AF685" s="33" t="e">
        <f t="shared" si="640"/>
        <v>#N/A</v>
      </c>
      <c r="AG685" s="33">
        <f t="shared" si="641"/>
        <v>-1.1659446340317459E-4</v>
      </c>
      <c r="AH685" s="33">
        <f t="shared" si="642"/>
        <v>4.9095906728968686E-6</v>
      </c>
      <c r="AI685" s="33">
        <f t="shared" si="643"/>
        <v>7.9248090502082036E-6</v>
      </c>
      <c r="AJ685" s="33">
        <f t="shared" si="644"/>
        <v>8.0444798823409158E-6</v>
      </c>
      <c r="AK685" s="33">
        <f t="shared" si="645"/>
        <v>-3.7297143399950272E-5</v>
      </c>
      <c r="AL685" s="33">
        <f t="shared" si="646"/>
        <v>2.8763893789141015E-5</v>
      </c>
      <c r="AM685" s="35">
        <f t="shared" si="647"/>
        <v>-2.5391825957534753E-3</v>
      </c>
      <c r="AN685" s="52">
        <f t="shared" si="648"/>
        <v>-1.2356595897378142E-5</v>
      </c>
      <c r="AO685" s="34">
        <f t="shared" si="649"/>
        <v>-1.1219210747426267E-5</v>
      </c>
      <c r="AP685" s="34" t="e">
        <f t="shared" si="650"/>
        <v>#N/A</v>
      </c>
      <c r="AQ685" s="34">
        <f t="shared" si="651"/>
        <v>-1.2697840934861038E-4</v>
      </c>
      <c r="AR685" s="34">
        <f t="shared" si="652"/>
        <v>-5.4743552725389222E-6</v>
      </c>
      <c r="AS685" s="34">
        <f t="shared" si="653"/>
        <v>-2.4591368952275872E-6</v>
      </c>
      <c r="AT685" s="34">
        <f t="shared" si="654"/>
        <v>-2.3394660630948749E-6</v>
      </c>
      <c r="AU685" s="34">
        <f t="shared" si="655"/>
        <v>-4.7681089345386063E-5</v>
      </c>
      <c r="AV685" s="34">
        <f t="shared" si="656"/>
        <v>1.8379947843705224E-5</v>
      </c>
      <c r="AW685" s="53">
        <f t="shared" si="657"/>
        <v>-2.5495665416989111E-3</v>
      </c>
      <c r="AX685" s="52">
        <f t="shared" si="658"/>
        <v>-7.2921138396520035E-6</v>
      </c>
      <c r="AY685" s="34">
        <f t="shared" si="659"/>
        <v>-6.1547286897001285E-6</v>
      </c>
      <c r="AZ685" s="34" t="e">
        <f t="shared" si="660"/>
        <v>#N/A</v>
      </c>
      <c r="BA685" s="34">
        <f t="shared" si="661"/>
        <v>-1.2191392729088424E-4</v>
      </c>
      <c r="BB685" s="34">
        <f t="shared" si="662"/>
        <v>-4.0987321481278371E-7</v>
      </c>
      <c r="BC685" s="34">
        <f t="shared" si="663"/>
        <v>2.6053451624985513E-6</v>
      </c>
      <c r="BD685" s="34">
        <f t="shared" si="664"/>
        <v>2.7250159946312635E-6</v>
      </c>
      <c r="BE685" s="34">
        <f t="shared" si="665"/>
        <v>-4.2616607287659924E-5</v>
      </c>
      <c r="BF685" s="34">
        <f t="shared" si="666"/>
        <v>2.3444429901431363E-5</v>
      </c>
      <c r="BG685" s="53">
        <f t="shared" si="667"/>
        <v>-2.5445020596411849E-3</v>
      </c>
      <c r="BH685" s="32">
        <v>-1.9726499519423513E-6</v>
      </c>
      <c r="BI685" s="33">
        <v>-8.3526480199047626E-7</v>
      </c>
      <c r="BJ685" s="33"/>
      <c r="BK685" s="33">
        <v>-1.1659446340317459E-4</v>
      </c>
      <c r="BL685" s="33">
        <v>4.9095906728968686E-6</v>
      </c>
      <c r="BM685" s="33">
        <v>7.9248090502082036E-6</v>
      </c>
      <c r="BN685" s="33">
        <v>8.0444798823409158E-6</v>
      </c>
      <c r="BO685" s="33">
        <v>-3.7297143399950272E-5</v>
      </c>
      <c r="BP685" s="33">
        <v>2.8763893789141015E-5</v>
      </c>
      <c r="BQ685" s="35">
        <v>-2.5391825957534753E-3</v>
      </c>
      <c r="BR685" s="32">
        <v>-1.2356595897378142E-5</v>
      </c>
      <c r="BS685" s="33">
        <v>-1.1219210747426267E-5</v>
      </c>
      <c r="BT685" s="33"/>
      <c r="BU685" s="33">
        <v>-1.2697840934861038E-4</v>
      </c>
      <c r="BV685" s="33">
        <v>-5.4743552725389222E-6</v>
      </c>
      <c r="BW685" s="33">
        <v>-2.4591368952275872E-6</v>
      </c>
      <c r="BX685" s="33">
        <v>-2.3394660630948749E-6</v>
      </c>
      <c r="BY685" s="33">
        <v>-4.7681089345386063E-5</v>
      </c>
      <c r="BZ685" s="33">
        <v>1.8379947843705224E-5</v>
      </c>
      <c r="CA685" s="35">
        <v>-2.5495665416989111E-3</v>
      </c>
      <c r="CB685" s="52">
        <v>-7.2921138396520035E-6</v>
      </c>
      <c r="CC685" s="34">
        <v>-6.1547286897001285E-6</v>
      </c>
      <c r="CD685" s="34"/>
      <c r="CE685" s="34">
        <v>-1.2191392729088424E-4</v>
      </c>
      <c r="CF685" s="34">
        <v>-4.0987321481278371E-7</v>
      </c>
      <c r="CG685" s="34">
        <v>2.6053451624985513E-6</v>
      </c>
      <c r="CH685" s="34">
        <v>2.7250159946312635E-6</v>
      </c>
      <c r="CI685" s="34">
        <v>-4.2616607287659924E-5</v>
      </c>
      <c r="CJ685" s="34">
        <v>2.3444429901431363E-5</v>
      </c>
      <c r="CK685" s="53">
        <v>-2.5445020596411849E-3</v>
      </c>
      <c r="CL685" s="33">
        <v>0</v>
      </c>
      <c r="CM685" s="33">
        <f t="shared" si="679"/>
        <v>1.745580217199949E-3</v>
      </c>
      <c r="CN685" s="33">
        <f t="shared" si="625"/>
        <v>8.7130604679908075E-4</v>
      </c>
      <c r="CO685" s="33">
        <f t="shared" si="626"/>
        <v>6.948944781159927E-4</v>
      </c>
      <c r="CP685" s="33">
        <f t="shared" si="627"/>
        <v>7.5418765010337729E-4</v>
      </c>
      <c r="CQ685" s="33"/>
      <c r="CR685" s="33">
        <f t="shared" si="628"/>
        <v>5.5943289517612627E-4</v>
      </c>
      <c r="CS685" s="33">
        <f t="shared" si="629"/>
        <v>1.4393171904991675E-3</v>
      </c>
      <c r="CT685" s="33">
        <f t="shared" si="630"/>
        <v>1.7337108088457676E-3</v>
      </c>
      <c r="CU685" s="33">
        <f t="shared" si="631"/>
        <v>7.2407054730661002E-4</v>
      </c>
      <c r="CV685" s="33">
        <f t="shared" si="632"/>
        <v>1.4492162431944955E-4</v>
      </c>
      <c r="CW685" s="33">
        <f t="shared" si="633"/>
        <v>1.4088090398431952E-3</v>
      </c>
      <c r="CX685" s="35">
        <f t="shared" si="634"/>
        <v>1.7774530141914102E-3</v>
      </c>
    </row>
    <row r="686" spans="1:102" x14ac:dyDescent="0.3">
      <c r="A686" s="21">
        <v>43217</v>
      </c>
      <c r="B686" s="22">
        <v>2669.91</v>
      </c>
      <c r="C686" s="23">
        <v>4685.1099999999997</v>
      </c>
      <c r="D686" s="23">
        <v>5235.732</v>
      </c>
      <c r="E686" s="23">
        <f t="shared" si="668"/>
        <v>4648.6524864493595</v>
      </c>
      <c r="F686" s="23">
        <f>VLOOKUP($A686,Data!S$7:T$800,2,0)</f>
        <v>258.12895900000001</v>
      </c>
      <c r="G686" s="23">
        <f>VLOOKUP($A686,Data!V$7:Y$800,4,0)</f>
        <v>25.460144983709455</v>
      </c>
      <c r="H686" s="23" t="e">
        <f>VLOOKUP($A686,Data!P$7:Q$800,2,0)</f>
        <v>#N/A</v>
      </c>
      <c r="I686" s="23">
        <f>VLOOKUP($A686,Data!K$7:N$800,4,0)</f>
        <v>48.509514162866317</v>
      </c>
      <c r="J686" s="23">
        <f>VLOOKUP($A686,Data!AA$7:AB$800,2,0)</f>
        <v>472.53100000000001</v>
      </c>
      <c r="K686" s="23">
        <f>VLOOKUP($A686,Data!AD$7:AE$800,2,0)</f>
        <v>47.742600000000003</v>
      </c>
      <c r="L686" s="23">
        <f>VLOOKUP($A686,Data!AL$7:AO$800,4,0)</f>
        <v>255.76684367295729</v>
      </c>
      <c r="M686" s="23">
        <f>VLOOKUP($A686,Data!AG$7:AJ$800,4,0)</f>
        <v>25.786716698018097</v>
      </c>
      <c r="N686" s="23">
        <f>VLOOKUP($A686,Data!AQ$7:AU$800,5,0)</f>
        <v>25.9495090408377</v>
      </c>
      <c r="O686" s="24">
        <f>VLOOKUP($A686,Data!AQ$7:AW$800,7,0)</f>
        <v>26.010622209260145</v>
      </c>
      <c r="P686" s="32">
        <f t="shared" si="635"/>
        <v>1.1136358523251566E-3</v>
      </c>
      <c r="Q686" s="33">
        <f t="shared" si="622"/>
        <v>1.1539176572905596E-3</v>
      </c>
      <c r="R686" s="33">
        <f t="shared" si="623"/>
        <v>1.1708332305531144E-3</v>
      </c>
      <c r="S686" s="34">
        <f t="shared" si="636"/>
        <v>1.1622536238189208E-3</v>
      </c>
      <c r="T686" s="33">
        <f t="shared" si="637"/>
        <v>1.1539554992894274E-3</v>
      </c>
      <c r="U686" s="33">
        <f t="shared" si="669"/>
        <v>1.1528251555790181E-3</v>
      </c>
      <c r="V686" s="33" t="e">
        <f t="shared" si="670"/>
        <v>#N/A</v>
      </c>
      <c r="W686" s="33">
        <f t="shared" si="671"/>
        <v>1.1843663639952151E-3</v>
      </c>
      <c r="X686" s="33">
        <f t="shared" si="672"/>
        <v>1.167210227719373E-3</v>
      </c>
      <c r="Y686" s="33">
        <f t="shared" si="673"/>
        <v>1.1869311747683131E-3</v>
      </c>
      <c r="Z686" s="33">
        <f t="shared" si="674"/>
        <v>1.1633593114050989E-3</v>
      </c>
      <c r="AA686" s="33">
        <f t="shared" si="675"/>
        <v>1.3145560945733159E-3</v>
      </c>
      <c r="AB686" s="33">
        <f t="shared" si="676"/>
        <v>1.1618361868450666E-3</v>
      </c>
      <c r="AC686" s="35">
        <f t="shared" si="677"/>
        <v>4.1413860599304186E-3</v>
      </c>
      <c r="AD686" s="32">
        <f t="shared" si="638"/>
        <v>3.7841998867804705E-8</v>
      </c>
      <c r="AE686" s="33">
        <f t="shared" si="639"/>
        <v>-1.0925017115415159E-6</v>
      </c>
      <c r="AF686" s="33" t="e">
        <f t="shared" si="640"/>
        <v>#N/A</v>
      </c>
      <c r="AG686" s="33">
        <f t="shared" si="641"/>
        <v>3.0448706704655493E-5</v>
      </c>
      <c r="AH686" s="33">
        <f t="shared" si="642"/>
        <v>1.3292570428813377E-5</v>
      </c>
      <c r="AI686" s="33">
        <f t="shared" si="643"/>
        <v>3.3013517477753496E-5</v>
      </c>
      <c r="AJ686" s="33">
        <f t="shared" si="644"/>
        <v>9.441654114539233E-6</v>
      </c>
      <c r="AK686" s="33">
        <f t="shared" si="645"/>
        <v>1.6063843728275629E-4</v>
      </c>
      <c r="AL686" s="33">
        <f t="shared" si="646"/>
        <v>7.9185295545070034E-6</v>
      </c>
      <c r="AM686" s="35">
        <f t="shared" si="647"/>
        <v>2.987468402639859E-3</v>
      </c>
      <c r="AN686" s="52">
        <f t="shared" si="648"/>
        <v>-1.6877731263686968E-5</v>
      </c>
      <c r="AO686" s="34">
        <f t="shared" si="649"/>
        <v>-1.8008074974096289E-5</v>
      </c>
      <c r="AP686" s="34" t="e">
        <f t="shared" si="650"/>
        <v>#N/A</v>
      </c>
      <c r="AQ686" s="34">
        <f t="shared" si="651"/>
        <v>1.353313344210072E-5</v>
      </c>
      <c r="AR686" s="34">
        <f t="shared" si="652"/>
        <v>-3.6230028337413955E-6</v>
      </c>
      <c r="AS686" s="34">
        <f t="shared" si="653"/>
        <v>1.6097944215198723E-5</v>
      </c>
      <c r="AT686" s="34">
        <f t="shared" si="654"/>
        <v>-7.4739191480155398E-6</v>
      </c>
      <c r="AU686" s="34">
        <f t="shared" si="655"/>
        <v>1.4372286402020151E-4</v>
      </c>
      <c r="AV686" s="34">
        <f t="shared" si="656"/>
        <v>-8.9970437080477694E-6</v>
      </c>
      <c r="AW686" s="53">
        <f t="shared" si="657"/>
        <v>2.9705528293773042E-3</v>
      </c>
      <c r="AX686" s="52">
        <f t="shared" si="658"/>
        <v>-8.2981245295155048E-6</v>
      </c>
      <c r="AY686" s="34">
        <f t="shared" si="659"/>
        <v>-9.4284682399248254E-6</v>
      </c>
      <c r="AZ686" s="34" t="e">
        <f t="shared" si="660"/>
        <v>#N/A</v>
      </c>
      <c r="BA686" s="34">
        <f t="shared" si="661"/>
        <v>2.2112740176272183E-5</v>
      </c>
      <c r="BB686" s="34">
        <f t="shared" si="662"/>
        <v>4.9566039004300677E-6</v>
      </c>
      <c r="BC686" s="34">
        <f t="shared" si="663"/>
        <v>2.4677550949370186E-5</v>
      </c>
      <c r="BD686" s="34">
        <f t="shared" si="664"/>
        <v>1.1056875861559234E-6</v>
      </c>
      <c r="BE686" s="34">
        <f t="shared" si="665"/>
        <v>1.5230247075437298E-4</v>
      </c>
      <c r="BF686" s="34">
        <f t="shared" si="666"/>
        <v>-4.1743697387630618E-7</v>
      </c>
      <c r="BG686" s="53">
        <f t="shared" si="667"/>
        <v>2.9791324361114757E-3</v>
      </c>
      <c r="BH686" s="32">
        <v>3.7841998867804705E-8</v>
      </c>
      <c r="BI686" s="33">
        <v>-1.0925017115415159E-6</v>
      </c>
      <c r="BJ686" s="33"/>
      <c r="BK686" s="33">
        <v>3.0448706704655493E-5</v>
      </c>
      <c r="BL686" s="33">
        <v>1.3292570428813377E-5</v>
      </c>
      <c r="BM686" s="33">
        <v>3.3013517477753496E-5</v>
      </c>
      <c r="BN686" s="33">
        <v>9.441654114539233E-6</v>
      </c>
      <c r="BO686" s="33">
        <v>1.6063843728275629E-4</v>
      </c>
      <c r="BP686" s="33">
        <v>7.9185295545070034E-6</v>
      </c>
      <c r="BQ686" s="35">
        <v>2.987468402639859E-3</v>
      </c>
      <c r="BR686" s="32">
        <v>-1.6877731263686968E-5</v>
      </c>
      <c r="BS686" s="33">
        <v>-1.8008074974096289E-5</v>
      </c>
      <c r="BT686" s="33"/>
      <c r="BU686" s="33">
        <v>1.353313344210072E-5</v>
      </c>
      <c r="BV686" s="33">
        <v>-3.6230028337413955E-6</v>
      </c>
      <c r="BW686" s="33">
        <v>1.6097944215198723E-5</v>
      </c>
      <c r="BX686" s="33">
        <v>-7.4739191480155398E-6</v>
      </c>
      <c r="BY686" s="33">
        <v>1.4372286402020151E-4</v>
      </c>
      <c r="BZ686" s="33">
        <v>-8.9970437080477694E-6</v>
      </c>
      <c r="CA686" s="35">
        <v>2.9705528293773042E-3</v>
      </c>
      <c r="CB686" s="52">
        <v>-8.2981245295155048E-6</v>
      </c>
      <c r="CC686" s="34">
        <v>-9.4284682399248254E-6</v>
      </c>
      <c r="CD686" s="34"/>
      <c r="CE686" s="34">
        <v>2.2112740176272183E-5</v>
      </c>
      <c r="CF686" s="34">
        <v>4.9566039004300677E-6</v>
      </c>
      <c r="CG686" s="34">
        <v>2.4677550949370186E-5</v>
      </c>
      <c r="CH686" s="34">
        <v>1.1056875861559234E-6</v>
      </c>
      <c r="CI686" s="34">
        <v>1.5230247075437298E-4</v>
      </c>
      <c r="CJ686" s="34">
        <v>-4.1743697387630618E-7</v>
      </c>
      <c r="CK686" s="53">
        <v>2.9791324361114757E-3</v>
      </c>
      <c r="CL686" s="33">
        <v>0</v>
      </c>
      <c r="CM686" s="33">
        <f t="shared" si="679"/>
        <v>1.7350926317936111E-3</v>
      </c>
      <c r="CN686" s="33">
        <f t="shared" si="625"/>
        <v>8.6593815222024695E-4</v>
      </c>
      <c r="CO686" s="33">
        <f t="shared" si="626"/>
        <v>6.9688475169460418E-4</v>
      </c>
      <c r="CP686" s="33">
        <f t="shared" si="627"/>
        <v>7.5503042611613225E-4</v>
      </c>
      <c r="CQ686" s="33"/>
      <c r="CR686" s="33">
        <f t="shared" si="628"/>
        <v>6.7706668217404342E-4</v>
      </c>
      <c r="CS686" s="33">
        <f t="shared" si="629"/>
        <v>1.4343600871069562E-3</v>
      </c>
      <c r="CT686" s="33">
        <f t="shared" si="630"/>
        <v>1.7257069793314983E-3</v>
      </c>
      <c r="CU686" s="33">
        <f t="shared" si="631"/>
        <v>7.159540434888978E-4</v>
      </c>
      <c r="CV686" s="33">
        <f t="shared" si="632"/>
        <v>1.8253263809864251E-4</v>
      </c>
      <c r="CW686" s="33">
        <f t="shared" si="633"/>
        <v>1.3797683657572613E-3</v>
      </c>
      <c r="CX686" s="35">
        <f t="shared" si="634"/>
        <v>4.348669505470637E-3</v>
      </c>
    </row>
    <row r="687" spans="1:102" x14ac:dyDescent="0.3">
      <c r="A687" s="21">
        <v>43216</v>
      </c>
      <c r="B687" s="22">
        <v>2666.94</v>
      </c>
      <c r="C687" s="23">
        <v>4679.71</v>
      </c>
      <c r="D687" s="23">
        <v>5229.6090000000004</v>
      </c>
      <c r="E687" s="23">
        <f t="shared" si="668"/>
        <v>4643.255845516589</v>
      </c>
      <c r="F687" s="23">
        <f>VLOOKUP($A687,Data!S$7:T$800,2,0)</f>
        <v>257.831433</v>
      </c>
      <c r="G687" s="23">
        <f>VLOOKUP($A687,Data!V$7:Y$800,4,0)</f>
        <v>25.430827685826038</v>
      </c>
      <c r="H687" s="23" t="e">
        <f>VLOOKUP($A687,Data!P$7:Q$800,2,0)</f>
        <v>#N/A</v>
      </c>
      <c r="I687" s="23">
        <f>VLOOKUP($A687,Data!K$7:N$800,4,0)</f>
        <v>48.452129090907093</v>
      </c>
      <c r="J687" s="23">
        <f>VLOOKUP($A687,Data!AA$7:AB$800,2,0)</f>
        <v>471.98009999999999</v>
      </c>
      <c r="K687" s="23">
        <f>VLOOKUP($A687,Data!AD$7:AE$800,2,0)</f>
        <v>47.686</v>
      </c>
      <c r="L687" s="23">
        <f>VLOOKUP($A687,Data!AL$7:AO$800,4,0)</f>
        <v>255.46964068768196</v>
      </c>
      <c r="M687" s="23">
        <f>VLOOKUP($A687,Data!AG$7:AJ$800,4,0)</f>
        <v>25.752863114857746</v>
      </c>
      <c r="N687" s="23">
        <f>VLOOKUP($A687,Data!AQ$7:AU$800,5,0)</f>
        <v>25.919394949843841</v>
      </c>
      <c r="O687" s="24">
        <f>VLOOKUP($A687,Data!AQ$7:AW$800,7,0)</f>
        <v>25.903346451360928</v>
      </c>
      <c r="P687" s="32">
        <f t="shared" si="635"/>
        <v>1.0434189588542919E-2</v>
      </c>
      <c r="Q687" s="33">
        <f t="shared" si="622"/>
        <v>1.0437516328861696E-2</v>
      </c>
      <c r="R687" s="33">
        <f t="shared" si="623"/>
        <v>1.0437264157323156E-2</v>
      </c>
      <c r="S687" s="34">
        <f t="shared" si="636"/>
        <v>1.043680297200612E-2</v>
      </c>
      <c r="T687" s="33">
        <f t="shared" si="637"/>
        <v>1.0439463282998052E-2</v>
      </c>
      <c r="U687" s="33">
        <f t="shared" si="669"/>
        <v>1.0437243127801032E-2</v>
      </c>
      <c r="V687" s="33" t="e">
        <f t="shared" si="670"/>
        <v>#N/A</v>
      </c>
      <c r="W687" s="33">
        <f t="shared" si="671"/>
        <v>1.0370961308336479E-2</v>
      </c>
      <c r="X687" s="33">
        <f t="shared" si="672"/>
        <v>1.04351091337338E-2</v>
      </c>
      <c r="Y687" s="33">
        <f t="shared" si="673"/>
        <v>1.0489288211735337E-2</v>
      </c>
      <c r="Z687" s="33">
        <f t="shared" si="674"/>
        <v>1.0419673627114046E-2</v>
      </c>
      <c r="AA687" s="33">
        <f t="shared" si="675"/>
        <v>1.0429913172105065E-2</v>
      </c>
      <c r="AB687" s="33">
        <f t="shared" si="676"/>
        <v>1.0449436005573576E-2</v>
      </c>
      <c r="AC687" s="35">
        <f t="shared" si="677"/>
        <v>1.0637454139292846E-2</v>
      </c>
      <c r="AD687" s="32">
        <f t="shared" si="638"/>
        <v>1.9469541363559273E-6</v>
      </c>
      <c r="AE687" s="33">
        <f t="shared" si="639"/>
        <v>-2.7320106066319738E-7</v>
      </c>
      <c r="AF687" s="33" t="e">
        <f t="shared" si="640"/>
        <v>#N/A</v>
      </c>
      <c r="AG687" s="33">
        <f t="shared" si="641"/>
        <v>-6.6555020525216335E-5</v>
      </c>
      <c r="AH687" s="33">
        <f t="shared" si="642"/>
        <v>-2.4071951278958892E-6</v>
      </c>
      <c r="AI687" s="33">
        <f t="shared" si="643"/>
        <v>5.1771882873641317E-5</v>
      </c>
      <c r="AJ687" s="33">
        <f t="shared" si="644"/>
        <v>-1.7842701747650125E-5</v>
      </c>
      <c r="AK687" s="33">
        <f t="shared" si="645"/>
        <v>-7.6031567566303693E-6</v>
      </c>
      <c r="AL687" s="33">
        <f t="shared" si="646"/>
        <v>1.1919676711880101E-5</v>
      </c>
      <c r="AM687" s="35">
        <f t="shared" si="647"/>
        <v>1.9993781043115E-4</v>
      </c>
      <c r="AN687" s="52">
        <f t="shared" si="648"/>
        <v>2.1991256748954413E-6</v>
      </c>
      <c r="AO687" s="34">
        <f t="shared" si="649"/>
        <v>-2.1029522123683364E-8</v>
      </c>
      <c r="AP687" s="34" t="e">
        <f t="shared" si="650"/>
        <v>#N/A</v>
      </c>
      <c r="AQ687" s="34">
        <f t="shared" si="651"/>
        <v>-6.6302848986676821E-5</v>
      </c>
      <c r="AR687" s="34">
        <f t="shared" si="652"/>
        <v>-2.1550235893563752E-6</v>
      </c>
      <c r="AS687" s="34">
        <f t="shared" si="653"/>
        <v>5.2024054412180831E-5</v>
      </c>
      <c r="AT687" s="34">
        <f t="shared" si="654"/>
        <v>-1.7590530209110611E-5</v>
      </c>
      <c r="AU687" s="34">
        <f t="shared" si="655"/>
        <v>-7.3509852180908553E-6</v>
      </c>
      <c r="AV687" s="34">
        <f t="shared" si="656"/>
        <v>1.2171848250419615E-5</v>
      </c>
      <c r="AW687" s="53">
        <f t="shared" si="657"/>
        <v>2.0018998196968951E-4</v>
      </c>
      <c r="AX687" s="52">
        <f t="shared" si="658"/>
        <v>2.6603109919420831E-6</v>
      </c>
      <c r="AY687" s="34">
        <f t="shared" si="659"/>
        <v>4.4015579492295842E-7</v>
      </c>
      <c r="AZ687" s="34" t="e">
        <f t="shared" si="660"/>
        <v>#N/A</v>
      </c>
      <c r="BA687" s="34">
        <f t="shared" si="661"/>
        <v>-6.5841663669630179E-5</v>
      </c>
      <c r="BB687" s="34">
        <f t="shared" si="662"/>
        <v>-1.6938382723097334E-6</v>
      </c>
      <c r="BC687" s="34">
        <f t="shared" si="663"/>
        <v>5.2485239729227473E-5</v>
      </c>
      <c r="BD687" s="34">
        <f t="shared" si="664"/>
        <v>-1.7129344892063969E-5</v>
      </c>
      <c r="BE687" s="34">
        <f t="shared" si="665"/>
        <v>-6.8897999010442135E-6</v>
      </c>
      <c r="BF687" s="34">
        <f t="shared" si="666"/>
        <v>1.2633033567466256E-5</v>
      </c>
      <c r="BG687" s="53">
        <f t="shared" si="667"/>
        <v>2.0065116728673615E-4</v>
      </c>
      <c r="BH687" s="32">
        <v>1.9469541363559273E-6</v>
      </c>
      <c r="BI687" s="33">
        <v>-2.7320106066319738E-7</v>
      </c>
      <c r="BJ687" s="33"/>
      <c r="BK687" s="33">
        <v>-6.6555020525216335E-5</v>
      </c>
      <c r="BL687" s="33">
        <v>-2.4071951278958892E-6</v>
      </c>
      <c r="BM687" s="33">
        <v>5.1771882873641317E-5</v>
      </c>
      <c r="BN687" s="33">
        <v>-1.7842701747650125E-5</v>
      </c>
      <c r="BO687" s="33">
        <v>-7.6031567566303693E-6</v>
      </c>
      <c r="BP687" s="33">
        <v>1.1919676711880101E-5</v>
      </c>
      <c r="BQ687" s="35">
        <v>1.9993781043115E-4</v>
      </c>
      <c r="BR687" s="32">
        <v>2.1991256748954413E-6</v>
      </c>
      <c r="BS687" s="33">
        <v>-2.1029522123683364E-8</v>
      </c>
      <c r="BT687" s="33"/>
      <c r="BU687" s="33">
        <v>-6.6302848986676821E-5</v>
      </c>
      <c r="BV687" s="33">
        <v>-2.1550235893563752E-6</v>
      </c>
      <c r="BW687" s="33">
        <v>5.2024054412180831E-5</v>
      </c>
      <c r="BX687" s="33">
        <v>-1.7590530209110611E-5</v>
      </c>
      <c r="BY687" s="33">
        <v>-7.3509852180908553E-6</v>
      </c>
      <c r="BZ687" s="33">
        <v>1.2171848250419615E-5</v>
      </c>
      <c r="CA687" s="35">
        <v>2.0018998196968951E-4</v>
      </c>
      <c r="CB687" s="52">
        <v>2.6603109919420831E-6</v>
      </c>
      <c r="CC687" s="34">
        <v>4.4015579492295842E-7</v>
      </c>
      <c r="CD687" s="34"/>
      <c r="CE687" s="34">
        <v>-6.5841663669630179E-5</v>
      </c>
      <c r="CF687" s="34">
        <v>-1.6938382723097334E-6</v>
      </c>
      <c r="CG687" s="34">
        <v>5.2485239729227473E-5</v>
      </c>
      <c r="CH687" s="34">
        <v>-1.7129344892063969E-5</v>
      </c>
      <c r="CI687" s="34">
        <v>-6.8897999010442135E-6</v>
      </c>
      <c r="CJ687" s="34">
        <v>1.2633033567466256E-5</v>
      </c>
      <c r="CK687" s="53">
        <v>2.0065116728673615E-4</v>
      </c>
      <c r="CL687" s="33">
        <v>0</v>
      </c>
      <c r="CM687" s="33">
        <f t="shared" si="679"/>
        <v>1.7181675249220429E-3</v>
      </c>
      <c r="CN687" s="33">
        <f t="shared" si="625"/>
        <v>8.5760465290052323E-4</v>
      </c>
      <c r="CO687" s="33">
        <f t="shared" si="626"/>
        <v>6.9684692697258299E-4</v>
      </c>
      <c r="CP687" s="33">
        <f t="shared" si="627"/>
        <v>7.5612249373668838E-4</v>
      </c>
      <c r="CQ687" s="33"/>
      <c r="CR687" s="33">
        <f t="shared" si="628"/>
        <v>6.4663340381621026E-4</v>
      </c>
      <c r="CS687" s="33">
        <f t="shared" si="629"/>
        <v>1.4210639697100902E-3</v>
      </c>
      <c r="CT687" s="33">
        <f t="shared" si="630"/>
        <v>1.692675696056245E-3</v>
      </c>
      <c r="CU687" s="33">
        <f t="shared" si="631"/>
        <v>7.0651660871190458E-4</v>
      </c>
      <c r="CV687" s="33">
        <f t="shared" si="632"/>
        <v>2.2075808561394794E-5</v>
      </c>
      <c r="CW687" s="33">
        <f t="shared" si="633"/>
        <v>1.3718481125031268E-3</v>
      </c>
      <c r="CX687" s="35">
        <f t="shared" si="634"/>
        <v>1.3605844040747161E-3</v>
      </c>
    </row>
    <row r="688" spans="1:102" x14ac:dyDescent="0.3">
      <c r="A688" s="21">
        <v>43215</v>
      </c>
      <c r="B688" s="22">
        <v>2639.4</v>
      </c>
      <c r="C688" s="23">
        <v>4631.37</v>
      </c>
      <c r="D688" s="23">
        <v>5175.59</v>
      </c>
      <c r="E688" s="23">
        <f t="shared" si="668"/>
        <v>4595.2956502171555</v>
      </c>
      <c r="F688" s="23">
        <f>VLOOKUP($A688,Data!S$7:T$800,2,0)</f>
        <v>255.16762</v>
      </c>
      <c r="G688" s="23">
        <f>VLOOKUP($A688,Data!V$7:Y$800,4,0)</f>
        <v>25.168141672119187</v>
      </c>
      <c r="H688" s="23" t="e">
        <f>VLOOKUP($A688,Data!P$7:Q$800,2,0)</f>
        <v>#N/A</v>
      </c>
      <c r="I688" s="23">
        <f>VLOOKUP($A688,Data!K$7:N$800,4,0)</f>
        <v>47.954791800593803</v>
      </c>
      <c r="J688" s="23">
        <f>VLOOKUP($A688,Data!AA$7:AB$800,2,0)</f>
        <v>467.10579999999999</v>
      </c>
      <c r="K688" s="23">
        <f>VLOOKUP($A688,Data!AD$7:AE$800,2,0)</f>
        <v>47.191000000000003</v>
      </c>
      <c r="L688" s="23">
        <f>VLOOKUP($A688,Data!AL$7:AO$800,4,0)</f>
        <v>252.83518062412614</v>
      </c>
      <c r="M688" s="23">
        <f>VLOOKUP($A688,Data!AG$7:AJ$800,4,0)</f>
        <v>25.48703554708727</v>
      </c>
      <c r="N688" s="23">
        <f>VLOOKUP($A688,Data!AQ$7:AU$800,5,0)</f>
        <v>25.651352780507537</v>
      </c>
      <c r="O688" s="24">
        <f>VLOOKUP($A688,Data!AQ$7:AW$800,7,0)</f>
        <v>25.630701044442741</v>
      </c>
      <c r="P688" s="32">
        <f t="shared" si="635"/>
        <v>1.8371189116968001E-3</v>
      </c>
      <c r="Q688" s="33">
        <f t="shared" si="622"/>
        <v>1.8365174955872199E-3</v>
      </c>
      <c r="R688" s="33">
        <f t="shared" si="623"/>
        <v>1.8365878180492956E-3</v>
      </c>
      <c r="S688" s="34">
        <f t="shared" si="636"/>
        <v>1.8365878180492956E-3</v>
      </c>
      <c r="T688" s="33">
        <f t="shared" si="637"/>
        <v>1.8381587188558424E-3</v>
      </c>
      <c r="U688" s="33">
        <f t="shared" si="669"/>
        <v>1.8383404223623057E-3</v>
      </c>
      <c r="V688" s="33" t="e">
        <f t="shared" si="670"/>
        <v>#N/A</v>
      </c>
      <c r="W688" s="33">
        <f t="shared" si="671"/>
        <v>1.9984012789768801E-3</v>
      </c>
      <c r="X688" s="33">
        <f t="shared" si="672"/>
        <v>1.8329175345821458E-3</v>
      </c>
      <c r="Y688" s="33">
        <f t="shared" si="673"/>
        <v>1.8512306862716876E-3</v>
      </c>
      <c r="Z688" s="33">
        <f t="shared" si="674"/>
        <v>1.8447443169973265E-3</v>
      </c>
      <c r="AA688" s="33">
        <f t="shared" si="675"/>
        <v>2.0418426495554254E-3</v>
      </c>
      <c r="AB688" s="33">
        <f t="shared" si="676"/>
        <v>1.8455546563524994E-3</v>
      </c>
      <c r="AC688" s="35">
        <f t="shared" si="677"/>
        <v>-5.4026021480568787E-4</v>
      </c>
      <c r="AD688" s="32">
        <f t="shared" si="638"/>
        <v>1.6412232686224826E-6</v>
      </c>
      <c r="AE688" s="33">
        <f t="shared" si="639"/>
        <v>1.8229267750857758E-6</v>
      </c>
      <c r="AF688" s="33" t="e">
        <f t="shared" si="640"/>
        <v>#N/A</v>
      </c>
      <c r="AG688" s="33">
        <f t="shared" si="641"/>
        <v>1.6188378338966025E-4</v>
      </c>
      <c r="AH688" s="33">
        <f t="shared" si="642"/>
        <v>-3.5999610050740927E-6</v>
      </c>
      <c r="AI688" s="33">
        <f t="shared" si="643"/>
        <v>1.4713190684467747E-5</v>
      </c>
      <c r="AJ688" s="33">
        <f t="shared" si="644"/>
        <v>8.2268214101066661E-6</v>
      </c>
      <c r="AK688" s="33">
        <f t="shared" si="645"/>
        <v>2.053251539682055E-4</v>
      </c>
      <c r="AL688" s="33">
        <f t="shared" si="646"/>
        <v>9.037160765279495E-6</v>
      </c>
      <c r="AM688" s="35">
        <f t="shared" si="647"/>
        <v>-2.3767777103929077E-3</v>
      </c>
      <c r="AN688" s="52">
        <f t="shared" si="648"/>
        <v>1.57090080654676E-6</v>
      </c>
      <c r="AO688" s="34">
        <f t="shared" si="649"/>
        <v>1.7526043130100533E-6</v>
      </c>
      <c r="AP688" s="34" t="e">
        <f t="shared" si="650"/>
        <v>#N/A</v>
      </c>
      <c r="AQ688" s="34">
        <f t="shared" si="651"/>
        <v>1.6181346092758453E-4</v>
      </c>
      <c r="AR688" s="34">
        <f t="shared" si="652"/>
        <v>-3.6702834671498152E-6</v>
      </c>
      <c r="AS688" s="34">
        <f t="shared" si="653"/>
        <v>1.4642868222392025E-5</v>
      </c>
      <c r="AT688" s="34">
        <f t="shared" si="654"/>
        <v>8.1564989480309436E-6</v>
      </c>
      <c r="AU688" s="34">
        <f t="shared" si="655"/>
        <v>2.0525483150612978E-4</v>
      </c>
      <c r="AV688" s="34">
        <f t="shared" si="656"/>
        <v>8.9668383032037724E-6</v>
      </c>
      <c r="AW688" s="53">
        <f t="shared" si="657"/>
        <v>-2.3768480328549835E-3</v>
      </c>
      <c r="AX688" s="52">
        <f t="shared" si="658"/>
        <v>1.57090080654676E-6</v>
      </c>
      <c r="AY688" s="34">
        <f t="shared" si="659"/>
        <v>1.7526043130100533E-6</v>
      </c>
      <c r="AZ688" s="34" t="e">
        <f t="shared" si="660"/>
        <v>#N/A</v>
      </c>
      <c r="BA688" s="34">
        <f t="shared" si="661"/>
        <v>1.6181346092758453E-4</v>
      </c>
      <c r="BB688" s="34">
        <f t="shared" si="662"/>
        <v>-3.6702834671498152E-6</v>
      </c>
      <c r="BC688" s="34">
        <f t="shared" si="663"/>
        <v>1.4642868222392025E-5</v>
      </c>
      <c r="BD688" s="34">
        <f t="shared" si="664"/>
        <v>8.1564989480309436E-6</v>
      </c>
      <c r="BE688" s="34">
        <f t="shared" si="665"/>
        <v>2.0525483150612978E-4</v>
      </c>
      <c r="BF688" s="34">
        <f t="shared" si="666"/>
        <v>8.9668383032037724E-6</v>
      </c>
      <c r="BG688" s="53">
        <f t="shared" si="667"/>
        <v>-2.3768480328549835E-3</v>
      </c>
      <c r="BH688" s="32">
        <v>1.6412232686224826E-6</v>
      </c>
      <c r="BI688" s="33">
        <v>1.8229267750857758E-6</v>
      </c>
      <c r="BJ688" s="33"/>
      <c r="BK688" s="33">
        <v>1.6188378338966025E-4</v>
      </c>
      <c r="BL688" s="33">
        <v>-3.5999610050740927E-6</v>
      </c>
      <c r="BM688" s="33">
        <v>1.4713190684467747E-5</v>
      </c>
      <c r="BN688" s="33">
        <v>8.2268214101066661E-6</v>
      </c>
      <c r="BO688" s="33">
        <v>2.053251539682055E-4</v>
      </c>
      <c r="BP688" s="33">
        <v>9.037160765279495E-6</v>
      </c>
      <c r="BQ688" s="35">
        <v>-2.3767777103929077E-3</v>
      </c>
      <c r="BR688" s="32">
        <v>1.57090080654676E-6</v>
      </c>
      <c r="BS688" s="33">
        <v>1.7526043130100533E-6</v>
      </c>
      <c r="BT688" s="33"/>
      <c r="BU688" s="33">
        <v>1.6181346092758453E-4</v>
      </c>
      <c r="BV688" s="33">
        <v>-3.6702834671498152E-6</v>
      </c>
      <c r="BW688" s="33">
        <v>1.4642868222392025E-5</v>
      </c>
      <c r="BX688" s="33">
        <v>8.1564989480309436E-6</v>
      </c>
      <c r="BY688" s="33">
        <v>2.0525483150612978E-4</v>
      </c>
      <c r="BZ688" s="33">
        <v>8.9668383032037724E-6</v>
      </c>
      <c r="CA688" s="35">
        <v>-2.3768480328549835E-3</v>
      </c>
      <c r="CB688" s="52">
        <v>1.57090080654676E-6</v>
      </c>
      <c r="CC688" s="34">
        <v>1.7526043130100533E-6</v>
      </c>
      <c r="CD688" s="34"/>
      <c r="CE688" s="34">
        <v>1.6181346092758453E-4</v>
      </c>
      <c r="CF688" s="34">
        <v>-3.6702834671498152E-6</v>
      </c>
      <c r="CG688" s="34">
        <v>1.4642868222392025E-5</v>
      </c>
      <c r="CH688" s="34">
        <v>8.1564989480309436E-6</v>
      </c>
      <c r="CI688" s="34">
        <v>2.0525483150612978E-4</v>
      </c>
      <c r="CJ688" s="34">
        <v>8.9668383032037724E-6</v>
      </c>
      <c r="CK688" s="53">
        <v>-2.3768480328549835E-3</v>
      </c>
      <c r="CL688" s="33">
        <v>0</v>
      </c>
      <c r="CM688" s="33">
        <f t="shared" si="679"/>
        <v>1.7184175204640884E-3</v>
      </c>
      <c r="CN688" s="33">
        <f t="shared" si="625"/>
        <v>8.5831124695112671E-4</v>
      </c>
      <c r="CO688" s="33">
        <f t="shared" si="626"/>
        <v>6.9491874528915254E-4</v>
      </c>
      <c r="CP688" s="33">
        <f t="shared" si="627"/>
        <v>7.5639307722497051E-4</v>
      </c>
      <c r="CQ688" s="33"/>
      <c r="CR688" s="33">
        <f t="shared" si="628"/>
        <v>7.1254786471697251E-4</v>
      </c>
      <c r="CS688" s="33">
        <f t="shared" si="629"/>
        <v>1.4234496903606786E-3</v>
      </c>
      <c r="CT688" s="33">
        <f t="shared" si="630"/>
        <v>1.6413545029605459E-3</v>
      </c>
      <c r="CU688" s="33">
        <f t="shared" si="631"/>
        <v>7.2418778869653977E-4</v>
      </c>
      <c r="CV688" s="33">
        <f t="shared" si="632"/>
        <v>2.9600649723793282E-5</v>
      </c>
      <c r="CW688" s="33">
        <f t="shared" si="633"/>
        <v>1.3600355187475266E-3</v>
      </c>
      <c r="CX688" s="35">
        <f t="shared" si="634"/>
        <v>1.1624818680189275E-3</v>
      </c>
    </row>
    <row r="689" spans="1:102" x14ac:dyDescent="0.3">
      <c r="A689" s="21">
        <v>43214</v>
      </c>
      <c r="B689" s="22">
        <v>2634.56</v>
      </c>
      <c r="C689" s="23">
        <v>4622.88</v>
      </c>
      <c r="D689" s="23">
        <v>5166.1019999999999</v>
      </c>
      <c r="E689" s="23">
        <f t="shared" si="668"/>
        <v>4586.8714579744819</v>
      </c>
      <c r="F689" s="23">
        <f>VLOOKUP($A689,Data!S$7:T$800,2,0)</f>
        <v>254.699442</v>
      </c>
      <c r="G689" s="23">
        <f>VLOOKUP($A689,Data!V$7:Y$800,4,0)</f>
        <v>25.121958959475055</v>
      </c>
      <c r="H689" s="23" t="e">
        <f>VLOOKUP($A689,Data!P$7:Q$800,2,0)</f>
        <v>#N/A</v>
      </c>
      <c r="I689" s="23">
        <f>VLOOKUP($A689,Data!K$7:N$800,4,0)</f>
        <v>47.859150013995091</v>
      </c>
      <c r="J689" s="23">
        <f>VLOOKUP($A689,Data!AA$7:AB$800,2,0)</f>
        <v>466.25119999999998</v>
      </c>
      <c r="K689" s="23">
        <f>VLOOKUP($A689,Data!AD$7:AE$800,2,0)</f>
        <v>47.1038</v>
      </c>
      <c r="L689" s="23">
        <f>VLOOKUP($A689,Data!AL$7:AO$800,4,0)</f>
        <v>252.36962319595264</v>
      </c>
      <c r="M689" s="23">
        <f>VLOOKUP($A689,Data!AG$7:AJ$800,4,0)</f>
        <v>25.435101072920826</v>
      </c>
      <c r="N689" s="23">
        <f>VLOOKUP($A689,Data!AQ$7:AU$800,5,0)</f>
        <v>25.604099016346211</v>
      </c>
      <c r="O689" s="24">
        <f>VLOOKUP($A689,Data!AQ$7:AW$800,7,0)</f>
        <v>25.644555777655775</v>
      </c>
      <c r="P689" s="32">
        <f t="shared" si="635"/>
        <v>-1.3380569151665189E-2</v>
      </c>
      <c r="Q689" s="33">
        <f t="shared" si="622"/>
        <v>-1.3364635577846506E-2</v>
      </c>
      <c r="R689" s="33">
        <f t="shared" si="623"/>
        <v>-1.335666395087276E-2</v>
      </c>
      <c r="S689" s="34">
        <f t="shared" si="636"/>
        <v>-1.3360249730991624E-2</v>
      </c>
      <c r="T689" s="33">
        <f t="shared" si="637"/>
        <v>-1.3360281556215159E-2</v>
      </c>
      <c r="U689" s="33">
        <f t="shared" si="669"/>
        <v>-1.3360815124904724E-2</v>
      </c>
      <c r="V689" s="33" t="e">
        <f t="shared" si="670"/>
        <v>#N/A</v>
      </c>
      <c r="W689" s="33">
        <f t="shared" si="671"/>
        <v>-1.3406940063091399E-2</v>
      </c>
      <c r="X689" s="33">
        <f t="shared" si="672"/>
        <v>-1.3359448997850909E-2</v>
      </c>
      <c r="Y689" s="33">
        <f t="shared" si="673"/>
        <v>-1.3349084960338264E-2</v>
      </c>
      <c r="Z689" s="33">
        <f t="shared" si="674"/>
        <v>-1.3331937149279049E-2</v>
      </c>
      <c r="AA689" s="33">
        <f t="shared" si="675"/>
        <v>-1.3285925351082861E-2</v>
      </c>
      <c r="AB689" s="33">
        <f t="shared" si="676"/>
        <v>-1.3355126866177458E-2</v>
      </c>
      <c r="AC689" s="35">
        <f t="shared" si="677"/>
        <v>-1.0841017298726219E-2</v>
      </c>
      <c r="AD689" s="32">
        <f t="shared" si="638"/>
        <v>4.354021631347571E-6</v>
      </c>
      <c r="AE689" s="33">
        <f t="shared" si="639"/>
        <v>3.8204529417829036E-6</v>
      </c>
      <c r="AF689" s="33" t="e">
        <f t="shared" si="640"/>
        <v>#N/A</v>
      </c>
      <c r="AG689" s="33">
        <f t="shared" si="641"/>
        <v>-4.2304485244892831E-5</v>
      </c>
      <c r="AH689" s="33">
        <f t="shared" si="642"/>
        <v>5.1865799955974623E-6</v>
      </c>
      <c r="AI689" s="33">
        <f t="shared" si="643"/>
        <v>1.5550617508242048E-5</v>
      </c>
      <c r="AJ689" s="33">
        <f t="shared" si="644"/>
        <v>3.2698428567456972E-5</v>
      </c>
      <c r="AK689" s="33">
        <f t="shared" si="645"/>
        <v>7.8710226763645252E-5</v>
      </c>
      <c r="AL689" s="33">
        <f t="shared" si="646"/>
        <v>9.5087116690484308E-6</v>
      </c>
      <c r="AM689" s="35">
        <f t="shared" si="647"/>
        <v>2.5236182791202877E-3</v>
      </c>
      <c r="AN689" s="52">
        <f t="shared" si="648"/>
        <v>-3.6176053423986332E-6</v>
      </c>
      <c r="AO689" s="34">
        <f t="shared" si="649"/>
        <v>-4.1511740319633006E-6</v>
      </c>
      <c r="AP689" s="34" t="e">
        <f t="shared" si="650"/>
        <v>#N/A</v>
      </c>
      <c r="AQ689" s="34">
        <f t="shared" si="651"/>
        <v>-5.0276112218639035E-5</v>
      </c>
      <c r="AR689" s="34">
        <f t="shared" si="652"/>
        <v>-2.7850469781487419E-6</v>
      </c>
      <c r="AS689" s="34">
        <f t="shared" si="653"/>
        <v>7.5789905344958441E-6</v>
      </c>
      <c r="AT689" s="34">
        <f t="shared" si="654"/>
        <v>2.4726801593710768E-5</v>
      </c>
      <c r="AU689" s="34">
        <f t="shared" si="655"/>
        <v>7.0738599789899048E-5</v>
      </c>
      <c r="AV689" s="34">
        <f t="shared" si="656"/>
        <v>1.5370846953022266E-6</v>
      </c>
      <c r="AW689" s="53">
        <f t="shared" si="657"/>
        <v>2.5156466521465415E-3</v>
      </c>
      <c r="AX689" s="52">
        <f t="shared" si="658"/>
        <v>-3.1825223456571905E-8</v>
      </c>
      <c r="AY689" s="34">
        <f t="shared" si="659"/>
        <v>-5.6539391302123931E-7</v>
      </c>
      <c r="AZ689" s="34" t="e">
        <f t="shared" si="660"/>
        <v>#N/A</v>
      </c>
      <c r="BA689" s="34">
        <f t="shared" si="661"/>
        <v>-4.6690332099696974E-5</v>
      </c>
      <c r="BB689" s="34">
        <f t="shared" si="662"/>
        <v>8.0073314079331936E-7</v>
      </c>
      <c r="BC689" s="34">
        <f t="shared" si="663"/>
        <v>1.1164770653437905E-5</v>
      </c>
      <c r="BD689" s="34">
        <f t="shared" si="664"/>
        <v>2.8312581712652829E-5</v>
      </c>
      <c r="BE689" s="34">
        <f t="shared" si="665"/>
        <v>7.4324379908841109E-5</v>
      </c>
      <c r="BF689" s="34">
        <f t="shared" si="666"/>
        <v>5.1228648142442879E-6</v>
      </c>
      <c r="BG689" s="53">
        <f t="shared" si="667"/>
        <v>2.5192324322654835E-3</v>
      </c>
      <c r="BH689" s="32">
        <v>4.354021631347571E-6</v>
      </c>
      <c r="BI689" s="33">
        <v>3.8204529417829036E-6</v>
      </c>
      <c r="BJ689" s="33"/>
      <c r="BK689" s="33">
        <v>-4.2304485244892831E-5</v>
      </c>
      <c r="BL689" s="33">
        <v>5.1865799955974623E-6</v>
      </c>
      <c r="BM689" s="33">
        <v>1.5550617508242048E-5</v>
      </c>
      <c r="BN689" s="33">
        <v>3.2698428567456972E-5</v>
      </c>
      <c r="BO689" s="33">
        <v>7.8710226763645252E-5</v>
      </c>
      <c r="BP689" s="33">
        <v>9.5087116690484308E-6</v>
      </c>
      <c r="BQ689" s="35">
        <v>2.5236182791202877E-3</v>
      </c>
      <c r="BR689" s="32">
        <v>-3.6176053423986332E-6</v>
      </c>
      <c r="BS689" s="33">
        <v>-4.1511740319633006E-6</v>
      </c>
      <c r="BT689" s="33"/>
      <c r="BU689" s="33">
        <v>-5.0276112218639035E-5</v>
      </c>
      <c r="BV689" s="33">
        <v>-2.7850469781487419E-6</v>
      </c>
      <c r="BW689" s="33">
        <v>7.5789905344958441E-6</v>
      </c>
      <c r="BX689" s="33">
        <v>2.4726801593710768E-5</v>
      </c>
      <c r="BY689" s="33">
        <v>7.0738599789899048E-5</v>
      </c>
      <c r="BZ689" s="33">
        <v>1.5370846953022266E-6</v>
      </c>
      <c r="CA689" s="35">
        <v>2.5156466521465415E-3</v>
      </c>
      <c r="CB689" s="52">
        <v>-3.1825223456571905E-8</v>
      </c>
      <c r="CC689" s="34">
        <v>-5.6539391302123931E-7</v>
      </c>
      <c r="CD689" s="34"/>
      <c r="CE689" s="34">
        <v>-4.6690332099696974E-5</v>
      </c>
      <c r="CF689" s="34">
        <v>8.0073314079331936E-7</v>
      </c>
      <c r="CG689" s="34">
        <v>1.1164770653437905E-5</v>
      </c>
      <c r="CH689" s="34">
        <v>2.8312581712652829E-5</v>
      </c>
      <c r="CI689" s="34">
        <v>7.4324379908841109E-5</v>
      </c>
      <c r="CJ689" s="34">
        <v>5.1228648142442879E-6</v>
      </c>
      <c r="CK689" s="53">
        <v>2.5192324322654835E-3</v>
      </c>
      <c r="CL689" s="33">
        <v>0</v>
      </c>
      <c r="CM689" s="33">
        <f t="shared" si="679"/>
        <v>1.7183472062967109E-3</v>
      </c>
      <c r="CN689" s="33">
        <f t="shared" si="625"/>
        <v>8.5824099315789937E-4</v>
      </c>
      <c r="CO689" s="33">
        <f t="shared" si="626"/>
        <v>6.9327939488994517E-4</v>
      </c>
      <c r="CP689" s="33">
        <f t="shared" si="627"/>
        <v>7.5457211914153888E-4</v>
      </c>
      <c r="CQ689" s="33"/>
      <c r="CR689" s="33">
        <f t="shared" si="628"/>
        <v>5.5087182498780862E-4</v>
      </c>
      <c r="CS689" s="33">
        <f t="shared" si="629"/>
        <v>1.4270481799942836E-3</v>
      </c>
      <c r="CT689" s="33">
        <f t="shared" si="630"/>
        <v>1.6266443945183173E-3</v>
      </c>
      <c r="CU689" s="33">
        <f t="shared" si="631"/>
        <v>7.1597016893010235E-4</v>
      </c>
      <c r="CV689" s="33">
        <f t="shared" si="632"/>
        <v>-1.7531218224264844E-4</v>
      </c>
      <c r="CW689" s="33">
        <f t="shared" si="633"/>
        <v>1.3510027376140155E-3</v>
      </c>
      <c r="CX689" s="35">
        <f t="shared" si="634"/>
        <v>3.5433088054770412E-3</v>
      </c>
    </row>
    <row r="690" spans="1:102" x14ac:dyDescent="0.3">
      <c r="A690" s="21">
        <v>43213</v>
      </c>
      <c r="B690" s="22">
        <v>2670.29</v>
      </c>
      <c r="C690" s="23">
        <v>4685.5</v>
      </c>
      <c r="D690" s="23">
        <v>5236.0379999999996</v>
      </c>
      <c r="E690" s="23">
        <f t="shared" si="668"/>
        <v>4648.9830322808975</v>
      </c>
      <c r="F690" s="23">
        <f>VLOOKUP($A690,Data!S$7:T$800,2,0)</f>
        <v>258.14837699999998</v>
      </c>
      <c r="G690" s="23">
        <f>VLOOKUP($A690,Data!V$7:Y$800,4,0)</f>
        <v>25.462154092993377</v>
      </c>
      <c r="H690" s="23" t="e">
        <f>VLOOKUP($A690,Data!P$7:Q$800,2,0)</f>
        <v>#N/A</v>
      </c>
      <c r="I690" s="23">
        <f>VLOOKUP($A690,Data!K$7:N$800,4,0)</f>
        <v>48.509514162866324</v>
      </c>
      <c r="J690" s="23">
        <f>VLOOKUP($A690,Data!AA$7:AB$800,2,0)</f>
        <v>472.56439999999998</v>
      </c>
      <c r="K690" s="23">
        <f>VLOOKUP($A690,Data!AD$7:AE$800,2,0)</f>
        <v>47.741100000000003</v>
      </c>
      <c r="L690" s="23">
        <f>VLOOKUP($A690,Data!AL$7:AO$800,4,0)</f>
        <v>255.77966156804163</v>
      </c>
      <c r="M690" s="23">
        <f>VLOOKUP($A690,Data!AG$7:AJ$800,4,0)</f>
        <v>25.777580077562888</v>
      </c>
      <c r="N690" s="23">
        <f>VLOOKUP($A690,Data!AQ$7:AU$800,5,0)</f>
        <v>25.95067355392159</v>
      </c>
      <c r="O690" s="24">
        <f>VLOOKUP($A690,Data!AQ$7:AW$800,7,0)</f>
        <v>25.925615827319881</v>
      </c>
      <c r="P690" s="32">
        <f t="shared" si="635"/>
        <v>5.6176829679399631E-5</v>
      </c>
      <c r="Q690" s="33">
        <f t="shared" si="622"/>
        <v>5.5493421895258521E-5</v>
      </c>
      <c r="R690" s="33">
        <f t="shared" si="623"/>
        <v>5.5770467092930431E-5</v>
      </c>
      <c r="S690" s="34">
        <f t="shared" si="636"/>
        <v>5.5770467092930431E-5</v>
      </c>
      <c r="T690" s="33">
        <f t="shared" si="637"/>
        <v>4.8617815457285829E-5</v>
      </c>
      <c r="U690" s="33">
        <f t="shared" si="669"/>
        <v>5.0300689476534544E-5</v>
      </c>
      <c r="V690" s="33" t="e">
        <f t="shared" si="670"/>
        <v>#N/A</v>
      </c>
      <c r="W690" s="33">
        <f t="shared" si="671"/>
        <v>0</v>
      </c>
      <c r="X690" s="33">
        <f t="shared" si="672"/>
        <v>5.0577675352547757E-5</v>
      </c>
      <c r="Y690" s="33">
        <f t="shared" si="673"/>
        <v>6.2842886499492323E-5</v>
      </c>
      <c r="Z690" s="33">
        <f t="shared" si="674"/>
        <v>5.7221888531966414E-5</v>
      </c>
      <c r="AA690" s="33">
        <f t="shared" si="675"/>
        <v>-9.6995381527520408E-5</v>
      </c>
      <c r="AB690" s="33">
        <f t="shared" si="676"/>
        <v>8.130332248090788E-5</v>
      </c>
      <c r="AC690" s="35">
        <f t="shared" si="677"/>
        <v>-1.2097443796131868E-3</v>
      </c>
      <c r="AD690" s="32">
        <f t="shared" si="638"/>
        <v>-6.8756064379726922E-6</v>
      </c>
      <c r="AE690" s="33">
        <f t="shared" si="639"/>
        <v>-5.1927324187239776E-6</v>
      </c>
      <c r="AF690" s="33" t="e">
        <f t="shared" si="640"/>
        <v>#N/A</v>
      </c>
      <c r="AG690" s="33">
        <f t="shared" si="641"/>
        <v>-5.5493421895258521E-5</v>
      </c>
      <c r="AH690" s="33">
        <f t="shared" si="642"/>
        <v>-4.9157465427107638E-6</v>
      </c>
      <c r="AI690" s="33">
        <f t="shared" si="643"/>
        <v>7.3494646042338019E-6</v>
      </c>
      <c r="AJ690" s="33">
        <f t="shared" si="644"/>
        <v>1.7284666367078927E-6</v>
      </c>
      <c r="AK690" s="33">
        <f t="shared" si="645"/>
        <v>-1.5248880342277893E-4</v>
      </c>
      <c r="AL690" s="33">
        <f t="shared" si="646"/>
        <v>2.5809900585649359E-5</v>
      </c>
      <c r="AM690" s="35">
        <f t="shared" si="647"/>
        <v>-1.2652378015084453E-3</v>
      </c>
      <c r="AN690" s="52">
        <f t="shared" si="648"/>
        <v>-7.1526516356446024E-6</v>
      </c>
      <c r="AO690" s="34">
        <f t="shared" si="649"/>
        <v>-5.4697776163958878E-6</v>
      </c>
      <c r="AP690" s="34" t="e">
        <f t="shared" si="650"/>
        <v>#N/A</v>
      </c>
      <c r="AQ690" s="34">
        <f t="shared" si="651"/>
        <v>-5.5770467092930431E-5</v>
      </c>
      <c r="AR690" s="34">
        <f t="shared" si="652"/>
        <v>-5.192791740382674E-6</v>
      </c>
      <c r="AS690" s="34">
        <f t="shared" si="653"/>
        <v>7.0724194065618917E-6</v>
      </c>
      <c r="AT690" s="34">
        <f t="shared" si="654"/>
        <v>1.4514214390359825E-6</v>
      </c>
      <c r="AU690" s="34">
        <f t="shared" si="655"/>
        <v>-1.5276584862045084E-4</v>
      </c>
      <c r="AV690" s="34">
        <f t="shared" si="656"/>
        <v>2.5532855387977449E-5</v>
      </c>
      <c r="AW690" s="53">
        <f t="shared" si="657"/>
        <v>-1.2655148467061172E-3</v>
      </c>
      <c r="AX690" s="52">
        <f t="shared" si="658"/>
        <v>-7.1526516356446024E-6</v>
      </c>
      <c r="AY690" s="34">
        <f t="shared" si="659"/>
        <v>-5.4697776163958878E-6</v>
      </c>
      <c r="AZ690" s="34" t="e">
        <f t="shared" si="660"/>
        <v>#N/A</v>
      </c>
      <c r="BA690" s="34">
        <f t="shared" si="661"/>
        <v>-5.5770467092930431E-5</v>
      </c>
      <c r="BB690" s="34">
        <f t="shared" si="662"/>
        <v>-5.192791740382674E-6</v>
      </c>
      <c r="BC690" s="34">
        <f t="shared" si="663"/>
        <v>7.0724194065618917E-6</v>
      </c>
      <c r="BD690" s="34">
        <f t="shared" si="664"/>
        <v>1.4514214390359825E-6</v>
      </c>
      <c r="BE690" s="34">
        <f t="shared" si="665"/>
        <v>-1.5276584862045084E-4</v>
      </c>
      <c r="BF690" s="34">
        <f t="shared" si="666"/>
        <v>2.5532855387977449E-5</v>
      </c>
      <c r="BG690" s="53">
        <f t="shared" si="667"/>
        <v>-1.2655148467061172E-3</v>
      </c>
      <c r="BH690" s="32">
        <v>-6.8756064379726922E-6</v>
      </c>
      <c r="BI690" s="33">
        <v>-5.1927324187239776E-6</v>
      </c>
      <c r="BJ690" s="33"/>
      <c r="BK690" s="33">
        <v>-5.5493421895258521E-5</v>
      </c>
      <c r="BL690" s="33">
        <v>-4.9157465427107638E-6</v>
      </c>
      <c r="BM690" s="33">
        <v>7.3494646042338019E-6</v>
      </c>
      <c r="BN690" s="33">
        <v>1.7284666367078927E-6</v>
      </c>
      <c r="BO690" s="33">
        <v>-1.5248880342277893E-4</v>
      </c>
      <c r="BP690" s="33">
        <v>2.5809900585649359E-5</v>
      </c>
      <c r="BQ690" s="35">
        <v>-1.2652378015084453E-3</v>
      </c>
      <c r="BR690" s="32">
        <v>-7.1526516356446024E-6</v>
      </c>
      <c r="BS690" s="33">
        <v>-5.4697776163958878E-6</v>
      </c>
      <c r="BT690" s="33"/>
      <c r="BU690" s="33">
        <v>-5.5770467092930431E-5</v>
      </c>
      <c r="BV690" s="33">
        <v>-5.192791740382674E-6</v>
      </c>
      <c r="BW690" s="33">
        <v>7.0724194065618917E-6</v>
      </c>
      <c r="BX690" s="33">
        <v>1.4514214390359825E-6</v>
      </c>
      <c r="BY690" s="33">
        <v>-1.5276584862045084E-4</v>
      </c>
      <c r="BZ690" s="33">
        <v>2.5532855387977449E-5</v>
      </c>
      <c r="CA690" s="35">
        <v>-1.2655148467061172E-3</v>
      </c>
      <c r="CB690" s="52">
        <v>-7.1526516356446024E-6</v>
      </c>
      <c r="CC690" s="34">
        <v>-5.4697776163958878E-6</v>
      </c>
      <c r="CD690" s="34"/>
      <c r="CE690" s="34">
        <v>-5.5770467092930431E-5</v>
      </c>
      <c r="CF690" s="34">
        <v>-5.192791740382674E-6</v>
      </c>
      <c r="CG690" s="34">
        <v>7.0724194065618917E-6</v>
      </c>
      <c r="CH690" s="34">
        <v>1.4514214390359825E-6</v>
      </c>
      <c r="CI690" s="34">
        <v>-1.5276584862045084E-4</v>
      </c>
      <c r="CJ690" s="34">
        <v>2.5532855387977449E-5</v>
      </c>
      <c r="CK690" s="53">
        <v>-1.2655148467061172E-3</v>
      </c>
      <c r="CL690" s="33">
        <v>0</v>
      </c>
      <c r="CM690" s="33">
        <f t="shared" si="679"/>
        <v>1.7102537801263473E-3</v>
      </c>
      <c r="CN690" s="33">
        <f t="shared" si="625"/>
        <v>8.5379194175150275E-4</v>
      </c>
      <c r="CO690" s="33">
        <f t="shared" si="626"/>
        <v>6.8886335517093222E-4</v>
      </c>
      <c r="CP690" s="33">
        <f t="shared" si="627"/>
        <v>7.5069700875896039E-4</v>
      </c>
      <c r="CQ690" s="33"/>
      <c r="CR690" s="33">
        <f t="shared" si="628"/>
        <v>5.9377481236189134E-4</v>
      </c>
      <c r="CS690" s="33">
        <f t="shared" si="629"/>
        <v>1.4217838702210717E-3</v>
      </c>
      <c r="CT690" s="33">
        <f t="shared" si="630"/>
        <v>1.6108577443507688E-3</v>
      </c>
      <c r="CU690" s="33">
        <f t="shared" si="631"/>
        <v>6.8280618916949365E-4</v>
      </c>
      <c r="CV690" s="33">
        <f t="shared" si="632"/>
        <v>-2.5506824321719357E-4</v>
      </c>
      <c r="CW690" s="33">
        <f t="shared" si="633"/>
        <v>1.3413522967877789E-3</v>
      </c>
      <c r="CX690" s="35">
        <f t="shared" si="634"/>
        <v>9.8299213011876496E-4</v>
      </c>
    </row>
    <row r="691" spans="1:102" x14ac:dyDescent="0.3">
      <c r="A691" s="21">
        <v>43210</v>
      </c>
      <c r="B691" s="22">
        <v>2670.14</v>
      </c>
      <c r="C691" s="23">
        <v>4685.24</v>
      </c>
      <c r="D691" s="23">
        <v>5235.7460000000001</v>
      </c>
      <c r="E691" s="23">
        <f t="shared" si="668"/>
        <v>4648.7237707848144</v>
      </c>
      <c r="F691" s="23">
        <f>VLOOKUP($A691,Data!S$7:T$800,2,0)</f>
        <v>258.13582700000001</v>
      </c>
      <c r="G691" s="23">
        <f>VLOOKUP($A691,Data!V$7:Y$800,4,0)</f>
        <v>25.460873393507008</v>
      </c>
      <c r="H691" s="23" t="e">
        <f>VLOOKUP($A691,Data!P$7:Q$800,2,0)</f>
        <v>#N/A</v>
      </c>
      <c r="I691" s="23">
        <f>VLOOKUP($A691,Data!K$7:N$800,4,0)</f>
        <v>48.509514162866324</v>
      </c>
      <c r="J691" s="23">
        <f>VLOOKUP($A691,Data!AA$7:AB$800,2,0)</f>
        <v>472.54050000000001</v>
      </c>
      <c r="K691" s="23">
        <f>VLOOKUP($A691,Data!AD$7:AE$800,2,0)</f>
        <v>47.738100000000003</v>
      </c>
      <c r="L691" s="23">
        <f>VLOOKUP($A691,Data!AL$7:AO$800,4,0)</f>
        <v>255.76502621022146</v>
      </c>
      <c r="M691" s="23">
        <f>VLOOKUP($A691,Data!AG$7:AJ$800,4,0)</f>
        <v>25.780080626319048</v>
      </c>
      <c r="N691" s="23">
        <f>VLOOKUP($A691,Data!AQ$7:AU$800,5,0)</f>
        <v>25.948563849467018</v>
      </c>
      <c r="O691" s="24">
        <f>VLOOKUP($A691,Data!AQ$7:AW$800,7,0)</f>
        <v>25.957017182968499</v>
      </c>
      <c r="P691" s="32">
        <f t="shared" si="635"/>
        <v>-8.5365355552833311E-3</v>
      </c>
      <c r="Q691" s="33">
        <f t="shared" si="622"/>
        <v>-8.5008496617224871E-3</v>
      </c>
      <c r="R691" s="33">
        <f t="shared" si="623"/>
        <v>-8.4877265050753437E-3</v>
      </c>
      <c r="S691" s="34">
        <f t="shared" si="636"/>
        <v>-8.4950478626065421E-3</v>
      </c>
      <c r="T691" s="33">
        <f t="shared" si="637"/>
        <v>-8.495705189042968E-3</v>
      </c>
      <c r="U691" s="33">
        <f t="shared" si="669"/>
        <v>-8.4969100180005697E-3</v>
      </c>
      <c r="V691" s="33" t="e">
        <f t="shared" si="670"/>
        <v>#N/A</v>
      </c>
      <c r="W691" s="33">
        <f t="shared" si="671"/>
        <v>-8.4066471163245504E-3</v>
      </c>
      <c r="X691" s="33">
        <f t="shared" si="672"/>
        <v>-8.4914120683845518E-3</v>
      </c>
      <c r="Y691" s="33">
        <f t="shared" si="673"/>
        <v>-8.4845035786534906E-3</v>
      </c>
      <c r="Z691" s="33">
        <f t="shared" si="674"/>
        <v>-8.4775146171397475E-3</v>
      </c>
      <c r="AA691" s="33">
        <f t="shared" si="675"/>
        <v>-8.518366456204296E-3</v>
      </c>
      <c r="AB691" s="33">
        <f t="shared" si="676"/>
        <v>-8.4886086952726814E-3</v>
      </c>
      <c r="AC691" s="35">
        <f t="shared" si="677"/>
        <v>-6.6954672706299734E-3</v>
      </c>
      <c r="AD691" s="32">
        <f t="shared" si="638"/>
        <v>5.1444726795191187E-6</v>
      </c>
      <c r="AE691" s="33">
        <f t="shared" si="639"/>
        <v>3.9396437219174629E-6</v>
      </c>
      <c r="AF691" s="33" t="e">
        <f t="shared" si="640"/>
        <v>#N/A</v>
      </c>
      <c r="AG691" s="33">
        <f t="shared" si="641"/>
        <v>9.420254539793671E-5</v>
      </c>
      <c r="AH691" s="33">
        <f t="shared" si="642"/>
        <v>9.4375933379353683E-6</v>
      </c>
      <c r="AI691" s="33">
        <f t="shared" si="643"/>
        <v>1.6346083068996542E-5</v>
      </c>
      <c r="AJ691" s="33">
        <f t="shared" si="644"/>
        <v>2.3335044582739606E-5</v>
      </c>
      <c r="AK691" s="33">
        <f t="shared" si="645"/>
        <v>-1.7516794481808873E-5</v>
      </c>
      <c r="AL691" s="33">
        <f t="shared" si="646"/>
        <v>1.2240966449805768E-5</v>
      </c>
      <c r="AM691" s="35">
        <f t="shared" si="647"/>
        <v>1.8053823910925137E-3</v>
      </c>
      <c r="AN691" s="52">
        <f t="shared" si="648"/>
        <v>-7.9786839676243559E-6</v>
      </c>
      <c r="AO691" s="34">
        <f t="shared" si="649"/>
        <v>-9.1835129252260117E-6</v>
      </c>
      <c r="AP691" s="34" t="e">
        <f t="shared" si="650"/>
        <v>#N/A</v>
      </c>
      <c r="AQ691" s="34">
        <f t="shared" si="651"/>
        <v>8.1079388750793235E-5</v>
      </c>
      <c r="AR691" s="34">
        <f t="shared" si="652"/>
        <v>-3.6855633092081064E-6</v>
      </c>
      <c r="AS691" s="34">
        <f t="shared" si="653"/>
        <v>3.2229264218530673E-6</v>
      </c>
      <c r="AT691" s="34">
        <f t="shared" si="654"/>
        <v>1.0211887935596131E-5</v>
      </c>
      <c r="AU691" s="34">
        <f t="shared" si="655"/>
        <v>-3.0639951128952347E-5</v>
      </c>
      <c r="AV691" s="34">
        <f t="shared" si="656"/>
        <v>-8.8219019733770665E-7</v>
      </c>
      <c r="AW691" s="53">
        <f t="shared" si="657"/>
        <v>1.7922592344453703E-3</v>
      </c>
      <c r="AX691" s="52">
        <f t="shared" si="658"/>
        <v>-6.5732643639293542E-7</v>
      </c>
      <c r="AY691" s="34">
        <f t="shared" si="659"/>
        <v>-1.8621553939945912E-6</v>
      </c>
      <c r="AZ691" s="34" t="e">
        <f t="shared" si="660"/>
        <v>#N/A</v>
      </c>
      <c r="BA691" s="34">
        <f t="shared" si="661"/>
        <v>8.8400746282024656E-5</v>
      </c>
      <c r="BB691" s="34">
        <f t="shared" si="662"/>
        <v>3.6357942220233141E-6</v>
      </c>
      <c r="BC691" s="34">
        <f t="shared" si="663"/>
        <v>1.0544283953084488E-5</v>
      </c>
      <c r="BD691" s="34">
        <f t="shared" si="664"/>
        <v>1.7533245466827552E-5</v>
      </c>
      <c r="BE691" s="34">
        <f t="shared" si="665"/>
        <v>-2.3318593597720927E-5</v>
      </c>
      <c r="BF691" s="34">
        <f t="shared" si="666"/>
        <v>6.4391673338937139E-6</v>
      </c>
      <c r="BG691" s="53">
        <f t="shared" si="667"/>
        <v>1.7995805919766017E-3</v>
      </c>
      <c r="BH691" s="32">
        <v>5.1444726795191187E-6</v>
      </c>
      <c r="BI691" s="33">
        <v>3.9396437219174629E-6</v>
      </c>
      <c r="BJ691" s="33"/>
      <c r="BK691" s="33">
        <v>9.420254539793671E-5</v>
      </c>
      <c r="BL691" s="33">
        <v>9.4375933379353683E-6</v>
      </c>
      <c r="BM691" s="33">
        <v>1.6346083068996542E-5</v>
      </c>
      <c r="BN691" s="33">
        <v>2.3335044582739606E-5</v>
      </c>
      <c r="BO691" s="33">
        <v>-1.7516794481808873E-5</v>
      </c>
      <c r="BP691" s="33">
        <v>1.2240966449805768E-5</v>
      </c>
      <c r="BQ691" s="35">
        <v>1.8053823910925137E-3</v>
      </c>
      <c r="BR691" s="32">
        <v>-7.9786839676243559E-6</v>
      </c>
      <c r="BS691" s="33">
        <v>-9.1835129252260117E-6</v>
      </c>
      <c r="BT691" s="33"/>
      <c r="BU691" s="33">
        <v>8.1079388750793235E-5</v>
      </c>
      <c r="BV691" s="33">
        <v>-3.6855633092081064E-6</v>
      </c>
      <c r="BW691" s="33">
        <v>3.2229264218530673E-6</v>
      </c>
      <c r="BX691" s="33">
        <v>1.0211887935596131E-5</v>
      </c>
      <c r="BY691" s="33">
        <v>-3.0639951128952347E-5</v>
      </c>
      <c r="BZ691" s="33">
        <v>-8.8219019733770665E-7</v>
      </c>
      <c r="CA691" s="35">
        <v>1.7922592344453703E-3</v>
      </c>
      <c r="CB691" s="52">
        <v>-6.5732643639293542E-7</v>
      </c>
      <c r="CC691" s="34">
        <v>-1.8621553939945912E-6</v>
      </c>
      <c r="CD691" s="34"/>
      <c r="CE691" s="34">
        <v>8.8400746282024656E-5</v>
      </c>
      <c r="CF691" s="34">
        <v>3.6357942220233141E-6</v>
      </c>
      <c r="CG691" s="34">
        <v>1.0544283953084488E-5</v>
      </c>
      <c r="CH691" s="34">
        <v>1.7533245466827552E-5</v>
      </c>
      <c r="CI691" s="34">
        <v>-2.3318593597720927E-5</v>
      </c>
      <c r="CJ691" s="34">
        <v>6.4391673338937139E-6</v>
      </c>
      <c r="CK691" s="53">
        <v>1.7995805919766017E-3</v>
      </c>
      <c r="CL691" s="33">
        <v>0</v>
      </c>
      <c r="CM691" s="33">
        <f t="shared" si="679"/>
        <v>1.7099762765877546E-3</v>
      </c>
      <c r="CN691" s="33">
        <f t="shared" si="625"/>
        <v>8.5351467547800652E-4</v>
      </c>
      <c r="CO691" s="33">
        <f t="shared" si="626"/>
        <v>6.9574336347133503E-4</v>
      </c>
      <c r="CP691" s="33">
        <f t="shared" si="627"/>
        <v>7.558933779654442E-4</v>
      </c>
      <c r="CQ691" s="33"/>
      <c r="CR691" s="33">
        <f t="shared" si="628"/>
        <v>6.4930118485340138E-4</v>
      </c>
      <c r="CS691" s="33">
        <f t="shared" si="629"/>
        <v>1.4267063569251004E-3</v>
      </c>
      <c r="CT691" s="33">
        <f t="shared" si="630"/>
        <v>1.6034969033811297E-3</v>
      </c>
      <c r="CU691" s="33">
        <f t="shared" si="631"/>
        <v>6.8107664129302137E-4</v>
      </c>
      <c r="CV691" s="33">
        <f t="shared" si="632"/>
        <v>-1.0260354647417813E-4</v>
      </c>
      <c r="CW691" s="33">
        <f t="shared" si="633"/>
        <v>1.3155098771071572E-3</v>
      </c>
      <c r="CX691" s="35">
        <f t="shared" si="634"/>
        <v>2.2510076250472633E-3</v>
      </c>
    </row>
    <row r="692" spans="1:102" x14ac:dyDescent="0.3">
      <c r="A692" s="21">
        <v>43209</v>
      </c>
      <c r="B692" s="22">
        <v>2693.13</v>
      </c>
      <c r="C692" s="23">
        <v>4725.41</v>
      </c>
      <c r="D692" s="23">
        <v>5280.5659999999998</v>
      </c>
      <c r="E692" s="23">
        <f t="shared" si="668"/>
        <v>4688.5532550932112</v>
      </c>
      <c r="F692" s="23">
        <f>VLOOKUP($A692,Data!S$7:T$800,2,0)</f>
        <v>260.34766400000001</v>
      </c>
      <c r="G692" s="23">
        <f>VLOOKUP($A692,Data!V$7:Y$800,4,0)</f>
        <v>25.679066107569312</v>
      </c>
      <c r="H692" s="23" t="e">
        <f>VLOOKUP($A692,Data!P$7:Q$800,2,0)</f>
        <v>#N/A</v>
      </c>
      <c r="I692" s="23">
        <f>VLOOKUP($A692,Data!K$7:N$800,4,0)</f>
        <v>48.920773845240781</v>
      </c>
      <c r="J692" s="23">
        <f>VLOOKUP($A692,Data!AA$7:AB$800,2,0)</f>
        <v>476.5874</v>
      </c>
      <c r="K692" s="23">
        <f>VLOOKUP($A692,Data!AD$7:AE$800,2,0)</f>
        <v>48.146599999999999</v>
      </c>
      <c r="L692" s="23">
        <f>VLOOKUP($A692,Data!AL$7:AO$800,4,0)</f>
        <v>257.95181650516173</v>
      </c>
      <c r="M692" s="23">
        <f>VLOOKUP($A692,Data!AG$7:AJ$800,4,0)</f>
        <v>26.001571541143722</v>
      </c>
      <c r="N692" s="23">
        <f>VLOOKUP($A692,Data!AQ$7:AU$800,5,0)</f>
        <v>26.17071682385955</v>
      </c>
      <c r="O692" s="24">
        <f>VLOOKUP($A692,Data!AQ$7:AW$800,7,0)</f>
        <v>26.131983019995538</v>
      </c>
      <c r="P692" s="32">
        <f t="shared" si="635"/>
        <v>-5.7261208576997458E-3</v>
      </c>
      <c r="Q692" s="33">
        <f t="shared" si="622"/>
        <v>-5.6415738328613463E-3</v>
      </c>
      <c r="R692" s="33">
        <f t="shared" si="623"/>
        <v>-5.6032394275223885E-3</v>
      </c>
      <c r="S692" s="34">
        <f t="shared" si="636"/>
        <v>-5.6216716420489921E-3</v>
      </c>
      <c r="T692" s="33">
        <f t="shared" si="637"/>
        <v>-5.6234854934020806E-3</v>
      </c>
      <c r="U692" s="33">
        <f t="shared" si="669"/>
        <v>-5.6226379218289324E-3</v>
      </c>
      <c r="V692" s="33" t="e">
        <f t="shared" si="670"/>
        <v>#N/A</v>
      </c>
      <c r="W692" s="33">
        <f t="shared" si="671"/>
        <v>-5.637636080870978E-3</v>
      </c>
      <c r="X692" s="33">
        <f t="shared" si="672"/>
        <v>-5.6057692247504232E-3</v>
      </c>
      <c r="Y692" s="33">
        <f t="shared" si="673"/>
        <v>-5.5909767789611431E-3</v>
      </c>
      <c r="Z692" s="33">
        <f t="shared" si="674"/>
        <v>-5.6024361175520676E-3</v>
      </c>
      <c r="AA692" s="33">
        <f t="shared" si="675"/>
        <v>-5.6748804707613676E-3</v>
      </c>
      <c r="AB692" s="33">
        <f t="shared" si="676"/>
        <v>-5.6335487637115822E-3</v>
      </c>
      <c r="AC692" s="35">
        <f t="shared" si="677"/>
        <v>-7.2015103511230416E-3</v>
      </c>
      <c r="AD692" s="32">
        <f t="shared" si="638"/>
        <v>1.808833945926569E-5</v>
      </c>
      <c r="AE692" s="33">
        <f t="shared" si="639"/>
        <v>1.8935911032413877E-5</v>
      </c>
      <c r="AF692" s="33" t="e">
        <f t="shared" si="640"/>
        <v>#N/A</v>
      </c>
      <c r="AG692" s="33">
        <f t="shared" si="641"/>
        <v>3.9377519903682767E-6</v>
      </c>
      <c r="AH692" s="33">
        <f t="shared" si="642"/>
        <v>3.580460811092312E-5</v>
      </c>
      <c r="AI692" s="33">
        <f t="shared" si="643"/>
        <v>5.0597053900203193E-5</v>
      </c>
      <c r="AJ692" s="33">
        <f t="shared" si="644"/>
        <v>3.9137715309278676E-5</v>
      </c>
      <c r="AK692" s="33">
        <f t="shared" si="645"/>
        <v>-3.3306637900021308E-5</v>
      </c>
      <c r="AL692" s="33">
        <f t="shared" si="646"/>
        <v>8.0250691497640858E-6</v>
      </c>
      <c r="AM692" s="35">
        <f t="shared" si="647"/>
        <v>-1.5599365182616953E-3</v>
      </c>
      <c r="AN692" s="52">
        <f t="shared" si="648"/>
        <v>-2.0246065879692132E-5</v>
      </c>
      <c r="AO692" s="34">
        <f t="shared" si="649"/>
        <v>-1.9398494306543945E-5</v>
      </c>
      <c r="AP692" s="34" t="e">
        <f t="shared" si="650"/>
        <v>#N/A</v>
      </c>
      <c r="AQ692" s="34">
        <f t="shared" si="651"/>
        <v>-3.4396653348589545E-5</v>
      </c>
      <c r="AR692" s="34">
        <f t="shared" si="652"/>
        <v>-2.5297972280347025E-6</v>
      </c>
      <c r="AS692" s="34">
        <f t="shared" si="653"/>
        <v>1.2262648561245371E-5</v>
      </c>
      <c r="AT692" s="34">
        <f t="shared" si="654"/>
        <v>8.0330997032085349E-7</v>
      </c>
      <c r="AU692" s="34">
        <f t="shared" si="655"/>
        <v>-7.164104323897913E-5</v>
      </c>
      <c r="AV692" s="34">
        <f t="shared" si="656"/>
        <v>-3.0309336189193736E-5</v>
      </c>
      <c r="AW692" s="53">
        <f t="shared" si="657"/>
        <v>-1.5982709236006531E-3</v>
      </c>
      <c r="AX692" s="52">
        <f t="shared" si="658"/>
        <v>-1.8138513531162914E-6</v>
      </c>
      <c r="AY692" s="34">
        <f t="shared" si="659"/>
        <v>-9.6627977996810444E-7</v>
      </c>
      <c r="AZ692" s="34" t="e">
        <f t="shared" si="660"/>
        <v>#N/A</v>
      </c>
      <c r="BA692" s="34">
        <f t="shared" si="661"/>
        <v>-1.5964438822013705E-5</v>
      </c>
      <c r="BB692" s="34">
        <f t="shared" si="662"/>
        <v>1.5902417298541138E-5</v>
      </c>
      <c r="BC692" s="34">
        <f t="shared" si="663"/>
        <v>3.0694863087821211E-5</v>
      </c>
      <c r="BD692" s="34">
        <f t="shared" si="664"/>
        <v>1.9235524496896694E-5</v>
      </c>
      <c r="BE692" s="34">
        <f t="shared" si="665"/>
        <v>-5.3208828712403289E-5</v>
      </c>
      <c r="BF692" s="34">
        <f t="shared" si="666"/>
        <v>-1.1877121662617895E-5</v>
      </c>
      <c r="BG692" s="53">
        <f t="shared" si="667"/>
        <v>-1.5798387090740773E-3</v>
      </c>
      <c r="BH692" s="32">
        <v>1.808833945926569E-5</v>
      </c>
      <c r="BI692" s="33">
        <v>1.8935911032413877E-5</v>
      </c>
      <c r="BJ692" s="33"/>
      <c r="BK692" s="33">
        <v>3.9377519903682767E-6</v>
      </c>
      <c r="BL692" s="33">
        <v>3.580460811092312E-5</v>
      </c>
      <c r="BM692" s="33">
        <v>5.0597053900203193E-5</v>
      </c>
      <c r="BN692" s="33">
        <v>3.9137715309278676E-5</v>
      </c>
      <c r="BO692" s="33">
        <v>-3.3306637900021308E-5</v>
      </c>
      <c r="BP692" s="33">
        <v>8.0250691497640858E-6</v>
      </c>
      <c r="BQ692" s="35">
        <v>-1.5599365182616953E-3</v>
      </c>
      <c r="BR692" s="32">
        <v>-2.0246065879692132E-5</v>
      </c>
      <c r="BS692" s="33">
        <v>-1.9398494306543945E-5</v>
      </c>
      <c r="BT692" s="33"/>
      <c r="BU692" s="33">
        <v>-3.4396653348589545E-5</v>
      </c>
      <c r="BV692" s="33">
        <v>-2.5297972280347025E-6</v>
      </c>
      <c r="BW692" s="33">
        <v>1.2262648561245371E-5</v>
      </c>
      <c r="BX692" s="33">
        <v>8.0330997032085349E-7</v>
      </c>
      <c r="BY692" s="33">
        <v>-7.164104323897913E-5</v>
      </c>
      <c r="BZ692" s="33">
        <v>-3.0309336189193736E-5</v>
      </c>
      <c r="CA692" s="35">
        <v>-1.5982709236006531E-3</v>
      </c>
      <c r="CB692" s="52">
        <v>-1.8138513531162914E-6</v>
      </c>
      <c r="CC692" s="34">
        <v>-9.6627977996810444E-7</v>
      </c>
      <c r="CD692" s="34"/>
      <c r="CE692" s="34">
        <v>-1.5964438822013705E-5</v>
      </c>
      <c r="CF692" s="34">
        <v>1.5902417298541138E-5</v>
      </c>
      <c r="CG692" s="34">
        <v>3.0694863087821211E-5</v>
      </c>
      <c r="CH692" s="34">
        <v>1.9235524496896694E-5</v>
      </c>
      <c r="CI692" s="34">
        <v>-5.3208828712403289E-5</v>
      </c>
      <c r="CJ692" s="34">
        <v>-1.1877121662617895E-5</v>
      </c>
      <c r="CK692" s="53">
        <v>-1.5798387090740773E-3</v>
      </c>
      <c r="CL692" s="33">
        <v>0</v>
      </c>
      <c r="CM692" s="33">
        <f t="shared" si="679"/>
        <v>1.6967181482869798E-3</v>
      </c>
      <c r="CN692" s="33">
        <f t="shared" si="625"/>
        <v>8.4765817317400405E-4</v>
      </c>
      <c r="CO692" s="33">
        <f t="shared" si="626"/>
        <v>6.9055120047289975E-4</v>
      </c>
      <c r="CP692" s="33">
        <f t="shared" si="627"/>
        <v>7.5191696910459349E-4</v>
      </c>
      <c r="CQ692" s="33"/>
      <c r="CR692" s="33">
        <f t="shared" si="628"/>
        <v>5.5423831361856024E-4</v>
      </c>
      <c r="CS692" s="33">
        <f t="shared" si="629"/>
        <v>1.4171743587885199E-3</v>
      </c>
      <c r="CT692" s="33">
        <f t="shared" si="630"/>
        <v>1.5869845099574231E-3</v>
      </c>
      <c r="CU692" s="33">
        <f t="shared" si="631"/>
        <v>6.575260533023819E-4</v>
      </c>
      <c r="CV692" s="33">
        <f t="shared" si="632"/>
        <v>-8.4938068260709265E-5</v>
      </c>
      <c r="CW692" s="33">
        <f t="shared" si="633"/>
        <v>1.3031478713152467E-3</v>
      </c>
      <c r="CX692" s="35">
        <f t="shared" si="634"/>
        <v>4.2936455285746966E-4</v>
      </c>
    </row>
    <row r="693" spans="1:102" x14ac:dyDescent="0.3">
      <c r="A693" s="21">
        <v>43208</v>
      </c>
      <c r="B693" s="22">
        <v>2708.64</v>
      </c>
      <c r="C693" s="23">
        <v>4752.22</v>
      </c>
      <c r="D693" s="23">
        <v>5310.3209999999999</v>
      </c>
      <c r="E693" s="23">
        <f t="shared" si="668"/>
        <v>4715.0597729091405</v>
      </c>
      <c r="F693" s="23">
        <f>VLOOKUP($A693,Data!S$7:T$800,2,0)</f>
        <v>261.82000499999998</v>
      </c>
      <c r="G693" s="23">
        <f>VLOOKUP($A693,Data!V$7:Y$800,4,0)</f>
        <v>25.824266608304587</v>
      </c>
      <c r="H693" s="23" t="e">
        <f>VLOOKUP($A693,Data!P$7:Q$800,2,0)</f>
        <v>#N/A</v>
      </c>
      <c r="I693" s="23">
        <f>VLOOKUP($A693,Data!K$7:N$800,4,0)</f>
        <v>49.198135026377045</v>
      </c>
      <c r="J693" s="23">
        <f>VLOOKUP($A693,Data!AA$7:AB$800,2,0)</f>
        <v>479.27409999999998</v>
      </c>
      <c r="K693" s="23">
        <f>VLOOKUP($A693,Data!AD$7:AE$800,2,0)</f>
        <v>48.417299999999997</v>
      </c>
      <c r="L693" s="23">
        <f>VLOOKUP($A693,Data!AL$7:AO$800,4,0)</f>
        <v>259.40511710229345</v>
      </c>
      <c r="M693" s="23">
        <f>VLOOKUP($A693,Data!AG$7:AJ$800,4,0)</f>
        <v>26.149969492326733</v>
      </c>
      <c r="N693" s="23">
        <f>VLOOKUP($A693,Data!AQ$7:AU$800,5,0)</f>
        <v>26.318986115552967</v>
      </c>
      <c r="O693" s="24">
        <f>VLOOKUP($A693,Data!AQ$7:AW$800,7,0)</f>
        <v>26.321537847260057</v>
      </c>
      <c r="P693" s="32">
        <f t="shared" si="635"/>
        <v>8.3136576768305659E-4</v>
      </c>
      <c r="Q693" s="33">
        <f t="shared" si="622"/>
        <v>8.3398971412695921E-4</v>
      </c>
      <c r="R693" s="33">
        <f t="shared" si="623"/>
        <v>8.3284614001533086E-4</v>
      </c>
      <c r="S693" s="34">
        <f t="shared" si="636"/>
        <v>8.326240841654897E-4</v>
      </c>
      <c r="T693" s="33">
        <f t="shared" si="637"/>
        <v>8.3117303343893667E-4</v>
      </c>
      <c r="U693" s="33">
        <f t="shared" si="669"/>
        <v>8.3090708760513721E-4</v>
      </c>
      <c r="V693" s="33" t="e">
        <f t="shared" si="670"/>
        <v>#N/A</v>
      </c>
      <c r="W693" s="33">
        <f t="shared" si="671"/>
        <v>7.7821011673151474E-4</v>
      </c>
      <c r="X693" s="33">
        <f t="shared" si="672"/>
        <v>8.2923172338600359E-4</v>
      </c>
      <c r="Y693" s="33">
        <f t="shared" si="673"/>
        <v>8.4752244384134201E-4</v>
      </c>
      <c r="Z693" s="33">
        <f t="shared" si="674"/>
        <v>8.4737005270230092E-4</v>
      </c>
      <c r="AA693" s="33">
        <f t="shared" si="675"/>
        <v>7.3978925207685009E-4</v>
      </c>
      <c r="AB693" s="33">
        <f t="shared" si="676"/>
        <v>8.4426002533666278E-4</v>
      </c>
      <c r="AC693" s="35">
        <f t="shared" si="677"/>
        <v>-1.4449792040865939E-3</v>
      </c>
      <c r="AD693" s="32">
        <f t="shared" si="638"/>
        <v>-2.8166806880225437E-6</v>
      </c>
      <c r="AE693" s="33">
        <f t="shared" si="639"/>
        <v>-3.0826265218220072E-6</v>
      </c>
      <c r="AF693" s="33" t="e">
        <f t="shared" si="640"/>
        <v>#N/A</v>
      </c>
      <c r="AG693" s="33">
        <f t="shared" si="641"/>
        <v>-5.5779597395444469E-5</v>
      </c>
      <c r="AH693" s="33">
        <f t="shared" si="642"/>
        <v>-4.7579907409556199E-6</v>
      </c>
      <c r="AI693" s="33">
        <f t="shared" si="643"/>
        <v>1.3532729714382796E-5</v>
      </c>
      <c r="AJ693" s="33">
        <f t="shared" si="644"/>
        <v>1.338033857534171E-5</v>
      </c>
      <c r="AK693" s="33">
        <f t="shared" si="645"/>
        <v>-9.4200462050109124E-5</v>
      </c>
      <c r="AL693" s="33">
        <f t="shared" si="646"/>
        <v>1.0270311209703564E-5</v>
      </c>
      <c r="AM693" s="35">
        <f t="shared" si="647"/>
        <v>-2.2789689182135531E-3</v>
      </c>
      <c r="AN693" s="52">
        <f t="shared" si="648"/>
        <v>-1.6731065763941899E-6</v>
      </c>
      <c r="AO693" s="34">
        <f t="shared" si="649"/>
        <v>-1.9390524101936535E-6</v>
      </c>
      <c r="AP693" s="34" t="e">
        <f t="shared" si="650"/>
        <v>#N/A</v>
      </c>
      <c r="AQ693" s="34">
        <f t="shared" si="651"/>
        <v>-5.4636023283816115E-5</v>
      </c>
      <c r="AR693" s="34">
        <f t="shared" si="652"/>
        <v>-3.6144166293272662E-6</v>
      </c>
      <c r="AS693" s="34">
        <f t="shared" si="653"/>
        <v>1.467630382601115E-5</v>
      </c>
      <c r="AT693" s="34">
        <f t="shared" si="654"/>
        <v>1.4523912686970064E-5</v>
      </c>
      <c r="AU693" s="34">
        <f t="shared" si="655"/>
        <v>-9.305688793848077E-5</v>
      </c>
      <c r="AV693" s="34">
        <f t="shared" si="656"/>
        <v>1.1413885321331918E-5</v>
      </c>
      <c r="AW693" s="53">
        <f t="shared" si="657"/>
        <v>-2.2778253441019247E-3</v>
      </c>
      <c r="AX693" s="52">
        <f t="shared" si="658"/>
        <v>-1.4510507264642314E-6</v>
      </c>
      <c r="AY693" s="34">
        <f t="shared" si="659"/>
        <v>-1.716996560263695E-6</v>
      </c>
      <c r="AZ693" s="34" t="e">
        <f t="shared" si="660"/>
        <v>#N/A</v>
      </c>
      <c r="BA693" s="34">
        <f t="shared" si="661"/>
        <v>-5.4413967433886157E-5</v>
      </c>
      <c r="BB693" s="34">
        <f t="shared" si="662"/>
        <v>-3.3923607793973076E-6</v>
      </c>
      <c r="BC693" s="34">
        <f t="shared" si="663"/>
        <v>1.4898359675941109E-5</v>
      </c>
      <c r="BD693" s="34">
        <f t="shared" si="664"/>
        <v>1.4745968536900023E-5</v>
      </c>
      <c r="BE693" s="34">
        <f t="shared" si="665"/>
        <v>-9.2834832088550812E-5</v>
      </c>
      <c r="BF693" s="34">
        <f t="shared" si="666"/>
        <v>1.1635941171261877E-5</v>
      </c>
      <c r="BG693" s="53">
        <f t="shared" si="667"/>
        <v>-2.2776032882519948E-3</v>
      </c>
      <c r="BH693" s="32">
        <v>-2.8166806880225437E-6</v>
      </c>
      <c r="BI693" s="33">
        <v>-3.0826265218220072E-6</v>
      </c>
      <c r="BJ693" s="33"/>
      <c r="BK693" s="33">
        <v>-5.5779597395444469E-5</v>
      </c>
      <c r="BL693" s="33">
        <v>-4.7579907409556199E-6</v>
      </c>
      <c r="BM693" s="33">
        <v>1.3532729714382796E-5</v>
      </c>
      <c r="BN693" s="33">
        <v>1.338033857534171E-5</v>
      </c>
      <c r="BO693" s="33">
        <v>-9.4200462050109124E-5</v>
      </c>
      <c r="BP693" s="33">
        <v>1.0270311209703564E-5</v>
      </c>
      <c r="BQ693" s="35">
        <v>-2.2789689182135531E-3</v>
      </c>
      <c r="BR693" s="32">
        <v>-1.6731065763941899E-6</v>
      </c>
      <c r="BS693" s="33">
        <v>-1.9390524101936535E-6</v>
      </c>
      <c r="BT693" s="33"/>
      <c r="BU693" s="33">
        <v>-5.4636023283816115E-5</v>
      </c>
      <c r="BV693" s="33">
        <v>-3.6144166293272662E-6</v>
      </c>
      <c r="BW693" s="33">
        <v>1.467630382601115E-5</v>
      </c>
      <c r="BX693" s="33">
        <v>1.4523912686970064E-5</v>
      </c>
      <c r="BY693" s="33">
        <v>-9.305688793848077E-5</v>
      </c>
      <c r="BZ693" s="33">
        <v>1.1413885321331918E-5</v>
      </c>
      <c r="CA693" s="35">
        <v>-2.2778253441019247E-3</v>
      </c>
      <c r="CB693" s="52">
        <v>-1.4510507264642314E-6</v>
      </c>
      <c r="CC693" s="34">
        <v>-1.716996560263695E-6</v>
      </c>
      <c r="CD693" s="34"/>
      <c r="CE693" s="34">
        <v>-5.4413967433886157E-5</v>
      </c>
      <c r="CF693" s="34">
        <v>-3.3923607793973076E-6</v>
      </c>
      <c r="CG693" s="34">
        <v>1.4898359675941109E-5</v>
      </c>
      <c r="CH693" s="34">
        <v>1.4745968536900023E-5</v>
      </c>
      <c r="CI693" s="34">
        <v>-9.2834832088550812E-5</v>
      </c>
      <c r="CJ693" s="34">
        <v>1.1635941171261877E-5</v>
      </c>
      <c r="CK693" s="53">
        <v>-2.2776032882519948E-3</v>
      </c>
      <c r="CL693" s="33">
        <v>0</v>
      </c>
      <c r="CM693" s="33">
        <f t="shared" si="679"/>
        <v>1.6581023265720418E-3</v>
      </c>
      <c r="CN693" s="33">
        <f t="shared" si="625"/>
        <v>8.2762650062151444E-4</v>
      </c>
      <c r="CO693" s="33">
        <f t="shared" si="626"/>
        <v>6.7234800468174427E-4</v>
      </c>
      <c r="CP693" s="33">
        <f t="shared" si="627"/>
        <v>7.3285966753289244E-4</v>
      </c>
      <c r="CQ693" s="33"/>
      <c r="CR693" s="33">
        <f t="shared" si="628"/>
        <v>5.5027604132584784E-4</v>
      </c>
      <c r="CS693" s="33">
        <f t="shared" si="629"/>
        <v>1.3811168793966822E-3</v>
      </c>
      <c r="CT693" s="33">
        <f t="shared" si="630"/>
        <v>1.5360222303948401E-3</v>
      </c>
      <c r="CU693" s="33">
        <f t="shared" si="631"/>
        <v>6.181419570425728E-4</v>
      </c>
      <c r="CV693" s="33">
        <f t="shared" si="632"/>
        <v>-5.1444185581339674E-5</v>
      </c>
      <c r="CW693" s="33">
        <f t="shared" si="633"/>
        <v>1.2950668193132397E-3</v>
      </c>
      <c r="CX693" s="35">
        <f t="shared" si="634"/>
        <v>2.0012910978499665E-3</v>
      </c>
    </row>
    <row r="694" spans="1:102" x14ac:dyDescent="0.3">
      <c r="A694" s="21">
        <v>43207</v>
      </c>
      <c r="B694" s="22">
        <v>2706.39</v>
      </c>
      <c r="C694" s="23">
        <v>4748.26</v>
      </c>
      <c r="D694" s="23">
        <v>5305.902</v>
      </c>
      <c r="E694" s="23">
        <f t="shared" si="668"/>
        <v>4711.1371666403893</v>
      </c>
      <c r="F694" s="23">
        <f>VLOOKUP($A694,Data!S$7:T$800,2,0)</f>
        <v>261.60256800000002</v>
      </c>
      <c r="G694" s="23">
        <f>VLOOKUP($A694,Data!V$7:Y$800,4,0)</f>
        <v>25.802826856589199</v>
      </c>
      <c r="H694" s="23" t="e">
        <f>VLOOKUP($A694,Data!P$7:Q$800,2,0)</f>
        <v>#N/A</v>
      </c>
      <c r="I694" s="23">
        <f>VLOOKUP($A694,Data!K$7:N$800,4,0)</f>
        <v>49.159878311737558</v>
      </c>
      <c r="J694" s="23">
        <f>VLOOKUP($A694,Data!AA$7:AB$800,2,0)</f>
        <v>478.87700000000001</v>
      </c>
      <c r="K694" s="23">
        <f>VLOOKUP($A694,Data!AD$7:AE$800,2,0)</f>
        <v>48.376300000000001</v>
      </c>
      <c r="L694" s="23">
        <f>VLOOKUP($A694,Data!AL$7:AO$800,4,0)</f>
        <v>259.18549107905812</v>
      </c>
      <c r="M694" s="23">
        <f>VLOOKUP($A694,Data!AG$7:AJ$800,4,0)</f>
        <v>26.130638326942552</v>
      </c>
      <c r="N694" s="23">
        <f>VLOOKUP($A694,Data!AQ$7:AU$800,5,0)</f>
        <v>26.296784791358739</v>
      </c>
      <c r="O694" s="24">
        <f>VLOOKUP($A694,Data!AQ$7:AW$800,7,0)</f>
        <v>26.359626960044803</v>
      </c>
      <c r="P694" s="32">
        <f t="shared" si="635"/>
        <v>1.0661577988229309E-2</v>
      </c>
      <c r="Q694" s="33">
        <f t="shared" si="622"/>
        <v>1.0659446849631049E-2</v>
      </c>
      <c r="R694" s="33">
        <f t="shared" si="623"/>
        <v>1.0659742903679437E-2</v>
      </c>
      <c r="S694" s="34">
        <f t="shared" si="636"/>
        <v>1.0659742903679437E-2</v>
      </c>
      <c r="T694" s="33">
        <f t="shared" si="637"/>
        <v>1.0653750607617862E-2</v>
      </c>
      <c r="U694" s="33">
        <f t="shared" si="669"/>
        <v>1.0653078462655285E-2</v>
      </c>
      <c r="V694" s="33" t="e">
        <f t="shared" si="670"/>
        <v>#N/A</v>
      </c>
      <c r="W694" s="33">
        <f t="shared" si="671"/>
        <v>1.0617381046008401E-2</v>
      </c>
      <c r="X694" s="33">
        <f t="shared" si="672"/>
        <v>1.0657685050095456E-2</v>
      </c>
      <c r="Y694" s="33">
        <f t="shared" si="673"/>
        <v>1.0673680779853534E-2</v>
      </c>
      <c r="Z694" s="33">
        <f t="shared" si="674"/>
        <v>1.0626354403279192E-2</v>
      </c>
      <c r="AA694" s="33">
        <f t="shared" si="675"/>
        <v>1.0634578187769694E-2</v>
      </c>
      <c r="AB694" s="33">
        <f t="shared" si="676"/>
        <v>1.0669523180370621E-2</v>
      </c>
      <c r="AC694" s="35">
        <f t="shared" si="677"/>
        <v>1.1930968152143562E-2</v>
      </c>
      <c r="AD694" s="32">
        <f t="shared" si="638"/>
        <v>-5.6962420131867475E-6</v>
      </c>
      <c r="AE694" s="33">
        <f t="shared" si="639"/>
        <v>-6.3683869757635847E-6</v>
      </c>
      <c r="AF694" s="33" t="e">
        <f t="shared" si="640"/>
        <v>#N/A</v>
      </c>
      <c r="AG694" s="33">
        <f t="shared" si="641"/>
        <v>-4.2065803622648446E-5</v>
      </c>
      <c r="AH694" s="33">
        <f t="shared" si="642"/>
        <v>-1.7617995355934113E-6</v>
      </c>
      <c r="AI694" s="33">
        <f t="shared" si="643"/>
        <v>1.4233930222484759E-5</v>
      </c>
      <c r="AJ694" s="33">
        <f t="shared" si="644"/>
        <v>-3.3092446351856708E-5</v>
      </c>
      <c r="AK694" s="33">
        <f t="shared" si="645"/>
        <v>-2.4868661861354724E-5</v>
      </c>
      <c r="AL694" s="33">
        <f t="shared" si="646"/>
        <v>1.007633073957237E-5</v>
      </c>
      <c r="AM694" s="35">
        <f t="shared" si="647"/>
        <v>1.2715213025125127E-3</v>
      </c>
      <c r="AN694" s="52">
        <f t="shared" si="648"/>
        <v>-5.9922960615743648E-6</v>
      </c>
      <c r="AO694" s="34">
        <f t="shared" si="649"/>
        <v>-6.664441024151202E-6</v>
      </c>
      <c r="AP694" s="34" t="e">
        <f t="shared" si="650"/>
        <v>#N/A</v>
      </c>
      <c r="AQ694" s="34">
        <f t="shared" si="651"/>
        <v>-4.2361857671036063E-5</v>
      </c>
      <c r="AR694" s="34">
        <f t="shared" si="652"/>
        <v>-2.0578535839810286E-6</v>
      </c>
      <c r="AS694" s="34">
        <f t="shared" si="653"/>
        <v>1.3937876174097141E-5</v>
      </c>
      <c r="AT694" s="34">
        <f t="shared" si="654"/>
        <v>-3.3388500400244325E-5</v>
      </c>
      <c r="AU694" s="34">
        <f t="shared" si="655"/>
        <v>-2.5164715909742341E-5</v>
      </c>
      <c r="AV694" s="34">
        <f t="shared" si="656"/>
        <v>9.7802766911847527E-6</v>
      </c>
      <c r="AW694" s="53">
        <f t="shared" si="657"/>
        <v>1.2712252484641251E-3</v>
      </c>
      <c r="AX694" s="52">
        <f t="shared" si="658"/>
        <v>-5.9922960615743648E-6</v>
      </c>
      <c r="AY694" s="34">
        <f t="shared" si="659"/>
        <v>-6.664441024151202E-6</v>
      </c>
      <c r="AZ694" s="34" t="e">
        <f t="shared" si="660"/>
        <v>#N/A</v>
      </c>
      <c r="BA694" s="34">
        <f t="shared" si="661"/>
        <v>-4.2361857671036063E-5</v>
      </c>
      <c r="BB694" s="34">
        <f t="shared" si="662"/>
        <v>-2.0578535839810286E-6</v>
      </c>
      <c r="BC694" s="34">
        <f t="shared" si="663"/>
        <v>1.3937876174097141E-5</v>
      </c>
      <c r="BD694" s="34">
        <f t="shared" si="664"/>
        <v>-3.3388500400244325E-5</v>
      </c>
      <c r="BE694" s="34">
        <f t="shared" si="665"/>
        <v>-2.5164715909742341E-5</v>
      </c>
      <c r="BF694" s="34">
        <f t="shared" si="666"/>
        <v>9.7802766911847527E-6</v>
      </c>
      <c r="BG694" s="53">
        <f t="shared" si="667"/>
        <v>1.2712252484641251E-3</v>
      </c>
      <c r="BH694" s="32">
        <v>-5.6962420131867475E-6</v>
      </c>
      <c r="BI694" s="33">
        <v>-6.3683869757635847E-6</v>
      </c>
      <c r="BJ694" s="33"/>
      <c r="BK694" s="33">
        <v>-4.2065803622648446E-5</v>
      </c>
      <c r="BL694" s="33">
        <v>-1.7617995355934113E-6</v>
      </c>
      <c r="BM694" s="33">
        <v>1.4233930222484759E-5</v>
      </c>
      <c r="BN694" s="33">
        <v>-3.3092446351856708E-5</v>
      </c>
      <c r="BO694" s="33">
        <v>-2.4868661861354724E-5</v>
      </c>
      <c r="BP694" s="33">
        <v>1.007633073957237E-5</v>
      </c>
      <c r="BQ694" s="35">
        <v>1.2715213025125127E-3</v>
      </c>
      <c r="BR694" s="32">
        <v>-5.9922960615743648E-6</v>
      </c>
      <c r="BS694" s="33">
        <v>-6.664441024151202E-6</v>
      </c>
      <c r="BT694" s="33"/>
      <c r="BU694" s="33">
        <v>-4.2361857671036063E-5</v>
      </c>
      <c r="BV694" s="33">
        <v>-2.0578535839810286E-6</v>
      </c>
      <c r="BW694" s="33">
        <v>1.3937876174097141E-5</v>
      </c>
      <c r="BX694" s="33">
        <v>-3.3388500400244325E-5</v>
      </c>
      <c r="BY694" s="33">
        <v>-2.5164715909742341E-5</v>
      </c>
      <c r="BZ694" s="33">
        <v>9.7802766911847527E-6</v>
      </c>
      <c r="CA694" s="35">
        <v>1.2712252484641251E-3</v>
      </c>
      <c r="CB694" s="52">
        <v>-5.9922960615743648E-6</v>
      </c>
      <c r="CC694" s="34">
        <v>-6.664441024151202E-6</v>
      </c>
      <c r="CD694" s="34"/>
      <c r="CE694" s="34">
        <v>-4.2361857671036063E-5</v>
      </c>
      <c r="CF694" s="34">
        <v>-2.0578535839810286E-6</v>
      </c>
      <c r="CG694" s="34">
        <v>1.3937876174097141E-5</v>
      </c>
      <c r="CH694" s="34">
        <v>-3.3388500400244325E-5</v>
      </c>
      <c r="CI694" s="34">
        <v>-2.5164715909742341E-5</v>
      </c>
      <c r="CJ694" s="34">
        <v>9.7802766911847527E-6</v>
      </c>
      <c r="CK694" s="53">
        <v>1.2712252484641251E-3</v>
      </c>
      <c r="CL694" s="33">
        <v>0</v>
      </c>
      <c r="CM694" s="33">
        <f t="shared" si="679"/>
        <v>1.6592468436398278E-3</v>
      </c>
      <c r="CN694" s="33">
        <f t="shared" si="625"/>
        <v>8.2899212376363884E-4</v>
      </c>
      <c r="CO694" s="33">
        <f t="shared" si="626"/>
        <v>6.7516423838176465E-4</v>
      </c>
      <c r="CP694" s="33">
        <f t="shared" si="627"/>
        <v>7.359419920618393E-4</v>
      </c>
      <c r="CQ694" s="33"/>
      <c r="CR694" s="33">
        <f t="shared" si="628"/>
        <v>6.0604293453669911E-4</v>
      </c>
      <c r="CS694" s="33">
        <f t="shared" si="629"/>
        <v>1.3858774938262375E-3</v>
      </c>
      <c r="CT694" s="33">
        <f t="shared" si="630"/>
        <v>1.5224801912887553E-3</v>
      </c>
      <c r="CU694" s="33">
        <f t="shared" si="631"/>
        <v>6.0476468301962072E-4</v>
      </c>
      <c r="CV694" s="33">
        <f t="shared" si="632"/>
        <v>4.2681797012278366E-5</v>
      </c>
      <c r="CW694" s="33">
        <f t="shared" si="633"/>
        <v>1.2847918820826365E-3</v>
      </c>
      <c r="CX694" s="35">
        <f t="shared" si="634"/>
        <v>4.2881253241719985E-3</v>
      </c>
    </row>
    <row r="695" spans="1:102" x14ac:dyDescent="0.3">
      <c r="A695" s="21">
        <v>43206</v>
      </c>
      <c r="B695" s="22">
        <v>2677.84</v>
      </c>
      <c r="C695" s="23">
        <v>4698.18</v>
      </c>
      <c r="D695" s="23">
        <v>5249.9390000000003</v>
      </c>
      <c r="E695" s="23">
        <f t="shared" si="668"/>
        <v>4661.4473364745299</v>
      </c>
      <c r="F695" s="23">
        <f>VLOOKUP($A695,Data!S$7:T$800,2,0)</f>
        <v>258.844899</v>
      </c>
      <c r="G695" s="23">
        <f>VLOOKUP($A695,Data!V$7:Y$800,4,0)</f>
        <v>25.530844764099374</v>
      </c>
      <c r="H695" s="23" t="e">
        <f>VLOOKUP($A695,Data!P$7:Q$800,2,0)</f>
        <v>#N/A</v>
      </c>
      <c r="I695" s="23">
        <f>VLOOKUP($A695,Data!K$7:N$800,4,0)</f>
        <v>48.643412664104524</v>
      </c>
      <c r="J695" s="23">
        <f>VLOOKUP($A695,Data!AA$7:AB$800,2,0)</f>
        <v>473.82709999999997</v>
      </c>
      <c r="K695" s="23">
        <f>VLOOKUP($A695,Data!AD$7:AE$800,2,0)</f>
        <v>47.865400000000001</v>
      </c>
      <c r="L695" s="23">
        <f>VLOOKUP($A695,Data!AL$7:AO$800,4,0)</f>
        <v>256.46025353464415</v>
      </c>
      <c r="M695" s="23">
        <f>VLOOKUP($A695,Data!AG$7:AJ$800,4,0)</f>
        <v>25.855674138716875</v>
      </c>
      <c r="N695" s="23">
        <f>VLOOKUP($A695,Data!AQ$7:AU$800,5,0)</f>
        <v>26.019172625892711</v>
      </c>
      <c r="O695" s="24">
        <f>VLOOKUP($A695,Data!AQ$7:AW$800,7,0)</f>
        <v>26.048839090456259</v>
      </c>
      <c r="P695" s="32">
        <f t="shared" si="635"/>
        <v>8.1090238301395612E-3</v>
      </c>
      <c r="Q695" s="33">
        <f t="shared" si="622"/>
        <v>8.1282320880631254E-3</v>
      </c>
      <c r="R695" s="33">
        <f t="shared" si="623"/>
        <v>8.1356532372476309E-3</v>
      </c>
      <c r="S695" s="34">
        <f t="shared" si="636"/>
        <v>8.1316588261814201E-3</v>
      </c>
      <c r="T695" s="33">
        <f t="shared" si="637"/>
        <v>8.1303684657274555E-3</v>
      </c>
      <c r="U695" s="33">
        <f t="shared" si="669"/>
        <v>8.1299697573877783E-3</v>
      </c>
      <c r="V695" s="33" t="e">
        <f t="shared" si="670"/>
        <v>#N/A</v>
      </c>
      <c r="W695" s="33">
        <f t="shared" si="671"/>
        <v>8.1268582755202878E-3</v>
      </c>
      <c r="X695" s="33">
        <f t="shared" si="672"/>
        <v>8.1307541867585709E-3</v>
      </c>
      <c r="Y695" s="33">
        <f t="shared" si="673"/>
        <v>8.1340881901970086E-3</v>
      </c>
      <c r="Z695" s="33">
        <f t="shared" si="674"/>
        <v>8.1310167606338801E-3</v>
      </c>
      <c r="AA695" s="33">
        <f t="shared" si="675"/>
        <v>8.1487398140753786E-3</v>
      </c>
      <c r="AB695" s="33">
        <f t="shared" si="676"/>
        <v>8.156847740112827E-3</v>
      </c>
      <c r="AC695" s="35">
        <f t="shared" si="677"/>
        <v>8.3656092142876393E-3</v>
      </c>
      <c r="AD695" s="32">
        <f t="shared" si="638"/>
        <v>2.1363776643301691E-6</v>
      </c>
      <c r="AE695" s="33">
        <f t="shared" si="639"/>
        <v>1.7376693246529129E-6</v>
      </c>
      <c r="AF695" s="33" t="e">
        <f t="shared" si="640"/>
        <v>#N/A</v>
      </c>
      <c r="AG695" s="33">
        <f t="shared" si="641"/>
        <v>-1.373812542837527E-6</v>
      </c>
      <c r="AH695" s="33">
        <f t="shared" si="642"/>
        <v>2.5220986954455071E-6</v>
      </c>
      <c r="AI695" s="33">
        <f t="shared" si="643"/>
        <v>5.856102133883212E-6</v>
      </c>
      <c r="AJ695" s="33">
        <f t="shared" si="644"/>
        <v>2.7846725707547648E-6</v>
      </c>
      <c r="AK695" s="33">
        <f t="shared" si="645"/>
        <v>2.0507726012253258E-5</v>
      </c>
      <c r="AL695" s="33">
        <f t="shared" si="646"/>
        <v>2.8615652049701623E-5</v>
      </c>
      <c r="AM695" s="35">
        <f t="shared" si="647"/>
        <v>2.373771262245139E-4</v>
      </c>
      <c r="AN695" s="52">
        <f t="shared" si="648"/>
        <v>-5.2847715201753687E-6</v>
      </c>
      <c r="AO695" s="34">
        <f t="shared" si="649"/>
        <v>-5.6834798598526248E-6</v>
      </c>
      <c r="AP695" s="34" t="e">
        <f t="shared" si="650"/>
        <v>#N/A</v>
      </c>
      <c r="AQ695" s="34">
        <f t="shared" si="651"/>
        <v>-8.7949617273430647E-6</v>
      </c>
      <c r="AR695" s="34">
        <f t="shared" si="652"/>
        <v>-4.8990504890600306E-6</v>
      </c>
      <c r="AS695" s="34">
        <f t="shared" si="653"/>
        <v>-1.5650470506223257E-6</v>
      </c>
      <c r="AT695" s="34">
        <f t="shared" si="654"/>
        <v>-4.6364766137507729E-6</v>
      </c>
      <c r="AU695" s="34">
        <f t="shared" si="655"/>
        <v>1.308657682774772E-5</v>
      </c>
      <c r="AV695" s="34">
        <f t="shared" si="656"/>
        <v>2.1194502865196085E-5</v>
      </c>
      <c r="AW695" s="53">
        <f t="shared" si="657"/>
        <v>2.2995597704000836E-4</v>
      </c>
      <c r="AX695" s="52">
        <f t="shared" si="658"/>
        <v>-1.2903604540426272E-6</v>
      </c>
      <c r="AY695" s="34">
        <f t="shared" si="659"/>
        <v>-1.6890687937198834E-6</v>
      </c>
      <c r="AZ695" s="34" t="e">
        <f t="shared" si="660"/>
        <v>#N/A</v>
      </c>
      <c r="BA695" s="34">
        <f t="shared" si="661"/>
        <v>-4.8005506612103233E-6</v>
      </c>
      <c r="BB695" s="34">
        <f t="shared" si="662"/>
        <v>-9.0463942292728916E-7</v>
      </c>
      <c r="BC695" s="34">
        <f t="shared" si="663"/>
        <v>2.4293640155104157E-6</v>
      </c>
      <c r="BD695" s="34">
        <f t="shared" si="664"/>
        <v>-6.4206554761803147E-7</v>
      </c>
      <c r="BE695" s="34">
        <f t="shared" si="665"/>
        <v>1.7080987893880462E-5</v>
      </c>
      <c r="BF695" s="34">
        <f t="shared" si="666"/>
        <v>2.5188913931328827E-5</v>
      </c>
      <c r="BG695" s="53">
        <f t="shared" si="667"/>
        <v>2.3395038810614111E-4</v>
      </c>
      <c r="BH695" s="32">
        <v>2.1363776643301691E-6</v>
      </c>
      <c r="BI695" s="33">
        <v>1.7376693246529129E-6</v>
      </c>
      <c r="BJ695" s="33"/>
      <c r="BK695" s="33">
        <v>-1.373812542837527E-6</v>
      </c>
      <c r="BL695" s="33">
        <v>2.5220986954455071E-6</v>
      </c>
      <c r="BM695" s="33">
        <v>5.856102133883212E-6</v>
      </c>
      <c r="BN695" s="33">
        <v>2.7846725707547648E-6</v>
      </c>
      <c r="BO695" s="33">
        <v>2.0507726012253258E-5</v>
      </c>
      <c r="BP695" s="33">
        <v>2.8615652049701623E-5</v>
      </c>
      <c r="BQ695" s="35">
        <v>2.373771262245139E-4</v>
      </c>
      <c r="BR695" s="32">
        <v>-5.2847715201753687E-6</v>
      </c>
      <c r="BS695" s="33">
        <v>-5.6834798598526248E-6</v>
      </c>
      <c r="BT695" s="33"/>
      <c r="BU695" s="33">
        <v>-8.7949617273430647E-6</v>
      </c>
      <c r="BV695" s="33">
        <v>-4.8990504890600306E-6</v>
      </c>
      <c r="BW695" s="33">
        <v>-1.5650470506223257E-6</v>
      </c>
      <c r="BX695" s="33">
        <v>-4.6364766137507729E-6</v>
      </c>
      <c r="BY695" s="33">
        <v>1.308657682774772E-5</v>
      </c>
      <c r="BZ695" s="33">
        <v>2.1194502865196085E-5</v>
      </c>
      <c r="CA695" s="35">
        <v>2.2995597704000836E-4</v>
      </c>
      <c r="CB695" s="52">
        <v>-1.2903604540426272E-6</v>
      </c>
      <c r="CC695" s="34">
        <v>-1.6890687937198834E-6</v>
      </c>
      <c r="CD695" s="34"/>
      <c r="CE695" s="34">
        <v>-4.8005506612103233E-6</v>
      </c>
      <c r="CF695" s="34">
        <v>-9.0463942292728916E-7</v>
      </c>
      <c r="CG695" s="34">
        <v>2.4293640155104157E-6</v>
      </c>
      <c r="CH695" s="34">
        <v>-6.4206554761803147E-7</v>
      </c>
      <c r="CI695" s="34">
        <v>1.7080987893880462E-5</v>
      </c>
      <c r="CJ695" s="34">
        <v>2.5188913931328827E-5</v>
      </c>
      <c r="CK695" s="53">
        <v>2.3395038810614111E-4</v>
      </c>
      <c r="CL695" s="33">
        <v>0</v>
      </c>
      <c r="CM695" s="33">
        <f t="shared" si="679"/>
        <v>1.6589534261199912E-3</v>
      </c>
      <c r="CN695" s="33">
        <f t="shared" si="625"/>
        <v>8.2869894945170053E-4</v>
      </c>
      <c r="CO695" s="33">
        <f t="shared" si="626"/>
        <v>6.8080423913241539E-4</v>
      </c>
      <c r="CP695" s="33">
        <f t="shared" si="627"/>
        <v>7.4224788859056368E-4</v>
      </c>
      <c r="CQ695" s="33"/>
      <c r="CR695" s="33">
        <f t="shared" si="628"/>
        <v>6.4769202755154964E-4</v>
      </c>
      <c r="CS695" s="33">
        <f t="shared" si="629"/>
        <v>1.38762313055385E-3</v>
      </c>
      <c r="CT695" s="33">
        <f t="shared" si="630"/>
        <v>1.5083751429725289E-3</v>
      </c>
      <c r="CU695" s="33">
        <f t="shared" si="631"/>
        <v>6.3752897750934956E-4</v>
      </c>
      <c r="CV695" s="33">
        <f t="shared" si="632"/>
        <v>6.7289824322358527E-5</v>
      </c>
      <c r="CW695" s="33">
        <f t="shared" si="633"/>
        <v>1.2748091167018583E-3</v>
      </c>
      <c r="CX695" s="35">
        <f t="shared" si="634"/>
        <v>3.0262074805647021E-3</v>
      </c>
    </row>
    <row r="696" spans="1:102" x14ac:dyDescent="0.3">
      <c r="A696" s="21">
        <v>43203</v>
      </c>
      <c r="B696" s="22">
        <v>2656.3</v>
      </c>
      <c r="C696" s="23">
        <v>4660.3</v>
      </c>
      <c r="D696" s="23">
        <v>5207.5720000000001</v>
      </c>
      <c r="E696" s="23">
        <f t="shared" si="668"/>
        <v>4623.8477838322106</v>
      </c>
      <c r="F696" s="23">
        <f>VLOOKUP($A696,Data!S$7:T$800,2,0)</f>
        <v>256.75736699999999</v>
      </c>
      <c r="G696" s="23">
        <f>VLOOKUP($A696,Data!V$7:Y$800,4,0)</f>
        <v>25.324953656762645</v>
      </c>
      <c r="H696" s="23" t="e">
        <f>VLOOKUP($A696,Data!P$7:Q$800,2,0)</f>
        <v>#N/A</v>
      </c>
      <c r="I696" s="23">
        <f>VLOOKUP($A696,Data!K$7:N$800,4,0)</f>
        <v>48.251281339049811</v>
      </c>
      <c r="J696" s="23">
        <f>VLOOKUP($A696,Data!AA$7:AB$800,2,0)</f>
        <v>470.00560000000002</v>
      </c>
      <c r="K696" s="23">
        <f>VLOOKUP($A696,Data!AD$7:AE$800,2,0)</f>
        <v>47.479199999999999</v>
      </c>
      <c r="L696" s="23">
        <f>VLOOKUP($A696,Data!AL$7:AO$800,4,0)</f>
        <v>254.39178962939988</v>
      </c>
      <c r="M696" s="23">
        <f>VLOOKUP($A696,Data!AG$7:AJ$800,4,0)</f>
        <v>25.646685967673012</v>
      </c>
      <c r="N696" s="23">
        <f>VLOOKUP($A696,Data!AQ$7:AU$800,5,0)</f>
        <v>25.808655353794759</v>
      </c>
      <c r="O696" s="24">
        <f>VLOOKUP($A696,Data!AQ$7:AW$800,7,0)</f>
        <v>25.832732545047186</v>
      </c>
      <c r="P696" s="32">
        <f t="shared" si="635"/>
        <v>-2.8866474724003055E-3</v>
      </c>
      <c r="Q696" s="33">
        <f t="shared" si="622"/>
        <v>-2.8735078834248862E-3</v>
      </c>
      <c r="R696" s="33">
        <f t="shared" si="623"/>
        <v>-2.8669930081981487E-3</v>
      </c>
      <c r="S696" s="34">
        <f t="shared" si="636"/>
        <v>-2.8699411778284724E-3</v>
      </c>
      <c r="T696" s="33">
        <f t="shared" si="637"/>
        <v>-2.8718757299361908E-3</v>
      </c>
      <c r="U696" s="33">
        <f t="shared" si="669"/>
        <v>-2.8725887677114592E-3</v>
      </c>
      <c r="V696" s="33" t="e">
        <f t="shared" si="670"/>
        <v>#N/A</v>
      </c>
      <c r="W696" s="33">
        <f t="shared" si="671"/>
        <v>-2.7673453251632063E-3</v>
      </c>
      <c r="X696" s="33">
        <f t="shared" si="672"/>
        <v>-2.8708491280950987E-3</v>
      </c>
      <c r="Y696" s="33">
        <f t="shared" si="673"/>
        <v>-2.8604191081037511E-3</v>
      </c>
      <c r="Z696" s="33">
        <f t="shared" si="674"/>
        <v>-2.8843641070077641E-3</v>
      </c>
      <c r="AA696" s="33">
        <f t="shared" si="675"/>
        <v>-2.8903679329942422E-3</v>
      </c>
      <c r="AB696" s="33">
        <f t="shared" si="676"/>
        <v>-2.8663448485366505E-3</v>
      </c>
      <c r="AC696" s="35">
        <f t="shared" si="677"/>
        <v>-2.6729189633293293E-3</v>
      </c>
      <c r="AD696" s="32">
        <f t="shared" si="638"/>
        <v>1.632153488695387E-6</v>
      </c>
      <c r="AE696" s="33">
        <f t="shared" si="639"/>
        <v>9.1911571342695453E-7</v>
      </c>
      <c r="AF696" s="33" t="e">
        <f t="shared" si="640"/>
        <v>#N/A</v>
      </c>
      <c r="AG696" s="33">
        <f t="shared" si="641"/>
        <v>1.0616255826167986E-4</v>
      </c>
      <c r="AH696" s="33">
        <f t="shared" si="642"/>
        <v>2.6587553297874322E-6</v>
      </c>
      <c r="AI696" s="33">
        <f t="shared" si="643"/>
        <v>1.308877532113506E-5</v>
      </c>
      <c r="AJ696" s="33">
        <f t="shared" si="644"/>
        <v>-1.0856223582877966E-5</v>
      </c>
      <c r="AK696" s="33">
        <f t="shared" si="645"/>
        <v>-1.686004956935605E-5</v>
      </c>
      <c r="AL696" s="33">
        <f t="shared" si="646"/>
        <v>7.1630348882356643E-6</v>
      </c>
      <c r="AM696" s="35">
        <f t="shared" si="647"/>
        <v>2.0058892009555684E-4</v>
      </c>
      <c r="AN696" s="52">
        <f t="shared" si="648"/>
        <v>-4.8827217380420507E-6</v>
      </c>
      <c r="AO696" s="34">
        <f t="shared" si="649"/>
        <v>-5.5957595133104832E-6</v>
      </c>
      <c r="AP696" s="34" t="e">
        <f t="shared" si="650"/>
        <v>#N/A</v>
      </c>
      <c r="AQ696" s="34">
        <f t="shared" si="651"/>
        <v>9.9647683034942425E-5</v>
      </c>
      <c r="AR696" s="34">
        <f t="shared" si="652"/>
        <v>-3.8561198969500055E-6</v>
      </c>
      <c r="AS696" s="34">
        <f t="shared" si="653"/>
        <v>6.5739000943976222E-6</v>
      </c>
      <c r="AT696" s="34">
        <f t="shared" si="654"/>
        <v>-1.7371098809615404E-5</v>
      </c>
      <c r="AU696" s="34">
        <f t="shared" si="655"/>
        <v>-2.3374924796093488E-5</v>
      </c>
      <c r="AV696" s="34">
        <f t="shared" si="656"/>
        <v>6.4815966149822657E-7</v>
      </c>
      <c r="AW696" s="53">
        <f t="shared" si="657"/>
        <v>1.9407404486881941E-4</v>
      </c>
      <c r="AX696" s="52">
        <f t="shared" si="658"/>
        <v>-1.9345521078406591E-6</v>
      </c>
      <c r="AY696" s="34">
        <f t="shared" si="659"/>
        <v>-2.6475898831090916E-6</v>
      </c>
      <c r="AZ696" s="34" t="e">
        <f t="shared" si="660"/>
        <v>#N/A</v>
      </c>
      <c r="BA696" s="34">
        <f t="shared" si="661"/>
        <v>1.0259585266514382E-4</v>
      </c>
      <c r="BB696" s="34">
        <f t="shared" si="662"/>
        <v>-9.079502667486139E-7</v>
      </c>
      <c r="BC696" s="34">
        <f t="shared" si="663"/>
        <v>9.5220697245990138E-6</v>
      </c>
      <c r="BD696" s="34">
        <f t="shared" si="664"/>
        <v>-1.4422929179414012E-5</v>
      </c>
      <c r="BE696" s="34">
        <f t="shared" si="665"/>
        <v>-2.0426755165892096E-5</v>
      </c>
      <c r="BF696" s="34">
        <f t="shared" si="666"/>
        <v>3.5963292916996181E-6</v>
      </c>
      <c r="BG696" s="53">
        <f t="shared" si="667"/>
        <v>1.970222144990208E-4</v>
      </c>
      <c r="BH696" s="32">
        <v>1.632153488695387E-6</v>
      </c>
      <c r="BI696" s="33">
        <v>9.1911571342695453E-7</v>
      </c>
      <c r="BJ696" s="33"/>
      <c r="BK696" s="33">
        <v>1.0616255826167986E-4</v>
      </c>
      <c r="BL696" s="33">
        <v>2.6587553297874322E-6</v>
      </c>
      <c r="BM696" s="33">
        <v>1.308877532113506E-5</v>
      </c>
      <c r="BN696" s="33">
        <v>-1.0856223582877966E-5</v>
      </c>
      <c r="BO696" s="33">
        <v>-1.686004956935605E-5</v>
      </c>
      <c r="BP696" s="33">
        <v>7.1630348882356643E-6</v>
      </c>
      <c r="BQ696" s="35">
        <v>2.0058892009555684E-4</v>
      </c>
      <c r="BR696" s="32">
        <v>-4.8827217380420507E-6</v>
      </c>
      <c r="BS696" s="33">
        <v>-5.5957595133104832E-6</v>
      </c>
      <c r="BT696" s="33"/>
      <c r="BU696" s="33">
        <v>9.9647683034942425E-5</v>
      </c>
      <c r="BV696" s="33">
        <v>-3.8561198969500055E-6</v>
      </c>
      <c r="BW696" s="33">
        <v>6.5739000943976222E-6</v>
      </c>
      <c r="BX696" s="33">
        <v>-1.7371098809615404E-5</v>
      </c>
      <c r="BY696" s="33">
        <v>-2.3374924796093488E-5</v>
      </c>
      <c r="BZ696" s="33">
        <v>6.4815966149822657E-7</v>
      </c>
      <c r="CA696" s="35">
        <v>1.9407404486881941E-4</v>
      </c>
      <c r="CB696" s="52">
        <v>-1.9345521078406591E-6</v>
      </c>
      <c r="CC696" s="34">
        <v>-2.6475898831090916E-6</v>
      </c>
      <c r="CD696" s="34"/>
      <c r="CE696" s="34">
        <v>1.0259585266514382E-4</v>
      </c>
      <c r="CF696" s="34">
        <v>-9.079502667486139E-7</v>
      </c>
      <c r="CG696" s="34">
        <v>9.5220697245990138E-6</v>
      </c>
      <c r="CH696" s="34">
        <v>-1.4422929179414012E-5</v>
      </c>
      <c r="CI696" s="34">
        <v>-2.0426755165892096E-5</v>
      </c>
      <c r="CJ696" s="34">
        <v>3.5963292916996181E-6</v>
      </c>
      <c r="CK696" s="53">
        <v>1.970222144990208E-4</v>
      </c>
      <c r="CL696" s="33">
        <v>0</v>
      </c>
      <c r="CM696" s="33">
        <f t="shared" si="679"/>
        <v>1.6515799536100939E-3</v>
      </c>
      <c r="CN696" s="33">
        <f t="shared" si="625"/>
        <v>8.2529703480815897E-4</v>
      </c>
      <c r="CO696" s="33">
        <f t="shared" si="626"/>
        <v>6.7868364819889671E-4</v>
      </c>
      <c r="CP696" s="33">
        <f t="shared" si="627"/>
        <v>7.4052295315718553E-4</v>
      </c>
      <c r="CQ696" s="33"/>
      <c r="CR696" s="33">
        <f t="shared" si="628"/>
        <v>6.4905564795214588E-4</v>
      </c>
      <c r="CS696" s="33">
        <f t="shared" si="629"/>
        <v>1.3851179015373916E-3</v>
      </c>
      <c r="CT696" s="33">
        <f t="shared" si="630"/>
        <v>1.5025575286280457E-3</v>
      </c>
      <c r="CU696" s="33">
        <f t="shared" si="631"/>
        <v>6.347650035478658E-4</v>
      </c>
      <c r="CV696" s="33">
        <f t="shared" si="632"/>
        <v>4.6946490880106495E-5</v>
      </c>
      <c r="CW696" s="33">
        <f t="shared" si="633"/>
        <v>1.2463888053106942E-3</v>
      </c>
      <c r="CX696" s="35">
        <f t="shared" si="634"/>
        <v>2.7900872911372776E-3</v>
      </c>
    </row>
    <row r="697" spans="1:102" x14ac:dyDescent="0.3">
      <c r="A697" s="21">
        <v>43202</v>
      </c>
      <c r="B697" s="22">
        <v>2663.99</v>
      </c>
      <c r="C697" s="23">
        <v>4673.7299999999996</v>
      </c>
      <c r="D697" s="23">
        <v>5222.5450000000001</v>
      </c>
      <c r="E697" s="23">
        <f t="shared" si="668"/>
        <v>4637.1561492128567</v>
      </c>
      <c r="F697" s="23">
        <f>VLOOKUP($A697,Data!S$7:T$800,2,0)</f>
        <v>257.49686600000001</v>
      </c>
      <c r="G697" s="23">
        <f>VLOOKUP($A697,Data!V$7:Y$800,4,0)</f>
        <v>25.397911411807534</v>
      </c>
      <c r="H697" s="23" t="e">
        <f>VLOOKUP($A697,Data!P$7:Q$800,2,0)</f>
        <v>#N/A</v>
      </c>
      <c r="I697" s="23">
        <f>VLOOKUP($A697,Data!K$7:N$800,4,0)</f>
        <v>48.385179840288011</v>
      </c>
      <c r="J697" s="23">
        <f>VLOOKUP($A697,Data!AA$7:AB$800,2,0)</f>
        <v>471.35879999999997</v>
      </c>
      <c r="K697" s="23">
        <f>VLOOKUP($A697,Data!AD$7:AE$800,2,0)</f>
        <v>47.615400000000001</v>
      </c>
      <c r="L697" s="23">
        <f>VLOOKUP($A697,Data!AL$7:AO$800,4,0)</f>
        <v>255.12767072554513</v>
      </c>
      <c r="M697" s="23">
        <f>VLOOKUP($A697,Data!AG$7:AJ$800,4,0)</f>
        <v>25.721029205692755</v>
      </c>
      <c r="N697" s="23">
        <f>VLOOKUP($A697,Data!AQ$7:AU$800,5,0)</f>
        <v>25.882844511826708</v>
      </c>
      <c r="O697" s="24">
        <f>VLOOKUP($A697,Data!AQ$7:AW$800,7,0)</f>
        <v>25.901966402231228</v>
      </c>
      <c r="P697" s="32">
        <f t="shared" si="635"/>
        <v>8.2507314008453125E-3</v>
      </c>
      <c r="Q697" s="33">
        <f t="shared" si="622"/>
        <v>8.3342322711481565E-3</v>
      </c>
      <c r="R697" s="33">
        <f t="shared" si="623"/>
        <v>8.3715841887925802E-3</v>
      </c>
      <c r="S697" s="34">
        <f t="shared" si="636"/>
        <v>8.3534562706004904E-3</v>
      </c>
      <c r="T697" s="33">
        <f t="shared" si="637"/>
        <v>8.3543152229688111E-3</v>
      </c>
      <c r="U697" s="33">
        <f t="shared" si="669"/>
        <v>8.3559660857575047E-3</v>
      </c>
      <c r="V697" s="33" t="e">
        <f t="shared" si="670"/>
        <v>#N/A</v>
      </c>
      <c r="W697" s="33">
        <f t="shared" si="671"/>
        <v>8.3715367749652714E-3</v>
      </c>
      <c r="X697" s="33">
        <f t="shared" si="672"/>
        <v>8.369513944376461E-3</v>
      </c>
      <c r="Y697" s="33">
        <f t="shared" si="673"/>
        <v>8.3863835626882821E-3</v>
      </c>
      <c r="Z697" s="33">
        <f t="shared" si="674"/>
        <v>8.3606015066020056E-3</v>
      </c>
      <c r="AA697" s="33">
        <f t="shared" si="675"/>
        <v>8.3475978976419452E-3</v>
      </c>
      <c r="AB697" s="33">
        <f t="shared" si="676"/>
        <v>8.3479818669778272E-3</v>
      </c>
      <c r="AC697" s="35">
        <f t="shared" si="677"/>
        <v>1.0463664219006796E-2</v>
      </c>
      <c r="AD697" s="32">
        <f t="shared" si="638"/>
        <v>2.0082951820654671E-5</v>
      </c>
      <c r="AE697" s="33">
        <f t="shared" si="639"/>
        <v>2.1733814609348201E-5</v>
      </c>
      <c r="AF697" s="33" t="e">
        <f t="shared" si="640"/>
        <v>#N/A</v>
      </c>
      <c r="AG697" s="33">
        <f t="shared" si="641"/>
        <v>3.730450381711492E-5</v>
      </c>
      <c r="AH697" s="33">
        <f t="shared" si="642"/>
        <v>3.5281673228304555E-5</v>
      </c>
      <c r="AI697" s="33">
        <f t="shared" si="643"/>
        <v>5.2151291540125655E-5</v>
      </c>
      <c r="AJ697" s="33">
        <f t="shared" si="644"/>
        <v>2.6369235453849171E-5</v>
      </c>
      <c r="AK697" s="33">
        <f t="shared" si="645"/>
        <v>1.3365626493788696E-5</v>
      </c>
      <c r="AL697" s="33">
        <f t="shared" si="646"/>
        <v>1.3749595829670724E-5</v>
      </c>
      <c r="AM697" s="35">
        <f t="shared" si="647"/>
        <v>2.1294319478586399E-3</v>
      </c>
      <c r="AN697" s="52">
        <f t="shared" si="648"/>
        <v>-1.7268965823769022E-5</v>
      </c>
      <c r="AO697" s="34">
        <f t="shared" si="649"/>
        <v>-1.5618103035075492E-5</v>
      </c>
      <c r="AP697" s="34" t="e">
        <f t="shared" si="650"/>
        <v>#N/A</v>
      </c>
      <c r="AQ697" s="34">
        <f t="shared" si="651"/>
        <v>-4.7413827308773193E-8</v>
      </c>
      <c r="AR697" s="34">
        <f t="shared" si="652"/>
        <v>-2.070244416119138E-6</v>
      </c>
      <c r="AS697" s="34">
        <f t="shared" si="653"/>
        <v>1.4799373895701962E-5</v>
      </c>
      <c r="AT697" s="34">
        <f t="shared" si="654"/>
        <v>-1.0982682190574522E-5</v>
      </c>
      <c r="AU697" s="34">
        <f t="shared" si="655"/>
        <v>-2.3986291150634997E-5</v>
      </c>
      <c r="AV697" s="34">
        <f t="shared" si="656"/>
        <v>-2.3602321814752969E-5</v>
      </c>
      <c r="AW697" s="53">
        <f t="shared" si="657"/>
        <v>2.0920800302142162E-3</v>
      </c>
      <c r="AX697" s="52">
        <f t="shared" si="658"/>
        <v>8.5895236834332422E-7</v>
      </c>
      <c r="AY697" s="34">
        <f t="shared" si="659"/>
        <v>2.5098151570368543E-6</v>
      </c>
      <c r="AZ697" s="34" t="e">
        <f t="shared" si="660"/>
        <v>#N/A</v>
      </c>
      <c r="BA697" s="34">
        <f t="shared" si="661"/>
        <v>1.8080504364803573E-5</v>
      </c>
      <c r="BB697" s="34">
        <f t="shared" si="662"/>
        <v>1.6057673775993209E-5</v>
      </c>
      <c r="BC697" s="34">
        <f t="shared" si="663"/>
        <v>3.2927292087814308E-5</v>
      </c>
      <c r="BD697" s="34">
        <f t="shared" si="664"/>
        <v>7.1452360015378247E-6</v>
      </c>
      <c r="BE697" s="34">
        <f t="shared" si="665"/>
        <v>-5.8583729585226507E-6</v>
      </c>
      <c r="BF697" s="34">
        <f t="shared" si="666"/>
        <v>-5.4744036226406223E-6</v>
      </c>
      <c r="BG697" s="53">
        <f t="shared" si="667"/>
        <v>2.1102079484063285E-3</v>
      </c>
      <c r="BH697" s="32">
        <v>2.0082951820654671E-5</v>
      </c>
      <c r="BI697" s="33">
        <v>2.1733814609348201E-5</v>
      </c>
      <c r="BJ697" s="33"/>
      <c r="BK697" s="33">
        <v>3.730450381711492E-5</v>
      </c>
      <c r="BL697" s="33">
        <v>3.5281673228304555E-5</v>
      </c>
      <c r="BM697" s="33">
        <v>5.2151291540125655E-5</v>
      </c>
      <c r="BN697" s="33">
        <v>2.6369235453849171E-5</v>
      </c>
      <c r="BO697" s="33">
        <v>1.3365626493788696E-5</v>
      </c>
      <c r="BP697" s="33">
        <v>1.3749595829670724E-5</v>
      </c>
      <c r="BQ697" s="35">
        <v>2.1294319478586399E-3</v>
      </c>
      <c r="BR697" s="32">
        <v>-1.7268965823769022E-5</v>
      </c>
      <c r="BS697" s="33">
        <v>-1.5618103035075492E-5</v>
      </c>
      <c r="BT697" s="33"/>
      <c r="BU697" s="33">
        <v>-4.7413827308773193E-8</v>
      </c>
      <c r="BV697" s="33">
        <v>-2.070244416119138E-6</v>
      </c>
      <c r="BW697" s="33">
        <v>1.4799373895701962E-5</v>
      </c>
      <c r="BX697" s="33">
        <v>-1.0982682190574522E-5</v>
      </c>
      <c r="BY697" s="33">
        <v>-2.3986291150634997E-5</v>
      </c>
      <c r="BZ697" s="33">
        <v>-2.3602321814752969E-5</v>
      </c>
      <c r="CA697" s="35">
        <v>2.0920800302142162E-3</v>
      </c>
      <c r="CB697" s="52">
        <v>8.5895236834332422E-7</v>
      </c>
      <c r="CC697" s="34">
        <v>2.5098151570368543E-6</v>
      </c>
      <c r="CD697" s="34"/>
      <c r="CE697" s="34">
        <v>1.8080504364803573E-5</v>
      </c>
      <c r="CF697" s="34">
        <v>1.6057673775993209E-5</v>
      </c>
      <c r="CG697" s="34">
        <v>3.2927292087814308E-5</v>
      </c>
      <c r="CH697" s="34">
        <v>7.1452360015378247E-6</v>
      </c>
      <c r="CI697" s="34">
        <v>-5.8583729585226507E-6</v>
      </c>
      <c r="CJ697" s="34">
        <v>-5.4744036226406223E-6</v>
      </c>
      <c r="CK697" s="53">
        <v>2.1102079484063285E-3</v>
      </c>
      <c r="CL697" s="33">
        <v>0</v>
      </c>
      <c r="CM697" s="33">
        <f t="shared" si="679"/>
        <v>1.6450355558030871E-3</v>
      </c>
      <c r="CN697" s="33">
        <f t="shared" si="625"/>
        <v>8.2171711145062609E-4</v>
      </c>
      <c r="CO697" s="33">
        <f t="shared" si="626"/>
        <v>6.770456829614524E-4</v>
      </c>
      <c r="CP697" s="33">
        <f t="shared" si="627"/>
        <v>7.3960050700905278E-4</v>
      </c>
      <c r="CQ697" s="33"/>
      <c r="CR697" s="33">
        <f t="shared" si="628"/>
        <v>5.4252938933840866E-4</v>
      </c>
      <c r="CS697" s="33">
        <f t="shared" si="629"/>
        <v>1.3824477980537431E-3</v>
      </c>
      <c r="CT697" s="33">
        <f t="shared" si="630"/>
        <v>1.4894114834700378E-3</v>
      </c>
      <c r="CU697" s="33">
        <f t="shared" si="631"/>
        <v>6.4565954209738763E-4</v>
      </c>
      <c r="CV697" s="33">
        <f t="shared" si="632"/>
        <v>6.3856207271673071E-5</v>
      </c>
      <c r="CW697" s="33">
        <f t="shared" si="633"/>
        <v>1.2391962260833722E-3</v>
      </c>
      <c r="CX697" s="35">
        <f t="shared" si="634"/>
        <v>2.5883996156323974E-3</v>
      </c>
    </row>
    <row r="698" spans="1:102" x14ac:dyDescent="0.3">
      <c r="A698" s="21">
        <v>43201</v>
      </c>
      <c r="B698" s="22">
        <v>2642.19</v>
      </c>
      <c r="C698" s="23">
        <v>4635.1000000000004</v>
      </c>
      <c r="D698" s="23">
        <v>5179.1869999999999</v>
      </c>
      <c r="E698" s="23">
        <f t="shared" si="668"/>
        <v>4598.740769296709</v>
      </c>
      <c r="F698" s="23">
        <f>VLOOKUP($A698,Data!S$7:T$800,2,0)</f>
        <v>255.36347900000001</v>
      </c>
      <c r="G698" s="23">
        <f>VLOOKUP($A698,Data!V$7:Y$800,4,0)</f>
        <v>25.187445967516123</v>
      </c>
      <c r="H698" s="23" t="e">
        <f>VLOOKUP($A698,Data!P$7:Q$800,2,0)</f>
        <v>#N/A</v>
      </c>
      <c r="I698" s="23">
        <f>VLOOKUP($A698,Data!K$7:N$800,4,0)</f>
        <v>47.983484336573419</v>
      </c>
      <c r="J698" s="23">
        <f>VLOOKUP($A698,Data!AA$7:AB$800,2,0)</f>
        <v>467.44650000000001</v>
      </c>
      <c r="K698" s="23">
        <f>VLOOKUP($A698,Data!AD$7:AE$800,2,0)</f>
        <v>47.2194</v>
      </c>
      <c r="L698" s="23">
        <f>VLOOKUP($A698,Data!AL$7:AO$800,4,0)</f>
        <v>253.0123354129031</v>
      </c>
      <c r="M698" s="23">
        <f>VLOOKUP($A698,Data!AG$7:AJ$800,4,0)</f>
        <v>25.508097861610331</v>
      </c>
      <c r="N698" s="23">
        <f>VLOOKUP($A698,Data!AQ$7:AU$800,5,0)</f>
        <v>25.668563806617698</v>
      </c>
      <c r="O698" s="24">
        <f>VLOOKUP($A698,Data!AQ$7:AW$800,7,0)</f>
        <v>25.633743517389128</v>
      </c>
      <c r="P698" s="32">
        <f t="shared" si="635"/>
        <v>-5.5252985656053522E-3</v>
      </c>
      <c r="Q698" s="33">
        <f t="shared" si="622"/>
        <v>-5.4927371424892124E-3</v>
      </c>
      <c r="R698" s="33">
        <f t="shared" si="623"/>
        <v>-5.4808909064025801E-3</v>
      </c>
      <c r="S698" s="34">
        <f t="shared" si="636"/>
        <v>-5.4875520552829958E-3</v>
      </c>
      <c r="T698" s="33">
        <f t="shared" si="637"/>
        <v>-5.4833782263038477E-3</v>
      </c>
      <c r="U698" s="33">
        <f t="shared" si="669"/>
        <v>-5.4834074467129401E-3</v>
      </c>
      <c r="V698" s="33" t="e">
        <f t="shared" si="670"/>
        <v>#N/A</v>
      </c>
      <c r="W698" s="33">
        <f t="shared" si="671"/>
        <v>-5.5500495540139472E-3</v>
      </c>
      <c r="X698" s="33">
        <f t="shared" si="672"/>
        <v>-5.4846088841344898E-3</v>
      </c>
      <c r="Y698" s="33">
        <f t="shared" si="673"/>
        <v>-5.4781537295043314E-3</v>
      </c>
      <c r="Z698" s="33">
        <f t="shared" si="674"/>
        <v>-5.4797734545696253E-3</v>
      </c>
      <c r="AA698" s="33">
        <f t="shared" si="675"/>
        <v>-5.5827381287142375E-3</v>
      </c>
      <c r="AB698" s="33">
        <f t="shared" si="676"/>
        <v>-5.4843458305844361E-3</v>
      </c>
      <c r="AC698" s="35">
        <f t="shared" si="677"/>
        <v>-7.1228621803772763E-3</v>
      </c>
      <c r="AD698" s="32">
        <f t="shared" si="638"/>
        <v>9.358916185364663E-6</v>
      </c>
      <c r="AE698" s="33">
        <f t="shared" si="639"/>
        <v>9.3296957762722954E-6</v>
      </c>
      <c r="AF698" s="33" t="e">
        <f t="shared" si="640"/>
        <v>#N/A</v>
      </c>
      <c r="AG698" s="33">
        <f t="shared" si="641"/>
        <v>-5.7312411524734763E-5</v>
      </c>
      <c r="AH698" s="33">
        <f t="shared" si="642"/>
        <v>8.1282583547226395E-6</v>
      </c>
      <c r="AI698" s="33">
        <f t="shared" si="643"/>
        <v>1.4583412984880972E-5</v>
      </c>
      <c r="AJ698" s="33">
        <f t="shared" si="644"/>
        <v>1.296368791958713E-5</v>
      </c>
      <c r="AK698" s="33">
        <f t="shared" si="645"/>
        <v>-9.0000986225025059E-5</v>
      </c>
      <c r="AL698" s="33">
        <f t="shared" si="646"/>
        <v>8.3913119047762663E-6</v>
      </c>
      <c r="AM698" s="35">
        <f t="shared" si="647"/>
        <v>-1.6301250378880638E-3</v>
      </c>
      <c r="AN698" s="52">
        <f t="shared" si="648"/>
        <v>-2.4873199012676039E-6</v>
      </c>
      <c r="AO698" s="34">
        <f t="shared" si="649"/>
        <v>-2.5165403103599715E-6</v>
      </c>
      <c r="AP698" s="34" t="e">
        <f t="shared" si="650"/>
        <v>#N/A</v>
      </c>
      <c r="AQ698" s="34">
        <f t="shared" si="651"/>
        <v>-6.915864761136703E-5</v>
      </c>
      <c r="AR698" s="34">
        <f t="shared" si="652"/>
        <v>-3.7179777319096274E-6</v>
      </c>
      <c r="AS698" s="34">
        <f t="shared" si="653"/>
        <v>2.7371768982487055E-6</v>
      </c>
      <c r="AT698" s="34">
        <f t="shared" si="654"/>
        <v>1.1174518329548633E-6</v>
      </c>
      <c r="AU698" s="34">
        <f t="shared" si="655"/>
        <v>-1.0184722231165733E-4</v>
      </c>
      <c r="AV698" s="34">
        <f t="shared" si="656"/>
        <v>-3.4549241818560006E-6</v>
      </c>
      <c r="AW698" s="53">
        <f t="shared" si="657"/>
        <v>-1.6419712739746961E-3</v>
      </c>
      <c r="AX698" s="52">
        <f t="shared" si="658"/>
        <v>4.1738289791037886E-6</v>
      </c>
      <c r="AY698" s="34">
        <f t="shared" si="659"/>
        <v>4.144608570011421E-6</v>
      </c>
      <c r="AZ698" s="34" t="e">
        <f t="shared" si="660"/>
        <v>#N/A</v>
      </c>
      <c r="BA698" s="34">
        <f t="shared" si="661"/>
        <v>-6.2497498730995638E-5</v>
      </c>
      <c r="BB698" s="34">
        <f t="shared" si="662"/>
        <v>2.9431711484617651E-6</v>
      </c>
      <c r="BC698" s="34">
        <f t="shared" si="663"/>
        <v>9.398325778620098E-6</v>
      </c>
      <c r="BD698" s="34">
        <f t="shared" si="664"/>
        <v>7.7786007133262558E-6</v>
      </c>
      <c r="BE698" s="34">
        <f t="shared" si="665"/>
        <v>-9.5186073431285934E-5</v>
      </c>
      <c r="BF698" s="34">
        <f t="shared" si="666"/>
        <v>3.2062246985153919E-6</v>
      </c>
      <c r="BG698" s="53">
        <f t="shared" si="667"/>
        <v>-1.6353101250943247E-3</v>
      </c>
      <c r="BH698" s="32">
        <v>9.358916185364663E-6</v>
      </c>
      <c r="BI698" s="33">
        <v>9.3296957762722954E-6</v>
      </c>
      <c r="BJ698" s="33"/>
      <c r="BK698" s="33">
        <v>-5.7312411524734763E-5</v>
      </c>
      <c r="BL698" s="33">
        <v>8.1282583547226395E-6</v>
      </c>
      <c r="BM698" s="33">
        <v>1.4583412984880972E-5</v>
      </c>
      <c r="BN698" s="33">
        <v>1.296368791958713E-5</v>
      </c>
      <c r="BO698" s="33">
        <v>-9.0000986225025059E-5</v>
      </c>
      <c r="BP698" s="33">
        <v>8.3913119047762663E-6</v>
      </c>
      <c r="BQ698" s="35">
        <v>-1.6301250378880638E-3</v>
      </c>
      <c r="BR698" s="32">
        <v>-2.4873199012676039E-6</v>
      </c>
      <c r="BS698" s="33">
        <v>-2.5165403103599715E-6</v>
      </c>
      <c r="BT698" s="33"/>
      <c r="BU698" s="33">
        <v>-6.915864761136703E-5</v>
      </c>
      <c r="BV698" s="33">
        <v>-3.7179777319096274E-6</v>
      </c>
      <c r="BW698" s="33">
        <v>2.7371768982487055E-6</v>
      </c>
      <c r="BX698" s="33">
        <v>1.1174518329548633E-6</v>
      </c>
      <c r="BY698" s="33">
        <v>-1.0184722231165733E-4</v>
      </c>
      <c r="BZ698" s="33">
        <v>-3.4549241818560006E-6</v>
      </c>
      <c r="CA698" s="35">
        <v>-1.6419712739746961E-3</v>
      </c>
      <c r="CB698" s="52">
        <v>4.1738289791037886E-6</v>
      </c>
      <c r="CC698" s="34">
        <v>4.144608570011421E-6</v>
      </c>
      <c r="CD698" s="34"/>
      <c r="CE698" s="34">
        <v>-6.2497498730995638E-5</v>
      </c>
      <c r="CF698" s="34">
        <v>2.9431711484617651E-6</v>
      </c>
      <c r="CG698" s="34">
        <v>9.398325778620098E-6</v>
      </c>
      <c r="CH698" s="34">
        <v>7.7786007133262558E-6</v>
      </c>
      <c r="CI698" s="34">
        <v>-9.5186073431285934E-5</v>
      </c>
      <c r="CJ698" s="34">
        <v>3.2062246985153919E-6</v>
      </c>
      <c r="CK698" s="53">
        <v>-1.6353101250943247E-3</v>
      </c>
      <c r="CL698" s="33">
        <v>0</v>
      </c>
      <c r="CM698" s="33">
        <f t="shared" ref="CM698:CM713" si="680">(D698/D$767)/($C698/$C$767)-1</f>
        <v>1.6079328017555294E-3</v>
      </c>
      <c r="CN698" s="33">
        <f t="shared" si="625"/>
        <v>8.0263670266966791E-4</v>
      </c>
      <c r="CO698" s="33">
        <f t="shared" si="626"/>
        <v>6.5711563596027034E-4</v>
      </c>
      <c r="CP698" s="33">
        <f t="shared" si="627"/>
        <v>7.1803085335409023E-4</v>
      </c>
      <c r="CQ698" s="33"/>
      <c r="CR698" s="33">
        <f t="shared" si="628"/>
        <v>5.0551451808766856E-4</v>
      </c>
      <c r="CS698" s="33">
        <f t="shared" si="629"/>
        <v>1.3474105941209125E-3</v>
      </c>
      <c r="CT698" s="33">
        <f t="shared" si="630"/>
        <v>1.4376168865539718E-3</v>
      </c>
      <c r="CU698" s="33">
        <f t="shared" si="631"/>
        <v>6.1949205701039567E-4</v>
      </c>
      <c r="CV698" s="33">
        <f t="shared" si="632"/>
        <v>5.0600381602317057E-5</v>
      </c>
      <c r="CW698" s="33">
        <f t="shared" si="633"/>
        <v>1.2255435639823009E-3</v>
      </c>
      <c r="CX698" s="35">
        <f t="shared" si="634"/>
        <v>4.7556385093061593E-4</v>
      </c>
    </row>
    <row r="699" spans="1:102" x14ac:dyDescent="0.3">
      <c r="A699" s="21">
        <v>43200</v>
      </c>
      <c r="B699" s="22">
        <v>2656.87</v>
      </c>
      <c r="C699" s="23">
        <v>4660.7</v>
      </c>
      <c r="D699" s="23">
        <v>5207.7299999999996</v>
      </c>
      <c r="E699" s="23">
        <f t="shared" si="668"/>
        <v>4624.1158457096999</v>
      </c>
      <c r="F699" s="23">
        <f>VLOOKUP($A699,Data!S$7:T$800,2,0)</f>
        <v>256.77145400000001</v>
      </c>
      <c r="G699" s="23">
        <f>VLOOKUP($A699,Data!V$7:Y$800,4,0)</f>
        <v>25.326320501954378</v>
      </c>
      <c r="H699" s="23" t="e">
        <f>VLOOKUP($A699,Data!P$7:Q$800,2,0)</f>
        <v>#N/A</v>
      </c>
      <c r="I699" s="23">
        <f>VLOOKUP($A699,Data!K$7:N$800,4,0)</f>
        <v>48.251281339049811</v>
      </c>
      <c r="J699" s="23">
        <f>VLOOKUP($A699,Data!AA$7:AB$800,2,0)</f>
        <v>470.02440000000001</v>
      </c>
      <c r="K699" s="23">
        <f>VLOOKUP($A699,Data!AD$7:AE$800,2,0)</f>
        <v>47.479500000000002</v>
      </c>
      <c r="L699" s="23">
        <f>VLOOKUP($A699,Data!AL$7:AO$800,4,0)</f>
        <v>254.40642498722002</v>
      </c>
      <c r="M699" s="23">
        <f>VLOOKUP($A699,Data!AG$7:AJ$800,4,0)</f>
        <v>25.651302365376697</v>
      </c>
      <c r="N699" s="23">
        <f>VLOOKUP($A699,Data!AQ$7:AU$800,5,0)</f>
        <v>25.810115405428363</v>
      </c>
      <c r="O699" s="24">
        <f>VLOOKUP($A699,Data!AQ$7:AW$800,7,0)</f>
        <v>25.817639001821838</v>
      </c>
      <c r="P699" s="32">
        <f t="shared" si="635"/>
        <v>1.6726874741691988E-2</v>
      </c>
      <c r="Q699" s="33">
        <f t="shared" si="622"/>
        <v>1.674763794386025E-2</v>
      </c>
      <c r="R699" s="33">
        <f t="shared" si="623"/>
        <v>1.6758048824488281E-2</v>
      </c>
      <c r="S699" s="34">
        <f t="shared" si="636"/>
        <v>1.6753372712068837E-2</v>
      </c>
      <c r="T699" s="33">
        <f t="shared" si="637"/>
        <v>1.6744523717185045E-2</v>
      </c>
      <c r="U699" s="33">
        <f t="shared" si="669"/>
        <v>1.6744580248837737E-2</v>
      </c>
      <c r="V699" s="33" t="e">
        <f t="shared" si="670"/>
        <v>#N/A</v>
      </c>
      <c r="W699" s="33">
        <f t="shared" si="671"/>
        <v>1.6727126158806893E-2</v>
      </c>
      <c r="X699" s="33">
        <f t="shared" si="672"/>
        <v>1.6756136561864032E-2</v>
      </c>
      <c r="Y699" s="33">
        <f t="shared" si="673"/>
        <v>1.675914246984278E-2</v>
      </c>
      <c r="Z699" s="33">
        <f t="shared" si="674"/>
        <v>1.6732356460473108E-2</v>
      </c>
      <c r="AA699" s="33">
        <f t="shared" si="675"/>
        <v>1.6800860057642364E-2</v>
      </c>
      <c r="AB699" s="33">
        <f t="shared" si="676"/>
        <v>1.675588691565344E-2</v>
      </c>
      <c r="AC699" s="35">
        <f t="shared" si="677"/>
        <v>1.6127841302890245E-2</v>
      </c>
      <c r="AD699" s="32">
        <f t="shared" si="638"/>
        <v>-3.1142266752048897E-6</v>
      </c>
      <c r="AE699" s="33">
        <f t="shared" si="639"/>
        <v>-3.0576950225125188E-6</v>
      </c>
      <c r="AF699" s="33" t="e">
        <f t="shared" si="640"/>
        <v>#N/A</v>
      </c>
      <c r="AG699" s="33">
        <f t="shared" si="641"/>
        <v>-2.051178505335649E-5</v>
      </c>
      <c r="AH699" s="33">
        <f t="shared" si="642"/>
        <v>8.4986180037827097E-6</v>
      </c>
      <c r="AI699" s="33">
        <f t="shared" si="643"/>
        <v>1.1504525982530822E-5</v>
      </c>
      <c r="AJ699" s="33">
        <f t="shared" si="644"/>
        <v>-1.5281483387141748E-5</v>
      </c>
      <c r="AK699" s="33">
        <f t="shared" si="645"/>
        <v>5.3222113782114278E-5</v>
      </c>
      <c r="AL699" s="33">
        <f t="shared" si="646"/>
        <v>8.248971793189952E-6</v>
      </c>
      <c r="AM699" s="35">
        <f t="shared" si="647"/>
        <v>-6.1979664097000509E-4</v>
      </c>
      <c r="AN699" s="52">
        <f t="shared" si="648"/>
        <v>-1.3525107303236084E-5</v>
      </c>
      <c r="AO699" s="34">
        <f t="shared" si="649"/>
        <v>-1.3468575650543713E-5</v>
      </c>
      <c r="AP699" s="34" t="e">
        <f t="shared" si="650"/>
        <v>#N/A</v>
      </c>
      <c r="AQ699" s="34">
        <f t="shared" si="651"/>
        <v>-3.0922665681387684E-5</v>
      </c>
      <c r="AR699" s="34">
        <f t="shared" si="652"/>
        <v>-1.9122626242484841E-6</v>
      </c>
      <c r="AS699" s="34">
        <f t="shared" si="653"/>
        <v>1.0936453544996283E-6</v>
      </c>
      <c r="AT699" s="34">
        <f t="shared" si="654"/>
        <v>-2.5692364015172942E-5</v>
      </c>
      <c r="AU699" s="34">
        <f t="shared" si="655"/>
        <v>4.2811233154083084E-5</v>
      </c>
      <c r="AV699" s="34">
        <f t="shared" si="656"/>
        <v>-2.1619088348412419E-6</v>
      </c>
      <c r="AW699" s="53">
        <f t="shared" si="657"/>
        <v>-6.3020752159803628E-4</v>
      </c>
      <c r="AX699" s="52">
        <f t="shared" si="658"/>
        <v>-8.8489948837366939E-6</v>
      </c>
      <c r="AY699" s="34">
        <f t="shared" si="659"/>
        <v>-8.7924632310443229E-6</v>
      </c>
      <c r="AZ699" s="34" t="e">
        <f t="shared" si="660"/>
        <v>#N/A</v>
      </c>
      <c r="BA699" s="34">
        <f t="shared" si="661"/>
        <v>-2.6246553261888295E-5</v>
      </c>
      <c r="BB699" s="34">
        <f t="shared" si="662"/>
        <v>2.7638497952509056E-6</v>
      </c>
      <c r="BC699" s="34">
        <f t="shared" si="663"/>
        <v>5.769757773999018E-6</v>
      </c>
      <c r="BD699" s="34">
        <f t="shared" si="664"/>
        <v>-2.1016251595673552E-5</v>
      </c>
      <c r="BE699" s="34">
        <f t="shared" si="665"/>
        <v>4.7487345573582473E-5</v>
      </c>
      <c r="BF699" s="34">
        <f t="shared" si="666"/>
        <v>2.5142035846581479E-6</v>
      </c>
      <c r="BG699" s="53">
        <f t="shared" si="667"/>
        <v>-6.2553140917853689E-4</v>
      </c>
      <c r="BH699" s="32">
        <v>-3.1142266752048897E-6</v>
      </c>
      <c r="BI699" s="33">
        <v>-3.0576950225125188E-6</v>
      </c>
      <c r="BJ699" s="33"/>
      <c r="BK699" s="33">
        <v>-2.051178505335649E-5</v>
      </c>
      <c r="BL699" s="33">
        <v>8.4986180037827097E-6</v>
      </c>
      <c r="BM699" s="33">
        <v>1.1504525982530822E-5</v>
      </c>
      <c r="BN699" s="33">
        <v>-1.5281483387141748E-5</v>
      </c>
      <c r="BO699" s="33">
        <v>5.3222113782114278E-5</v>
      </c>
      <c r="BP699" s="33">
        <v>8.248971793189952E-6</v>
      </c>
      <c r="BQ699" s="35">
        <v>-6.1979664097000509E-4</v>
      </c>
      <c r="BR699" s="32">
        <v>-1.3525107303236084E-5</v>
      </c>
      <c r="BS699" s="33">
        <v>-1.3468575650543713E-5</v>
      </c>
      <c r="BT699" s="33"/>
      <c r="BU699" s="33">
        <v>-3.0922665681387684E-5</v>
      </c>
      <c r="BV699" s="33">
        <v>-1.9122626242484841E-6</v>
      </c>
      <c r="BW699" s="33">
        <v>1.0936453544996283E-6</v>
      </c>
      <c r="BX699" s="33">
        <v>-2.5692364015172942E-5</v>
      </c>
      <c r="BY699" s="33">
        <v>4.2811233154083084E-5</v>
      </c>
      <c r="BZ699" s="33">
        <v>-2.1619088348412419E-6</v>
      </c>
      <c r="CA699" s="35">
        <v>-6.3020752159803628E-4</v>
      </c>
      <c r="CB699" s="52">
        <v>-8.8489948837366939E-6</v>
      </c>
      <c r="CC699" s="34">
        <v>-8.7924632310443229E-6</v>
      </c>
      <c r="CD699" s="34"/>
      <c r="CE699" s="34">
        <v>-2.6246553261888295E-5</v>
      </c>
      <c r="CF699" s="34">
        <v>2.7638497952509056E-6</v>
      </c>
      <c r="CG699" s="34">
        <v>5.769757773999018E-6</v>
      </c>
      <c r="CH699" s="34">
        <v>-2.1016251595673552E-5</v>
      </c>
      <c r="CI699" s="34">
        <v>4.7487345573582473E-5</v>
      </c>
      <c r="CJ699" s="34">
        <v>2.5142035846581479E-6</v>
      </c>
      <c r="CK699" s="53">
        <v>-6.2553140917853689E-4</v>
      </c>
      <c r="CL699" s="33">
        <v>0</v>
      </c>
      <c r="CM699" s="33">
        <f t="shared" si="680"/>
        <v>1.5960021269902924E-3</v>
      </c>
      <c r="CN699" s="33">
        <f t="shared" si="625"/>
        <v>7.9741882032102751E-4</v>
      </c>
      <c r="CO699" s="33">
        <f t="shared" si="626"/>
        <v>6.4769893454919014E-4</v>
      </c>
      <c r="CP699" s="33">
        <f t="shared" si="627"/>
        <v>7.0864298103945345E-4</v>
      </c>
      <c r="CQ699" s="33"/>
      <c r="CR699" s="33">
        <f t="shared" si="628"/>
        <v>5.6317592553734031E-4</v>
      </c>
      <c r="CS699" s="33">
        <f t="shared" si="629"/>
        <v>1.3392264970935042E-3</v>
      </c>
      <c r="CT699" s="33">
        <f t="shared" si="630"/>
        <v>1.4229320624845609E-3</v>
      </c>
      <c r="CU699" s="33">
        <f t="shared" si="631"/>
        <v>6.0644886444860546E-4</v>
      </c>
      <c r="CV699" s="33">
        <f t="shared" si="632"/>
        <v>1.4111122022142375E-4</v>
      </c>
      <c r="CW699" s="33">
        <f t="shared" si="633"/>
        <v>1.2170956368051655E-3</v>
      </c>
      <c r="CX699" s="35">
        <f t="shared" si="634"/>
        <v>2.118164132784317E-3</v>
      </c>
    </row>
    <row r="700" spans="1:102" x14ac:dyDescent="0.3">
      <c r="A700" s="21">
        <v>43199</v>
      </c>
      <c r="B700" s="22">
        <v>2613.16</v>
      </c>
      <c r="C700" s="23">
        <v>4583.93</v>
      </c>
      <c r="D700" s="23">
        <v>5121.8969999999999</v>
      </c>
      <c r="E700" s="23">
        <f t="shared" si="668"/>
        <v>4547.9227999759869</v>
      </c>
      <c r="F700" s="23">
        <f>VLOOKUP($A700,Data!S$7:T$800,2,0)</f>
        <v>252.54274599999999</v>
      </c>
      <c r="G700" s="23">
        <f>VLOOKUP($A700,Data!V$7:Y$800,4,0)</f>
        <v>24.909225968783645</v>
      </c>
      <c r="H700" s="23" t="e">
        <f>VLOOKUP($A700,Data!P$7:Q$800,2,0)</f>
        <v>#N/A</v>
      </c>
      <c r="I700" s="23">
        <f>VLOOKUP($A700,Data!K$7:N$800,4,0)</f>
        <v>47.457454510280506</v>
      </c>
      <c r="J700" s="23">
        <f>VLOOKUP($A700,Data!AA$7:AB$800,2,0)</f>
        <v>462.27839999999998</v>
      </c>
      <c r="K700" s="23">
        <f>VLOOKUP($A700,Data!AD$7:AE$800,2,0)</f>
        <v>46.696899999999999</v>
      </c>
      <c r="L700" s="23">
        <f>VLOOKUP($A700,Data!AL$7:AO$800,4,0)</f>
        <v>250.21966043539641</v>
      </c>
      <c r="M700" s="23">
        <f>VLOOKUP($A700,Data!AG$7:AJ$800,4,0)</f>
        <v>25.227459351207205</v>
      </c>
      <c r="N700" s="23">
        <f>VLOOKUP($A700,Data!AQ$7:AU$800,5,0)</f>
        <v>25.38477105229633</v>
      </c>
      <c r="O700" s="24">
        <f>VLOOKUP($A700,Data!AQ$7:AW$800,7,0)</f>
        <v>25.407864987458844</v>
      </c>
      <c r="P700" s="32">
        <f t="shared" si="635"/>
        <v>3.336571356168383E-3</v>
      </c>
      <c r="Q700" s="33">
        <f t="shared" si="622"/>
        <v>3.544422405828751E-3</v>
      </c>
      <c r="R700" s="33">
        <f t="shared" si="623"/>
        <v>3.6340827820779964E-3</v>
      </c>
      <c r="S700" s="34">
        <f t="shared" si="636"/>
        <v>3.5894560681915544E-3</v>
      </c>
      <c r="T700" s="33">
        <f t="shared" si="637"/>
        <v>3.5876377707000362E-3</v>
      </c>
      <c r="U700" s="33">
        <f t="shared" si="669"/>
        <v>3.5876816617910201E-3</v>
      </c>
      <c r="V700" s="33" t="e">
        <f t="shared" si="670"/>
        <v>#N/A</v>
      </c>
      <c r="W700" s="33">
        <f t="shared" si="671"/>
        <v>3.6407766990291801E-3</v>
      </c>
      <c r="X700" s="33">
        <f t="shared" si="672"/>
        <v>3.628907860476982E-3</v>
      </c>
      <c r="Y700" s="33">
        <f t="shared" si="673"/>
        <v>3.5502678818954969E-3</v>
      </c>
      <c r="Z700" s="33">
        <f t="shared" si="674"/>
        <v>3.5752774494335338E-3</v>
      </c>
      <c r="AA700" s="33">
        <f t="shared" si="675"/>
        <v>3.5811027960146458E-3</v>
      </c>
      <c r="AB700" s="33">
        <f t="shared" si="676"/>
        <v>3.5746625894974571E-3</v>
      </c>
      <c r="AC700" s="35">
        <f t="shared" si="677"/>
        <v>2.5417016830928674E-3</v>
      </c>
      <c r="AD700" s="32">
        <f t="shared" si="638"/>
        <v>4.3215364871285189E-5</v>
      </c>
      <c r="AE700" s="33">
        <f t="shared" si="639"/>
        <v>4.3259255962269094E-5</v>
      </c>
      <c r="AF700" s="33" t="e">
        <f t="shared" si="640"/>
        <v>#N/A</v>
      </c>
      <c r="AG700" s="33">
        <f t="shared" si="641"/>
        <v>9.6354293200429098E-5</v>
      </c>
      <c r="AH700" s="33">
        <f t="shared" si="642"/>
        <v>8.4485454648230984E-5</v>
      </c>
      <c r="AI700" s="33">
        <f t="shared" si="643"/>
        <v>5.8454760667459027E-6</v>
      </c>
      <c r="AJ700" s="33">
        <f t="shared" si="644"/>
        <v>3.085504360478275E-5</v>
      </c>
      <c r="AK700" s="33">
        <f t="shared" si="645"/>
        <v>3.6680390185894751E-5</v>
      </c>
      <c r="AL700" s="33">
        <f t="shared" si="646"/>
        <v>3.0240183668706067E-5</v>
      </c>
      <c r="AM700" s="35">
        <f t="shared" si="647"/>
        <v>-1.0027207227358836E-3</v>
      </c>
      <c r="AN700" s="52">
        <f t="shared" si="648"/>
        <v>-4.6445011377960199E-5</v>
      </c>
      <c r="AO700" s="34">
        <f t="shared" si="649"/>
        <v>-4.6401120286976294E-5</v>
      </c>
      <c r="AP700" s="34" t="e">
        <f t="shared" si="650"/>
        <v>#N/A</v>
      </c>
      <c r="AQ700" s="34">
        <f t="shared" si="651"/>
        <v>6.6939169511837093E-6</v>
      </c>
      <c r="AR700" s="34">
        <f t="shared" si="652"/>
        <v>-5.1749216010144039E-6</v>
      </c>
      <c r="AS700" s="34">
        <f t="shared" si="653"/>
        <v>-8.3814900182499485E-5</v>
      </c>
      <c r="AT700" s="34">
        <f t="shared" si="654"/>
        <v>-5.8805332644462638E-5</v>
      </c>
      <c r="AU700" s="34">
        <f t="shared" si="655"/>
        <v>-5.2979986063350637E-5</v>
      </c>
      <c r="AV700" s="34">
        <f t="shared" si="656"/>
        <v>-5.9420192580539322E-5</v>
      </c>
      <c r="AW700" s="53">
        <f t="shared" si="657"/>
        <v>-1.092381098985129E-3</v>
      </c>
      <c r="AX700" s="52">
        <f t="shared" si="658"/>
        <v>-1.8182974914626726E-6</v>
      </c>
      <c r="AY700" s="34">
        <f t="shared" si="659"/>
        <v>-1.7744064004787674E-6</v>
      </c>
      <c r="AZ700" s="34" t="e">
        <f t="shared" si="660"/>
        <v>#N/A</v>
      </c>
      <c r="BA700" s="34">
        <f t="shared" si="661"/>
        <v>5.1320630837681236E-5</v>
      </c>
      <c r="BB700" s="34">
        <f t="shared" si="662"/>
        <v>3.9451792285483123E-5</v>
      </c>
      <c r="BC700" s="34">
        <f t="shared" si="663"/>
        <v>-3.9188186296001959E-5</v>
      </c>
      <c r="BD700" s="34">
        <f t="shared" si="664"/>
        <v>-1.4178618757965111E-5</v>
      </c>
      <c r="BE700" s="34">
        <f t="shared" si="665"/>
        <v>-8.3532721768531104E-6</v>
      </c>
      <c r="BF700" s="34">
        <f t="shared" si="666"/>
        <v>-1.4793478694041795E-5</v>
      </c>
      <c r="BG700" s="53">
        <f t="shared" si="667"/>
        <v>-1.0477543850986315E-3</v>
      </c>
      <c r="BH700" s="32">
        <v>4.3215364871285189E-5</v>
      </c>
      <c r="BI700" s="33">
        <v>4.3259255962269094E-5</v>
      </c>
      <c r="BJ700" s="33"/>
      <c r="BK700" s="33">
        <v>9.6354293200429098E-5</v>
      </c>
      <c r="BL700" s="33">
        <v>8.4485454648230984E-5</v>
      </c>
      <c r="BM700" s="33">
        <v>5.8454760667459027E-6</v>
      </c>
      <c r="BN700" s="33">
        <v>3.085504360478275E-5</v>
      </c>
      <c r="BO700" s="33">
        <v>3.6680390185894751E-5</v>
      </c>
      <c r="BP700" s="33">
        <v>3.0240183668706067E-5</v>
      </c>
      <c r="BQ700" s="35">
        <v>-1.0027207227358836E-3</v>
      </c>
      <c r="BR700" s="32">
        <v>-4.6445011377960199E-5</v>
      </c>
      <c r="BS700" s="33">
        <v>-4.6401120286976294E-5</v>
      </c>
      <c r="BT700" s="33"/>
      <c r="BU700" s="33">
        <v>6.6939169511837093E-6</v>
      </c>
      <c r="BV700" s="33">
        <v>-5.1749216010144039E-6</v>
      </c>
      <c r="BW700" s="33">
        <v>-8.3814900182499485E-5</v>
      </c>
      <c r="BX700" s="33">
        <v>-5.8805332644462638E-5</v>
      </c>
      <c r="BY700" s="33">
        <v>-5.2979986063350637E-5</v>
      </c>
      <c r="BZ700" s="33">
        <v>-5.9420192580539322E-5</v>
      </c>
      <c r="CA700" s="35">
        <v>-1.092381098985129E-3</v>
      </c>
      <c r="CB700" s="52">
        <v>-1.8182974914626726E-6</v>
      </c>
      <c r="CC700" s="34">
        <v>-1.7744064004787674E-6</v>
      </c>
      <c r="CD700" s="34"/>
      <c r="CE700" s="34">
        <v>5.1320630837681236E-5</v>
      </c>
      <c r="CF700" s="34">
        <v>3.9451792285483123E-5</v>
      </c>
      <c r="CG700" s="34">
        <v>-3.9188186296001959E-5</v>
      </c>
      <c r="CH700" s="34">
        <v>-1.4178618757965111E-5</v>
      </c>
      <c r="CI700" s="34">
        <v>-8.3532721768531104E-6</v>
      </c>
      <c r="CJ700" s="34">
        <v>-1.4793478694041795E-5</v>
      </c>
      <c r="CK700" s="53">
        <v>-1.0477543850986315E-3</v>
      </c>
      <c r="CL700" s="33">
        <v>0</v>
      </c>
      <c r="CM700" s="33">
        <f t="shared" si="680"/>
        <v>1.5857464949571298E-3</v>
      </c>
      <c r="CN700" s="33">
        <f t="shared" si="625"/>
        <v>7.9177404807384555E-4</v>
      </c>
      <c r="CO700" s="33">
        <f t="shared" si="626"/>
        <v>6.5076385762874445E-4</v>
      </c>
      <c r="CP700" s="33">
        <f t="shared" si="627"/>
        <v>7.1165245057192017E-4</v>
      </c>
      <c r="CQ700" s="33"/>
      <c r="CR700" s="33">
        <f t="shared" si="628"/>
        <v>5.8336161378025331E-4</v>
      </c>
      <c r="CS700" s="33">
        <f t="shared" si="629"/>
        <v>1.3308567422700701E-3</v>
      </c>
      <c r="CT700" s="33">
        <f t="shared" si="630"/>
        <v>1.4116010641584964E-3</v>
      </c>
      <c r="CU700" s="33">
        <f t="shared" si="631"/>
        <v>6.2148797550687362E-4</v>
      </c>
      <c r="CV700" s="33">
        <f t="shared" si="632"/>
        <v>8.8761122861713559E-5</v>
      </c>
      <c r="CW700" s="33">
        <f t="shared" si="633"/>
        <v>1.208972731703728E-3</v>
      </c>
      <c r="CX700" s="35">
        <f t="shared" si="634"/>
        <v>2.7294154406789506E-3</v>
      </c>
    </row>
    <row r="701" spans="1:102" x14ac:dyDescent="0.3">
      <c r="A701" s="21">
        <v>43196</v>
      </c>
      <c r="B701" s="22">
        <v>2604.4699999999998</v>
      </c>
      <c r="C701" s="23">
        <v>4567.74</v>
      </c>
      <c r="D701" s="23">
        <v>5103.3509999999997</v>
      </c>
      <c r="E701" s="23">
        <f t="shared" si="668"/>
        <v>4531.6566176308716</v>
      </c>
      <c r="F701" s="23">
        <f>VLOOKUP($A701,Data!S$7:T$800,2,0)</f>
        <v>251.63995299999999</v>
      </c>
      <c r="G701" s="23">
        <f>VLOOKUP($A701,Data!V$7:Y$800,4,0)</f>
        <v>24.820179067500803</v>
      </c>
      <c r="H701" s="23" t="e">
        <f>VLOOKUP($A701,Data!P$7:Q$800,2,0)</f>
        <v>#N/A</v>
      </c>
      <c r="I701" s="23">
        <f>VLOOKUP($A701,Data!K$7:N$800,4,0)</f>
        <v>47.285299294402826</v>
      </c>
      <c r="J701" s="23">
        <f>VLOOKUP($A701,Data!AA$7:AB$800,2,0)</f>
        <v>460.6069</v>
      </c>
      <c r="K701" s="23">
        <f>VLOOKUP($A701,Data!AD$7:AE$800,2,0)</f>
        <v>46.531700000000001</v>
      </c>
      <c r="L701" s="23">
        <f>VLOOKUP($A701,Data!AL$7:AO$800,4,0)</f>
        <v>249.3282427914373</v>
      </c>
      <c r="M701" s="23">
        <f>VLOOKUP($A701,Data!AG$7:AJ$800,4,0)</f>
        <v>25.13743959598537</v>
      </c>
      <c r="N701" s="23">
        <f>VLOOKUP($A701,Data!AQ$7:AU$800,5,0)</f>
        <v>25.294352277484435</v>
      </c>
      <c r="O701" s="24">
        <f>VLOOKUP($A701,Data!AQ$7:AW$800,7,0)</f>
        <v>25.343449499211317</v>
      </c>
      <c r="P701" s="32">
        <f t="shared" si="635"/>
        <v>-2.192020549488527E-2</v>
      </c>
      <c r="Q701" s="33">
        <f t="shared" si="622"/>
        <v>-2.1905593956368707E-2</v>
      </c>
      <c r="R701" s="33">
        <f t="shared" si="623"/>
        <v>-2.1900410896234512E-2</v>
      </c>
      <c r="S701" s="34">
        <f t="shared" si="636"/>
        <v>-2.1903380086032126E-2</v>
      </c>
      <c r="T701" s="33">
        <f t="shared" si="637"/>
        <v>-2.1902766630010673E-2</v>
      </c>
      <c r="U701" s="33">
        <f t="shared" si="669"/>
        <v>-2.1901113864653987E-2</v>
      </c>
      <c r="V701" s="33" t="e">
        <f t="shared" si="670"/>
        <v>#N/A</v>
      </c>
      <c r="W701" s="33">
        <f t="shared" si="671"/>
        <v>-2.1958456973293683E-2</v>
      </c>
      <c r="X701" s="33">
        <f t="shared" si="672"/>
        <v>-2.1904675144923114E-2</v>
      </c>
      <c r="Y701" s="33">
        <f t="shared" si="673"/>
        <v>-2.1886410120047217E-2</v>
      </c>
      <c r="Z701" s="33">
        <f t="shared" si="674"/>
        <v>-2.188469808580662E-2</v>
      </c>
      <c r="AA701" s="33">
        <f t="shared" si="675"/>
        <v>-2.1851645328972213E-2</v>
      </c>
      <c r="AB701" s="33">
        <f t="shared" si="676"/>
        <v>-2.1898837885872324E-2</v>
      </c>
      <c r="AC701" s="35">
        <f t="shared" si="677"/>
        <v>-2.0857064421759386E-2</v>
      </c>
      <c r="AD701" s="32">
        <f t="shared" si="638"/>
        <v>2.8273263580347319E-6</v>
      </c>
      <c r="AE701" s="33">
        <f t="shared" si="639"/>
        <v>4.4800917147203023E-6</v>
      </c>
      <c r="AF701" s="33" t="e">
        <f t="shared" si="640"/>
        <v>#N/A</v>
      </c>
      <c r="AG701" s="33">
        <f t="shared" si="641"/>
        <v>-5.2863016924975526E-5</v>
      </c>
      <c r="AH701" s="33">
        <f t="shared" si="642"/>
        <v>9.1881144559380346E-7</v>
      </c>
      <c r="AI701" s="33">
        <f t="shared" si="643"/>
        <v>1.9183836321490233E-5</v>
      </c>
      <c r="AJ701" s="33">
        <f t="shared" si="644"/>
        <v>2.0895870562087637E-5</v>
      </c>
      <c r="AK701" s="33">
        <f t="shared" si="645"/>
        <v>5.3948627396493976E-5</v>
      </c>
      <c r="AL701" s="33">
        <f t="shared" si="646"/>
        <v>6.7560704963831597E-6</v>
      </c>
      <c r="AM701" s="35">
        <f t="shared" si="647"/>
        <v>1.0485295346093215E-3</v>
      </c>
      <c r="AN701" s="52">
        <f t="shared" si="648"/>
        <v>-2.3557337761603847E-6</v>
      </c>
      <c r="AO701" s="34">
        <f t="shared" si="649"/>
        <v>-7.0296841947481425E-7</v>
      </c>
      <c r="AP701" s="34" t="e">
        <f t="shared" si="650"/>
        <v>#N/A</v>
      </c>
      <c r="AQ701" s="34">
        <f t="shared" si="651"/>
        <v>-5.8046077059170642E-5</v>
      </c>
      <c r="AR701" s="34">
        <f t="shared" si="652"/>
        <v>-4.2642486886013131E-6</v>
      </c>
      <c r="AS701" s="34">
        <f t="shared" si="653"/>
        <v>1.4000776187295116E-5</v>
      </c>
      <c r="AT701" s="34">
        <f t="shared" si="654"/>
        <v>1.5712810427892521E-5</v>
      </c>
      <c r="AU701" s="34">
        <f t="shared" si="655"/>
        <v>4.8765567262298859E-5</v>
      </c>
      <c r="AV701" s="34">
        <f t="shared" si="656"/>
        <v>1.5730103621880431E-6</v>
      </c>
      <c r="AW701" s="53">
        <f t="shared" si="657"/>
        <v>1.0433464744751264E-3</v>
      </c>
      <c r="AX701" s="52">
        <f t="shared" si="658"/>
        <v>6.1345602153650702E-7</v>
      </c>
      <c r="AY701" s="34">
        <f t="shared" si="659"/>
        <v>2.2662213782220775E-6</v>
      </c>
      <c r="AZ701" s="34" t="e">
        <f t="shared" si="660"/>
        <v>#N/A</v>
      </c>
      <c r="BA701" s="34">
        <f t="shared" si="661"/>
        <v>-5.507688726147375E-5</v>
      </c>
      <c r="BB701" s="34">
        <f t="shared" si="662"/>
        <v>-1.2950588909044214E-6</v>
      </c>
      <c r="BC701" s="34">
        <f t="shared" si="663"/>
        <v>1.6969965984992008E-5</v>
      </c>
      <c r="BD701" s="34">
        <f t="shared" si="664"/>
        <v>1.8682000225589412E-5</v>
      </c>
      <c r="BE701" s="34">
        <f t="shared" si="665"/>
        <v>5.1734757059995751E-5</v>
      </c>
      <c r="BF701" s="34">
        <f t="shared" si="666"/>
        <v>4.5422001598849349E-6</v>
      </c>
      <c r="BG701" s="53">
        <f t="shared" si="667"/>
        <v>1.0463156642728233E-3</v>
      </c>
      <c r="BH701" s="32">
        <v>2.8273263580347319E-6</v>
      </c>
      <c r="BI701" s="33">
        <v>4.4800917147203023E-6</v>
      </c>
      <c r="BJ701" s="33"/>
      <c r="BK701" s="33">
        <v>-5.2863016924975526E-5</v>
      </c>
      <c r="BL701" s="33">
        <v>9.1881144559380346E-7</v>
      </c>
      <c r="BM701" s="33">
        <v>1.9183836321490233E-5</v>
      </c>
      <c r="BN701" s="33">
        <v>2.0895870562087637E-5</v>
      </c>
      <c r="BO701" s="33">
        <v>5.3948627396493976E-5</v>
      </c>
      <c r="BP701" s="33">
        <v>6.7560704963831597E-6</v>
      </c>
      <c r="BQ701" s="35">
        <v>1.0485295346093215E-3</v>
      </c>
      <c r="BR701" s="32">
        <v>-2.3557337761603847E-6</v>
      </c>
      <c r="BS701" s="33">
        <v>-7.0296841947481425E-7</v>
      </c>
      <c r="BT701" s="33"/>
      <c r="BU701" s="33">
        <v>-5.8046077059170642E-5</v>
      </c>
      <c r="BV701" s="33">
        <v>-4.2642486886013131E-6</v>
      </c>
      <c r="BW701" s="33">
        <v>1.4000776187295116E-5</v>
      </c>
      <c r="BX701" s="33">
        <v>1.5712810427892521E-5</v>
      </c>
      <c r="BY701" s="33">
        <v>4.8765567262298859E-5</v>
      </c>
      <c r="BZ701" s="33">
        <v>1.5730103621880431E-6</v>
      </c>
      <c r="CA701" s="35">
        <v>1.0433464744751264E-3</v>
      </c>
      <c r="CB701" s="52">
        <v>6.1345602153650702E-7</v>
      </c>
      <c r="CC701" s="34">
        <v>2.2662213782220775E-6</v>
      </c>
      <c r="CD701" s="34"/>
      <c r="CE701" s="34">
        <v>-5.507688726147375E-5</v>
      </c>
      <c r="CF701" s="34">
        <v>-1.2950588909044214E-6</v>
      </c>
      <c r="CG701" s="34">
        <v>1.6969965984992008E-5</v>
      </c>
      <c r="CH701" s="34">
        <v>1.8682000225589412E-5</v>
      </c>
      <c r="CI701" s="34">
        <v>5.1734757059995751E-5</v>
      </c>
      <c r="CJ701" s="34">
        <v>4.5422001598849349E-6</v>
      </c>
      <c r="CK701" s="53">
        <v>1.0463156642728233E-3</v>
      </c>
      <c r="CL701" s="33">
        <v>0</v>
      </c>
      <c r="CM701" s="33">
        <f t="shared" si="680"/>
        <v>1.4962691083106883E-3</v>
      </c>
      <c r="CN701" s="33">
        <f t="shared" si="625"/>
        <v>7.4686592496098214E-4</v>
      </c>
      <c r="CO701" s="33">
        <f t="shared" si="626"/>
        <v>6.0767495712688024E-4</v>
      </c>
      <c r="CP701" s="33">
        <f t="shared" si="627"/>
        <v>6.6851716472804412E-4</v>
      </c>
      <c r="CQ701" s="33"/>
      <c r="CR701" s="33">
        <f t="shared" si="628"/>
        <v>4.8730084698545006E-4</v>
      </c>
      <c r="CS701" s="33">
        <f t="shared" si="629"/>
        <v>1.2465647375037303E-3</v>
      </c>
      <c r="CT701" s="33">
        <f t="shared" si="630"/>
        <v>1.4057680453907206E-3</v>
      </c>
      <c r="CU701" s="33">
        <f t="shared" si="631"/>
        <v>5.9072374651769621E-4</v>
      </c>
      <c r="CV701" s="33">
        <f t="shared" si="632"/>
        <v>5.220837602704087E-5</v>
      </c>
      <c r="CW701" s="33">
        <f t="shared" si="633"/>
        <v>1.1788038321141059E-3</v>
      </c>
      <c r="CX701" s="35">
        <f t="shared" si="634"/>
        <v>3.7323239106918926E-3</v>
      </c>
    </row>
    <row r="702" spans="1:102" x14ac:dyDescent="0.3">
      <c r="A702" s="21">
        <v>43195</v>
      </c>
      <c r="B702" s="22">
        <v>2662.84</v>
      </c>
      <c r="C702" s="23">
        <v>4670.04</v>
      </c>
      <c r="D702" s="23">
        <v>5217.6189999999997</v>
      </c>
      <c r="E702" s="23">
        <f t="shared" si="668"/>
        <v>4633.1380002411934</v>
      </c>
      <c r="F702" s="23">
        <f>VLOOKUP($A702,Data!S$7:T$800,2,0)</f>
        <v>257.27498700000001</v>
      </c>
      <c r="G702" s="23">
        <f>VLOOKUP($A702,Data!V$7:Y$800,4,0)</f>
        <v>25.375940428242416</v>
      </c>
      <c r="H702" s="23" t="e">
        <f>VLOOKUP($A702,Data!P$7:Q$800,2,0)</f>
        <v>#N/A</v>
      </c>
      <c r="I702" s="23">
        <f>VLOOKUP($A702,Data!K$7:N$800,4,0)</f>
        <v>48.346923125648516</v>
      </c>
      <c r="J702" s="23">
        <f>VLOOKUP($A702,Data!AA$7:AB$800,2,0)</f>
        <v>470.92230000000001</v>
      </c>
      <c r="K702" s="23">
        <f>VLOOKUP($A702,Data!AD$7:AE$800,2,0)</f>
        <v>47.572899999999997</v>
      </c>
      <c r="L702" s="23">
        <f>VLOOKUP($A702,Data!AL$7:AO$800,4,0)</f>
        <v>254.90680117517473</v>
      </c>
      <c r="M702" s="23">
        <f>VLOOKUP($A702,Data!AG$7:AJ$800,4,0)</f>
        <v>25.699005141648097</v>
      </c>
      <c r="N702" s="23">
        <f>VLOOKUP($A702,Data!AQ$7:AU$800,5,0)</f>
        <v>25.860670917527258</v>
      </c>
      <c r="O702" s="24">
        <f>VLOOKUP($A702,Data!AQ$7:AW$800,7,0)</f>
        <v>25.883299136754271</v>
      </c>
      <c r="P702" s="32">
        <f t="shared" si="635"/>
        <v>6.8628081173975897E-3</v>
      </c>
      <c r="Q702" s="33">
        <f t="shared" si="622"/>
        <v>6.9645991366484861E-3</v>
      </c>
      <c r="R702" s="33">
        <f t="shared" si="623"/>
        <v>7.008270307086617E-3</v>
      </c>
      <c r="S702" s="34">
        <f t="shared" si="636"/>
        <v>6.9864509786332629E-3</v>
      </c>
      <c r="T702" s="33">
        <f t="shared" si="637"/>
        <v>6.9808089468357259E-3</v>
      </c>
      <c r="U702" s="33">
        <f t="shared" si="669"/>
        <v>6.9806813525439271E-3</v>
      </c>
      <c r="V702" s="33" t="e">
        <f t="shared" si="670"/>
        <v>#N/A</v>
      </c>
      <c r="W702" s="33">
        <f t="shared" si="671"/>
        <v>6.9721115537848544E-3</v>
      </c>
      <c r="X702" s="33">
        <f t="shared" si="672"/>
        <v>7.005940390808485E-3</v>
      </c>
      <c r="Y702" s="33">
        <f t="shared" si="673"/>
        <v>7.0150185747699378E-3</v>
      </c>
      <c r="Z702" s="33">
        <f t="shared" si="674"/>
        <v>6.9752124702091578E-3</v>
      </c>
      <c r="AA702" s="33">
        <f t="shared" si="675"/>
        <v>6.9298946384699356E-3</v>
      </c>
      <c r="AB702" s="33">
        <f t="shared" si="676"/>
        <v>6.9740814014056518E-3</v>
      </c>
      <c r="AC702" s="35">
        <f t="shared" si="677"/>
        <v>9.2008994759553708E-3</v>
      </c>
      <c r="AD702" s="32">
        <f t="shared" si="638"/>
        <v>1.6209810187239881E-5</v>
      </c>
      <c r="AE702" s="33">
        <f t="shared" si="639"/>
        <v>1.608221589544101E-5</v>
      </c>
      <c r="AF702" s="33" t="e">
        <f t="shared" si="640"/>
        <v>#N/A</v>
      </c>
      <c r="AG702" s="33">
        <f t="shared" si="641"/>
        <v>7.512417136368299E-6</v>
      </c>
      <c r="AH702" s="33">
        <f t="shared" si="642"/>
        <v>4.1341254159998897E-5</v>
      </c>
      <c r="AI702" s="33">
        <f t="shared" si="643"/>
        <v>5.0419438121451776E-5</v>
      </c>
      <c r="AJ702" s="33">
        <f t="shared" si="644"/>
        <v>1.0613333560671734E-5</v>
      </c>
      <c r="AK702" s="33">
        <f t="shared" si="645"/>
        <v>-3.470449817855048E-5</v>
      </c>
      <c r="AL702" s="33">
        <f t="shared" si="646"/>
        <v>9.482264757165737E-6</v>
      </c>
      <c r="AM702" s="35">
        <f t="shared" si="647"/>
        <v>2.2363003393068848E-3</v>
      </c>
      <c r="AN702" s="52">
        <f t="shared" si="648"/>
        <v>-2.7461360250891076E-5</v>
      </c>
      <c r="AO702" s="34">
        <f t="shared" si="649"/>
        <v>-2.7588954542689947E-5</v>
      </c>
      <c r="AP702" s="34" t="e">
        <f t="shared" si="650"/>
        <v>#N/A</v>
      </c>
      <c r="AQ702" s="34">
        <f t="shared" si="651"/>
        <v>-3.6158753301762658E-5</v>
      </c>
      <c r="AR702" s="34">
        <f t="shared" si="652"/>
        <v>-2.3299162781320604E-6</v>
      </c>
      <c r="AS702" s="34">
        <f t="shared" si="653"/>
        <v>6.7482676833208188E-6</v>
      </c>
      <c r="AT702" s="34">
        <f t="shared" si="654"/>
        <v>-3.3057836877459224E-5</v>
      </c>
      <c r="AU702" s="34">
        <f t="shared" si="655"/>
        <v>-7.8375668616681438E-5</v>
      </c>
      <c r="AV702" s="34">
        <f t="shared" si="656"/>
        <v>-3.418890568096522E-5</v>
      </c>
      <c r="AW702" s="53">
        <f t="shared" si="657"/>
        <v>2.1926291688687538E-3</v>
      </c>
      <c r="AX702" s="52">
        <f t="shared" si="658"/>
        <v>-5.6420317975369727E-6</v>
      </c>
      <c r="AY702" s="34">
        <f t="shared" si="659"/>
        <v>-5.7696260893358442E-6</v>
      </c>
      <c r="AZ702" s="34" t="e">
        <f t="shared" si="660"/>
        <v>#N/A</v>
      </c>
      <c r="BA702" s="34">
        <f t="shared" si="661"/>
        <v>-1.4339424848408555E-5</v>
      </c>
      <c r="BB702" s="34">
        <f t="shared" si="662"/>
        <v>1.9489412175222043E-5</v>
      </c>
      <c r="BC702" s="34">
        <f t="shared" si="663"/>
        <v>2.8567596136674922E-5</v>
      </c>
      <c r="BD702" s="34">
        <f t="shared" si="664"/>
        <v>-1.123850842410512E-5</v>
      </c>
      <c r="BE702" s="34">
        <f t="shared" si="665"/>
        <v>-5.6556340163327334E-5</v>
      </c>
      <c r="BF702" s="34">
        <f t="shared" si="666"/>
        <v>-1.2369577227611117E-5</v>
      </c>
      <c r="BG702" s="53">
        <f t="shared" si="667"/>
        <v>2.2144484973221079E-3</v>
      </c>
      <c r="BH702" s="32">
        <v>1.6209810187239881E-5</v>
      </c>
      <c r="BI702" s="33">
        <v>1.608221589544101E-5</v>
      </c>
      <c r="BJ702" s="33"/>
      <c r="BK702" s="33">
        <v>7.512417136368299E-6</v>
      </c>
      <c r="BL702" s="33">
        <v>4.1341254159998897E-5</v>
      </c>
      <c r="BM702" s="33">
        <v>5.0419438121451776E-5</v>
      </c>
      <c r="BN702" s="33">
        <v>1.0613333560671734E-5</v>
      </c>
      <c r="BO702" s="33">
        <v>-3.470449817855048E-5</v>
      </c>
      <c r="BP702" s="33">
        <v>9.482264757165737E-6</v>
      </c>
      <c r="BQ702" s="35">
        <v>2.2363003393068848E-3</v>
      </c>
      <c r="BR702" s="32">
        <v>-2.7461360250891076E-5</v>
      </c>
      <c r="BS702" s="33">
        <v>-2.7588954542689947E-5</v>
      </c>
      <c r="BT702" s="33"/>
      <c r="BU702" s="33">
        <v>-3.6158753301762658E-5</v>
      </c>
      <c r="BV702" s="33">
        <v>-2.3299162781320604E-6</v>
      </c>
      <c r="BW702" s="33">
        <v>6.7482676833208188E-6</v>
      </c>
      <c r="BX702" s="33">
        <v>-3.3057836877459224E-5</v>
      </c>
      <c r="BY702" s="33">
        <v>-7.8375668616681438E-5</v>
      </c>
      <c r="BZ702" s="33">
        <v>-3.418890568096522E-5</v>
      </c>
      <c r="CA702" s="35">
        <v>2.1926291688687538E-3</v>
      </c>
      <c r="CB702" s="52">
        <v>-5.6420317975369727E-6</v>
      </c>
      <c r="CC702" s="34">
        <v>-5.7696260893358442E-6</v>
      </c>
      <c r="CD702" s="34"/>
      <c r="CE702" s="34">
        <v>-1.4339424848408555E-5</v>
      </c>
      <c r="CF702" s="34">
        <v>1.9489412175222043E-5</v>
      </c>
      <c r="CG702" s="34">
        <v>2.8567596136674922E-5</v>
      </c>
      <c r="CH702" s="34">
        <v>-1.123850842410512E-5</v>
      </c>
      <c r="CI702" s="34">
        <v>-5.6556340163327334E-5</v>
      </c>
      <c r="CJ702" s="34">
        <v>-1.2369577227611117E-5</v>
      </c>
      <c r="CK702" s="53">
        <v>2.2144484973221079E-3</v>
      </c>
      <c r="CL702" s="33">
        <v>0</v>
      </c>
      <c r="CM702" s="33">
        <f t="shared" si="680"/>
        <v>1.4909620665282119E-3</v>
      </c>
      <c r="CN702" s="33">
        <f t="shared" si="625"/>
        <v>7.4460078698201926E-4</v>
      </c>
      <c r="CO702" s="33">
        <f t="shared" si="626"/>
        <v>6.0478256120033436E-4</v>
      </c>
      <c r="CP702" s="33">
        <f t="shared" si="627"/>
        <v>6.6393369490036491E-4</v>
      </c>
      <c r="CQ702" s="33"/>
      <c r="CR702" s="33">
        <f t="shared" si="628"/>
        <v>5.4137705417200976E-4</v>
      </c>
      <c r="CS702" s="33">
        <f t="shared" si="629"/>
        <v>1.2456241780507415E-3</v>
      </c>
      <c r="CT702" s="33">
        <f t="shared" si="630"/>
        <v>1.3861273773287941E-3</v>
      </c>
      <c r="CU702" s="33">
        <f t="shared" si="631"/>
        <v>5.6934772447991833E-4</v>
      </c>
      <c r="CV702" s="33">
        <f t="shared" si="632"/>
        <v>-2.948332778140994E-6</v>
      </c>
      <c r="CW702" s="33">
        <f t="shared" si="633"/>
        <v>1.1718883566602667E-3</v>
      </c>
      <c r="CX702" s="35">
        <f t="shared" si="634"/>
        <v>2.6574624699147176E-3</v>
      </c>
    </row>
    <row r="703" spans="1:102" x14ac:dyDescent="0.3">
      <c r="A703" s="21">
        <v>43194</v>
      </c>
      <c r="B703" s="22">
        <v>2644.69</v>
      </c>
      <c r="C703" s="23">
        <v>4637.74</v>
      </c>
      <c r="D703" s="23">
        <v>5181.3069999999998</v>
      </c>
      <c r="E703" s="23">
        <f t="shared" si="668"/>
        <v>4600.9933855003792</v>
      </c>
      <c r="F703" s="23">
        <f>VLOOKUP($A703,Data!S$7:T$800,2,0)</f>
        <v>255.49144999999999</v>
      </c>
      <c r="G703" s="23">
        <f>VLOOKUP($A703,Data!V$7:Y$800,4,0)</f>
        <v>25.200027069196871</v>
      </c>
      <c r="H703" s="23" t="e">
        <f>VLOOKUP($A703,Data!P$7:Q$800,2,0)</f>
        <v>#N/A</v>
      </c>
      <c r="I703" s="23">
        <f>VLOOKUP($A703,Data!K$7:N$800,4,0)</f>
        <v>48.012176872553027</v>
      </c>
      <c r="J703" s="23">
        <f>VLOOKUP($A703,Data!AA$7:AB$800,2,0)</f>
        <v>467.64600000000002</v>
      </c>
      <c r="K703" s="23">
        <f>VLOOKUP($A703,Data!AD$7:AE$800,2,0)</f>
        <v>47.241500000000002</v>
      </c>
      <c r="L703" s="23">
        <f>VLOOKUP($A703,Data!AL$7:AO$800,4,0)</f>
        <v>253.14108829934679</v>
      </c>
      <c r="M703" s="23">
        <f>VLOOKUP($A703,Data!AG$7:AJ$800,4,0)</f>
        <v>25.522139404625701</v>
      </c>
      <c r="N703" s="23">
        <f>VLOOKUP($A703,Data!AQ$7:AU$800,5,0)</f>
        <v>25.681565588596847</v>
      </c>
      <c r="O703" s="24">
        <f>VLOOKUP($A703,Data!AQ$7:AW$800,7,0)</f>
        <v>25.647320717009482</v>
      </c>
      <c r="P703" s="32">
        <f t="shared" si="635"/>
        <v>1.1566486259060316E-2</v>
      </c>
      <c r="Q703" s="33">
        <f t="shared" si="622"/>
        <v>1.1617457159808886E-2</v>
      </c>
      <c r="R703" s="33">
        <f t="shared" si="623"/>
        <v>1.1638720525638302E-2</v>
      </c>
      <c r="S703" s="34">
        <f t="shared" si="636"/>
        <v>1.1627885385651604E-2</v>
      </c>
      <c r="T703" s="33">
        <f t="shared" si="637"/>
        <v>1.1630513279775601E-2</v>
      </c>
      <c r="U703" s="33">
        <f t="shared" si="669"/>
        <v>1.1628990466159062E-2</v>
      </c>
      <c r="V703" s="33" t="e">
        <f t="shared" si="670"/>
        <v>#N/A</v>
      </c>
      <c r="W703" s="33">
        <f t="shared" si="671"/>
        <v>1.1688835147118271E-2</v>
      </c>
      <c r="X703" s="33">
        <f t="shared" si="672"/>
        <v>1.1635694680479203E-2</v>
      </c>
      <c r="Y703" s="33">
        <f t="shared" si="673"/>
        <v>1.1629948777688304E-2</v>
      </c>
      <c r="Z703" s="33">
        <f t="shared" si="674"/>
        <v>1.1629818329722097E-2</v>
      </c>
      <c r="AA703" s="33">
        <f t="shared" si="675"/>
        <v>1.163464470875275E-2</v>
      </c>
      <c r="AB703" s="33">
        <f t="shared" si="676"/>
        <v>1.1628205351396304E-2</v>
      </c>
      <c r="AC703" s="35">
        <f t="shared" si="677"/>
        <v>1.0600371113292928E-2</v>
      </c>
      <c r="AD703" s="32">
        <f t="shared" si="638"/>
        <v>1.3056119966714519E-5</v>
      </c>
      <c r="AE703" s="33">
        <f t="shared" si="639"/>
        <v>1.1533306350175465E-5</v>
      </c>
      <c r="AF703" s="33" t="e">
        <f t="shared" si="640"/>
        <v>#N/A</v>
      </c>
      <c r="AG703" s="33">
        <f t="shared" si="641"/>
        <v>7.1377987309384494E-5</v>
      </c>
      <c r="AH703" s="33">
        <f t="shared" si="642"/>
        <v>1.8237520670316698E-5</v>
      </c>
      <c r="AI703" s="33">
        <f t="shared" si="643"/>
        <v>1.249161787941766E-5</v>
      </c>
      <c r="AJ703" s="33">
        <f t="shared" si="644"/>
        <v>1.2361169913210901E-5</v>
      </c>
      <c r="AK703" s="33">
        <f t="shared" si="645"/>
        <v>1.7187548943864428E-5</v>
      </c>
      <c r="AL703" s="33">
        <f t="shared" si="646"/>
        <v>1.0748191587417466E-5</v>
      </c>
      <c r="AM703" s="35">
        <f t="shared" si="647"/>
        <v>-1.0170860465159581E-3</v>
      </c>
      <c r="AN703" s="52">
        <f t="shared" si="648"/>
        <v>-8.2072458627013845E-6</v>
      </c>
      <c r="AO703" s="34">
        <f t="shared" si="649"/>
        <v>-9.7300594792404382E-6</v>
      </c>
      <c r="AP703" s="34" t="e">
        <f t="shared" si="650"/>
        <v>#N/A</v>
      </c>
      <c r="AQ703" s="34">
        <f t="shared" si="651"/>
        <v>5.0114621479968591E-5</v>
      </c>
      <c r="AR703" s="34">
        <f t="shared" si="652"/>
        <v>-3.0258451590992053E-6</v>
      </c>
      <c r="AS703" s="34">
        <f t="shared" si="653"/>
        <v>-8.7717479499982431E-6</v>
      </c>
      <c r="AT703" s="34">
        <f t="shared" si="654"/>
        <v>-8.9021959162050024E-6</v>
      </c>
      <c r="AU703" s="34">
        <f t="shared" si="655"/>
        <v>-4.0758168855514754E-6</v>
      </c>
      <c r="AV703" s="34">
        <f t="shared" si="656"/>
        <v>-1.0515174241998437E-5</v>
      </c>
      <c r="AW703" s="53">
        <f t="shared" si="657"/>
        <v>-1.038349412345374E-3</v>
      </c>
      <c r="AX703" s="52">
        <f t="shared" si="658"/>
        <v>2.6278941240853726E-6</v>
      </c>
      <c r="AY703" s="34">
        <f t="shared" si="659"/>
        <v>1.1050805075463188E-6</v>
      </c>
      <c r="AZ703" s="34" t="e">
        <f t="shared" si="660"/>
        <v>#N/A</v>
      </c>
      <c r="BA703" s="34">
        <f t="shared" si="661"/>
        <v>6.0949761466755348E-5</v>
      </c>
      <c r="BB703" s="34">
        <f t="shared" si="662"/>
        <v>7.8092948276875518E-6</v>
      </c>
      <c r="BC703" s="34">
        <f t="shared" si="663"/>
        <v>2.0633920367885139E-6</v>
      </c>
      <c r="BD703" s="34">
        <f t="shared" si="664"/>
        <v>1.9329440705817547E-6</v>
      </c>
      <c r="BE703" s="34">
        <f t="shared" si="665"/>
        <v>6.7593231012352817E-6</v>
      </c>
      <c r="BF703" s="34">
        <f t="shared" si="666"/>
        <v>3.1996574478831974E-7</v>
      </c>
      <c r="BG703" s="53">
        <f t="shared" si="667"/>
        <v>-1.0275142723585873E-3</v>
      </c>
      <c r="BH703" s="32">
        <v>1.3056119966714519E-5</v>
      </c>
      <c r="BI703" s="33">
        <v>1.1533306350175465E-5</v>
      </c>
      <c r="BJ703" s="33"/>
      <c r="BK703" s="33">
        <v>7.1377987309384494E-5</v>
      </c>
      <c r="BL703" s="33">
        <v>1.8237520670316698E-5</v>
      </c>
      <c r="BM703" s="33">
        <v>1.249161787941766E-5</v>
      </c>
      <c r="BN703" s="33">
        <v>1.2361169913210901E-5</v>
      </c>
      <c r="BO703" s="33">
        <v>1.7187548943864428E-5</v>
      </c>
      <c r="BP703" s="33">
        <v>1.0748191587417466E-5</v>
      </c>
      <c r="BQ703" s="35">
        <v>-1.0170860465159581E-3</v>
      </c>
      <c r="BR703" s="32">
        <v>-8.2072458627013845E-6</v>
      </c>
      <c r="BS703" s="33">
        <v>-9.7300594792404382E-6</v>
      </c>
      <c r="BT703" s="33"/>
      <c r="BU703" s="33">
        <v>5.0114621479968591E-5</v>
      </c>
      <c r="BV703" s="33">
        <v>-3.0258451590992053E-6</v>
      </c>
      <c r="BW703" s="33">
        <v>-8.7717479499982431E-6</v>
      </c>
      <c r="BX703" s="33">
        <v>-8.9021959162050024E-6</v>
      </c>
      <c r="BY703" s="33">
        <v>-4.0758168855514754E-6</v>
      </c>
      <c r="BZ703" s="33">
        <v>-1.0515174241998437E-5</v>
      </c>
      <c r="CA703" s="35">
        <v>-1.038349412345374E-3</v>
      </c>
      <c r="CB703" s="52">
        <v>2.6278941240853726E-6</v>
      </c>
      <c r="CC703" s="34">
        <v>1.1050805075463188E-6</v>
      </c>
      <c r="CD703" s="34"/>
      <c r="CE703" s="34">
        <v>6.0949761466755348E-5</v>
      </c>
      <c r="CF703" s="34">
        <v>7.8092948276875518E-6</v>
      </c>
      <c r="CG703" s="34">
        <v>2.0633920367885139E-6</v>
      </c>
      <c r="CH703" s="34">
        <v>1.9329440705817547E-6</v>
      </c>
      <c r="CI703" s="34">
        <v>6.7593231012352817E-6</v>
      </c>
      <c r="CJ703" s="34">
        <v>3.1996574478831974E-7</v>
      </c>
      <c r="CK703" s="53">
        <v>-1.0275142723585873E-3</v>
      </c>
      <c r="CL703" s="33">
        <v>0</v>
      </c>
      <c r="CM703" s="33">
        <f t="shared" si="680"/>
        <v>1.447530166526656E-3</v>
      </c>
      <c r="CN703" s="33">
        <f t="shared" si="625"/>
        <v>7.2288439460921339E-4</v>
      </c>
      <c r="CO703" s="33">
        <f t="shared" si="626"/>
        <v>5.8867538869655789E-4</v>
      </c>
      <c r="CP703" s="33">
        <f t="shared" si="627"/>
        <v>6.4795236207215723E-4</v>
      </c>
      <c r="CQ703" s="33"/>
      <c r="CR703" s="33">
        <f t="shared" si="628"/>
        <v>5.3391261290269831E-4</v>
      </c>
      <c r="CS703" s="33">
        <f t="shared" si="629"/>
        <v>1.2045194058092346E-3</v>
      </c>
      <c r="CT703" s="33">
        <f t="shared" si="630"/>
        <v>1.3359897677067689E-3</v>
      </c>
      <c r="CU703" s="33">
        <f t="shared" si="631"/>
        <v>5.5880190755597248E-4</v>
      </c>
      <c r="CV703" s="33">
        <f t="shared" si="632"/>
        <v>3.1517220427712545E-5</v>
      </c>
      <c r="CW703" s="33">
        <f t="shared" si="633"/>
        <v>1.1624607287914479E-3</v>
      </c>
      <c r="CX703" s="35">
        <f t="shared" si="634"/>
        <v>4.3566181090404221E-4</v>
      </c>
    </row>
    <row r="704" spans="1:102" x14ac:dyDescent="0.3">
      <c r="A704" s="21">
        <v>43193</v>
      </c>
      <c r="B704" s="22">
        <v>2614.4499999999998</v>
      </c>
      <c r="C704" s="23">
        <v>4584.4799999999996</v>
      </c>
      <c r="D704" s="23">
        <v>5121.6970000000001</v>
      </c>
      <c r="E704" s="23">
        <f t="shared" si="668"/>
        <v>4548.1085011277582</v>
      </c>
      <c r="F704" s="23">
        <f>VLOOKUP($A704,Data!S$7:T$800,2,0)</f>
        <v>252.55411599999999</v>
      </c>
      <c r="G704" s="23">
        <f>VLOOKUP($A704,Data!V$7:Y$800,4,0)</f>
        <v>24.910344905778835</v>
      </c>
      <c r="H704" s="23" t="e">
        <f>VLOOKUP($A704,Data!P$7:Q$800,2,0)</f>
        <v>#N/A</v>
      </c>
      <c r="I704" s="23">
        <f>VLOOKUP($A704,Data!K$7:N$800,4,0)</f>
        <v>47.457454510280499</v>
      </c>
      <c r="J704" s="23">
        <f>VLOOKUP($A704,Data!AA$7:AB$800,2,0)</f>
        <v>462.2672</v>
      </c>
      <c r="K704" s="23">
        <f>VLOOKUP($A704,Data!AD$7:AE$800,2,0)</f>
        <v>46.698399999999999</v>
      </c>
      <c r="L704" s="23">
        <f>VLOOKUP($A704,Data!AL$7:AO$800,4,0)</f>
        <v>250.23094783554524</v>
      </c>
      <c r="M704" s="23">
        <f>VLOOKUP($A704,Data!AG$7:AJ$800,4,0)</f>
        <v>25.228613450633127</v>
      </c>
      <c r="N704" s="23">
        <f>VLOOKUP($A704,Data!AQ$7:AU$800,5,0)</f>
        <v>25.386367691948813</v>
      </c>
      <c r="O704" s="24">
        <f>VLOOKUP($A704,Data!AQ$7:AW$800,7,0)</f>
        <v>25.378301304952021</v>
      </c>
      <c r="P704" s="32">
        <f t="shared" si="635"/>
        <v>1.261483879963432E-2</v>
      </c>
      <c r="Q704" s="33">
        <f t="shared" si="622"/>
        <v>1.2643464892517331E-2</v>
      </c>
      <c r="R704" s="33">
        <f t="shared" si="623"/>
        <v>1.2655582421141398E-2</v>
      </c>
      <c r="S704" s="34">
        <f t="shared" si="636"/>
        <v>1.2649470877915337E-2</v>
      </c>
      <c r="T704" s="33">
        <f t="shared" si="637"/>
        <v>-9.9725829791843523E-3</v>
      </c>
      <c r="U704" s="33">
        <f t="shared" si="669"/>
        <v>-9.9697766359184703E-3</v>
      </c>
      <c r="V704" s="33" t="e">
        <f t="shared" si="670"/>
        <v>#N/A</v>
      </c>
      <c r="W704" s="33">
        <f t="shared" si="671"/>
        <v>1.2653061224489726E-2</v>
      </c>
      <c r="X704" s="33">
        <f t="shared" si="672"/>
        <v>-9.9655123154851477E-3</v>
      </c>
      <c r="Y704" s="33">
        <f t="shared" si="673"/>
        <v>-9.9642981318001089E-3</v>
      </c>
      <c r="Z704" s="33">
        <f t="shared" si="674"/>
        <v>-9.9577671984465432E-3</v>
      </c>
      <c r="AA704" s="33">
        <f t="shared" si="675"/>
        <v>-9.9562949599558692E-3</v>
      </c>
      <c r="AB704" s="33">
        <f t="shared" si="676"/>
        <v>1.2655579872028921E-2</v>
      </c>
      <c r="AC704" s="35">
        <f t="shared" si="677"/>
        <v>1.2950990162388543E-2</v>
      </c>
      <c r="AD704" s="32">
        <f t="shared" si="638"/>
        <v>-4.1984794174609874E-6</v>
      </c>
      <c r="AE704" s="33">
        <f t="shared" si="639"/>
        <v>-1.3921361515789599E-6</v>
      </c>
      <c r="AF704" s="33" t="e">
        <f t="shared" si="640"/>
        <v>#N/A</v>
      </c>
      <c r="AG704" s="33">
        <f t="shared" si="641"/>
        <v>9.5963319723946228E-6</v>
      </c>
      <c r="AH704" s="33">
        <f t="shared" si="642"/>
        <v>2.8721842817436283E-6</v>
      </c>
      <c r="AI704" s="33">
        <f t="shared" si="643"/>
        <v>4.0863679667824115E-6</v>
      </c>
      <c r="AJ704" s="33">
        <f t="shared" si="644"/>
        <v>1.0617301320348105E-5</v>
      </c>
      <c r="AK704" s="33">
        <f t="shared" si="645"/>
        <v>1.2089539811022121E-5</v>
      </c>
      <c r="AL704" s="33">
        <f t="shared" si="646"/>
        <v>1.2114979511590462E-5</v>
      </c>
      <c r="AM704" s="35">
        <f t="shared" si="647"/>
        <v>3.0752526987121165E-4</v>
      </c>
      <c r="AN704" s="52">
        <f t="shared" si="648"/>
        <v>-1.8572002207117855E-5</v>
      </c>
      <c r="AO704" s="34">
        <f t="shared" si="649"/>
        <v>-1.5765658941235827E-5</v>
      </c>
      <c r="AP704" s="34" t="e">
        <f t="shared" si="650"/>
        <v>#N/A</v>
      </c>
      <c r="AQ704" s="34">
        <f t="shared" si="651"/>
        <v>-2.5211966516724971E-6</v>
      </c>
      <c r="AR704" s="34">
        <f t="shared" si="652"/>
        <v>-1.1501338507913239E-5</v>
      </c>
      <c r="AS704" s="34">
        <f t="shared" si="653"/>
        <v>-1.0287154822874456E-5</v>
      </c>
      <c r="AT704" s="34">
        <f t="shared" si="654"/>
        <v>-3.7562214693087626E-6</v>
      </c>
      <c r="AU704" s="34">
        <f t="shared" si="655"/>
        <v>-2.2839829786347465E-6</v>
      </c>
      <c r="AV704" s="34">
        <f t="shared" si="656"/>
        <v>-2.5491124766574558E-9</v>
      </c>
      <c r="AW704" s="53">
        <f t="shared" si="657"/>
        <v>2.9540774124714453E-4</v>
      </c>
      <c r="AX704" s="52">
        <f t="shared" si="658"/>
        <v>-1.1031761285362762E-5</v>
      </c>
      <c r="AY704" s="34">
        <f t="shared" si="659"/>
        <v>-8.2254180194807347E-6</v>
      </c>
      <c r="AZ704" s="34" t="e">
        <f t="shared" si="660"/>
        <v>#N/A</v>
      </c>
      <c r="BA704" s="34">
        <f t="shared" si="661"/>
        <v>3.5903465744890894E-6</v>
      </c>
      <c r="BB704" s="34">
        <f t="shared" si="662"/>
        <v>-3.9610975861581466E-6</v>
      </c>
      <c r="BC704" s="34">
        <f t="shared" si="663"/>
        <v>-2.7469139011193633E-6</v>
      </c>
      <c r="BD704" s="34">
        <f t="shared" si="664"/>
        <v>3.78401945244633E-6</v>
      </c>
      <c r="BE704" s="34">
        <f t="shared" si="665"/>
        <v>5.256257943120346E-6</v>
      </c>
      <c r="BF704" s="34">
        <f t="shared" si="666"/>
        <v>6.1089941136849291E-6</v>
      </c>
      <c r="BG704" s="53">
        <f t="shared" si="667"/>
        <v>3.0151928447330612E-4</v>
      </c>
      <c r="BH704" s="32">
        <v>-4.1984794174609874E-6</v>
      </c>
      <c r="BI704" s="33">
        <v>-1.3921361515789599E-6</v>
      </c>
      <c r="BJ704" s="33"/>
      <c r="BK704" s="33">
        <v>9.5963319723946228E-6</v>
      </c>
      <c r="BL704" s="33">
        <v>2.8721842817436283E-6</v>
      </c>
      <c r="BM704" s="33">
        <v>4.0863679667824115E-6</v>
      </c>
      <c r="BN704" s="33">
        <v>1.0617301320348105E-5</v>
      </c>
      <c r="BO704" s="33">
        <v>1.2089539811022121E-5</v>
      </c>
      <c r="BP704" s="33">
        <v>1.2114979511590462E-5</v>
      </c>
      <c r="BQ704" s="35">
        <v>3.0752526987121165E-4</v>
      </c>
      <c r="BR704" s="32">
        <v>-1.8572002207117855E-5</v>
      </c>
      <c r="BS704" s="33">
        <v>-1.5765658941235827E-5</v>
      </c>
      <c r="BT704" s="33"/>
      <c r="BU704" s="33">
        <v>-2.5211966516724971E-6</v>
      </c>
      <c r="BV704" s="33">
        <v>-1.1501338507913239E-5</v>
      </c>
      <c r="BW704" s="33">
        <v>-1.0287154822874456E-5</v>
      </c>
      <c r="BX704" s="33">
        <v>-3.7562214693087626E-6</v>
      </c>
      <c r="BY704" s="33">
        <v>-2.2839829786347465E-6</v>
      </c>
      <c r="BZ704" s="33">
        <v>-2.5491124766574558E-9</v>
      </c>
      <c r="CA704" s="35">
        <v>2.9540774124714453E-4</v>
      </c>
      <c r="CB704" s="52">
        <v>-1.1031761285362762E-5</v>
      </c>
      <c r="CC704" s="34">
        <v>-8.2254180194807347E-6</v>
      </c>
      <c r="CD704" s="34"/>
      <c r="CE704" s="34">
        <v>3.5903465744890894E-6</v>
      </c>
      <c r="CF704" s="34">
        <v>-3.9610975861581466E-6</v>
      </c>
      <c r="CG704" s="34">
        <v>-2.7469139011193633E-6</v>
      </c>
      <c r="CH704" s="34">
        <v>3.78401945244633E-6</v>
      </c>
      <c r="CI704" s="34">
        <v>5.256257943120346E-6</v>
      </c>
      <c r="CJ704" s="34">
        <v>6.1089941136849291E-6</v>
      </c>
      <c r="CK704" s="53">
        <v>3.0151928447330612E-4</v>
      </c>
      <c r="CL704" s="33">
        <v>0</v>
      </c>
      <c r="CM704" s="33">
        <f t="shared" si="680"/>
        <v>1.4264810066231259E-3</v>
      </c>
      <c r="CN704" s="33">
        <f t="shared" si="625"/>
        <v>7.1256858145773982E-4</v>
      </c>
      <c r="CO704" s="33">
        <f t="shared" si="626"/>
        <v>5.7576177487028701E-4</v>
      </c>
      <c r="CP704" s="33">
        <f t="shared" si="627"/>
        <v>6.3654424754400196E-4</v>
      </c>
      <c r="CQ704" s="33"/>
      <c r="CR704" s="33">
        <f t="shared" si="628"/>
        <v>4.6332164220497241E-4</v>
      </c>
      <c r="CS704" s="33">
        <f t="shared" si="629"/>
        <v>1.1864699358132835E-3</v>
      </c>
      <c r="CT704" s="33">
        <f t="shared" si="630"/>
        <v>1.3236252597477183E-3</v>
      </c>
      <c r="CU704" s="33">
        <f t="shared" si="631"/>
        <v>5.4657601510532672E-4</v>
      </c>
      <c r="CV704" s="33">
        <f t="shared" si="632"/>
        <v>1.4526807201376002E-5</v>
      </c>
      <c r="CW704" s="33">
        <f t="shared" si="633"/>
        <v>1.1518237320360392E-3</v>
      </c>
      <c r="CX704" s="35">
        <f t="shared" si="634"/>
        <v>1.4425179146115852E-3</v>
      </c>
    </row>
    <row r="705" spans="1:102" x14ac:dyDescent="0.3">
      <c r="A705" s="21">
        <v>43192</v>
      </c>
      <c r="B705" s="22">
        <v>2581.88</v>
      </c>
      <c r="C705" s="23">
        <v>4527.24</v>
      </c>
      <c r="D705" s="23">
        <v>5057.6890000000003</v>
      </c>
      <c r="E705" s="23">
        <f t="shared" si="668"/>
        <v>4491.2959833818713</v>
      </c>
      <c r="F705" s="23" t="e">
        <f>VLOOKUP($A705,Data!S$7:T$800,2,0)</f>
        <v>#N/A</v>
      </c>
      <c r="G705" s="23" t="e">
        <f>VLOOKUP($A705,Data!V$7:Y$800,4,0)</f>
        <v>#N/A</v>
      </c>
      <c r="H705" s="23" t="e">
        <f>VLOOKUP($A705,Data!P$7:Q$800,2,0)</f>
        <v>#N/A</v>
      </c>
      <c r="I705" s="23">
        <f>VLOOKUP($A705,Data!K$7:N$800,4,0)</f>
        <v>46.86447543336849</v>
      </c>
      <c r="J705" s="23" t="e">
        <f>VLOOKUP($A705,Data!AA$7:AB$800,2,0)</f>
        <v>#N/A</v>
      </c>
      <c r="K705" s="23" t="e">
        <f>VLOOKUP($A705,Data!AD$7:AE$800,2,0)</f>
        <v>#N/A</v>
      </c>
      <c r="L705" s="23" t="e">
        <f>VLOOKUP($A705,Data!AL$7:AO$800,4,0)</f>
        <v>#N/A</v>
      </c>
      <c r="M705" s="23" t="e">
        <f>VLOOKUP($A705,Data!AG$7:AJ$800,4,0)</f>
        <v>#N/A</v>
      </c>
      <c r="N705" s="23">
        <f>VLOOKUP($A705,Data!AQ$7:AU$800,5,0)</f>
        <v>25.069103648406234</v>
      </c>
      <c r="O705" s="24">
        <f>VLOOKUP($A705,Data!AQ$7:AW$800,7,0)</f>
        <v>25.053829406774721</v>
      </c>
      <c r="P705" s="32">
        <f t="shared" si="635"/>
        <v>-2.233733580221664E-2</v>
      </c>
      <c r="Q705" s="33">
        <f t="shared" si="622"/>
        <v>-2.232952680407041E-2</v>
      </c>
      <c r="R705" s="33">
        <f t="shared" si="623"/>
        <v>-2.2327031806867237E-2</v>
      </c>
      <c r="S705" s="34">
        <f t="shared" si="636"/>
        <v>-2.2328577406169649E-2</v>
      </c>
      <c r="T705" s="33" t="e">
        <f t="shared" si="637"/>
        <v>#N/A</v>
      </c>
      <c r="U705" s="33" t="e">
        <f t="shared" si="669"/>
        <v>#N/A</v>
      </c>
      <c r="V705" s="33" t="e">
        <f t="shared" si="670"/>
        <v>#N/A</v>
      </c>
      <c r="W705" s="33">
        <f t="shared" si="671"/>
        <v>-2.2346368715083886E-2</v>
      </c>
      <c r="X705" s="33" t="e">
        <f t="shared" si="672"/>
        <v>#N/A</v>
      </c>
      <c r="Y705" s="33" t="e">
        <f t="shared" si="673"/>
        <v>#N/A</v>
      </c>
      <c r="Z705" s="33" t="e">
        <f t="shared" si="674"/>
        <v>#N/A</v>
      </c>
      <c r="AA705" s="33" t="e">
        <f t="shared" si="675"/>
        <v>#N/A</v>
      </c>
      <c r="AB705" s="33">
        <f t="shared" si="676"/>
        <v>-2.229628717655685E-2</v>
      </c>
      <c r="AC705" s="35">
        <f t="shared" si="677"/>
        <v>-2.3185862120538969E-2</v>
      </c>
      <c r="AD705" s="32" t="e">
        <f t="shared" si="638"/>
        <v>#N/A</v>
      </c>
      <c r="AE705" s="33" t="e">
        <f t="shared" si="639"/>
        <v>#N/A</v>
      </c>
      <c r="AF705" s="33" t="e">
        <f t="shared" si="640"/>
        <v>#N/A</v>
      </c>
      <c r="AG705" s="33">
        <f t="shared" si="641"/>
        <v>-1.684191101347654E-5</v>
      </c>
      <c r="AH705" s="33" t="e">
        <f t="shared" si="642"/>
        <v>#N/A</v>
      </c>
      <c r="AI705" s="33" t="e">
        <f t="shared" si="643"/>
        <v>#N/A</v>
      </c>
      <c r="AJ705" s="33" t="e">
        <f t="shared" si="644"/>
        <v>#N/A</v>
      </c>
      <c r="AK705" s="33" t="e">
        <f t="shared" si="645"/>
        <v>#N/A</v>
      </c>
      <c r="AL705" s="33">
        <f t="shared" si="646"/>
        <v>3.3239627513559356E-5</v>
      </c>
      <c r="AM705" s="35">
        <f t="shared" si="647"/>
        <v>-8.5633531646855943E-4</v>
      </c>
      <c r="AN705" s="52" t="e">
        <f t="shared" si="648"/>
        <v>#N/A</v>
      </c>
      <c r="AO705" s="34" t="e">
        <f t="shared" si="649"/>
        <v>#N/A</v>
      </c>
      <c r="AP705" s="34" t="e">
        <f t="shared" si="650"/>
        <v>#N/A</v>
      </c>
      <c r="AQ705" s="34">
        <f t="shared" si="651"/>
        <v>-1.9336908216649462E-5</v>
      </c>
      <c r="AR705" s="34" t="e">
        <f t="shared" si="652"/>
        <v>#N/A</v>
      </c>
      <c r="AS705" s="34" t="e">
        <f t="shared" si="653"/>
        <v>#N/A</v>
      </c>
      <c r="AT705" s="34" t="e">
        <f t="shared" si="654"/>
        <v>#N/A</v>
      </c>
      <c r="AU705" s="34" t="e">
        <f t="shared" si="655"/>
        <v>#N/A</v>
      </c>
      <c r="AV705" s="34">
        <f t="shared" si="656"/>
        <v>3.0744630310386434E-5</v>
      </c>
      <c r="AW705" s="53">
        <f t="shared" si="657"/>
        <v>-8.5883031367173235E-4</v>
      </c>
      <c r="AX705" s="52" t="e">
        <f t="shared" si="658"/>
        <v>#N/A</v>
      </c>
      <c r="AY705" s="34" t="e">
        <f t="shared" si="659"/>
        <v>#N/A</v>
      </c>
      <c r="AZ705" s="34" t="e">
        <f t="shared" si="660"/>
        <v>#N/A</v>
      </c>
      <c r="BA705" s="34">
        <f t="shared" si="661"/>
        <v>-1.7791308914216764E-5</v>
      </c>
      <c r="BB705" s="34" t="e">
        <f t="shared" si="662"/>
        <v>#N/A</v>
      </c>
      <c r="BC705" s="34" t="e">
        <f t="shared" si="663"/>
        <v>#N/A</v>
      </c>
      <c r="BD705" s="34" t="e">
        <f t="shared" si="664"/>
        <v>#N/A</v>
      </c>
      <c r="BE705" s="34" t="e">
        <f t="shared" si="665"/>
        <v>#N/A</v>
      </c>
      <c r="BF705" s="34">
        <f t="shared" si="666"/>
        <v>3.2290229612819132E-5</v>
      </c>
      <c r="BG705" s="53">
        <f t="shared" si="667"/>
        <v>-8.5728471436929965E-4</v>
      </c>
      <c r="BH705" s="32"/>
      <c r="BI705" s="33"/>
      <c r="BJ705" s="33"/>
      <c r="BK705" s="33">
        <v>-1.684191101347654E-5</v>
      </c>
      <c r="BL705" s="33"/>
      <c r="BM705" s="33"/>
      <c r="BN705" s="33"/>
      <c r="BO705" s="33"/>
      <c r="BP705" s="33">
        <v>3.3239627513559356E-5</v>
      </c>
      <c r="BQ705" s="35">
        <v>-8.5633531646855943E-4</v>
      </c>
      <c r="BR705" s="32"/>
      <c r="BS705" s="33"/>
      <c r="BT705" s="33"/>
      <c r="BU705" s="33">
        <v>-1.9336908216649462E-5</v>
      </c>
      <c r="BV705" s="33"/>
      <c r="BW705" s="33"/>
      <c r="BX705" s="33"/>
      <c r="BY705" s="33"/>
      <c r="BZ705" s="33">
        <v>3.0744630310386434E-5</v>
      </c>
      <c r="CA705" s="35">
        <v>-8.5883031367173235E-4</v>
      </c>
      <c r="CB705" s="52"/>
      <c r="CC705" s="34"/>
      <c r="CD705" s="34"/>
      <c r="CE705" s="34">
        <v>-1.7791308914216764E-5</v>
      </c>
      <c r="CF705" s="34"/>
      <c r="CG705" s="34"/>
      <c r="CH705" s="34"/>
      <c r="CI705" s="34"/>
      <c r="CJ705" s="34">
        <v>3.2290229612819132E-5</v>
      </c>
      <c r="CK705" s="53">
        <v>-8.5728471436929965E-4</v>
      </c>
      <c r="CL705" s="33">
        <v>0</v>
      </c>
      <c r="CM705" s="33">
        <f t="shared" si="680"/>
        <v>1.4144978464458724E-3</v>
      </c>
      <c r="CN705" s="33">
        <f t="shared" si="625"/>
        <v>7.0663339337206921E-4</v>
      </c>
      <c r="CO705" s="33" t="e">
        <f t="shared" si="626"/>
        <v>#N/A</v>
      </c>
      <c r="CP705" s="33" t="e">
        <f t="shared" si="627"/>
        <v>#N/A</v>
      </c>
      <c r="CQ705" s="33"/>
      <c r="CR705" s="33">
        <f t="shared" si="628"/>
        <v>4.5384082539956516E-4</v>
      </c>
      <c r="CS705" s="33" t="e">
        <f t="shared" si="629"/>
        <v>#N/A</v>
      </c>
      <c r="CT705" s="33" t="e">
        <f t="shared" si="630"/>
        <v>#N/A</v>
      </c>
      <c r="CU705" s="33" t="e">
        <f t="shared" si="631"/>
        <v>#N/A</v>
      </c>
      <c r="CV705" s="33" t="e">
        <f t="shared" si="632"/>
        <v>#N/A</v>
      </c>
      <c r="CW705" s="33">
        <f t="shared" si="633"/>
        <v>1.1398463785567969E-3</v>
      </c>
      <c r="CX705" s="35">
        <f t="shared" si="634"/>
        <v>1.1384865413535117E-3</v>
      </c>
    </row>
    <row r="706" spans="1:102" x14ac:dyDescent="0.3">
      <c r="A706" s="21">
        <v>43188</v>
      </c>
      <c r="B706" s="22">
        <v>2640.87</v>
      </c>
      <c r="C706" s="23">
        <v>4630.6400000000003</v>
      </c>
      <c r="D706" s="23">
        <v>5173.1909999999998</v>
      </c>
      <c r="E706" s="23">
        <f t="shared" si="668"/>
        <v>4593.8705781807048</v>
      </c>
      <c r="F706" s="23">
        <f>VLOOKUP($A706,Data!S$7:T$800,2,0)</f>
        <v>255.09810300000001</v>
      </c>
      <c r="G706" s="23">
        <f>VLOOKUP($A706,Data!V$7:Y$800,4,0)</f>
        <v>25.16119641391807</v>
      </c>
      <c r="H706" s="23" t="e">
        <f>VLOOKUP($A706,Data!P$7:Q$800,2,0)</f>
        <v>#N/A</v>
      </c>
      <c r="I706" s="23">
        <f>VLOOKUP($A706,Data!K$7:N$800,4,0)</f>
        <v>47.935663443274059</v>
      </c>
      <c r="J706" s="23">
        <f>VLOOKUP($A706,Data!AA$7:AB$800,2,0)</f>
        <v>466.9203</v>
      </c>
      <c r="K706" s="23">
        <f>VLOOKUP($A706,Data!AD$7:AE$800,2,0)</f>
        <v>47.168399999999998</v>
      </c>
      <c r="L706" s="23">
        <f>VLOOKUP($A706,Data!AL$7:AO$800,4,0)</f>
        <v>252.7477511009393</v>
      </c>
      <c r="M706" s="23">
        <f>VLOOKUP($A706,Data!AG$7:AJ$800,4,0)</f>
        <v>25.482322974431426</v>
      </c>
      <c r="N706" s="23">
        <f>VLOOKUP($A706,Data!AQ$7:AU$800,5,0)</f>
        <v>25.640798249615823</v>
      </c>
      <c r="O706" s="24">
        <f>VLOOKUP($A706,Data!AQ$7:AW$800,7,0)</f>
        <v>25.648512276003078</v>
      </c>
      <c r="P706" s="32">
        <f t="shared" si="635"/>
        <v>1.376967370441462E-2</v>
      </c>
      <c r="Q706" s="33">
        <f t="shared" si="622"/>
        <v>1.3801558805499603E-2</v>
      </c>
      <c r="R706" s="33">
        <f t="shared" si="623"/>
        <v>1.3817232728018158E-2</v>
      </c>
      <c r="S706" s="34">
        <f t="shared" si="636"/>
        <v>1.3810098874477627E-2</v>
      </c>
      <c r="T706" s="33">
        <f t="shared" si="637"/>
        <v>1.3804886278621531E-2</v>
      </c>
      <c r="U706" s="33">
        <f t="shared" si="669"/>
        <v>1.380445965314836E-2</v>
      </c>
      <c r="V706" s="33" t="e">
        <f t="shared" si="670"/>
        <v>#N/A</v>
      </c>
      <c r="W706" s="33">
        <f t="shared" si="671"/>
        <v>1.3754045307443397E-2</v>
      </c>
      <c r="X706" s="33">
        <f t="shared" si="672"/>
        <v>1.3814989956741464E-2</v>
      </c>
      <c r="Y706" s="33">
        <f t="shared" si="673"/>
        <v>1.3818228713286196E-2</v>
      </c>
      <c r="Z706" s="33">
        <f t="shared" si="674"/>
        <v>1.3781005632033771E-2</v>
      </c>
      <c r="AA706" s="33">
        <f t="shared" si="675"/>
        <v>1.3805242012626673E-2</v>
      </c>
      <c r="AB706" s="33">
        <f t="shared" si="676"/>
        <v>1.3811450236347333E-2</v>
      </c>
      <c r="AC706" s="35">
        <f t="shared" si="677"/>
        <v>1.7469301072318366E-2</v>
      </c>
      <c r="AD706" s="32">
        <f t="shared" si="638"/>
        <v>3.3274731219279374E-6</v>
      </c>
      <c r="AE706" s="33">
        <f t="shared" si="639"/>
        <v>2.9008476487568657E-6</v>
      </c>
      <c r="AF706" s="33" t="e">
        <f t="shared" si="640"/>
        <v>#N/A</v>
      </c>
      <c r="AG706" s="33">
        <f t="shared" si="641"/>
        <v>-4.7513498056206416E-5</v>
      </c>
      <c r="AH706" s="33">
        <f t="shared" si="642"/>
        <v>1.3431151241860562E-5</v>
      </c>
      <c r="AI706" s="33">
        <f t="shared" si="643"/>
        <v>1.666990778659283E-5</v>
      </c>
      <c r="AJ706" s="33">
        <f t="shared" si="644"/>
        <v>-2.055317346583152E-5</v>
      </c>
      <c r="AK706" s="33">
        <f t="shared" si="645"/>
        <v>3.6832071270698208E-6</v>
      </c>
      <c r="AL706" s="33">
        <f t="shared" si="646"/>
        <v>9.8914308477304758E-6</v>
      </c>
      <c r="AM706" s="35">
        <f t="shared" si="647"/>
        <v>3.6677422668187631E-3</v>
      </c>
      <c r="AN706" s="52">
        <f t="shared" si="648"/>
        <v>-1.2346449396627435E-5</v>
      </c>
      <c r="AO706" s="34">
        <f t="shared" si="649"/>
        <v>-1.2773074869798506E-5</v>
      </c>
      <c r="AP706" s="34" t="e">
        <f t="shared" si="650"/>
        <v>#N/A</v>
      </c>
      <c r="AQ706" s="34">
        <f t="shared" si="651"/>
        <v>-6.3187420574761788E-5</v>
      </c>
      <c r="AR706" s="34">
        <f t="shared" si="652"/>
        <v>-2.2427712766948105E-6</v>
      </c>
      <c r="AS706" s="34">
        <f t="shared" si="653"/>
        <v>9.9598526803745813E-7</v>
      </c>
      <c r="AT706" s="34">
        <f t="shared" si="654"/>
        <v>-3.6227095984386892E-5</v>
      </c>
      <c r="AU706" s="34">
        <f t="shared" si="655"/>
        <v>-1.1990715391485551E-5</v>
      </c>
      <c r="AV706" s="34">
        <f t="shared" si="656"/>
        <v>-5.7824916708248963E-6</v>
      </c>
      <c r="AW706" s="53">
        <f t="shared" si="657"/>
        <v>3.6520683443002078E-3</v>
      </c>
      <c r="AX706" s="52">
        <f t="shared" si="658"/>
        <v>-5.2125958560633734E-6</v>
      </c>
      <c r="AY706" s="34">
        <f t="shared" si="659"/>
        <v>-5.6392213292344451E-6</v>
      </c>
      <c r="AZ706" s="34" t="e">
        <f t="shared" si="660"/>
        <v>#N/A</v>
      </c>
      <c r="BA706" s="34">
        <f t="shared" si="661"/>
        <v>-5.6053567034197727E-5</v>
      </c>
      <c r="BB706" s="34">
        <f t="shared" si="662"/>
        <v>4.8910822638692508E-6</v>
      </c>
      <c r="BC706" s="34">
        <f t="shared" si="663"/>
        <v>8.1298388086015194E-6</v>
      </c>
      <c r="BD706" s="34">
        <f t="shared" si="664"/>
        <v>-2.9093242443822831E-5</v>
      </c>
      <c r="BE706" s="34">
        <f t="shared" si="665"/>
        <v>-4.85686185092149E-6</v>
      </c>
      <c r="BF706" s="34">
        <f t="shared" si="666"/>
        <v>1.3513618697391649E-6</v>
      </c>
      <c r="BG706" s="53">
        <f t="shared" si="667"/>
        <v>3.6592021978407718E-3</v>
      </c>
      <c r="BH706" s="32">
        <v>3.3274731219279374E-6</v>
      </c>
      <c r="BI706" s="33">
        <v>2.9008476487568657E-6</v>
      </c>
      <c r="BJ706" s="33"/>
      <c r="BK706" s="33">
        <v>-4.7513498056206416E-5</v>
      </c>
      <c r="BL706" s="33">
        <v>1.3431151241860562E-5</v>
      </c>
      <c r="BM706" s="33">
        <v>1.666990778659283E-5</v>
      </c>
      <c r="BN706" s="33">
        <v>-2.055317346583152E-5</v>
      </c>
      <c r="BO706" s="33">
        <v>3.6832071270698208E-6</v>
      </c>
      <c r="BP706" s="33">
        <v>9.8914308477304758E-6</v>
      </c>
      <c r="BQ706" s="35">
        <v>3.6677422668187631E-3</v>
      </c>
      <c r="BR706" s="32">
        <v>-1.2346449396627435E-5</v>
      </c>
      <c r="BS706" s="33">
        <v>-1.2773074869798506E-5</v>
      </c>
      <c r="BT706" s="33"/>
      <c r="BU706" s="33">
        <v>-6.3187420574761788E-5</v>
      </c>
      <c r="BV706" s="33">
        <v>-2.2427712766948105E-6</v>
      </c>
      <c r="BW706" s="33">
        <v>9.9598526803745813E-7</v>
      </c>
      <c r="BX706" s="33">
        <v>-3.6227095984386892E-5</v>
      </c>
      <c r="BY706" s="33">
        <v>-1.1990715391485551E-5</v>
      </c>
      <c r="BZ706" s="33">
        <v>-5.7824916708248963E-6</v>
      </c>
      <c r="CA706" s="35">
        <v>3.6520683443002078E-3</v>
      </c>
      <c r="CB706" s="52">
        <v>-5.2125958560633734E-6</v>
      </c>
      <c r="CC706" s="34">
        <v>-5.6392213292344451E-6</v>
      </c>
      <c r="CD706" s="34"/>
      <c r="CE706" s="34">
        <v>-5.6053567034197727E-5</v>
      </c>
      <c r="CF706" s="34">
        <v>4.8910822638692508E-6</v>
      </c>
      <c r="CG706" s="34">
        <v>8.1298388086015194E-6</v>
      </c>
      <c r="CH706" s="34">
        <v>-2.9093242443822831E-5</v>
      </c>
      <c r="CI706" s="34">
        <v>-4.85686185092149E-6</v>
      </c>
      <c r="CJ706" s="34">
        <v>1.3513618697391649E-6</v>
      </c>
      <c r="CK706" s="53">
        <v>3.6592021978407718E-3</v>
      </c>
      <c r="CL706" s="33">
        <v>0</v>
      </c>
      <c r="CM706" s="33">
        <f t="shared" si="680"/>
        <v>1.4119422614471411E-3</v>
      </c>
      <c r="CN706" s="33">
        <f t="shared" si="625"/>
        <v>7.0566162642160535E-4</v>
      </c>
      <c r="CO706" s="33">
        <f t="shared" si="626"/>
        <v>5.8000498740073958E-4</v>
      </c>
      <c r="CP706" s="33">
        <f t="shared" si="627"/>
        <v>6.3795129782873161E-4</v>
      </c>
      <c r="CQ706" s="33"/>
      <c r="CR706" s="33">
        <f t="shared" si="628"/>
        <v>4.7107551263558811E-4</v>
      </c>
      <c r="CS706" s="33">
        <f t="shared" si="629"/>
        <v>1.1835653985694528E-3</v>
      </c>
      <c r="CT706" s="33">
        <f t="shared" si="630"/>
        <v>1.3194923009269832E-3</v>
      </c>
      <c r="CU706" s="33">
        <f t="shared" si="631"/>
        <v>5.3584606427015125E-4</v>
      </c>
      <c r="CV706" s="33">
        <f t="shared" si="632"/>
        <v>2.3155125161711254E-6</v>
      </c>
      <c r="CW706" s="33">
        <f t="shared" si="633"/>
        <v>1.1058099776042329E-3</v>
      </c>
      <c r="CX706" s="35">
        <f t="shared" si="634"/>
        <v>2.016146077037817E-3</v>
      </c>
    </row>
    <row r="707" spans="1:102" x14ac:dyDescent="0.3">
      <c r="A707" s="21">
        <v>43187</v>
      </c>
      <c r="B707" s="22">
        <v>2605</v>
      </c>
      <c r="C707" s="23">
        <v>4567.6000000000004</v>
      </c>
      <c r="D707" s="23">
        <v>5102.6859999999997</v>
      </c>
      <c r="E707" s="23">
        <f t="shared" si="668"/>
        <v>4531.2929741780799</v>
      </c>
      <c r="F707" s="23">
        <f>VLOOKUP($A707,Data!S$7:T$800,2,0)</f>
        <v>251.62445600000001</v>
      </c>
      <c r="G707" s="23">
        <f>VLOOKUP($A707,Data!V$7:Y$800,4,0)</f>
        <v>24.81858920064964</v>
      </c>
      <c r="H707" s="23" t="e">
        <f>VLOOKUP($A707,Data!P$7:Q$800,2,0)</f>
        <v>#N/A</v>
      </c>
      <c r="I707" s="23">
        <f>VLOOKUP($A707,Data!K$7:N$800,4,0)</f>
        <v>47.285299294402826</v>
      </c>
      <c r="J707" s="23">
        <f>VLOOKUP($A707,Data!AA$7:AB$800,2,0)</f>
        <v>460.55770000000001</v>
      </c>
      <c r="K707" s="23">
        <f>VLOOKUP($A707,Data!AD$7:AE$800,2,0)</f>
        <v>46.525500000000001</v>
      </c>
      <c r="L707" s="23">
        <f>VLOOKUP($A707,Data!AL$7:AO$800,4,0)</f>
        <v>249.31198128274826</v>
      </c>
      <c r="M707" s="23">
        <f>VLOOKUP($A707,Data!AG$7:AJ$800,4,0)</f>
        <v>25.135323747037845</v>
      </c>
      <c r="N707" s="23">
        <f>VLOOKUP($A707,Data!AQ$7:AU$800,5,0)</f>
        <v>25.29148614728927</v>
      </c>
      <c r="O707" s="24">
        <f>VLOOKUP($A707,Data!AQ$7:AW$800,7,0)</f>
        <v>25.208143625534376</v>
      </c>
      <c r="P707" s="32">
        <f t="shared" si="635"/>
        <v>-2.9166124426820428E-3</v>
      </c>
      <c r="Q707" s="33">
        <f t="shared" si="622"/>
        <v>-2.7988699726225752E-3</v>
      </c>
      <c r="R707" s="33">
        <f t="shared" si="623"/>
        <v>-2.7486197293203896E-3</v>
      </c>
      <c r="S707" s="34">
        <f t="shared" si="636"/>
        <v>-2.7738186363246375E-3</v>
      </c>
      <c r="T707" s="33">
        <f t="shared" si="637"/>
        <v>-2.780039270795176E-3</v>
      </c>
      <c r="U707" s="33">
        <f t="shared" si="669"/>
        <v>-2.7795933931726857E-3</v>
      </c>
      <c r="V707" s="33" t="e">
        <f t="shared" si="670"/>
        <v>#N/A</v>
      </c>
      <c r="W707" s="33">
        <f t="shared" si="671"/>
        <v>-2.8237192416296075E-3</v>
      </c>
      <c r="X707" s="33">
        <f t="shared" si="672"/>
        <v>-2.7523186081075401E-3</v>
      </c>
      <c r="Y707" s="33">
        <f t="shared" si="673"/>
        <v>-2.7051532955926216E-3</v>
      </c>
      <c r="Z707" s="33">
        <f t="shared" si="674"/>
        <v>-2.7716718606818347E-3</v>
      </c>
      <c r="AA707" s="33">
        <f t="shared" si="675"/>
        <v>-2.716914317985708E-3</v>
      </c>
      <c r="AB707" s="33">
        <f t="shared" si="676"/>
        <v>-2.7864855444538206E-3</v>
      </c>
      <c r="AC707" s="35">
        <f t="shared" si="677"/>
        <v>-6.9938876114287174E-3</v>
      </c>
      <c r="AD707" s="32">
        <f t="shared" si="638"/>
        <v>1.883070182739921E-5</v>
      </c>
      <c r="AE707" s="33">
        <f t="shared" si="639"/>
        <v>1.9276579449889475E-5</v>
      </c>
      <c r="AF707" s="33" t="e">
        <f t="shared" si="640"/>
        <v>#N/A</v>
      </c>
      <c r="AG707" s="33">
        <f t="shared" si="641"/>
        <v>-2.4849269007032326E-5</v>
      </c>
      <c r="AH707" s="33">
        <f t="shared" si="642"/>
        <v>4.6551364515035054E-5</v>
      </c>
      <c r="AI707" s="33">
        <f t="shared" si="643"/>
        <v>9.3716677029953566E-5</v>
      </c>
      <c r="AJ707" s="33">
        <f t="shared" si="644"/>
        <v>2.719811194074051E-5</v>
      </c>
      <c r="AK707" s="33">
        <f t="shared" si="645"/>
        <v>8.1955654636867159E-5</v>
      </c>
      <c r="AL707" s="33">
        <f t="shared" si="646"/>
        <v>1.2384428168754624E-5</v>
      </c>
      <c r="AM707" s="35">
        <f t="shared" si="647"/>
        <v>-4.1950176388061422E-3</v>
      </c>
      <c r="AN707" s="52">
        <f t="shared" si="648"/>
        <v>-3.1419541474786428E-5</v>
      </c>
      <c r="AO707" s="34">
        <f t="shared" si="649"/>
        <v>-3.0973663852296163E-5</v>
      </c>
      <c r="AP707" s="34" t="e">
        <f t="shared" si="650"/>
        <v>#N/A</v>
      </c>
      <c r="AQ707" s="34">
        <f t="shared" si="651"/>
        <v>-7.5099512309217964E-5</v>
      </c>
      <c r="AR707" s="34">
        <f t="shared" si="652"/>
        <v>-3.6988787871505835E-6</v>
      </c>
      <c r="AS707" s="34">
        <f t="shared" si="653"/>
        <v>4.3466433727767928E-5</v>
      </c>
      <c r="AT707" s="34">
        <f t="shared" si="654"/>
        <v>-2.3052131361445127E-5</v>
      </c>
      <c r="AU707" s="34">
        <f t="shared" si="655"/>
        <v>3.1705411334681521E-5</v>
      </c>
      <c r="AV707" s="34">
        <f t="shared" si="656"/>
        <v>-3.7865815133431013E-5</v>
      </c>
      <c r="AW707" s="53">
        <f t="shared" si="657"/>
        <v>-4.2452678821083278E-3</v>
      </c>
      <c r="AX707" s="52">
        <f t="shared" si="658"/>
        <v>-6.2206344704218708E-6</v>
      </c>
      <c r="AY707" s="34">
        <f t="shared" si="659"/>
        <v>-5.7747568479316058E-6</v>
      </c>
      <c r="AZ707" s="34" t="e">
        <f t="shared" si="660"/>
        <v>#N/A</v>
      </c>
      <c r="BA707" s="34">
        <f t="shared" si="661"/>
        <v>-4.9900605304853407E-5</v>
      </c>
      <c r="BB707" s="34">
        <f t="shared" si="662"/>
        <v>2.1500028217213973E-5</v>
      </c>
      <c r="BC707" s="34">
        <f t="shared" si="663"/>
        <v>6.8665340732132485E-5</v>
      </c>
      <c r="BD707" s="34">
        <f t="shared" si="664"/>
        <v>2.1467756429194296E-6</v>
      </c>
      <c r="BE707" s="34">
        <f t="shared" si="665"/>
        <v>5.6904318339046078E-5</v>
      </c>
      <c r="BF707" s="34">
        <f t="shared" si="666"/>
        <v>-1.2666908129066456E-5</v>
      </c>
      <c r="BG707" s="53">
        <f t="shared" si="667"/>
        <v>-4.2200689751039633E-3</v>
      </c>
      <c r="BH707" s="32">
        <v>1.883070182739921E-5</v>
      </c>
      <c r="BI707" s="33">
        <v>1.9276579449889475E-5</v>
      </c>
      <c r="BJ707" s="33"/>
      <c r="BK707" s="33">
        <v>-2.4849269007032326E-5</v>
      </c>
      <c r="BL707" s="33">
        <v>4.6551364515035054E-5</v>
      </c>
      <c r="BM707" s="33">
        <v>9.3716677029953566E-5</v>
      </c>
      <c r="BN707" s="33">
        <v>2.719811194074051E-5</v>
      </c>
      <c r="BO707" s="33">
        <v>8.1955654636867159E-5</v>
      </c>
      <c r="BP707" s="33">
        <v>1.2384428168754624E-5</v>
      </c>
      <c r="BQ707" s="35">
        <v>-4.1950176388061422E-3</v>
      </c>
      <c r="BR707" s="32">
        <v>-3.1419541474786428E-5</v>
      </c>
      <c r="BS707" s="33">
        <v>-3.0973663852296163E-5</v>
      </c>
      <c r="BT707" s="33"/>
      <c r="BU707" s="33">
        <v>-7.5099512309217964E-5</v>
      </c>
      <c r="BV707" s="33">
        <v>-3.6988787871505835E-6</v>
      </c>
      <c r="BW707" s="33">
        <v>4.3466433727767928E-5</v>
      </c>
      <c r="BX707" s="33">
        <v>-2.3052131361445127E-5</v>
      </c>
      <c r="BY707" s="33">
        <v>3.1705411334681521E-5</v>
      </c>
      <c r="BZ707" s="33">
        <v>-3.7865815133431013E-5</v>
      </c>
      <c r="CA707" s="35">
        <v>-4.2452678821083278E-3</v>
      </c>
      <c r="CB707" s="52">
        <v>-6.2206344704218708E-6</v>
      </c>
      <c r="CC707" s="34">
        <v>-5.7747568479316058E-6</v>
      </c>
      <c r="CD707" s="34"/>
      <c r="CE707" s="34">
        <v>-4.9900605304853407E-5</v>
      </c>
      <c r="CF707" s="34">
        <v>2.1500028217213973E-5</v>
      </c>
      <c r="CG707" s="34">
        <v>6.8665340732132485E-5</v>
      </c>
      <c r="CH707" s="34">
        <v>2.1467756429194296E-6</v>
      </c>
      <c r="CI707" s="34">
        <v>5.6904318339046078E-5</v>
      </c>
      <c r="CJ707" s="34">
        <v>-1.2666908129066456E-5</v>
      </c>
      <c r="CK707" s="53">
        <v>-4.2200689751039633E-3</v>
      </c>
      <c r="CL707" s="33">
        <v>0</v>
      </c>
      <c r="CM707" s="33">
        <f t="shared" si="680"/>
        <v>1.396460128489041E-3</v>
      </c>
      <c r="CN707" s="33">
        <f t="shared" si="625"/>
        <v>6.9723194576787328E-4</v>
      </c>
      <c r="CO707" s="33">
        <f t="shared" si="626"/>
        <v>5.7672092049787516E-4</v>
      </c>
      <c r="CP707" s="33">
        <f t="shared" si="627"/>
        <v>6.3508812414614368E-4</v>
      </c>
      <c r="CQ707" s="33"/>
      <c r="CR707" s="33">
        <f t="shared" si="628"/>
        <v>5.1796645301860345E-4</v>
      </c>
      <c r="CS707" s="33">
        <f t="shared" si="629"/>
        <v>1.1703015900630387E-3</v>
      </c>
      <c r="CT707" s="33">
        <f t="shared" si="630"/>
        <v>1.3030279060988192E-3</v>
      </c>
      <c r="CU707" s="33">
        <f t="shared" si="631"/>
        <v>5.5613070827975619E-4</v>
      </c>
      <c r="CV707" s="33">
        <f t="shared" si="632"/>
        <v>-1.3175478615901071E-6</v>
      </c>
      <c r="CW707" s="33">
        <f t="shared" si="633"/>
        <v>1.0960425115842387E-3</v>
      </c>
      <c r="CX707" s="35">
        <f t="shared" si="634"/>
        <v>-1.5958911285351984E-3</v>
      </c>
    </row>
    <row r="708" spans="1:102" x14ac:dyDescent="0.3">
      <c r="A708" s="21">
        <v>43186</v>
      </c>
      <c r="B708" s="22">
        <v>2612.62</v>
      </c>
      <c r="C708" s="23">
        <v>4580.42</v>
      </c>
      <c r="D708" s="23">
        <v>5116.75</v>
      </c>
      <c r="E708" s="23">
        <f t="shared" si="668"/>
        <v>4543.8969201366936</v>
      </c>
      <c r="F708" s="23">
        <f>VLOOKUP($A708,Data!S$7:T$800,2,0)</f>
        <v>252.32593199999999</v>
      </c>
      <c r="G708" s="23">
        <f>VLOOKUP($A708,Data!V$7:Y$800,4,0)</f>
        <v>24.887767073578178</v>
      </c>
      <c r="H708" s="23" t="e">
        <f>VLOOKUP($A708,Data!P$7:Q$800,2,0)</f>
        <v>#N/A</v>
      </c>
      <c r="I708" s="23">
        <f>VLOOKUP($A708,Data!K$7:N$800,4,0)</f>
        <v>47.419197795641018</v>
      </c>
      <c r="J708" s="23">
        <f>VLOOKUP($A708,Data!AA$7:AB$800,2,0)</f>
        <v>461.8288</v>
      </c>
      <c r="K708" s="23">
        <f>VLOOKUP($A708,Data!AD$7:AE$800,2,0)</f>
        <v>46.651699999999998</v>
      </c>
      <c r="L708" s="23">
        <f>VLOOKUP($A708,Data!AL$7:AO$800,4,0)</f>
        <v>250.00491286476776</v>
      </c>
      <c r="M708" s="23">
        <f>VLOOKUP($A708,Data!AG$7:AJ$800,4,0)</f>
        <v>25.203800312975822</v>
      </c>
      <c r="N708" s="23">
        <f>VLOOKUP($A708,Data!AQ$7:AU$800,5,0)</f>
        <v>25.362157432350678</v>
      </c>
      <c r="O708" s="24">
        <f>VLOOKUP($A708,Data!AQ$7:AW$800,7,0)</f>
        <v>25.385688276277424</v>
      </c>
      <c r="P708" s="32">
        <f t="shared" si="635"/>
        <v>-1.7276334844182117E-2</v>
      </c>
      <c r="Q708" s="33">
        <f t="shared" si="622"/>
        <v>-1.7275485202555618E-2</v>
      </c>
      <c r="R708" s="33">
        <f t="shared" si="623"/>
        <v>-1.7273930270478854E-2</v>
      </c>
      <c r="S708" s="34">
        <f t="shared" si="636"/>
        <v>-1.7274290956534342E-2</v>
      </c>
      <c r="T708" s="33">
        <f t="shared" si="637"/>
        <v>-1.7275253822755965E-2</v>
      </c>
      <c r="U708" s="33">
        <f t="shared" si="669"/>
        <v>-1.7276261020749306E-2</v>
      </c>
      <c r="V708" s="33" t="e">
        <f t="shared" si="670"/>
        <v>#N/A</v>
      </c>
      <c r="W708" s="33">
        <f t="shared" si="671"/>
        <v>-1.7244796828543185E-2</v>
      </c>
      <c r="X708" s="33">
        <f t="shared" si="672"/>
        <v>-1.7276805093329406E-2</v>
      </c>
      <c r="Y708" s="33">
        <f t="shared" si="673"/>
        <v>-1.7267238800625306E-2</v>
      </c>
      <c r="Z708" s="33">
        <f t="shared" si="674"/>
        <v>-1.7280781968638359E-2</v>
      </c>
      <c r="AA708" s="33">
        <f t="shared" si="675"/>
        <v>-1.73350582147479E-2</v>
      </c>
      <c r="AB708" s="33">
        <f t="shared" si="676"/>
        <v>-1.7269033682515977E-2</v>
      </c>
      <c r="AC708" s="35">
        <f t="shared" si="677"/>
        <v>-1.6815586506120805E-2</v>
      </c>
      <c r="AD708" s="32">
        <f t="shared" si="638"/>
        <v>2.3137979965337507E-7</v>
      </c>
      <c r="AE708" s="33">
        <f t="shared" si="639"/>
        <v>-7.7581819368788274E-7</v>
      </c>
      <c r="AF708" s="33" t="e">
        <f t="shared" si="640"/>
        <v>#N/A</v>
      </c>
      <c r="AG708" s="33">
        <f t="shared" si="641"/>
        <v>3.0688374012433073E-5</v>
      </c>
      <c r="AH708" s="33">
        <f t="shared" si="642"/>
        <v>-1.3198907737876908E-6</v>
      </c>
      <c r="AI708" s="33">
        <f t="shared" si="643"/>
        <v>8.2464019303118974E-6</v>
      </c>
      <c r="AJ708" s="33">
        <f t="shared" si="644"/>
        <v>-5.296766082740767E-6</v>
      </c>
      <c r="AK708" s="33">
        <f t="shared" si="645"/>
        <v>-5.9573012192282171E-5</v>
      </c>
      <c r="AL708" s="33">
        <f t="shared" si="646"/>
        <v>6.45152003964089E-6</v>
      </c>
      <c r="AM708" s="35">
        <f t="shared" si="647"/>
        <v>4.5989869643481285E-4</v>
      </c>
      <c r="AN708" s="52">
        <f t="shared" si="648"/>
        <v>-1.3235522771104513E-6</v>
      </c>
      <c r="AO708" s="34">
        <f t="shared" si="649"/>
        <v>-2.3307502704517091E-6</v>
      </c>
      <c r="AP708" s="34" t="e">
        <f t="shared" si="650"/>
        <v>#N/A</v>
      </c>
      <c r="AQ708" s="34">
        <f t="shared" si="651"/>
        <v>2.9133441935669246E-5</v>
      </c>
      <c r="AR708" s="34">
        <f t="shared" si="652"/>
        <v>-2.8748228505515172E-6</v>
      </c>
      <c r="AS708" s="34">
        <f t="shared" si="653"/>
        <v>6.691469853548071E-6</v>
      </c>
      <c r="AT708" s="34">
        <f t="shared" si="654"/>
        <v>-6.8516981595045934E-6</v>
      </c>
      <c r="AU708" s="34">
        <f t="shared" si="655"/>
        <v>-6.1127944269045997E-5</v>
      </c>
      <c r="AV708" s="34">
        <f t="shared" si="656"/>
        <v>4.8965879628770637E-6</v>
      </c>
      <c r="AW708" s="53">
        <f t="shared" si="657"/>
        <v>4.5834376435804902E-4</v>
      </c>
      <c r="AX708" s="52">
        <f t="shared" si="658"/>
        <v>-9.6286622164321045E-7</v>
      </c>
      <c r="AY708" s="34">
        <f t="shared" si="659"/>
        <v>-1.9700642149844683E-6</v>
      </c>
      <c r="AZ708" s="34" t="e">
        <f t="shared" si="660"/>
        <v>#N/A</v>
      </c>
      <c r="BA708" s="34">
        <f t="shared" si="661"/>
        <v>2.9494127991136487E-5</v>
      </c>
      <c r="BB708" s="34">
        <f t="shared" si="662"/>
        <v>-2.5141367950842763E-6</v>
      </c>
      <c r="BC708" s="34">
        <f t="shared" si="663"/>
        <v>7.0521559090153119E-6</v>
      </c>
      <c r="BD708" s="34">
        <f t="shared" si="664"/>
        <v>-6.4910121040373525E-6</v>
      </c>
      <c r="BE708" s="34">
        <f t="shared" si="665"/>
        <v>-6.0767258213578756E-5</v>
      </c>
      <c r="BF708" s="34">
        <f t="shared" si="666"/>
        <v>5.2572740183443045E-6</v>
      </c>
      <c r="BG708" s="53">
        <f t="shared" si="667"/>
        <v>4.5870445041351626E-4</v>
      </c>
      <c r="BH708" s="32">
        <v>2.3137979965337507E-7</v>
      </c>
      <c r="BI708" s="33">
        <v>-7.7581819368788274E-7</v>
      </c>
      <c r="BJ708" s="33"/>
      <c r="BK708" s="33">
        <v>3.0688374012433073E-5</v>
      </c>
      <c r="BL708" s="33">
        <v>-1.3198907737876908E-6</v>
      </c>
      <c r="BM708" s="33">
        <v>8.2464019303118974E-6</v>
      </c>
      <c r="BN708" s="33">
        <v>-5.296766082740767E-6</v>
      </c>
      <c r="BO708" s="33">
        <v>-5.9573012192282171E-5</v>
      </c>
      <c r="BP708" s="33">
        <v>6.45152003964089E-6</v>
      </c>
      <c r="BQ708" s="35">
        <v>4.5989869643481285E-4</v>
      </c>
      <c r="BR708" s="32">
        <v>-1.3235522771104513E-6</v>
      </c>
      <c r="BS708" s="33">
        <v>-2.3307502704517091E-6</v>
      </c>
      <c r="BT708" s="33"/>
      <c r="BU708" s="33">
        <v>2.9133441935669246E-5</v>
      </c>
      <c r="BV708" s="33">
        <v>-2.8748228505515172E-6</v>
      </c>
      <c r="BW708" s="33">
        <v>6.691469853548071E-6</v>
      </c>
      <c r="BX708" s="33">
        <v>-6.8516981595045934E-6</v>
      </c>
      <c r="BY708" s="33">
        <v>-6.1127944269045997E-5</v>
      </c>
      <c r="BZ708" s="33">
        <v>4.8965879628770637E-6</v>
      </c>
      <c r="CA708" s="35">
        <v>4.5834376435804902E-4</v>
      </c>
      <c r="CB708" s="52">
        <v>-9.6286622164321045E-7</v>
      </c>
      <c r="CC708" s="34">
        <v>-1.9700642149844683E-6</v>
      </c>
      <c r="CD708" s="34"/>
      <c r="CE708" s="34">
        <v>2.9494127991136487E-5</v>
      </c>
      <c r="CF708" s="34">
        <v>-2.5141367950842763E-6</v>
      </c>
      <c r="CG708" s="34">
        <v>7.0521559090153119E-6</v>
      </c>
      <c r="CH708" s="34">
        <v>-6.4910121040373525E-6</v>
      </c>
      <c r="CI708" s="34">
        <v>-6.0767258213578756E-5</v>
      </c>
      <c r="CJ708" s="34">
        <v>5.2572740183443045E-6</v>
      </c>
      <c r="CK708" s="53">
        <v>4.5870445041351626E-4</v>
      </c>
      <c r="CL708" s="33">
        <v>0</v>
      </c>
      <c r="CM708" s="33">
        <f t="shared" si="680"/>
        <v>1.3460010198242944E-3</v>
      </c>
      <c r="CN708" s="33">
        <f t="shared" si="625"/>
        <v>6.7209341314788951E-4</v>
      </c>
      <c r="CO708" s="33">
        <f t="shared" si="626"/>
        <v>5.5782683230365393E-4</v>
      </c>
      <c r="CP708" s="33">
        <f t="shared" si="627"/>
        <v>6.1574553784460306E-4</v>
      </c>
      <c r="CQ708" s="33"/>
      <c r="CR708" s="33">
        <f t="shared" si="628"/>
        <v>5.4289899561377197E-4</v>
      </c>
      <c r="CS708" s="33">
        <f t="shared" si="629"/>
        <v>1.123567118255675E-3</v>
      </c>
      <c r="CT708" s="33">
        <f t="shared" si="630"/>
        <v>1.2089345767434256E-3</v>
      </c>
      <c r="CU708" s="33">
        <f t="shared" si="631"/>
        <v>5.2884183483126179E-4</v>
      </c>
      <c r="CV708" s="33">
        <f t="shared" si="632"/>
        <v>-8.3496367329072285E-5</v>
      </c>
      <c r="CW708" s="33">
        <f t="shared" si="633"/>
        <v>1.0836098661690663E-3</v>
      </c>
      <c r="CX708" s="35">
        <f t="shared" si="634"/>
        <v>2.6219306906054562E-3</v>
      </c>
    </row>
    <row r="709" spans="1:102" x14ac:dyDescent="0.3">
      <c r="A709" s="21">
        <v>43185</v>
      </c>
      <c r="B709" s="22">
        <v>2658.55</v>
      </c>
      <c r="C709" s="23">
        <v>4660.9399999999996</v>
      </c>
      <c r="D709" s="23">
        <v>5206.6899999999996</v>
      </c>
      <c r="E709" s="23">
        <f t="shared" si="668"/>
        <v>4623.7692555733456</v>
      </c>
      <c r="F709" s="23">
        <f>VLOOKUP($A709,Data!S$7:T$800,2,0)</f>
        <v>256.76155299999999</v>
      </c>
      <c r="G709" s="23">
        <f>VLOOKUP($A709,Data!V$7:Y$800,4,0)</f>
        <v>25.325293453711573</v>
      </c>
      <c r="H709" s="23" t="e">
        <f>VLOOKUP($A709,Data!P$7:Q$800,2,0)</f>
        <v>#N/A</v>
      </c>
      <c r="I709" s="23">
        <f>VLOOKUP($A709,Data!K$7:N$800,4,0)</f>
        <v>48.251281339049811</v>
      </c>
      <c r="J709" s="23">
        <f>VLOOKUP($A709,Data!AA$7:AB$800,2,0)</f>
        <v>469.94799999999998</v>
      </c>
      <c r="K709" s="23">
        <f>VLOOKUP($A709,Data!AD$7:AE$800,2,0)</f>
        <v>47.471400000000003</v>
      </c>
      <c r="L709" s="23">
        <f>VLOOKUP($A709,Data!AL$7:AO$800,4,0)</f>
        <v>254.40116391087949</v>
      </c>
      <c r="M709" s="23">
        <f>VLOOKUP($A709,Data!AG$7:AJ$800,4,0)</f>
        <v>25.648417116811892</v>
      </c>
      <c r="N709" s="23">
        <f>VLOOKUP($A709,Data!AQ$7:AU$800,5,0)</f>
        <v>25.807833783225981</v>
      </c>
      <c r="O709" s="24">
        <f>VLOOKUP($A709,Data!AQ$7:AW$800,7,0)</f>
        <v>25.81986444035045</v>
      </c>
      <c r="P709" s="32">
        <f t="shared" si="635"/>
        <v>2.7157240771792601E-2</v>
      </c>
      <c r="Q709" s="33">
        <f t="shared" si="622"/>
        <v>2.7159133481719833E-2</v>
      </c>
      <c r="R709" s="33">
        <f t="shared" si="623"/>
        <v>2.7157677400416302E-2</v>
      </c>
      <c r="S709" s="34">
        <f t="shared" si="636"/>
        <v>2.7157677400416302E-2</v>
      </c>
      <c r="T709" s="33">
        <f t="shared" si="637"/>
        <v>2.7145397268141691E-2</v>
      </c>
      <c r="U709" s="33">
        <f t="shared" si="669"/>
        <v>2.7146265810369385E-2</v>
      </c>
      <c r="V709" s="33" t="e">
        <f t="shared" si="670"/>
        <v>#N/A</v>
      </c>
      <c r="W709" s="33">
        <f t="shared" si="671"/>
        <v>2.7076547231270398E-2</v>
      </c>
      <c r="X709" s="33">
        <f t="shared" si="672"/>
        <v>2.7153063615349193E-2</v>
      </c>
      <c r="Y709" s="33">
        <f t="shared" si="673"/>
        <v>2.7159307775195707E-2</v>
      </c>
      <c r="Z709" s="33">
        <f t="shared" si="674"/>
        <v>2.7135707891222438E-2</v>
      </c>
      <c r="AA709" s="33">
        <f t="shared" si="675"/>
        <v>2.71851540864394E-2</v>
      </c>
      <c r="AB709" s="33">
        <f t="shared" si="676"/>
        <v>2.7192550698028173E-2</v>
      </c>
      <c r="AC709" s="35">
        <f t="shared" si="677"/>
        <v>2.8195470070568884E-2</v>
      </c>
      <c r="AD709" s="32">
        <f t="shared" si="638"/>
        <v>-1.3736213578141587E-5</v>
      </c>
      <c r="AE709" s="33">
        <f t="shared" si="639"/>
        <v>-1.2867671350447196E-5</v>
      </c>
      <c r="AF709" s="33" t="e">
        <f t="shared" si="640"/>
        <v>#N/A</v>
      </c>
      <c r="AG709" s="33">
        <f t="shared" si="641"/>
        <v>-8.2586250449434573E-5</v>
      </c>
      <c r="AH709" s="33">
        <f t="shared" si="642"/>
        <v>-6.0698663706393319E-6</v>
      </c>
      <c r="AI709" s="33">
        <f t="shared" si="643"/>
        <v>1.7429347587416544E-7</v>
      </c>
      <c r="AJ709" s="33">
        <f t="shared" si="644"/>
        <v>-2.3425590497394566E-5</v>
      </c>
      <c r="AK709" s="33">
        <f t="shared" si="645"/>
        <v>2.6020604719567686E-5</v>
      </c>
      <c r="AL709" s="33">
        <f t="shared" si="646"/>
        <v>3.3417216308340159E-5</v>
      </c>
      <c r="AM709" s="35">
        <f t="shared" si="647"/>
        <v>1.0363365888490517E-3</v>
      </c>
      <c r="AN709" s="52">
        <f t="shared" si="648"/>
        <v>-1.2280132274611333E-5</v>
      </c>
      <c r="AO709" s="34">
        <f t="shared" si="649"/>
        <v>-1.1411590046916942E-5</v>
      </c>
      <c r="AP709" s="34" t="e">
        <f t="shared" si="650"/>
        <v>#N/A</v>
      </c>
      <c r="AQ709" s="34">
        <f t="shared" si="651"/>
        <v>-8.1130169145904318E-5</v>
      </c>
      <c r="AR709" s="34">
        <f t="shared" si="652"/>
        <v>-4.6137850671090774E-6</v>
      </c>
      <c r="AS709" s="34">
        <f t="shared" si="653"/>
        <v>1.6303747794044199E-6</v>
      </c>
      <c r="AT709" s="34">
        <f t="shared" si="654"/>
        <v>-2.1969509193864312E-5</v>
      </c>
      <c r="AU709" s="34">
        <f t="shared" si="655"/>
        <v>2.747668602309794E-5</v>
      </c>
      <c r="AV709" s="34">
        <f t="shared" si="656"/>
        <v>3.4873297611870413E-5</v>
      </c>
      <c r="AW709" s="53">
        <f t="shared" si="657"/>
        <v>1.0377926701525819E-3</v>
      </c>
      <c r="AX709" s="52">
        <f t="shared" si="658"/>
        <v>-1.2280132274611333E-5</v>
      </c>
      <c r="AY709" s="34">
        <f t="shared" si="659"/>
        <v>-1.1411590046916942E-5</v>
      </c>
      <c r="AZ709" s="34" t="e">
        <f t="shared" si="660"/>
        <v>#N/A</v>
      </c>
      <c r="BA709" s="34">
        <f t="shared" si="661"/>
        <v>-8.1130169145904318E-5</v>
      </c>
      <c r="BB709" s="34">
        <f t="shared" si="662"/>
        <v>-4.6137850671090774E-6</v>
      </c>
      <c r="BC709" s="34">
        <f t="shared" si="663"/>
        <v>1.6303747794044199E-6</v>
      </c>
      <c r="BD709" s="34">
        <f t="shared" si="664"/>
        <v>-2.1969509193864312E-5</v>
      </c>
      <c r="BE709" s="34">
        <f t="shared" si="665"/>
        <v>2.747668602309794E-5</v>
      </c>
      <c r="BF709" s="34">
        <f t="shared" si="666"/>
        <v>3.4873297611870413E-5</v>
      </c>
      <c r="BG709" s="53">
        <f t="shared" si="667"/>
        <v>1.0377926701525819E-3</v>
      </c>
      <c r="BH709" s="32">
        <v>-1.3736213578141587E-5</v>
      </c>
      <c r="BI709" s="33">
        <v>-1.2867671350447196E-5</v>
      </c>
      <c r="BJ709" s="33"/>
      <c r="BK709" s="33">
        <v>-8.2586250449434573E-5</v>
      </c>
      <c r="BL709" s="33">
        <v>-6.0698663706393319E-6</v>
      </c>
      <c r="BM709" s="33">
        <v>1.7429347587416544E-7</v>
      </c>
      <c r="BN709" s="33">
        <v>-2.3425590497394566E-5</v>
      </c>
      <c r="BO709" s="33">
        <v>2.6020604719567686E-5</v>
      </c>
      <c r="BP709" s="33">
        <v>3.3417216308340159E-5</v>
      </c>
      <c r="BQ709" s="35">
        <v>1.0363365888490517E-3</v>
      </c>
      <c r="BR709" s="32">
        <v>-1.2280132274611333E-5</v>
      </c>
      <c r="BS709" s="33">
        <v>-1.1411590046916942E-5</v>
      </c>
      <c r="BT709" s="33"/>
      <c r="BU709" s="33">
        <v>-8.1130169145904318E-5</v>
      </c>
      <c r="BV709" s="33">
        <v>-4.6137850671090774E-6</v>
      </c>
      <c r="BW709" s="33">
        <v>1.6303747794044199E-6</v>
      </c>
      <c r="BX709" s="33">
        <v>-2.1969509193864312E-5</v>
      </c>
      <c r="BY709" s="33">
        <v>2.747668602309794E-5</v>
      </c>
      <c r="BZ709" s="33">
        <v>3.4873297611870413E-5</v>
      </c>
      <c r="CA709" s="35">
        <v>1.0377926701525819E-3</v>
      </c>
      <c r="CB709" s="52">
        <v>-1.2280132274611333E-5</v>
      </c>
      <c r="CC709" s="34">
        <v>-1.1411590046916942E-5</v>
      </c>
      <c r="CD709" s="34"/>
      <c r="CE709" s="34">
        <v>-8.1130169145904318E-5</v>
      </c>
      <c r="CF709" s="34">
        <v>-4.6137850671090774E-6</v>
      </c>
      <c r="CG709" s="34">
        <v>1.6303747794044199E-6</v>
      </c>
      <c r="CH709" s="34">
        <v>-2.1969509193864312E-5</v>
      </c>
      <c r="CI709" s="34">
        <v>2.747668602309794E-5</v>
      </c>
      <c r="CJ709" s="34">
        <v>3.4873297611870413E-5</v>
      </c>
      <c r="CK709" s="53">
        <v>1.0377926701525819E-3</v>
      </c>
      <c r="CL709" s="33">
        <v>0</v>
      </c>
      <c r="CM709" s="33">
        <f t="shared" si="680"/>
        <v>1.3444166261005197E-3</v>
      </c>
      <c r="CN709" s="33">
        <f t="shared" si="625"/>
        <v>6.7087735799109538E-4</v>
      </c>
      <c r="CO709" s="33">
        <f t="shared" si="626"/>
        <v>5.5759125375498542E-4</v>
      </c>
      <c r="CP709" s="33">
        <f t="shared" si="627"/>
        <v>6.1653548100903954E-4</v>
      </c>
      <c r="CQ709" s="33"/>
      <c r="CR709" s="33">
        <f t="shared" si="628"/>
        <v>5.1165516744511308E-4</v>
      </c>
      <c r="CS709" s="33">
        <f t="shared" si="629"/>
        <v>1.1249117224805261E-3</v>
      </c>
      <c r="CT709" s="33">
        <f t="shared" si="630"/>
        <v>1.2005331357651805E-3</v>
      </c>
      <c r="CU709" s="33">
        <f t="shared" si="631"/>
        <v>5.3423459314605459E-4</v>
      </c>
      <c r="CV709" s="33">
        <f t="shared" si="632"/>
        <v>-2.2877497631856869E-5</v>
      </c>
      <c r="CW709" s="33">
        <f t="shared" si="633"/>
        <v>1.0770378630555744E-3</v>
      </c>
      <c r="CX709" s="35">
        <f t="shared" si="634"/>
        <v>2.1529398150248458E-3</v>
      </c>
    </row>
    <row r="710" spans="1:102" x14ac:dyDescent="0.3">
      <c r="A710" s="21">
        <v>43182</v>
      </c>
      <c r="B710" s="22">
        <v>2588.2600000000002</v>
      </c>
      <c r="C710" s="23">
        <v>4537.7</v>
      </c>
      <c r="D710" s="23">
        <v>5069.027</v>
      </c>
      <c r="E710" s="23">
        <f t="shared" si="668"/>
        <v>4501.518469175463</v>
      </c>
      <c r="F710" s="23">
        <f>VLOOKUP($A710,Data!S$7:T$800,2,0)</f>
        <v>249.97585900000001</v>
      </c>
      <c r="G710" s="23">
        <f>VLOOKUP($A710,Data!V$7:Y$800,4,0)</f>
        <v>24.655975781337357</v>
      </c>
      <c r="H710" s="23" t="e">
        <f>VLOOKUP($A710,Data!P$7:Q$800,2,0)</f>
        <v>#N/A</v>
      </c>
      <c r="I710" s="23">
        <f>VLOOKUP($A710,Data!K$7:N$800,4,0)</f>
        <v>46.979245577286946</v>
      </c>
      <c r="J710" s="23">
        <f>VLOOKUP($A710,Data!AA$7:AB$800,2,0)</f>
        <v>457.52480000000003</v>
      </c>
      <c r="K710" s="23">
        <f>VLOOKUP($A710,Data!AD$7:AE$800,2,0)</f>
        <v>46.216200000000001</v>
      </c>
      <c r="L710" s="23">
        <f>VLOOKUP($A710,Data!AL$7:AO$800,4,0)</f>
        <v>247.68018671377115</v>
      </c>
      <c r="M710" s="23">
        <f>VLOOKUP($A710,Data!AG$7:AJ$800,4,0)</f>
        <v>24.96961430446602</v>
      </c>
      <c r="N710" s="23">
        <f>VLOOKUP($A710,Data!AQ$7:AU$800,5,0)</f>
        <v>25.124630981492494</v>
      </c>
      <c r="O710" s="24">
        <f>VLOOKUP($A710,Data!AQ$7:AW$800,7,0)</f>
        <v>25.111824737545614</v>
      </c>
      <c r="P710" s="32">
        <f t="shared" si="635"/>
        <v>-2.0966906104724736E-2</v>
      </c>
      <c r="Q710" s="33">
        <f t="shared" si="622"/>
        <v>-2.0960764641790086E-2</v>
      </c>
      <c r="R710" s="33">
        <f t="shared" si="623"/>
        <v>-2.0955383306769826E-2</v>
      </c>
      <c r="S710" s="34">
        <f t="shared" si="636"/>
        <v>-2.0957111726463064E-2</v>
      </c>
      <c r="T710" s="33">
        <f t="shared" si="637"/>
        <v>-2.0951898125016633E-2</v>
      </c>
      <c r="U710" s="33">
        <f t="shared" si="669"/>
        <v>-2.0949951849698056E-2</v>
      </c>
      <c r="V710" s="33" t="e">
        <f t="shared" si="670"/>
        <v>#N/A</v>
      </c>
      <c r="W710" s="33">
        <f t="shared" si="671"/>
        <v>-2.0928841937412845E-2</v>
      </c>
      <c r="X710" s="33">
        <f t="shared" si="672"/>
        <v>-2.0959531763700801E-2</v>
      </c>
      <c r="Y710" s="33">
        <f t="shared" si="673"/>
        <v>-2.0940711412211099E-2</v>
      </c>
      <c r="Z710" s="33">
        <f t="shared" si="674"/>
        <v>-2.0943625880118999E-2</v>
      </c>
      <c r="AA710" s="33">
        <f t="shared" si="675"/>
        <v>-2.1173037554242713E-2</v>
      </c>
      <c r="AB710" s="33">
        <f t="shared" si="676"/>
        <v>-2.0953559899803853E-2</v>
      </c>
      <c r="AC710" s="35">
        <f t="shared" si="677"/>
        <v>-2.2397745578902839E-2</v>
      </c>
      <c r="AD710" s="32">
        <f t="shared" si="638"/>
        <v>8.8665167734536254E-6</v>
      </c>
      <c r="AE710" s="33">
        <f t="shared" si="639"/>
        <v>1.0812792092029788E-5</v>
      </c>
      <c r="AF710" s="33" t="e">
        <f t="shared" si="640"/>
        <v>#N/A</v>
      </c>
      <c r="AG710" s="33">
        <f t="shared" si="641"/>
        <v>3.1922704377240763E-5</v>
      </c>
      <c r="AH710" s="33">
        <f t="shared" si="642"/>
        <v>1.2328780892856273E-6</v>
      </c>
      <c r="AI710" s="33">
        <f t="shared" si="643"/>
        <v>2.0053229578986809E-5</v>
      </c>
      <c r="AJ710" s="33">
        <f t="shared" si="644"/>
        <v>1.7138761671087188E-5</v>
      </c>
      <c r="AK710" s="33">
        <f t="shared" si="645"/>
        <v>-2.1227291245262681E-4</v>
      </c>
      <c r="AL710" s="33">
        <f t="shared" si="646"/>
        <v>7.2047419862331097E-6</v>
      </c>
      <c r="AM710" s="35">
        <f t="shared" si="647"/>
        <v>-1.4369809371127529E-3</v>
      </c>
      <c r="AN710" s="52">
        <f t="shared" si="648"/>
        <v>3.4851817531933449E-6</v>
      </c>
      <c r="AO710" s="34">
        <f t="shared" si="649"/>
        <v>5.4314570717695076E-6</v>
      </c>
      <c r="AP710" s="34" t="e">
        <f t="shared" si="650"/>
        <v>#N/A</v>
      </c>
      <c r="AQ710" s="34">
        <f t="shared" si="651"/>
        <v>2.6541369356980482E-5</v>
      </c>
      <c r="AR710" s="34">
        <f t="shared" si="652"/>
        <v>-4.1484569309746533E-6</v>
      </c>
      <c r="AS710" s="34">
        <f t="shared" si="653"/>
        <v>1.4671894558726528E-5</v>
      </c>
      <c r="AT710" s="34">
        <f t="shared" si="654"/>
        <v>1.1757426650826908E-5</v>
      </c>
      <c r="AU710" s="34">
        <f t="shared" si="655"/>
        <v>-2.1765424747288709E-4</v>
      </c>
      <c r="AV710" s="34">
        <f t="shared" si="656"/>
        <v>1.8234069659728291E-6</v>
      </c>
      <c r="AW710" s="53">
        <f t="shared" si="657"/>
        <v>-1.4423622721330132E-3</v>
      </c>
      <c r="AX710" s="52">
        <f t="shared" si="658"/>
        <v>5.2136014463410874E-6</v>
      </c>
      <c r="AY710" s="34">
        <f t="shared" si="659"/>
        <v>7.1598767649172501E-6</v>
      </c>
      <c r="AZ710" s="34" t="e">
        <f t="shared" si="660"/>
        <v>#N/A</v>
      </c>
      <c r="BA710" s="34">
        <f t="shared" si="661"/>
        <v>2.8269789050128225E-5</v>
      </c>
      <c r="BB710" s="34">
        <f t="shared" si="662"/>
        <v>-2.4200372378269108E-6</v>
      </c>
      <c r="BC710" s="34">
        <f t="shared" si="663"/>
        <v>1.6400314251874271E-5</v>
      </c>
      <c r="BD710" s="34">
        <f t="shared" si="664"/>
        <v>1.348584634397465E-5</v>
      </c>
      <c r="BE710" s="34">
        <f t="shared" si="665"/>
        <v>-2.1592582777973934E-4</v>
      </c>
      <c r="BF710" s="34">
        <f t="shared" si="666"/>
        <v>3.5518266591205716E-6</v>
      </c>
      <c r="BG710" s="53">
        <f t="shared" si="667"/>
        <v>-1.4406338524398654E-3</v>
      </c>
      <c r="BH710" s="32">
        <v>8.8665167734536254E-6</v>
      </c>
      <c r="BI710" s="33">
        <v>1.0812792092029788E-5</v>
      </c>
      <c r="BJ710" s="33"/>
      <c r="BK710" s="33">
        <v>3.1922704377240763E-5</v>
      </c>
      <c r="BL710" s="33">
        <v>1.2328780892856273E-6</v>
      </c>
      <c r="BM710" s="33">
        <v>2.0053229578986809E-5</v>
      </c>
      <c r="BN710" s="33">
        <v>1.7138761671087188E-5</v>
      </c>
      <c r="BO710" s="33">
        <v>-2.1227291245262681E-4</v>
      </c>
      <c r="BP710" s="33">
        <v>7.2047419862331097E-6</v>
      </c>
      <c r="BQ710" s="35">
        <v>-1.4369809371127529E-3</v>
      </c>
      <c r="BR710" s="32">
        <v>3.4851817531933449E-6</v>
      </c>
      <c r="BS710" s="33">
        <v>5.4314570717695076E-6</v>
      </c>
      <c r="BT710" s="33"/>
      <c r="BU710" s="33">
        <v>2.6541369356980482E-5</v>
      </c>
      <c r="BV710" s="33">
        <v>-4.1484569309746533E-6</v>
      </c>
      <c r="BW710" s="33">
        <v>1.4671894558726528E-5</v>
      </c>
      <c r="BX710" s="33">
        <v>1.1757426650826908E-5</v>
      </c>
      <c r="BY710" s="33">
        <v>-2.1765424747288709E-4</v>
      </c>
      <c r="BZ710" s="33">
        <v>1.8234069659728291E-6</v>
      </c>
      <c r="CA710" s="35">
        <v>-1.4423622721330132E-3</v>
      </c>
      <c r="CB710" s="52">
        <v>5.2136014463410874E-6</v>
      </c>
      <c r="CC710" s="34">
        <v>7.1598767649172501E-6</v>
      </c>
      <c r="CD710" s="34"/>
      <c r="CE710" s="34">
        <v>2.8269789050128225E-5</v>
      </c>
      <c r="CF710" s="34">
        <v>-2.4200372378269108E-6</v>
      </c>
      <c r="CG710" s="34">
        <v>1.6400314251874271E-5</v>
      </c>
      <c r="CH710" s="34">
        <v>1.348584634397465E-5</v>
      </c>
      <c r="CI710" s="34">
        <v>-2.1592582777973934E-4</v>
      </c>
      <c r="CJ710" s="34">
        <v>3.5518266591205716E-6</v>
      </c>
      <c r="CK710" s="53">
        <v>-1.4406338524398654E-3</v>
      </c>
      <c r="CL710" s="33">
        <v>0</v>
      </c>
      <c r="CM710" s="33">
        <f t="shared" si="680"/>
        <v>1.3458361149634168E-3</v>
      </c>
      <c r="CN710" s="33">
        <f t="shared" si="625"/>
        <v>6.7229589205619611E-4</v>
      </c>
      <c r="CO710" s="33">
        <f t="shared" si="626"/>
        <v>5.7097190347321636E-4</v>
      </c>
      <c r="CP710" s="33">
        <f t="shared" si="627"/>
        <v>6.2907079867002835E-4</v>
      </c>
      <c r="CQ710" s="33"/>
      <c r="CR710" s="33">
        <f t="shared" si="628"/>
        <v>5.9210536013409865E-4</v>
      </c>
      <c r="CS710" s="33">
        <f t="shared" si="629"/>
        <v>1.1308277778860898E-3</v>
      </c>
      <c r="CT710" s="33">
        <f t="shared" si="630"/>
        <v>1.2003632471024872E-3</v>
      </c>
      <c r="CU710" s="33">
        <f t="shared" si="631"/>
        <v>5.5705349144563598E-4</v>
      </c>
      <c r="CV710" s="33">
        <f t="shared" si="632"/>
        <v>-4.8208869809385213E-5</v>
      </c>
      <c r="CW710" s="33">
        <f t="shared" si="633"/>
        <v>1.0444702515663984E-3</v>
      </c>
      <c r="CX710" s="35">
        <f t="shared" si="634"/>
        <v>1.1428519578184915E-3</v>
      </c>
    </row>
    <row r="711" spans="1:102" x14ac:dyDescent="0.3">
      <c r="A711" s="21">
        <v>43181</v>
      </c>
      <c r="B711" s="22">
        <v>2643.69</v>
      </c>
      <c r="C711" s="23">
        <v>4634.8500000000004</v>
      </c>
      <c r="D711" s="23">
        <v>5177.5240000000003</v>
      </c>
      <c r="E711" s="23">
        <f t="shared" si="668"/>
        <v>4597.8766845582495</v>
      </c>
      <c r="F711" s="23">
        <f>VLOOKUP($A711,Data!S$7:T$800,2,0)</f>
        <v>255.325411</v>
      </c>
      <c r="G711" s="23">
        <f>VLOOKUP($A711,Data!V$7:Y$800,4,0)</f>
        <v>25.183570367949379</v>
      </c>
      <c r="H711" s="23" t="e">
        <f>VLOOKUP($A711,Data!P$7:Q$800,2,0)</f>
        <v>#N/A</v>
      </c>
      <c r="I711" s="23">
        <f>VLOOKUP($A711,Data!K$7:N$800,4,0)</f>
        <v>47.983484336573419</v>
      </c>
      <c r="J711" s="23">
        <f>VLOOKUP($A711,Data!AA$7:AB$800,2,0)</f>
        <v>467.31959999999998</v>
      </c>
      <c r="K711" s="23">
        <f>VLOOKUP($A711,Data!AD$7:AE$800,2,0)</f>
        <v>47.204700000000003</v>
      </c>
      <c r="L711" s="23">
        <f>VLOOKUP($A711,Data!AL$7:AO$800,4,0)</f>
        <v>252.97847321245655</v>
      </c>
      <c r="M711" s="23">
        <f>VLOOKUP($A711,Data!AG$7:AJ$800,4,0)</f>
        <v>25.509732835797049</v>
      </c>
      <c r="N711" s="23">
        <f>VLOOKUP($A711,Data!AQ$7:AU$800,5,0)</f>
        <v>25.66234853876924</v>
      </c>
      <c r="O711" s="24">
        <f>VLOOKUP($A711,Data!AQ$7:AW$800,7,0)</f>
        <v>25.687159193813422</v>
      </c>
      <c r="P711" s="32">
        <f t="shared" si="635"/>
        <v>-2.5162891372564888E-2</v>
      </c>
      <c r="Q711" s="33">
        <f t="shared" si="622"/>
        <v>-2.5134876481538004E-2</v>
      </c>
      <c r="R711" s="33">
        <f t="shared" si="623"/>
        <v>-2.5124280779475039E-2</v>
      </c>
      <c r="S711" s="34">
        <f t="shared" si="636"/>
        <v>-2.5130072368438516E-2</v>
      </c>
      <c r="T711" s="33">
        <f t="shared" si="637"/>
        <v>-2.5132150078129634E-2</v>
      </c>
      <c r="U711" s="33">
        <f t="shared" si="669"/>
        <v>-2.5129922723134746E-2</v>
      </c>
      <c r="V711" s="33" t="e">
        <f t="shared" si="670"/>
        <v>#N/A</v>
      </c>
      <c r="W711" s="33">
        <f t="shared" si="671"/>
        <v>-2.5013741048964588E-2</v>
      </c>
      <c r="X711" s="33">
        <f t="shared" si="672"/>
        <v>-2.5127011881978856E-2</v>
      </c>
      <c r="Y711" s="33">
        <f t="shared" si="673"/>
        <v>-2.5081011419047394E-2</v>
      </c>
      <c r="Z711" s="33">
        <f t="shared" si="674"/>
        <v>-2.5111748256594457E-2</v>
      </c>
      <c r="AA711" s="33">
        <f t="shared" si="675"/>
        <v>-2.5153719214809911E-2</v>
      </c>
      <c r="AB711" s="33">
        <f t="shared" si="676"/>
        <v>-2.5126137191247455E-2</v>
      </c>
      <c r="AC711" s="35">
        <f t="shared" si="677"/>
        <v>-3.0113229274299935E-2</v>
      </c>
      <c r="AD711" s="32">
        <f t="shared" si="638"/>
        <v>2.7264034083707145E-6</v>
      </c>
      <c r="AE711" s="33">
        <f t="shared" si="639"/>
        <v>4.9537584032588455E-6</v>
      </c>
      <c r="AF711" s="33" t="e">
        <f t="shared" si="640"/>
        <v>#N/A</v>
      </c>
      <c r="AG711" s="33">
        <f t="shared" si="641"/>
        <v>1.2113543257341597E-4</v>
      </c>
      <c r="AH711" s="33">
        <f t="shared" si="642"/>
        <v>7.8645995591486439E-6</v>
      </c>
      <c r="AI711" s="33">
        <f t="shared" si="643"/>
        <v>5.3865062490610072E-5</v>
      </c>
      <c r="AJ711" s="33">
        <f t="shared" si="644"/>
        <v>2.312822494354716E-5</v>
      </c>
      <c r="AK711" s="33">
        <f t="shared" si="645"/>
        <v>-1.8842733271906553E-5</v>
      </c>
      <c r="AL711" s="33">
        <f t="shared" si="646"/>
        <v>8.7392902905492065E-6</v>
      </c>
      <c r="AM711" s="35">
        <f t="shared" si="647"/>
        <v>-4.9783527927619309E-3</v>
      </c>
      <c r="AN711" s="52">
        <f t="shared" si="648"/>
        <v>-7.8692986545947363E-6</v>
      </c>
      <c r="AO711" s="34">
        <f t="shared" si="649"/>
        <v>-5.6419436597066053E-6</v>
      </c>
      <c r="AP711" s="34" t="e">
        <f t="shared" si="650"/>
        <v>#N/A</v>
      </c>
      <c r="AQ711" s="34">
        <f t="shared" si="651"/>
        <v>1.1053973051045052E-4</v>
      </c>
      <c r="AR711" s="34">
        <f t="shared" si="652"/>
        <v>-2.7311025038168069E-6</v>
      </c>
      <c r="AS711" s="34">
        <f t="shared" si="653"/>
        <v>4.3269360427644621E-5</v>
      </c>
      <c r="AT711" s="34">
        <f t="shared" si="654"/>
        <v>1.2532522880581709E-5</v>
      </c>
      <c r="AU711" s="34">
        <f t="shared" si="655"/>
        <v>-2.9438435334872004E-5</v>
      </c>
      <c r="AV711" s="34">
        <f t="shared" si="656"/>
        <v>-1.8564117724162443E-6</v>
      </c>
      <c r="AW711" s="53">
        <f t="shared" si="657"/>
        <v>-4.9889484948248963E-3</v>
      </c>
      <c r="AX711" s="52">
        <f t="shared" si="658"/>
        <v>-2.0777096910729043E-6</v>
      </c>
      <c r="AY711" s="34">
        <f t="shared" si="659"/>
        <v>1.4964530381522678E-7</v>
      </c>
      <c r="AZ711" s="34" t="e">
        <f t="shared" si="660"/>
        <v>#N/A</v>
      </c>
      <c r="BA711" s="34">
        <f t="shared" si="661"/>
        <v>1.1633131947397235E-4</v>
      </c>
      <c r="BB711" s="34">
        <f t="shared" si="662"/>
        <v>3.0604864597050252E-6</v>
      </c>
      <c r="BC711" s="34">
        <f t="shared" si="663"/>
        <v>4.9060949391166453E-5</v>
      </c>
      <c r="BD711" s="34">
        <f t="shared" si="664"/>
        <v>1.8324111844103541E-5</v>
      </c>
      <c r="BE711" s="34">
        <f t="shared" si="665"/>
        <v>-2.3646846371350172E-5</v>
      </c>
      <c r="BF711" s="34">
        <f t="shared" si="666"/>
        <v>3.9351771911055877E-6</v>
      </c>
      <c r="BG711" s="53">
        <f t="shared" si="667"/>
        <v>-4.9831569058613745E-3</v>
      </c>
      <c r="BH711" s="32">
        <v>2.7264034083707145E-6</v>
      </c>
      <c r="BI711" s="33">
        <v>4.9537584032588455E-6</v>
      </c>
      <c r="BJ711" s="33"/>
      <c r="BK711" s="33">
        <v>1.2113543257341597E-4</v>
      </c>
      <c r="BL711" s="33">
        <v>7.8645995591486439E-6</v>
      </c>
      <c r="BM711" s="33">
        <v>5.3865062490610072E-5</v>
      </c>
      <c r="BN711" s="33">
        <v>2.312822494354716E-5</v>
      </c>
      <c r="BO711" s="33">
        <v>-1.8842733271906553E-5</v>
      </c>
      <c r="BP711" s="33">
        <v>8.7392902905492065E-6</v>
      </c>
      <c r="BQ711" s="35">
        <v>-4.9783527927619309E-3</v>
      </c>
      <c r="BR711" s="32">
        <v>-7.8692986545947363E-6</v>
      </c>
      <c r="BS711" s="33">
        <v>-5.6419436597066053E-6</v>
      </c>
      <c r="BT711" s="33"/>
      <c r="BU711" s="33">
        <v>1.1053973051045052E-4</v>
      </c>
      <c r="BV711" s="33">
        <v>-2.7311025038168069E-6</v>
      </c>
      <c r="BW711" s="33">
        <v>4.3269360427644621E-5</v>
      </c>
      <c r="BX711" s="33">
        <v>1.2532522880581709E-5</v>
      </c>
      <c r="BY711" s="33">
        <v>-2.9438435334872004E-5</v>
      </c>
      <c r="BZ711" s="33">
        <v>-1.8564117724162443E-6</v>
      </c>
      <c r="CA711" s="35">
        <v>-4.9889484948248963E-3</v>
      </c>
      <c r="CB711" s="52">
        <v>-2.0777096910729043E-6</v>
      </c>
      <c r="CC711" s="34">
        <v>1.4964530381522678E-7</v>
      </c>
      <c r="CD711" s="34"/>
      <c r="CE711" s="34">
        <v>1.1633131947397235E-4</v>
      </c>
      <c r="CF711" s="34">
        <v>3.0604864597050252E-6</v>
      </c>
      <c r="CG711" s="34">
        <v>4.9060949391166453E-5</v>
      </c>
      <c r="CH711" s="34">
        <v>1.8324111844103541E-5</v>
      </c>
      <c r="CI711" s="34">
        <v>-2.3646846371350172E-5</v>
      </c>
      <c r="CJ711" s="34">
        <v>3.9351771911055877E-6</v>
      </c>
      <c r="CK711" s="53">
        <v>-4.9831569058613745E-3</v>
      </c>
      <c r="CL711" s="33">
        <v>0</v>
      </c>
      <c r="CM711" s="33">
        <f t="shared" si="680"/>
        <v>1.3403322009197804E-3</v>
      </c>
      <c r="CN711" s="33">
        <f t="shared" si="625"/>
        <v>6.685622750606246E-4</v>
      </c>
      <c r="CO711" s="33">
        <f t="shared" si="626"/>
        <v>5.6191046993547822E-4</v>
      </c>
      <c r="CP711" s="33">
        <f t="shared" si="627"/>
        <v>6.1801968425134746E-4</v>
      </c>
      <c r="CQ711" s="33"/>
      <c r="CR711" s="33">
        <f t="shared" si="628"/>
        <v>5.5948096330804553E-4</v>
      </c>
      <c r="CS711" s="33">
        <f t="shared" si="629"/>
        <v>1.1295670820290482E-3</v>
      </c>
      <c r="CT711" s="33">
        <f t="shared" si="630"/>
        <v>1.1798565209288903E-3</v>
      </c>
      <c r="CU711" s="33">
        <f t="shared" si="631"/>
        <v>5.3953835204056944E-4</v>
      </c>
      <c r="CV711" s="33">
        <f t="shared" si="632"/>
        <v>1.686452700531138E-4</v>
      </c>
      <c r="CW711" s="33">
        <f t="shared" si="633"/>
        <v>1.0371036274416934E-3</v>
      </c>
      <c r="CX711" s="35">
        <f t="shared" si="634"/>
        <v>2.6144353007211407E-3</v>
      </c>
    </row>
    <row r="712" spans="1:102" x14ac:dyDescent="0.3">
      <c r="A712" s="21">
        <v>43180</v>
      </c>
      <c r="B712" s="22">
        <v>2711.93</v>
      </c>
      <c r="C712" s="23">
        <v>4754.3500000000004</v>
      </c>
      <c r="D712" s="23">
        <v>5310.9579999999996</v>
      </c>
      <c r="E712" s="23">
        <f t="shared" si="668"/>
        <v>4716.4001619464798</v>
      </c>
      <c r="F712" s="23">
        <f>VLOOKUP($A712,Data!S$7:T$800,2,0)</f>
        <v>261.907715</v>
      </c>
      <c r="G712" s="23">
        <f>VLOOKUP($A712,Data!V$7:Y$800,4,0)</f>
        <v>25.832745260061142</v>
      </c>
      <c r="H712" s="23" t="e">
        <f>VLOOKUP($A712,Data!P$7:Q$800,2,0)</f>
        <v>#N/A</v>
      </c>
      <c r="I712" s="23">
        <f>VLOOKUP($A712,Data!K$7:N$800,4,0)</f>
        <v>49.214523687951981</v>
      </c>
      <c r="J712" s="23">
        <f>VLOOKUP($A712,Data!AA$7:AB$800,2,0)</f>
        <v>479.3646</v>
      </c>
      <c r="K712" s="23">
        <f>VLOOKUP($A712,Data!AD$7:AE$800,2,0)</f>
        <v>48.4191</v>
      </c>
      <c r="L712" s="23">
        <f>VLOOKUP($A712,Data!AL$7:AO$800,4,0)</f>
        <v>259.49484236788351</v>
      </c>
      <c r="M712" s="23">
        <f>VLOOKUP($A712,Data!AG$7:AJ$800,4,0)</f>
        <v>26.16795420838066</v>
      </c>
      <c r="N712" s="23">
        <f>VLOOKUP($A712,Data!AQ$7:AU$800,5,0)</f>
        <v>26.323763019794484</v>
      </c>
      <c r="O712" s="24">
        <f>VLOOKUP($A712,Data!AQ$7:AW$800,7,0)</f>
        <v>26.484699007280483</v>
      </c>
      <c r="P712" s="32">
        <f t="shared" si="635"/>
        <v>-1.8439862492363179E-3</v>
      </c>
      <c r="Q712" s="33">
        <f t="shared" si="622"/>
        <v>-1.7699746786539183E-3</v>
      </c>
      <c r="R712" s="33">
        <f t="shared" si="623"/>
        <v>-1.7367774658012536E-3</v>
      </c>
      <c r="S712" s="34">
        <f t="shared" si="636"/>
        <v>-1.7528587833165131E-3</v>
      </c>
      <c r="T712" s="33">
        <f t="shared" si="637"/>
        <v>-1.7402101880604759E-3</v>
      </c>
      <c r="U712" s="33">
        <f t="shared" si="669"/>
        <v>-1.7394861014772278E-3</v>
      </c>
      <c r="V712" s="33" t="e">
        <f t="shared" si="670"/>
        <v>#N/A</v>
      </c>
      <c r="W712" s="33">
        <f t="shared" si="671"/>
        <v>-1.7387944358577823E-3</v>
      </c>
      <c r="X712" s="33">
        <f t="shared" si="672"/>
        <v>-1.7403154475330584E-3</v>
      </c>
      <c r="Y712" s="33">
        <f t="shared" si="673"/>
        <v>-1.7544872402801559E-3</v>
      </c>
      <c r="Z712" s="33">
        <f t="shared" si="674"/>
        <v>-1.7515751296938165E-3</v>
      </c>
      <c r="AA712" s="33">
        <f t="shared" si="675"/>
        <v>-1.7390602470639394E-3</v>
      </c>
      <c r="AB712" s="33">
        <f t="shared" si="676"/>
        <v>-1.7578270538947116E-3</v>
      </c>
      <c r="AC712" s="35">
        <f t="shared" si="677"/>
        <v>6.4693767681514025E-3</v>
      </c>
      <c r="AD712" s="32">
        <f t="shared" si="638"/>
        <v>2.9764490593442439E-5</v>
      </c>
      <c r="AE712" s="33">
        <f t="shared" si="639"/>
        <v>3.0488577176690512E-5</v>
      </c>
      <c r="AF712" s="33" t="e">
        <f t="shared" si="640"/>
        <v>#N/A</v>
      </c>
      <c r="AG712" s="33">
        <f t="shared" si="641"/>
        <v>3.1180242796136071E-5</v>
      </c>
      <c r="AH712" s="33">
        <f t="shared" si="642"/>
        <v>2.9659231120859886E-5</v>
      </c>
      <c r="AI712" s="33">
        <f t="shared" si="643"/>
        <v>1.548743837376243E-5</v>
      </c>
      <c r="AJ712" s="33">
        <f t="shared" si="644"/>
        <v>1.8399548960101875E-5</v>
      </c>
      <c r="AK712" s="33">
        <f t="shared" si="645"/>
        <v>3.0914431589978975E-5</v>
      </c>
      <c r="AL712" s="33">
        <f t="shared" si="646"/>
        <v>1.2147624759206721E-5</v>
      </c>
      <c r="AM712" s="35">
        <f t="shared" si="647"/>
        <v>8.2393514468053208E-3</v>
      </c>
      <c r="AN712" s="52">
        <f t="shared" si="648"/>
        <v>-3.4327222592223094E-6</v>
      </c>
      <c r="AO712" s="34">
        <f t="shared" si="649"/>
        <v>-2.7086356759742358E-6</v>
      </c>
      <c r="AP712" s="34" t="e">
        <f t="shared" si="650"/>
        <v>#N/A</v>
      </c>
      <c r="AQ712" s="34">
        <f t="shared" si="651"/>
        <v>-2.0169700565286774E-6</v>
      </c>
      <c r="AR712" s="34">
        <f t="shared" si="652"/>
        <v>-3.5379817318048623E-6</v>
      </c>
      <c r="AS712" s="34">
        <f t="shared" si="653"/>
        <v>-1.7709774478902318E-5</v>
      </c>
      <c r="AT712" s="34">
        <f t="shared" si="654"/>
        <v>-1.4797663892562873E-5</v>
      </c>
      <c r="AU712" s="34">
        <f t="shared" si="655"/>
        <v>-2.2827812626857735E-6</v>
      </c>
      <c r="AV712" s="34">
        <f t="shared" si="656"/>
        <v>-2.1049588093458027E-5</v>
      </c>
      <c r="AW712" s="53">
        <f t="shared" si="657"/>
        <v>8.2061542339526561E-3</v>
      </c>
      <c r="AX712" s="52">
        <f t="shared" si="658"/>
        <v>1.2648595256070649E-5</v>
      </c>
      <c r="AY712" s="34">
        <f t="shared" si="659"/>
        <v>1.3372681839318723E-5</v>
      </c>
      <c r="AZ712" s="34" t="e">
        <f t="shared" si="660"/>
        <v>#N/A</v>
      </c>
      <c r="BA712" s="34">
        <f t="shared" si="661"/>
        <v>1.4064347458764281E-5</v>
      </c>
      <c r="BB712" s="34">
        <f t="shared" si="662"/>
        <v>1.2543335783488097E-5</v>
      </c>
      <c r="BC712" s="34">
        <f t="shared" si="663"/>
        <v>-1.6284569636093593E-6</v>
      </c>
      <c r="BD712" s="34">
        <f t="shared" si="664"/>
        <v>1.2836536227300854E-6</v>
      </c>
      <c r="BE712" s="34">
        <f t="shared" si="665"/>
        <v>1.3798536252607185E-5</v>
      </c>
      <c r="BF712" s="34">
        <f t="shared" si="666"/>
        <v>-4.9682705781650682E-6</v>
      </c>
      <c r="BG712" s="53">
        <f t="shared" si="667"/>
        <v>8.222235551467949E-3</v>
      </c>
      <c r="BH712" s="32">
        <v>2.9764490593442439E-5</v>
      </c>
      <c r="BI712" s="33">
        <v>3.0488577176690512E-5</v>
      </c>
      <c r="BJ712" s="33"/>
      <c r="BK712" s="33">
        <v>3.1180242796136071E-5</v>
      </c>
      <c r="BL712" s="33">
        <v>2.9659231120859886E-5</v>
      </c>
      <c r="BM712" s="33">
        <v>1.548743837376243E-5</v>
      </c>
      <c r="BN712" s="33">
        <v>1.8399548960101875E-5</v>
      </c>
      <c r="BO712" s="33">
        <v>3.0914431589978975E-5</v>
      </c>
      <c r="BP712" s="33">
        <v>1.2147624759206721E-5</v>
      </c>
      <c r="BQ712" s="35">
        <v>8.2393514468053208E-3</v>
      </c>
      <c r="BR712" s="32">
        <v>-3.4327222592223094E-6</v>
      </c>
      <c r="BS712" s="33">
        <v>-2.7086356759742358E-6</v>
      </c>
      <c r="BT712" s="33"/>
      <c r="BU712" s="33">
        <v>-2.0169700565286774E-6</v>
      </c>
      <c r="BV712" s="33">
        <v>-3.5379817318048623E-6</v>
      </c>
      <c r="BW712" s="33">
        <v>-1.7709774478902318E-5</v>
      </c>
      <c r="BX712" s="33">
        <v>-1.4797663892562873E-5</v>
      </c>
      <c r="BY712" s="33">
        <v>-2.2827812626857735E-6</v>
      </c>
      <c r="BZ712" s="33">
        <v>-2.1049588093458027E-5</v>
      </c>
      <c r="CA712" s="35">
        <v>8.2061542339526561E-3</v>
      </c>
      <c r="CB712" s="52">
        <v>1.2648595256070649E-5</v>
      </c>
      <c r="CC712" s="34">
        <v>1.3372681839318723E-5</v>
      </c>
      <c r="CD712" s="34"/>
      <c r="CE712" s="34">
        <v>1.4064347458764281E-5</v>
      </c>
      <c r="CF712" s="34">
        <v>1.2543335783488097E-5</v>
      </c>
      <c r="CG712" s="34">
        <v>-1.6284569636093593E-6</v>
      </c>
      <c r="CH712" s="34">
        <v>1.2836536227300854E-6</v>
      </c>
      <c r="CI712" s="34">
        <v>1.3798536252607185E-5</v>
      </c>
      <c r="CJ712" s="34">
        <v>-4.9682705781650682E-6</v>
      </c>
      <c r="CK712" s="53">
        <v>8.222235551467949E-3</v>
      </c>
      <c r="CL712" s="33">
        <v>0</v>
      </c>
      <c r="CM712" s="33">
        <f t="shared" si="680"/>
        <v>1.3294488610082755E-3</v>
      </c>
      <c r="CN712" s="33">
        <f t="shared" si="625"/>
        <v>6.6363102750433001E-4</v>
      </c>
      <c r="CO712" s="33">
        <f t="shared" si="626"/>
        <v>5.5911220819848673E-4</v>
      </c>
      <c r="CP712" s="33">
        <f t="shared" si="627"/>
        <v>6.1293508883797365E-4</v>
      </c>
      <c r="CQ712" s="33"/>
      <c r="CR712" s="33">
        <f t="shared" si="628"/>
        <v>4.3516823127820459E-4</v>
      </c>
      <c r="CS712" s="33">
        <f t="shared" si="629"/>
        <v>1.1214906625900412E-3</v>
      </c>
      <c r="CT712" s="33">
        <f t="shared" si="630"/>
        <v>1.1245405242488182E-3</v>
      </c>
      <c r="CU712" s="33">
        <f t="shared" si="631"/>
        <v>5.1580157660335857E-4</v>
      </c>
      <c r="CV712" s="33">
        <f t="shared" si="632"/>
        <v>1.8797745747711758E-4</v>
      </c>
      <c r="CW712" s="33">
        <f t="shared" si="633"/>
        <v>1.0281297958787405E-3</v>
      </c>
      <c r="CX712" s="35">
        <f t="shared" si="634"/>
        <v>7.7607766311713622E-3</v>
      </c>
    </row>
    <row r="713" spans="1:102" x14ac:dyDescent="0.3">
      <c r="A713" s="21">
        <v>43179</v>
      </c>
      <c r="B713" s="22">
        <v>2716.94</v>
      </c>
      <c r="C713" s="23">
        <v>4762.78</v>
      </c>
      <c r="D713" s="23">
        <v>5320.1980000000003</v>
      </c>
      <c r="E713" s="23">
        <f t="shared" si="668"/>
        <v>4724.6818620467448</v>
      </c>
      <c r="F713" s="23">
        <f>VLOOKUP($A713,Data!S$7:T$800,2,0)</f>
        <v>262.364284</v>
      </c>
      <c r="G713" s="23">
        <f>VLOOKUP($A713,Data!V$7:Y$800,4,0)</f>
        <v>25.87775926263587</v>
      </c>
      <c r="H713" s="23" t="e">
        <f>VLOOKUP($A713,Data!P$7:Q$800,2,0)</f>
        <v>#N/A</v>
      </c>
      <c r="I713" s="23">
        <f>VLOOKUP($A713,Data!K$7:N$800,4,0)</f>
        <v>49.300246682570048</v>
      </c>
      <c r="J713" s="23">
        <f>VLOOKUP($A713,Data!AA$7:AB$800,2,0)</f>
        <v>480.20030000000003</v>
      </c>
      <c r="K713" s="23">
        <f>VLOOKUP($A713,Data!AD$7:AE$800,2,0)</f>
        <v>48.504199999999997</v>
      </c>
      <c r="L713" s="23">
        <f>VLOOKUP($A713,Data!AL$7:AO$800,4,0)</f>
        <v>259.95016461117626</v>
      </c>
      <c r="M713" s="23">
        <f>VLOOKUP($A713,Data!AG$7:AJ$800,4,0)</f>
        <v>26.213541135704538</v>
      </c>
      <c r="N713" s="23">
        <f>VLOOKUP($A713,Data!AQ$7:AU$800,5,0)</f>
        <v>26.37011712509134</v>
      </c>
      <c r="O713" s="24">
        <f>VLOOKUP($A713,Data!AQ$7:AW$800,7,0)</f>
        <v>26.314460845619404</v>
      </c>
      <c r="P713" s="32">
        <f t="shared" si="635"/>
        <v>1.4817982100467919E-3</v>
      </c>
      <c r="Q713" s="33">
        <f t="shared" si="622"/>
        <v>1.4950574787568893E-3</v>
      </c>
      <c r="R713" s="33">
        <f t="shared" si="623"/>
        <v>1.4991809472248985E-3</v>
      </c>
      <c r="S713" s="34">
        <f t="shared" si="636"/>
        <v>1.4965735366481824E-3</v>
      </c>
      <c r="T713" s="33">
        <f t="shared" si="637"/>
        <v>1.4931799622748265E-3</v>
      </c>
      <c r="U713" s="33">
        <f t="shared" si="669"/>
        <v>1.4942638205790448E-3</v>
      </c>
      <c r="V713" s="33" t="e">
        <f t="shared" si="670"/>
        <v>#N/A</v>
      </c>
      <c r="W713" s="33">
        <f t="shared" si="671"/>
        <v>1.3542271232347414E-3</v>
      </c>
      <c r="X713" s="33">
        <f t="shared" si="672"/>
        <v>1.4966129122073735E-3</v>
      </c>
      <c r="Y713" s="33">
        <f t="shared" si="673"/>
        <v>1.5093607206939641E-3</v>
      </c>
      <c r="Z713" s="33">
        <f t="shared" si="674"/>
        <v>1.4899515793376228E-3</v>
      </c>
      <c r="AA713" s="33">
        <f t="shared" si="675"/>
        <v>1.5065166029153421E-3</v>
      </c>
      <c r="AB713" s="33">
        <f t="shared" si="676"/>
        <v>1.5025794533889414E-3</v>
      </c>
      <c r="AC713" s="35">
        <f t="shared" si="677"/>
        <v>-1.0081773409692518E-3</v>
      </c>
      <c r="AD713" s="32">
        <f t="shared" si="638"/>
        <v>-1.8775164820628021E-6</v>
      </c>
      <c r="AE713" s="33">
        <f t="shared" si="639"/>
        <v>-7.9365817784449177E-7</v>
      </c>
      <c r="AF713" s="33" t="e">
        <f t="shared" si="640"/>
        <v>#N/A</v>
      </c>
      <c r="AG713" s="33">
        <f t="shared" si="641"/>
        <v>-1.4083035552214795E-4</v>
      </c>
      <c r="AH713" s="33">
        <f t="shared" si="642"/>
        <v>1.5554334504841449E-6</v>
      </c>
      <c r="AI713" s="33">
        <f t="shared" si="643"/>
        <v>1.4303241937074773E-5</v>
      </c>
      <c r="AJ713" s="33">
        <f t="shared" si="644"/>
        <v>-5.1058994192665352E-6</v>
      </c>
      <c r="AK713" s="33">
        <f t="shared" si="645"/>
        <v>1.1459124158452738E-5</v>
      </c>
      <c r="AL713" s="33">
        <f t="shared" si="646"/>
        <v>7.5219746320520642E-6</v>
      </c>
      <c r="AM713" s="35">
        <f t="shared" si="647"/>
        <v>-2.5032348197261411E-3</v>
      </c>
      <c r="AN713" s="52">
        <f t="shared" si="648"/>
        <v>-6.0009849500719525E-6</v>
      </c>
      <c r="AO713" s="34">
        <f t="shared" si="649"/>
        <v>-4.9171266458536422E-6</v>
      </c>
      <c r="AP713" s="34" t="e">
        <f t="shared" si="650"/>
        <v>#N/A</v>
      </c>
      <c r="AQ713" s="34">
        <f t="shared" si="651"/>
        <v>-1.449538239901571E-4</v>
      </c>
      <c r="AR713" s="34">
        <f t="shared" si="652"/>
        <v>-2.5680350175250055E-6</v>
      </c>
      <c r="AS713" s="34">
        <f t="shared" si="653"/>
        <v>1.0179773469065623E-5</v>
      </c>
      <c r="AT713" s="34">
        <f t="shared" si="654"/>
        <v>-9.2293678872756857E-6</v>
      </c>
      <c r="AU713" s="34">
        <f t="shared" si="655"/>
        <v>7.3356556904435877E-6</v>
      </c>
      <c r="AV713" s="34">
        <f t="shared" si="656"/>
        <v>3.3985061640429137E-6</v>
      </c>
      <c r="AW713" s="53">
        <f t="shared" si="657"/>
        <v>-2.5073582881941503E-3</v>
      </c>
      <c r="AX713" s="52">
        <f t="shared" si="658"/>
        <v>-3.3935743732893542E-6</v>
      </c>
      <c r="AY713" s="34">
        <f t="shared" si="659"/>
        <v>-2.3097160690710439E-6</v>
      </c>
      <c r="AZ713" s="34" t="e">
        <f t="shared" si="660"/>
        <v>#N/A</v>
      </c>
      <c r="BA713" s="34">
        <f t="shared" si="661"/>
        <v>-1.4234641341337451E-4</v>
      </c>
      <c r="BB713" s="34">
        <f t="shared" si="662"/>
        <v>3.937555925759284E-8</v>
      </c>
      <c r="BC713" s="34">
        <f t="shared" si="663"/>
        <v>1.2787184045848221E-5</v>
      </c>
      <c r="BD713" s="34">
        <f t="shared" si="664"/>
        <v>-6.6219573104930873E-6</v>
      </c>
      <c r="BE713" s="34">
        <f t="shared" si="665"/>
        <v>9.943066267226186E-6</v>
      </c>
      <c r="BF713" s="34">
        <f t="shared" si="666"/>
        <v>6.0059167408255121E-6</v>
      </c>
      <c r="BG713" s="53">
        <f t="shared" si="667"/>
        <v>-2.5047508776173677E-3</v>
      </c>
      <c r="BH713" s="32">
        <v>-1.8775164820628021E-6</v>
      </c>
      <c r="BI713" s="33">
        <v>-7.9365817784449177E-7</v>
      </c>
      <c r="BJ713" s="33"/>
      <c r="BK713" s="33">
        <v>-1.4083035552214795E-4</v>
      </c>
      <c r="BL713" s="33">
        <v>1.5554334504841449E-6</v>
      </c>
      <c r="BM713" s="33">
        <v>1.4303241937074773E-5</v>
      </c>
      <c r="BN713" s="33">
        <v>-5.1058994192665352E-6</v>
      </c>
      <c r="BO713" s="33">
        <v>1.1459124158452738E-5</v>
      </c>
      <c r="BP713" s="33">
        <v>7.5219746320520642E-6</v>
      </c>
      <c r="BQ713" s="35">
        <v>-2.5032348197261411E-3</v>
      </c>
      <c r="BR713" s="32">
        <v>-6.0009849500719525E-6</v>
      </c>
      <c r="BS713" s="33">
        <v>-4.9171266458536422E-6</v>
      </c>
      <c r="BT713" s="33"/>
      <c r="BU713" s="33">
        <v>-1.449538239901571E-4</v>
      </c>
      <c r="BV713" s="33">
        <v>-2.5680350175250055E-6</v>
      </c>
      <c r="BW713" s="33">
        <v>1.0179773469065623E-5</v>
      </c>
      <c r="BX713" s="33">
        <v>-9.2293678872756857E-6</v>
      </c>
      <c r="BY713" s="33">
        <v>7.3356556904435877E-6</v>
      </c>
      <c r="BZ713" s="33">
        <v>3.3985061640429137E-6</v>
      </c>
      <c r="CA713" s="35">
        <v>-2.5073582881941503E-3</v>
      </c>
      <c r="CB713" s="52">
        <v>-3.3935743732893542E-6</v>
      </c>
      <c r="CC713" s="34">
        <v>-2.3097160690710439E-6</v>
      </c>
      <c r="CD713" s="34"/>
      <c r="CE713" s="34">
        <v>-1.4234641341337451E-4</v>
      </c>
      <c r="CF713" s="34">
        <v>3.937555925759284E-8</v>
      </c>
      <c r="CG713" s="34">
        <v>1.2787184045848221E-5</v>
      </c>
      <c r="CH713" s="34">
        <v>-6.6219573104930873E-6</v>
      </c>
      <c r="CI713" s="34">
        <v>9.943066267226186E-6</v>
      </c>
      <c r="CJ713" s="34">
        <v>6.0059167408255121E-6</v>
      </c>
      <c r="CK713" s="53">
        <v>-2.5047508776173677E-3</v>
      </c>
      <c r="CL713" s="33">
        <v>0</v>
      </c>
      <c r="CM713" s="33">
        <f t="shared" si="680"/>
        <v>1.2961496808934214E-3</v>
      </c>
      <c r="CN713" s="33">
        <f t="shared" si="625"/>
        <v>6.4647369915427078E-4</v>
      </c>
      <c r="CO713" s="33">
        <f t="shared" si="626"/>
        <v>5.2927916014100518E-4</v>
      </c>
      <c r="CP713" s="33">
        <f t="shared" si="627"/>
        <v>5.8237466470978383E-4</v>
      </c>
      <c r="CQ713" s="33"/>
      <c r="CR713" s="33">
        <f t="shared" si="628"/>
        <v>4.0392008572909255E-4</v>
      </c>
      <c r="CS713" s="33">
        <f t="shared" si="629"/>
        <v>1.0917464045265834E-3</v>
      </c>
      <c r="CT713" s="33">
        <f t="shared" si="630"/>
        <v>1.1090084187421745E-3</v>
      </c>
      <c r="CU713" s="33">
        <f t="shared" si="631"/>
        <v>4.9736023573321297E-4</v>
      </c>
      <c r="CV713" s="33">
        <f t="shared" si="632"/>
        <v>1.5700334882984279E-4</v>
      </c>
      <c r="CW713" s="33">
        <f t="shared" si="633"/>
        <v>1.0159482687666088E-3</v>
      </c>
      <c r="CX713" s="35">
        <f t="shared" si="634"/>
        <v>-4.8914671933519838E-4</v>
      </c>
    </row>
    <row r="714" spans="1:102" x14ac:dyDescent="0.3">
      <c r="A714" s="21">
        <v>43178</v>
      </c>
      <c r="B714" s="22">
        <v>2712.92</v>
      </c>
      <c r="C714" s="23">
        <v>4755.67</v>
      </c>
      <c r="D714" s="23">
        <v>5312.2340000000004</v>
      </c>
      <c r="E714" s="23">
        <f t="shared" si="668"/>
        <v>4717.621594412627</v>
      </c>
      <c r="F714" s="23">
        <f>VLOOKUP($A714,Data!S$7:T$800,2,0)</f>
        <v>261.97311100000002</v>
      </c>
      <c r="G714" s="23">
        <f>VLOOKUP($A714,Data!V$7:Y$800,4,0)</f>
        <v>25.839148757492989</v>
      </c>
      <c r="H714" s="23" t="e">
        <f>VLOOKUP($A714,Data!P$7:Q$800,2,0)</f>
        <v>#N/A</v>
      </c>
      <c r="I714" s="23">
        <f>VLOOKUP($A714,Data!K$7:N$800,4,0)</f>
        <v>49.23357324231155</v>
      </c>
      <c r="J714" s="23">
        <f>VLOOKUP($A714,Data!AA$7:AB$800,2,0)</f>
        <v>479.48270000000002</v>
      </c>
      <c r="K714" s="23">
        <f>VLOOKUP($A714,Data!AD$7:AE$800,2,0)</f>
        <v>48.431100000000001</v>
      </c>
      <c r="L714" s="23">
        <f>VLOOKUP($A714,Data!AL$7:AO$800,4,0)</f>
        <v>259.5634276721778</v>
      </c>
      <c r="M714" s="23">
        <f>VLOOKUP($A714,Data!AG$7:AJ$800,4,0)</f>
        <v>26.174109405318905</v>
      </c>
      <c r="N714" s="23">
        <f>VLOOKUP($A714,Data!AQ$7:AU$800,5,0)</f>
        <v>26.330553376591311</v>
      </c>
      <c r="O714" s="24">
        <f>VLOOKUP($A714,Data!AQ$7:AW$800,7,0)</f>
        <v>26.341017262361397</v>
      </c>
      <c r="P714" s="32">
        <f t="shared" si="635"/>
        <v>-1.4204163502312905E-2</v>
      </c>
      <c r="Q714" s="33">
        <f t="shared" ref="Q714:Q766" si="681">C714/C715-1</f>
        <v>-1.4199333771405254E-2</v>
      </c>
      <c r="R714" s="33">
        <f t="shared" ref="R714:R766" si="682">D714/D715-1</f>
        <v>-1.419646725994117E-2</v>
      </c>
      <c r="S714" s="34">
        <f t="shared" si="636"/>
        <v>-1.419762169629693E-2</v>
      </c>
      <c r="T714" s="33">
        <f t="shared" si="637"/>
        <v>-1.4201211745571207E-2</v>
      </c>
      <c r="U714" s="33">
        <f t="shared" si="669"/>
        <v>-1.4168606571580367E-2</v>
      </c>
      <c r="V714" s="33" t="e">
        <f t="shared" si="670"/>
        <v>#N/A</v>
      </c>
      <c r="W714" s="33">
        <f t="shared" si="671"/>
        <v>-1.4114056837688294E-2</v>
      </c>
      <c r="X714" s="33">
        <f t="shared" si="672"/>
        <v>-1.4202168833478357E-2</v>
      </c>
      <c r="Y714" s="33">
        <f t="shared" si="673"/>
        <v>-1.4191413095914207E-2</v>
      </c>
      <c r="Z714" s="33">
        <f t="shared" si="674"/>
        <v>-1.4130048423748987E-2</v>
      </c>
      <c r="AA714" s="33">
        <f t="shared" si="675"/>
        <v>-1.4313498947856496E-2</v>
      </c>
      <c r="AB714" s="33">
        <f t="shared" si="676"/>
        <v>-1.4171987505621542E-2</v>
      </c>
      <c r="AC714" s="35">
        <f t="shared" si="677"/>
        <v>-1.449446556992795E-2</v>
      </c>
      <c r="AD714" s="32">
        <f t="shared" si="638"/>
        <v>-1.8779741659535887E-6</v>
      </c>
      <c r="AE714" s="33">
        <f t="shared" si="639"/>
        <v>3.072719982488703E-5</v>
      </c>
      <c r="AF714" s="33" t="e">
        <f t="shared" si="640"/>
        <v>#N/A</v>
      </c>
      <c r="AG714" s="33">
        <f t="shared" si="641"/>
        <v>8.5276933716960102E-5</v>
      </c>
      <c r="AH714" s="33">
        <f t="shared" si="642"/>
        <v>-2.835062073103245E-6</v>
      </c>
      <c r="AI714" s="33">
        <f t="shared" si="643"/>
        <v>7.9206754910465804E-6</v>
      </c>
      <c r="AJ714" s="33">
        <f t="shared" si="644"/>
        <v>6.9285347656267149E-5</v>
      </c>
      <c r="AK714" s="33">
        <f t="shared" si="645"/>
        <v>-1.1416517645124191E-4</v>
      </c>
      <c r="AL714" s="33">
        <f t="shared" si="646"/>
        <v>2.734626578371202E-5</v>
      </c>
      <c r="AM714" s="35">
        <f t="shared" si="647"/>
        <v>-2.9513179852269644E-4</v>
      </c>
      <c r="AN714" s="52">
        <f t="shared" si="648"/>
        <v>-4.7444856300371541E-6</v>
      </c>
      <c r="AO714" s="34">
        <f t="shared" si="649"/>
        <v>2.7860688360803465E-5</v>
      </c>
      <c r="AP714" s="34" t="e">
        <f t="shared" si="650"/>
        <v>#N/A</v>
      </c>
      <c r="AQ714" s="34">
        <f t="shared" si="651"/>
        <v>8.2410422252876536E-5</v>
      </c>
      <c r="AR714" s="34">
        <f t="shared" si="652"/>
        <v>-5.7015735371868104E-6</v>
      </c>
      <c r="AS714" s="34">
        <f t="shared" si="653"/>
        <v>5.054164026963015E-6</v>
      </c>
      <c r="AT714" s="34">
        <f t="shared" si="654"/>
        <v>6.6418836192183583E-5</v>
      </c>
      <c r="AU714" s="34">
        <f t="shared" si="655"/>
        <v>-1.1703168791532548E-4</v>
      </c>
      <c r="AV714" s="34">
        <f t="shared" si="656"/>
        <v>2.4479754319628455E-5</v>
      </c>
      <c r="AW714" s="53">
        <f t="shared" si="657"/>
        <v>-2.9799830998678001E-4</v>
      </c>
      <c r="AX714" s="52">
        <f t="shared" si="658"/>
        <v>-3.5900492743046186E-6</v>
      </c>
      <c r="AY714" s="34">
        <f t="shared" si="659"/>
        <v>2.9015124716536E-5</v>
      </c>
      <c r="AZ714" s="34" t="e">
        <f t="shared" si="660"/>
        <v>#N/A</v>
      </c>
      <c r="BA714" s="34">
        <f t="shared" si="661"/>
        <v>8.3564858608609072E-5</v>
      </c>
      <c r="BB714" s="34">
        <f t="shared" si="662"/>
        <v>-4.5471371814542749E-6</v>
      </c>
      <c r="BC714" s="34">
        <f t="shared" si="663"/>
        <v>6.2086003826955505E-6</v>
      </c>
      <c r="BD714" s="34">
        <f t="shared" si="664"/>
        <v>6.7573272547916119E-5</v>
      </c>
      <c r="BE714" s="34">
        <f t="shared" si="665"/>
        <v>-1.1587725155959294E-4</v>
      </c>
      <c r="BF714" s="34">
        <f t="shared" si="666"/>
        <v>2.563419067536099E-5</v>
      </c>
      <c r="BG714" s="53">
        <f t="shared" si="667"/>
        <v>-2.9684387363104747E-4</v>
      </c>
      <c r="BH714" s="32">
        <v>-1.8779741659535887E-6</v>
      </c>
      <c r="BI714" s="33">
        <v>3.072719982488703E-5</v>
      </c>
      <c r="BJ714" s="33"/>
      <c r="BK714" s="33">
        <v>8.5276933716960102E-5</v>
      </c>
      <c r="BL714" s="33">
        <v>-2.835062073103245E-6</v>
      </c>
      <c r="BM714" s="33">
        <v>7.9206754910465804E-6</v>
      </c>
      <c r="BN714" s="33">
        <v>6.9285347656267149E-5</v>
      </c>
      <c r="BO714" s="33">
        <v>-1.1416517645124191E-4</v>
      </c>
      <c r="BP714" s="33">
        <v>2.734626578371202E-5</v>
      </c>
      <c r="BQ714" s="35">
        <v>-2.9513179852269644E-4</v>
      </c>
      <c r="BR714" s="32">
        <v>-4.7444856300371541E-6</v>
      </c>
      <c r="BS714" s="33">
        <v>2.7860688360803465E-5</v>
      </c>
      <c r="BT714" s="33"/>
      <c r="BU714" s="33">
        <v>8.2410422252876536E-5</v>
      </c>
      <c r="BV714" s="33">
        <v>-5.7015735371868104E-6</v>
      </c>
      <c r="BW714" s="33">
        <v>5.054164026963015E-6</v>
      </c>
      <c r="BX714" s="33">
        <v>6.6418836192183583E-5</v>
      </c>
      <c r="BY714" s="33">
        <v>-1.1703168791532548E-4</v>
      </c>
      <c r="BZ714" s="33">
        <v>2.4479754319628455E-5</v>
      </c>
      <c r="CA714" s="35">
        <v>-2.9799830998678001E-4</v>
      </c>
      <c r="CB714" s="52">
        <v>-3.5900492743046186E-6</v>
      </c>
      <c r="CC714" s="34">
        <v>2.9015124716536E-5</v>
      </c>
      <c r="CD714" s="34"/>
      <c r="CE714" s="34">
        <v>8.3564858608609072E-5</v>
      </c>
      <c r="CF714" s="34">
        <v>-4.5471371814542749E-6</v>
      </c>
      <c r="CG714" s="34">
        <v>6.2086003826955505E-6</v>
      </c>
      <c r="CH714" s="34">
        <v>6.7573272547916119E-5</v>
      </c>
      <c r="CI714" s="34">
        <v>-1.1587725155959294E-4</v>
      </c>
      <c r="CJ714" s="34">
        <v>2.563419067536099E-5</v>
      </c>
      <c r="CK714" s="53">
        <v>-2.9684387363104747E-4</v>
      </c>
      <c r="CL714" s="33">
        <v>0</v>
      </c>
      <c r="CM714" s="33">
        <f t="shared" ref="CM714:CM729" si="683">(D714/D$767)/($C714/$C$767)-1</f>
        <v>1.2920270483651741E-3</v>
      </c>
      <c r="CN714" s="33">
        <f t="shared" ref="CN714:CN766" si="684">(E714/E$767)/($C714/$C$767)-1</f>
        <v>6.449589281376511E-4</v>
      </c>
      <c r="CO714" s="33">
        <f t="shared" ref="CO714:CO766" si="685">(F714/F$767)/($C714/$C$767)-1</f>
        <v>5.3115486958166258E-4</v>
      </c>
      <c r="CP714" s="33">
        <f t="shared" ref="CP714:CP766" si="686">(G714/G$767)/($C714/$C$767)-1</f>
        <v>5.8316760023924274E-4</v>
      </c>
      <c r="CQ714" s="33"/>
      <c r="CR714" s="33">
        <f t="shared" ref="CR714:CR766" si="687">(I714/I$767)/($C714/$C$767)-1</f>
        <v>5.4461679016748477E-4</v>
      </c>
      <c r="CS714" s="33">
        <f t="shared" ref="CS714:CS766" si="688">(J714/J$767)/($C714/$C$767)-1</f>
        <v>1.0901915998782208E-3</v>
      </c>
      <c r="CT714" s="33">
        <f t="shared" ref="CT714:CT766" si="689">(K714/K$767)/($C714/$C$767)-1</f>
        <v>1.094710894510742E-3</v>
      </c>
      <c r="CU714" s="33">
        <f t="shared" ref="CU714:CU766" si="690">(L714/L$767)/($C714/$C$767)-1</f>
        <v>5.0246107462048606E-4</v>
      </c>
      <c r="CV714" s="33">
        <f t="shared" ref="CV714:CV766" si="691">(M714/M$767)/($C714/$C$767)-1</f>
        <v>1.4555966564944178E-4</v>
      </c>
      <c r="CW714" s="33">
        <f t="shared" ref="CW714:CW766" si="692">(N714/N$767)/($C714/$C$767)-1</f>
        <v>1.0084299490698001E-3</v>
      </c>
      <c r="CX714" s="35">
        <f t="shared" ref="CX714:CX766" si="693">(O714/O$767)/($C714/$C$767)-1</f>
        <v>2.0153886671174792E-3</v>
      </c>
    </row>
    <row r="715" spans="1:102" x14ac:dyDescent="0.3">
      <c r="A715" s="21">
        <v>43175</v>
      </c>
      <c r="B715" s="22">
        <v>2752.01</v>
      </c>
      <c r="C715" s="23">
        <v>4824.17</v>
      </c>
      <c r="D715" s="23">
        <v>5388.7349999999997</v>
      </c>
      <c r="E715" s="23">
        <f t="shared" si="668"/>
        <v>4785.5652392829143</v>
      </c>
      <c r="F715" s="23">
        <f>VLOOKUP($A715,Data!S$7:T$800,2,0)</f>
        <v>265.74704100000002</v>
      </c>
      <c r="G715" s="23">
        <f>VLOOKUP($A715,Data!V$7:Y$800,4,0)</f>
        <v>26.210515235908996</v>
      </c>
      <c r="H715" s="23" t="e">
        <f>VLOOKUP($A715,Data!P$7:Q$800,2,0)</f>
        <v>#N/A</v>
      </c>
      <c r="I715" s="23">
        <f>VLOOKUP($A715,Data!K$7:N$800,4,0)</f>
        <v>49.938406753615681</v>
      </c>
      <c r="J715" s="23">
        <f>VLOOKUP($A715,Data!AA$7:AB$800,2,0)</f>
        <v>486.39049999999997</v>
      </c>
      <c r="K715" s="23">
        <f>VLOOKUP($A715,Data!AD$7:AE$800,2,0)</f>
        <v>49.128300000000003</v>
      </c>
      <c r="L715" s="23">
        <f>VLOOKUP($A715,Data!AL$7:AO$800,4,0)</f>
        <v>263.28363822954202</v>
      </c>
      <c r="M715" s="23">
        <f>VLOOKUP($A715,Data!AG$7:AJ$800,4,0)</f>
        <v>26.554192816255558</v>
      </c>
      <c r="N715" s="23">
        <f>VLOOKUP($A715,Data!AQ$7:AU$800,5,0)</f>
        <v>26.709074040175398</v>
      </c>
      <c r="O715" s="24">
        <f>VLOOKUP($A715,Data!AQ$7:AW$800,7,0)</f>
        <v>26.728431593836433</v>
      </c>
      <c r="P715" s="32">
        <f t="shared" ref="P715:P766" si="694">B715/B716-1</f>
        <v>1.7034720983646334E-3</v>
      </c>
      <c r="Q715" s="33">
        <f t="shared" si="681"/>
        <v>1.7276285598595287E-3</v>
      </c>
      <c r="R715" s="33">
        <f t="shared" si="682"/>
        <v>1.7366271622094587E-3</v>
      </c>
      <c r="S715" s="34">
        <f t="shared" ref="S715:S766" si="695">R715-IF(R715&gt;P715+0.000001,(R715-P715)*$C$1,0)</f>
        <v>1.7316539026327349E-3</v>
      </c>
      <c r="T715" s="33">
        <f t="shared" ref="T715:T766" si="696">F715/IFERROR(F716,IFERROR(F717,F718))-1</f>
        <v>1.7234509335333215E-3</v>
      </c>
      <c r="U715" s="33">
        <f t="shared" si="669"/>
        <v>1.7283455362422373E-3</v>
      </c>
      <c r="V715" s="33" t="e">
        <f t="shared" si="670"/>
        <v>#N/A</v>
      </c>
      <c r="W715" s="33">
        <f t="shared" si="671"/>
        <v>1.7195261750095892E-3</v>
      </c>
      <c r="X715" s="33">
        <f t="shared" si="672"/>
        <v>1.7330897602507722E-3</v>
      </c>
      <c r="Y715" s="33">
        <f t="shared" si="673"/>
        <v>1.7413325884072517E-3</v>
      </c>
      <c r="Z715" s="33">
        <f t="shared" si="674"/>
        <v>1.7172125173772201E-3</v>
      </c>
      <c r="AA715" s="33">
        <f t="shared" si="675"/>
        <v>1.7851246866051884E-3</v>
      </c>
      <c r="AB715" s="33">
        <f t="shared" si="676"/>
        <v>1.740025305288162E-3</v>
      </c>
      <c r="AC715" s="35">
        <f t="shared" si="677"/>
        <v>3.6309235734151013E-3</v>
      </c>
      <c r="AD715" s="32">
        <f t="shared" ref="AD715:AD766" si="697">1+T715-$C715/IF(ISNUMBER(F716),$C716,IF(ISNUMBER(F717),$C717,$C718))</f>
        <v>-4.1776263262072177E-6</v>
      </c>
      <c r="AE715" s="33">
        <f t="shared" ref="AE715:AE766" si="698">1+U715-$C715/IF(ISNUMBER(G716),$C716,IF(ISNUMBER(G717),$C717,$C718))</f>
        <v>7.1697638270862285E-7</v>
      </c>
      <c r="AF715" s="33" t="e">
        <f t="shared" ref="AF715:AF766" si="699">1+V715-$C715/IF(ISNUMBER(H716),$C716,IF(ISNUMBER(H717),$C717,$C718))</f>
        <v>#N/A</v>
      </c>
      <c r="AG715" s="33">
        <f t="shared" ref="AG715:AG766" si="700">1+W715-$C715/IF(ISNUMBER(I716),$C716,IF(ISNUMBER(I717),$C717,$C718))</f>
        <v>-8.1023848499395257E-6</v>
      </c>
      <c r="AH715" s="33">
        <f t="shared" ref="AH715:AH766" si="701">1+X715-$C715/IF(ISNUMBER(J716),$C716,IF(ISNUMBER(J717),$C717,$C718))</f>
        <v>5.461200391243537E-6</v>
      </c>
      <c r="AI715" s="33">
        <f t="shared" ref="AI715:AI766" si="702">1+Y715-$C715/IF(ISNUMBER(K716),$C716,IF(ISNUMBER(K717),$C717,$C718))</f>
        <v>1.3704028547723013E-5</v>
      </c>
      <c r="AJ715" s="33">
        <f t="shared" ref="AJ715:AJ766" si="703">1+Z715-$C715/IF(ISNUMBER(L716),$C716,IF(ISNUMBER(L717),$C717,$C718))</f>
        <v>-1.0416042482308541E-5</v>
      </c>
      <c r="AK715" s="33">
        <f t="shared" ref="AK715:AK766" si="704">1+AA715-$C715/IF(ISNUMBER(M716),$C716,IF(ISNUMBER(M717),$C717,$C718))</f>
        <v>5.7496126745659737E-5</v>
      </c>
      <c r="AL715" s="33">
        <f t="shared" ref="AL715:AL766" si="705">1+AB715-$C715/IF(ISNUMBER(N716),$C716,IF(ISNUMBER(N717),$C717,$C718))</f>
        <v>1.2396745428633338E-5</v>
      </c>
      <c r="AM715" s="35">
        <f t="shared" ref="AM715:AM766" si="706">1+AC715-$C715/IF(ISNUMBER(O716),$C716,IF(ISNUMBER(O717),$C717,$C718))</f>
        <v>1.9032950135555726E-3</v>
      </c>
      <c r="AN715" s="52">
        <f t="shared" ref="AN715:AN766" si="707">1+T715-$D715/IF(ISNUMBER(F716),$D716,IF(ISNUMBER(F717),$D717,$D718))</f>
        <v>-1.3176228676137214E-5</v>
      </c>
      <c r="AO715" s="34">
        <f t="shared" ref="AO715:AO766" si="708">1+U715-$D715/IF(ISNUMBER(G716),$D716,IF(ISNUMBER(G717),$D717,$D718))</f>
        <v>-8.2816259672213732E-6</v>
      </c>
      <c r="AP715" s="34" t="e">
        <f t="shared" ref="AP715:AP766" si="709">1+V715-$D715/IF(ISNUMBER(H716),$D716,IF(ISNUMBER(H717),$D717,$D718))</f>
        <v>#N/A</v>
      </c>
      <c r="AQ715" s="34">
        <f t="shared" ref="AQ715:AQ766" si="710">1+W715-$D715/IF(ISNUMBER(I716),$D716,IF(ISNUMBER(I717),$D717,$D718))</f>
        <v>-1.7100987199869522E-5</v>
      </c>
      <c r="AR715" s="34">
        <f t="shared" ref="AR715:AR766" si="711">1+X715-$D715/IF(ISNUMBER(J716),$D716,IF(ISNUMBER(J717),$D717,$D718))</f>
        <v>-3.5374019586864591E-6</v>
      </c>
      <c r="AS715" s="34">
        <f t="shared" ref="AS715:AS766" si="712">1+Y715-$D715/IF(ISNUMBER(K716),$D716,IF(ISNUMBER(K717),$D717,$D718))</f>
        <v>4.7054261977930167E-6</v>
      </c>
      <c r="AT715" s="34">
        <f t="shared" ref="AT715:AT766" si="713">1+Z715-$D715/IF(ISNUMBER(L716),$D716,IF(ISNUMBER(L717),$D717,$D718))</f>
        <v>-1.9414644832238537E-5</v>
      </c>
      <c r="AU715" s="34">
        <f t="shared" ref="AU715:AU766" si="714">1+AA715-$D715/IF(ISNUMBER(M716),$D716,IF(ISNUMBER(M717),$D717,$D718))</f>
        <v>4.8497524395729741E-5</v>
      </c>
      <c r="AV715" s="34">
        <f t="shared" ref="AV715:AV766" si="715">1+AB715-$D715/IF(ISNUMBER(N716),$D716,IF(ISNUMBER(N717),$D717,$D718))</f>
        <v>3.3981430787033418E-6</v>
      </c>
      <c r="AW715" s="53">
        <f t="shared" ref="AW715:AW766" si="716">1+AC715-$D715/IF(ISNUMBER(O716),$D716,IF(ISNUMBER(O717),$D717,$D718))</f>
        <v>1.8942964112056426E-3</v>
      </c>
      <c r="AX715" s="52">
        <f t="shared" ref="AX715:AX766" si="717">1+T715-$E715/IF(ISNUMBER(F716),$E716,IF(ISNUMBER(F717),$E717,$E718))</f>
        <v>-8.2029690993135063E-6</v>
      </c>
      <c r="AY715" s="34">
        <f t="shared" ref="AY715:AY766" si="718">1+U715-$E715/IF(ISNUMBER(G716),$E716,IF(ISNUMBER(G717),$E717,$E718))</f>
        <v>-3.3083663903976657E-6</v>
      </c>
      <c r="AZ715" s="34" t="e">
        <f t="shared" ref="AZ715:AZ766" si="719">1+V715-$E715/IF(ISNUMBER(H716),$E716,IF(ISNUMBER(H717),$E717,$E718))</f>
        <v>#N/A</v>
      </c>
      <c r="BA715" s="34">
        <f t="shared" ref="BA715:BA766" si="720">1+W715-$E715/IF(ISNUMBER(I716),$E716,IF(ISNUMBER(I717),$E717,$E718))</f>
        <v>-1.2127727623045814E-5</v>
      </c>
      <c r="BB715" s="34">
        <f t="shared" ref="BB715:BB766" si="721">1+X715-$E715/IF(ISNUMBER(J716),$E716,IF(ISNUMBER(J717),$E717,$E718))</f>
        <v>1.4358576181372484E-6</v>
      </c>
      <c r="BC715" s="34">
        <f t="shared" ref="BC715:BC766" si="722">1+Y715-$E715/IF(ISNUMBER(K716),$E716,IF(ISNUMBER(K717),$E717,$E718))</f>
        <v>9.6786857746167243E-6</v>
      </c>
      <c r="BD715" s="34">
        <f t="shared" ref="BD715:BD766" si="723">1+Z715-$E715/IF(ISNUMBER(L716),$E716,IF(ISNUMBER(L717),$E717,$E718))</f>
        <v>-1.4441385255414829E-5</v>
      </c>
      <c r="BE715" s="34">
        <f t="shared" ref="BE715:BE766" si="724">1+AA715-$E715/IF(ISNUMBER(M716),$E716,IF(ISNUMBER(M717),$E717,$E718))</f>
        <v>5.3470783972553448E-5</v>
      </c>
      <c r="BF715" s="34">
        <f t="shared" ref="BF715:BF766" si="725">1+AB715-$E715/IF(ISNUMBER(N716),$E716,IF(ISNUMBER(N717),$E717,$E718))</f>
        <v>8.3714026555270493E-6</v>
      </c>
      <c r="BG715" s="53">
        <f t="shared" ref="BG715:BG766" si="726">1+AC715-$E715/IF(ISNUMBER(O716),$E716,IF(ISNUMBER(O717),$E717,$E718))</f>
        <v>1.8992696707824663E-3</v>
      </c>
      <c r="BH715" s="32">
        <v>-4.1776263262072177E-6</v>
      </c>
      <c r="BI715" s="33">
        <v>7.1697638270862285E-7</v>
      </c>
      <c r="BJ715" s="33"/>
      <c r="BK715" s="33">
        <v>-8.1023848499395257E-6</v>
      </c>
      <c r="BL715" s="33">
        <v>5.461200391243537E-6</v>
      </c>
      <c r="BM715" s="33">
        <v>1.3704028547723013E-5</v>
      </c>
      <c r="BN715" s="33">
        <v>-1.0416042482308541E-5</v>
      </c>
      <c r="BO715" s="33">
        <v>5.7496126745659737E-5</v>
      </c>
      <c r="BP715" s="33">
        <v>1.2396745428633338E-5</v>
      </c>
      <c r="BQ715" s="35">
        <v>1.9032950135555726E-3</v>
      </c>
      <c r="BR715" s="32">
        <v>-1.3176228676137214E-5</v>
      </c>
      <c r="BS715" s="33">
        <v>-8.2816259672213732E-6</v>
      </c>
      <c r="BT715" s="33"/>
      <c r="BU715" s="33">
        <v>-1.7100987199869522E-5</v>
      </c>
      <c r="BV715" s="33">
        <v>-3.5374019586864591E-6</v>
      </c>
      <c r="BW715" s="33">
        <v>4.7054261977930167E-6</v>
      </c>
      <c r="BX715" s="33">
        <v>-1.9414644832238537E-5</v>
      </c>
      <c r="BY715" s="33">
        <v>4.8497524395729741E-5</v>
      </c>
      <c r="BZ715" s="33">
        <v>3.3981430787033418E-6</v>
      </c>
      <c r="CA715" s="35">
        <v>1.8942964112056426E-3</v>
      </c>
      <c r="CB715" s="52">
        <v>-8.2029690993135063E-6</v>
      </c>
      <c r="CC715" s="34">
        <v>-3.3083663903976657E-6</v>
      </c>
      <c r="CD715" s="34"/>
      <c r="CE715" s="34">
        <v>-1.2127727623045814E-5</v>
      </c>
      <c r="CF715" s="34">
        <v>1.4358576181372484E-6</v>
      </c>
      <c r="CG715" s="34">
        <v>9.6786857746167243E-6</v>
      </c>
      <c r="CH715" s="34">
        <v>-1.4441385255414829E-5</v>
      </c>
      <c r="CI715" s="34">
        <v>5.3470783972553448E-5</v>
      </c>
      <c r="CJ715" s="34">
        <v>8.3714026555270493E-6</v>
      </c>
      <c r="CK715" s="53">
        <v>1.8992696707824663E-3</v>
      </c>
      <c r="CL715" s="33">
        <v>0</v>
      </c>
      <c r="CM715" s="33">
        <f t="shared" si="683"/>
        <v>1.2891154995839926E-3</v>
      </c>
      <c r="CN715" s="33">
        <f t="shared" si="684"/>
        <v>6.432210754359069E-4</v>
      </c>
      <c r="CO715" s="33">
        <f t="shared" si="685"/>
        <v>5.3306090931659611E-4</v>
      </c>
      <c r="CP715" s="33">
        <f t="shared" si="686"/>
        <v>5.5198060504180191E-4</v>
      </c>
      <c r="CQ715" s="33"/>
      <c r="CR715" s="33">
        <f t="shared" si="687"/>
        <v>4.5807191389801716E-4</v>
      </c>
      <c r="CS715" s="33">
        <f t="shared" si="688"/>
        <v>1.0930706413450064E-3</v>
      </c>
      <c r="CT715" s="33">
        <f t="shared" si="689"/>
        <v>1.0866673996112741E-3</v>
      </c>
      <c r="CU715" s="33">
        <f t="shared" si="690"/>
        <v>4.3214737783370261E-4</v>
      </c>
      <c r="CV715" s="33">
        <f t="shared" si="691"/>
        <v>2.613995337761299E-4</v>
      </c>
      <c r="CW715" s="33">
        <f t="shared" si="692"/>
        <v>9.8066258779594406E-4</v>
      </c>
      <c r="CX715" s="35">
        <f t="shared" si="693"/>
        <v>2.3154647128351691E-3</v>
      </c>
    </row>
    <row r="716" spans="1:102" x14ac:dyDescent="0.3">
      <c r="A716" s="21">
        <v>43174</v>
      </c>
      <c r="B716" s="22">
        <v>2747.33</v>
      </c>
      <c r="C716" s="23">
        <v>4815.8500000000004</v>
      </c>
      <c r="D716" s="23">
        <v>5379.393</v>
      </c>
      <c r="E716" s="23">
        <f t="shared" ref="E716:E767" si="727">E715/(1+S715)</f>
        <v>4777.2926218702341</v>
      </c>
      <c r="F716" s="23">
        <f>VLOOKUP($A716,Data!S$7:T$800,2,0)</f>
        <v>265.289827</v>
      </c>
      <c r="G716" s="23">
        <f>VLOOKUP($A716,Data!V$7:Y$800,4,0)</f>
        <v>26.16529256929239</v>
      </c>
      <c r="H716" s="23" t="e">
        <f>VLOOKUP($A716,Data!P$7:Q$800,2,0)</f>
        <v>#N/A</v>
      </c>
      <c r="I716" s="23">
        <f>VLOOKUP($A716,Data!K$7:N$800,4,0)</f>
        <v>49.852683758997614</v>
      </c>
      <c r="J716" s="23">
        <f>VLOOKUP($A716,Data!AA$7:AB$800,2,0)</f>
        <v>485.54899999999998</v>
      </c>
      <c r="K716" s="23">
        <f>VLOOKUP($A716,Data!AD$7:AE$800,2,0)</f>
        <v>49.042900000000003</v>
      </c>
      <c r="L716" s="23">
        <f>VLOOKUP($A716,Data!AL$7:AO$800,4,0)</f>
        <v>262.83229931518696</v>
      </c>
      <c r="M716" s="23">
        <f>VLOOKUP($A716,Data!AG$7:AJ$800,4,0)</f>
        <v>26.506874739792799</v>
      </c>
      <c r="N716" s="23">
        <f>VLOOKUP($A716,Data!AQ$7:AU$800,5,0)</f>
        <v>26.662680301743556</v>
      </c>
      <c r="O716" s="24">
        <f>VLOOKUP($A716,Data!AQ$7:AW$800,7,0)</f>
        <v>26.631733803767418</v>
      </c>
      <c r="P716" s="32">
        <f t="shared" si="694"/>
        <v>-7.8196604448843576E-4</v>
      </c>
      <c r="Q716" s="33">
        <f t="shared" si="681"/>
        <v>-7.3867963090912259E-4</v>
      </c>
      <c r="R716" s="33">
        <f t="shared" si="682"/>
        <v>-7.1945172317322559E-4</v>
      </c>
      <c r="S716" s="34">
        <f t="shared" si="695"/>
        <v>-7.2882887137050716E-4</v>
      </c>
      <c r="T716" s="33">
        <f t="shared" si="696"/>
        <v>-7.2324345656260558E-4</v>
      </c>
      <c r="U716" s="33">
        <f t="shared" si="669"/>
        <v>-7.2649221650600282E-4</v>
      </c>
      <c r="V716" s="33" t="e">
        <f t="shared" si="670"/>
        <v>#N/A</v>
      </c>
      <c r="W716" s="33">
        <f t="shared" si="671"/>
        <v>-7.6365024818636495E-4</v>
      </c>
      <c r="X716" s="33">
        <f t="shared" si="672"/>
        <v>-7.2195954803855322E-4</v>
      </c>
      <c r="Y716" s="33">
        <f t="shared" si="673"/>
        <v>-6.8871786407809221E-4</v>
      </c>
      <c r="Z716" s="33">
        <f t="shared" si="674"/>
        <v>-7.2826931326741562E-4</v>
      </c>
      <c r="AA716" s="33">
        <f t="shared" si="675"/>
        <v>-6.9252579749246035E-4</v>
      </c>
      <c r="AB716" s="33">
        <f t="shared" si="676"/>
        <v>-7.297134355103152E-4</v>
      </c>
      <c r="AC716" s="35">
        <f t="shared" si="677"/>
        <v>-2.5996855908158034E-3</v>
      </c>
      <c r="AD716" s="32">
        <f t="shared" si="697"/>
        <v>1.5436174346517006E-5</v>
      </c>
      <c r="AE716" s="33">
        <f t="shared" si="698"/>
        <v>1.2187414403119767E-5</v>
      </c>
      <c r="AF716" s="33" t="e">
        <f t="shared" si="699"/>
        <v>#N/A</v>
      </c>
      <c r="AG716" s="33">
        <f t="shared" si="700"/>
        <v>-2.4970617277242368E-5</v>
      </c>
      <c r="AH716" s="33">
        <f t="shared" si="701"/>
        <v>1.6720082870569364E-5</v>
      </c>
      <c r="AI716" s="33">
        <f t="shared" si="702"/>
        <v>4.9961766831030374E-5</v>
      </c>
      <c r="AJ716" s="33">
        <f t="shared" si="703"/>
        <v>1.0410317641706968E-5</v>
      </c>
      <c r="AK716" s="33">
        <f t="shared" si="704"/>
        <v>4.6153833416662238E-5</v>
      </c>
      <c r="AL716" s="33">
        <f t="shared" si="705"/>
        <v>8.9661953988073861E-6</v>
      </c>
      <c r="AM716" s="35">
        <f t="shared" si="706"/>
        <v>-1.8610059599066808E-3</v>
      </c>
      <c r="AN716" s="52">
        <f t="shared" si="707"/>
        <v>-3.791733389379992E-6</v>
      </c>
      <c r="AO716" s="34">
        <f t="shared" si="708"/>
        <v>-7.0404933327772312E-6</v>
      </c>
      <c r="AP716" s="34" t="e">
        <f t="shared" si="709"/>
        <v>#N/A</v>
      </c>
      <c r="AQ716" s="34">
        <f t="shared" si="710"/>
        <v>-4.4198525013139367E-5</v>
      </c>
      <c r="AR716" s="34">
        <f t="shared" si="711"/>
        <v>-2.5078248653276347E-6</v>
      </c>
      <c r="AS716" s="34">
        <f t="shared" si="712"/>
        <v>3.0733859095133376E-5</v>
      </c>
      <c r="AT716" s="34">
        <f t="shared" si="713"/>
        <v>-8.8175900941900309E-6</v>
      </c>
      <c r="AU716" s="34">
        <f t="shared" si="714"/>
        <v>2.6925925680765239E-5</v>
      </c>
      <c r="AV716" s="34">
        <f t="shared" si="715"/>
        <v>-1.0261712337089612E-5</v>
      </c>
      <c r="AW716" s="53">
        <f t="shared" si="716"/>
        <v>-1.8802338676425778E-3</v>
      </c>
      <c r="AX716" s="52">
        <f t="shared" si="717"/>
        <v>5.5854148078848809E-6</v>
      </c>
      <c r="AY716" s="34">
        <f t="shared" si="718"/>
        <v>2.3366548644876417E-6</v>
      </c>
      <c r="AZ716" s="34" t="e">
        <f t="shared" si="719"/>
        <v>#N/A</v>
      </c>
      <c r="BA716" s="34">
        <f t="shared" si="720"/>
        <v>-3.4821376815874494E-5</v>
      </c>
      <c r="BB716" s="34">
        <f t="shared" si="721"/>
        <v>6.8693233319372382E-6</v>
      </c>
      <c r="BC716" s="34">
        <f t="shared" si="722"/>
        <v>4.0111007292398249E-5</v>
      </c>
      <c r="BD716" s="34">
        <f t="shared" si="723"/>
        <v>5.5955810307484199E-7</v>
      </c>
      <c r="BE716" s="34">
        <f t="shared" si="724"/>
        <v>3.6303073878030112E-5</v>
      </c>
      <c r="BF716" s="34">
        <f t="shared" si="725"/>
        <v>-8.8456413982473947E-7</v>
      </c>
      <c r="BG716" s="53">
        <f t="shared" si="726"/>
        <v>-1.870856719445313E-3</v>
      </c>
      <c r="BH716" s="32">
        <v>1.5436174346517006E-5</v>
      </c>
      <c r="BI716" s="33">
        <v>1.2187414403119767E-5</v>
      </c>
      <c r="BJ716" s="33"/>
      <c r="BK716" s="33">
        <v>-2.4970617277242368E-5</v>
      </c>
      <c r="BL716" s="33">
        <v>1.6720082870569364E-5</v>
      </c>
      <c r="BM716" s="33">
        <v>4.9961766831030374E-5</v>
      </c>
      <c r="BN716" s="33">
        <v>1.0410317641706968E-5</v>
      </c>
      <c r="BO716" s="33">
        <v>4.6153833416662238E-5</v>
      </c>
      <c r="BP716" s="33">
        <v>8.9661953988073861E-6</v>
      </c>
      <c r="BQ716" s="35">
        <v>-1.8610059599066808E-3</v>
      </c>
      <c r="BR716" s="32">
        <v>-3.791733389379992E-6</v>
      </c>
      <c r="BS716" s="33">
        <v>-7.0404933327772312E-6</v>
      </c>
      <c r="BT716" s="33"/>
      <c r="BU716" s="33">
        <v>-4.4198525013139367E-5</v>
      </c>
      <c r="BV716" s="33">
        <v>-2.5078248653276347E-6</v>
      </c>
      <c r="BW716" s="33">
        <v>3.0733859095133376E-5</v>
      </c>
      <c r="BX716" s="33">
        <v>-8.8175900941900309E-6</v>
      </c>
      <c r="BY716" s="33">
        <v>2.6925925680765239E-5</v>
      </c>
      <c r="BZ716" s="33">
        <v>-1.0261712337089612E-5</v>
      </c>
      <c r="CA716" s="35">
        <v>-1.8802338676425778E-3</v>
      </c>
      <c r="CB716" s="52">
        <v>5.5854148078848809E-6</v>
      </c>
      <c r="CC716" s="34">
        <v>2.3366548644876417E-6</v>
      </c>
      <c r="CD716" s="34"/>
      <c r="CE716" s="34">
        <v>-3.4821376815874494E-5</v>
      </c>
      <c r="CF716" s="34">
        <v>6.8693233319372382E-6</v>
      </c>
      <c r="CG716" s="34">
        <v>4.0111007292398249E-5</v>
      </c>
      <c r="CH716" s="34">
        <v>5.5955810307484199E-7</v>
      </c>
      <c r="CI716" s="34">
        <v>3.6303073878030112E-5</v>
      </c>
      <c r="CJ716" s="34">
        <v>-8.8456413982473947E-7</v>
      </c>
      <c r="CK716" s="53">
        <v>-1.870856719445313E-3</v>
      </c>
      <c r="CL716" s="33">
        <v>0</v>
      </c>
      <c r="CM716" s="33">
        <f t="shared" si="683"/>
        <v>1.2801209172321748E-3</v>
      </c>
      <c r="CN716" s="33">
        <f t="shared" si="684"/>
        <v>6.3920010640416969E-4</v>
      </c>
      <c r="CO716" s="33">
        <f t="shared" si="685"/>
        <v>5.3723357119417336E-4</v>
      </c>
      <c r="CP716" s="33">
        <f t="shared" si="686"/>
        <v>5.5126447062980866E-4</v>
      </c>
      <c r="CQ716" s="33"/>
      <c r="CR716" s="33">
        <f t="shared" si="687"/>
        <v>4.6616409550481741E-4</v>
      </c>
      <c r="CS716" s="33">
        <f t="shared" si="688"/>
        <v>1.087612930179338E-3</v>
      </c>
      <c r="CT716" s="33">
        <f t="shared" si="689"/>
        <v>1.0729723270184177E-3</v>
      </c>
      <c r="CU716" s="33">
        <f t="shared" si="690"/>
        <v>4.4255005796900448E-4</v>
      </c>
      <c r="CV716" s="33">
        <f t="shared" si="691"/>
        <v>2.0399085921196658E-4</v>
      </c>
      <c r="CW716" s="33">
        <f t="shared" si="692"/>
        <v>9.6827523964204687E-4</v>
      </c>
      <c r="CX716" s="35">
        <f t="shared" si="693"/>
        <v>4.1466434769166227E-4</v>
      </c>
    </row>
    <row r="717" spans="1:102" x14ac:dyDescent="0.3">
      <c r="A717" s="21">
        <v>43173</v>
      </c>
      <c r="B717" s="22">
        <v>2749.48</v>
      </c>
      <c r="C717" s="23">
        <v>4819.41</v>
      </c>
      <c r="D717" s="23">
        <v>5383.2659999999996</v>
      </c>
      <c r="E717" s="23">
        <f t="shared" si="727"/>
        <v>4780.7769901682523</v>
      </c>
      <c r="F717" s="23">
        <f>VLOOKUP($A717,Data!S$7:T$800,2,0)</f>
        <v>265.48183499999999</v>
      </c>
      <c r="G717" s="23">
        <f>VLOOKUP($A717,Data!V$7:Y$800,4,0)</f>
        <v>26.18431527053097</v>
      </c>
      <c r="H717" s="23" t="e">
        <f>VLOOKUP($A717,Data!P$7:Q$800,2,0)</f>
        <v>#N/A</v>
      </c>
      <c r="I717" s="23">
        <f>VLOOKUP($A717,Data!K$7:N$800,4,0)</f>
        <v>49.890782867716759</v>
      </c>
      <c r="J717" s="23">
        <f>VLOOKUP($A717,Data!AA$7:AB$800,2,0)</f>
        <v>485.89980000000003</v>
      </c>
      <c r="K717" s="23">
        <f>VLOOKUP($A717,Data!AD$7:AE$800,2,0)</f>
        <v>49.076700000000002</v>
      </c>
      <c r="L717" s="23">
        <f>VLOOKUP($A717,Data!AL$7:AO$800,4,0)</f>
        <v>263.02385151490267</v>
      </c>
      <c r="M717" s="23">
        <f>VLOOKUP($A717,Data!AG$7:AJ$800,4,0)</f>
        <v>26.525244155655376</v>
      </c>
      <c r="N717" s="23">
        <f>VLOOKUP($A717,Data!AQ$7:AU$800,5,0)</f>
        <v>26.682150625543326</v>
      </c>
      <c r="O717" s="24">
        <f>VLOOKUP($A717,Data!AQ$7:AW$800,7,0)</f>
        <v>26.701148394506852</v>
      </c>
      <c r="P717" s="32">
        <f t="shared" si="694"/>
        <v>-5.7244938180529559E-3</v>
      </c>
      <c r="Q717" s="33">
        <f t="shared" si="681"/>
        <v>-5.5300946512842897E-3</v>
      </c>
      <c r="R717" s="33">
        <f t="shared" si="682"/>
        <v>-5.4476899278426139E-3</v>
      </c>
      <c r="S717" s="34">
        <f t="shared" si="695"/>
        <v>-5.4892105113741648E-3</v>
      </c>
      <c r="T717" s="33">
        <f t="shared" si="696"/>
        <v>-5.4975437086671741E-3</v>
      </c>
      <c r="U717" s="33">
        <f t="shared" si="669"/>
        <v>-5.4977738972795676E-3</v>
      </c>
      <c r="V717" s="33" t="e">
        <f t="shared" si="670"/>
        <v>#N/A</v>
      </c>
      <c r="W717" s="33">
        <f t="shared" si="671"/>
        <v>-5.5059806341370976E-3</v>
      </c>
      <c r="X717" s="33">
        <f t="shared" si="672"/>
        <v>-5.4512917574004449E-3</v>
      </c>
      <c r="Y717" s="33">
        <f t="shared" si="673"/>
        <v>-5.5138118860031948E-3</v>
      </c>
      <c r="Z717" s="33">
        <f t="shared" si="674"/>
        <v>-5.4689034266678371E-3</v>
      </c>
      <c r="AA717" s="33">
        <f t="shared" si="675"/>
        <v>-5.4020915975477868E-3</v>
      </c>
      <c r="AB717" s="33">
        <f t="shared" si="676"/>
        <v>-5.5236865566368198E-3</v>
      </c>
      <c r="AC717" s="35">
        <f t="shared" si="677"/>
        <v>-4.5506344399275367E-3</v>
      </c>
      <c r="AD717" s="32">
        <f t="shared" si="697"/>
        <v>3.2550942617115552E-5</v>
      </c>
      <c r="AE717" s="33">
        <f t="shared" si="698"/>
        <v>3.2320754004722119E-5</v>
      </c>
      <c r="AF717" s="33" t="e">
        <f t="shared" si="699"/>
        <v>#N/A</v>
      </c>
      <c r="AG717" s="33">
        <f t="shared" si="700"/>
        <v>2.4114017147192079E-5</v>
      </c>
      <c r="AH717" s="33">
        <f t="shared" si="701"/>
        <v>7.880289388384476E-5</v>
      </c>
      <c r="AI717" s="33">
        <f t="shared" si="702"/>
        <v>1.6282765281094846E-5</v>
      </c>
      <c r="AJ717" s="33">
        <f t="shared" si="703"/>
        <v>6.1191224616452544E-5</v>
      </c>
      <c r="AK717" s="33">
        <f t="shared" si="704"/>
        <v>1.2800305373650289E-4</v>
      </c>
      <c r="AL717" s="33">
        <f t="shared" si="705"/>
        <v>6.4080946474698308E-6</v>
      </c>
      <c r="AM717" s="35">
        <f t="shared" si="706"/>
        <v>9.7946021135675299E-4</v>
      </c>
      <c r="AN717" s="52">
        <f t="shared" si="707"/>
        <v>-4.9853780824560268E-5</v>
      </c>
      <c r="AO717" s="34">
        <f t="shared" si="708"/>
        <v>-5.0083969436953701E-5</v>
      </c>
      <c r="AP717" s="34" t="e">
        <f t="shared" si="709"/>
        <v>#N/A</v>
      </c>
      <c r="AQ717" s="34">
        <f t="shared" si="710"/>
        <v>-5.8290706294483741E-5</v>
      </c>
      <c r="AR717" s="34">
        <f t="shared" si="711"/>
        <v>-3.60182955783106E-6</v>
      </c>
      <c r="AS717" s="34">
        <f t="shared" si="712"/>
        <v>-6.6121958160580974E-5</v>
      </c>
      <c r="AT717" s="34">
        <f t="shared" si="713"/>
        <v>-2.1213498825223276E-5</v>
      </c>
      <c r="AU717" s="34">
        <f t="shared" si="714"/>
        <v>4.5598330294827072E-5</v>
      </c>
      <c r="AV717" s="34">
        <f t="shared" si="715"/>
        <v>-7.5996628794205989E-5</v>
      </c>
      <c r="AW717" s="53">
        <f t="shared" si="716"/>
        <v>8.9705548791507717E-4</v>
      </c>
      <c r="AX717" s="52">
        <f t="shared" si="717"/>
        <v>-8.3331972929867604E-6</v>
      </c>
      <c r="AY717" s="34">
        <f t="shared" si="718"/>
        <v>-8.5633859053801942E-6</v>
      </c>
      <c r="AZ717" s="34" t="e">
        <f t="shared" si="719"/>
        <v>#N/A</v>
      </c>
      <c r="BA717" s="34">
        <f t="shared" si="720"/>
        <v>-1.6770122762910233E-5</v>
      </c>
      <c r="BB717" s="34">
        <f t="shared" si="721"/>
        <v>3.7918753973742447E-5</v>
      </c>
      <c r="BC717" s="34">
        <f t="shared" si="722"/>
        <v>-2.4601374629007466E-5</v>
      </c>
      <c r="BD717" s="34">
        <f t="shared" si="723"/>
        <v>2.0307084706350231E-5</v>
      </c>
      <c r="BE717" s="34">
        <f t="shared" si="724"/>
        <v>8.7118913826400579E-5</v>
      </c>
      <c r="BF717" s="34">
        <f t="shared" si="725"/>
        <v>-3.4476045262632482E-5</v>
      </c>
      <c r="BG717" s="53">
        <f t="shared" si="726"/>
        <v>9.3857607144665067E-4</v>
      </c>
      <c r="BH717" s="32">
        <v>3.2550942617115552E-5</v>
      </c>
      <c r="BI717" s="33">
        <v>3.2320754004722119E-5</v>
      </c>
      <c r="BJ717" s="33"/>
      <c r="BK717" s="33">
        <v>2.4114017147192079E-5</v>
      </c>
      <c r="BL717" s="33">
        <v>7.880289388384476E-5</v>
      </c>
      <c r="BM717" s="33">
        <v>1.6282765281094846E-5</v>
      </c>
      <c r="BN717" s="33">
        <v>6.1191224616452544E-5</v>
      </c>
      <c r="BO717" s="33">
        <v>1.2800305373650289E-4</v>
      </c>
      <c r="BP717" s="33">
        <v>6.4080946474698308E-6</v>
      </c>
      <c r="BQ717" s="35">
        <v>9.7946021135675299E-4</v>
      </c>
      <c r="BR717" s="32">
        <v>-4.9853780824560268E-5</v>
      </c>
      <c r="BS717" s="33">
        <v>-5.0083969436953701E-5</v>
      </c>
      <c r="BT717" s="33"/>
      <c r="BU717" s="33">
        <v>-5.8290706294483741E-5</v>
      </c>
      <c r="BV717" s="33">
        <v>-3.60182955783106E-6</v>
      </c>
      <c r="BW717" s="33">
        <v>-6.6121958160580974E-5</v>
      </c>
      <c r="BX717" s="33">
        <v>-2.1213498825223276E-5</v>
      </c>
      <c r="BY717" s="33">
        <v>4.5598330294827072E-5</v>
      </c>
      <c r="BZ717" s="33">
        <v>-7.5996628794205989E-5</v>
      </c>
      <c r="CA717" s="35">
        <v>8.9705548791507717E-4</v>
      </c>
      <c r="CB717" s="52">
        <v>-8.3331972929867604E-6</v>
      </c>
      <c r="CC717" s="34">
        <v>-8.5633859053801942E-6</v>
      </c>
      <c r="CD717" s="34"/>
      <c r="CE717" s="34">
        <v>-1.6770122762910233E-5</v>
      </c>
      <c r="CF717" s="34">
        <v>3.7918753973742447E-5</v>
      </c>
      <c r="CG717" s="34">
        <v>-2.4601374629007466E-5</v>
      </c>
      <c r="CH717" s="34">
        <v>2.0307084706350231E-5</v>
      </c>
      <c r="CI717" s="34">
        <v>8.7118913826400579E-5</v>
      </c>
      <c r="CJ717" s="34">
        <v>-3.4476045262632482E-5</v>
      </c>
      <c r="CK717" s="53">
        <v>9.3857607144665067E-4</v>
      </c>
      <c r="CL717" s="33">
        <v>0</v>
      </c>
      <c r="CM717" s="33">
        <f t="shared" si="683"/>
        <v>1.2608545342167599E-3</v>
      </c>
      <c r="CN717" s="33">
        <f t="shared" si="684"/>
        <v>6.2933586091196148E-4</v>
      </c>
      <c r="CO717" s="33">
        <f t="shared" si="685"/>
        <v>5.2177792582219773E-4</v>
      </c>
      <c r="CP717" s="33">
        <f t="shared" si="686"/>
        <v>5.3906147235482926E-4</v>
      </c>
      <c r="CQ717" s="33"/>
      <c r="CR717" s="33">
        <f t="shared" si="687"/>
        <v>4.9116544547445073E-4</v>
      </c>
      <c r="CS717" s="33">
        <f t="shared" si="688"/>
        <v>1.0708625692474882E-3</v>
      </c>
      <c r="CT717" s="33">
        <f t="shared" si="689"/>
        <v>1.0229224823721239E-3</v>
      </c>
      <c r="CU717" s="33">
        <f t="shared" si="690"/>
        <v>4.3212754284271959E-4</v>
      </c>
      <c r="CV717" s="33">
        <f t="shared" si="691"/>
        <v>1.5779561943984888E-4</v>
      </c>
      <c r="CW717" s="33">
        <f t="shared" si="692"/>
        <v>9.5929380862735947E-4</v>
      </c>
      <c r="CX717" s="35">
        <f t="shared" si="693"/>
        <v>2.2812946523271815E-3</v>
      </c>
    </row>
    <row r="718" spans="1:102" x14ac:dyDescent="0.3">
      <c r="A718" s="21">
        <v>43172</v>
      </c>
      <c r="B718" s="22">
        <v>2765.31</v>
      </c>
      <c r="C718" s="23">
        <v>4846.21</v>
      </c>
      <c r="D718" s="23">
        <v>5412.7529999999997</v>
      </c>
      <c r="E718" s="23">
        <f t="shared" si="727"/>
        <v>4807.1645282264981</v>
      </c>
      <c r="F718" s="23">
        <f>VLOOKUP($A718,Data!S$7:T$800,2,0)</f>
        <v>266.94940100000002</v>
      </c>
      <c r="G718" s="23">
        <f>VLOOKUP($A718,Data!V$7:Y$800,4,0)</f>
        <v>26.329066525213022</v>
      </c>
      <c r="H718" s="23" t="e">
        <f>VLOOKUP($A718,Data!P$7:Q$800,2,0)</f>
        <v>#N/A</v>
      </c>
      <c r="I718" s="23">
        <f>VLOOKUP($A718,Data!K$7:N$800,4,0)</f>
        <v>50.167001405930542</v>
      </c>
      <c r="J718" s="23">
        <f>VLOOKUP($A718,Data!AA$7:AB$800,2,0)</f>
        <v>488.56310000000002</v>
      </c>
      <c r="K718" s="23">
        <f>VLOOKUP($A718,Data!AD$7:AE$800,2,0)</f>
        <v>49.348799999999997</v>
      </c>
      <c r="L718" s="23">
        <f>VLOOKUP($A718,Data!AL$7:AO$800,4,0)</f>
        <v>264.47021357215903</v>
      </c>
      <c r="M718" s="23">
        <f>VLOOKUP($A718,Data!AG$7:AJ$800,4,0)</f>
        <v>26.66931423399118</v>
      </c>
      <c r="N718" s="23">
        <f>VLOOKUP($A718,Data!AQ$7:AU$800,5,0)</f>
        <v>26.830353086195363</v>
      </c>
      <c r="O718" s="24">
        <f>VLOOKUP($A718,Data!AQ$7:AW$800,7,0)</f>
        <v>26.823211022374714</v>
      </c>
      <c r="P718" s="32">
        <f t="shared" si="694"/>
        <v>-6.3635906317597302E-3</v>
      </c>
      <c r="Q718" s="33">
        <f t="shared" si="681"/>
        <v>-6.3234947355471638E-3</v>
      </c>
      <c r="R718" s="33">
        <f t="shared" si="682"/>
        <v>-6.3050098061407933E-3</v>
      </c>
      <c r="S718" s="34">
        <f t="shared" si="695"/>
        <v>-6.3137969299836335E-3</v>
      </c>
      <c r="T718" s="33">
        <f t="shared" si="696"/>
        <v>-6.3109650482767732E-3</v>
      </c>
      <c r="U718" s="33">
        <f t="shared" si="669"/>
        <v>-6.3111337314040172E-3</v>
      </c>
      <c r="V718" s="33" t="e">
        <f t="shared" si="670"/>
        <v>#N/A</v>
      </c>
      <c r="W718" s="33">
        <f t="shared" si="671"/>
        <v>-6.2264150943397434E-3</v>
      </c>
      <c r="X718" s="33">
        <f t="shared" si="672"/>
        <v>-6.3077578933923295E-3</v>
      </c>
      <c r="Y718" s="33">
        <f t="shared" si="673"/>
        <v>-6.308633746861414E-3</v>
      </c>
      <c r="Z718" s="33">
        <f t="shared" si="674"/>
        <v>-6.3116502170603717E-3</v>
      </c>
      <c r="AA718" s="33">
        <f t="shared" si="675"/>
        <v>-6.3282520980700863E-3</v>
      </c>
      <c r="AB718" s="33">
        <f t="shared" si="676"/>
        <v>-6.3112628187529385E-3</v>
      </c>
      <c r="AC718" s="35">
        <f t="shared" si="677"/>
        <v>-7.800068070591859E-3</v>
      </c>
      <c r="AD718" s="32">
        <f t="shared" si="697"/>
        <v>1.252968727039061E-5</v>
      </c>
      <c r="AE718" s="33">
        <f t="shared" si="698"/>
        <v>1.2361004143146559E-5</v>
      </c>
      <c r="AF718" s="33" t="e">
        <f t="shared" si="699"/>
        <v>#N/A</v>
      </c>
      <c r="AG718" s="33">
        <f t="shared" si="700"/>
        <v>9.7079641207420408E-5</v>
      </c>
      <c r="AH718" s="33">
        <f t="shared" si="701"/>
        <v>1.5736842154834285E-5</v>
      </c>
      <c r="AI718" s="33">
        <f t="shared" si="702"/>
        <v>1.486098868574981E-5</v>
      </c>
      <c r="AJ718" s="33">
        <f t="shared" si="703"/>
        <v>1.1844518486792133E-5</v>
      </c>
      <c r="AK718" s="33">
        <f t="shared" si="704"/>
        <v>-4.7573625229224703E-6</v>
      </c>
      <c r="AL718" s="33">
        <f t="shared" si="705"/>
        <v>1.2231916794225306E-5</v>
      </c>
      <c r="AM718" s="35">
        <f t="shared" si="706"/>
        <v>-1.4765733350446952E-3</v>
      </c>
      <c r="AN718" s="52">
        <f t="shared" si="707"/>
        <v>-5.9552421359798657E-6</v>
      </c>
      <c r="AO718" s="34">
        <f t="shared" si="708"/>
        <v>-6.1239252632239172E-6</v>
      </c>
      <c r="AP718" s="34" t="e">
        <f t="shared" si="709"/>
        <v>#N/A</v>
      </c>
      <c r="AQ718" s="34">
        <f t="shared" si="710"/>
        <v>7.8594711801049932E-5</v>
      </c>
      <c r="AR718" s="34">
        <f t="shared" si="711"/>
        <v>-2.7480872515361909E-6</v>
      </c>
      <c r="AS718" s="34">
        <f t="shared" si="712"/>
        <v>-3.6239407206206664E-6</v>
      </c>
      <c r="AT718" s="34">
        <f t="shared" si="713"/>
        <v>-6.6404109195783434E-6</v>
      </c>
      <c r="AU718" s="34">
        <f t="shared" si="714"/>
        <v>-2.3242291929292946E-5</v>
      </c>
      <c r="AV718" s="34">
        <f t="shared" si="715"/>
        <v>-6.2530126121451701E-6</v>
      </c>
      <c r="AW718" s="53">
        <f t="shared" si="716"/>
        <v>-1.4950582644510657E-3</v>
      </c>
      <c r="AX718" s="52">
        <f t="shared" si="717"/>
        <v>2.831881707021644E-6</v>
      </c>
      <c r="AY718" s="34">
        <f t="shared" si="718"/>
        <v>2.6631985797775926E-6</v>
      </c>
      <c r="AZ718" s="34" t="e">
        <f t="shared" si="719"/>
        <v>#N/A</v>
      </c>
      <c r="BA718" s="34">
        <f t="shared" si="720"/>
        <v>8.7381835644051442E-5</v>
      </c>
      <c r="BB718" s="34">
        <f t="shared" si="721"/>
        <v>6.0390365914653188E-6</v>
      </c>
      <c r="BC718" s="34">
        <f t="shared" si="722"/>
        <v>5.1631831223808433E-6</v>
      </c>
      <c r="BD718" s="34">
        <f t="shared" si="723"/>
        <v>2.1467129234231663E-6</v>
      </c>
      <c r="BE718" s="34">
        <f t="shared" si="724"/>
        <v>-1.4455168086291437E-5</v>
      </c>
      <c r="BF718" s="34">
        <f t="shared" si="725"/>
        <v>2.5341112308563396E-6</v>
      </c>
      <c r="BG718" s="53">
        <f t="shared" si="726"/>
        <v>-1.4862711406080642E-3</v>
      </c>
      <c r="BH718" s="32">
        <v>1.252968727039061E-5</v>
      </c>
      <c r="BI718" s="33">
        <v>1.2361004143146559E-5</v>
      </c>
      <c r="BJ718" s="33"/>
      <c r="BK718" s="33">
        <v>9.7079641207420408E-5</v>
      </c>
      <c r="BL718" s="33">
        <v>1.5736842154834285E-5</v>
      </c>
      <c r="BM718" s="33">
        <v>1.486098868574981E-5</v>
      </c>
      <c r="BN718" s="33">
        <v>1.1844518486792133E-5</v>
      </c>
      <c r="BO718" s="33">
        <v>-4.7573625229224703E-6</v>
      </c>
      <c r="BP718" s="33">
        <v>1.2231916794225306E-5</v>
      </c>
      <c r="BQ718" s="35">
        <v>-1.4765733350446952E-3</v>
      </c>
      <c r="BR718" s="32">
        <v>-5.9552421359798657E-6</v>
      </c>
      <c r="BS718" s="33">
        <v>-6.1239252632239172E-6</v>
      </c>
      <c r="BT718" s="33"/>
      <c r="BU718" s="33">
        <v>7.8594711801049932E-5</v>
      </c>
      <c r="BV718" s="33">
        <v>-2.7480872515361909E-6</v>
      </c>
      <c r="BW718" s="33">
        <v>-3.6239407206206664E-6</v>
      </c>
      <c r="BX718" s="33">
        <v>-6.6404109195783434E-6</v>
      </c>
      <c r="BY718" s="33">
        <v>-2.3242291929292946E-5</v>
      </c>
      <c r="BZ718" s="33">
        <v>-6.2530126121451701E-6</v>
      </c>
      <c r="CA718" s="35">
        <v>-1.4950582644510657E-3</v>
      </c>
      <c r="CB718" s="52">
        <v>2.831881707021644E-6</v>
      </c>
      <c r="CC718" s="34">
        <v>2.6631985797775926E-6</v>
      </c>
      <c r="CD718" s="34"/>
      <c r="CE718" s="34">
        <v>8.7381835644051442E-5</v>
      </c>
      <c r="CF718" s="34">
        <v>6.0390365914653188E-6</v>
      </c>
      <c r="CG718" s="34">
        <v>5.1631831223808433E-6</v>
      </c>
      <c r="CH718" s="34">
        <v>2.1467129234231663E-6</v>
      </c>
      <c r="CI718" s="34">
        <v>-1.4455168086291437E-5</v>
      </c>
      <c r="CJ718" s="34">
        <v>2.5341112308563396E-6</v>
      </c>
      <c r="CK718" s="53">
        <v>-1.4862711406080642E-3</v>
      </c>
      <c r="CL718" s="33">
        <v>0</v>
      </c>
      <c r="CM718" s="33">
        <f t="shared" si="683"/>
        <v>1.1778939669595534E-3</v>
      </c>
      <c r="CN718" s="33">
        <f t="shared" si="684"/>
        <v>5.8820018878269487E-4</v>
      </c>
      <c r="CO718" s="33">
        <f t="shared" si="685"/>
        <v>4.8902996549871069E-4</v>
      </c>
      <c r="CP718" s="33">
        <f t="shared" si="686"/>
        <v>5.065445246505984E-4</v>
      </c>
      <c r="CQ718" s="33"/>
      <c r="CR718" s="33">
        <f t="shared" si="687"/>
        <v>4.669060123865254E-4</v>
      </c>
      <c r="CS718" s="33">
        <f t="shared" si="688"/>
        <v>9.9154289360026127E-4</v>
      </c>
      <c r="CT718" s="33">
        <f t="shared" si="689"/>
        <v>1.0065326908572647E-3</v>
      </c>
      <c r="CU718" s="33">
        <f t="shared" si="690"/>
        <v>3.7057324128197955E-4</v>
      </c>
      <c r="CV718" s="33">
        <f t="shared" si="691"/>
        <v>2.9077017705159136E-5</v>
      </c>
      <c r="CW718" s="33">
        <f t="shared" si="692"/>
        <v>9.5284393968020353E-4</v>
      </c>
      <c r="CX718" s="35">
        <f t="shared" si="693"/>
        <v>1.2951122480151511E-3</v>
      </c>
    </row>
    <row r="719" spans="1:102" x14ac:dyDescent="0.3">
      <c r="A719" s="21">
        <v>43171</v>
      </c>
      <c r="B719" s="22">
        <v>2783.02</v>
      </c>
      <c r="C719" s="23">
        <v>4877.05</v>
      </c>
      <c r="D719" s="23">
        <v>5447.0969999999998</v>
      </c>
      <c r="E719" s="23">
        <f t="shared" si="727"/>
        <v>4837.7088394451421</v>
      </c>
      <c r="F719" s="23">
        <f>VLOOKUP($A719,Data!S$7:T$800,2,0)</f>
        <v>268.64480900000001</v>
      </c>
      <c r="G719" s="23">
        <f>VLOOKUP($A719,Data!V$7:Y$800,4,0)</f>
        <v>26.496288143069751</v>
      </c>
      <c r="H719" s="23" t="e">
        <f>VLOOKUP($A719,Data!P$7:Q$800,2,0)</f>
        <v>#N/A</v>
      </c>
      <c r="I719" s="23">
        <f>VLOOKUP($A719,Data!K$7:N$800,4,0)</f>
        <v>50.481319052863469</v>
      </c>
      <c r="J719" s="23">
        <f>VLOOKUP($A719,Data!AA$7:AB$800,2,0)</f>
        <v>491.6644</v>
      </c>
      <c r="K719" s="23">
        <f>VLOOKUP($A719,Data!AD$7:AE$800,2,0)</f>
        <v>49.662100000000002</v>
      </c>
      <c r="L719" s="23">
        <f>VLOOKUP($A719,Data!AL$7:AO$800,4,0)</f>
        <v>266.15005965394448</v>
      </c>
      <c r="M719" s="23">
        <f>VLOOKUP($A719,Data!AG$7:AJ$800,4,0)</f>
        <v>26.83915919950589</v>
      </c>
      <c r="N719" s="23">
        <f>VLOOKUP($A719,Data!AQ$7:AU$800,5,0)</f>
        <v>27.000761991429872</v>
      </c>
      <c r="O719" s="24">
        <f>VLOOKUP($A719,Data!AQ$7:AW$800,7,0)</f>
        <v>27.034078676275399</v>
      </c>
      <c r="P719" s="32">
        <f t="shared" si="694"/>
        <v>-1.273967637633433E-3</v>
      </c>
      <c r="Q719" s="33">
        <f t="shared" si="681"/>
        <v>-1.2696462396968311E-3</v>
      </c>
      <c r="R719" s="33">
        <f t="shared" si="682"/>
        <v>-1.2702545367870854E-3</v>
      </c>
      <c r="S719" s="34">
        <f t="shared" si="695"/>
        <v>-1.2708115019140376E-3</v>
      </c>
      <c r="T719" s="33">
        <f t="shared" si="696"/>
        <v>-1.2691395048943788E-3</v>
      </c>
      <c r="U719" s="33">
        <f t="shared" si="669"/>
        <v>-1.2699128927324832E-3</v>
      </c>
      <c r="V719" s="33" t="e">
        <f t="shared" si="670"/>
        <v>#N/A</v>
      </c>
      <c r="W719" s="33">
        <f t="shared" si="671"/>
        <v>-1.3190126248352474E-3</v>
      </c>
      <c r="X719" s="33">
        <f t="shared" si="672"/>
        <v>-1.2754617531088863E-3</v>
      </c>
      <c r="Y719" s="33">
        <f t="shared" si="673"/>
        <v>-1.2649572649572338E-3</v>
      </c>
      <c r="Z719" s="33">
        <f t="shared" si="674"/>
        <v>-1.2827394479749676E-3</v>
      </c>
      <c r="AA719" s="33">
        <f t="shared" si="675"/>
        <v>-1.1954187544738204E-3</v>
      </c>
      <c r="AB719" s="33">
        <f t="shared" si="676"/>
        <v>-1.2412611560048692E-3</v>
      </c>
      <c r="AC719" s="35">
        <f t="shared" si="677"/>
        <v>1.0718701470708858E-3</v>
      </c>
      <c r="AD719" s="32">
        <f t="shared" si="697"/>
        <v>5.0673480245233549E-7</v>
      </c>
      <c r="AE719" s="33">
        <f t="shared" si="698"/>
        <v>-2.6665303565209797E-7</v>
      </c>
      <c r="AF719" s="33" t="e">
        <f t="shared" si="699"/>
        <v>#N/A</v>
      </c>
      <c r="AG719" s="33">
        <f t="shared" si="700"/>
        <v>-4.9366385138416291E-5</v>
      </c>
      <c r="AH719" s="33">
        <f t="shared" si="701"/>
        <v>-5.8155134120552177E-6</v>
      </c>
      <c r="AI719" s="33">
        <f t="shared" si="702"/>
        <v>4.6889747395972847E-6</v>
      </c>
      <c r="AJ719" s="33">
        <f t="shared" si="703"/>
        <v>-1.3093208278136537E-5</v>
      </c>
      <c r="AK719" s="33">
        <f t="shared" si="704"/>
        <v>7.4227485223010703E-5</v>
      </c>
      <c r="AL719" s="33">
        <f t="shared" si="705"/>
        <v>2.838508369196191E-5</v>
      </c>
      <c r="AM719" s="35">
        <f t="shared" si="706"/>
        <v>2.3415163867677169E-3</v>
      </c>
      <c r="AN719" s="52">
        <f t="shared" si="707"/>
        <v>1.1150318927066749E-6</v>
      </c>
      <c r="AO719" s="34">
        <f t="shared" si="708"/>
        <v>3.4164405460224145E-7</v>
      </c>
      <c r="AP719" s="34" t="e">
        <f t="shared" si="709"/>
        <v>#N/A</v>
      </c>
      <c r="AQ719" s="34">
        <f t="shared" si="710"/>
        <v>-4.8758088048161952E-5</v>
      </c>
      <c r="AR719" s="34">
        <f t="shared" si="711"/>
        <v>-5.2072163218008782E-6</v>
      </c>
      <c r="AS719" s="34">
        <f t="shared" si="712"/>
        <v>5.2972718298516241E-6</v>
      </c>
      <c r="AT719" s="34">
        <f t="shared" si="713"/>
        <v>-1.2484911187882197E-5</v>
      </c>
      <c r="AU719" s="34">
        <f t="shared" si="714"/>
        <v>7.4835782313265042E-5</v>
      </c>
      <c r="AV719" s="34">
        <f t="shared" si="715"/>
        <v>2.8993380782216249E-5</v>
      </c>
      <c r="AW719" s="53">
        <f t="shared" si="716"/>
        <v>2.3421246838579712E-3</v>
      </c>
      <c r="AX719" s="52">
        <f t="shared" si="717"/>
        <v>1.6719970197254241E-6</v>
      </c>
      <c r="AY719" s="34">
        <f t="shared" si="718"/>
        <v>8.9860918162099068E-7</v>
      </c>
      <c r="AZ719" s="34" t="e">
        <f t="shared" si="719"/>
        <v>#N/A</v>
      </c>
      <c r="BA719" s="34">
        <f t="shared" si="720"/>
        <v>-4.8201122921143202E-5</v>
      </c>
      <c r="BB719" s="34">
        <f t="shared" si="721"/>
        <v>-4.650251194782129E-6</v>
      </c>
      <c r="BC719" s="34">
        <f t="shared" si="722"/>
        <v>5.8542369568703734E-6</v>
      </c>
      <c r="BD719" s="34">
        <f t="shared" si="723"/>
        <v>-1.1927946060863448E-5</v>
      </c>
      <c r="BE719" s="34">
        <f t="shared" si="724"/>
        <v>7.5392747440283792E-5</v>
      </c>
      <c r="BF719" s="34">
        <f t="shared" si="725"/>
        <v>2.9550345909234998E-5</v>
      </c>
      <c r="BG719" s="53">
        <f t="shared" si="726"/>
        <v>2.34268164898499E-3</v>
      </c>
      <c r="BH719" s="32">
        <v>5.0673480245233549E-7</v>
      </c>
      <c r="BI719" s="33">
        <v>-2.6665303565209797E-7</v>
      </c>
      <c r="BJ719" s="33"/>
      <c r="BK719" s="33">
        <v>-4.9366385138416291E-5</v>
      </c>
      <c r="BL719" s="33">
        <v>-5.8155134120552177E-6</v>
      </c>
      <c r="BM719" s="33">
        <v>4.6889747395972847E-6</v>
      </c>
      <c r="BN719" s="33">
        <v>-1.3093208278136537E-5</v>
      </c>
      <c r="BO719" s="33">
        <v>7.4227485223010703E-5</v>
      </c>
      <c r="BP719" s="33">
        <v>2.838508369196191E-5</v>
      </c>
      <c r="BQ719" s="35">
        <v>2.3415163867677169E-3</v>
      </c>
      <c r="BR719" s="32">
        <v>1.1150318927066749E-6</v>
      </c>
      <c r="BS719" s="33">
        <v>3.4164405460224145E-7</v>
      </c>
      <c r="BT719" s="33"/>
      <c r="BU719" s="33">
        <v>-4.8758088048161952E-5</v>
      </c>
      <c r="BV719" s="33">
        <v>-5.2072163218008782E-6</v>
      </c>
      <c r="BW719" s="33">
        <v>5.2972718298516241E-6</v>
      </c>
      <c r="BX719" s="33">
        <v>-1.2484911187882197E-5</v>
      </c>
      <c r="BY719" s="33">
        <v>7.4835782313265042E-5</v>
      </c>
      <c r="BZ719" s="33">
        <v>2.8993380782216249E-5</v>
      </c>
      <c r="CA719" s="35">
        <v>2.3421246838579712E-3</v>
      </c>
      <c r="CB719" s="52">
        <v>1.6719970197254241E-6</v>
      </c>
      <c r="CC719" s="34">
        <v>8.9860918162099068E-7</v>
      </c>
      <c r="CD719" s="34"/>
      <c r="CE719" s="34">
        <v>-4.8201122921143202E-5</v>
      </c>
      <c r="CF719" s="34">
        <v>-4.650251194782129E-6</v>
      </c>
      <c r="CG719" s="34">
        <v>5.8542369568703734E-6</v>
      </c>
      <c r="CH719" s="34">
        <v>-1.1927946060863448E-5</v>
      </c>
      <c r="CI719" s="34">
        <v>7.5392747440283792E-5</v>
      </c>
      <c r="CJ719" s="34">
        <v>2.9550345909234998E-5</v>
      </c>
      <c r="CK719" s="53">
        <v>2.34268164898499E-3</v>
      </c>
      <c r="CL719" s="33">
        <v>0</v>
      </c>
      <c r="CM719" s="33">
        <f t="shared" si="683"/>
        <v>1.1592698389564227E-3</v>
      </c>
      <c r="CN719" s="33">
        <f t="shared" si="684"/>
        <v>5.7843502369903099E-4</v>
      </c>
      <c r="CO719" s="33">
        <f t="shared" si="685"/>
        <v>4.7641453529667643E-4</v>
      </c>
      <c r="CP719" s="33">
        <f t="shared" si="686"/>
        <v>4.9409871191996579E-4</v>
      </c>
      <c r="CQ719" s="33"/>
      <c r="CR719" s="33">
        <f t="shared" si="687"/>
        <v>3.6917251478629787E-4</v>
      </c>
      <c r="CS719" s="33">
        <f t="shared" si="688"/>
        <v>9.7569045434253709E-4</v>
      </c>
      <c r="CT719" s="33">
        <f t="shared" si="689"/>
        <v>9.915623013962982E-4</v>
      </c>
      <c r="CU719" s="33">
        <f t="shared" si="690"/>
        <v>3.5864907235039212E-4</v>
      </c>
      <c r="CV719" s="33">
        <f t="shared" si="691"/>
        <v>3.3864816958661947E-5</v>
      </c>
      <c r="CW719" s="33">
        <f t="shared" si="692"/>
        <v>9.4052260459398518E-4</v>
      </c>
      <c r="CX719" s="35">
        <f t="shared" si="693"/>
        <v>2.7852208598762029E-3</v>
      </c>
    </row>
    <row r="720" spans="1:102" x14ac:dyDescent="0.3">
      <c r="A720" s="21">
        <v>43168</v>
      </c>
      <c r="B720" s="22">
        <v>2786.57</v>
      </c>
      <c r="C720" s="23">
        <v>4883.25</v>
      </c>
      <c r="D720" s="23">
        <v>5454.0249999999996</v>
      </c>
      <c r="E720" s="23">
        <f t="shared" si="727"/>
        <v>4843.8644781376724</v>
      </c>
      <c r="F720" s="23">
        <f>VLOOKUP($A720,Data!S$7:T$800,2,0)</f>
        <v>268.98619000000002</v>
      </c>
      <c r="G720" s="23">
        <f>VLOOKUP($A720,Data!V$7:Y$800,4,0)</f>
        <v>26.529978905325546</v>
      </c>
      <c r="H720" s="23" t="e">
        <f>VLOOKUP($A720,Data!P$7:Q$800,2,0)</f>
        <v>#N/A</v>
      </c>
      <c r="I720" s="23">
        <f>VLOOKUP($A720,Data!K$7:N$800,4,0)</f>
        <v>50.547992493121974</v>
      </c>
      <c r="J720" s="23">
        <f>VLOOKUP($A720,Data!AA$7:AB$800,2,0)</f>
        <v>492.29230000000001</v>
      </c>
      <c r="K720" s="23">
        <f>VLOOKUP($A720,Data!AD$7:AE$800,2,0)</f>
        <v>49.725000000000001</v>
      </c>
      <c r="L720" s="23">
        <f>VLOOKUP($A720,Data!AL$7:AO$800,4,0)</f>
        <v>266.49189932577542</v>
      </c>
      <c r="M720" s="23">
        <f>VLOOKUP($A720,Data!AG$7:AJ$800,4,0)</f>
        <v>26.871281633527357</v>
      </c>
      <c r="N720" s="23">
        <f>VLOOKUP($A720,Data!AQ$7:AU$800,5,0)</f>
        <v>27.034318641038052</v>
      </c>
      <c r="O720" s="24">
        <f>VLOOKUP($A720,Data!AQ$7:AW$800,7,0)</f>
        <v>27.00513268073723</v>
      </c>
      <c r="P720" s="32">
        <f t="shared" si="694"/>
        <v>1.7378795678667736E-2</v>
      </c>
      <c r="Q720" s="33">
        <f t="shared" si="681"/>
        <v>1.7394619730986438E-2</v>
      </c>
      <c r="R720" s="33">
        <f t="shared" si="682"/>
        <v>1.7402843976747073E-2</v>
      </c>
      <c r="S720" s="34">
        <f t="shared" si="695"/>
        <v>1.7399236732035174E-2</v>
      </c>
      <c r="T720" s="33">
        <f t="shared" si="696"/>
        <v>1.7392195068046901E-2</v>
      </c>
      <c r="U720" s="33">
        <f t="shared" si="669"/>
        <v>1.7394076950878468E-2</v>
      </c>
      <c r="V720" s="33" t="e">
        <f t="shared" si="670"/>
        <v>#N/A</v>
      </c>
      <c r="W720" s="33">
        <f t="shared" si="671"/>
        <v>1.7446319018404877E-2</v>
      </c>
      <c r="X720" s="33">
        <f t="shared" si="672"/>
        <v>1.7399393064133406E-2</v>
      </c>
      <c r="Y720" s="33">
        <f t="shared" si="673"/>
        <v>1.7407957572707078E-2</v>
      </c>
      <c r="Z720" s="33">
        <f t="shared" si="674"/>
        <v>1.7380566814876097E-2</v>
      </c>
      <c r="AA720" s="33">
        <f t="shared" si="675"/>
        <v>1.7483676196927256E-2</v>
      </c>
      <c r="AB720" s="33">
        <f t="shared" si="676"/>
        <v>1.7402813837661624E-2</v>
      </c>
      <c r="AC720" s="35">
        <f t="shared" si="677"/>
        <v>1.7550737211422307E-2</v>
      </c>
      <c r="AD720" s="32">
        <f t="shared" si="697"/>
        <v>-2.4246629395374697E-6</v>
      </c>
      <c r="AE720" s="33">
        <f t="shared" si="698"/>
        <v>-5.4278010797048637E-7</v>
      </c>
      <c r="AF720" s="33" t="e">
        <f t="shared" si="699"/>
        <v>#N/A</v>
      </c>
      <c r="AG720" s="33">
        <f t="shared" si="700"/>
        <v>5.1699287418438544E-5</v>
      </c>
      <c r="AH720" s="33">
        <f t="shared" si="701"/>
        <v>4.7733331469679285E-6</v>
      </c>
      <c r="AI720" s="33">
        <f t="shared" si="702"/>
        <v>1.3337841720639787E-5</v>
      </c>
      <c r="AJ720" s="33">
        <f t="shared" si="703"/>
        <v>-1.4052916110340874E-5</v>
      </c>
      <c r="AK720" s="33">
        <f t="shared" si="704"/>
        <v>8.9056465940817731E-5</v>
      </c>
      <c r="AL720" s="33">
        <f t="shared" si="705"/>
        <v>8.1941066751856084E-6</v>
      </c>
      <c r="AM720" s="35">
        <f t="shared" si="706"/>
        <v>1.5611748043586893E-4</v>
      </c>
      <c r="AN720" s="52">
        <f t="shared" si="707"/>
        <v>-1.0648908700172655E-5</v>
      </c>
      <c r="AO720" s="34">
        <f t="shared" si="708"/>
        <v>-8.7670258686056712E-6</v>
      </c>
      <c r="AP720" s="34" t="e">
        <f t="shared" si="709"/>
        <v>#N/A</v>
      </c>
      <c r="AQ720" s="34">
        <f t="shared" si="710"/>
        <v>4.3475041657803359E-5</v>
      </c>
      <c r="AR720" s="34">
        <f t="shared" si="711"/>
        <v>-3.4509126136672563E-6</v>
      </c>
      <c r="AS720" s="34">
        <f t="shared" si="712"/>
        <v>5.1135959600046021E-6</v>
      </c>
      <c r="AT720" s="34">
        <f t="shared" si="713"/>
        <v>-2.2277161870976059E-5</v>
      </c>
      <c r="AU720" s="34">
        <f t="shared" si="714"/>
        <v>8.0832220180182546E-5</v>
      </c>
      <c r="AV720" s="34">
        <f t="shared" si="715"/>
        <v>-3.0139085449576442E-8</v>
      </c>
      <c r="AW720" s="53">
        <f t="shared" si="716"/>
        <v>1.4789323467523374E-4</v>
      </c>
      <c r="AX720" s="52">
        <f t="shared" si="717"/>
        <v>-7.0416639883497112E-6</v>
      </c>
      <c r="AY720" s="34">
        <f t="shared" si="718"/>
        <v>-5.1597811567827279E-6</v>
      </c>
      <c r="AZ720" s="34" t="e">
        <f t="shared" si="719"/>
        <v>#N/A</v>
      </c>
      <c r="BA720" s="34">
        <f t="shared" si="720"/>
        <v>4.7082286369626303E-5</v>
      </c>
      <c r="BB720" s="34">
        <f t="shared" si="721"/>
        <v>1.5633209815568705E-7</v>
      </c>
      <c r="BC720" s="34">
        <f t="shared" si="722"/>
        <v>8.7208406718275455E-6</v>
      </c>
      <c r="BD720" s="34">
        <f t="shared" si="723"/>
        <v>-1.8669917159153115E-5</v>
      </c>
      <c r="BE720" s="34">
        <f t="shared" si="724"/>
        <v>8.4439464892005489E-5</v>
      </c>
      <c r="BF720" s="34">
        <f t="shared" si="725"/>
        <v>3.5771056263733669E-6</v>
      </c>
      <c r="BG720" s="53">
        <f t="shared" si="726"/>
        <v>1.5150047938705669E-4</v>
      </c>
      <c r="BH720" s="32">
        <v>-2.4246629395374697E-6</v>
      </c>
      <c r="BI720" s="33">
        <v>-5.4278010797048637E-7</v>
      </c>
      <c r="BJ720" s="33"/>
      <c r="BK720" s="33">
        <v>5.1699287418438544E-5</v>
      </c>
      <c r="BL720" s="33">
        <v>4.7733331469679285E-6</v>
      </c>
      <c r="BM720" s="33">
        <v>1.3337841720639787E-5</v>
      </c>
      <c r="BN720" s="33">
        <v>-1.4052916110340874E-5</v>
      </c>
      <c r="BO720" s="33">
        <v>8.9056465940817731E-5</v>
      </c>
      <c r="BP720" s="33">
        <v>8.1941066751856084E-6</v>
      </c>
      <c r="BQ720" s="35">
        <v>1.5611748043586893E-4</v>
      </c>
      <c r="BR720" s="32">
        <v>-1.0648908700172655E-5</v>
      </c>
      <c r="BS720" s="33">
        <v>-8.7670258686056712E-6</v>
      </c>
      <c r="BT720" s="33"/>
      <c r="BU720" s="33">
        <v>4.3475041657803359E-5</v>
      </c>
      <c r="BV720" s="33">
        <v>-3.4509126136672563E-6</v>
      </c>
      <c r="BW720" s="33">
        <v>5.1135959600046021E-6</v>
      </c>
      <c r="BX720" s="33">
        <v>-2.2277161870976059E-5</v>
      </c>
      <c r="BY720" s="33">
        <v>8.0832220180182546E-5</v>
      </c>
      <c r="BZ720" s="33">
        <v>-3.0139085449576442E-8</v>
      </c>
      <c r="CA720" s="35">
        <v>1.4789323467523374E-4</v>
      </c>
      <c r="CB720" s="52">
        <v>-7.0416639883497112E-6</v>
      </c>
      <c r="CC720" s="34">
        <v>-5.1597811567827279E-6</v>
      </c>
      <c r="CD720" s="34"/>
      <c r="CE720" s="34">
        <v>4.7082286369626303E-5</v>
      </c>
      <c r="CF720" s="34">
        <v>1.5633209815568705E-7</v>
      </c>
      <c r="CG720" s="34">
        <v>8.7208406718275455E-6</v>
      </c>
      <c r="CH720" s="34">
        <v>-1.8669917159153115E-5</v>
      </c>
      <c r="CI720" s="34">
        <v>8.4439464892005489E-5</v>
      </c>
      <c r="CJ720" s="34">
        <v>3.5771056263733669E-6</v>
      </c>
      <c r="CK720" s="53">
        <v>1.5150047938705669E-4</v>
      </c>
      <c r="CL720" s="33">
        <v>0</v>
      </c>
      <c r="CM720" s="33">
        <f t="shared" si="683"/>
        <v>1.1598796157989977E-3</v>
      </c>
      <c r="CN720" s="33">
        <f t="shared" si="684"/>
        <v>5.7960244351518142E-4</v>
      </c>
      <c r="CO720" s="33">
        <f t="shared" si="685"/>
        <v>4.7590691483700986E-4</v>
      </c>
      <c r="CP720" s="33">
        <f t="shared" si="686"/>
        <v>4.9436583593265304E-4</v>
      </c>
      <c r="CQ720" s="33"/>
      <c r="CR720" s="33">
        <f t="shared" si="687"/>
        <v>4.1862234959344491E-4</v>
      </c>
      <c r="CS720" s="33">
        <f t="shared" si="688"/>
        <v>9.8151907607957334E-4</v>
      </c>
      <c r="CT720" s="33">
        <f t="shared" si="689"/>
        <v>9.868627324922663E-4</v>
      </c>
      <c r="CU720" s="33">
        <f t="shared" si="690"/>
        <v>3.7176379927283953E-4</v>
      </c>
      <c r="CV720" s="33">
        <f t="shared" si="691"/>
        <v>-4.0454024100911035E-5</v>
      </c>
      <c r="CW720" s="33">
        <f t="shared" si="692"/>
        <v>9.1207551382033181E-4</v>
      </c>
      <c r="CX720" s="35">
        <f t="shared" si="693"/>
        <v>4.396969299040876E-4</v>
      </c>
    </row>
    <row r="721" spans="1:102" x14ac:dyDescent="0.3">
      <c r="A721" s="21">
        <v>43167</v>
      </c>
      <c r="B721" s="22">
        <v>2738.97</v>
      </c>
      <c r="C721" s="23">
        <v>4799.76</v>
      </c>
      <c r="D721" s="23">
        <v>5360.7330000000002</v>
      </c>
      <c r="E721" s="23">
        <f t="shared" si="727"/>
        <v>4761.0262552353961</v>
      </c>
      <c r="F721" s="23">
        <f>VLOOKUP($A721,Data!S$7:T$800,2,0)</f>
        <v>264.38790399999999</v>
      </c>
      <c r="G721" s="23">
        <f>VLOOKUP($A721,Data!V$7:Y$800,4,0)</f>
        <v>26.07640392878605</v>
      </c>
      <c r="H721" s="23" t="e">
        <f>VLOOKUP($A721,Data!P$7:Q$800,2,0)</f>
        <v>#N/A</v>
      </c>
      <c r="I721" s="23">
        <f>VLOOKUP($A721,Data!K$7:N$800,4,0)</f>
        <v>49.681237769761488</v>
      </c>
      <c r="J721" s="23">
        <f>VLOOKUP($A721,Data!AA$7:AB$800,2,0)</f>
        <v>483.8732</v>
      </c>
      <c r="K721" s="23">
        <f>VLOOKUP($A721,Data!AD$7:AE$800,2,0)</f>
        <v>48.874200000000002</v>
      </c>
      <c r="L721" s="23">
        <f>VLOOKUP($A721,Data!AL$7:AO$800,4,0)</f>
        <v>261.93924674626368</v>
      </c>
      <c r="M721" s="23">
        <f>VLOOKUP($A721,Data!AG$7:AJ$800,4,0)</f>
        <v>26.409545688206794</v>
      </c>
      <c r="N721" s="23">
        <f>VLOOKUP($A721,Data!AQ$7:AU$800,5,0)</f>
        <v>26.571892934976383</v>
      </c>
      <c r="O721" s="24">
        <f>VLOOKUP($A721,Data!AQ$7:AW$800,7,0)</f>
        <v>26.539347565846459</v>
      </c>
      <c r="P721" s="32">
        <f t="shared" si="694"/>
        <v>4.4631069385359101E-3</v>
      </c>
      <c r="Q721" s="33">
        <f t="shared" si="681"/>
        <v>4.6530320060784724E-3</v>
      </c>
      <c r="R721" s="33">
        <f t="shared" si="682"/>
        <v>4.7347272621294234E-3</v>
      </c>
      <c r="S721" s="34">
        <f t="shared" si="695"/>
        <v>4.6939842135903962E-3</v>
      </c>
      <c r="T721" s="33">
        <f t="shared" si="696"/>
        <v>4.6965747638973987E-3</v>
      </c>
      <c r="U721" s="33">
        <f t="shared" si="669"/>
        <v>4.6963617380271216E-3</v>
      </c>
      <c r="V721" s="33" t="e">
        <f t="shared" si="670"/>
        <v>#N/A</v>
      </c>
      <c r="W721" s="33">
        <f t="shared" si="671"/>
        <v>4.6224961479197635E-3</v>
      </c>
      <c r="X721" s="33">
        <f t="shared" si="672"/>
        <v>4.7324084742732531E-3</v>
      </c>
      <c r="Y721" s="33">
        <f t="shared" si="673"/>
        <v>4.7034251953936845E-3</v>
      </c>
      <c r="Z721" s="33">
        <f t="shared" si="674"/>
        <v>4.6647720523060876E-3</v>
      </c>
      <c r="AA721" s="33">
        <f t="shared" si="675"/>
        <v>4.745665966586321E-3</v>
      </c>
      <c r="AB721" s="33">
        <f t="shared" si="676"/>
        <v>4.6654742702272323E-3</v>
      </c>
      <c r="AC721" s="35">
        <f t="shared" si="677"/>
        <v>2.7638860990431002E-3</v>
      </c>
      <c r="AD721" s="32">
        <f t="shared" si="697"/>
        <v>4.3542757818926248E-5</v>
      </c>
      <c r="AE721" s="33">
        <f t="shared" si="698"/>
        <v>4.3329731948649197E-5</v>
      </c>
      <c r="AF721" s="33" t="e">
        <f t="shared" si="699"/>
        <v>#N/A</v>
      </c>
      <c r="AG721" s="33">
        <f t="shared" si="700"/>
        <v>-3.0535858158708962E-5</v>
      </c>
      <c r="AH721" s="33">
        <f t="shared" si="701"/>
        <v>7.9376468194780614E-5</v>
      </c>
      <c r="AI721" s="33">
        <f t="shared" si="702"/>
        <v>5.0393189315212084E-5</v>
      </c>
      <c r="AJ721" s="33">
        <f t="shared" si="703"/>
        <v>1.1740046227615153E-5</v>
      </c>
      <c r="AK721" s="33">
        <f t="shared" si="704"/>
        <v>9.2633960507848556E-5</v>
      </c>
      <c r="AL721" s="33">
        <f t="shared" si="705"/>
        <v>1.2442264148759818E-5</v>
      </c>
      <c r="AM721" s="35">
        <f t="shared" si="706"/>
        <v>-1.8891459070353722E-3</v>
      </c>
      <c r="AN721" s="52">
        <f t="shared" si="707"/>
        <v>-3.8152498232024712E-5</v>
      </c>
      <c r="AO721" s="34">
        <f t="shared" si="708"/>
        <v>-3.8365524102301762E-5</v>
      </c>
      <c r="AP721" s="34" t="e">
        <f t="shared" si="709"/>
        <v>#N/A</v>
      </c>
      <c r="AQ721" s="34">
        <f t="shared" si="710"/>
        <v>-1.1223111420965992E-4</v>
      </c>
      <c r="AR721" s="34">
        <f t="shared" si="711"/>
        <v>-2.3187878561703457E-6</v>
      </c>
      <c r="AS721" s="34">
        <f t="shared" si="712"/>
        <v>-3.1302066735738876E-5</v>
      </c>
      <c r="AT721" s="34">
        <f t="shared" si="713"/>
        <v>-6.9955209823335807E-5</v>
      </c>
      <c r="AU721" s="34">
        <f t="shared" si="714"/>
        <v>1.0938704456897597E-5</v>
      </c>
      <c r="AV721" s="34">
        <f t="shared" si="715"/>
        <v>-6.9252991902191141E-5</v>
      </c>
      <c r="AW721" s="53">
        <f t="shared" si="716"/>
        <v>-1.9708411630863232E-3</v>
      </c>
      <c r="AX721" s="52">
        <f t="shared" si="717"/>
        <v>2.5905503069356683E-6</v>
      </c>
      <c r="AY721" s="34">
        <f t="shared" si="718"/>
        <v>2.3775244366586179E-6</v>
      </c>
      <c r="AZ721" s="34" t="e">
        <f t="shared" si="719"/>
        <v>#N/A</v>
      </c>
      <c r="BA721" s="34">
        <f t="shared" si="720"/>
        <v>-7.1488065670699541E-5</v>
      </c>
      <c r="BB721" s="34">
        <f t="shared" si="721"/>
        <v>3.8424260682790035E-5</v>
      </c>
      <c r="BC721" s="34">
        <f t="shared" si="722"/>
        <v>9.4409818032215043E-6</v>
      </c>
      <c r="BD721" s="34">
        <f t="shared" si="723"/>
        <v>-2.9212161284375426E-5</v>
      </c>
      <c r="BE721" s="34">
        <f t="shared" si="724"/>
        <v>5.1681752995857977E-5</v>
      </c>
      <c r="BF721" s="34">
        <f t="shared" si="725"/>
        <v>-2.8509943363230761E-5</v>
      </c>
      <c r="BG721" s="53">
        <f t="shared" si="726"/>
        <v>-1.9300981145473628E-3</v>
      </c>
      <c r="BH721" s="32">
        <v>4.3542757818926248E-5</v>
      </c>
      <c r="BI721" s="33">
        <v>4.3329731948649197E-5</v>
      </c>
      <c r="BJ721" s="33"/>
      <c r="BK721" s="33">
        <v>-3.0535858158708962E-5</v>
      </c>
      <c r="BL721" s="33">
        <v>7.9376468194780614E-5</v>
      </c>
      <c r="BM721" s="33">
        <v>5.0393189315212084E-5</v>
      </c>
      <c r="BN721" s="33">
        <v>1.1740046227615153E-5</v>
      </c>
      <c r="BO721" s="33">
        <v>9.2633960507848556E-5</v>
      </c>
      <c r="BP721" s="33">
        <v>1.2442264148759818E-5</v>
      </c>
      <c r="BQ721" s="35">
        <v>-1.8891459070353722E-3</v>
      </c>
      <c r="BR721" s="32">
        <v>-3.8152498232024712E-5</v>
      </c>
      <c r="BS721" s="33">
        <v>-3.8365524102301762E-5</v>
      </c>
      <c r="BT721" s="33"/>
      <c r="BU721" s="33">
        <v>-1.1223111420965992E-4</v>
      </c>
      <c r="BV721" s="33">
        <v>-2.3187878561703457E-6</v>
      </c>
      <c r="BW721" s="33">
        <v>-3.1302066735738876E-5</v>
      </c>
      <c r="BX721" s="33">
        <v>-6.9955209823335807E-5</v>
      </c>
      <c r="BY721" s="33">
        <v>1.0938704456897597E-5</v>
      </c>
      <c r="BZ721" s="33">
        <v>-6.9252991902191141E-5</v>
      </c>
      <c r="CA721" s="35">
        <v>-1.9708411630863232E-3</v>
      </c>
      <c r="CB721" s="52">
        <v>2.5905503069356683E-6</v>
      </c>
      <c r="CC721" s="34">
        <v>2.3775244366586179E-6</v>
      </c>
      <c r="CD721" s="34"/>
      <c r="CE721" s="34">
        <v>-7.1488065670699541E-5</v>
      </c>
      <c r="CF721" s="34">
        <v>3.8424260682790035E-5</v>
      </c>
      <c r="CG721" s="34">
        <v>9.4409818032215043E-6</v>
      </c>
      <c r="CH721" s="34">
        <v>-2.9212161284375426E-5</v>
      </c>
      <c r="CI721" s="34">
        <v>5.1681752995857977E-5</v>
      </c>
      <c r="CJ721" s="34">
        <v>-2.8509943363230761E-5</v>
      </c>
      <c r="CK721" s="53">
        <v>-1.9300981145473628E-3</v>
      </c>
      <c r="CL721" s="33">
        <v>0</v>
      </c>
      <c r="CM721" s="33">
        <f t="shared" si="683"/>
        <v>1.1517866711563407E-3</v>
      </c>
      <c r="CN721" s="33">
        <f t="shared" si="684"/>
        <v>5.7506177068278319E-4</v>
      </c>
      <c r="CO721" s="33">
        <f t="shared" si="685"/>
        <v>4.7829126264864463E-4</v>
      </c>
      <c r="CP721" s="33">
        <f t="shared" si="686"/>
        <v>4.948996000386785E-4</v>
      </c>
      <c r="CQ721" s="33"/>
      <c r="CR721" s="33">
        <f t="shared" si="687"/>
        <v>3.6778828697148214E-4</v>
      </c>
      <c r="CS721" s="33">
        <f t="shared" si="688"/>
        <v>9.7682277067878687E-4</v>
      </c>
      <c r="CT721" s="33">
        <f t="shared" si="689"/>
        <v>9.7374016524676144E-4</v>
      </c>
      <c r="CU721" s="33">
        <f t="shared" si="690"/>
        <v>3.8558177548986272E-4</v>
      </c>
      <c r="CV721" s="33">
        <f t="shared" si="691"/>
        <v>-1.2797666975250532E-4</v>
      </c>
      <c r="CW721" s="33">
        <f t="shared" si="692"/>
        <v>9.0401422265085074E-4</v>
      </c>
      <c r="CX721" s="35">
        <f t="shared" si="693"/>
        <v>2.8620470676377074E-4</v>
      </c>
    </row>
    <row r="722" spans="1:102" x14ac:dyDescent="0.3">
      <c r="A722" s="21">
        <v>43166</v>
      </c>
      <c r="B722" s="22">
        <v>2726.8</v>
      </c>
      <c r="C722" s="23">
        <v>4777.53</v>
      </c>
      <c r="D722" s="23">
        <v>5335.4709999999995</v>
      </c>
      <c r="E722" s="23">
        <f t="shared" si="727"/>
        <v>4738.7824850588904</v>
      </c>
      <c r="F722" s="23">
        <f>VLOOKUP($A722,Data!S$7:T$800,2,0)</f>
        <v>263.15199100000001</v>
      </c>
      <c r="G722" s="23">
        <f>VLOOKUP($A722,Data!V$7:Y$800,4,0)</f>
        <v>25.954512150990976</v>
      </c>
      <c r="H722" s="23" t="e">
        <f>VLOOKUP($A722,Data!P$7:Q$800,2,0)</f>
        <v>#N/A</v>
      </c>
      <c r="I722" s="23">
        <f>VLOOKUP($A722,Data!K$7:N$800,4,0)</f>
        <v>49.452643117446641</v>
      </c>
      <c r="J722" s="23">
        <f>VLOOKUP($A722,Data!AA$7:AB$800,2,0)</f>
        <v>481.59410000000003</v>
      </c>
      <c r="K722" s="23">
        <f>VLOOKUP($A722,Data!AD$7:AE$800,2,0)</f>
        <v>48.645400000000002</v>
      </c>
      <c r="L722" s="23">
        <f>VLOOKUP($A722,Data!AL$7:AO$800,4,0)</f>
        <v>260.72303322747172</v>
      </c>
      <c r="M722" s="23">
        <f>VLOOKUP($A722,Data!AG$7:AJ$800,4,0)</f>
        <v>26.284806775255166</v>
      </c>
      <c r="N722" s="23">
        <f>VLOOKUP($A722,Data!AQ$7:AU$800,5,0)</f>
        <v>26.448498147383614</v>
      </c>
      <c r="O722" s="24">
        <f>VLOOKUP($A722,Data!AQ$7:AW$800,7,0)</f>
        <v>26.466198009074652</v>
      </c>
      <c r="P722" s="32">
        <f t="shared" si="694"/>
        <v>-4.8384968403136774E-4</v>
      </c>
      <c r="Q722" s="33">
        <f t="shared" si="681"/>
        <v>-4.3518194999170312E-4</v>
      </c>
      <c r="R722" s="33">
        <f t="shared" si="682"/>
        <v>-4.1497382948341155E-4</v>
      </c>
      <c r="S722" s="34">
        <f t="shared" si="695"/>
        <v>-4.2530520766560499E-4</v>
      </c>
      <c r="T722" s="33">
        <f t="shared" si="696"/>
        <v>-4.2419830002593528E-4</v>
      </c>
      <c r="U722" s="33">
        <f t="shared" si="669"/>
        <v>-4.2665296989186086E-4</v>
      </c>
      <c r="V722" s="33" t="e">
        <f t="shared" si="670"/>
        <v>#N/A</v>
      </c>
      <c r="W722" s="33">
        <f t="shared" si="671"/>
        <v>-3.8505968425084358E-4</v>
      </c>
      <c r="X722" s="33">
        <f t="shared" si="672"/>
        <v>-4.1864208861919217E-4</v>
      </c>
      <c r="Y722" s="33">
        <f t="shared" si="673"/>
        <v>-4.2123951267725168E-4</v>
      </c>
      <c r="Z722" s="33">
        <f t="shared" si="674"/>
        <v>-4.3222380058816068E-4</v>
      </c>
      <c r="AA722" s="33">
        <f t="shared" si="675"/>
        <v>-4.461934577798532E-4</v>
      </c>
      <c r="AB722" s="33">
        <f t="shared" si="676"/>
        <v>-4.262376869655915E-4</v>
      </c>
      <c r="AC722" s="35">
        <f t="shared" si="677"/>
        <v>-1.4805543197905502E-3</v>
      </c>
      <c r="AD722" s="32">
        <f t="shared" si="697"/>
        <v>1.0983649965767839E-5</v>
      </c>
      <c r="AE722" s="33">
        <f t="shared" si="698"/>
        <v>8.5289800998422649E-6</v>
      </c>
      <c r="AF722" s="33" t="e">
        <f t="shared" si="699"/>
        <v>#N/A</v>
      </c>
      <c r="AG722" s="33">
        <f t="shared" si="700"/>
        <v>5.012226574085954E-5</v>
      </c>
      <c r="AH722" s="33">
        <f t="shared" si="701"/>
        <v>1.6539861372510956E-5</v>
      </c>
      <c r="AI722" s="33">
        <f t="shared" si="702"/>
        <v>1.3942437314451439E-5</v>
      </c>
      <c r="AJ722" s="33">
        <f t="shared" si="703"/>
        <v>2.9581494035424427E-6</v>
      </c>
      <c r="AK722" s="33">
        <f t="shared" si="704"/>
        <v>-1.1011507788150077E-5</v>
      </c>
      <c r="AL722" s="33">
        <f t="shared" si="705"/>
        <v>8.9442630261116207E-6</v>
      </c>
      <c r="AM722" s="35">
        <f t="shared" si="706"/>
        <v>-1.0453723697988471E-3</v>
      </c>
      <c r="AN722" s="52">
        <f t="shared" si="707"/>
        <v>-9.2244705425237328E-6</v>
      </c>
      <c r="AO722" s="34">
        <f t="shared" si="708"/>
        <v>-1.1679140408449307E-5</v>
      </c>
      <c r="AP722" s="34" t="e">
        <f t="shared" si="709"/>
        <v>#N/A</v>
      </c>
      <c r="AQ722" s="34">
        <f t="shared" si="710"/>
        <v>2.9914145232567968E-5</v>
      </c>
      <c r="AR722" s="34">
        <f t="shared" si="711"/>
        <v>-3.668259135780616E-6</v>
      </c>
      <c r="AS722" s="34">
        <f t="shared" si="712"/>
        <v>-6.2656831938401325E-6</v>
      </c>
      <c r="AT722" s="34">
        <f t="shared" si="713"/>
        <v>-1.7249971104749129E-5</v>
      </c>
      <c r="AU722" s="34">
        <f t="shared" si="714"/>
        <v>-3.1219628296441648E-5</v>
      </c>
      <c r="AV722" s="34">
        <f t="shared" si="715"/>
        <v>-1.1263857482179951E-5</v>
      </c>
      <c r="AW722" s="53">
        <f t="shared" si="716"/>
        <v>-1.0655804903071386E-3</v>
      </c>
      <c r="AX722" s="52">
        <f t="shared" si="717"/>
        <v>1.1069076396585942E-6</v>
      </c>
      <c r="AY722" s="34">
        <f t="shared" si="718"/>
        <v>-1.3477622262669797E-6</v>
      </c>
      <c r="AZ722" s="34" t="e">
        <f t="shared" si="719"/>
        <v>#N/A</v>
      </c>
      <c r="BA722" s="34">
        <f t="shared" si="720"/>
        <v>4.0245523414750295E-5</v>
      </c>
      <c r="BB722" s="34">
        <f t="shared" si="721"/>
        <v>6.6631190464017109E-6</v>
      </c>
      <c r="BC722" s="34">
        <f t="shared" si="722"/>
        <v>4.0656949883421944E-6</v>
      </c>
      <c r="BD722" s="34">
        <f t="shared" si="723"/>
        <v>-6.9185929225668019E-6</v>
      </c>
      <c r="BE722" s="34">
        <f t="shared" si="724"/>
        <v>-2.0888250114259321E-5</v>
      </c>
      <c r="BF722" s="34">
        <f t="shared" si="725"/>
        <v>-9.3247929999762391E-7</v>
      </c>
      <c r="BG722" s="53">
        <f t="shared" si="726"/>
        <v>-1.0552491121249563E-3</v>
      </c>
      <c r="BH722" s="32">
        <v>1.0983649965767839E-5</v>
      </c>
      <c r="BI722" s="33">
        <v>8.5289800998422649E-6</v>
      </c>
      <c r="BJ722" s="33"/>
      <c r="BK722" s="33">
        <v>5.012226574085954E-5</v>
      </c>
      <c r="BL722" s="33">
        <v>1.6539861372510956E-5</v>
      </c>
      <c r="BM722" s="33">
        <v>1.3942437314451439E-5</v>
      </c>
      <c r="BN722" s="33">
        <v>2.9581494035424427E-6</v>
      </c>
      <c r="BO722" s="33">
        <v>-1.1011507788150077E-5</v>
      </c>
      <c r="BP722" s="33">
        <v>8.9442630261116207E-6</v>
      </c>
      <c r="BQ722" s="35">
        <v>-1.0453723697988471E-3</v>
      </c>
      <c r="BR722" s="32">
        <v>-9.2244705425237328E-6</v>
      </c>
      <c r="BS722" s="33">
        <v>-1.1679140408449307E-5</v>
      </c>
      <c r="BT722" s="33"/>
      <c r="BU722" s="33">
        <v>2.9914145232567968E-5</v>
      </c>
      <c r="BV722" s="33">
        <v>-3.668259135780616E-6</v>
      </c>
      <c r="BW722" s="33">
        <v>-6.2656831938401325E-6</v>
      </c>
      <c r="BX722" s="33">
        <v>-1.7249971104749129E-5</v>
      </c>
      <c r="BY722" s="33">
        <v>-3.1219628296441648E-5</v>
      </c>
      <c r="BZ722" s="33">
        <v>-1.1263857482179951E-5</v>
      </c>
      <c r="CA722" s="35">
        <v>-1.0655804903071386E-3</v>
      </c>
      <c r="CB722" s="52">
        <v>1.1069076396585942E-6</v>
      </c>
      <c r="CC722" s="34">
        <v>-1.3477622262669797E-6</v>
      </c>
      <c r="CD722" s="34"/>
      <c r="CE722" s="34">
        <v>4.0245523414750295E-5</v>
      </c>
      <c r="CF722" s="34">
        <v>6.6631190464017109E-6</v>
      </c>
      <c r="CG722" s="34">
        <v>4.0656949883421944E-6</v>
      </c>
      <c r="CH722" s="34">
        <v>-6.9185929225668019E-6</v>
      </c>
      <c r="CI722" s="34">
        <v>-2.0888250114259321E-5</v>
      </c>
      <c r="CJ722" s="34">
        <v>-9.3247929999762391E-7</v>
      </c>
      <c r="CK722" s="53">
        <v>-1.0552491121249563E-3</v>
      </c>
      <c r="CL722" s="33">
        <v>0</v>
      </c>
      <c r="CM722" s="33">
        <f t="shared" si="683"/>
        <v>1.0703827449869419E-3</v>
      </c>
      <c r="CN722" s="33">
        <f t="shared" si="684"/>
        <v>5.3427745406020577E-4</v>
      </c>
      <c r="CO722" s="33">
        <f t="shared" si="685"/>
        <v>4.3493132191230188E-4</v>
      </c>
      <c r="CP722" s="33">
        <f t="shared" si="686"/>
        <v>4.5175106535055853E-4</v>
      </c>
      <c r="CQ722" s="33"/>
      <c r="CR722" s="33">
        <f t="shared" si="687"/>
        <v>3.9819482177128052E-4</v>
      </c>
      <c r="CS722" s="33">
        <f t="shared" si="688"/>
        <v>8.9774300350309311E-4</v>
      </c>
      <c r="CT722" s="33">
        <f t="shared" si="689"/>
        <v>9.2353404678191531E-4</v>
      </c>
      <c r="CU722" s="33">
        <f t="shared" si="690"/>
        <v>3.738917338940162E-4</v>
      </c>
      <c r="CV722" s="33">
        <f t="shared" si="691"/>
        <v>-2.2016129782276295E-4</v>
      </c>
      <c r="CW722" s="33">
        <f t="shared" si="692"/>
        <v>8.9161854224650838E-4</v>
      </c>
      <c r="CX722" s="35">
        <f t="shared" si="693"/>
        <v>2.1706828134067102E-3</v>
      </c>
    </row>
    <row r="723" spans="1:102" x14ac:dyDescent="0.3">
      <c r="A723" s="21">
        <v>43165</v>
      </c>
      <c r="B723" s="22">
        <v>2728.12</v>
      </c>
      <c r="C723" s="23">
        <v>4779.6099999999997</v>
      </c>
      <c r="D723" s="23">
        <v>5337.6859999999997</v>
      </c>
      <c r="E723" s="23">
        <f t="shared" si="727"/>
        <v>4740.7987714648889</v>
      </c>
      <c r="F723" s="23">
        <f>VLOOKUP($A723,Data!S$7:T$800,2,0)</f>
        <v>263.263667</v>
      </c>
      <c r="G723" s="23">
        <f>VLOOKUP($A723,Data!V$7:Y$800,4,0)</f>
        <v>25.965590447270298</v>
      </c>
      <c r="H723" s="23" t="e">
        <f>VLOOKUP($A723,Data!P$7:Q$800,2,0)</f>
        <v>#N/A</v>
      </c>
      <c r="I723" s="23">
        <f>VLOOKUP($A723,Data!K$7:N$800,4,0)</f>
        <v>49.471692671806203</v>
      </c>
      <c r="J723" s="23">
        <f>VLOOKUP($A723,Data!AA$7:AB$800,2,0)</f>
        <v>481.79579999999999</v>
      </c>
      <c r="K723" s="23">
        <f>VLOOKUP($A723,Data!AD$7:AE$800,2,0)</f>
        <v>48.665900000000001</v>
      </c>
      <c r="L723" s="23">
        <f>VLOOKUP($A723,Data!AL$7:AO$800,4,0)</f>
        <v>260.83577265645863</v>
      </c>
      <c r="M723" s="23">
        <f>VLOOKUP($A723,Data!AG$7:AJ$800,4,0)</f>
        <v>26.296540119418697</v>
      </c>
      <c r="N723" s="23">
        <f>VLOOKUP($A723,Data!AQ$7:AU$800,5,0)</f>
        <v>26.459776301231877</v>
      </c>
      <c r="O723" s="24">
        <f>VLOOKUP($A723,Data!AQ$7:AW$800,7,0)</f>
        <v>26.505440753880762</v>
      </c>
      <c r="P723" s="32">
        <f t="shared" si="694"/>
        <v>2.6387939462098053E-3</v>
      </c>
      <c r="Q723" s="33">
        <f t="shared" si="681"/>
        <v>2.6747166898126729E-3</v>
      </c>
      <c r="R723" s="33">
        <f t="shared" si="682"/>
        <v>2.6911574644585823E-3</v>
      </c>
      <c r="S723" s="34">
        <f t="shared" si="695"/>
        <v>2.6833029367212659E-3</v>
      </c>
      <c r="T723" s="33">
        <f t="shared" si="696"/>
        <v>2.6833536711015071E-3</v>
      </c>
      <c r="U723" s="33">
        <f t="shared" si="669"/>
        <v>2.685010345830241E-3</v>
      </c>
      <c r="V723" s="33" t="e">
        <f t="shared" si="670"/>
        <v>#N/A</v>
      </c>
      <c r="W723" s="33">
        <f t="shared" si="671"/>
        <v>2.7027027027028971E-3</v>
      </c>
      <c r="X723" s="33">
        <f t="shared" si="672"/>
        <v>2.6888445002932748E-3</v>
      </c>
      <c r="Y723" s="33">
        <f t="shared" si="673"/>
        <v>2.6887591325093219E-3</v>
      </c>
      <c r="Z723" s="33">
        <f t="shared" si="674"/>
        <v>2.6823598025562667E-3</v>
      </c>
      <c r="AA723" s="33">
        <f t="shared" si="675"/>
        <v>2.7174411312771429E-3</v>
      </c>
      <c r="AB723" s="33">
        <f t="shared" si="676"/>
        <v>2.685632584540576E-3</v>
      </c>
      <c r="AC723" s="35">
        <f t="shared" si="677"/>
        <v>3.8134763903863167E-3</v>
      </c>
      <c r="AD723" s="32">
        <f t="shared" si="697"/>
        <v>8.6369812888342778E-6</v>
      </c>
      <c r="AE723" s="33">
        <f t="shared" si="698"/>
        <v>1.0293656017568154E-5</v>
      </c>
      <c r="AF723" s="33" t="e">
        <f t="shared" si="699"/>
        <v>#N/A</v>
      </c>
      <c r="AG723" s="33">
        <f t="shared" si="700"/>
        <v>2.7986012890224288E-5</v>
      </c>
      <c r="AH723" s="33">
        <f t="shared" si="701"/>
        <v>1.4127810480601966E-5</v>
      </c>
      <c r="AI723" s="33">
        <f t="shared" si="702"/>
        <v>1.4042442696649005E-5</v>
      </c>
      <c r="AJ723" s="33">
        <f t="shared" si="703"/>
        <v>7.6431127435938606E-6</v>
      </c>
      <c r="AK723" s="33">
        <f t="shared" si="704"/>
        <v>4.2724441464470075E-5</v>
      </c>
      <c r="AL723" s="33">
        <f t="shared" si="705"/>
        <v>1.0915894727903108E-5</v>
      </c>
      <c r="AM723" s="35">
        <f t="shared" si="706"/>
        <v>1.1387597005736438E-3</v>
      </c>
      <c r="AN723" s="52">
        <f t="shared" si="707"/>
        <v>-7.8037933570751505E-6</v>
      </c>
      <c r="AO723" s="34">
        <f t="shared" si="708"/>
        <v>-6.1471186283412749E-6</v>
      </c>
      <c r="AP723" s="34" t="e">
        <f t="shared" si="709"/>
        <v>#N/A</v>
      </c>
      <c r="AQ723" s="34">
        <f t="shared" si="710"/>
        <v>1.1545238244314859E-5</v>
      </c>
      <c r="AR723" s="34">
        <f t="shared" si="711"/>
        <v>-2.3129641653074628E-6</v>
      </c>
      <c r="AS723" s="34">
        <f t="shared" si="712"/>
        <v>-2.3983319492604238E-6</v>
      </c>
      <c r="AT723" s="34">
        <f t="shared" si="713"/>
        <v>-8.7976619023155678E-6</v>
      </c>
      <c r="AU723" s="34">
        <f t="shared" si="714"/>
        <v>2.6283666818560647E-5</v>
      </c>
      <c r="AV723" s="34">
        <f t="shared" si="715"/>
        <v>-5.5248799180063202E-6</v>
      </c>
      <c r="AW723" s="53">
        <f t="shared" si="716"/>
        <v>1.1223189259277344E-3</v>
      </c>
      <c r="AX723" s="52">
        <f t="shared" si="717"/>
        <v>5.0734380252492883E-8</v>
      </c>
      <c r="AY723" s="34">
        <f t="shared" si="718"/>
        <v>1.7074091089863686E-6</v>
      </c>
      <c r="AZ723" s="34" t="e">
        <f t="shared" si="719"/>
        <v>#N/A</v>
      </c>
      <c r="BA723" s="34">
        <f t="shared" si="720"/>
        <v>1.9399765981642503E-5</v>
      </c>
      <c r="BB723" s="34">
        <f t="shared" si="721"/>
        <v>5.5415635720201806E-6</v>
      </c>
      <c r="BC723" s="34">
        <f t="shared" si="722"/>
        <v>5.4561957880672196E-6</v>
      </c>
      <c r="BD723" s="34">
        <f t="shared" si="723"/>
        <v>-9.4313416498792435E-7</v>
      </c>
      <c r="BE723" s="34">
        <f t="shared" si="724"/>
        <v>3.413819455588829E-5</v>
      </c>
      <c r="BF723" s="34">
        <f t="shared" si="725"/>
        <v>2.3296478193213233E-6</v>
      </c>
      <c r="BG723" s="53">
        <f t="shared" si="726"/>
        <v>1.1301734536650621E-3</v>
      </c>
      <c r="BH723" s="32">
        <v>8.6369812888342778E-6</v>
      </c>
      <c r="BI723" s="33">
        <v>1.0293656017568154E-5</v>
      </c>
      <c r="BJ723" s="33"/>
      <c r="BK723" s="33">
        <v>2.7986012890224288E-5</v>
      </c>
      <c r="BL723" s="33">
        <v>1.4127810480601966E-5</v>
      </c>
      <c r="BM723" s="33">
        <v>1.4042442696649005E-5</v>
      </c>
      <c r="BN723" s="33">
        <v>7.6431127435938606E-6</v>
      </c>
      <c r="BO723" s="33">
        <v>4.2724441464470075E-5</v>
      </c>
      <c r="BP723" s="33">
        <v>1.0915894727903108E-5</v>
      </c>
      <c r="BQ723" s="35">
        <v>1.1387597005736438E-3</v>
      </c>
      <c r="BR723" s="32">
        <v>-7.8037933570751505E-6</v>
      </c>
      <c r="BS723" s="33">
        <v>-6.1471186283412749E-6</v>
      </c>
      <c r="BT723" s="33"/>
      <c r="BU723" s="33">
        <v>1.1545238244314859E-5</v>
      </c>
      <c r="BV723" s="33">
        <v>-2.3129641653074628E-6</v>
      </c>
      <c r="BW723" s="33">
        <v>-2.3983319492604238E-6</v>
      </c>
      <c r="BX723" s="33">
        <v>-8.7976619023155678E-6</v>
      </c>
      <c r="BY723" s="33">
        <v>2.6283666818560647E-5</v>
      </c>
      <c r="BZ723" s="33">
        <v>-5.5248799180063202E-6</v>
      </c>
      <c r="CA723" s="35">
        <v>1.1223189259277344E-3</v>
      </c>
      <c r="CB723" s="52">
        <v>5.0734380252492883E-8</v>
      </c>
      <c r="CC723" s="34">
        <v>1.7074091089863686E-6</v>
      </c>
      <c r="CD723" s="34"/>
      <c r="CE723" s="34">
        <v>1.9399765981642503E-5</v>
      </c>
      <c r="CF723" s="34">
        <v>5.5415635720201806E-6</v>
      </c>
      <c r="CG723" s="34">
        <v>5.4561957880672196E-6</v>
      </c>
      <c r="CH723" s="34">
        <v>-9.4313416498792435E-7</v>
      </c>
      <c r="CI723" s="34">
        <v>3.413819455588829E-5</v>
      </c>
      <c r="CJ723" s="34">
        <v>2.3296478193213233E-6</v>
      </c>
      <c r="CK723" s="53">
        <v>1.1301734536650621E-3</v>
      </c>
      <c r="CL723" s="33">
        <v>0</v>
      </c>
      <c r="CM723" s="33">
        <f t="shared" si="683"/>
        <v>1.0501445957529221E-3</v>
      </c>
      <c r="CN723" s="33">
        <f t="shared" si="684"/>
        <v>5.2439123015068922E-4</v>
      </c>
      <c r="CO723" s="33">
        <f t="shared" si="685"/>
        <v>4.2393823156294808E-4</v>
      </c>
      <c r="CP723" s="33">
        <f t="shared" si="686"/>
        <v>4.4321459016227749E-4</v>
      </c>
      <c r="CQ723" s="33"/>
      <c r="CR723" s="33">
        <f t="shared" si="687"/>
        <v>3.480332824172816E-4</v>
      </c>
      <c r="CS723" s="33">
        <f t="shared" si="688"/>
        <v>8.8118136018455751E-4</v>
      </c>
      <c r="CT723" s="33">
        <f t="shared" si="689"/>
        <v>9.0957285214487982E-4</v>
      </c>
      <c r="CU723" s="33">
        <f t="shared" si="690"/>
        <v>3.7093119884890058E-4</v>
      </c>
      <c r="CV723" s="33">
        <f t="shared" si="691"/>
        <v>-2.0914729996857062E-4</v>
      </c>
      <c r="CW723" s="33">
        <f t="shared" si="692"/>
        <v>8.8266248694135463E-4</v>
      </c>
      <c r="CX723" s="35">
        <f t="shared" si="693"/>
        <v>3.2198777451304395E-3</v>
      </c>
    </row>
    <row r="724" spans="1:102" x14ac:dyDescent="0.3">
      <c r="A724" s="21">
        <v>43164</v>
      </c>
      <c r="B724" s="22">
        <v>2720.94</v>
      </c>
      <c r="C724" s="23">
        <v>4766.8599999999997</v>
      </c>
      <c r="D724" s="23">
        <v>5323.36</v>
      </c>
      <c r="E724" s="23">
        <f t="shared" si="727"/>
        <v>4728.1118151461606</v>
      </c>
      <c r="F724" s="23">
        <f>VLOOKUP($A724,Data!S$7:T$800,2,0)</f>
        <v>262.55912799999999</v>
      </c>
      <c r="G724" s="23">
        <f>VLOOKUP($A724,Data!V$7:Y$800,4,0)</f>
        <v>25.896059260240317</v>
      </c>
      <c r="H724" s="23" t="e">
        <f>VLOOKUP($A724,Data!P$7:Q$800,2,0)</f>
        <v>#N/A</v>
      </c>
      <c r="I724" s="23">
        <f>VLOOKUP($A724,Data!K$7:N$800,4,0)</f>
        <v>49.3383457912892</v>
      </c>
      <c r="J724" s="23">
        <f>VLOOKUP($A724,Data!AA$7:AB$800,2,0)</f>
        <v>480.50380000000001</v>
      </c>
      <c r="K724" s="23">
        <f>VLOOKUP($A724,Data!AD$7:AE$800,2,0)</f>
        <v>48.535400000000003</v>
      </c>
      <c r="L724" s="23">
        <f>VLOOKUP($A724,Data!AL$7:AO$800,4,0)</f>
        <v>260.13798897172308</v>
      </c>
      <c r="M724" s="23">
        <f>VLOOKUP($A724,Data!AG$7:AJ$800,4,0)</f>
        <v>26.225274479868073</v>
      </c>
      <c r="N724" s="23">
        <f>VLOOKUP($A724,Data!AQ$7:AU$800,5,0)</f>
        <v>26.388905397027262</v>
      </c>
      <c r="O724" s="24">
        <f>VLOOKUP($A724,Data!AQ$7:AW$800,7,0)</f>
        <v>26.404746875078523</v>
      </c>
      <c r="P724" s="32">
        <f t="shared" si="694"/>
        <v>1.1032048304691067E-2</v>
      </c>
      <c r="Q724" s="33">
        <f t="shared" si="681"/>
        <v>1.1037536957932748E-2</v>
      </c>
      <c r="R724" s="33">
        <f t="shared" si="682"/>
        <v>1.1038433195827757E-2</v>
      </c>
      <c r="S724" s="34">
        <f t="shared" si="695"/>
        <v>1.1037475462157253E-2</v>
      </c>
      <c r="T724" s="33">
        <f t="shared" si="696"/>
        <v>1.1030301752345206E-2</v>
      </c>
      <c r="U724" s="33">
        <f t="shared" si="669"/>
        <v>1.1029893761123288E-2</v>
      </c>
      <c r="V724" s="33" t="e">
        <f t="shared" si="670"/>
        <v>#N/A</v>
      </c>
      <c r="W724" s="33">
        <f t="shared" si="671"/>
        <v>1.092896174863367E-2</v>
      </c>
      <c r="X724" s="33">
        <f t="shared" si="672"/>
        <v>1.1033752269021591E-2</v>
      </c>
      <c r="Y724" s="33">
        <f t="shared" si="673"/>
        <v>1.104463683100998E-2</v>
      </c>
      <c r="Z724" s="33">
        <f t="shared" si="674"/>
        <v>1.1004550414189129E-2</v>
      </c>
      <c r="AA724" s="33">
        <f t="shared" si="675"/>
        <v>1.1082931025532483E-2</v>
      </c>
      <c r="AB724" s="33">
        <f t="shared" si="676"/>
        <v>1.10766192573728E-2</v>
      </c>
      <c r="AC724" s="35">
        <f t="shared" si="677"/>
        <v>1.0140938540641242E-2</v>
      </c>
      <c r="AD724" s="32">
        <f t="shared" si="697"/>
        <v>-7.2352055875413157E-6</v>
      </c>
      <c r="AE724" s="33">
        <f t="shared" si="698"/>
        <v>-7.6431968094592406E-6</v>
      </c>
      <c r="AF724" s="33" t="e">
        <f t="shared" si="699"/>
        <v>#N/A</v>
      </c>
      <c r="AG724" s="33">
        <f t="shared" si="700"/>
        <v>-1.0857520929907771E-4</v>
      </c>
      <c r="AH724" s="33">
        <f t="shared" si="701"/>
        <v>-3.7846889111570192E-6</v>
      </c>
      <c r="AI724" s="33">
        <f t="shared" si="702"/>
        <v>7.0998730772320329E-6</v>
      </c>
      <c r="AJ724" s="33">
        <f t="shared" si="703"/>
        <v>-3.2986543743618313E-5</v>
      </c>
      <c r="AK724" s="33">
        <f t="shared" si="704"/>
        <v>4.5394067599735521E-5</v>
      </c>
      <c r="AL724" s="33">
        <f t="shared" si="705"/>
        <v>3.9082299440051926E-5</v>
      </c>
      <c r="AM724" s="35">
        <f t="shared" si="706"/>
        <v>-8.9659841729150536E-4</v>
      </c>
      <c r="AN724" s="52">
        <f t="shared" si="707"/>
        <v>-8.1314434825507931E-6</v>
      </c>
      <c r="AO724" s="34">
        <f t="shared" si="708"/>
        <v>-8.539434704468718E-6</v>
      </c>
      <c r="AP724" s="34" t="e">
        <f t="shared" si="709"/>
        <v>#N/A</v>
      </c>
      <c r="AQ724" s="34">
        <f t="shared" si="710"/>
        <v>-1.0947144719408719E-4</v>
      </c>
      <c r="AR724" s="34">
        <f t="shared" si="711"/>
        <v>-4.6809268061664966E-6</v>
      </c>
      <c r="AS724" s="34">
        <f t="shared" si="712"/>
        <v>6.2036351822225555E-6</v>
      </c>
      <c r="AT724" s="34">
        <f t="shared" si="713"/>
        <v>-3.388278163862779E-5</v>
      </c>
      <c r="AU724" s="34">
        <f t="shared" si="714"/>
        <v>4.4497829704726044E-5</v>
      </c>
      <c r="AV724" s="34">
        <f t="shared" si="715"/>
        <v>3.8186061545042449E-5</v>
      </c>
      <c r="AW724" s="53">
        <f t="shared" si="716"/>
        <v>-8.9749465518651483E-4</v>
      </c>
      <c r="AX724" s="52">
        <f t="shared" si="717"/>
        <v>-7.1737098119584175E-6</v>
      </c>
      <c r="AY724" s="34">
        <f t="shared" si="718"/>
        <v>-7.5817010338763424E-6</v>
      </c>
      <c r="AZ724" s="34" t="e">
        <f t="shared" si="719"/>
        <v>#N/A</v>
      </c>
      <c r="BA724" s="34">
        <f t="shared" si="720"/>
        <v>-1.0851371352349481E-4</v>
      </c>
      <c r="BB724" s="34">
        <f t="shared" si="721"/>
        <v>-3.723193135574121E-6</v>
      </c>
      <c r="BC724" s="34">
        <f t="shared" si="722"/>
        <v>7.1613688528149311E-6</v>
      </c>
      <c r="BD724" s="34">
        <f t="shared" si="723"/>
        <v>-3.2925047968035415E-5</v>
      </c>
      <c r="BE724" s="34">
        <f t="shared" si="724"/>
        <v>4.545556337531842E-5</v>
      </c>
      <c r="BF724" s="34">
        <f t="shared" si="725"/>
        <v>3.9143795215634825E-5</v>
      </c>
      <c r="BG724" s="53">
        <f t="shared" si="726"/>
        <v>-8.9653692151592246E-4</v>
      </c>
      <c r="BH724" s="32">
        <v>-7.2352055875413157E-6</v>
      </c>
      <c r="BI724" s="33">
        <v>-7.6431968094592406E-6</v>
      </c>
      <c r="BJ724" s="33"/>
      <c r="BK724" s="33">
        <v>-1.0857520929907771E-4</v>
      </c>
      <c r="BL724" s="33">
        <v>-3.7846889111570192E-6</v>
      </c>
      <c r="BM724" s="33">
        <v>7.0998730772320329E-6</v>
      </c>
      <c r="BN724" s="33">
        <v>-3.2986543743618313E-5</v>
      </c>
      <c r="BO724" s="33">
        <v>4.5394067599735521E-5</v>
      </c>
      <c r="BP724" s="33">
        <v>3.9082299440051926E-5</v>
      </c>
      <c r="BQ724" s="35">
        <v>-8.9659841729150536E-4</v>
      </c>
      <c r="BR724" s="32">
        <v>-8.1314434825507931E-6</v>
      </c>
      <c r="BS724" s="33">
        <v>-8.539434704468718E-6</v>
      </c>
      <c r="BT724" s="33"/>
      <c r="BU724" s="33">
        <v>-1.0947144719408719E-4</v>
      </c>
      <c r="BV724" s="33">
        <v>-4.6809268061664966E-6</v>
      </c>
      <c r="BW724" s="33">
        <v>6.2036351822225555E-6</v>
      </c>
      <c r="BX724" s="33">
        <v>-3.388278163862779E-5</v>
      </c>
      <c r="BY724" s="33">
        <v>4.4497829704726044E-5</v>
      </c>
      <c r="BZ724" s="33">
        <v>3.8186061545042449E-5</v>
      </c>
      <c r="CA724" s="35">
        <v>-8.9749465518651483E-4</v>
      </c>
      <c r="CB724" s="52">
        <v>-7.1737098119584175E-6</v>
      </c>
      <c r="CC724" s="34">
        <v>-7.5817010338763424E-6</v>
      </c>
      <c r="CD724" s="34"/>
      <c r="CE724" s="34">
        <v>-1.0851371352349481E-4</v>
      </c>
      <c r="CF724" s="34">
        <v>-3.723193135574121E-6</v>
      </c>
      <c r="CG724" s="34">
        <v>7.1613688528149311E-6</v>
      </c>
      <c r="CH724" s="34">
        <v>-3.2925047968035415E-5</v>
      </c>
      <c r="CI724" s="34">
        <v>4.545556337531842E-5</v>
      </c>
      <c r="CJ724" s="34">
        <v>3.9143795215634825E-5</v>
      </c>
      <c r="CK724" s="53">
        <v>-8.9653692151592246E-4</v>
      </c>
      <c r="CL724" s="33">
        <v>0</v>
      </c>
      <c r="CM724" s="33">
        <f t="shared" si="683"/>
        <v>1.0337307282184405E-3</v>
      </c>
      <c r="CN724" s="33">
        <f t="shared" si="684"/>
        <v>5.1582347058398703E-4</v>
      </c>
      <c r="CO724" s="33">
        <f t="shared" si="685"/>
        <v>4.1532071257854852E-4</v>
      </c>
      <c r="CP724" s="33">
        <f t="shared" si="686"/>
        <v>4.3294394862480878E-4</v>
      </c>
      <c r="CQ724" s="33"/>
      <c r="CR724" s="33">
        <f t="shared" si="687"/>
        <v>3.201129897136834E-4</v>
      </c>
      <c r="CS724" s="33">
        <f t="shared" si="688"/>
        <v>8.6707901954174993E-4</v>
      </c>
      <c r="CT724" s="33">
        <f t="shared" si="689"/>
        <v>8.9555532657326076E-4</v>
      </c>
      <c r="CU724" s="33">
        <f t="shared" si="690"/>
        <v>3.633057053535893E-4</v>
      </c>
      <c r="CV724" s="33">
        <f t="shared" si="691"/>
        <v>-2.5174704343633447E-4</v>
      </c>
      <c r="CW724" s="33">
        <f t="shared" si="692"/>
        <v>8.7176622053064534E-4</v>
      </c>
      <c r="CX724" s="35">
        <f t="shared" si="693"/>
        <v>2.0817914427841977E-3</v>
      </c>
    </row>
    <row r="725" spans="1:102" x14ac:dyDescent="0.3">
      <c r="A725" s="21">
        <v>43161</v>
      </c>
      <c r="B725" s="22">
        <v>2691.25</v>
      </c>
      <c r="C725" s="23">
        <v>4714.82</v>
      </c>
      <c r="D725" s="23">
        <v>5265.24</v>
      </c>
      <c r="E725" s="23">
        <f t="shared" si="727"/>
        <v>4676.4951150647357</v>
      </c>
      <c r="F725" s="23">
        <f>VLOOKUP($A725,Data!S$7:T$800,2,0)</f>
        <v>259.69461799999999</v>
      </c>
      <c r="G725" s="23">
        <f>VLOOKUP($A725,Data!V$7:Y$800,4,0)</f>
        <v>25.613544584626098</v>
      </c>
      <c r="H725" s="23" t="e">
        <f>VLOOKUP($A725,Data!P$7:Q$800,2,0)</f>
        <v>#N/A</v>
      </c>
      <c r="I725" s="23">
        <f>VLOOKUP($A725,Data!K$7:N$800,4,0)</f>
        <v>48.804958269221217</v>
      </c>
      <c r="J725" s="23">
        <f>VLOOKUP($A725,Data!AA$7:AB$800,2,0)</f>
        <v>475.25990000000002</v>
      </c>
      <c r="K725" s="23">
        <f>VLOOKUP($A725,Data!AD$7:AE$800,2,0)</f>
        <v>48.005200000000002</v>
      </c>
      <c r="L725" s="23">
        <f>VLOOKUP($A725,Data!AL$7:AO$800,4,0)</f>
        <v>257.30644720159722</v>
      </c>
      <c r="M725" s="23">
        <f>VLOOKUP($A725,Data!AG$7:AJ$800,4,0)</f>
        <v>25.937807547861585</v>
      </c>
      <c r="N725" s="23">
        <f>VLOOKUP($A725,Data!AQ$7:AU$800,5,0)</f>
        <v>26.099807763737719</v>
      </c>
      <c r="O725" s="24">
        <f>VLOOKUP($A725,Data!AQ$7:AW$800,7,0)</f>
        <v>26.139666127407601</v>
      </c>
      <c r="P725" s="32">
        <f t="shared" si="694"/>
        <v>5.0715734201749463E-3</v>
      </c>
      <c r="Q725" s="33">
        <f t="shared" si="681"/>
        <v>5.1356611870647662E-3</v>
      </c>
      <c r="R725" s="33">
        <f t="shared" si="682"/>
        <v>5.1653407297911347E-3</v>
      </c>
      <c r="S725" s="34">
        <f t="shared" si="695"/>
        <v>5.1512756333487062E-3</v>
      </c>
      <c r="T725" s="33">
        <f t="shared" si="696"/>
        <v>5.1478726244953421E-3</v>
      </c>
      <c r="U725" s="33">
        <f t="shared" si="669"/>
        <v>5.1482861583005413E-3</v>
      </c>
      <c r="V725" s="33" t="e">
        <f t="shared" si="670"/>
        <v>#N/A</v>
      </c>
      <c r="W725" s="33">
        <f t="shared" si="671"/>
        <v>5.297233666862855E-3</v>
      </c>
      <c r="X725" s="33">
        <f t="shared" si="672"/>
        <v>5.1618028282687245E-3</v>
      </c>
      <c r="Y725" s="33">
        <f t="shared" si="673"/>
        <v>5.1487354295394194E-3</v>
      </c>
      <c r="Z725" s="33">
        <f t="shared" si="674"/>
        <v>5.1385410683089106E-3</v>
      </c>
      <c r="AA725" s="33">
        <f t="shared" si="675"/>
        <v>5.0645648163676338E-3</v>
      </c>
      <c r="AB725" s="33">
        <f t="shared" si="676"/>
        <v>5.1504152949422011E-3</v>
      </c>
      <c r="AC725" s="35">
        <f t="shared" si="677"/>
        <v>-1.1960847423161391E-3</v>
      </c>
      <c r="AD725" s="32">
        <f t="shared" si="697"/>
        <v>1.2211437430575955E-5</v>
      </c>
      <c r="AE725" s="33">
        <f t="shared" si="698"/>
        <v>1.2624971235775106E-5</v>
      </c>
      <c r="AF725" s="33" t="e">
        <f t="shared" si="699"/>
        <v>#N/A</v>
      </c>
      <c r="AG725" s="33">
        <f t="shared" si="700"/>
        <v>1.6157247979808886E-4</v>
      </c>
      <c r="AH725" s="33">
        <f t="shared" si="701"/>
        <v>2.6141641203958343E-5</v>
      </c>
      <c r="AI725" s="33">
        <f t="shared" si="702"/>
        <v>1.3074242474653275E-5</v>
      </c>
      <c r="AJ725" s="33">
        <f t="shared" si="703"/>
        <v>2.8798812441443999E-6</v>
      </c>
      <c r="AK725" s="33">
        <f t="shared" si="704"/>
        <v>-7.1096370697132372E-5</v>
      </c>
      <c r="AL725" s="33">
        <f t="shared" si="705"/>
        <v>1.4754107877434919E-5</v>
      </c>
      <c r="AM725" s="35">
        <f t="shared" si="706"/>
        <v>-6.3317459293809053E-3</v>
      </c>
      <c r="AN725" s="52">
        <f t="shared" si="707"/>
        <v>-1.7468105295792569E-5</v>
      </c>
      <c r="AO725" s="34">
        <f t="shared" si="708"/>
        <v>-1.7054571490593418E-5</v>
      </c>
      <c r="AP725" s="34" t="e">
        <f t="shared" si="709"/>
        <v>#N/A</v>
      </c>
      <c r="AQ725" s="34">
        <f t="shared" si="710"/>
        <v>1.3189293707172034E-4</v>
      </c>
      <c r="AR725" s="34">
        <f t="shared" si="711"/>
        <v>-3.5379015224101806E-6</v>
      </c>
      <c r="AS725" s="34">
        <f t="shared" si="712"/>
        <v>-1.6605300251715249E-5</v>
      </c>
      <c r="AT725" s="34">
        <f t="shared" si="713"/>
        <v>-2.6799661482224124E-5</v>
      </c>
      <c r="AU725" s="34">
        <f t="shared" si="714"/>
        <v>-1.007759134235009E-4</v>
      </c>
      <c r="AV725" s="34">
        <f t="shared" si="715"/>
        <v>-1.4925434848933605E-5</v>
      </c>
      <c r="AW725" s="53">
        <f t="shared" si="716"/>
        <v>-6.3614254721072738E-3</v>
      </c>
      <c r="AX725" s="52">
        <f t="shared" si="717"/>
        <v>-3.403008853375411E-6</v>
      </c>
      <c r="AY725" s="34">
        <f t="shared" si="718"/>
        <v>-2.98947504817626E-6</v>
      </c>
      <c r="AZ725" s="34" t="e">
        <f t="shared" si="719"/>
        <v>#N/A</v>
      </c>
      <c r="BA725" s="34">
        <f t="shared" si="720"/>
        <v>1.459580335141375E-4</v>
      </c>
      <c r="BB725" s="34">
        <f t="shared" si="721"/>
        <v>1.0527194920006977E-5</v>
      </c>
      <c r="BC725" s="34">
        <f t="shared" si="722"/>
        <v>-2.5402038092980916E-6</v>
      </c>
      <c r="BD725" s="34">
        <f t="shared" si="723"/>
        <v>-1.2734565039806967E-5</v>
      </c>
      <c r="BE725" s="34">
        <f t="shared" si="724"/>
        <v>-8.6710816981083738E-5</v>
      </c>
      <c r="BF725" s="34">
        <f t="shared" si="725"/>
        <v>-8.6033840651644766E-7</v>
      </c>
      <c r="BG725" s="53">
        <f t="shared" si="726"/>
        <v>-6.3473603756648567E-3</v>
      </c>
      <c r="BH725" s="32">
        <v>1.2211437430575955E-5</v>
      </c>
      <c r="BI725" s="33">
        <v>1.2624971235775106E-5</v>
      </c>
      <c r="BJ725" s="33"/>
      <c r="BK725" s="33">
        <v>1.6157247979808886E-4</v>
      </c>
      <c r="BL725" s="33">
        <v>2.6141641203958343E-5</v>
      </c>
      <c r="BM725" s="33">
        <v>1.3074242474653275E-5</v>
      </c>
      <c r="BN725" s="33">
        <v>2.8798812441443999E-6</v>
      </c>
      <c r="BO725" s="33">
        <v>-7.1096370697132372E-5</v>
      </c>
      <c r="BP725" s="33">
        <v>1.4754107877434919E-5</v>
      </c>
      <c r="BQ725" s="35">
        <v>-6.3317459293809053E-3</v>
      </c>
      <c r="BR725" s="32">
        <v>-1.7468105295792569E-5</v>
      </c>
      <c r="BS725" s="33">
        <v>-1.7054571490593418E-5</v>
      </c>
      <c r="BT725" s="33"/>
      <c r="BU725" s="33">
        <v>1.3189293707172034E-4</v>
      </c>
      <c r="BV725" s="33">
        <v>-3.5379015224101806E-6</v>
      </c>
      <c r="BW725" s="33">
        <v>-1.6605300251715249E-5</v>
      </c>
      <c r="BX725" s="33">
        <v>-2.6799661482224124E-5</v>
      </c>
      <c r="BY725" s="33">
        <v>-1.007759134235009E-4</v>
      </c>
      <c r="BZ725" s="33">
        <v>-1.4925434848933605E-5</v>
      </c>
      <c r="CA725" s="35">
        <v>-6.3614254721072738E-3</v>
      </c>
      <c r="CB725" s="52">
        <v>-3.403008853375411E-6</v>
      </c>
      <c r="CC725" s="34">
        <v>-2.98947504817626E-6</v>
      </c>
      <c r="CD725" s="34"/>
      <c r="CE725" s="34">
        <v>1.459580335141375E-4</v>
      </c>
      <c r="CF725" s="34">
        <v>1.0527194920006977E-5</v>
      </c>
      <c r="CG725" s="34">
        <v>-2.5402038092980916E-6</v>
      </c>
      <c r="CH725" s="34">
        <v>-1.2734565039806967E-5</v>
      </c>
      <c r="CI725" s="34">
        <v>-8.6710816981083738E-5</v>
      </c>
      <c r="CJ725" s="34">
        <v>-8.6033840651644766E-7</v>
      </c>
      <c r="CK725" s="53">
        <v>-6.3473603756648567E-3</v>
      </c>
      <c r="CL725" s="33">
        <v>0</v>
      </c>
      <c r="CM725" s="33">
        <f t="shared" si="683"/>
        <v>1.032843359020541E-3</v>
      </c>
      <c r="CN725" s="33">
        <f t="shared" si="684"/>
        <v>5.1588432638594028E-4</v>
      </c>
      <c r="CO725" s="33">
        <f t="shared" si="685"/>
        <v>4.2247995449828935E-4</v>
      </c>
      <c r="CP725" s="33">
        <f t="shared" si="686"/>
        <v>4.4050703447662265E-4</v>
      </c>
      <c r="CQ725" s="33"/>
      <c r="CR725" s="33">
        <f t="shared" si="687"/>
        <v>4.2754879355699771E-4</v>
      </c>
      <c r="CS725" s="33">
        <f t="shared" si="688"/>
        <v>8.7082565067753137E-4</v>
      </c>
      <c r="CT725" s="33">
        <f t="shared" si="689"/>
        <v>8.8852672353478823E-4</v>
      </c>
      <c r="CU725" s="33">
        <f t="shared" si="690"/>
        <v>3.9594505196172136E-4</v>
      </c>
      <c r="CV725" s="33">
        <f t="shared" si="691"/>
        <v>-2.9663222385523103E-4</v>
      </c>
      <c r="CW725" s="33">
        <f t="shared" si="692"/>
        <v>8.330783809311626E-4</v>
      </c>
      <c r="CX725" s="35">
        <f t="shared" si="693"/>
        <v>2.9712365824914322E-3</v>
      </c>
    </row>
    <row r="726" spans="1:102" x14ac:dyDescent="0.3">
      <c r="A726" s="21">
        <v>43160</v>
      </c>
      <c r="B726" s="22">
        <v>2677.67</v>
      </c>
      <c r="C726" s="23">
        <v>4690.7299999999996</v>
      </c>
      <c r="D726" s="23">
        <v>5238.183</v>
      </c>
      <c r="E726" s="23">
        <f t="shared" si="727"/>
        <v>4652.5286575576029</v>
      </c>
      <c r="F726" s="23">
        <f>VLOOKUP($A726,Data!S$7:T$800,2,0)</f>
        <v>258.36459000000002</v>
      </c>
      <c r="G726" s="23">
        <f>VLOOKUP($A726,Data!V$7:Y$800,4,0)</f>
        <v>25.482354133559383</v>
      </c>
      <c r="H726" s="23" t="e">
        <f>VLOOKUP($A726,Data!P$7:Q$800,2,0)</f>
        <v>#N/A</v>
      </c>
      <c r="I726" s="23">
        <f>VLOOKUP($A726,Data!K$7:N$800,4,0)</f>
        <v>48.547789285367003</v>
      </c>
      <c r="J726" s="23">
        <f>VLOOKUP($A726,Data!AA$7:AB$800,2,0)</f>
        <v>472.8193</v>
      </c>
      <c r="K726" s="23">
        <f>VLOOKUP($A726,Data!AD$7:AE$800,2,0)</f>
        <v>47.759300000000003</v>
      </c>
      <c r="L726" s="23">
        <f>VLOOKUP($A726,Data!AL$7:AO$800,4,0)</f>
        <v>255.99102679728085</v>
      </c>
      <c r="M726" s="23">
        <f>VLOOKUP($A726,Data!AG$7:AJ$800,4,0)</f>
        <v>25.807105787876033</v>
      </c>
      <c r="N726" s="23">
        <f>VLOOKUP($A726,Data!AQ$7:AU$800,5,0)</f>
        <v>25.966071710848599</v>
      </c>
      <c r="O726" s="24">
        <f>VLOOKUP($A726,Data!AQ$7:AW$800,7,0)</f>
        <v>26.170968823909512</v>
      </c>
      <c r="P726" s="32">
        <f t="shared" si="694"/>
        <v>-1.3324342350110263E-2</v>
      </c>
      <c r="Q726" s="33">
        <f t="shared" si="681"/>
        <v>-1.3215386395430961E-2</v>
      </c>
      <c r="R726" s="33">
        <f t="shared" si="682"/>
        <v>-1.3169339537954183E-2</v>
      </c>
      <c r="S726" s="34">
        <f t="shared" si="695"/>
        <v>-1.3192589959777595E-2</v>
      </c>
      <c r="T726" s="33">
        <f t="shared" si="696"/>
        <v>-1.3192781522674002E-2</v>
      </c>
      <c r="U726" s="33">
        <f t="shared" si="669"/>
        <v>-1.3191616126892125E-2</v>
      </c>
      <c r="V726" s="33" t="e">
        <f t="shared" si="670"/>
        <v>#N/A</v>
      </c>
      <c r="W726" s="33">
        <f t="shared" si="671"/>
        <v>-1.3356562137049943E-2</v>
      </c>
      <c r="X726" s="33">
        <f t="shared" si="672"/>
        <v>-1.3172400176486354E-2</v>
      </c>
      <c r="Y726" s="33">
        <f t="shared" si="673"/>
        <v>-1.316420229603843E-2</v>
      </c>
      <c r="Z726" s="33">
        <f t="shared" si="674"/>
        <v>-1.3174349162684229E-2</v>
      </c>
      <c r="AA726" s="33">
        <f t="shared" si="675"/>
        <v>-1.3176766525202388E-2</v>
      </c>
      <c r="AB726" s="33">
        <f t="shared" si="676"/>
        <v>-1.3201916878011088E-2</v>
      </c>
      <c r="AC726" s="35">
        <f t="shared" si="677"/>
        <v>-5.1704368213559837E-3</v>
      </c>
      <c r="AD726" s="32">
        <f t="shared" si="697"/>
        <v>2.2604872756959438E-5</v>
      </c>
      <c r="AE726" s="33">
        <f t="shared" si="698"/>
        <v>2.3770268538836348E-5</v>
      </c>
      <c r="AF726" s="33" t="e">
        <f t="shared" si="699"/>
        <v>#N/A</v>
      </c>
      <c r="AG726" s="33">
        <f t="shared" si="700"/>
        <v>-1.4117574161898183E-4</v>
      </c>
      <c r="AH726" s="33">
        <f t="shared" si="701"/>
        <v>4.2986218944607302E-5</v>
      </c>
      <c r="AI726" s="33">
        <f t="shared" si="702"/>
        <v>5.1184099392531657E-5</v>
      </c>
      <c r="AJ726" s="33">
        <f t="shared" si="703"/>
        <v>4.1037232746732322E-5</v>
      </c>
      <c r="AK726" s="33">
        <f t="shared" si="704"/>
        <v>3.8619870228573383E-5</v>
      </c>
      <c r="AL726" s="33">
        <f t="shared" si="705"/>
        <v>1.3469517419872901E-5</v>
      </c>
      <c r="AM726" s="35">
        <f t="shared" si="706"/>
        <v>8.0449495740749777E-3</v>
      </c>
      <c r="AN726" s="52">
        <f t="shared" si="707"/>
        <v>-2.344198471981862E-5</v>
      </c>
      <c r="AO726" s="34">
        <f t="shared" si="708"/>
        <v>-2.227658893794171E-5</v>
      </c>
      <c r="AP726" s="34" t="e">
        <f t="shared" si="709"/>
        <v>#N/A</v>
      </c>
      <c r="AQ726" s="34">
        <f t="shared" si="710"/>
        <v>-1.8722259909575989E-4</v>
      </c>
      <c r="AR726" s="34">
        <f t="shared" si="711"/>
        <v>-3.0606385321707563E-6</v>
      </c>
      <c r="AS726" s="34">
        <f t="shared" si="712"/>
        <v>5.1372419157535987E-6</v>
      </c>
      <c r="AT726" s="34">
        <f t="shared" si="713"/>
        <v>-5.0096247300457364E-6</v>
      </c>
      <c r="AU726" s="34">
        <f t="shared" si="714"/>
        <v>-7.426987248204675E-6</v>
      </c>
      <c r="AV726" s="34">
        <f t="shared" si="715"/>
        <v>-3.2577340056905157E-5</v>
      </c>
      <c r="AW726" s="53">
        <f t="shared" si="716"/>
        <v>7.9989027165981996E-3</v>
      </c>
      <c r="AX726" s="52">
        <f t="shared" si="717"/>
        <v>-1.9156289654542746E-7</v>
      </c>
      <c r="AY726" s="34">
        <f t="shared" si="718"/>
        <v>9.738328853314826E-7</v>
      </c>
      <c r="AZ726" s="34" t="e">
        <f t="shared" si="719"/>
        <v>#N/A</v>
      </c>
      <c r="BA726" s="34">
        <f t="shared" si="720"/>
        <v>-1.639721772724867E-4</v>
      </c>
      <c r="BB726" s="34">
        <f t="shared" si="721"/>
        <v>2.0189783291102437E-5</v>
      </c>
      <c r="BC726" s="34">
        <f t="shared" si="722"/>
        <v>2.8387663739026792E-5</v>
      </c>
      <c r="BD726" s="34">
        <f t="shared" si="723"/>
        <v>1.8240797093227457E-5</v>
      </c>
      <c r="BE726" s="34">
        <f t="shared" si="724"/>
        <v>1.5823434575068518E-5</v>
      </c>
      <c r="BF726" s="34">
        <f t="shared" si="725"/>
        <v>-9.3269182336319645E-6</v>
      </c>
      <c r="BG726" s="53">
        <f t="shared" si="726"/>
        <v>8.0221531384214728E-3</v>
      </c>
      <c r="BH726" s="32">
        <v>2.2604872756959438E-5</v>
      </c>
      <c r="BI726" s="33">
        <v>2.3770268538836348E-5</v>
      </c>
      <c r="BJ726" s="33"/>
      <c r="BK726" s="33">
        <v>-1.4117574161898183E-4</v>
      </c>
      <c r="BL726" s="33">
        <v>4.2986218944607302E-5</v>
      </c>
      <c r="BM726" s="33">
        <v>5.1184099392531657E-5</v>
      </c>
      <c r="BN726" s="33">
        <v>4.1037232746732322E-5</v>
      </c>
      <c r="BO726" s="33">
        <v>3.8619870228573383E-5</v>
      </c>
      <c r="BP726" s="33">
        <v>1.3469517419872901E-5</v>
      </c>
      <c r="BQ726" s="35">
        <v>8.0449495740749777E-3</v>
      </c>
      <c r="BR726" s="32">
        <v>-2.344198471981862E-5</v>
      </c>
      <c r="BS726" s="33">
        <v>-2.227658893794171E-5</v>
      </c>
      <c r="BT726" s="33"/>
      <c r="BU726" s="33">
        <v>-1.8722259909575989E-4</v>
      </c>
      <c r="BV726" s="33">
        <v>-3.0606385321707563E-6</v>
      </c>
      <c r="BW726" s="33">
        <v>5.1372419157535987E-6</v>
      </c>
      <c r="BX726" s="33">
        <v>-5.0096247300457364E-6</v>
      </c>
      <c r="BY726" s="33">
        <v>-7.426987248204675E-6</v>
      </c>
      <c r="BZ726" s="33">
        <v>-3.2577340056905157E-5</v>
      </c>
      <c r="CA726" s="35">
        <v>7.9989027165981996E-3</v>
      </c>
      <c r="CB726" s="52">
        <v>-1.9156289654542746E-7</v>
      </c>
      <c r="CC726" s="34">
        <v>9.738328853314826E-7</v>
      </c>
      <c r="CD726" s="34"/>
      <c r="CE726" s="34">
        <v>-1.639721772724867E-4</v>
      </c>
      <c r="CF726" s="34">
        <v>2.0189783291102437E-5</v>
      </c>
      <c r="CG726" s="34">
        <v>2.8387663739026792E-5</v>
      </c>
      <c r="CH726" s="34">
        <v>1.8240797093227457E-5</v>
      </c>
      <c r="CI726" s="34">
        <v>1.5823434575068518E-5</v>
      </c>
      <c r="CJ726" s="34">
        <v>-9.3269182336319645E-6</v>
      </c>
      <c r="CK726" s="53">
        <v>8.0221531384214728E-3</v>
      </c>
      <c r="CL726" s="33">
        <v>0</v>
      </c>
      <c r="CM726" s="33">
        <f t="shared" si="683"/>
        <v>1.0032858366495478E-3</v>
      </c>
      <c r="CN726" s="33">
        <f t="shared" si="684"/>
        <v>5.0034188823699921E-4</v>
      </c>
      <c r="CO726" s="33">
        <f t="shared" si="685"/>
        <v>4.1032592537382229E-4</v>
      </c>
      <c r="CP726" s="33">
        <f t="shared" si="686"/>
        <v>4.2794119439282241E-4</v>
      </c>
      <c r="CQ726" s="33"/>
      <c r="CR726" s="33">
        <f t="shared" si="687"/>
        <v>2.6675897488059874E-4</v>
      </c>
      <c r="CS726" s="33">
        <f t="shared" si="688"/>
        <v>8.4479560661687714E-4</v>
      </c>
      <c r="CT726" s="33">
        <f t="shared" si="689"/>
        <v>8.7550789475132618E-4</v>
      </c>
      <c r="CU726" s="33">
        <f t="shared" si="690"/>
        <v>3.9307875900695954E-4</v>
      </c>
      <c r="CV726" s="33">
        <f t="shared" si="691"/>
        <v>-2.2591509411973298E-4</v>
      </c>
      <c r="CW726" s="33">
        <f t="shared" si="692"/>
        <v>8.1838764511599216E-4</v>
      </c>
      <c r="CX726" s="35">
        <f t="shared" si="693"/>
        <v>9.329400529895171E-3</v>
      </c>
    </row>
    <row r="727" spans="1:102" x14ac:dyDescent="0.3">
      <c r="A727" s="21">
        <v>43159</v>
      </c>
      <c r="B727" s="22">
        <v>2713.83</v>
      </c>
      <c r="C727" s="23">
        <v>4753.55</v>
      </c>
      <c r="D727" s="23">
        <v>5308.0870000000004</v>
      </c>
      <c r="E727" s="23">
        <f t="shared" si="727"/>
        <v>4714.7281325825925</v>
      </c>
      <c r="F727" s="23">
        <f>VLOOKUP($A727,Data!S$7:T$800,2,0)</f>
        <v>261.81870700000002</v>
      </c>
      <c r="G727" s="23">
        <f>VLOOKUP($A727,Data!V$7:Y$800,4,0)</f>
        <v>25.823001253337669</v>
      </c>
      <c r="H727" s="23" t="e">
        <f>VLOOKUP($A727,Data!P$7:Q$800,2,0)</f>
        <v>#N/A</v>
      </c>
      <c r="I727" s="23">
        <f>VLOOKUP($A727,Data!K$7:N$800,4,0)</f>
        <v>49.204998910772204</v>
      </c>
      <c r="J727" s="23">
        <f>VLOOKUP($A727,Data!AA$7:AB$800,2,0)</f>
        <v>479.13060000000002</v>
      </c>
      <c r="K727" s="23">
        <f>VLOOKUP($A727,Data!AD$7:AE$800,2,0)</f>
        <v>48.3964</v>
      </c>
      <c r="L727" s="23">
        <f>VLOOKUP($A727,Data!AL$7:AO$800,4,0)</f>
        <v>259.40856581917382</v>
      </c>
      <c r="M727" s="23">
        <f>VLOOKUP($A727,Data!AG$7:AJ$800,4,0)</f>
        <v>26.151700641465609</v>
      </c>
      <c r="N727" s="23">
        <f>VLOOKUP($A727,Data!AQ$7:AU$800,5,0)</f>
        <v>26.313459820167331</v>
      </c>
      <c r="O727" s="24">
        <f>VLOOKUP($A727,Data!AQ$7:AW$800,7,0)</f>
        <v>26.306987440430461</v>
      </c>
      <c r="P727" s="32">
        <f t="shared" si="694"/>
        <v>-1.1095806550352139E-2</v>
      </c>
      <c r="Q727" s="33">
        <f t="shared" si="681"/>
        <v>-1.1022504800760502E-2</v>
      </c>
      <c r="R727" s="33">
        <f t="shared" si="682"/>
        <v>-1.0992927820994924E-2</v>
      </c>
      <c r="S727" s="34">
        <f t="shared" si="695"/>
        <v>-1.1008359630398507E-2</v>
      </c>
      <c r="T727" s="33">
        <f t="shared" si="696"/>
        <v>-1.1015585072973066E-2</v>
      </c>
      <c r="U727" s="33">
        <f t="shared" si="669"/>
        <v>-1.1015291873676336E-2</v>
      </c>
      <c r="V727" s="33" t="e">
        <f t="shared" si="670"/>
        <v>#N/A</v>
      </c>
      <c r="W727" s="33">
        <f t="shared" si="671"/>
        <v>-1.0913268236645512E-2</v>
      </c>
      <c r="X727" s="33">
        <f t="shared" si="672"/>
        <v>-1.0996823048267768E-2</v>
      </c>
      <c r="Y727" s="33">
        <f t="shared" si="673"/>
        <v>-1.1000373967756993E-2</v>
      </c>
      <c r="Z727" s="33">
        <f t="shared" si="674"/>
        <v>-1.0993754291880653E-2</v>
      </c>
      <c r="AA727" s="33">
        <f t="shared" si="675"/>
        <v>-1.1059830738400889E-2</v>
      </c>
      <c r="AB727" s="33">
        <f t="shared" si="676"/>
        <v>-1.1010574908361881E-2</v>
      </c>
      <c r="AC727" s="35">
        <f t="shared" si="677"/>
        <v>-1.0995254359737583E-2</v>
      </c>
      <c r="AD727" s="32">
        <f t="shared" si="697"/>
        <v>6.9197277874355478E-6</v>
      </c>
      <c r="AE727" s="33">
        <f t="shared" si="698"/>
        <v>7.2129270841658766E-6</v>
      </c>
      <c r="AF727" s="33" t="e">
        <f t="shared" si="699"/>
        <v>#N/A</v>
      </c>
      <c r="AG727" s="33">
        <f t="shared" si="700"/>
        <v>1.092365641149895E-4</v>
      </c>
      <c r="AH727" s="33">
        <f t="shared" si="701"/>
        <v>2.5681752492734411E-5</v>
      </c>
      <c r="AI727" s="33">
        <f t="shared" si="702"/>
        <v>2.2130833003508599E-5</v>
      </c>
      <c r="AJ727" s="33">
        <f t="shared" si="703"/>
        <v>2.8750508879848979E-5</v>
      </c>
      <c r="AK727" s="33">
        <f t="shared" si="704"/>
        <v>-3.7325937640386719E-5</v>
      </c>
      <c r="AL727" s="33">
        <f t="shared" si="705"/>
        <v>1.1929892398621078E-5</v>
      </c>
      <c r="AM727" s="35">
        <f t="shared" si="706"/>
        <v>2.725044102291907E-5</v>
      </c>
      <c r="AN727" s="52">
        <f t="shared" si="707"/>
        <v>-2.2657251978142057E-5</v>
      </c>
      <c r="AO727" s="34">
        <f t="shared" si="708"/>
        <v>-2.2364052681411728E-5</v>
      </c>
      <c r="AP727" s="34" t="e">
        <f t="shared" si="709"/>
        <v>#N/A</v>
      </c>
      <c r="AQ727" s="34">
        <f t="shared" si="710"/>
        <v>7.9659584349411894E-5</v>
      </c>
      <c r="AR727" s="34">
        <f t="shared" si="711"/>
        <v>-3.8952272728431936E-6</v>
      </c>
      <c r="AS727" s="34">
        <f t="shared" si="712"/>
        <v>-7.4461467620690058E-6</v>
      </c>
      <c r="AT727" s="34">
        <f t="shared" si="713"/>
        <v>-8.2647088572862515E-7</v>
      </c>
      <c r="AU727" s="34">
        <f t="shared" si="714"/>
        <v>-6.6902917405964324E-5</v>
      </c>
      <c r="AV727" s="34">
        <f t="shared" si="715"/>
        <v>-1.7647087366956526E-5</v>
      </c>
      <c r="AW727" s="53">
        <f t="shared" si="716"/>
        <v>-2.3265387426585349E-6</v>
      </c>
      <c r="AX727" s="52">
        <f t="shared" si="717"/>
        <v>-7.2254425745876816E-6</v>
      </c>
      <c r="AY727" s="34">
        <f t="shared" si="718"/>
        <v>-6.9322432778573528E-6</v>
      </c>
      <c r="AZ727" s="34" t="e">
        <f t="shared" si="719"/>
        <v>#N/A</v>
      </c>
      <c r="BA727" s="34">
        <f t="shared" si="720"/>
        <v>9.5091393752966269E-5</v>
      </c>
      <c r="BB727" s="34">
        <f t="shared" si="721"/>
        <v>1.1536582130711182E-5</v>
      </c>
      <c r="BC727" s="34">
        <f t="shared" si="722"/>
        <v>7.9856626414853693E-6</v>
      </c>
      <c r="BD727" s="34">
        <f t="shared" si="723"/>
        <v>1.460533851782575E-5</v>
      </c>
      <c r="BE727" s="34">
        <f t="shared" si="724"/>
        <v>-5.1471108002409949E-5</v>
      </c>
      <c r="BF727" s="34">
        <f t="shared" si="725"/>
        <v>-2.2152779634021513E-6</v>
      </c>
      <c r="BG727" s="53">
        <f t="shared" si="726"/>
        <v>1.310527066089584E-5</v>
      </c>
      <c r="BH727" s="32">
        <v>6.9197277874355478E-6</v>
      </c>
      <c r="BI727" s="33">
        <v>7.2129270841658766E-6</v>
      </c>
      <c r="BJ727" s="33"/>
      <c r="BK727" s="33">
        <v>1.092365641149895E-4</v>
      </c>
      <c r="BL727" s="33">
        <v>2.5681752492734411E-5</v>
      </c>
      <c r="BM727" s="33">
        <v>2.2130833003508599E-5</v>
      </c>
      <c r="BN727" s="33">
        <v>2.8750508879848979E-5</v>
      </c>
      <c r="BO727" s="33">
        <v>-3.7325937640386719E-5</v>
      </c>
      <c r="BP727" s="33">
        <v>1.1929892398621078E-5</v>
      </c>
      <c r="BQ727" s="35">
        <v>2.725044102291907E-5</v>
      </c>
      <c r="BR727" s="32">
        <v>-2.2657251978142057E-5</v>
      </c>
      <c r="BS727" s="33">
        <v>-2.2364052681411728E-5</v>
      </c>
      <c r="BT727" s="33"/>
      <c r="BU727" s="33">
        <v>7.9659584349411894E-5</v>
      </c>
      <c r="BV727" s="33">
        <v>-3.8952272728431936E-6</v>
      </c>
      <c r="BW727" s="33">
        <v>-7.4461467620690058E-6</v>
      </c>
      <c r="BX727" s="33">
        <v>-8.2647088572862515E-7</v>
      </c>
      <c r="BY727" s="33">
        <v>-6.6902917405964324E-5</v>
      </c>
      <c r="BZ727" s="33">
        <v>-1.7647087366956526E-5</v>
      </c>
      <c r="CA727" s="35">
        <v>-2.3265387426585349E-6</v>
      </c>
      <c r="CB727" s="52">
        <v>-7.2254425745876816E-6</v>
      </c>
      <c r="CC727" s="34">
        <v>-6.9322432778573528E-6</v>
      </c>
      <c r="CD727" s="34"/>
      <c r="CE727" s="34">
        <v>9.5091393752966269E-5</v>
      </c>
      <c r="CF727" s="34">
        <v>1.1536582130711182E-5</v>
      </c>
      <c r="CG727" s="34">
        <v>7.9856626414853693E-6</v>
      </c>
      <c r="CH727" s="34">
        <v>1.460533851782575E-5</v>
      </c>
      <c r="CI727" s="34">
        <v>-5.1471108002409949E-5</v>
      </c>
      <c r="CJ727" s="34">
        <v>-2.2152779634021513E-6</v>
      </c>
      <c r="CK727" s="53">
        <v>1.310527066089584E-5</v>
      </c>
      <c r="CL727" s="33">
        <v>0</v>
      </c>
      <c r="CM727" s="33">
        <f t="shared" si="683"/>
        <v>9.5657766524426258E-4</v>
      </c>
      <c r="CN727" s="33">
        <f t="shared" si="684"/>
        <v>4.7722912942171902E-4</v>
      </c>
      <c r="CO727" s="33">
        <f t="shared" si="685"/>
        <v>3.8740944513437903E-4</v>
      </c>
      <c r="CP727" s="33">
        <f t="shared" si="686"/>
        <v>4.0384285756811522E-4</v>
      </c>
      <c r="CQ727" s="33"/>
      <c r="CR727" s="33">
        <f t="shared" si="687"/>
        <v>4.0988403515651584E-4</v>
      </c>
      <c r="CS727" s="33">
        <f t="shared" si="688"/>
        <v>8.0119879850060194E-4</v>
      </c>
      <c r="CT727" s="33">
        <f t="shared" si="689"/>
        <v>8.2359559931721726E-4</v>
      </c>
      <c r="CU727" s="33">
        <f t="shared" si="690"/>
        <v>3.5147732355933492E-4</v>
      </c>
      <c r="CV727" s="33">
        <f t="shared" si="691"/>
        <v>-2.650418030452073E-4</v>
      </c>
      <c r="CW727" s="33">
        <f t="shared" si="692"/>
        <v>8.0472675446641162E-4</v>
      </c>
      <c r="CX727" s="35">
        <f t="shared" si="693"/>
        <v>1.1671942269888547E-3</v>
      </c>
    </row>
    <row r="728" spans="1:102" x14ac:dyDescent="0.3">
      <c r="A728" s="21">
        <v>43158</v>
      </c>
      <c r="B728" s="22">
        <v>2744.28</v>
      </c>
      <c r="C728" s="23">
        <v>4806.53</v>
      </c>
      <c r="D728" s="23">
        <v>5367.0870000000004</v>
      </c>
      <c r="E728" s="23">
        <f t="shared" si="727"/>
        <v>4767.2072645837789</v>
      </c>
      <c r="F728" s="23">
        <f>VLOOKUP($A728,Data!S$7:T$800,2,0)</f>
        <v>264.734917</v>
      </c>
      <c r="G728" s="23">
        <f>VLOOKUP($A728,Data!V$7:Y$800,4,0)</f>
        <v>26.110617324165219</v>
      </c>
      <c r="H728" s="23" t="e">
        <f>VLOOKUP($A728,Data!P$7:Q$800,2,0)</f>
        <v>#N/A</v>
      </c>
      <c r="I728" s="23">
        <f>VLOOKUP($A728,Data!K$7:N$800,4,0)</f>
        <v>49.747911210019979</v>
      </c>
      <c r="J728" s="23">
        <f>VLOOKUP($A728,Data!AA$7:AB$800,2,0)</f>
        <v>484.4581</v>
      </c>
      <c r="K728" s="23">
        <f>VLOOKUP($A728,Data!AD$7:AE$800,2,0)</f>
        <v>48.934699999999999</v>
      </c>
      <c r="L728" s="23">
        <f>VLOOKUP($A728,Data!AL$7:AO$800,4,0)</f>
        <v>262.29214117190907</v>
      </c>
      <c r="M728" s="23">
        <f>VLOOKUP($A728,Data!AG$7:AJ$800,4,0)</f>
        <v>26.444168670984421</v>
      </c>
      <c r="N728" s="23">
        <f>VLOOKUP($A728,Data!AQ$7:AU$800,5,0)</f>
        <v>26.606411709335688</v>
      </c>
      <c r="O728" s="24">
        <f>VLOOKUP($A728,Data!AQ$7:AW$800,7,0)</f>
        <v>26.599455216364841</v>
      </c>
      <c r="P728" s="32">
        <f t="shared" si="694"/>
        <v>-1.2706864297021059E-2</v>
      </c>
      <c r="Q728" s="33">
        <f t="shared" si="681"/>
        <v>-1.2607079027917578E-2</v>
      </c>
      <c r="R728" s="33">
        <f t="shared" si="682"/>
        <v>-1.2563804233598486E-2</v>
      </c>
      <c r="S728" s="34">
        <f t="shared" si="695"/>
        <v>-1.2585263243111872E-2</v>
      </c>
      <c r="T728" s="33">
        <f t="shared" si="696"/>
        <v>-1.2588109666097691E-2</v>
      </c>
      <c r="U728" s="33">
        <f t="shared" si="669"/>
        <v>-1.258828271024881E-2</v>
      </c>
      <c r="V728" s="33" t="e">
        <f t="shared" si="670"/>
        <v>#N/A</v>
      </c>
      <c r="W728" s="33">
        <f t="shared" si="671"/>
        <v>-1.2478729438457292E-2</v>
      </c>
      <c r="X728" s="33">
        <f t="shared" si="672"/>
        <v>-1.256666006282614E-2</v>
      </c>
      <c r="Y728" s="33">
        <f t="shared" si="673"/>
        <v>-1.2597106479146025E-2</v>
      </c>
      <c r="Z728" s="33">
        <f t="shared" si="674"/>
        <v>-1.2569753233026892E-2</v>
      </c>
      <c r="AA728" s="33">
        <f t="shared" si="675"/>
        <v>-1.2622363308603335E-2</v>
      </c>
      <c r="AB728" s="33">
        <f t="shared" si="676"/>
        <v>-1.2594134861901418E-2</v>
      </c>
      <c r="AC728" s="35">
        <f t="shared" si="677"/>
        <v>-1.4920667242351193E-2</v>
      </c>
      <c r="AD728" s="32">
        <f t="shared" si="697"/>
        <v>1.8969361819887176E-5</v>
      </c>
      <c r="AE728" s="33">
        <f t="shared" si="698"/>
        <v>1.879631766876777E-5</v>
      </c>
      <c r="AF728" s="33" t="e">
        <f t="shared" si="699"/>
        <v>#N/A</v>
      </c>
      <c r="AG728" s="33">
        <f t="shared" si="700"/>
        <v>1.2834958946028596E-4</v>
      </c>
      <c r="AH728" s="33">
        <f t="shared" si="701"/>
        <v>4.041896509143772E-5</v>
      </c>
      <c r="AI728" s="33">
        <f t="shared" si="702"/>
        <v>9.9725487715529582E-6</v>
      </c>
      <c r="AJ728" s="33">
        <f t="shared" si="703"/>
        <v>3.7325794890685771E-5</v>
      </c>
      <c r="AK728" s="33">
        <f t="shared" si="704"/>
        <v>-1.5284280685756713E-5</v>
      </c>
      <c r="AL728" s="33">
        <f t="shared" si="705"/>
        <v>1.2944166016159997E-5</v>
      </c>
      <c r="AM728" s="35">
        <f t="shared" si="706"/>
        <v>-2.3135882144336151E-3</v>
      </c>
      <c r="AN728" s="52">
        <f t="shared" si="707"/>
        <v>-2.4305432499205359E-5</v>
      </c>
      <c r="AO728" s="34">
        <f t="shared" si="708"/>
        <v>-2.4478476650324765E-5</v>
      </c>
      <c r="AP728" s="34" t="e">
        <f t="shared" si="709"/>
        <v>#N/A</v>
      </c>
      <c r="AQ728" s="34">
        <f t="shared" si="710"/>
        <v>8.5074795141193427E-5</v>
      </c>
      <c r="AR728" s="34">
        <f t="shared" si="711"/>
        <v>-2.8558292276548158E-6</v>
      </c>
      <c r="AS728" s="34">
        <f t="shared" si="712"/>
        <v>-3.3302245547539577E-5</v>
      </c>
      <c r="AT728" s="34">
        <f t="shared" si="713"/>
        <v>-5.9489994284067649E-6</v>
      </c>
      <c r="AU728" s="34">
        <f t="shared" si="714"/>
        <v>-5.8559075004849248E-5</v>
      </c>
      <c r="AV728" s="34">
        <f t="shared" si="715"/>
        <v>-3.0330628302932539E-5</v>
      </c>
      <c r="AW728" s="53">
        <f t="shared" si="716"/>
        <v>-2.3568630087527076E-3</v>
      </c>
      <c r="AX728" s="52">
        <f t="shared" si="717"/>
        <v>-2.846422985980368E-6</v>
      </c>
      <c r="AY728" s="34">
        <f t="shared" si="718"/>
        <v>-3.0194671370997739E-6</v>
      </c>
      <c r="AZ728" s="34" t="e">
        <f t="shared" si="719"/>
        <v>#N/A</v>
      </c>
      <c r="BA728" s="34">
        <f t="shared" si="720"/>
        <v>1.0653380465441842E-4</v>
      </c>
      <c r="BB728" s="34">
        <f t="shared" si="721"/>
        <v>1.8603180285570176E-5</v>
      </c>
      <c r="BC728" s="34">
        <f t="shared" si="722"/>
        <v>-1.1843236034314586E-5</v>
      </c>
      <c r="BD728" s="34">
        <f t="shared" si="723"/>
        <v>1.5510010084818227E-5</v>
      </c>
      <c r="BE728" s="34">
        <f t="shared" si="724"/>
        <v>-3.7100065491624257E-5</v>
      </c>
      <c r="BF728" s="34">
        <f t="shared" si="725"/>
        <v>-8.8716187897075471E-6</v>
      </c>
      <c r="BG728" s="53">
        <f t="shared" si="726"/>
        <v>-2.3354039992394826E-3</v>
      </c>
      <c r="BH728" s="32">
        <v>1.8969361819887176E-5</v>
      </c>
      <c r="BI728" s="33">
        <v>1.879631766876777E-5</v>
      </c>
      <c r="BJ728" s="33"/>
      <c r="BK728" s="33">
        <v>1.2834958946028596E-4</v>
      </c>
      <c r="BL728" s="33">
        <v>4.041896509143772E-5</v>
      </c>
      <c r="BM728" s="33">
        <v>9.9725487715529582E-6</v>
      </c>
      <c r="BN728" s="33">
        <v>3.7325794890685771E-5</v>
      </c>
      <c r="BO728" s="33">
        <v>-1.5284280685756713E-5</v>
      </c>
      <c r="BP728" s="33">
        <v>1.2944166016159997E-5</v>
      </c>
      <c r="BQ728" s="35">
        <v>-2.3135882144336151E-3</v>
      </c>
      <c r="BR728" s="32">
        <v>-2.4305432499205359E-5</v>
      </c>
      <c r="BS728" s="33">
        <v>-2.4478476650324765E-5</v>
      </c>
      <c r="BT728" s="33"/>
      <c r="BU728" s="33">
        <v>8.5074795141193427E-5</v>
      </c>
      <c r="BV728" s="33">
        <v>-2.8558292276548158E-6</v>
      </c>
      <c r="BW728" s="33">
        <v>-3.3302245547539577E-5</v>
      </c>
      <c r="BX728" s="33">
        <v>-5.9489994284067649E-6</v>
      </c>
      <c r="BY728" s="33">
        <v>-5.8559075004849248E-5</v>
      </c>
      <c r="BZ728" s="33">
        <v>-3.0330628302932539E-5</v>
      </c>
      <c r="CA728" s="35">
        <v>-2.3568630087527076E-3</v>
      </c>
      <c r="CB728" s="52">
        <v>-2.846422985980368E-6</v>
      </c>
      <c r="CC728" s="34">
        <v>-3.0194671370997739E-6</v>
      </c>
      <c r="CD728" s="34"/>
      <c r="CE728" s="34">
        <v>1.0653380465441842E-4</v>
      </c>
      <c r="CF728" s="34">
        <v>1.8603180285570176E-5</v>
      </c>
      <c r="CG728" s="34">
        <v>-1.1843236034314586E-5</v>
      </c>
      <c r="CH728" s="34">
        <v>1.5510010084818227E-5</v>
      </c>
      <c r="CI728" s="34">
        <v>-3.7100065491624257E-5</v>
      </c>
      <c r="CJ728" s="34">
        <v>-8.8716187897075471E-6</v>
      </c>
      <c r="CK728" s="53">
        <v>-2.3354039992394826E-3</v>
      </c>
      <c r="CL728" s="33">
        <v>0</v>
      </c>
      <c r="CM728" s="33">
        <f t="shared" si="683"/>
        <v>9.2664332677805383E-4</v>
      </c>
      <c r="CN728" s="33">
        <f t="shared" si="684"/>
        <v>4.6291968506273484E-4</v>
      </c>
      <c r="CO728" s="33">
        <f t="shared" si="685"/>
        <v>3.8040993285615166E-4</v>
      </c>
      <c r="CP728" s="33">
        <f t="shared" si="686"/>
        <v>3.965466477136026E-4</v>
      </c>
      <c r="CQ728" s="33"/>
      <c r="CR728" s="33">
        <f t="shared" si="687"/>
        <v>2.9939692120661832E-4</v>
      </c>
      <c r="CS728" s="33">
        <f t="shared" si="688"/>
        <v>7.7521068311203756E-4</v>
      </c>
      <c r="CT728" s="33">
        <f t="shared" si="689"/>
        <v>8.012001814854397E-4</v>
      </c>
      <c r="CU728" s="33">
        <f t="shared" si="690"/>
        <v>3.2239700767999757E-4</v>
      </c>
      <c r="CV728" s="33">
        <f t="shared" si="691"/>
        <v>-2.2730843366014497E-4</v>
      </c>
      <c r="CW728" s="33">
        <f t="shared" si="692"/>
        <v>7.9265433751296577E-4</v>
      </c>
      <c r="CX728" s="35">
        <f t="shared" si="693"/>
        <v>1.1396086691835006E-3</v>
      </c>
    </row>
    <row r="729" spans="1:102" x14ac:dyDescent="0.3">
      <c r="A729" s="21">
        <v>43157</v>
      </c>
      <c r="B729" s="22">
        <v>2779.6</v>
      </c>
      <c r="C729" s="23">
        <v>4867.8999999999996</v>
      </c>
      <c r="D729" s="23">
        <v>5435.3760000000002</v>
      </c>
      <c r="E729" s="23">
        <f t="shared" si="727"/>
        <v>4827.9685193289906</v>
      </c>
      <c r="F729" s="23">
        <f>VLOOKUP($A729,Data!S$7:T$800,2,0)</f>
        <v>268.109914</v>
      </c>
      <c r="G729" s="23">
        <f>VLOOKUP($A729,Data!V$7:Y$800,4,0)</f>
        <v>26.443495521638805</v>
      </c>
      <c r="H729" s="23" t="e">
        <f>VLOOKUP($A729,Data!P$7:Q$800,2,0)</f>
        <v>#N/A</v>
      </c>
      <c r="I729" s="23">
        <f>VLOOKUP($A729,Data!K$7:N$800,4,0)</f>
        <v>50.376546503885834</v>
      </c>
      <c r="J729" s="23">
        <f>VLOOKUP($A729,Data!AA$7:AB$800,2,0)</f>
        <v>490.62360000000001</v>
      </c>
      <c r="K729" s="23">
        <f>VLOOKUP($A729,Data!AD$7:AE$800,2,0)</f>
        <v>49.558999999999997</v>
      </c>
      <c r="L729" s="23">
        <f>VLOOKUP($A729,Data!AL$7:AO$800,4,0)</f>
        <v>265.63105802227693</v>
      </c>
      <c r="M729" s="23">
        <f>VLOOKUP($A729,Data!AG$7:AJ$800,4,0)</f>
        <v>26.782223627827115</v>
      </c>
      <c r="N729" s="23">
        <f>VLOOKUP($A729,Data!AQ$7:AU$800,5,0)</f>
        <v>26.94577037540132</v>
      </c>
      <c r="O729" s="24">
        <f>VLOOKUP($A729,Data!AQ$7:AW$800,7,0)</f>
        <v>27.002348269658494</v>
      </c>
      <c r="P729" s="32">
        <f t="shared" si="694"/>
        <v>1.1756997779638123E-2</v>
      </c>
      <c r="Q729" s="33">
        <f t="shared" si="681"/>
        <v>1.1841785268128957E-2</v>
      </c>
      <c r="R729" s="33">
        <f t="shared" si="682"/>
        <v>1.187940572254087E-2</v>
      </c>
      <c r="S729" s="34">
        <f t="shared" si="695"/>
        <v>1.1861044531105458E-2</v>
      </c>
      <c r="T729" s="33">
        <f t="shared" si="696"/>
        <v>1.1860178065558946E-2</v>
      </c>
      <c r="U729" s="33">
        <f t="shared" si="669"/>
        <v>1.1860274330541154E-2</v>
      </c>
      <c r="V729" s="33" t="e">
        <f t="shared" si="670"/>
        <v>#N/A</v>
      </c>
      <c r="W729" s="33">
        <f t="shared" si="671"/>
        <v>1.1667941851568386E-2</v>
      </c>
      <c r="X729" s="33">
        <f t="shared" si="672"/>
        <v>1.1874412337756768E-2</v>
      </c>
      <c r="Y729" s="33">
        <f t="shared" si="673"/>
        <v>1.1848007399134497E-2</v>
      </c>
      <c r="Z729" s="33">
        <f t="shared" si="674"/>
        <v>1.1834575139079151E-2</v>
      </c>
      <c r="AA729" s="33">
        <f t="shared" si="675"/>
        <v>1.1863710852479281E-2</v>
      </c>
      <c r="AB729" s="33">
        <f t="shared" si="676"/>
        <v>1.188131451464236E-2</v>
      </c>
      <c r="AC729" s="35">
        <f t="shared" si="677"/>
        <v>1.4426657900633577E-2</v>
      </c>
      <c r="AD729" s="32">
        <f t="shared" si="697"/>
        <v>1.8392797429989116E-5</v>
      </c>
      <c r="AE729" s="33">
        <f t="shared" si="698"/>
        <v>1.8489062412196944E-5</v>
      </c>
      <c r="AF729" s="33" t="e">
        <f t="shared" si="699"/>
        <v>#N/A</v>
      </c>
      <c r="AG729" s="33">
        <f t="shared" si="700"/>
        <v>-1.7384341656057067E-4</v>
      </c>
      <c r="AH729" s="33">
        <f t="shared" si="701"/>
        <v>3.2627069627810812E-5</v>
      </c>
      <c r="AI729" s="33">
        <f t="shared" si="702"/>
        <v>6.2221310055399215E-6</v>
      </c>
      <c r="AJ729" s="33">
        <f t="shared" si="703"/>
        <v>-7.2101290498061132E-6</v>
      </c>
      <c r="AK729" s="33">
        <f t="shared" si="704"/>
        <v>2.1925584350324101E-5</v>
      </c>
      <c r="AL729" s="33">
        <f t="shared" si="705"/>
        <v>3.9529246513403393E-5</v>
      </c>
      <c r="AM729" s="35">
        <f t="shared" si="706"/>
        <v>2.5848726325046201E-3</v>
      </c>
      <c r="AN729" s="52">
        <f t="shared" si="707"/>
        <v>-1.9227656981923857E-5</v>
      </c>
      <c r="AO729" s="34">
        <f t="shared" si="708"/>
        <v>-1.913139199971603E-5</v>
      </c>
      <c r="AP729" s="34" t="e">
        <f t="shared" si="709"/>
        <v>#N/A</v>
      </c>
      <c r="AQ729" s="34">
        <f t="shared" si="710"/>
        <v>-2.1146387097248365E-4</v>
      </c>
      <c r="AR729" s="34">
        <f t="shared" si="711"/>
        <v>-4.9933847841021617E-6</v>
      </c>
      <c r="AS729" s="34">
        <f t="shared" si="712"/>
        <v>-3.1398323406373052E-5</v>
      </c>
      <c r="AT729" s="34">
        <f t="shared" si="713"/>
        <v>-4.4830583461719087E-5</v>
      </c>
      <c r="AU729" s="34">
        <f t="shared" si="714"/>
        <v>-1.5694870061588873E-5</v>
      </c>
      <c r="AV729" s="34">
        <f t="shared" si="715"/>
        <v>1.9087921014904197E-6</v>
      </c>
      <c r="AW729" s="53">
        <f t="shared" si="716"/>
        <v>2.5472521780927071E-3</v>
      </c>
      <c r="AX729" s="52">
        <f t="shared" si="717"/>
        <v>-8.6646554642300089E-7</v>
      </c>
      <c r="AY729" s="34">
        <f t="shared" si="718"/>
        <v>-7.7020056421517324E-7</v>
      </c>
      <c r="AZ729" s="34" t="e">
        <f t="shared" si="719"/>
        <v>#N/A</v>
      </c>
      <c r="BA729" s="34">
        <f t="shared" si="720"/>
        <v>-1.9310267953698279E-4</v>
      </c>
      <c r="BB729" s="34">
        <f t="shared" si="721"/>
        <v>1.3367806651398695E-5</v>
      </c>
      <c r="BC729" s="34">
        <f t="shared" si="722"/>
        <v>-1.3037131970872196E-5</v>
      </c>
      <c r="BD729" s="34">
        <f t="shared" si="723"/>
        <v>-2.646939202621823E-5</v>
      </c>
      <c r="BE729" s="34">
        <f t="shared" si="724"/>
        <v>2.666321373911984E-6</v>
      </c>
      <c r="BF729" s="34">
        <f t="shared" si="725"/>
        <v>2.0269983536991276E-5</v>
      </c>
      <c r="BG729" s="53">
        <f t="shared" si="726"/>
        <v>2.565613369528208E-3</v>
      </c>
      <c r="BH729" s="32">
        <v>1.8392797429989116E-5</v>
      </c>
      <c r="BI729" s="33">
        <v>1.8489062412196944E-5</v>
      </c>
      <c r="BJ729" s="33"/>
      <c r="BK729" s="33">
        <v>-1.7384341656057067E-4</v>
      </c>
      <c r="BL729" s="33">
        <v>3.2627069627810812E-5</v>
      </c>
      <c r="BM729" s="33">
        <v>6.2221310055399215E-6</v>
      </c>
      <c r="BN729" s="33">
        <v>-7.2101290498061132E-6</v>
      </c>
      <c r="BO729" s="33">
        <v>2.1925584350324101E-5</v>
      </c>
      <c r="BP729" s="33">
        <v>3.9529246513403393E-5</v>
      </c>
      <c r="BQ729" s="35">
        <v>2.5848726325046201E-3</v>
      </c>
      <c r="BR729" s="32">
        <v>-1.9227656981923857E-5</v>
      </c>
      <c r="BS729" s="33">
        <v>-1.913139199971603E-5</v>
      </c>
      <c r="BT729" s="33"/>
      <c r="BU729" s="33">
        <v>-2.1146387097248365E-4</v>
      </c>
      <c r="BV729" s="33">
        <v>-4.9933847841021617E-6</v>
      </c>
      <c r="BW729" s="33">
        <v>-3.1398323406373052E-5</v>
      </c>
      <c r="BX729" s="33">
        <v>-4.4830583461719087E-5</v>
      </c>
      <c r="BY729" s="33">
        <v>-1.5694870061588873E-5</v>
      </c>
      <c r="BZ729" s="33">
        <v>1.9087921014904197E-6</v>
      </c>
      <c r="CA729" s="35">
        <v>2.5472521780927071E-3</v>
      </c>
      <c r="CB729" s="52">
        <v>-8.6646554642300089E-7</v>
      </c>
      <c r="CC729" s="34">
        <v>-7.7020056421517324E-7</v>
      </c>
      <c r="CD729" s="34"/>
      <c r="CE729" s="34">
        <v>-1.9310267953698279E-4</v>
      </c>
      <c r="CF729" s="34">
        <v>1.3367806651398695E-5</v>
      </c>
      <c r="CG729" s="34">
        <v>-1.3037131970872196E-5</v>
      </c>
      <c r="CH729" s="34">
        <v>-2.646939202621823E-5</v>
      </c>
      <c r="CI729" s="34">
        <v>2.666321373911984E-6</v>
      </c>
      <c r="CJ729" s="34">
        <v>2.0269983536991276E-5</v>
      </c>
      <c r="CK729" s="53">
        <v>2.565613369528208E-3</v>
      </c>
      <c r="CL729" s="33">
        <v>0</v>
      </c>
      <c r="CM729" s="33">
        <f t="shared" si="683"/>
        <v>8.8277730808861143E-4</v>
      </c>
      <c r="CN729" s="33">
        <f t="shared" si="684"/>
        <v>4.4081561577002937E-4</v>
      </c>
      <c r="CO729" s="33">
        <f t="shared" si="685"/>
        <v>3.6119143028456868E-4</v>
      </c>
      <c r="CP729" s="33">
        <f t="shared" si="686"/>
        <v>3.7750315151430236E-4</v>
      </c>
      <c r="CQ729" s="33"/>
      <c r="CR729" s="33">
        <f t="shared" si="687"/>
        <v>1.6938653990217212E-4</v>
      </c>
      <c r="CS729" s="33">
        <f t="shared" si="688"/>
        <v>7.3424559041268544E-4</v>
      </c>
      <c r="CT729" s="33">
        <f t="shared" si="689"/>
        <v>7.9109231280805048E-4</v>
      </c>
      <c r="CU729" s="33">
        <f t="shared" si="690"/>
        <v>2.8458387734775492E-4</v>
      </c>
      <c r="CV729" s="33">
        <f t="shared" si="691"/>
        <v>-2.1183228160626122E-4</v>
      </c>
      <c r="CW729" s="33">
        <f t="shared" si="692"/>
        <v>7.7953468051794594E-4</v>
      </c>
      <c r="CX729" s="35">
        <f t="shared" si="693"/>
        <v>3.49091655129663E-3</v>
      </c>
    </row>
    <row r="730" spans="1:102" x14ac:dyDescent="0.3">
      <c r="A730" s="21">
        <v>43154</v>
      </c>
      <c r="B730" s="22">
        <v>2747.3</v>
      </c>
      <c r="C730" s="23">
        <v>4810.93</v>
      </c>
      <c r="D730" s="23">
        <v>5371.5649999999996</v>
      </c>
      <c r="E730" s="23">
        <f t="shared" si="727"/>
        <v>4771.3750276514129</v>
      </c>
      <c r="F730" s="23">
        <f>VLOOKUP($A730,Data!S$7:T$800,2,0)</f>
        <v>264.967354</v>
      </c>
      <c r="G730" s="23">
        <f>VLOOKUP($A730,Data!V$7:Y$800,4,0)</f>
        <v>26.133544514467811</v>
      </c>
      <c r="H730" s="23" t="e">
        <f>VLOOKUP($A730,Data!P$7:Q$800,2,0)</f>
        <v>#N/A</v>
      </c>
      <c r="I730" s="23">
        <f>VLOOKUP($A730,Data!K$7:N$800,4,0)</f>
        <v>49.795535095918915</v>
      </c>
      <c r="J730" s="23">
        <f>VLOOKUP($A730,Data!AA$7:AB$800,2,0)</f>
        <v>484.86610000000002</v>
      </c>
      <c r="K730" s="23">
        <f>VLOOKUP($A730,Data!AD$7:AE$800,2,0)</f>
        <v>48.978700000000003</v>
      </c>
      <c r="L730" s="23">
        <f>VLOOKUP($A730,Data!AL$7:AO$800,4,0)</f>
        <v>262.52419570241045</v>
      </c>
      <c r="M730" s="23">
        <f>VLOOKUP($A730,Data!AG$7:AJ$800,4,0)</f>
        <v>26.468212409024442</v>
      </c>
      <c r="N730" s="23">
        <f>VLOOKUP($A730,Data!AQ$7:AU$800,5,0)</f>
        <v>26.62937835582634</v>
      </c>
      <c r="O730" s="24">
        <f>VLOOKUP($A730,Data!AQ$7:AW$800,7,0)</f>
        <v>26.618334661610856</v>
      </c>
      <c r="P730" s="32">
        <f t="shared" si="694"/>
        <v>1.6028343614550522E-2</v>
      </c>
      <c r="Q730" s="33">
        <f t="shared" si="681"/>
        <v>1.6072382746582292E-2</v>
      </c>
      <c r="R730" s="33">
        <f t="shared" si="682"/>
        <v>1.609156308988724E-2</v>
      </c>
      <c r="S730" s="34">
        <f t="shared" si="695"/>
        <v>1.6082080168586733E-2</v>
      </c>
      <c r="T730" s="33">
        <f t="shared" si="696"/>
        <v>1.6069528027098823E-2</v>
      </c>
      <c r="U730" s="33">
        <f t="shared" ref="U730:U766" si="728">G730/IFERROR(G731,IFERROR(G732,G733))-1</f>
        <v>1.6070402509823944E-2</v>
      </c>
      <c r="V730" s="33" t="e">
        <f t="shared" ref="V730:V766" si="729">H730/IFERROR(H731,IFERROR(H732,H733))-1</f>
        <v>#N/A</v>
      </c>
      <c r="W730" s="33">
        <f t="shared" ref="W730:W766" si="730">I730/IFERROR(I731,IFERROR(I732,I733))-1</f>
        <v>1.6132167152575372E-2</v>
      </c>
      <c r="X730" s="33">
        <f t="shared" ref="X730:X766" si="731">J730/IFERROR(J731,IFERROR(J732,J733))-1</f>
        <v>1.6088387638522272E-2</v>
      </c>
      <c r="Y730" s="33">
        <f t="shared" ref="Y730:Y766" si="732">K730/IFERROR(K731,IFERROR(K732,K733))-1</f>
        <v>1.6083927689747979E-2</v>
      </c>
      <c r="Z730" s="33">
        <f t="shared" ref="Z730:Z766" si="733">L730/IFERROR(L731,IFERROR(L732,L733))-1</f>
        <v>1.605152836044188E-2</v>
      </c>
      <c r="AA730" s="33">
        <f t="shared" ref="AA730:AA766" si="734">M730/IFERROR(M731,IFERROR(M732,M733))-1</f>
        <v>1.6090027358215409E-2</v>
      </c>
      <c r="AB730" s="33">
        <f t="shared" ref="AB730:AB766" si="735">N730/IFERROR(N731,IFERROR(N732,N733))-1</f>
        <v>1.6084278995085244E-2</v>
      </c>
      <c r="AC730" s="35">
        <f t="shared" ref="AC730:AC766" si="736">O730/IFERROR(O731,IFERROR(O732,O733))-1</f>
        <v>1.4863849578387711E-2</v>
      </c>
      <c r="AD730" s="32">
        <f t="shared" si="697"/>
        <v>-2.8547194834693812E-6</v>
      </c>
      <c r="AE730" s="33">
        <f t="shared" si="698"/>
        <v>-1.9802367583476865E-6</v>
      </c>
      <c r="AF730" s="33" t="e">
        <f t="shared" si="699"/>
        <v>#N/A</v>
      </c>
      <c r="AG730" s="33">
        <f t="shared" si="700"/>
        <v>5.9784405993079659E-5</v>
      </c>
      <c r="AH730" s="33">
        <f t="shared" si="701"/>
        <v>1.6004891939980226E-5</v>
      </c>
      <c r="AI730" s="33">
        <f t="shared" si="702"/>
        <v>1.1544943165686661E-5</v>
      </c>
      <c r="AJ730" s="33">
        <f t="shared" si="703"/>
        <v>-2.0854386140412018E-5</v>
      </c>
      <c r="AK730" s="33">
        <f t="shared" si="704"/>
        <v>1.7644611633116369E-5</v>
      </c>
      <c r="AL730" s="33">
        <f t="shared" si="705"/>
        <v>1.1896248502951678E-5</v>
      </c>
      <c r="AM730" s="35">
        <f t="shared" si="706"/>
        <v>-1.208533168194581E-3</v>
      </c>
      <c r="AN730" s="52">
        <f t="shared" si="707"/>
        <v>-2.2035062788416937E-5</v>
      </c>
      <c r="AO730" s="34">
        <f t="shared" si="708"/>
        <v>-2.1160580063295242E-5</v>
      </c>
      <c r="AP730" s="34" t="e">
        <f t="shared" si="709"/>
        <v>#N/A</v>
      </c>
      <c r="AQ730" s="34">
        <f t="shared" si="710"/>
        <v>4.0604062688132103E-5</v>
      </c>
      <c r="AR730" s="34">
        <f t="shared" si="711"/>
        <v>-3.1754513649673299E-6</v>
      </c>
      <c r="AS730" s="34">
        <f t="shared" si="712"/>
        <v>-7.635400139260895E-6</v>
      </c>
      <c r="AT730" s="34">
        <f t="shared" si="713"/>
        <v>-4.0034729445359574E-5</v>
      </c>
      <c r="AU730" s="34">
        <f t="shared" si="714"/>
        <v>-1.5357316718311864E-6</v>
      </c>
      <c r="AV730" s="34">
        <f t="shared" si="715"/>
        <v>-7.2840948019958773E-6</v>
      </c>
      <c r="AW730" s="53">
        <f t="shared" si="716"/>
        <v>-1.2277135114995286E-3</v>
      </c>
      <c r="AX730" s="52">
        <f t="shared" si="717"/>
        <v>-1.2552141487987001E-5</v>
      </c>
      <c r="AY730" s="34">
        <f t="shared" si="718"/>
        <v>-1.1677658762865306E-5</v>
      </c>
      <c r="AZ730" s="34" t="e">
        <f t="shared" si="719"/>
        <v>#N/A</v>
      </c>
      <c r="BA730" s="34">
        <f t="shared" si="720"/>
        <v>5.0086983988562039E-5</v>
      </c>
      <c r="BB730" s="34">
        <f t="shared" si="721"/>
        <v>6.3074699354626063E-6</v>
      </c>
      <c r="BC730" s="34">
        <f t="shared" si="722"/>
        <v>1.8475211611690412E-6</v>
      </c>
      <c r="BD730" s="34">
        <f t="shared" si="723"/>
        <v>-3.0551808144929637E-5</v>
      </c>
      <c r="BE730" s="34">
        <f t="shared" si="724"/>
        <v>7.9471896285987498E-6</v>
      </c>
      <c r="BF730" s="34">
        <f t="shared" si="725"/>
        <v>2.1988264984340589E-6</v>
      </c>
      <c r="BG730" s="53">
        <f t="shared" si="726"/>
        <v>-1.2182305901990986E-3</v>
      </c>
      <c r="BH730" s="32">
        <v>-2.8547194834693812E-6</v>
      </c>
      <c r="BI730" s="33">
        <v>-1.9802367583476865E-6</v>
      </c>
      <c r="BJ730" s="33"/>
      <c r="BK730" s="33">
        <v>5.9784405993079659E-5</v>
      </c>
      <c r="BL730" s="33">
        <v>1.6004891939980226E-5</v>
      </c>
      <c r="BM730" s="33">
        <v>1.1544943165686661E-5</v>
      </c>
      <c r="BN730" s="33">
        <v>-2.0854386140412018E-5</v>
      </c>
      <c r="BO730" s="33">
        <v>1.7644611633116369E-5</v>
      </c>
      <c r="BP730" s="33">
        <v>1.1896248502951678E-5</v>
      </c>
      <c r="BQ730" s="35">
        <v>-1.208533168194581E-3</v>
      </c>
      <c r="BR730" s="32">
        <v>-2.2035062788416937E-5</v>
      </c>
      <c r="BS730" s="33">
        <v>-2.1160580063295242E-5</v>
      </c>
      <c r="BT730" s="33"/>
      <c r="BU730" s="33">
        <v>4.0604062688132103E-5</v>
      </c>
      <c r="BV730" s="33">
        <v>-3.1754513649673299E-6</v>
      </c>
      <c r="BW730" s="33">
        <v>-7.635400139260895E-6</v>
      </c>
      <c r="BX730" s="33">
        <v>-4.0034729445359574E-5</v>
      </c>
      <c r="BY730" s="33">
        <v>-1.5357316718311864E-6</v>
      </c>
      <c r="BZ730" s="33">
        <v>-7.2840948019958773E-6</v>
      </c>
      <c r="CA730" s="35">
        <v>-1.2277135114995286E-3</v>
      </c>
      <c r="CB730" s="52">
        <v>-1.2552141487987001E-5</v>
      </c>
      <c r="CC730" s="34">
        <v>-1.1677658762865306E-5</v>
      </c>
      <c r="CD730" s="34"/>
      <c r="CE730" s="34">
        <v>5.0086983988562039E-5</v>
      </c>
      <c r="CF730" s="34">
        <v>6.3074699354626063E-6</v>
      </c>
      <c r="CG730" s="34">
        <v>1.8475211611690412E-6</v>
      </c>
      <c r="CH730" s="34">
        <v>-3.0551808144929637E-5</v>
      </c>
      <c r="CI730" s="34">
        <v>7.9471896285987498E-6</v>
      </c>
      <c r="CJ730" s="34">
        <v>2.1988264984340589E-6</v>
      </c>
      <c r="CK730" s="53">
        <v>-1.2182305901990986E-3</v>
      </c>
      <c r="CL730" s="33">
        <v>0</v>
      </c>
      <c r="CM730" s="33">
        <f t="shared" ref="CM730:CM745" si="737">(D730/D$767)/($C730/$C$767)-1</f>
        <v>8.4556569504212753E-4</v>
      </c>
      <c r="CN730" s="33">
        <f t="shared" si="684"/>
        <v>4.2177371978580069E-4</v>
      </c>
      <c r="CO730" s="33">
        <f t="shared" si="685"/>
        <v>3.4300765237782471E-4</v>
      </c>
      <c r="CP730" s="33">
        <f t="shared" si="686"/>
        <v>3.5922390628573275E-4</v>
      </c>
      <c r="CQ730" s="33"/>
      <c r="CR730" s="33">
        <f t="shared" si="687"/>
        <v>3.4125406293261662E-4</v>
      </c>
      <c r="CS730" s="33">
        <f t="shared" si="688"/>
        <v>7.0197772642521805E-4</v>
      </c>
      <c r="CT730" s="33">
        <f t="shared" si="689"/>
        <v>7.8493817380698161E-4</v>
      </c>
      <c r="CU730" s="33">
        <f t="shared" si="690"/>
        <v>2.9171170348996078E-4</v>
      </c>
      <c r="CV730" s="33">
        <f t="shared" si="691"/>
        <v>-2.3349620686508032E-4</v>
      </c>
      <c r="CW730" s="33">
        <f t="shared" si="692"/>
        <v>7.4043912616361673E-4</v>
      </c>
      <c r="CX730" s="35">
        <f t="shared" si="693"/>
        <v>9.3390941139315231E-4</v>
      </c>
    </row>
    <row r="731" spans="1:102" x14ac:dyDescent="0.3">
      <c r="A731" s="21">
        <v>43153</v>
      </c>
      <c r="B731" s="22">
        <v>2703.96</v>
      </c>
      <c r="C731" s="23">
        <v>4734.83</v>
      </c>
      <c r="D731" s="23">
        <v>5286.4970000000003</v>
      </c>
      <c r="E731" s="23">
        <f t="shared" si="727"/>
        <v>4695.8558966611763</v>
      </c>
      <c r="F731" s="23">
        <f>VLOOKUP($A731,Data!S$7:T$800,2,0)</f>
        <v>260.776794</v>
      </c>
      <c r="G731" s="23">
        <f>VLOOKUP($A731,Data!V$7:Y$800,4,0)</f>
        <v>25.720210381007664</v>
      </c>
      <c r="H731" s="23" t="e">
        <f>VLOOKUP($A731,Data!P$7:Q$800,2,0)</f>
        <v>#N/A</v>
      </c>
      <c r="I731" s="23">
        <f>VLOOKUP($A731,Data!K$7:N$800,4,0)</f>
        <v>49.004978589996711</v>
      </c>
      <c r="J731" s="23">
        <f>VLOOKUP($A731,Data!AA$7:AB$800,2,0)</f>
        <v>477.18889999999999</v>
      </c>
      <c r="K731" s="23">
        <f>VLOOKUP($A731,Data!AD$7:AE$800,2,0)</f>
        <v>48.203400000000002</v>
      </c>
      <c r="L731" s="23">
        <f>VLOOKUP($A731,Data!AL$7:AO$800,4,0)</f>
        <v>258.37685232956079</v>
      </c>
      <c r="M731" s="23">
        <f>VLOOKUP($A731,Data!AG$7:AJ$800,4,0)</f>
        <v>26.049081967510798</v>
      </c>
      <c r="N731" s="23">
        <f>VLOOKUP($A731,Data!AQ$7:AU$800,5,0)</f>
        <v>26.207844079787346</v>
      </c>
      <c r="O731" s="24">
        <f>VLOOKUP($A731,Data!AQ$7:AW$800,7,0)</f>
        <v>26.228478502480019</v>
      </c>
      <c r="P731" s="32">
        <f t="shared" si="694"/>
        <v>9.7359448864087206E-4</v>
      </c>
      <c r="Q731" s="33">
        <f t="shared" si="681"/>
        <v>1.0338397527243082E-3</v>
      </c>
      <c r="R731" s="33">
        <f t="shared" si="682"/>
        <v>1.0575824781779986E-3</v>
      </c>
      <c r="S731" s="34">
        <f t="shared" si="695"/>
        <v>1.0449842797474295E-3</v>
      </c>
      <c r="T731" s="33">
        <f t="shared" si="696"/>
        <v>1.0615190614697845E-3</v>
      </c>
      <c r="U731" s="33">
        <f t="shared" si="728"/>
        <v>1.0597239387402091E-3</v>
      </c>
      <c r="V731" s="33" t="e">
        <f t="shared" si="729"/>
        <v>#N/A</v>
      </c>
      <c r="W731" s="33">
        <f t="shared" si="730"/>
        <v>1.1675423234092097E-3</v>
      </c>
      <c r="X731" s="33">
        <f t="shared" si="731"/>
        <v>1.0552021782057608E-3</v>
      </c>
      <c r="Y731" s="33">
        <f t="shared" si="732"/>
        <v>1.0861641790116394E-3</v>
      </c>
      <c r="Z731" s="33">
        <f t="shared" si="733"/>
        <v>1.0493419643740065E-3</v>
      </c>
      <c r="AA731" s="33">
        <f t="shared" si="734"/>
        <v>1.1384511889052096E-3</v>
      </c>
      <c r="AB731" s="33">
        <f t="shared" si="735"/>
        <v>1.0464292463747693E-3</v>
      </c>
      <c r="AC731" s="35">
        <f t="shared" si="736"/>
        <v>5.4173516067341776E-3</v>
      </c>
      <c r="AD731" s="32">
        <f t="shared" si="697"/>
        <v>2.7679308745476305E-5</v>
      </c>
      <c r="AE731" s="33">
        <f t="shared" si="698"/>
        <v>2.5884186015900923E-5</v>
      </c>
      <c r="AF731" s="33" t="e">
        <f t="shared" si="699"/>
        <v>#N/A</v>
      </c>
      <c r="AG731" s="33">
        <f t="shared" si="700"/>
        <v>1.3370257068490154E-4</v>
      </c>
      <c r="AH731" s="33">
        <f t="shared" si="701"/>
        <v>2.1362425481452618E-5</v>
      </c>
      <c r="AI731" s="33">
        <f t="shared" si="702"/>
        <v>5.2324426287331249E-5</v>
      </c>
      <c r="AJ731" s="33">
        <f t="shared" si="703"/>
        <v>1.5502211649698339E-5</v>
      </c>
      <c r="AK731" s="33">
        <f t="shared" si="704"/>
        <v>1.0461143618090141E-4</v>
      </c>
      <c r="AL731" s="33">
        <f t="shared" si="705"/>
        <v>1.2589493650461137E-5</v>
      </c>
      <c r="AM731" s="35">
        <f t="shared" si="706"/>
        <v>4.3835118540098694E-3</v>
      </c>
      <c r="AN731" s="52">
        <f t="shared" si="707"/>
        <v>3.9365832917859223E-6</v>
      </c>
      <c r="AO731" s="34">
        <f t="shared" si="708"/>
        <v>2.1414605622105398E-6</v>
      </c>
      <c r="AP731" s="34" t="e">
        <f t="shared" si="709"/>
        <v>#N/A</v>
      </c>
      <c r="AQ731" s="34">
        <f t="shared" si="710"/>
        <v>1.0995984523121116E-4</v>
      </c>
      <c r="AR731" s="34">
        <f t="shared" si="711"/>
        <v>-2.3802999722377649E-6</v>
      </c>
      <c r="AS731" s="34">
        <f t="shared" si="712"/>
        <v>2.8581700833640866E-5</v>
      </c>
      <c r="AT731" s="34">
        <f t="shared" si="713"/>
        <v>-8.2405138039920445E-6</v>
      </c>
      <c r="AU731" s="34">
        <f t="shared" si="714"/>
        <v>8.0868710727211024E-5</v>
      </c>
      <c r="AV731" s="34">
        <f t="shared" si="715"/>
        <v>-1.1153231803229247E-5</v>
      </c>
      <c r="AW731" s="53">
        <f t="shared" si="716"/>
        <v>4.359769128556179E-3</v>
      </c>
      <c r="AX731" s="52">
        <f t="shared" si="717"/>
        <v>1.6534781722254976E-5</v>
      </c>
      <c r="AY731" s="34">
        <f t="shared" si="718"/>
        <v>1.4739658992679594E-5</v>
      </c>
      <c r="AZ731" s="34" t="e">
        <f t="shared" si="719"/>
        <v>#N/A</v>
      </c>
      <c r="BA731" s="34">
        <f t="shared" si="720"/>
        <v>1.2255804366168022E-4</v>
      </c>
      <c r="BB731" s="34">
        <f t="shared" si="721"/>
        <v>1.0217898458231289E-5</v>
      </c>
      <c r="BC731" s="34">
        <f t="shared" si="722"/>
        <v>4.117989926410992E-5</v>
      </c>
      <c r="BD731" s="34">
        <f t="shared" si="723"/>
        <v>4.3576846264770097E-6</v>
      </c>
      <c r="BE731" s="34">
        <f t="shared" si="724"/>
        <v>9.3466909157680078E-5</v>
      </c>
      <c r="BF731" s="34">
        <f t="shared" si="725"/>
        <v>1.4449666272398076E-6</v>
      </c>
      <c r="BG731" s="53">
        <f t="shared" si="726"/>
        <v>4.3723673269866481E-3</v>
      </c>
      <c r="BH731" s="32">
        <v>2.7679308745476305E-5</v>
      </c>
      <c r="BI731" s="33">
        <v>2.5884186015900923E-5</v>
      </c>
      <c r="BJ731" s="33"/>
      <c r="BK731" s="33">
        <v>1.3370257068490154E-4</v>
      </c>
      <c r="BL731" s="33">
        <v>2.1362425481452618E-5</v>
      </c>
      <c r="BM731" s="33">
        <v>5.2324426287331249E-5</v>
      </c>
      <c r="BN731" s="33">
        <v>1.5502211649698339E-5</v>
      </c>
      <c r="BO731" s="33">
        <v>1.0461143618090141E-4</v>
      </c>
      <c r="BP731" s="33">
        <v>1.2589493650461137E-5</v>
      </c>
      <c r="BQ731" s="35">
        <v>4.3835118540098694E-3</v>
      </c>
      <c r="BR731" s="32">
        <v>3.9365832917859223E-6</v>
      </c>
      <c r="BS731" s="33">
        <v>2.1414605622105398E-6</v>
      </c>
      <c r="BT731" s="33"/>
      <c r="BU731" s="33">
        <v>1.0995984523121116E-4</v>
      </c>
      <c r="BV731" s="33">
        <v>-2.3802999722377649E-6</v>
      </c>
      <c r="BW731" s="33">
        <v>2.8581700833640866E-5</v>
      </c>
      <c r="BX731" s="33">
        <v>-8.2405138039920445E-6</v>
      </c>
      <c r="BY731" s="33">
        <v>8.0868710727211024E-5</v>
      </c>
      <c r="BZ731" s="33">
        <v>-1.1153231803229247E-5</v>
      </c>
      <c r="CA731" s="35">
        <v>4.359769128556179E-3</v>
      </c>
      <c r="CB731" s="52">
        <v>1.6534781722254976E-5</v>
      </c>
      <c r="CC731" s="34">
        <v>1.4739658992679594E-5</v>
      </c>
      <c r="CD731" s="34"/>
      <c r="CE731" s="34">
        <v>1.2255804366168022E-4</v>
      </c>
      <c r="CF731" s="34">
        <v>1.0217898458231289E-5</v>
      </c>
      <c r="CG731" s="34">
        <v>4.117989926410992E-5</v>
      </c>
      <c r="CH731" s="34">
        <v>4.3576846264770097E-6</v>
      </c>
      <c r="CI731" s="34">
        <v>9.3466909157680078E-5</v>
      </c>
      <c r="CJ731" s="34">
        <v>1.4449666272398076E-6</v>
      </c>
      <c r="CK731" s="53">
        <v>4.3723673269866481E-3</v>
      </c>
      <c r="CL731" s="33">
        <v>0</v>
      </c>
      <c r="CM731" s="33">
        <f t="shared" si="737"/>
        <v>8.2667314417084192E-4</v>
      </c>
      <c r="CN731" s="33">
        <f t="shared" si="684"/>
        <v>4.1222575873844924E-4</v>
      </c>
      <c r="CO731" s="33">
        <f t="shared" si="685"/>
        <v>3.4581818708523393E-4</v>
      </c>
      <c r="CP731" s="33">
        <f t="shared" si="686"/>
        <v>3.6117352326270336E-4</v>
      </c>
      <c r="CQ731" s="33"/>
      <c r="CR731" s="33">
        <f t="shared" si="687"/>
        <v>2.823987195057498E-4</v>
      </c>
      <c r="CS731" s="33">
        <f t="shared" si="688"/>
        <v>6.8621519315281709E-4</v>
      </c>
      <c r="CT731" s="33">
        <f t="shared" si="689"/>
        <v>7.7356706073472559E-4</v>
      </c>
      <c r="CU731" s="33">
        <f t="shared" si="690"/>
        <v>3.122426205017792E-4</v>
      </c>
      <c r="CV731" s="33">
        <f t="shared" si="691"/>
        <v>-2.5085735716501301E-4</v>
      </c>
      <c r="CW731" s="33">
        <f t="shared" si="692"/>
        <v>7.2872252233735502E-4</v>
      </c>
      <c r="CX731" s="35">
        <f t="shared" si="693"/>
        <v>2.1258543498170468E-3</v>
      </c>
    </row>
    <row r="732" spans="1:102" x14ac:dyDescent="0.3">
      <c r="A732" s="21">
        <v>43152</v>
      </c>
      <c r="B732" s="22">
        <v>2701.33</v>
      </c>
      <c r="C732" s="23">
        <v>4729.9399999999996</v>
      </c>
      <c r="D732" s="23">
        <v>5280.9120000000003</v>
      </c>
      <c r="E732" s="23">
        <f t="shared" si="727"/>
        <v>4690.9539235540424</v>
      </c>
      <c r="F732" s="23">
        <f>VLOOKUP($A732,Data!S$7:T$800,2,0)</f>
        <v>260.50026800000001</v>
      </c>
      <c r="G732" s="23">
        <f>VLOOKUP($A732,Data!V$7:Y$800,4,0)</f>
        <v>25.692982911958218</v>
      </c>
      <c r="H732" s="23" t="e">
        <f>VLOOKUP($A732,Data!P$7:Q$800,2,0)</f>
        <v>#N/A</v>
      </c>
      <c r="I732" s="23">
        <f>VLOOKUP($A732,Data!K$7:N$800,4,0)</f>
        <v>48.947829926917997</v>
      </c>
      <c r="J732" s="23">
        <f>VLOOKUP($A732,Data!AA$7:AB$800,2,0)</f>
        <v>476.6859</v>
      </c>
      <c r="K732" s="23">
        <f>VLOOKUP($A732,Data!AD$7:AE$800,2,0)</f>
        <v>48.1511</v>
      </c>
      <c r="L732" s="23">
        <f>VLOOKUP($A732,Data!AL$7:AO$800,4,0)</f>
        <v>258.10601086110705</v>
      </c>
      <c r="M732" s="23">
        <f>VLOOKUP($A732,Data!AG$7:AJ$800,4,0)</f>
        <v>26.019460082245494</v>
      </c>
      <c r="N732" s="23">
        <f>VLOOKUP($A732,Data!AQ$7:AU$800,5,0)</f>
        <v>26.180448093219407</v>
      </c>
      <c r="O732" s="24">
        <f>VLOOKUP($A732,Data!AQ$7:AW$800,7,0)</f>
        <v>26.087155210286451</v>
      </c>
      <c r="P732" s="32">
        <f t="shared" si="694"/>
        <v>-5.4965283146680699E-3</v>
      </c>
      <c r="Q732" s="33">
        <f t="shared" si="681"/>
        <v>-5.4835766039673661E-3</v>
      </c>
      <c r="R732" s="33">
        <f t="shared" si="682"/>
        <v>-5.4768423467144167E-3</v>
      </c>
      <c r="S732" s="34">
        <f t="shared" si="695"/>
        <v>-5.4797952419074645E-3</v>
      </c>
      <c r="T732" s="33">
        <f t="shared" si="696"/>
        <v>-5.4822951597236491E-3</v>
      </c>
      <c r="U732" s="33">
        <f t="shared" si="728"/>
        <v>-5.4811796233030785E-3</v>
      </c>
      <c r="V732" s="33" t="e">
        <f t="shared" si="729"/>
        <v>#N/A</v>
      </c>
      <c r="W732" s="33">
        <f t="shared" si="730"/>
        <v>-5.6114551083591424E-3</v>
      </c>
      <c r="X732" s="33">
        <f t="shared" si="731"/>
        <v>-5.4805546607559208E-3</v>
      </c>
      <c r="Y732" s="33">
        <f t="shared" si="732"/>
        <v>-5.4692776546547694E-3</v>
      </c>
      <c r="Z732" s="33">
        <f t="shared" si="733"/>
        <v>-5.4783142258809647E-3</v>
      </c>
      <c r="AA732" s="33">
        <f t="shared" si="734"/>
        <v>-5.4626528789210038E-3</v>
      </c>
      <c r="AB732" s="33">
        <f t="shared" si="735"/>
        <v>-5.4677328702055217E-3</v>
      </c>
      <c r="AC732" s="35">
        <f t="shared" si="736"/>
        <v>-8.5859297228585429E-3</v>
      </c>
      <c r="AD732" s="32">
        <f t="shared" si="697"/>
        <v>1.2814442437170115E-6</v>
      </c>
      <c r="AE732" s="33">
        <f t="shared" si="698"/>
        <v>2.3969806642876179E-6</v>
      </c>
      <c r="AF732" s="33" t="e">
        <f t="shared" si="699"/>
        <v>#N/A</v>
      </c>
      <c r="AG732" s="33">
        <f t="shared" si="700"/>
        <v>-1.2787850439177628E-4</v>
      </c>
      <c r="AH732" s="33">
        <f t="shared" si="701"/>
        <v>3.0219432114453326E-6</v>
      </c>
      <c r="AI732" s="33">
        <f t="shared" si="702"/>
        <v>1.4298949312596676E-5</v>
      </c>
      <c r="AJ732" s="33">
        <f t="shared" si="703"/>
        <v>5.262378086401398E-6</v>
      </c>
      <c r="AK732" s="33">
        <f t="shared" si="704"/>
        <v>2.0923725046362307E-5</v>
      </c>
      <c r="AL732" s="33">
        <f t="shared" si="705"/>
        <v>1.5843733761844447E-5</v>
      </c>
      <c r="AM732" s="35">
        <f t="shared" si="706"/>
        <v>-3.1023531188911768E-3</v>
      </c>
      <c r="AN732" s="52">
        <f t="shared" si="707"/>
        <v>-5.4528130092323934E-6</v>
      </c>
      <c r="AO732" s="34">
        <f t="shared" si="708"/>
        <v>-4.337276588661787E-6</v>
      </c>
      <c r="AP732" s="34" t="e">
        <f t="shared" si="709"/>
        <v>#N/A</v>
      </c>
      <c r="AQ732" s="34">
        <f t="shared" si="710"/>
        <v>-1.3461276164472569E-4</v>
      </c>
      <c r="AR732" s="34">
        <f t="shared" si="711"/>
        <v>-3.7123140415040723E-6</v>
      </c>
      <c r="AS732" s="34">
        <f t="shared" si="712"/>
        <v>7.5646920596472711E-6</v>
      </c>
      <c r="AT732" s="34">
        <f t="shared" si="713"/>
        <v>-1.4718791665480069E-6</v>
      </c>
      <c r="AU732" s="34">
        <f t="shared" si="714"/>
        <v>1.4189467793412902E-5</v>
      </c>
      <c r="AV732" s="34">
        <f t="shared" si="715"/>
        <v>9.1094765088950425E-6</v>
      </c>
      <c r="AW732" s="53">
        <f t="shared" si="716"/>
        <v>-3.1090873761441262E-3</v>
      </c>
      <c r="AX732" s="52">
        <f t="shared" si="717"/>
        <v>-2.4999178162010693E-6</v>
      </c>
      <c r="AY732" s="34">
        <f t="shared" si="718"/>
        <v>-1.3843813956304629E-6</v>
      </c>
      <c r="AZ732" s="34" t="e">
        <f t="shared" si="719"/>
        <v>#N/A</v>
      </c>
      <c r="BA732" s="34">
        <f t="shared" si="720"/>
        <v>-1.3165986645169436E-4</v>
      </c>
      <c r="BB732" s="34">
        <f t="shared" si="721"/>
        <v>-7.5941884847274821E-7</v>
      </c>
      <c r="BC732" s="34">
        <f t="shared" si="722"/>
        <v>1.0517587252678595E-5</v>
      </c>
      <c r="BD732" s="34">
        <f t="shared" si="723"/>
        <v>1.4810160264833172E-6</v>
      </c>
      <c r="BE732" s="34">
        <f t="shared" si="724"/>
        <v>1.7142362986444226E-5</v>
      </c>
      <c r="BF732" s="34">
        <f t="shared" si="725"/>
        <v>1.2062371701926367E-5</v>
      </c>
      <c r="BG732" s="53">
        <f t="shared" si="726"/>
        <v>-3.1061344809510949E-3</v>
      </c>
      <c r="BH732" s="32">
        <v>1.2814442437170115E-6</v>
      </c>
      <c r="BI732" s="33">
        <v>2.3969806642876179E-6</v>
      </c>
      <c r="BJ732" s="33"/>
      <c r="BK732" s="33">
        <v>-1.2787850439177628E-4</v>
      </c>
      <c r="BL732" s="33">
        <v>3.0219432114453326E-6</v>
      </c>
      <c r="BM732" s="33">
        <v>1.4298949312596676E-5</v>
      </c>
      <c r="BN732" s="33">
        <v>5.262378086401398E-6</v>
      </c>
      <c r="BO732" s="33">
        <v>2.0923725046362307E-5</v>
      </c>
      <c r="BP732" s="33">
        <v>1.5843733761844447E-5</v>
      </c>
      <c r="BQ732" s="35">
        <v>-3.1023531188911768E-3</v>
      </c>
      <c r="BR732" s="32">
        <v>-5.4528130092323934E-6</v>
      </c>
      <c r="BS732" s="33">
        <v>-4.337276588661787E-6</v>
      </c>
      <c r="BT732" s="33"/>
      <c r="BU732" s="33">
        <v>-1.3461276164472569E-4</v>
      </c>
      <c r="BV732" s="33">
        <v>-3.7123140415040723E-6</v>
      </c>
      <c r="BW732" s="33">
        <v>7.5646920596472711E-6</v>
      </c>
      <c r="BX732" s="33">
        <v>-1.4718791665480069E-6</v>
      </c>
      <c r="BY732" s="33">
        <v>1.4189467793412902E-5</v>
      </c>
      <c r="BZ732" s="33">
        <v>9.1094765088950425E-6</v>
      </c>
      <c r="CA732" s="35">
        <v>-3.1090873761441262E-3</v>
      </c>
      <c r="CB732" s="52">
        <v>-2.4999178162010693E-6</v>
      </c>
      <c r="CC732" s="34">
        <v>-1.3843813956304629E-6</v>
      </c>
      <c r="CD732" s="34"/>
      <c r="CE732" s="34">
        <v>-1.3165986645169436E-4</v>
      </c>
      <c r="CF732" s="34">
        <v>-7.5941884847274821E-7</v>
      </c>
      <c r="CG732" s="34">
        <v>1.0517587252678595E-5</v>
      </c>
      <c r="CH732" s="34">
        <v>1.4810160264833172E-6</v>
      </c>
      <c r="CI732" s="34">
        <v>1.7142362986444226E-5</v>
      </c>
      <c r="CJ732" s="34">
        <v>1.2062371701926367E-5</v>
      </c>
      <c r="CK732" s="53">
        <v>-3.1061344809510949E-3</v>
      </c>
      <c r="CL732" s="33">
        <v>0</v>
      </c>
      <c r="CM732" s="33">
        <f t="shared" si="737"/>
        <v>8.0293589534230492E-4</v>
      </c>
      <c r="CN732" s="33">
        <f t="shared" si="684"/>
        <v>4.0108827614804277E-4</v>
      </c>
      <c r="CO732" s="33">
        <f t="shared" si="685"/>
        <v>3.1815866743856169E-4</v>
      </c>
      <c r="CP732" s="33">
        <f t="shared" si="686"/>
        <v>3.3530739951470601E-4</v>
      </c>
      <c r="CQ732" s="33"/>
      <c r="CR732" s="33">
        <f t="shared" si="687"/>
        <v>1.4881435678315569E-4</v>
      </c>
      <c r="CS732" s="33">
        <f t="shared" si="688"/>
        <v>6.6486064181936477E-4</v>
      </c>
      <c r="CT732" s="33">
        <f t="shared" si="689"/>
        <v>7.2125897316577259E-4</v>
      </c>
      <c r="CU732" s="33">
        <f t="shared" si="690"/>
        <v>2.967518235441613E-4</v>
      </c>
      <c r="CV732" s="33">
        <f t="shared" si="691"/>
        <v>-3.5532362105539228E-4</v>
      </c>
      <c r="CW732" s="33">
        <f t="shared" si="692"/>
        <v>7.1613702427253401E-4</v>
      </c>
      <c r="CX732" s="35">
        <f t="shared" si="693"/>
        <v>-2.2433069290609398E-3</v>
      </c>
    </row>
    <row r="733" spans="1:102" x14ac:dyDescent="0.3">
      <c r="A733" s="21">
        <v>43151</v>
      </c>
      <c r="B733" s="22">
        <v>2716.26</v>
      </c>
      <c r="C733" s="23">
        <v>4756.0200000000004</v>
      </c>
      <c r="D733" s="23">
        <v>5309.9939999999997</v>
      </c>
      <c r="E733" s="23">
        <f t="shared" si="727"/>
        <v>4716.8010273809086</v>
      </c>
      <c r="F733" s="23">
        <f>VLOOKUP($A733,Data!S$7:T$800,2,0)</f>
        <v>261.93628000000001</v>
      </c>
      <c r="G733" s="23">
        <f>VLOOKUP($A733,Data!V$7:Y$800,4,0)</f>
        <v>25.834586923379096</v>
      </c>
      <c r="H733" s="23" t="e">
        <f>VLOOKUP($A733,Data!P$7:Q$800,2,0)</f>
        <v>#N/A</v>
      </c>
      <c r="I733" s="23">
        <f>VLOOKUP($A733,Data!K$7:N$800,4,0)</f>
        <v>49.22404846513178</v>
      </c>
      <c r="J733" s="23">
        <f>VLOOKUP($A733,Data!AA$7:AB$800,2,0)</f>
        <v>479.31279999999998</v>
      </c>
      <c r="K733" s="23">
        <f>VLOOKUP($A733,Data!AD$7:AE$800,2,0)</f>
        <v>48.415900000000001</v>
      </c>
      <c r="L733" s="23">
        <f>VLOOKUP($A733,Data!AL$7:AO$800,4,0)</f>
        <v>259.52778562108642</v>
      </c>
      <c r="M733" s="23">
        <f>VLOOKUP($A733,Data!AG$7:AJ$800,4,0)</f>
        <v>26.162376061155378</v>
      </c>
      <c r="N733" s="23">
        <f>VLOOKUP($A733,Data!AQ$7:AU$800,5,0)</f>
        <v>26.324382786267755</v>
      </c>
      <c r="O733" s="24">
        <f>VLOOKUP($A733,Data!AQ$7:AW$800,7,0)</f>
        <v>26.31307744401288</v>
      </c>
      <c r="P733" s="32">
        <f t="shared" si="694"/>
        <v>-5.841403693699454E-3</v>
      </c>
      <c r="Q733" s="33">
        <f t="shared" si="681"/>
        <v>-5.7925510009969594E-3</v>
      </c>
      <c r="R733" s="33">
        <f t="shared" si="682"/>
        <v>-5.7717728738283514E-3</v>
      </c>
      <c r="S733" s="34">
        <f t="shared" si="695"/>
        <v>-5.7822174968090168E-3</v>
      </c>
      <c r="T733" s="33">
        <f t="shared" si="696"/>
        <v>-5.7979269290495683E-3</v>
      </c>
      <c r="U733" s="33">
        <f t="shared" si="728"/>
        <v>-5.7968640031568208E-3</v>
      </c>
      <c r="V733" s="33" t="e">
        <f t="shared" si="729"/>
        <v>#N/A</v>
      </c>
      <c r="W733" s="33">
        <f t="shared" si="730"/>
        <v>-5.7714505579067321E-3</v>
      </c>
      <c r="X733" s="33">
        <f t="shared" si="731"/>
        <v>-5.7795171158793179E-3</v>
      </c>
      <c r="Y733" s="33">
        <f t="shared" si="732"/>
        <v>-5.7724295131117431E-3</v>
      </c>
      <c r="Z733" s="33">
        <f t="shared" si="733"/>
        <v>-5.7944877161022479E-3</v>
      </c>
      <c r="AA733" s="33">
        <f t="shared" si="734"/>
        <v>-5.8073664744278108E-3</v>
      </c>
      <c r="AB733" s="33">
        <f t="shared" si="735"/>
        <v>-5.7396747237373757E-3</v>
      </c>
      <c r="AC733" s="35">
        <f t="shared" si="736"/>
        <v>-2.7861508092510423E-3</v>
      </c>
      <c r="AD733" s="32">
        <f t="shared" si="697"/>
        <v>-5.3759280526088915E-6</v>
      </c>
      <c r="AE733" s="33">
        <f t="shared" si="698"/>
        <v>-4.3130021598614121E-6</v>
      </c>
      <c r="AF733" s="33" t="e">
        <f t="shared" si="699"/>
        <v>#N/A</v>
      </c>
      <c r="AG733" s="33">
        <f t="shared" si="700"/>
        <v>2.1100443090227294E-5</v>
      </c>
      <c r="AH733" s="33">
        <f t="shared" si="701"/>
        <v>1.3033885117641475E-5</v>
      </c>
      <c r="AI733" s="33">
        <f t="shared" si="702"/>
        <v>2.0121487885216283E-5</v>
      </c>
      <c r="AJ733" s="33">
        <f t="shared" si="703"/>
        <v>-1.9367151052884779E-6</v>
      </c>
      <c r="AK733" s="33">
        <f t="shared" si="704"/>
        <v>-1.4815473430851434E-5</v>
      </c>
      <c r="AL733" s="33">
        <f t="shared" si="705"/>
        <v>5.2876277259583659E-5</v>
      </c>
      <c r="AM733" s="35">
        <f t="shared" si="706"/>
        <v>3.0064001917459171E-3</v>
      </c>
      <c r="AN733" s="52">
        <f t="shared" si="707"/>
        <v>-2.6154055221216943E-5</v>
      </c>
      <c r="AO733" s="34">
        <f t="shared" si="708"/>
        <v>-2.5091129328469464E-5</v>
      </c>
      <c r="AP733" s="34" t="e">
        <f t="shared" si="709"/>
        <v>#N/A</v>
      </c>
      <c r="AQ733" s="34">
        <f t="shared" si="710"/>
        <v>3.2231592161924283E-7</v>
      </c>
      <c r="AR733" s="34">
        <f t="shared" si="711"/>
        <v>-7.7442420509665766E-6</v>
      </c>
      <c r="AS733" s="34">
        <f t="shared" si="712"/>
        <v>-6.5663928339176891E-7</v>
      </c>
      <c r="AT733" s="34">
        <f t="shared" si="713"/>
        <v>-2.2714842273896529E-5</v>
      </c>
      <c r="AU733" s="34">
        <f t="shared" si="714"/>
        <v>-3.5593600599459485E-5</v>
      </c>
      <c r="AV733" s="34">
        <f t="shared" si="715"/>
        <v>3.2098150090975608E-5</v>
      </c>
      <c r="AW733" s="53">
        <f t="shared" si="716"/>
        <v>2.9856220645773091E-3</v>
      </c>
      <c r="AX733" s="52">
        <f t="shared" si="717"/>
        <v>-1.570943224071808E-5</v>
      </c>
      <c r="AY733" s="34">
        <f t="shared" si="718"/>
        <v>-1.46465063479706E-5</v>
      </c>
      <c r="AZ733" s="34" t="e">
        <f t="shared" si="719"/>
        <v>#N/A</v>
      </c>
      <c r="BA733" s="34">
        <f t="shared" si="720"/>
        <v>1.0766938902118106E-5</v>
      </c>
      <c r="BB733" s="34">
        <f t="shared" si="721"/>
        <v>2.7003809295322867E-6</v>
      </c>
      <c r="BC733" s="34">
        <f t="shared" si="722"/>
        <v>9.7879836971070944E-6</v>
      </c>
      <c r="BD733" s="34">
        <f t="shared" si="723"/>
        <v>-1.2270219293397666E-5</v>
      </c>
      <c r="BE733" s="34">
        <f t="shared" si="724"/>
        <v>-2.5148977618960622E-5</v>
      </c>
      <c r="BF733" s="34">
        <f t="shared" si="725"/>
        <v>4.2542773071474471E-5</v>
      </c>
      <c r="BG733" s="53">
        <f t="shared" si="726"/>
        <v>2.9960666875578079E-3</v>
      </c>
      <c r="BH733" s="32">
        <v>-5.3759280526088915E-6</v>
      </c>
      <c r="BI733" s="33">
        <v>-4.3130021598614121E-6</v>
      </c>
      <c r="BJ733" s="33"/>
      <c r="BK733" s="33">
        <v>2.1100443090227294E-5</v>
      </c>
      <c r="BL733" s="33">
        <v>1.3033885117641475E-5</v>
      </c>
      <c r="BM733" s="33">
        <v>2.0121487885216283E-5</v>
      </c>
      <c r="BN733" s="33">
        <v>-1.9367151052884779E-6</v>
      </c>
      <c r="BO733" s="33">
        <v>-1.4815473430851434E-5</v>
      </c>
      <c r="BP733" s="33">
        <v>5.2876277259583659E-5</v>
      </c>
      <c r="BQ733" s="35">
        <v>3.0064001917459171E-3</v>
      </c>
      <c r="BR733" s="32">
        <v>-2.6154055221216943E-5</v>
      </c>
      <c r="BS733" s="33">
        <v>-2.5091129328469464E-5</v>
      </c>
      <c r="BT733" s="33"/>
      <c r="BU733" s="33">
        <v>3.2231592161924283E-7</v>
      </c>
      <c r="BV733" s="33">
        <v>-7.7442420509665766E-6</v>
      </c>
      <c r="BW733" s="33">
        <v>-6.5663928339176891E-7</v>
      </c>
      <c r="BX733" s="33">
        <v>-2.2714842273896529E-5</v>
      </c>
      <c r="BY733" s="33">
        <v>-3.5593600599459485E-5</v>
      </c>
      <c r="BZ733" s="33">
        <v>3.2098150090975608E-5</v>
      </c>
      <c r="CA733" s="35">
        <v>2.9856220645773091E-3</v>
      </c>
      <c r="CB733" s="52">
        <v>-1.570943224071808E-5</v>
      </c>
      <c r="CC733" s="34">
        <v>-1.46465063479706E-5</v>
      </c>
      <c r="CD733" s="34"/>
      <c r="CE733" s="34">
        <v>1.0766938902118106E-5</v>
      </c>
      <c r="CF733" s="34">
        <v>2.7003809295322867E-6</v>
      </c>
      <c r="CG733" s="34">
        <v>9.7879836971070944E-6</v>
      </c>
      <c r="CH733" s="34">
        <v>-1.2270219293397666E-5</v>
      </c>
      <c r="CI733" s="34">
        <v>-2.5148977618960622E-5</v>
      </c>
      <c r="CJ733" s="34">
        <v>4.2542773071474471E-5</v>
      </c>
      <c r="CK733" s="53">
        <v>2.9960666875578079E-3</v>
      </c>
      <c r="CL733" s="33">
        <v>0</v>
      </c>
      <c r="CM733" s="33">
        <f t="shared" si="737"/>
        <v>7.9615911555785956E-4</v>
      </c>
      <c r="CN733" s="33">
        <f t="shared" si="684"/>
        <v>3.9728455380871885E-4</v>
      </c>
      <c r="CO733" s="33">
        <f t="shared" si="685"/>
        <v>3.1686974926259381E-4</v>
      </c>
      <c r="CP733" s="33">
        <f t="shared" si="686"/>
        <v>3.3289640000377929E-4</v>
      </c>
      <c r="CQ733" s="33"/>
      <c r="CR733" s="33">
        <f t="shared" si="687"/>
        <v>2.7743363262500154E-4</v>
      </c>
      <c r="CS733" s="33">
        <f t="shared" si="688"/>
        <v>6.6182002517134464E-4</v>
      </c>
      <c r="CT733" s="33">
        <f t="shared" si="689"/>
        <v>7.0687101889088666E-4</v>
      </c>
      <c r="CU733" s="33">
        <f t="shared" si="690"/>
        <v>2.9145888747050819E-4</v>
      </c>
      <c r="CV733" s="33">
        <f t="shared" si="691"/>
        <v>-3.7635479742392786E-4</v>
      </c>
      <c r="CW733" s="33">
        <f t="shared" si="692"/>
        <v>7.0019477627303317E-4</v>
      </c>
      <c r="CX733" s="35">
        <f t="shared" si="693"/>
        <v>8.7889365437221478E-4</v>
      </c>
    </row>
    <row r="734" spans="1:102" x14ac:dyDescent="0.3">
      <c r="A734" s="21">
        <v>43147</v>
      </c>
      <c r="B734" s="22">
        <v>2732.22</v>
      </c>
      <c r="C734" s="23">
        <v>4783.7299999999996</v>
      </c>
      <c r="D734" s="23">
        <v>5340.82</v>
      </c>
      <c r="E734" s="23">
        <f t="shared" si="727"/>
        <v>4744.2332156896109</v>
      </c>
      <c r="F734" s="23">
        <f>VLOOKUP($A734,Data!S$7:T$800,2,0)</f>
        <v>263.46382399999999</v>
      </c>
      <c r="G734" s="23">
        <f>VLOOKUP($A734,Data!V$7:Y$800,4,0)</f>
        <v>25.985219708119214</v>
      </c>
      <c r="H734" s="23" t="e">
        <f>VLOOKUP($A734,Data!P$7:Q$800,2,0)</f>
        <v>#N/A</v>
      </c>
      <c r="I734" s="23">
        <f>VLOOKUP($A734,Data!K$7:N$800,4,0)</f>
        <v>49.50979178052534</v>
      </c>
      <c r="J734" s="23">
        <f>VLOOKUP($A734,Data!AA$7:AB$800,2,0)</f>
        <v>482.09910000000002</v>
      </c>
      <c r="K734" s="23">
        <f>VLOOKUP($A734,Data!AD$7:AE$800,2,0)</f>
        <v>48.697000000000003</v>
      </c>
      <c r="L734" s="23">
        <f>VLOOKUP($A734,Data!AL$7:AO$800,4,0)</f>
        <v>261.04038090162754</v>
      </c>
      <c r="M734" s="23">
        <f>VLOOKUP($A734,Data!AG$7:AJ$800,4,0)</f>
        <v>26.31519806013775</v>
      </c>
      <c r="N734" s="23">
        <f>VLOOKUP($A734,Data!AQ$7:AU$800,5,0)</f>
        <v>26.476348414036664</v>
      </c>
      <c r="O734" s="24">
        <f>VLOOKUP($A734,Data!AQ$7:AW$800,7,0)</f>
        <v>26.386594475564351</v>
      </c>
      <c r="P734" s="32">
        <f t="shared" si="694"/>
        <v>3.7346221441114658E-4</v>
      </c>
      <c r="Q734" s="33">
        <f t="shared" si="681"/>
        <v>4.3499628789223088E-4</v>
      </c>
      <c r="R734" s="33">
        <f t="shared" si="682"/>
        <v>4.6250237198708355E-4</v>
      </c>
      <c r="S734" s="34">
        <f t="shared" si="695"/>
        <v>4.49146348350693E-4</v>
      </c>
      <c r="T734" s="33">
        <f t="shared" si="696"/>
        <v>4.4775709806055275E-4</v>
      </c>
      <c r="U734" s="33">
        <f t="shared" si="728"/>
        <v>4.4756115521660256E-4</v>
      </c>
      <c r="V734" s="33" t="e">
        <f t="shared" si="729"/>
        <v>#N/A</v>
      </c>
      <c r="W734" s="33">
        <f t="shared" si="730"/>
        <v>3.8491147036179285E-4</v>
      </c>
      <c r="X734" s="33">
        <f t="shared" si="731"/>
        <v>4.5882982829681396E-4</v>
      </c>
      <c r="Y734" s="33">
        <f t="shared" si="732"/>
        <v>4.4992203405858078E-4</v>
      </c>
      <c r="Z734" s="33">
        <f t="shared" si="733"/>
        <v>4.371871299706509E-4</v>
      </c>
      <c r="AA734" s="33">
        <f t="shared" si="734"/>
        <v>4.8265724753737693E-4</v>
      </c>
      <c r="AB734" s="33">
        <f t="shared" si="735"/>
        <v>4.4729935511123031E-4</v>
      </c>
      <c r="AC734" s="35">
        <f t="shared" si="736"/>
        <v>-4.6589824576789285E-3</v>
      </c>
      <c r="AD734" s="32">
        <f t="shared" si="697"/>
        <v>1.2760810168321868E-5</v>
      </c>
      <c r="AE734" s="33">
        <f t="shared" si="698"/>
        <v>1.2564867324371676E-5</v>
      </c>
      <c r="AF734" s="33" t="e">
        <f t="shared" si="699"/>
        <v>#N/A</v>
      </c>
      <c r="AG734" s="33">
        <f t="shared" si="700"/>
        <v>-5.0084817530438031E-5</v>
      </c>
      <c r="AH734" s="33">
        <f t="shared" si="701"/>
        <v>2.3833540404583076E-5</v>
      </c>
      <c r="AI734" s="33">
        <f t="shared" si="702"/>
        <v>1.4925746166349896E-5</v>
      </c>
      <c r="AJ734" s="33">
        <f t="shared" si="703"/>
        <v>2.1908420784200189E-6</v>
      </c>
      <c r="AK734" s="33">
        <f t="shared" si="704"/>
        <v>4.766095964514605E-5</v>
      </c>
      <c r="AL734" s="33">
        <f t="shared" si="705"/>
        <v>1.2303067218999431E-5</v>
      </c>
      <c r="AM734" s="35">
        <f t="shared" si="706"/>
        <v>-5.0939787455711594E-3</v>
      </c>
      <c r="AN734" s="52">
        <f t="shared" si="707"/>
        <v>-1.47452739265308E-5</v>
      </c>
      <c r="AO734" s="34">
        <f t="shared" si="708"/>
        <v>-1.4941216770480992E-5</v>
      </c>
      <c r="AP734" s="34" t="e">
        <f t="shared" si="709"/>
        <v>#N/A</v>
      </c>
      <c r="AQ734" s="34">
        <f t="shared" si="710"/>
        <v>-7.7590901625290698E-5</v>
      </c>
      <c r="AR734" s="34">
        <f t="shared" si="711"/>
        <v>-3.6725436902695918E-6</v>
      </c>
      <c r="AS734" s="34">
        <f t="shared" si="712"/>
        <v>-1.2580337928502772E-5</v>
      </c>
      <c r="AT734" s="34">
        <f t="shared" si="713"/>
        <v>-2.5315242016432649E-5</v>
      </c>
      <c r="AU734" s="34">
        <f t="shared" si="714"/>
        <v>2.0154875550293383E-5</v>
      </c>
      <c r="AV734" s="34">
        <f t="shared" si="715"/>
        <v>-1.5203016875853237E-5</v>
      </c>
      <c r="AW734" s="53">
        <f t="shared" si="716"/>
        <v>-5.121484829666012E-3</v>
      </c>
      <c r="AX734" s="52">
        <f t="shared" si="717"/>
        <v>-1.3892502901402537E-6</v>
      </c>
      <c r="AY734" s="34">
        <f t="shared" si="718"/>
        <v>-1.5851931340904457E-6</v>
      </c>
      <c r="AZ734" s="34" t="e">
        <f t="shared" si="719"/>
        <v>#N/A</v>
      </c>
      <c r="BA734" s="34">
        <f t="shared" si="720"/>
        <v>-6.4234877988900152E-5</v>
      </c>
      <c r="BB734" s="34">
        <f t="shared" si="721"/>
        <v>9.6834799461209542E-6</v>
      </c>
      <c r="BC734" s="34">
        <f t="shared" si="722"/>
        <v>7.7568570788777436E-7</v>
      </c>
      <c r="BD734" s="34">
        <f t="shared" si="723"/>
        <v>-1.1959218380042103E-5</v>
      </c>
      <c r="BE734" s="34">
        <f t="shared" si="724"/>
        <v>3.3510899186683929E-5</v>
      </c>
      <c r="BF734" s="34">
        <f t="shared" si="725"/>
        <v>-1.8469932394626909E-6</v>
      </c>
      <c r="BG734" s="53">
        <f t="shared" si="726"/>
        <v>-5.1081288060296215E-3</v>
      </c>
      <c r="BH734" s="32">
        <v>1.2760810168321868E-5</v>
      </c>
      <c r="BI734" s="33">
        <v>1.2564867324371676E-5</v>
      </c>
      <c r="BJ734" s="33"/>
      <c r="BK734" s="33">
        <v>-5.0084817530438031E-5</v>
      </c>
      <c r="BL734" s="33">
        <v>2.3833540404583076E-5</v>
      </c>
      <c r="BM734" s="33">
        <v>1.4925746166349896E-5</v>
      </c>
      <c r="BN734" s="33">
        <v>2.1908420784200189E-6</v>
      </c>
      <c r="BO734" s="33">
        <v>4.766095964514605E-5</v>
      </c>
      <c r="BP734" s="33">
        <v>1.2303067218999431E-5</v>
      </c>
      <c r="BQ734" s="35">
        <v>-5.0939787455711594E-3</v>
      </c>
      <c r="BR734" s="32">
        <v>-1.47452739265308E-5</v>
      </c>
      <c r="BS734" s="33">
        <v>-1.4941216770480992E-5</v>
      </c>
      <c r="BT734" s="33"/>
      <c r="BU734" s="33">
        <v>-7.7590901625290698E-5</v>
      </c>
      <c r="BV734" s="33">
        <v>-3.6725436902695918E-6</v>
      </c>
      <c r="BW734" s="33">
        <v>-1.2580337928502772E-5</v>
      </c>
      <c r="BX734" s="33">
        <v>-2.5315242016432649E-5</v>
      </c>
      <c r="BY734" s="33">
        <v>2.0154875550293383E-5</v>
      </c>
      <c r="BZ734" s="33">
        <v>-1.5203016875853237E-5</v>
      </c>
      <c r="CA734" s="35">
        <v>-5.121484829666012E-3</v>
      </c>
      <c r="CB734" s="52">
        <v>-1.3892502901402537E-6</v>
      </c>
      <c r="CC734" s="34">
        <v>-1.5851931340904457E-6</v>
      </c>
      <c r="CD734" s="34"/>
      <c r="CE734" s="34">
        <v>-6.4234877988900152E-5</v>
      </c>
      <c r="CF734" s="34">
        <v>9.6834799461209542E-6</v>
      </c>
      <c r="CG734" s="34">
        <v>7.7568570788777436E-7</v>
      </c>
      <c r="CH734" s="34">
        <v>-1.1959218380042103E-5</v>
      </c>
      <c r="CI734" s="34">
        <v>3.3510899186683929E-5</v>
      </c>
      <c r="CJ734" s="34">
        <v>-1.8469932394626909E-6</v>
      </c>
      <c r="CK734" s="53">
        <v>-5.1081288060296215E-3</v>
      </c>
      <c r="CL734" s="33">
        <v>0</v>
      </c>
      <c r="CM734" s="33">
        <f t="shared" si="737"/>
        <v>7.7524372682047371E-4</v>
      </c>
      <c r="CN734" s="33">
        <f t="shared" si="684"/>
        <v>3.8688682233423144E-4</v>
      </c>
      <c r="CO734" s="33">
        <f t="shared" si="685"/>
        <v>3.2227874172718884E-4</v>
      </c>
      <c r="CP734" s="33">
        <f t="shared" si="686"/>
        <v>3.3723599398260973E-4</v>
      </c>
      <c r="CQ734" s="33"/>
      <c r="CR734" s="33">
        <f t="shared" si="687"/>
        <v>2.562048144880702E-4</v>
      </c>
      <c r="CS734" s="33">
        <f t="shared" si="688"/>
        <v>6.487016963616643E-4</v>
      </c>
      <c r="CT734" s="33">
        <f t="shared" si="689"/>
        <v>6.8661840089934145E-4</v>
      </c>
      <c r="CU734" s="33">
        <f t="shared" si="690"/>
        <v>2.9340745801675894E-4</v>
      </c>
      <c r="CV734" s="33">
        <f t="shared" si="691"/>
        <v>-3.6145839097623256E-4</v>
      </c>
      <c r="CW734" s="33">
        <f t="shared" si="692"/>
        <v>6.4697601695273832E-4</v>
      </c>
      <c r="CX734" s="35">
        <f t="shared" si="693"/>
        <v>-2.1385559129786236E-3</v>
      </c>
    </row>
    <row r="735" spans="1:102" x14ac:dyDescent="0.3">
      <c r="A735" s="21">
        <v>43146</v>
      </c>
      <c r="B735" s="22">
        <v>2731.2</v>
      </c>
      <c r="C735" s="23">
        <v>4781.6499999999996</v>
      </c>
      <c r="D735" s="23">
        <v>5338.3509999999997</v>
      </c>
      <c r="E735" s="23">
        <f t="shared" si="727"/>
        <v>4742.1033173011438</v>
      </c>
      <c r="F735" s="23">
        <f>VLOOKUP($A735,Data!S$7:T$800,2,0)</f>
        <v>263.34590900000001</v>
      </c>
      <c r="G735" s="23">
        <f>VLOOKUP($A735,Data!V$7:Y$800,4,0)</f>
        <v>25.973594935964545</v>
      </c>
      <c r="H735" s="23" t="e">
        <f>VLOOKUP($A735,Data!P$7:Q$800,2,0)</f>
        <v>#N/A</v>
      </c>
      <c r="I735" s="23">
        <f>VLOOKUP($A735,Data!K$7:N$800,4,0)</f>
        <v>49.490742226165771</v>
      </c>
      <c r="J735" s="23">
        <f>VLOOKUP($A735,Data!AA$7:AB$800,2,0)</f>
        <v>481.87799999999999</v>
      </c>
      <c r="K735" s="23">
        <f>VLOOKUP($A735,Data!AD$7:AE$800,2,0)</f>
        <v>48.6751</v>
      </c>
      <c r="L735" s="23">
        <f>VLOOKUP($A735,Data!AL$7:AO$800,4,0)</f>
        <v>260.92630727821472</v>
      </c>
      <c r="M735" s="23">
        <f>VLOOKUP($A735,Data!AG$7:AJ$800,4,0)</f>
        <v>26.302502966452618</v>
      </c>
      <c r="N735" s="23">
        <f>VLOOKUP($A735,Data!AQ$7:AU$800,5,0)</f>
        <v>26.464510855397712</v>
      </c>
      <c r="O735" s="24">
        <f>VLOOKUP($A735,Data!AQ$7:AW$800,7,0)</f>
        <v>26.510104587790099</v>
      </c>
      <c r="P735" s="32">
        <f t="shared" si="694"/>
        <v>1.20690869070601E-2</v>
      </c>
      <c r="Q735" s="33">
        <f t="shared" si="681"/>
        <v>1.2240067910995966E-2</v>
      </c>
      <c r="R735" s="33">
        <f t="shared" si="682"/>
        <v>1.2311730552395872E-2</v>
      </c>
      <c r="S735" s="34">
        <f t="shared" si="695"/>
        <v>1.2275334005595506E-2</v>
      </c>
      <c r="T735" s="33">
        <f t="shared" si="696"/>
        <v>1.227967948840103E-2</v>
      </c>
      <c r="U735" s="33">
        <f t="shared" si="728"/>
        <v>1.2279821819088488E-2</v>
      </c>
      <c r="V735" s="33" t="e">
        <f t="shared" si="729"/>
        <v>#N/A</v>
      </c>
      <c r="W735" s="33">
        <f t="shared" si="730"/>
        <v>1.2273524254821755E-2</v>
      </c>
      <c r="X735" s="33">
        <f t="shared" si="731"/>
        <v>1.2309395538198542E-2</v>
      </c>
      <c r="Y735" s="33">
        <f t="shared" si="732"/>
        <v>1.2290965204714288E-2</v>
      </c>
      <c r="Z735" s="33">
        <f t="shared" si="733"/>
        <v>1.226530926880276E-2</v>
      </c>
      <c r="AA735" s="33">
        <f t="shared" si="734"/>
        <v>1.2210061920077786E-2</v>
      </c>
      <c r="AB735" s="33">
        <f t="shared" si="735"/>
        <v>1.2250539120391979E-2</v>
      </c>
      <c r="AC735" s="35">
        <f t="shared" si="736"/>
        <v>1.0127059035420327E-2</v>
      </c>
      <c r="AD735" s="32">
        <f t="shared" si="697"/>
        <v>3.9611577405063159E-5</v>
      </c>
      <c r="AE735" s="33">
        <f t="shared" si="698"/>
        <v>3.9753908092521328E-5</v>
      </c>
      <c r="AF735" s="33" t="e">
        <f t="shared" si="699"/>
        <v>#N/A</v>
      </c>
      <c r="AG735" s="33">
        <f t="shared" si="700"/>
        <v>3.3456343825788437E-5</v>
      </c>
      <c r="AH735" s="33">
        <f t="shared" si="701"/>
        <v>6.932762720257557E-5</v>
      </c>
      <c r="AI735" s="33">
        <f t="shared" si="702"/>
        <v>5.0897293718321635E-5</v>
      </c>
      <c r="AJ735" s="33">
        <f t="shared" si="703"/>
        <v>2.5241357806793374E-5</v>
      </c>
      <c r="AK735" s="33">
        <f t="shared" si="704"/>
        <v>-3.0005990918180458E-5</v>
      </c>
      <c r="AL735" s="33">
        <f t="shared" si="705"/>
        <v>1.0471209396012426E-5</v>
      </c>
      <c r="AM735" s="35">
        <f t="shared" si="706"/>
        <v>-2.1130088755756393E-3</v>
      </c>
      <c r="AN735" s="52">
        <f t="shared" si="707"/>
        <v>-3.2051063994842366E-5</v>
      </c>
      <c r="AO735" s="34">
        <f t="shared" si="708"/>
        <v>-3.1908733307384196E-5</v>
      </c>
      <c r="AP735" s="34" t="e">
        <f t="shared" si="709"/>
        <v>#N/A</v>
      </c>
      <c r="AQ735" s="34">
        <f t="shared" si="710"/>
        <v>-3.8206297574117087E-5</v>
      </c>
      <c r="AR735" s="34">
        <f t="shared" si="711"/>
        <v>-2.3350141973299543E-6</v>
      </c>
      <c r="AS735" s="34">
        <f t="shared" si="712"/>
        <v>-2.076534768158389E-5</v>
      </c>
      <c r="AT735" s="34">
        <f t="shared" si="713"/>
        <v>-4.642128359311215E-5</v>
      </c>
      <c r="AU735" s="34">
        <f t="shared" si="714"/>
        <v>-1.0166863231808598E-4</v>
      </c>
      <c r="AV735" s="34">
        <f t="shared" si="715"/>
        <v>-6.1191432003893098E-5</v>
      </c>
      <c r="AW735" s="53">
        <f t="shared" si="716"/>
        <v>-2.1846715169755448E-3</v>
      </c>
      <c r="AX735" s="52">
        <f t="shared" si="717"/>
        <v>4.3454828055899952E-6</v>
      </c>
      <c r="AY735" s="34">
        <f t="shared" si="718"/>
        <v>4.487813493048165E-6</v>
      </c>
      <c r="AZ735" s="34" t="e">
        <f t="shared" si="719"/>
        <v>#N/A</v>
      </c>
      <c r="BA735" s="34">
        <f t="shared" si="720"/>
        <v>-1.8097507736847263E-6</v>
      </c>
      <c r="BB735" s="34">
        <f t="shared" si="721"/>
        <v>3.4061532603102407E-5</v>
      </c>
      <c r="BC735" s="34">
        <f t="shared" si="722"/>
        <v>1.5631199118848471E-5</v>
      </c>
      <c r="BD735" s="34">
        <f t="shared" si="723"/>
        <v>-1.0024736792679789E-5</v>
      </c>
      <c r="BE735" s="34">
        <f t="shared" si="724"/>
        <v>-6.5272085517653622E-5</v>
      </c>
      <c r="BF735" s="34">
        <f t="shared" si="725"/>
        <v>-2.4794885203460737E-5</v>
      </c>
      <c r="BG735" s="53">
        <f t="shared" si="726"/>
        <v>-2.1482749701751125E-3</v>
      </c>
      <c r="BH735" s="32">
        <v>3.9611577405063159E-5</v>
      </c>
      <c r="BI735" s="33">
        <v>3.9753908092521328E-5</v>
      </c>
      <c r="BJ735" s="33"/>
      <c r="BK735" s="33">
        <v>3.3456343825788437E-5</v>
      </c>
      <c r="BL735" s="33">
        <v>6.932762720257557E-5</v>
      </c>
      <c r="BM735" s="33">
        <v>5.0897293718321635E-5</v>
      </c>
      <c r="BN735" s="33">
        <v>2.5241357806793374E-5</v>
      </c>
      <c r="BO735" s="33">
        <v>-3.0005990918180458E-5</v>
      </c>
      <c r="BP735" s="33">
        <v>1.0471209396012426E-5</v>
      </c>
      <c r="BQ735" s="35">
        <v>-2.1130088755756393E-3</v>
      </c>
      <c r="BR735" s="32">
        <v>-3.2051063994842366E-5</v>
      </c>
      <c r="BS735" s="33">
        <v>-3.1908733307384196E-5</v>
      </c>
      <c r="BT735" s="33"/>
      <c r="BU735" s="33">
        <v>-3.8206297574117087E-5</v>
      </c>
      <c r="BV735" s="33">
        <v>-2.3350141973299543E-6</v>
      </c>
      <c r="BW735" s="33">
        <v>-2.076534768158389E-5</v>
      </c>
      <c r="BX735" s="33">
        <v>-4.642128359311215E-5</v>
      </c>
      <c r="BY735" s="33">
        <v>-1.0166863231808598E-4</v>
      </c>
      <c r="BZ735" s="33">
        <v>-6.1191432003893098E-5</v>
      </c>
      <c r="CA735" s="35">
        <v>-2.1846715169755448E-3</v>
      </c>
      <c r="CB735" s="52">
        <v>4.3454828055899952E-6</v>
      </c>
      <c r="CC735" s="34">
        <v>4.487813493048165E-6</v>
      </c>
      <c r="CD735" s="34"/>
      <c r="CE735" s="34">
        <v>-1.8097507736847263E-6</v>
      </c>
      <c r="CF735" s="34">
        <v>3.4061532603102407E-5</v>
      </c>
      <c r="CG735" s="34">
        <v>1.5631199118848471E-5</v>
      </c>
      <c r="CH735" s="34">
        <v>-1.0024736792679789E-5</v>
      </c>
      <c r="CI735" s="34">
        <v>-6.5272085517653622E-5</v>
      </c>
      <c r="CJ735" s="34">
        <v>-2.4794885203460737E-5</v>
      </c>
      <c r="CK735" s="53">
        <v>-2.1482749701751125E-3</v>
      </c>
      <c r="CL735" s="33">
        <v>0</v>
      </c>
      <c r="CM735" s="33">
        <f t="shared" si="737"/>
        <v>7.4772904441244847E-4</v>
      </c>
      <c r="CN735" s="33">
        <f t="shared" si="684"/>
        <v>3.7273764245648877E-4</v>
      </c>
      <c r="CO735" s="33">
        <f t="shared" si="685"/>
        <v>3.0951953204771954E-4</v>
      </c>
      <c r="CP735" s="33">
        <f t="shared" si="686"/>
        <v>3.2467251225920535E-4</v>
      </c>
      <c r="CQ735" s="33"/>
      <c r="CR735" s="33">
        <f t="shared" si="687"/>
        <v>3.0628318824943435E-4</v>
      </c>
      <c r="CS735" s="33">
        <f t="shared" si="688"/>
        <v>6.2486363271352374E-4</v>
      </c>
      <c r="CT735" s="33">
        <f t="shared" si="689"/>
        <v>6.7168912345216825E-4</v>
      </c>
      <c r="CU735" s="33">
        <f t="shared" si="690"/>
        <v>2.9121693079914301E-4</v>
      </c>
      <c r="CV735" s="33">
        <f t="shared" si="691"/>
        <v>-4.0907913866861101E-4</v>
      </c>
      <c r="CW735" s="33">
        <f t="shared" si="692"/>
        <v>6.3467049419663191E-4</v>
      </c>
      <c r="CX735" s="35">
        <f t="shared" si="693"/>
        <v>2.9683219285026041E-3</v>
      </c>
    </row>
    <row r="736" spans="1:102" x14ac:dyDescent="0.3">
      <c r="A736" s="21">
        <v>43145</v>
      </c>
      <c r="B736" s="22">
        <v>2698.63</v>
      </c>
      <c r="C736" s="23">
        <v>4723.83</v>
      </c>
      <c r="D736" s="23">
        <v>5273.4260000000004</v>
      </c>
      <c r="E736" s="23">
        <f t="shared" si="727"/>
        <v>4684.5983083836863</v>
      </c>
      <c r="F736" s="23">
        <f>VLOOKUP($A736,Data!S$7:T$800,2,0)</f>
        <v>260.15133400000002</v>
      </c>
      <c r="G736" s="23">
        <f>VLOOKUP($A736,Data!V$7:Y$800,4,0)</f>
        <v>25.658512968567759</v>
      </c>
      <c r="H736" s="23" t="e">
        <f>VLOOKUP($A736,Data!P$7:Q$800,2,0)</f>
        <v>#N/A</v>
      </c>
      <c r="I736" s="23">
        <f>VLOOKUP($A736,Data!K$7:N$800,4,0)</f>
        <v>48.890681263839284</v>
      </c>
      <c r="J736" s="23">
        <f>VLOOKUP($A736,Data!AA$7:AB$800,2,0)</f>
        <v>476.01850000000002</v>
      </c>
      <c r="K736" s="23">
        <f>VLOOKUP($A736,Data!AD$7:AE$800,2,0)</f>
        <v>48.084099999999999</v>
      </c>
      <c r="L736" s="23">
        <f>VLOOKUP($A736,Data!AL$7:AO$800,4,0)</f>
        <v>257.76474298688709</v>
      </c>
      <c r="M736" s="23">
        <f>VLOOKUP($A736,Data!AG$7:AJ$800,4,0)</f>
        <v>25.985221799276498</v>
      </c>
      <c r="N736" s="23">
        <f>VLOOKUP($A736,Data!AQ$7:AU$800,5,0)</f>
        <v>26.144229943699891</v>
      </c>
      <c r="O736" s="24">
        <f>VLOOKUP($A736,Data!AQ$7:AW$800,7,0)</f>
        <v>26.24432674153373</v>
      </c>
      <c r="P736" s="32">
        <f t="shared" si="694"/>
        <v>1.3402479965752168E-2</v>
      </c>
      <c r="Q736" s="33">
        <f t="shared" si="681"/>
        <v>1.3601720009269513E-2</v>
      </c>
      <c r="R736" s="33">
        <f t="shared" si="682"/>
        <v>1.3688202549028805E-2</v>
      </c>
      <c r="S736" s="34">
        <f t="shared" si="695"/>
        <v>1.364534416153731E-2</v>
      </c>
      <c r="T736" s="33">
        <f t="shared" si="696"/>
        <v>1.3642743125680035E-2</v>
      </c>
      <c r="U736" s="33">
        <f t="shared" si="728"/>
        <v>1.3642597544182511E-2</v>
      </c>
      <c r="V736" s="33" t="e">
        <f t="shared" si="729"/>
        <v>#N/A</v>
      </c>
      <c r="W736" s="33">
        <f t="shared" si="730"/>
        <v>1.3825794983211459E-2</v>
      </c>
      <c r="X736" s="33">
        <f t="shared" si="731"/>
        <v>1.3684852516715695E-2</v>
      </c>
      <c r="Y736" s="33">
        <f t="shared" si="732"/>
        <v>1.3615609361232073E-2</v>
      </c>
      <c r="Z736" s="33">
        <f t="shared" si="733"/>
        <v>1.3629064444623529E-2</v>
      </c>
      <c r="AA736" s="33">
        <f t="shared" si="734"/>
        <v>1.3523043566332271E-2</v>
      </c>
      <c r="AB736" s="33">
        <f t="shared" si="735"/>
        <v>1.3618919257206263E-2</v>
      </c>
      <c r="AC736" s="35">
        <f t="shared" si="736"/>
        <v>1.801051722378233E-2</v>
      </c>
      <c r="AD736" s="32">
        <f t="shared" si="697"/>
        <v>4.1023116410521254E-5</v>
      </c>
      <c r="AE736" s="33">
        <f t="shared" si="698"/>
        <v>4.0877534912997504E-5</v>
      </c>
      <c r="AF736" s="33" t="e">
        <f t="shared" si="699"/>
        <v>#N/A</v>
      </c>
      <c r="AG736" s="33">
        <f t="shared" si="700"/>
        <v>2.2407497394194564E-4</v>
      </c>
      <c r="AH736" s="33">
        <f t="shared" si="701"/>
        <v>8.3132507446181947E-5</v>
      </c>
      <c r="AI736" s="33">
        <f t="shared" si="702"/>
        <v>1.388935196255936E-5</v>
      </c>
      <c r="AJ736" s="33">
        <f t="shared" si="703"/>
        <v>2.7344435354015317E-5</v>
      </c>
      <c r="AK736" s="33">
        <f t="shared" si="704"/>
        <v>-7.8676442937242186E-5</v>
      </c>
      <c r="AL736" s="33">
        <f t="shared" si="705"/>
        <v>1.7199247936749984E-5</v>
      </c>
      <c r="AM736" s="35">
        <f t="shared" si="706"/>
        <v>4.4087972145128163E-3</v>
      </c>
      <c r="AN736" s="52">
        <f t="shared" si="707"/>
        <v>-4.54594233487704E-5</v>
      </c>
      <c r="AO736" s="34">
        <f t="shared" si="708"/>
        <v>-4.560500484629415E-5</v>
      </c>
      <c r="AP736" s="34" t="e">
        <f t="shared" si="709"/>
        <v>#N/A</v>
      </c>
      <c r="AQ736" s="34">
        <f t="shared" si="710"/>
        <v>1.3759243418265399E-4</v>
      </c>
      <c r="AR736" s="34">
        <f t="shared" si="711"/>
        <v>-3.3500323131097076E-6</v>
      </c>
      <c r="AS736" s="34">
        <f t="shared" si="712"/>
        <v>-7.2593187796732295E-5</v>
      </c>
      <c r="AT736" s="34">
        <f t="shared" si="713"/>
        <v>-5.9138104405276337E-5</v>
      </c>
      <c r="AU736" s="34">
        <f t="shared" si="714"/>
        <v>-1.6515898269653384E-4</v>
      </c>
      <c r="AV736" s="34">
        <f t="shared" si="715"/>
        <v>-6.9283291822541671E-5</v>
      </c>
      <c r="AW736" s="53">
        <f t="shared" si="716"/>
        <v>4.3223146747535246E-3</v>
      </c>
      <c r="AX736" s="52">
        <f t="shared" si="717"/>
        <v>-2.6010358573635983E-6</v>
      </c>
      <c r="AY736" s="34">
        <f t="shared" si="718"/>
        <v>-2.7466173548873485E-6</v>
      </c>
      <c r="AZ736" s="34" t="e">
        <f t="shared" si="719"/>
        <v>#N/A</v>
      </c>
      <c r="BA736" s="34">
        <f t="shared" si="720"/>
        <v>1.8045082167406079E-4</v>
      </c>
      <c r="BB736" s="34">
        <f t="shared" si="721"/>
        <v>3.9508355178297094E-5</v>
      </c>
      <c r="BC736" s="34">
        <f t="shared" si="722"/>
        <v>-2.9734800305325493E-5</v>
      </c>
      <c r="BD736" s="34">
        <f t="shared" si="723"/>
        <v>-1.6279716913869535E-5</v>
      </c>
      <c r="BE736" s="34">
        <f t="shared" si="724"/>
        <v>-1.2230059520512704E-4</v>
      </c>
      <c r="BF736" s="34">
        <f t="shared" si="725"/>
        <v>-2.6424904331134869E-5</v>
      </c>
      <c r="BG736" s="53">
        <f t="shared" si="726"/>
        <v>4.3651730622449314E-3</v>
      </c>
      <c r="BH736" s="32">
        <v>4.1023116410521254E-5</v>
      </c>
      <c r="BI736" s="33">
        <v>4.0877534912997504E-5</v>
      </c>
      <c r="BJ736" s="33"/>
      <c r="BK736" s="33">
        <v>2.2407497394194564E-4</v>
      </c>
      <c r="BL736" s="33">
        <v>8.3132507446181947E-5</v>
      </c>
      <c r="BM736" s="33">
        <v>1.388935196255936E-5</v>
      </c>
      <c r="BN736" s="33">
        <v>2.7344435354015317E-5</v>
      </c>
      <c r="BO736" s="33">
        <v>-7.8676442937242186E-5</v>
      </c>
      <c r="BP736" s="33">
        <v>1.7199247936749984E-5</v>
      </c>
      <c r="BQ736" s="35">
        <v>4.4087972145128163E-3</v>
      </c>
      <c r="BR736" s="32">
        <v>-4.54594233487704E-5</v>
      </c>
      <c r="BS736" s="33">
        <v>-4.560500484629415E-5</v>
      </c>
      <c r="BT736" s="33"/>
      <c r="BU736" s="33">
        <v>1.3759243418265399E-4</v>
      </c>
      <c r="BV736" s="33">
        <v>-3.3500323131097076E-6</v>
      </c>
      <c r="BW736" s="33">
        <v>-7.2593187796732295E-5</v>
      </c>
      <c r="BX736" s="33">
        <v>-5.9138104405276337E-5</v>
      </c>
      <c r="BY736" s="33">
        <v>-1.6515898269653384E-4</v>
      </c>
      <c r="BZ736" s="33">
        <v>-6.9283291822541671E-5</v>
      </c>
      <c r="CA736" s="35">
        <v>4.3223146747535246E-3</v>
      </c>
      <c r="CB736" s="52">
        <v>-2.6010358573635983E-6</v>
      </c>
      <c r="CC736" s="34">
        <v>-2.7466173548873485E-6</v>
      </c>
      <c r="CD736" s="34"/>
      <c r="CE736" s="34">
        <v>1.8045082167406079E-4</v>
      </c>
      <c r="CF736" s="34">
        <v>3.9508355178297094E-5</v>
      </c>
      <c r="CG736" s="34">
        <v>-2.9734800305325493E-5</v>
      </c>
      <c r="CH736" s="34">
        <v>-1.6279716913869535E-5</v>
      </c>
      <c r="CI736" s="34">
        <v>-1.2230059520512704E-4</v>
      </c>
      <c r="CJ736" s="34">
        <v>-2.6424904331134869E-5</v>
      </c>
      <c r="CK736" s="53">
        <v>4.3651730622449314E-3</v>
      </c>
      <c r="CL736" s="33">
        <v>0</v>
      </c>
      <c r="CM736" s="33">
        <f t="shared" si="737"/>
        <v>6.7688503117624421E-4</v>
      </c>
      <c r="CN736" s="33">
        <f t="shared" si="684"/>
        <v>3.3788621575925326E-4</v>
      </c>
      <c r="CO736" s="33">
        <f t="shared" si="685"/>
        <v>2.7037635969606733E-4</v>
      </c>
      <c r="CP736" s="33">
        <f t="shared" si="686"/>
        <v>2.8538810271472315E-4</v>
      </c>
      <c r="CQ736" s="33"/>
      <c r="CR736" s="33">
        <f t="shared" si="687"/>
        <v>2.7322237006166539E-4</v>
      </c>
      <c r="CS736" s="33">
        <f t="shared" si="688"/>
        <v>5.5633621627215746E-4</v>
      </c>
      <c r="CT736" s="33">
        <f t="shared" si="689"/>
        <v>6.2137603894596438E-4</v>
      </c>
      <c r="CU736" s="33">
        <f t="shared" si="690"/>
        <v>2.6627415316315961E-4</v>
      </c>
      <c r="CV736" s="33">
        <f t="shared" si="691"/>
        <v>-3.7944723001481773E-4</v>
      </c>
      <c r="CW736" s="33">
        <f t="shared" si="692"/>
        <v>6.2431944496643688E-4</v>
      </c>
      <c r="CX736" s="35">
        <f t="shared" si="693"/>
        <v>5.0663559799613012E-3</v>
      </c>
    </row>
    <row r="737" spans="1:102" x14ac:dyDescent="0.3">
      <c r="A737" s="21">
        <v>43144</v>
      </c>
      <c r="B737" s="22">
        <v>2662.94</v>
      </c>
      <c r="C737" s="23">
        <v>4660.4399999999996</v>
      </c>
      <c r="D737" s="23">
        <v>5202.2169999999996</v>
      </c>
      <c r="E737" s="23">
        <f t="shared" si="727"/>
        <v>4621.5358610053809</v>
      </c>
      <c r="F737" s="23">
        <f>VLOOKUP($A737,Data!S$7:T$800,2,0)</f>
        <v>256.649925</v>
      </c>
      <c r="G737" s="23">
        <f>VLOOKUP($A737,Data!V$7:Y$800,4,0)</f>
        <v>25.313175502620254</v>
      </c>
      <c r="H737" s="23" t="e">
        <f>VLOOKUP($A737,Data!P$7:Q$800,2,0)</f>
        <v>#N/A</v>
      </c>
      <c r="I737" s="23">
        <f>VLOOKUP($A737,Data!K$7:N$800,4,0)</f>
        <v>48.223946861254298</v>
      </c>
      <c r="J737" s="23">
        <f>VLOOKUP($A737,Data!AA$7:AB$800,2,0)</f>
        <v>469.59219999999999</v>
      </c>
      <c r="K737" s="23">
        <f>VLOOKUP($A737,Data!AD$7:AE$800,2,0)</f>
        <v>47.438200000000002</v>
      </c>
      <c r="L737" s="23">
        <f>VLOOKUP($A737,Data!AL$7:AO$800,4,0)</f>
        <v>254.29888706685685</v>
      </c>
      <c r="M737" s="23">
        <f>VLOOKUP($A737,Data!AG$7:AJ$800,4,0)</f>
        <v>25.6385110967394</v>
      </c>
      <c r="N737" s="23">
        <f>VLOOKUP($A737,Data!AQ$7:AU$800,5,0)</f>
        <v>25.792957734903705</v>
      </c>
      <c r="O737" s="24">
        <f>VLOOKUP($A737,Data!AQ$7:AW$800,7,0)</f>
        <v>25.780015331378561</v>
      </c>
      <c r="P737" s="32">
        <f t="shared" si="694"/>
        <v>2.6129518072288693E-3</v>
      </c>
      <c r="Q737" s="33">
        <f t="shared" si="681"/>
        <v>2.6526910937993975E-3</v>
      </c>
      <c r="R737" s="33">
        <f t="shared" si="682"/>
        <v>2.6688536091294957E-3</v>
      </c>
      <c r="S737" s="34">
        <f t="shared" si="695"/>
        <v>2.6604683388444018E-3</v>
      </c>
      <c r="T737" s="33">
        <f t="shared" si="696"/>
        <v>2.6597819503240139E-3</v>
      </c>
      <c r="U737" s="33">
        <f t="shared" si="728"/>
        <v>2.6592474390945142E-3</v>
      </c>
      <c r="V737" s="33" t="e">
        <f t="shared" si="729"/>
        <v>#N/A</v>
      </c>
      <c r="W737" s="33">
        <f t="shared" si="730"/>
        <v>2.5742574257427986E-3</v>
      </c>
      <c r="X737" s="33">
        <f t="shared" si="731"/>
        <v>2.6664195545405001E-3</v>
      </c>
      <c r="Y737" s="33">
        <f t="shared" si="732"/>
        <v>2.6673993912751381E-3</v>
      </c>
      <c r="Z737" s="33">
        <f t="shared" si="733"/>
        <v>2.6516537797620643E-3</v>
      </c>
      <c r="AA737" s="33">
        <f t="shared" si="734"/>
        <v>2.6025800142916999E-3</v>
      </c>
      <c r="AB737" s="33">
        <f t="shared" si="735"/>
        <v>2.6656393631805386E-3</v>
      </c>
      <c r="AC737" s="35">
        <f t="shared" si="736"/>
        <v>9.3133334726247519E-4</v>
      </c>
      <c r="AD737" s="32">
        <f t="shared" si="697"/>
        <v>7.0908565246163846E-6</v>
      </c>
      <c r="AE737" s="33">
        <f t="shared" si="698"/>
        <v>6.5563452951167278E-6</v>
      </c>
      <c r="AF737" s="33" t="e">
        <f t="shared" si="699"/>
        <v>#N/A</v>
      </c>
      <c r="AG737" s="33">
        <f t="shared" si="700"/>
        <v>-7.8433668056598904E-5</v>
      </c>
      <c r="AH737" s="33">
        <f t="shared" si="701"/>
        <v>1.3728460741102566E-5</v>
      </c>
      <c r="AI737" s="33">
        <f t="shared" si="702"/>
        <v>1.470829747574065E-5</v>
      </c>
      <c r="AJ737" s="33">
        <f t="shared" si="703"/>
        <v>-1.0373140373332035E-6</v>
      </c>
      <c r="AK737" s="33">
        <f t="shared" si="704"/>
        <v>-5.0111079507697553E-5</v>
      </c>
      <c r="AL737" s="33">
        <f t="shared" si="705"/>
        <v>1.2948269381141131E-5</v>
      </c>
      <c r="AM737" s="35">
        <f t="shared" si="706"/>
        <v>-1.7213577465369223E-3</v>
      </c>
      <c r="AN737" s="52">
        <f t="shared" si="707"/>
        <v>-9.0716588054817748E-6</v>
      </c>
      <c r="AO737" s="34">
        <f t="shared" si="708"/>
        <v>-9.6061700349814316E-6</v>
      </c>
      <c r="AP737" s="34" t="e">
        <f t="shared" si="709"/>
        <v>#N/A</v>
      </c>
      <c r="AQ737" s="34">
        <f t="shared" si="710"/>
        <v>-9.4596183386697064E-5</v>
      </c>
      <c r="AR737" s="34">
        <f t="shared" si="711"/>
        <v>-2.4340545889955933E-6</v>
      </c>
      <c r="AS737" s="34">
        <f t="shared" si="712"/>
        <v>-1.4542178543575091E-6</v>
      </c>
      <c r="AT737" s="34">
        <f t="shared" si="713"/>
        <v>-1.7199829367431363E-5</v>
      </c>
      <c r="AU737" s="34">
        <f t="shared" si="714"/>
        <v>-6.6273594837795713E-5</v>
      </c>
      <c r="AV737" s="34">
        <f t="shared" si="715"/>
        <v>-3.2142459489570285E-6</v>
      </c>
      <c r="AW737" s="53">
        <f t="shared" si="716"/>
        <v>-1.7375202618670205E-3</v>
      </c>
      <c r="AX737" s="52">
        <f t="shared" si="717"/>
        <v>-6.8638852046554177E-7</v>
      </c>
      <c r="AY737" s="34">
        <f t="shared" si="718"/>
        <v>-1.2208997499651986E-6</v>
      </c>
      <c r="AZ737" s="34" t="e">
        <f t="shared" si="719"/>
        <v>#N/A</v>
      </c>
      <c r="BA737" s="34">
        <f t="shared" si="720"/>
        <v>-8.6210913101680831E-5</v>
      </c>
      <c r="BB737" s="34">
        <f t="shared" si="721"/>
        <v>5.9512156960206397E-6</v>
      </c>
      <c r="BC737" s="34">
        <f t="shared" si="722"/>
        <v>6.931052430658724E-6</v>
      </c>
      <c r="BD737" s="34">
        <f t="shared" si="723"/>
        <v>-8.8145590824151299E-6</v>
      </c>
      <c r="BE737" s="34">
        <f t="shared" si="724"/>
        <v>-5.788832455277948E-5</v>
      </c>
      <c r="BF737" s="34">
        <f t="shared" si="725"/>
        <v>5.1710243360592045E-6</v>
      </c>
      <c r="BG737" s="53">
        <f t="shared" si="726"/>
        <v>-1.7291349915820042E-3</v>
      </c>
      <c r="BH737" s="32">
        <v>7.0908565246163846E-6</v>
      </c>
      <c r="BI737" s="33">
        <v>6.5563452951167278E-6</v>
      </c>
      <c r="BJ737" s="33"/>
      <c r="BK737" s="33">
        <v>-7.8433668056598904E-5</v>
      </c>
      <c r="BL737" s="33">
        <v>1.3728460741102566E-5</v>
      </c>
      <c r="BM737" s="33">
        <v>1.470829747574065E-5</v>
      </c>
      <c r="BN737" s="33">
        <v>-1.0373140373332035E-6</v>
      </c>
      <c r="BO737" s="33">
        <v>-5.0111079507697553E-5</v>
      </c>
      <c r="BP737" s="33">
        <v>1.2948269381141131E-5</v>
      </c>
      <c r="BQ737" s="35">
        <v>-1.7213577465369223E-3</v>
      </c>
      <c r="BR737" s="32">
        <v>-9.0716588054817748E-6</v>
      </c>
      <c r="BS737" s="33">
        <v>-9.6061700349814316E-6</v>
      </c>
      <c r="BT737" s="33"/>
      <c r="BU737" s="33">
        <v>-9.4596183386697064E-5</v>
      </c>
      <c r="BV737" s="33">
        <v>-2.4340545889955933E-6</v>
      </c>
      <c r="BW737" s="33">
        <v>-1.4542178543575091E-6</v>
      </c>
      <c r="BX737" s="33">
        <v>-1.7199829367431363E-5</v>
      </c>
      <c r="BY737" s="33">
        <v>-6.6273594837795713E-5</v>
      </c>
      <c r="BZ737" s="33">
        <v>-3.2142459489570285E-6</v>
      </c>
      <c r="CA737" s="35">
        <v>-1.7375202618670205E-3</v>
      </c>
      <c r="CB737" s="52">
        <v>-6.8638852046554177E-7</v>
      </c>
      <c r="CC737" s="34">
        <v>-1.2208997499651986E-6</v>
      </c>
      <c r="CD737" s="34"/>
      <c r="CE737" s="34">
        <v>-8.6210913101680831E-5</v>
      </c>
      <c r="CF737" s="34">
        <v>5.9512156960206397E-6</v>
      </c>
      <c r="CG737" s="34">
        <v>6.931052430658724E-6</v>
      </c>
      <c r="CH737" s="34">
        <v>-8.8145590824151299E-6</v>
      </c>
      <c r="CI737" s="34">
        <v>-5.788832455277948E-5</v>
      </c>
      <c r="CJ737" s="34">
        <v>5.1710243360592045E-6</v>
      </c>
      <c r="CK737" s="53">
        <v>-1.7291349915820042E-3</v>
      </c>
      <c r="CL737" s="33">
        <v>0</v>
      </c>
      <c r="CM737" s="33">
        <f t="shared" si="737"/>
        <v>5.9151254851519397E-4</v>
      </c>
      <c r="CN737" s="33">
        <f t="shared" si="684"/>
        <v>2.9483477521452528E-4</v>
      </c>
      <c r="CO737" s="33">
        <f t="shared" si="685"/>
        <v>2.2989443608989468E-4</v>
      </c>
      <c r="CP737" s="33">
        <f t="shared" si="686"/>
        <v>2.4504922886103842E-4</v>
      </c>
      <c r="CQ737" s="33"/>
      <c r="CR737" s="33">
        <f t="shared" si="687"/>
        <v>5.2142774980890039E-5</v>
      </c>
      <c r="CS737" s="33">
        <f t="shared" si="688"/>
        <v>4.7428038120256311E-4</v>
      </c>
      <c r="CT737" s="33">
        <f t="shared" si="689"/>
        <v>6.0766474410733906E-4</v>
      </c>
      <c r="CU737" s="33">
        <f t="shared" si="690"/>
        <v>2.3929020269286561E-4</v>
      </c>
      <c r="CV737" s="33">
        <f t="shared" si="691"/>
        <v>-3.0184999147331304E-4</v>
      </c>
      <c r="CW737" s="33">
        <f t="shared" si="692"/>
        <v>6.0734069147772018E-4</v>
      </c>
      <c r="CX737" s="35">
        <f t="shared" si="693"/>
        <v>7.1361730420638203E-4</v>
      </c>
    </row>
    <row r="738" spans="1:102" x14ac:dyDescent="0.3">
      <c r="A738" s="21">
        <v>43143</v>
      </c>
      <c r="B738" s="22">
        <v>2656</v>
      </c>
      <c r="C738" s="23">
        <v>4648.1099999999997</v>
      </c>
      <c r="D738" s="23">
        <v>5188.37</v>
      </c>
      <c r="E738" s="23">
        <f t="shared" si="727"/>
        <v>4609.2730360279393</v>
      </c>
      <c r="F738" s="23">
        <f>VLOOKUP($A738,Data!S$7:T$800,2,0)</f>
        <v>255.96910299999999</v>
      </c>
      <c r="G738" s="23">
        <f>VLOOKUP($A738,Data!V$7:Y$800,4,0)</f>
        <v>25.246040035309083</v>
      </c>
      <c r="H738" s="23" t="e">
        <f>VLOOKUP($A738,Data!P$7:Q$800,2,0)</f>
        <v>#N/A</v>
      </c>
      <c r="I738" s="23">
        <f>VLOOKUP($A738,Data!K$7:N$800,4,0)</f>
        <v>48.100124757917079</v>
      </c>
      <c r="J738" s="23">
        <f>VLOOKUP($A738,Data!AA$7:AB$800,2,0)</f>
        <v>468.34339999999997</v>
      </c>
      <c r="K738" s="23">
        <f>VLOOKUP($A738,Data!AD$7:AE$800,2,0)</f>
        <v>47.311999999999998</v>
      </c>
      <c r="L738" s="23">
        <f>VLOOKUP($A738,Data!AL$7:AO$800,4,0)</f>
        <v>253.62635777661123</v>
      </c>
      <c r="M738" s="23">
        <f>VLOOKUP($A738,Data!AG$7:AJ$800,4,0)</f>
        <v>25.57195802984462</v>
      </c>
      <c r="N738" s="23">
        <f>VLOOKUP($A738,Data!AQ$7:AU$800,5,0)</f>
        <v>25.724385799522857</v>
      </c>
      <c r="O738" s="24">
        <f>VLOOKUP($A738,Data!AQ$7:AW$800,7,0)</f>
        <v>25.756027883717433</v>
      </c>
      <c r="P738" s="32">
        <f t="shared" si="694"/>
        <v>1.3914603653299107E-2</v>
      </c>
      <c r="Q738" s="33">
        <f t="shared" si="681"/>
        <v>1.3939152002198751E-2</v>
      </c>
      <c r="R738" s="33">
        <f t="shared" si="682"/>
        <v>1.3949408939746055E-2</v>
      </c>
      <c r="S738" s="34">
        <f t="shared" si="695"/>
        <v>1.3944188146779012E-2</v>
      </c>
      <c r="T738" s="33">
        <f t="shared" si="696"/>
        <v>1.3938103007258507E-2</v>
      </c>
      <c r="U738" s="33">
        <f t="shared" si="728"/>
        <v>1.394326209025154E-2</v>
      </c>
      <c r="V738" s="33" t="e">
        <f t="shared" si="729"/>
        <v>#N/A</v>
      </c>
      <c r="W738" s="33">
        <f t="shared" si="730"/>
        <v>1.3852640032121943E-2</v>
      </c>
      <c r="X738" s="33">
        <f t="shared" si="731"/>
        <v>1.3944504293547766E-2</v>
      </c>
      <c r="Y738" s="33">
        <f t="shared" si="732"/>
        <v>1.394517512371074E-2</v>
      </c>
      <c r="Z738" s="33">
        <f t="shared" si="733"/>
        <v>1.3889677279011581E-2</v>
      </c>
      <c r="AA738" s="33">
        <f t="shared" si="734"/>
        <v>1.4011349421850783E-2</v>
      </c>
      <c r="AB738" s="33">
        <f t="shared" si="735"/>
        <v>1.397615585872436E-2</v>
      </c>
      <c r="AC738" s="35">
        <f t="shared" si="736"/>
        <v>1.6335271968715315E-2</v>
      </c>
      <c r="AD738" s="32">
        <f t="shared" si="697"/>
        <v>-1.0489949402447962E-6</v>
      </c>
      <c r="AE738" s="33">
        <f t="shared" si="698"/>
        <v>4.1100880527888961E-6</v>
      </c>
      <c r="AF738" s="33" t="e">
        <f t="shared" si="699"/>
        <v>#N/A</v>
      </c>
      <c r="AG738" s="33">
        <f t="shared" si="700"/>
        <v>-8.6511970076807998E-5</v>
      </c>
      <c r="AH738" s="33">
        <f t="shared" si="701"/>
        <v>5.352291349014493E-6</v>
      </c>
      <c r="AI738" s="33">
        <f t="shared" si="702"/>
        <v>6.0231215119888049E-6</v>
      </c>
      <c r="AJ738" s="33">
        <f t="shared" si="703"/>
        <v>-4.9474723187170611E-5</v>
      </c>
      <c r="AK738" s="33">
        <f t="shared" si="704"/>
        <v>7.2197419652031414E-5</v>
      </c>
      <c r="AL738" s="33">
        <f t="shared" si="705"/>
        <v>3.7003856525608114E-5</v>
      </c>
      <c r="AM738" s="35">
        <f t="shared" si="706"/>
        <v>2.3961199665165633E-3</v>
      </c>
      <c r="AN738" s="52">
        <f t="shared" si="707"/>
        <v>-1.1305932487548631E-5</v>
      </c>
      <c r="AO738" s="34">
        <f t="shared" si="708"/>
        <v>-6.1468494945149388E-6</v>
      </c>
      <c r="AP738" s="34" t="e">
        <f t="shared" si="709"/>
        <v>#N/A</v>
      </c>
      <c r="AQ738" s="34">
        <f t="shared" si="710"/>
        <v>-9.6768907624111833E-5</v>
      </c>
      <c r="AR738" s="34">
        <f t="shared" si="711"/>
        <v>-4.9046461982893419E-6</v>
      </c>
      <c r="AS738" s="34">
        <f t="shared" si="712"/>
        <v>-4.23381603531503E-6</v>
      </c>
      <c r="AT738" s="34">
        <f t="shared" si="713"/>
        <v>-5.9731660734474445E-5</v>
      </c>
      <c r="AU738" s="34">
        <f t="shared" si="714"/>
        <v>6.1940482104727579E-5</v>
      </c>
      <c r="AV738" s="34">
        <f t="shared" si="715"/>
        <v>2.6746918978304279E-5</v>
      </c>
      <c r="AW738" s="53">
        <f t="shared" si="716"/>
        <v>2.3858630289692595E-3</v>
      </c>
      <c r="AX738" s="52">
        <f t="shared" si="717"/>
        <v>-6.0851395204952752E-6</v>
      </c>
      <c r="AY738" s="34">
        <f t="shared" si="718"/>
        <v>-9.2605652746158285E-7</v>
      </c>
      <c r="AZ738" s="34" t="e">
        <f t="shared" si="719"/>
        <v>#N/A</v>
      </c>
      <c r="BA738" s="34">
        <f t="shared" si="720"/>
        <v>-9.1548114657058477E-5</v>
      </c>
      <c r="BB738" s="34">
        <f t="shared" si="721"/>
        <v>3.1614676876401404E-7</v>
      </c>
      <c r="BC738" s="34">
        <f t="shared" si="722"/>
        <v>9.869769317383259E-7</v>
      </c>
      <c r="BD738" s="34">
        <f t="shared" si="723"/>
        <v>-5.451086776742109E-5</v>
      </c>
      <c r="BE738" s="34">
        <f t="shared" si="724"/>
        <v>6.7161275071780935E-5</v>
      </c>
      <c r="BF738" s="34">
        <f t="shared" si="725"/>
        <v>3.1967711945357635E-5</v>
      </c>
      <c r="BG738" s="53">
        <f t="shared" si="726"/>
        <v>2.3910838219363129E-3</v>
      </c>
      <c r="BH738" s="32">
        <v>-1.0489949402447962E-6</v>
      </c>
      <c r="BI738" s="33">
        <v>4.1100880527888961E-6</v>
      </c>
      <c r="BJ738" s="33"/>
      <c r="BK738" s="33">
        <v>-8.6511970076807998E-5</v>
      </c>
      <c r="BL738" s="33">
        <v>5.352291349014493E-6</v>
      </c>
      <c r="BM738" s="33">
        <v>6.0231215119888049E-6</v>
      </c>
      <c r="BN738" s="33">
        <v>-4.9474723187170611E-5</v>
      </c>
      <c r="BO738" s="33">
        <v>7.2197419652031414E-5</v>
      </c>
      <c r="BP738" s="33">
        <v>3.7003856525608114E-5</v>
      </c>
      <c r="BQ738" s="35">
        <v>2.3961199665165633E-3</v>
      </c>
      <c r="BR738" s="32">
        <v>-1.1305932487548631E-5</v>
      </c>
      <c r="BS738" s="33">
        <v>-6.1468494945149388E-6</v>
      </c>
      <c r="BT738" s="33"/>
      <c r="BU738" s="33">
        <v>-9.6768907624111833E-5</v>
      </c>
      <c r="BV738" s="33">
        <v>-4.9046461982893419E-6</v>
      </c>
      <c r="BW738" s="33">
        <v>-4.23381603531503E-6</v>
      </c>
      <c r="BX738" s="33">
        <v>-5.9731660734474445E-5</v>
      </c>
      <c r="BY738" s="33">
        <v>6.1940482104727579E-5</v>
      </c>
      <c r="BZ738" s="33">
        <v>2.6746918978304279E-5</v>
      </c>
      <c r="CA738" s="35">
        <v>2.3858630289692595E-3</v>
      </c>
      <c r="CB738" s="52">
        <v>-6.0851395204952752E-6</v>
      </c>
      <c r="CC738" s="34">
        <v>-9.2605652746158285E-7</v>
      </c>
      <c r="CD738" s="34"/>
      <c r="CE738" s="34">
        <v>-9.1548114657058477E-5</v>
      </c>
      <c r="CF738" s="34">
        <v>3.1614676876401404E-7</v>
      </c>
      <c r="CG738" s="34">
        <v>9.869769317383259E-7</v>
      </c>
      <c r="CH738" s="34">
        <v>-5.451086776742109E-5</v>
      </c>
      <c r="CI738" s="34">
        <v>6.7161275071780935E-5</v>
      </c>
      <c r="CJ738" s="34">
        <v>3.1967711945357635E-5</v>
      </c>
      <c r="CK738" s="53">
        <v>2.3910838219363129E-3</v>
      </c>
      <c r="CL738" s="33">
        <v>0</v>
      </c>
      <c r="CM738" s="33">
        <f t="shared" si="737"/>
        <v>5.7538351887331807E-4</v>
      </c>
      <c r="CN738" s="33">
        <f t="shared" si="684"/>
        <v>2.8707587946374957E-4</v>
      </c>
      <c r="CO738" s="33">
        <f t="shared" si="685"/>
        <v>2.2282076384283478E-4</v>
      </c>
      <c r="CP738" s="33">
        <f t="shared" si="686"/>
        <v>2.3850866990327013E-4</v>
      </c>
      <c r="CQ738" s="33"/>
      <c r="CR738" s="33">
        <f t="shared" si="687"/>
        <v>1.3037913226310316E-4</v>
      </c>
      <c r="CS738" s="33">
        <f t="shared" si="688"/>
        <v>4.6058193512643619E-4</v>
      </c>
      <c r="CT738" s="33">
        <f t="shared" si="689"/>
        <v>5.9298666122731269E-4</v>
      </c>
      <c r="CU738" s="33">
        <f t="shared" si="690"/>
        <v>2.4032502096971164E-4</v>
      </c>
      <c r="CV738" s="33">
        <f t="shared" si="691"/>
        <v>-2.5188407828158343E-4</v>
      </c>
      <c r="CW738" s="33">
        <f t="shared" si="692"/>
        <v>5.9441900264811665E-4</v>
      </c>
      <c r="CX738" s="35">
        <f t="shared" si="693"/>
        <v>2.4346006322546465E-3</v>
      </c>
    </row>
    <row r="739" spans="1:102" x14ac:dyDescent="0.3">
      <c r="A739" s="21">
        <v>43140</v>
      </c>
      <c r="B739" s="22">
        <v>2619.5500000000002</v>
      </c>
      <c r="C739" s="23">
        <v>4584.21</v>
      </c>
      <c r="D739" s="23">
        <v>5116.991</v>
      </c>
      <c r="E739" s="23">
        <f t="shared" si="727"/>
        <v>4545.8843690918211</v>
      </c>
      <c r="F739" s="23">
        <f>VLOOKUP($A739,Data!S$7:T$800,2,0)</f>
        <v>252.450423</v>
      </c>
      <c r="G739" s="23">
        <f>VLOOKUP($A739,Data!V$7:Y$800,4,0)</f>
        <v>24.898868584879381</v>
      </c>
      <c r="H739" s="23" t="e">
        <f>VLOOKUP($A739,Data!P$7:Q$800,2,0)</f>
        <v>#N/A</v>
      </c>
      <c r="I739" s="23">
        <f>VLOOKUP($A739,Data!K$7:N$800,4,0)</f>
        <v>47.442915132511878</v>
      </c>
      <c r="J739" s="23">
        <f>VLOOKUP($A739,Data!AA$7:AB$800,2,0)</f>
        <v>461.9024</v>
      </c>
      <c r="K739" s="23">
        <f>VLOOKUP($A739,Data!AD$7:AE$800,2,0)</f>
        <v>46.661299999999997</v>
      </c>
      <c r="L739" s="23">
        <f>VLOOKUP($A739,Data!AL$7:AO$800,4,0)</f>
        <v>250.15182959281276</v>
      </c>
      <c r="M739" s="23">
        <f>VLOOKUP($A739,Data!AG$7:AJ$800,4,0)</f>
        <v>25.218611255608472</v>
      </c>
      <c r="N739" s="23">
        <f>VLOOKUP($A739,Data!AQ$7:AU$800,5,0)</f>
        <v>25.369813334256545</v>
      </c>
      <c r="O739" s="24">
        <f>VLOOKUP($A739,Data!AQ$7:AW$800,7,0)</f>
        <v>25.342058466421356</v>
      </c>
      <c r="P739" s="32">
        <f t="shared" si="694"/>
        <v>1.4936071290197583E-2</v>
      </c>
      <c r="Q739" s="33">
        <f t="shared" si="681"/>
        <v>1.5164768487044178E-2</v>
      </c>
      <c r="R739" s="33">
        <f t="shared" si="682"/>
        <v>1.5264912783689688E-2</v>
      </c>
      <c r="S739" s="34">
        <f t="shared" si="695"/>
        <v>1.5215586559665872E-2</v>
      </c>
      <c r="T739" s="33">
        <f t="shared" si="696"/>
        <v>1.5192934992855678E-2</v>
      </c>
      <c r="U739" s="33">
        <f t="shared" si="728"/>
        <v>1.5192831357468295E-2</v>
      </c>
      <c r="V739" s="33" t="e">
        <f t="shared" si="729"/>
        <v>#N/A</v>
      </c>
      <c r="W739" s="33">
        <f t="shared" si="730"/>
        <v>1.5080497248828095E-2</v>
      </c>
      <c r="X739" s="33">
        <f t="shared" si="731"/>
        <v>1.52615950008681E-2</v>
      </c>
      <c r="Y739" s="33">
        <f t="shared" si="732"/>
        <v>1.5177194177143916E-2</v>
      </c>
      <c r="Z739" s="33">
        <f t="shared" si="733"/>
        <v>1.5163451471966294E-2</v>
      </c>
      <c r="AA739" s="33">
        <f t="shared" si="734"/>
        <v>1.5141015466212382E-2</v>
      </c>
      <c r="AB739" s="33">
        <f t="shared" si="735"/>
        <v>1.5180329512602064E-2</v>
      </c>
      <c r="AC739" s="35">
        <f t="shared" si="736"/>
        <v>1.4881118660201365E-2</v>
      </c>
      <c r="AD739" s="32">
        <f t="shared" si="697"/>
        <v>2.8166505811499931E-5</v>
      </c>
      <c r="AE739" s="33">
        <f t="shared" si="698"/>
        <v>2.8062870424117037E-5</v>
      </c>
      <c r="AF739" s="33" t="e">
        <f t="shared" si="699"/>
        <v>#N/A</v>
      </c>
      <c r="AG739" s="33">
        <f t="shared" si="700"/>
        <v>-8.4271238216082622E-5</v>
      </c>
      <c r="AH739" s="33">
        <f t="shared" si="701"/>
        <v>9.6826513823922156E-5</v>
      </c>
      <c r="AI739" s="33">
        <f t="shared" si="702"/>
        <v>1.2425690099737707E-5</v>
      </c>
      <c r="AJ739" s="33">
        <f t="shared" si="703"/>
        <v>-1.317015077884065E-6</v>
      </c>
      <c r="AK739" s="33">
        <f t="shared" si="704"/>
        <v>-2.3753020831795979E-5</v>
      </c>
      <c r="AL739" s="33">
        <f t="shared" si="705"/>
        <v>1.556102555788641E-5</v>
      </c>
      <c r="AM739" s="35">
        <f t="shared" si="706"/>
        <v>-2.8364982684281337E-4</v>
      </c>
      <c r="AN739" s="52">
        <f t="shared" si="707"/>
        <v>-7.1977790834010236E-5</v>
      </c>
      <c r="AO739" s="34">
        <f t="shared" si="708"/>
        <v>-7.208142622139313E-5</v>
      </c>
      <c r="AP739" s="34" t="e">
        <f t="shared" si="709"/>
        <v>#N/A</v>
      </c>
      <c r="AQ739" s="34">
        <f t="shared" si="710"/>
        <v>-1.8441553486159279E-4</v>
      </c>
      <c r="AR739" s="34">
        <f t="shared" si="711"/>
        <v>-3.3177828215880112E-6</v>
      </c>
      <c r="AS739" s="34">
        <f t="shared" si="712"/>
        <v>-8.771860654577246E-5</v>
      </c>
      <c r="AT739" s="34">
        <f t="shared" si="713"/>
        <v>-1.0146131172339423E-4</v>
      </c>
      <c r="AU739" s="34">
        <f t="shared" si="714"/>
        <v>-1.2389731747730615E-4</v>
      </c>
      <c r="AV739" s="34">
        <f t="shared" si="715"/>
        <v>-8.4583271087623757E-5</v>
      </c>
      <c r="AW739" s="53">
        <f t="shared" si="716"/>
        <v>-3.8379412348832354E-4</v>
      </c>
      <c r="AX739" s="52">
        <f t="shared" si="717"/>
        <v>-2.2651566810250046E-5</v>
      </c>
      <c r="AY739" s="34">
        <f t="shared" si="718"/>
        <v>-2.275520219763294E-5</v>
      </c>
      <c r="AZ739" s="34" t="e">
        <f t="shared" si="719"/>
        <v>#N/A</v>
      </c>
      <c r="BA739" s="34">
        <f t="shared" si="720"/>
        <v>-1.350893108378326E-4</v>
      </c>
      <c r="BB739" s="34">
        <f t="shared" si="721"/>
        <v>4.6008441202172179E-5</v>
      </c>
      <c r="BC739" s="34">
        <f t="shared" si="722"/>
        <v>-3.8392382522012269E-5</v>
      </c>
      <c r="BD739" s="34">
        <f t="shared" si="723"/>
        <v>-5.2135087699634042E-5</v>
      </c>
      <c r="BE739" s="34">
        <f t="shared" si="724"/>
        <v>-7.4571093453545956E-5</v>
      </c>
      <c r="BF739" s="34">
        <f t="shared" si="725"/>
        <v>-3.5257047063863567E-5</v>
      </c>
      <c r="BG739" s="53">
        <f t="shared" si="726"/>
        <v>-3.3446789946456335E-4</v>
      </c>
      <c r="BH739" s="32">
        <v>2.8166505811499931E-5</v>
      </c>
      <c r="BI739" s="33">
        <v>2.8062870424117037E-5</v>
      </c>
      <c r="BJ739" s="33"/>
      <c r="BK739" s="33">
        <v>-8.4271238216082622E-5</v>
      </c>
      <c r="BL739" s="33">
        <v>9.6826513823922156E-5</v>
      </c>
      <c r="BM739" s="33">
        <v>1.2425690099737707E-5</v>
      </c>
      <c r="BN739" s="33">
        <v>-1.317015077884065E-6</v>
      </c>
      <c r="BO739" s="33">
        <v>-2.3753020831795979E-5</v>
      </c>
      <c r="BP739" s="33">
        <v>1.556102555788641E-5</v>
      </c>
      <c r="BQ739" s="35">
        <v>-2.8364982684281337E-4</v>
      </c>
      <c r="BR739" s="32">
        <v>-7.1977790834010236E-5</v>
      </c>
      <c r="BS739" s="33">
        <v>-7.208142622139313E-5</v>
      </c>
      <c r="BT739" s="33"/>
      <c r="BU739" s="33">
        <v>-1.8441553486159279E-4</v>
      </c>
      <c r="BV739" s="33">
        <v>-3.3177828215880112E-6</v>
      </c>
      <c r="BW739" s="33">
        <v>-8.771860654577246E-5</v>
      </c>
      <c r="BX739" s="33">
        <v>-1.0146131172339423E-4</v>
      </c>
      <c r="BY739" s="33">
        <v>-1.2389731747730615E-4</v>
      </c>
      <c r="BZ739" s="33">
        <v>-8.4583271087623757E-5</v>
      </c>
      <c r="CA739" s="35">
        <v>-3.8379412348832354E-4</v>
      </c>
      <c r="CB739" s="52">
        <v>-2.2651566810250046E-5</v>
      </c>
      <c r="CC739" s="34">
        <v>-2.275520219763294E-5</v>
      </c>
      <c r="CD739" s="34"/>
      <c r="CE739" s="34">
        <v>-1.350893108378326E-4</v>
      </c>
      <c r="CF739" s="34">
        <v>4.6008441202172179E-5</v>
      </c>
      <c r="CG739" s="34">
        <v>-3.8392382522012269E-5</v>
      </c>
      <c r="CH739" s="34">
        <v>-5.2135087699634042E-5</v>
      </c>
      <c r="CI739" s="34">
        <v>-7.4571093453545956E-5</v>
      </c>
      <c r="CJ739" s="34">
        <v>-3.5257047063863567E-5</v>
      </c>
      <c r="CK739" s="53">
        <v>-3.3446789946456335E-4</v>
      </c>
      <c r="CL739" s="33">
        <v>0</v>
      </c>
      <c r="CM739" s="33">
        <f t="shared" si="737"/>
        <v>5.652618706633028E-4</v>
      </c>
      <c r="CN739" s="33">
        <f t="shared" si="684"/>
        <v>2.8210756819491145E-4</v>
      </c>
      <c r="CO739" s="33">
        <f t="shared" si="685"/>
        <v>2.2385556929593875E-4</v>
      </c>
      <c r="CP739" s="33">
        <f t="shared" si="686"/>
        <v>2.344541350018936E-4</v>
      </c>
      <c r="CQ739" s="33"/>
      <c r="CR739" s="33">
        <f t="shared" si="687"/>
        <v>2.157201828418831E-4</v>
      </c>
      <c r="CS739" s="33">
        <f t="shared" si="688"/>
        <v>4.5530082112543724E-4</v>
      </c>
      <c r="CT739" s="33">
        <f t="shared" si="689"/>
        <v>5.8704285549637802E-4</v>
      </c>
      <c r="CU739" s="33">
        <f t="shared" si="690"/>
        <v>2.8913369740646289E-4</v>
      </c>
      <c r="CV739" s="33">
        <f t="shared" si="691"/>
        <v>-3.2306595835873697E-4</v>
      </c>
      <c r="CW739" s="33">
        <f t="shared" si="692"/>
        <v>5.5790349672912853E-4</v>
      </c>
      <c r="CX739" s="35">
        <f t="shared" si="693"/>
        <v>7.1252996932225088E-5</v>
      </c>
    </row>
    <row r="740" spans="1:102" x14ac:dyDescent="0.3">
      <c r="A740" s="21">
        <v>43139</v>
      </c>
      <c r="B740" s="22">
        <v>2581</v>
      </c>
      <c r="C740" s="23">
        <v>4515.7299999999996</v>
      </c>
      <c r="D740" s="23">
        <v>5040.0550000000003</v>
      </c>
      <c r="E740" s="23">
        <f t="shared" si="727"/>
        <v>4477.7527347632504</v>
      </c>
      <c r="F740" s="23">
        <f>VLOOKUP($A740,Data!S$7:T$800,2,0)</f>
        <v>248.67236</v>
      </c>
      <c r="G740" s="23">
        <f>VLOOKUP($A740,Data!V$7:Y$800,4,0)</f>
        <v>24.526245473567599</v>
      </c>
      <c r="H740" s="23" t="e">
        <f>VLOOKUP($A740,Data!P$7:Q$800,2,0)</f>
        <v>#N/A</v>
      </c>
      <c r="I740" s="23">
        <f>VLOOKUP($A740,Data!K$7:N$800,4,0)</f>
        <v>46.738081621207748</v>
      </c>
      <c r="J740" s="23">
        <f>VLOOKUP($A740,Data!AA$7:AB$800,2,0)</f>
        <v>454.959</v>
      </c>
      <c r="K740" s="23">
        <f>VLOOKUP($A740,Data!AD$7:AE$800,2,0)</f>
        <v>45.963700000000003</v>
      </c>
      <c r="L740" s="23">
        <f>VLOOKUP($A740,Data!AL$7:AO$800,4,0)</f>
        <v>246.41532280353249</v>
      </c>
      <c r="M740" s="23">
        <f>VLOOKUP($A740,Data!AG$7:AJ$800,4,0)</f>
        <v>24.842471017710388</v>
      </c>
      <c r="N740" s="23">
        <f>VLOOKUP($A740,Data!AQ$7:AU$800,5,0)</f>
        <v>24.990450067562715</v>
      </c>
      <c r="O740" s="24">
        <f>VLOOKUP($A740,Data!AQ$7:AW$800,7,0)</f>
        <v>24.97046994023966</v>
      </c>
      <c r="P740" s="32">
        <f t="shared" si="694"/>
        <v>-3.7536451302551344E-2</v>
      </c>
      <c r="Q740" s="33">
        <f t="shared" si="681"/>
        <v>-3.7434853506986387E-2</v>
      </c>
      <c r="R740" s="33">
        <f t="shared" si="682"/>
        <v>-3.7393235851362894E-2</v>
      </c>
      <c r="S740" s="34">
        <f t="shared" si="695"/>
        <v>-3.7414718169041163E-2</v>
      </c>
      <c r="T740" s="33">
        <f t="shared" si="696"/>
        <v>-3.7383673060986999E-2</v>
      </c>
      <c r="U740" s="33">
        <f t="shared" si="728"/>
        <v>-3.7386796880339968E-2</v>
      </c>
      <c r="V740" s="33" t="e">
        <f t="shared" si="729"/>
        <v>#N/A</v>
      </c>
      <c r="W740" s="33">
        <f t="shared" si="730"/>
        <v>-3.72768295075534E-2</v>
      </c>
      <c r="X740" s="33">
        <f t="shared" si="731"/>
        <v>-3.7397005421318519E-2</v>
      </c>
      <c r="Y740" s="33">
        <f t="shared" si="732"/>
        <v>-3.7377168659054383E-2</v>
      </c>
      <c r="Z740" s="33">
        <f t="shared" si="733"/>
        <v>-3.7335087633080355E-2</v>
      </c>
      <c r="AA740" s="33">
        <f t="shared" si="734"/>
        <v>-3.7364300062236677E-2</v>
      </c>
      <c r="AB740" s="33">
        <f t="shared" si="735"/>
        <v>-3.7423677628592777E-2</v>
      </c>
      <c r="AC740" s="35">
        <f t="shared" si="736"/>
        <v>-3.5077195165747477E-2</v>
      </c>
      <c r="AD740" s="32">
        <f t="shared" si="697"/>
        <v>5.1180445999388091E-5</v>
      </c>
      <c r="AE740" s="33">
        <f t="shared" si="698"/>
        <v>4.8056626646419964E-5</v>
      </c>
      <c r="AF740" s="33" t="e">
        <f t="shared" si="699"/>
        <v>#N/A</v>
      </c>
      <c r="AG740" s="33">
        <f t="shared" si="700"/>
        <v>1.5802399943298795E-4</v>
      </c>
      <c r="AH740" s="33">
        <f t="shared" si="701"/>
        <v>3.7848085667868681E-5</v>
      </c>
      <c r="AI740" s="33">
        <f t="shared" si="702"/>
        <v>5.7684847932004679E-5</v>
      </c>
      <c r="AJ740" s="33">
        <f t="shared" si="703"/>
        <v>9.9765873906032532E-5</v>
      </c>
      <c r="AK740" s="33">
        <f t="shared" si="704"/>
        <v>7.0553444749710259E-5</v>
      </c>
      <c r="AL740" s="33">
        <f t="shared" si="705"/>
        <v>1.1175878393610006E-5</v>
      </c>
      <c r="AM740" s="35">
        <f t="shared" si="706"/>
        <v>2.3576583412389107E-3</v>
      </c>
      <c r="AN740" s="52">
        <f t="shared" si="707"/>
        <v>9.5627903758943589E-6</v>
      </c>
      <c r="AO740" s="34">
        <f t="shared" si="708"/>
        <v>6.438971022926232E-6</v>
      </c>
      <c r="AP740" s="34" t="e">
        <f t="shared" si="709"/>
        <v>#N/A</v>
      </c>
      <c r="AQ740" s="34">
        <f t="shared" si="710"/>
        <v>1.1640634380949422E-4</v>
      </c>
      <c r="AR740" s="34">
        <f t="shared" si="711"/>
        <v>-3.7695699556250517E-6</v>
      </c>
      <c r="AS740" s="34">
        <f t="shared" si="712"/>
        <v>1.6067192308510947E-5</v>
      </c>
      <c r="AT740" s="34">
        <f t="shared" si="713"/>
        <v>5.8148218282538799E-5</v>
      </c>
      <c r="AU740" s="34">
        <f t="shared" si="714"/>
        <v>2.8935789126216527E-5</v>
      </c>
      <c r="AV740" s="34">
        <f t="shared" si="715"/>
        <v>-3.0441777229883726E-5</v>
      </c>
      <c r="AW740" s="53">
        <f t="shared" si="716"/>
        <v>2.316040685615417E-3</v>
      </c>
      <c r="AX740" s="52">
        <f t="shared" si="717"/>
        <v>3.1045108054073012E-5</v>
      </c>
      <c r="AY740" s="34">
        <f t="shared" si="718"/>
        <v>2.7921288701104885E-5</v>
      </c>
      <c r="AZ740" s="34" t="e">
        <f t="shared" si="719"/>
        <v>#N/A</v>
      </c>
      <c r="BA740" s="34">
        <f t="shared" si="720"/>
        <v>1.3788866148767287E-4</v>
      </c>
      <c r="BB740" s="34">
        <f t="shared" si="721"/>
        <v>1.7712747722553601E-5</v>
      </c>
      <c r="BC740" s="34">
        <f t="shared" si="722"/>
        <v>3.75495099866896E-5</v>
      </c>
      <c r="BD740" s="34">
        <f t="shared" si="723"/>
        <v>7.9630535960717452E-5</v>
      </c>
      <c r="BE740" s="34">
        <f t="shared" si="724"/>
        <v>5.041810680439518E-5</v>
      </c>
      <c r="BF740" s="34">
        <f t="shared" si="725"/>
        <v>-8.9594595517050735E-6</v>
      </c>
      <c r="BG740" s="53">
        <f t="shared" si="726"/>
        <v>2.3375230032935956E-3</v>
      </c>
      <c r="BH740" s="32">
        <v>5.1180445999388091E-5</v>
      </c>
      <c r="BI740" s="33">
        <v>4.8056626646419964E-5</v>
      </c>
      <c r="BJ740" s="33"/>
      <c r="BK740" s="33">
        <v>1.5802399943298795E-4</v>
      </c>
      <c r="BL740" s="33">
        <v>3.7848085667868681E-5</v>
      </c>
      <c r="BM740" s="33">
        <v>5.7684847932004679E-5</v>
      </c>
      <c r="BN740" s="33">
        <v>9.9765873906032532E-5</v>
      </c>
      <c r="BO740" s="33">
        <v>7.0553444749710259E-5</v>
      </c>
      <c r="BP740" s="33">
        <v>1.1175878393610006E-5</v>
      </c>
      <c r="BQ740" s="35">
        <v>2.3576583412389107E-3</v>
      </c>
      <c r="BR740" s="32">
        <v>9.5627903758943589E-6</v>
      </c>
      <c r="BS740" s="33">
        <v>6.438971022926232E-6</v>
      </c>
      <c r="BT740" s="33"/>
      <c r="BU740" s="33">
        <v>1.1640634380949422E-4</v>
      </c>
      <c r="BV740" s="33">
        <v>-3.7695699556250517E-6</v>
      </c>
      <c r="BW740" s="33">
        <v>1.6067192308510947E-5</v>
      </c>
      <c r="BX740" s="33">
        <v>5.8148218282538799E-5</v>
      </c>
      <c r="BY740" s="33">
        <v>2.8935789126216527E-5</v>
      </c>
      <c r="BZ740" s="33">
        <v>-3.0441777229883726E-5</v>
      </c>
      <c r="CA740" s="35">
        <v>2.316040685615417E-3</v>
      </c>
      <c r="CB740" s="52">
        <v>3.1045108054073012E-5</v>
      </c>
      <c r="CC740" s="34">
        <v>2.7921288701104885E-5</v>
      </c>
      <c r="CD740" s="34"/>
      <c r="CE740" s="34">
        <v>1.3788866148767287E-4</v>
      </c>
      <c r="CF740" s="34">
        <v>1.7712747722553601E-5</v>
      </c>
      <c r="CG740" s="34">
        <v>3.75495099866896E-5</v>
      </c>
      <c r="CH740" s="34">
        <v>7.9630535960717452E-5</v>
      </c>
      <c r="CI740" s="34">
        <v>5.041810680439518E-5</v>
      </c>
      <c r="CJ740" s="34">
        <v>-8.9594595517050735E-6</v>
      </c>
      <c r="CK740" s="53">
        <v>2.3375230032935956E-3</v>
      </c>
      <c r="CL740" s="33">
        <v>0</v>
      </c>
      <c r="CM740" s="33">
        <f t="shared" si="737"/>
        <v>4.665675268162861E-4</v>
      </c>
      <c r="CN740" s="33">
        <f t="shared" si="684"/>
        <v>2.3203701228791118E-4</v>
      </c>
      <c r="CO740" s="33">
        <f t="shared" si="685"/>
        <v>1.9610438026607113E-4</v>
      </c>
      <c r="CP740" s="33">
        <f t="shared" si="686"/>
        <v>2.0680475745193938E-4</v>
      </c>
      <c r="CQ740" s="33"/>
      <c r="CR740" s="33">
        <f t="shared" si="687"/>
        <v>2.9875735817075366E-4</v>
      </c>
      <c r="CS740" s="33">
        <f t="shared" si="688"/>
        <v>3.5988639838735459E-4</v>
      </c>
      <c r="CT740" s="33">
        <f t="shared" si="689"/>
        <v>5.7479574771690523E-4</v>
      </c>
      <c r="CU740" s="33">
        <f t="shared" si="690"/>
        <v>2.9043141539419892E-4</v>
      </c>
      <c r="CV740" s="33">
        <f t="shared" si="691"/>
        <v>-2.9967477754966332E-4</v>
      </c>
      <c r="CW740" s="33">
        <f t="shared" si="692"/>
        <v>5.4256660863583051E-4</v>
      </c>
      <c r="CX740" s="35">
        <f t="shared" si="693"/>
        <v>3.5076360416241847E-4</v>
      </c>
    </row>
    <row r="741" spans="1:102" x14ac:dyDescent="0.3">
      <c r="A741" s="21">
        <v>43138</v>
      </c>
      <c r="B741" s="22">
        <v>2681.66</v>
      </c>
      <c r="C741" s="23">
        <v>4691.3500000000004</v>
      </c>
      <c r="D741" s="23">
        <v>5235.84</v>
      </c>
      <c r="E741" s="23">
        <f t="shared" si="727"/>
        <v>4651.7984632447306</v>
      </c>
      <c r="F741" s="23">
        <f>VLOOKUP($A741,Data!S$7:T$800,2,0)</f>
        <v>258.32967200000002</v>
      </c>
      <c r="G741" s="23">
        <f>VLOOKUP($A741,Data!V$7:Y$800,4,0)</f>
        <v>25.478816822875846</v>
      </c>
      <c r="H741" s="23" t="e">
        <f>VLOOKUP($A741,Data!P$7:Q$800,2,0)</f>
        <v>#N/A</v>
      </c>
      <c r="I741" s="23">
        <f>VLOOKUP($A741,Data!K$7:N$800,4,0)</f>
        <v>48.547789285367003</v>
      </c>
      <c r="J741" s="23">
        <f>VLOOKUP($A741,Data!AA$7:AB$800,2,0)</f>
        <v>472.63409999999999</v>
      </c>
      <c r="K741" s="23">
        <f>VLOOKUP($A741,Data!AD$7:AE$800,2,0)</f>
        <v>47.748399999999997</v>
      </c>
      <c r="L741" s="23">
        <f>VLOOKUP($A741,Data!AL$7:AO$800,4,0)</f>
        <v>255.97206217651288</v>
      </c>
      <c r="M741" s="23">
        <f>VLOOKUP($A741,Data!AG$7:AJ$800,4,0)</f>
        <v>25.806721088067388</v>
      </c>
      <c r="N741" s="23">
        <f>VLOOKUP($A741,Data!AQ$7:AU$800,5,0)</f>
        <v>25.962045280727594</v>
      </c>
      <c r="O741" s="24">
        <f>VLOOKUP($A741,Data!AQ$7:AW$800,7,0)</f>
        <v>25.878204779841333</v>
      </c>
      <c r="P741" s="32">
        <f t="shared" si="694"/>
        <v>-5.0015954644285765E-3</v>
      </c>
      <c r="Q741" s="33">
        <f t="shared" si="681"/>
        <v>-4.9842518850016226E-3</v>
      </c>
      <c r="R741" s="33">
        <f t="shared" si="682"/>
        <v>-4.9747083675327763E-3</v>
      </c>
      <c r="S741" s="34">
        <f t="shared" si="695"/>
        <v>-4.978741432067146E-3</v>
      </c>
      <c r="T741" s="33">
        <f t="shared" si="696"/>
        <v>-4.996305332013562E-3</v>
      </c>
      <c r="U741" s="33">
        <f t="shared" si="728"/>
        <v>-4.991046195641613E-3</v>
      </c>
      <c r="V741" s="33" t="e">
        <f t="shared" si="729"/>
        <v>#N/A</v>
      </c>
      <c r="W741" s="33">
        <f t="shared" si="730"/>
        <v>-4.8809058961343244E-3</v>
      </c>
      <c r="X741" s="33">
        <f t="shared" si="731"/>
        <v>-4.9783283663032973E-3</v>
      </c>
      <c r="Y741" s="33">
        <f t="shared" si="732"/>
        <v>-4.9701064248784954E-3</v>
      </c>
      <c r="Z741" s="33">
        <f t="shared" si="733"/>
        <v>-4.9619058697487617E-3</v>
      </c>
      <c r="AA741" s="33">
        <f t="shared" si="734"/>
        <v>-5.1202764430204883E-3</v>
      </c>
      <c r="AB741" s="33">
        <f t="shared" si="735"/>
        <v>-4.9684018527993423E-3</v>
      </c>
      <c r="AC741" s="35">
        <f t="shared" si="736"/>
        <v>-1.1289322686962922E-2</v>
      </c>
      <c r="AD741" s="32">
        <f t="shared" si="697"/>
        <v>-1.2053447011939333E-5</v>
      </c>
      <c r="AE741" s="33">
        <f t="shared" si="698"/>
        <v>-6.7943106399903641E-6</v>
      </c>
      <c r="AF741" s="33" t="e">
        <f t="shared" si="699"/>
        <v>#N/A</v>
      </c>
      <c r="AG741" s="33">
        <f t="shared" si="700"/>
        <v>1.0334598886729829E-4</v>
      </c>
      <c r="AH741" s="33">
        <f t="shared" si="701"/>
        <v>5.923518698325303E-6</v>
      </c>
      <c r="AI741" s="33">
        <f t="shared" si="702"/>
        <v>1.4145460123127229E-5</v>
      </c>
      <c r="AJ741" s="33">
        <f t="shared" si="703"/>
        <v>2.2346015252860951E-5</v>
      </c>
      <c r="AK741" s="33">
        <f t="shared" si="704"/>
        <v>-1.360245580188657E-4</v>
      </c>
      <c r="AL741" s="33">
        <f t="shared" si="705"/>
        <v>1.5850032202280318E-5</v>
      </c>
      <c r="AM741" s="35">
        <f t="shared" si="706"/>
        <v>-6.3050708019612989E-3</v>
      </c>
      <c r="AN741" s="52">
        <f t="shared" si="707"/>
        <v>-2.159696448078563E-5</v>
      </c>
      <c r="AO741" s="34">
        <f t="shared" si="708"/>
        <v>-1.6337828108836661E-5</v>
      </c>
      <c r="AP741" s="34" t="e">
        <f t="shared" si="709"/>
        <v>#N/A</v>
      </c>
      <c r="AQ741" s="34">
        <f t="shared" si="710"/>
        <v>9.3802471398451992E-5</v>
      </c>
      <c r="AR741" s="34">
        <f t="shared" si="711"/>
        <v>-3.6199987705209935E-6</v>
      </c>
      <c r="AS741" s="34">
        <f t="shared" si="712"/>
        <v>4.6019426542809327E-6</v>
      </c>
      <c r="AT741" s="34">
        <f t="shared" si="713"/>
        <v>1.2802497784014655E-5</v>
      </c>
      <c r="AU741" s="34">
        <f t="shared" si="714"/>
        <v>-1.45568075487712E-4</v>
      </c>
      <c r="AV741" s="34">
        <f t="shared" si="715"/>
        <v>6.306514733434021E-6</v>
      </c>
      <c r="AW741" s="53">
        <f t="shared" si="716"/>
        <v>-6.3146143194301452E-3</v>
      </c>
      <c r="AX741" s="52">
        <f t="shared" si="717"/>
        <v>-1.7563899946559935E-5</v>
      </c>
      <c r="AY741" s="34">
        <f t="shared" si="718"/>
        <v>-1.2304763574610966E-5</v>
      </c>
      <c r="AZ741" s="34" t="e">
        <f t="shared" si="719"/>
        <v>#N/A</v>
      </c>
      <c r="BA741" s="34">
        <f t="shared" si="720"/>
        <v>9.7835535932677686E-5</v>
      </c>
      <c r="BB741" s="34">
        <f t="shared" si="721"/>
        <v>4.1306576370470083E-7</v>
      </c>
      <c r="BC741" s="34">
        <f t="shared" si="722"/>
        <v>8.6350071885066271E-6</v>
      </c>
      <c r="BD741" s="34">
        <f t="shared" si="723"/>
        <v>1.6835562318240349E-5</v>
      </c>
      <c r="BE741" s="34">
        <f t="shared" si="724"/>
        <v>-1.4153501095348631E-4</v>
      </c>
      <c r="BF741" s="34">
        <f t="shared" si="725"/>
        <v>1.0339579267659715E-5</v>
      </c>
      <c r="BG741" s="53">
        <f t="shared" si="726"/>
        <v>-6.3105812548959195E-3</v>
      </c>
      <c r="BH741" s="32">
        <v>-1.2053447011939333E-5</v>
      </c>
      <c r="BI741" s="33">
        <v>-6.7943106399903641E-6</v>
      </c>
      <c r="BJ741" s="33"/>
      <c r="BK741" s="33">
        <v>1.0334598886729829E-4</v>
      </c>
      <c r="BL741" s="33">
        <v>5.923518698325303E-6</v>
      </c>
      <c r="BM741" s="33">
        <v>1.4145460123127229E-5</v>
      </c>
      <c r="BN741" s="33">
        <v>2.2346015252860951E-5</v>
      </c>
      <c r="BO741" s="33">
        <v>-1.360245580188657E-4</v>
      </c>
      <c r="BP741" s="33">
        <v>1.5850032202280318E-5</v>
      </c>
      <c r="BQ741" s="35">
        <v>-6.3050708019612989E-3</v>
      </c>
      <c r="BR741" s="32">
        <v>-2.159696448078563E-5</v>
      </c>
      <c r="BS741" s="33">
        <v>-1.6337828108836661E-5</v>
      </c>
      <c r="BT741" s="33"/>
      <c r="BU741" s="33">
        <v>9.3802471398451992E-5</v>
      </c>
      <c r="BV741" s="33">
        <v>-3.6199987705209935E-6</v>
      </c>
      <c r="BW741" s="33">
        <v>4.6019426542809327E-6</v>
      </c>
      <c r="BX741" s="33">
        <v>1.2802497784014655E-5</v>
      </c>
      <c r="BY741" s="33">
        <v>-1.45568075487712E-4</v>
      </c>
      <c r="BZ741" s="33">
        <v>6.306514733434021E-6</v>
      </c>
      <c r="CA741" s="35">
        <v>-6.3146143194301452E-3</v>
      </c>
      <c r="CB741" s="52">
        <v>-1.7563899946559935E-5</v>
      </c>
      <c r="CC741" s="34">
        <v>-1.2304763574610966E-5</v>
      </c>
      <c r="CD741" s="34"/>
      <c r="CE741" s="34">
        <v>9.7835535932677686E-5</v>
      </c>
      <c r="CF741" s="34">
        <v>4.1306576370470083E-7</v>
      </c>
      <c r="CG741" s="34">
        <v>8.6350071885066271E-6</v>
      </c>
      <c r="CH741" s="34">
        <v>1.6835562318240349E-5</v>
      </c>
      <c r="CI741" s="34">
        <v>-1.4153501095348631E-4</v>
      </c>
      <c r="CJ741" s="34">
        <v>1.0339579267659715E-5</v>
      </c>
      <c r="CK741" s="53">
        <v>-6.3105812548959195E-3</v>
      </c>
      <c r="CL741" s="33">
        <v>0</v>
      </c>
      <c r="CM741" s="33">
        <f t="shared" si="737"/>
        <v>4.2331302807308013E-4</v>
      </c>
      <c r="CN741" s="33">
        <f t="shared" si="684"/>
        <v>2.1111418033825657E-4</v>
      </c>
      <c r="CO741" s="33">
        <f t="shared" si="685"/>
        <v>1.4292589027320446E-4</v>
      </c>
      <c r="CP741" s="33">
        <f t="shared" si="686"/>
        <v>1.5687134200570441E-4</v>
      </c>
      <c r="CQ741" s="33"/>
      <c r="CR741" s="33">
        <f t="shared" si="687"/>
        <v>1.3456559971869453E-4</v>
      </c>
      <c r="CS741" s="33">
        <f t="shared" si="688"/>
        <v>3.205537691597371E-4</v>
      </c>
      <c r="CT741" s="33">
        <f t="shared" si="689"/>
        <v>5.1483664114049255E-4</v>
      </c>
      <c r="CU741" s="33">
        <f t="shared" si="690"/>
        <v>1.8676621708046959E-4</v>
      </c>
      <c r="CV741" s="33">
        <f t="shared" si="691"/>
        <v>-3.7294476085314443E-4</v>
      </c>
      <c r="CW741" s="33">
        <f t="shared" si="692"/>
        <v>5.309499276597851E-4</v>
      </c>
      <c r="CX741" s="35">
        <f t="shared" si="693"/>
        <v>-2.0934581617241266E-3</v>
      </c>
    </row>
    <row r="742" spans="1:102" x14ac:dyDescent="0.3">
      <c r="A742" s="21">
        <v>43137</v>
      </c>
      <c r="B742" s="22">
        <v>2695.14</v>
      </c>
      <c r="C742" s="23">
        <v>4714.8500000000004</v>
      </c>
      <c r="D742" s="23">
        <v>5262.0169999999998</v>
      </c>
      <c r="E742" s="23">
        <f t="shared" si="727"/>
        <v>4675.0744501074787</v>
      </c>
      <c r="F742" s="23">
        <f>VLOOKUP($A742,Data!S$7:T$800,2,0)</f>
        <v>259.626847</v>
      </c>
      <c r="G742" s="23">
        <f>VLOOKUP($A742,Data!V$7:Y$800,4,0)</f>
        <v>25.606620649451528</v>
      </c>
      <c r="H742" s="23" t="e">
        <f>VLOOKUP($A742,Data!P$7:Q$800,2,0)</f>
        <v>#N/A</v>
      </c>
      <c r="I742" s="23">
        <f>VLOOKUP($A742,Data!K$7:N$800,4,0)</f>
        <v>48.785908714861641</v>
      </c>
      <c r="J742" s="23">
        <f>VLOOKUP($A742,Data!AA$7:AB$800,2,0)</f>
        <v>474.99880000000002</v>
      </c>
      <c r="K742" s="23">
        <f>VLOOKUP($A742,Data!AD$7:AE$800,2,0)</f>
        <v>47.986899999999999</v>
      </c>
      <c r="L742" s="23">
        <f>VLOOKUP($A742,Data!AL$7:AO$800,4,0)</f>
        <v>257.24850504367316</v>
      </c>
      <c r="M742" s="23">
        <f>VLOOKUP($A742,Data!AG$7:AJ$800,4,0)</f>
        <v>25.939538697000458</v>
      </c>
      <c r="N742" s="23">
        <f>VLOOKUP($A742,Data!AQ$7:AU$800,5,0)</f>
        <v>26.091679228147367</v>
      </c>
      <c r="O742" s="24">
        <f>VLOOKUP($A742,Data!AQ$7:AW$800,7,0)</f>
        <v>26.173687989462259</v>
      </c>
      <c r="P742" s="32">
        <f t="shared" si="694"/>
        <v>1.7440938639606607E-2</v>
      </c>
      <c r="Q742" s="33">
        <f t="shared" si="681"/>
        <v>1.751739438200306E-2</v>
      </c>
      <c r="R742" s="33">
        <f t="shared" si="682"/>
        <v>1.7549874672758925E-2</v>
      </c>
      <c r="S742" s="34">
        <f t="shared" si="695"/>
        <v>1.7533534267786078E-2</v>
      </c>
      <c r="T742" s="33">
        <f t="shared" si="696"/>
        <v>1.7585300996807884E-2</v>
      </c>
      <c r="U742" s="33">
        <f t="shared" si="728"/>
        <v>1.7574321976365326E-2</v>
      </c>
      <c r="V742" s="33" t="e">
        <f t="shared" si="729"/>
        <v>#N/A</v>
      </c>
      <c r="W742" s="33">
        <f t="shared" si="730"/>
        <v>1.7481128327373696E-2</v>
      </c>
      <c r="X742" s="33">
        <f t="shared" si="731"/>
        <v>1.7547708112596316E-2</v>
      </c>
      <c r="Y742" s="33">
        <f t="shared" si="732"/>
        <v>1.7531769440692457E-2</v>
      </c>
      <c r="Z742" s="33">
        <f t="shared" si="733"/>
        <v>1.7545473290508484E-2</v>
      </c>
      <c r="AA742" s="33">
        <f t="shared" si="734"/>
        <v>1.7612170054783327E-2</v>
      </c>
      <c r="AB742" s="33">
        <f t="shared" si="735"/>
        <v>1.7528607511762662E-2</v>
      </c>
      <c r="AC742" s="35">
        <f t="shared" si="736"/>
        <v>2.4372313623350461E-2</v>
      </c>
      <c r="AD742" s="32">
        <f t="shared" si="697"/>
        <v>6.7906614804824628E-5</v>
      </c>
      <c r="AE742" s="33">
        <f t="shared" si="698"/>
        <v>5.6927594362266021E-5</v>
      </c>
      <c r="AF742" s="33" t="e">
        <f t="shared" si="699"/>
        <v>#N/A</v>
      </c>
      <c r="AG742" s="33">
        <f t="shared" si="700"/>
        <v>-3.6266054629363609E-5</v>
      </c>
      <c r="AH742" s="33">
        <f t="shared" si="701"/>
        <v>3.0313730593256594E-5</v>
      </c>
      <c r="AI742" s="33">
        <f t="shared" si="702"/>
        <v>1.4375058689397591E-5</v>
      </c>
      <c r="AJ742" s="33">
        <f t="shared" si="703"/>
        <v>2.8078908505424494E-5</v>
      </c>
      <c r="AK742" s="33">
        <f t="shared" si="704"/>
        <v>9.4775672780267328E-5</v>
      </c>
      <c r="AL742" s="33">
        <f t="shared" si="705"/>
        <v>1.121312975960187E-5</v>
      </c>
      <c r="AM742" s="35">
        <f t="shared" si="706"/>
        <v>6.8549192413474014E-3</v>
      </c>
      <c r="AN742" s="52">
        <f t="shared" si="707"/>
        <v>3.5426324048959401E-5</v>
      </c>
      <c r="AO742" s="34">
        <f t="shared" si="708"/>
        <v>2.4447303606400794E-5</v>
      </c>
      <c r="AP742" s="34" t="e">
        <f t="shared" si="709"/>
        <v>#N/A</v>
      </c>
      <c r="AQ742" s="34">
        <f t="shared" si="710"/>
        <v>-6.8746345385228835E-5</v>
      </c>
      <c r="AR742" s="34">
        <f t="shared" si="711"/>
        <v>-2.1665601626086328E-6</v>
      </c>
      <c r="AS742" s="34">
        <f t="shared" si="712"/>
        <v>-1.8105232066467636E-5</v>
      </c>
      <c r="AT742" s="34">
        <f t="shared" si="713"/>
        <v>-4.4013822504407329E-6</v>
      </c>
      <c r="AU742" s="34">
        <f t="shared" si="714"/>
        <v>6.2295382024402102E-5</v>
      </c>
      <c r="AV742" s="34">
        <f t="shared" si="715"/>
        <v>-2.1267160996263357E-5</v>
      </c>
      <c r="AW742" s="53">
        <f t="shared" si="716"/>
        <v>6.8224389505915362E-3</v>
      </c>
      <c r="AX742" s="52">
        <f t="shared" si="717"/>
        <v>5.1766729021851532E-5</v>
      </c>
      <c r="AY742" s="34">
        <f t="shared" si="718"/>
        <v>4.0787708579292925E-5</v>
      </c>
      <c r="AZ742" s="34" t="e">
        <f t="shared" si="719"/>
        <v>#N/A</v>
      </c>
      <c r="BA742" s="34">
        <f t="shared" si="720"/>
        <v>-5.2405940412336705E-5</v>
      </c>
      <c r="BB742" s="34">
        <f t="shared" si="721"/>
        <v>1.4173844810283498E-5</v>
      </c>
      <c r="BC742" s="34">
        <f t="shared" si="722"/>
        <v>-1.764827093575505E-6</v>
      </c>
      <c r="BD742" s="34">
        <f t="shared" si="723"/>
        <v>1.1939022722451398E-5</v>
      </c>
      <c r="BE742" s="34">
        <f t="shared" si="724"/>
        <v>7.8635786997294232E-5</v>
      </c>
      <c r="BF742" s="34">
        <f t="shared" si="725"/>
        <v>-4.926756023371226E-6</v>
      </c>
      <c r="BG742" s="53">
        <f t="shared" si="726"/>
        <v>6.8387793555644283E-3</v>
      </c>
      <c r="BH742" s="32">
        <v>6.7906614804824628E-5</v>
      </c>
      <c r="BI742" s="33">
        <v>5.6927594362266021E-5</v>
      </c>
      <c r="BJ742" s="33"/>
      <c r="BK742" s="33">
        <v>-3.6266054629363609E-5</v>
      </c>
      <c r="BL742" s="33">
        <v>3.0313730593256594E-5</v>
      </c>
      <c r="BM742" s="33">
        <v>1.4375058689397591E-5</v>
      </c>
      <c r="BN742" s="33">
        <v>2.8078908505424494E-5</v>
      </c>
      <c r="BO742" s="33">
        <v>9.4775672780267328E-5</v>
      </c>
      <c r="BP742" s="33">
        <v>1.121312975960187E-5</v>
      </c>
      <c r="BQ742" s="35">
        <v>6.8549192413474014E-3</v>
      </c>
      <c r="BR742" s="32">
        <v>3.5426324048959401E-5</v>
      </c>
      <c r="BS742" s="33">
        <v>2.4447303606400794E-5</v>
      </c>
      <c r="BT742" s="33"/>
      <c r="BU742" s="33">
        <v>-6.8746345385228835E-5</v>
      </c>
      <c r="BV742" s="33">
        <v>-2.1665601626086328E-6</v>
      </c>
      <c r="BW742" s="33">
        <v>-1.8105232066467636E-5</v>
      </c>
      <c r="BX742" s="33">
        <v>-4.4013822504407329E-6</v>
      </c>
      <c r="BY742" s="33">
        <v>6.2295382024402102E-5</v>
      </c>
      <c r="BZ742" s="33">
        <v>-2.1267160996263357E-5</v>
      </c>
      <c r="CA742" s="35">
        <v>6.8224389505915362E-3</v>
      </c>
      <c r="CB742" s="52">
        <v>5.1766729021851532E-5</v>
      </c>
      <c r="CC742" s="34">
        <v>4.0787708579292925E-5</v>
      </c>
      <c r="CD742" s="34"/>
      <c r="CE742" s="34">
        <v>-5.2405940412336705E-5</v>
      </c>
      <c r="CF742" s="34">
        <v>1.4173844810283498E-5</v>
      </c>
      <c r="CG742" s="34">
        <v>-1.764827093575505E-6</v>
      </c>
      <c r="CH742" s="34">
        <v>1.1939022722451398E-5</v>
      </c>
      <c r="CI742" s="34">
        <v>7.8635786997294232E-5</v>
      </c>
      <c r="CJ742" s="34">
        <v>-4.926756023371226E-6</v>
      </c>
      <c r="CK742" s="53">
        <v>6.8387793555644283E-3</v>
      </c>
      <c r="CL742" s="33">
        <v>0</v>
      </c>
      <c r="CM742" s="33">
        <f t="shared" si="737"/>
        <v>4.1371773693388292E-4</v>
      </c>
      <c r="CN742" s="33">
        <f t="shared" si="684"/>
        <v>2.0557498585183076E-4</v>
      </c>
      <c r="CO742" s="33">
        <f t="shared" si="685"/>
        <v>1.5504159378898485E-4</v>
      </c>
      <c r="CP742" s="33">
        <f t="shared" si="686"/>
        <v>1.6370080464178649E-4</v>
      </c>
      <c r="CQ742" s="33"/>
      <c r="CR742" s="33">
        <f t="shared" si="687"/>
        <v>3.0698739666989994E-5</v>
      </c>
      <c r="CS742" s="33">
        <f t="shared" si="688"/>
        <v>3.1459870539252144E-4</v>
      </c>
      <c r="CT742" s="33">
        <f t="shared" si="689"/>
        <v>5.0061320643202123E-4</v>
      </c>
      <c r="CU742" s="33">
        <f t="shared" si="690"/>
        <v>1.6430457579708069E-4</v>
      </c>
      <c r="CV742" s="33">
        <f t="shared" si="691"/>
        <v>-2.3627112568602726E-4</v>
      </c>
      <c r="CW742" s="33">
        <f t="shared" si="692"/>
        <v>5.1501229532191495E-4</v>
      </c>
      <c r="CX742" s="35">
        <f t="shared" si="693"/>
        <v>4.270255252527555E-3</v>
      </c>
    </row>
    <row r="743" spans="1:102" x14ac:dyDescent="0.3">
      <c r="A743" s="21">
        <v>43136</v>
      </c>
      <c r="B743" s="22">
        <v>2648.94</v>
      </c>
      <c r="C743" s="23">
        <v>4633.68</v>
      </c>
      <c r="D743" s="23">
        <v>5171.2619999999997</v>
      </c>
      <c r="E743" s="23">
        <f t="shared" si="727"/>
        <v>4594.5163404090144</v>
      </c>
      <c r="F743" s="23">
        <f>VLOOKUP($A743,Data!S$7:T$800,2,0)</f>
        <v>255.140131</v>
      </c>
      <c r="G743" s="23">
        <f>VLOOKUP($A743,Data!V$7:Y$800,4,0)</f>
        <v>25.164373841232091</v>
      </c>
      <c r="H743" s="23" t="e">
        <f>VLOOKUP($A743,Data!P$7:Q$800,2,0)</f>
        <v>#N/A</v>
      </c>
      <c r="I743" s="23">
        <f>VLOOKUP($A743,Data!K$7:N$800,4,0)</f>
        <v>47.947728323040515</v>
      </c>
      <c r="J743" s="23">
        <f>VLOOKUP($A743,Data!AA$7:AB$800,2,0)</f>
        <v>466.80739999999997</v>
      </c>
      <c r="K743" s="23">
        <f>VLOOKUP($A743,Data!AD$7:AE$800,2,0)</f>
        <v>47.1601</v>
      </c>
      <c r="L743" s="23">
        <f>VLOOKUP($A743,Data!AL$7:AO$800,4,0)</f>
        <v>252.81278507562965</v>
      </c>
      <c r="M743" s="23">
        <f>VLOOKUP($A743,Data!AG$7:AJ$800,4,0)</f>
        <v>25.490594020317186</v>
      </c>
      <c r="N743" s="23">
        <f>VLOOKUP($A743,Data!AQ$7:AU$800,5,0)</f>
        <v>25.642207045118138</v>
      </c>
      <c r="O743" s="24">
        <f>VLOOKUP($A743,Data!AQ$7:AW$800,7,0)</f>
        <v>25.550952169804557</v>
      </c>
      <c r="P743" s="32">
        <f t="shared" si="694"/>
        <v>-4.0979244278871785E-2</v>
      </c>
      <c r="Q743" s="33">
        <f t="shared" si="681"/>
        <v>-4.0975565333653319E-2</v>
      </c>
      <c r="R743" s="33">
        <f t="shared" si="682"/>
        <v>-4.0976118529420402E-2</v>
      </c>
      <c r="S743" s="34">
        <f t="shared" si="695"/>
        <v>-4.0976587391838112E-2</v>
      </c>
      <c r="T743" s="33">
        <f t="shared" si="696"/>
        <v>-4.1022412111096695E-2</v>
      </c>
      <c r="U743" s="33">
        <f t="shared" si="728"/>
        <v>-4.1007797467912721E-2</v>
      </c>
      <c r="V743" s="33" t="e">
        <f t="shared" si="729"/>
        <v>#N/A</v>
      </c>
      <c r="W743" s="33">
        <f t="shared" si="730"/>
        <v>-4.0960182891979335E-2</v>
      </c>
      <c r="X743" s="33">
        <f t="shared" si="731"/>
        <v>-4.0982160044556237E-2</v>
      </c>
      <c r="Y743" s="33">
        <f t="shared" si="732"/>
        <v>-4.0966271205053029E-2</v>
      </c>
      <c r="Z743" s="33">
        <f t="shared" si="733"/>
        <v>-4.0947750720693454E-2</v>
      </c>
      <c r="AA743" s="33">
        <f t="shared" si="734"/>
        <v>-4.1012522659102046E-2</v>
      </c>
      <c r="AB743" s="33">
        <f t="shared" si="735"/>
        <v>-4.0937643948899094E-2</v>
      </c>
      <c r="AC743" s="35">
        <f t="shared" si="736"/>
        <v>-4.6206629893611018E-2</v>
      </c>
      <c r="AD743" s="32">
        <f t="shared" si="697"/>
        <v>-4.684677744337673E-5</v>
      </c>
      <c r="AE743" s="33">
        <f t="shared" si="698"/>
        <v>-3.2232134259402301E-5</v>
      </c>
      <c r="AF743" s="33" t="e">
        <f t="shared" si="699"/>
        <v>#N/A</v>
      </c>
      <c r="AG743" s="33">
        <f t="shared" si="700"/>
        <v>1.5382441673983394E-5</v>
      </c>
      <c r="AH743" s="33">
        <f t="shared" si="701"/>
        <v>-6.5947109029185214E-6</v>
      </c>
      <c r="AI743" s="33">
        <f t="shared" si="702"/>
        <v>9.294128600290108E-6</v>
      </c>
      <c r="AJ743" s="33">
        <f t="shared" si="703"/>
        <v>2.7814612959864427E-5</v>
      </c>
      <c r="AK743" s="33">
        <f t="shared" si="704"/>
        <v>-3.6957325448727651E-5</v>
      </c>
      <c r="AL743" s="33">
        <f t="shared" si="705"/>
        <v>3.7921384754224796E-5</v>
      </c>
      <c r="AM743" s="35">
        <f t="shared" si="706"/>
        <v>-5.2310645599576988E-3</v>
      </c>
      <c r="AN743" s="52">
        <f t="shared" si="707"/>
        <v>-4.6293581676293272E-5</v>
      </c>
      <c r="AO743" s="34">
        <f t="shared" si="708"/>
        <v>-3.1678938492318842E-5</v>
      </c>
      <c r="AP743" s="34" t="e">
        <f t="shared" si="709"/>
        <v>#N/A</v>
      </c>
      <c r="AQ743" s="34">
        <f t="shared" si="710"/>
        <v>1.5935637441066852E-5</v>
      </c>
      <c r="AR743" s="34">
        <f t="shared" si="711"/>
        <v>-6.0415151358350627E-6</v>
      </c>
      <c r="AS743" s="34">
        <f t="shared" si="712"/>
        <v>9.8473243673735666E-6</v>
      </c>
      <c r="AT743" s="34">
        <f t="shared" si="713"/>
        <v>2.8367808726947885E-5</v>
      </c>
      <c r="AU743" s="34">
        <f t="shared" si="714"/>
        <v>-3.6404129681644193E-5</v>
      </c>
      <c r="AV743" s="34">
        <f t="shared" si="715"/>
        <v>3.8474580521308255E-5</v>
      </c>
      <c r="AW743" s="53">
        <f t="shared" si="716"/>
        <v>-5.2305113641906154E-3</v>
      </c>
      <c r="AX743" s="52">
        <f t="shared" si="717"/>
        <v>-4.5824719258735769E-5</v>
      </c>
      <c r="AY743" s="34">
        <f t="shared" si="718"/>
        <v>-3.1210076074761339E-5</v>
      </c>
      <c r="AZ743" s="34" t="e">
        <f t="shared" si="719"/>
        <v>#N/A</v>
      </c>
      <c r="BA743" s="34">
        <f t="shared" si="720"/>
        <v>1.6404499858624355E-5</v>
      </c>
      <c r="BB743" s="34">
        <f t="shared" si="721"/>
        <v>-5.5726527182775598E-6</v>
      </c>
      <c r="BC743" s="34">
        <f t="shared" si="722"/>
        <v>1.031618678493107E-5</v>
      </c>
      <c r="BD743" s="34">
        <f t="shared" si="723"/>
        <v>2.8836671144505388E-5</v>
      </c>
      <c r="BE743" s="34">
        <f t="shared" si="724"/>
        <v>-3.593526726408669E-5</v>
      </c>
      <c r="BF743" s="34">
        <f t="shared" si="725"/>
        <v>3.8943442938865758E-5</v>
      </c>
      <c r="BG743" s="53">
        <f t="shared" si="726"/>
        <v>-5.2300425017730579E-3</v>
      </c>
      <c r="BH743" s="32">
        <v>-4.684677744337673E-5</v>
      </c>
      <c r="BI743" s="33">
        <v>-3.2232134259402301E-5</v>
      </c>
      <c r="BJ743" s="33"/>
      <c r="BK743" s="33">
        <v>1.5382441673983394E-5</v>
      </c>
      <c r="BL743" s="33">
        <v>-6.5947109029185214E-6</v>
      </c>
      <c r="BM743" s="33">
        <v>9.294128600290108E-6</v>
      </c>
      <c r="BN743" s="33">
        <v>2.7814612959864427E-5</v>
      </c>
      <c r="BO743" s="33">
        <v>-3.6957325448727651E-5</v>
      </c>
      <c r="BP743" s="33">
        <v>3.7921384754224796E-5</v>
      </c>
      <c r="BQ743" s="35">
        <v>-5.2310645599576988E-3</v>
      </c>
      <c r="BR743" s="32">
        <v>-4.6293581676293272E-5</v>
      </c>
      <c r="BS743" s="33">
        <v>-3.1678938492318842E-5</v>
      </c>
      <c r="BT743" s="33"/>
      <c r="BU743" s="33">
        <v>1.5935637441066852E-5</v>
      </c>
      <c r="BV743" s="33">
        <v>-6.0415151358350627E-6</v>
      </c>
      <c r="BW743" s="33">
        <v>9.8473243673735666E-6</v>
      </c>
      <c r="BX743" s="33">
        <v>2.8367808726947885E-5</v>
      </c>
      <c r="BY743" s="33">
        <v>-3.6404129681644193E-5</v>
      </c>
      <c r="BZ743" s="33">
        <v>3.8474580521308255E-5</v>
      </c>
      <c r="CA743" s="35">
        <v>-5.2305113641906154E-3</v>
      </c>
      <c r="CB743" s="52">
        <v>-4.5824719258735769E-5</v>
      </c>
      <c r="CC743" s="34">
        <v>-3.1210076074761339E-5</v>
      </c>
      <c r="CD743" s="34"/>
      <c r="CE743" s="34">
        <v>1.6404499858624355E-5</v>
      </c>
      <c r="CF743" s="34">
        <v>-5.5726527182775598E-6</v>
      </c>
      <c r="CG743" s="34">
        <v>1.031618678493107E-5</v>
      </c>
      <c r="CH743" s="34">
        <v>2.8836671144505388E-5</v>
      </c>
      <c r="CI743" s="34">
        <v>-3.593526726408669E-5</v>
      </c>
      <c r="CJ743" s="34">
        <v>3.8943442938865758E-5</v>
      </c>
      <c r="CK743" s="53">
        <v>-5.2300425017730579E-3</v>
      </c>
      <c r="CL743" s="33">
        <v>0</v>
      </c>
      <c r="CM743" s="33">
        <f t="shared" si="737"/>
        <v>3.8178443397041129E-4</v>
      </c>
      <c r="CN743" s="33">
        <f t="shared" si="684"/>
        <v>1.8970995222278297E-4</v>
      </c>
      <c r="CO743" s="33">
        <f t="shared" si="685"/>
        <v>8.8298154110599825E-5</v>
      </c>
      <c r="CP743" s="33">
        <f t="shared" si="686"/>
        <v>1.0774723719664259E-4</v>
      </c>
      <c r="CQ743" s="33"/>
      <c r="CR743" s="33">
        <f t="shared" si="687"/>
        <v>6.6342809067032604E-5</v>
      </c>
      <c r="CS743" s="33">
        <f t="shared" si="688"/>
        <v>2.847983657994213E-4</v>
      </c>
      <c r="CT743" s="33">
        <f t="shared" si="689"/>
        <v>4.8647875337071156E-4</v>
      </c>
      <c r="CU743" s="33">
        <f t="shared" si="690"/>
        <v>1.3670529622133998E-4</v>
      </c>
      <c r="CV743" s="33">
        <f t="shared" si="691"/>
        <v>-3.2938447752461908E-4</v>
      </c>
      <c r="CW743" s="33">
        <f t="shared" si="692"/>
        <v>5.0398665478823546E-4</v>
      </c>
      <c r="CX743" s="35">
        <f t="shared" si="693"/>
        <v>-2.4501445520054288E-3</v>
      </c>
    </row>
    <row r="744" spans="1:102" x14ac:dyDescent="0.3">
      <c r="A744" s="21">
        <v>43133</v>
      </c>
      <c r="B744" s="22">
        <v>2762.13</v>
      </c>
      <c r="C744" s="23">
        <v>4831.66</v>
      </c>
      <c r="D744" s="23">
        <v>5392.2139999999999</v>
      </c>
      <c r="E744" s="23">
        <f t="shared" si="727"/>
        <v>4790.8281278699533</v>
      </c>
      <c r="F744" s="23">
        <f>VLOOKUP($A744,Data!S$7:T$800,2,0)</f>
        <v>266.05432100000002</v>
      </c>
      <c r="G744" s="23">
        <f>VLOOKUP($A744,Data!V$7:Y$800,4,0)</f>
        <v>26.240436340138132</v>
      </c>
      <c r="H744" s="23" t="e">
        <f>VLOOKUP($A744,Data!P$7:Q$800,2,0)</f>
        <v>#N/A</v>
      </c>
      <c r="I744" s="23">
        <f>VLOOKUP($A744,Data!K$7:N$800,4,0)</f>
        <v>49.995555416694408</v>
      </c>
      <c r="J744" s="23">
        <f>VLOOKUP($A744,Data!AA$7:AB$800,2,0)</f>
        <v>486.75569999999999</v>
      </c>
      <c r="K744" s="23">
        <f>VLOOKUP($A744,Data!AD$7:AE$800,2,0)</f>
        <v>49.174599999999998</v>
      </c>
      <c r="L744" s="23">
        <f>VLOOKUP($A744,Data!AL$7:AO$800,4,0)</f>
        <v>263.6068944790124</v>
      </c>
      <c r="M744" s="23">
        <f>VLOOKUP($A744,Data!AG$7:AJ$800,4,0)</f>
        <v>26.580737103051728</v>
      </c>
      <c r="N744" s="23">
        <f>VLOOKUP($A744,Data!AQ$7:AU$800,5,0)</f>
        <v>26.736746451710243</v>
      </c>
      <c r="O744" s="24">
        <f>VLOOKUP($A744,Data!AQ$7:AW$800,7,0)</f>
        <v>26.788770996546692</v>
      </c>
      <c r="P744" s="32">
        <f t="shared" si="694"/>
        <v>-2.1208513171602883E-2</v>
      </c>
      <c r="Q744" s="33">
        <f t="shared" si="681"/>
        <v>-2.1164353450982887E-2</v>
      </c>
      <c r="R744" s="33">
        <f t="shared" si="682"/>
        <v>-2.1145823878591985E-2</v>
      </c>
      <c r="S744" s="34">
        <f t="shared" si="695"/>
        <v>-2.1155227272543618E-2</v>
      </c>
      <c r="T744" s="33">
        <f t="shared" si="696"/>
        <v>-2.1163711965207388E-2</v>
      </c>
      <c r="U744" s="33">
        <f t="shared" si="728"/>
        <v>-2.1159334164958188E-2</v>
      </c>
      <c r="V744" s="33" t="e">
        <f t="shared" si="729"/>
        <v>#N/A</v>
      </c>
      <c r="W744" s="33">
        <f t="shared" si="730"/>
        <v>-2.1074226035061483E-2</v>
      </c>
      <c r="X744" s="33">
        <f t="shared" si="731"/>
        <v>-2.1149754993686543E-2</v>
      </c>
      <c r="Y744" s="33">
        <f t="shared" si="732"/>
        <v>-2.1145811146786486E-2</v>
      </c>
      <c r="Z744" s="33">
        <f t="shared" si="733"/>
        <v>-2.1134139734242163E-2</v>
      </c>
      <c r="AA744" s="33">
        <f t="shared" si="734"/>
        <v>-2.1182178778863969E-2</v>
      </c>
      <c r="AB744" s="33">
        <f t="shared" si="735"/>
        <v>-2.1151907172282991E-2</v>
      </c>
      <c r="AC744" s="35">
        <f t="shared" si="736"/>
        <v>-2.194523177255514E-2</v>
      </c>
      <c r="AD744" s="32">
        <f t="shared" si="697"/>
        <v>6.4148577549882901E-7</v>
      </c>
      <c r="AE744" s="33">
        <f t="shared" si="698"/>
        <v>5.0192860246989213E-6</v>
      </c>
      <c r="AF744" s="33" t="e">
        <f t="shared" si="699"/>
        <v>#N/A</v>
      </c>
      <c r="AG744" s="33">
        <f t="shared" si="700"/>
        <v>9.0127415921403831E-5</v>
      </c>
      <c r="AH744" s="33">
        <f t="shared" si="701"/>
        <v>1.4598457296344236E-5</v>
      </c>
      <c r="AI744" s="33">
        <f t="shared" si="702"/>
        <v>1.8542304196400572E-5</v>
      </c>
      <c r="AJ744" s="33">
        <f t="shared" si="703"/>
        <v>3.0213716740723484E-5</v>
      </c>
      <c r="AK744" s="33">
        <f t="shared" si="704"/>
        <v>-1.7825327881082487E-5</v>
      </c>
      <c r="AL744" s="33">
        <f t="shared" si="705"/>
        <v>1.2446278699895785E-5</v>
      </c>
      <c r="AM744" s="35">
        <f t="shared" si="706"/>
        <v>-7.8087832157225368E-4</v>
      </c>
      <c r="AN744" s="52">
        <f t="shared" si="707"/>
        <v>-1.7888086615402976E-5</v>
      </c>
      <c r="AO744" s="34">
        <f t="shared" si="708"/>
        <v>-1.3510286366202884E-5</v>
      </c>
      <c r="AP744" s="34" t="e">
        <f t="shared" si="709"/>
        <v>#N/A</v>
      </c>
      <c r="AQ744" s="34">
        <f t="shared" si="710"/>
        <v>7.1597843530502026E-5</v>
      </c>
      <c r="AR744" s="34">
        <f t="shared" si="711"/>
        <v>-3.931115094557569E-6</v>
      </c>
      <c r="AS744" s="34">
        <f t="shared" si="712"/>
        <v>1.2731805498766846E-8</v>
      </c>
      <c r="AT744" s="34">
        <f t="shared" si="713"/>
        <v>1.1684144349821679E-5</v>
      </c>
      <c r="AU744" s="34">
        <f t="shared" si="714"/>
        <v>-3.6354900271984292E-5</v>
      </c>
      <c r="AV744" s="34">
        <f t="shared" si="715"/>
        <v>-6.0832936910060198E-6</v>
      </c>
      <c r="AW744" s="53">
        <f t="shared" si="716"/>
        <v>-7.9940789396315548E-4</v>
      </c>
      <c r="AX744" s="52">
        <f t="shared" si="717"/>
        <v>-8.4846926637904829E-6</v>
      </c>
      <c r="AY744" s="34">
        <f t="shared" si="718"/>
        <v>-4.1068924145903907E-6</v>
      </c>
      <c r="AZ744" s="34" t="e">
        <f t="shared" si="719"/>
        <v>#N/A</v>
      </c>
      <c r="BA744" s="34">
        <f t="shared" si="720"/>
        <v>8.1001237482114519E-5</v>
      </c>
      <c r="BB744" s="34">
        <f t="shared" si="721"/>
        <v>5.4722788570549241E-6</v>
      </c>
      <c r="BC744" s="34">
        <f t="shared" si="722"/>
        <v>9.41612575711126E-6</v>
      </c>
      <c r="BD744" s="34">
        <f t="shared" si="723"/>
        <v>2.1087538301434172E-5</v>
      </c>
      <c r="BE744" s="34">
        <f t="shared" si="724"/>
        <v>-2.6951506320371799E-5</v>
      </c>
      <c r="BF744" s="34">
        <f t="shared" si="725"/>
        <v>3.3201002606064733E-6</v>
      </c>
      <c r="BG744" s="53">
        <f t="shared" si="726"/>
        <v>-7.9000450001154299E-4</v>
      </c>
      <c r="BH744" s="32">
        <v>6.4148577549882901E-7</v>
      </c>
      <c r="BI744" s="33">
        <v>5.0192860246989213E-6</v>
      </c>
      <c r="BJ744" s="33"/>
      <c r="BK744" s="33">
        <v>9.0127415921403831E-5</v>
      </c>
      <c r="BL744" s="33">
        <v>1.4598457296344236E-5</v>
      </c>
      <c r="BM744" s="33">
        <v>1.8542304196400572E-5</v>
      </c>
      <c r="BN744" s="33">
        <v>3.0213716740723484E-5</v>
      </c>
      <c r="BO744" s="33">
        <v>-1.7825327881082487E-5</v>
      </c>
      <c r="BP744" s="33">
        <v>1.2446278699895785E-5</v>
      </c>
      <c r="BQ744" s="35">
        <v>-7.8087832157225368E-4</v>
      </c>
      <c r="BR744" s="32">
        <v>-1.7888086615402976E-5</v>
      </c>
      <c r="BS744" s="33">
        <v>-1.3510286366202884E-5</v>
      </c>
      <c r="BT744" s="33"/>
      <c r="BU744" s="33">
        <v>7.1597843530502026E-5</v>
      </c>
      <c r="BV744" s="33">
        <v>-3.931115094557569E-6</v>
      </c>
      <c r="BW744" s="33">
        <v>1.2731805498766846E-8</v>
      </c>
      <c r="BX744" s="33">
        <v>1.1684144349821679E-5</v>
      </c>
      <c r="BY744" s="33">
        <v>-3.6354900271984292E-5</v>
      </c>
      <c r="BZ744" s="33">
        <v>-6.0832936910060198E-6</v>
      </c>
      <c r="CA744" s="35">
        <v>-7.9940789396315548E-4</v>
      </c>
      <c r="CB744" s="52">
        <v>-8.4846926637904829E-6</v>
      </c>
      <c r="CC744" s="34">
        <v>-4.1068924145903907E-6</v>
      </c>
      <c r="CD744" s="34"/>
      <c r="CE744" s="34">
        <v>8.1001237482114519E-5</v>
      </c>
      <c r="CF744" s="34">
        <v>5.4722788570549241E-6</v>
      </c>
      <c r="CG744" s="34">
        <v>9.41612575711126E-6</v>
      </c>
      <c r="CH744" s="34">
        <v>2.1087538301434172E-5</v>
      </c>
      <c r="CI744" s="34">
        <v>-2.6951506320371799E-5</v>
      </c>
      <c r="CJ744" s="34">
        <v>3.3201002606064733E-6</v>
      </c>
      <c r="CK744" s="53">
        <v>-7.9000450001154299E-4</v>
      </c>
      <c r="CL744" s="33">
        <v>0</v>
      </c>
      <c r="CM744" s="33">
        <f t="shared" si="737"/>
        <v>3.8236148630388378E-4</v>
      </c>
      <c r="CN744" s="33">
        <f t="shared" si="684"/>
        <v>1.907758824866157E-4</v>
      </c>
      <c r="CO744" s="33">
        <f t="shared" si="685"/>
        <v>1.3715322071394809E-4</v>
      </c>
      <c r="CP744" s="33">
        <f t="shared" si="686"/>
        <v>1.4136128233444012E-4</v>
      </c>
      <c r="CQ744" s="33"/>
      <c r="CR744" s="33">
        <f t="shared" si="687"/>
        <v>5.0302325748319276E-5</v>
      </c>
      <c r="CS744" s="33">
        <f t="shared" si="688"/>
        <v>2.9167685000586197E-4</v>
      </c>
      <c r="CT744" s="33">
        <f t="shared" si="689"/>
        <v>4.7678290043329241E-4</v>
      </c>
      <c r="CU744" s="33">
        <f t="shared" si="690"/>
        <v>1.0769914417307902E-4</v>
      </c>
      <c r="CV744" s="33">
        <f t="shared" si="691"/>
        <v>-2.9085931097938555E-4</v>
      </c>
      <c r="CW744" s="33">
        <f t="shared" si="692"/>
        <v>4.6442666540214006E-4</v>
      </c>
      <c r="CX744" s="35">
        <f t="shared" si="693"/>
        <v>3.0209017554803097E-3</v>
      </c>
    </row>
    <row r="745" spans="1:102" x14ac:dyDescent="0.3">
      <c r="A745" s="21">
        <v>43132</v>
      </c>
      <c r="B745" s="22">
        <v>2821.98</v>
      </c>
      <c r="C745" s="23">
        <v>4936.13</v>
      </c>
      <c r="D745" s="23">
        <v>5508.7</v>
      </c>
      <c r="E745" s="23">
        <f t="shared" si="727"/>
        <v>4894.3696297430015</v>
      </c>
      <c r="F745" s="23">
        <f>VLOOKUP($A745,Data!S$7:T$800,2,0)</f>
        <v>271.80676099999999</v>
      </c>
      <c r="G745" s="23">
        <f>VLOOKUP($A745,Data!V$7:Y$800,4,0)</f>
        <v>26.807668761649381</v>
      </c>
      <c r="H745" s="23" t="e">
        <f>VLOOKUP($A745,Data!P$7:Q$800,2,0)</f>
        <v>#N/A</v>
      </c>
      <c r="I745" s="23">
        <f>VLOOKUP($A745,Data!K$7:N$800,4,0)</f>
        <v>51.071855238010173</v>
      </c>
      <c r="J745" s="23">
        <f>VLOOKUP($A745,Data!AA$7:AB$800,2,0)</f>
        <v>497.27289999999999</v>
      </c>
      <c r="K745" s="23">
        <f>VLOOKUP($A745,Data!AD$7:AE$800,2,0)</f>
        <v>50.236899999999999</v>
      </c>
      <c r="L745" s="23">
        <f>VLOOKUP($A745,Data!AL$7:AO$800,4,0)</f>
        <v>269.29828200101315</v>
      </c>
      <c r="M745" s="23">
        <f>VLOOKUP($A745,Data!AG$7:AJ$800,4,0)</f>
        <v>27.155959491921191</v>
      </c>
      <c r="N745" s="23">
        <f>VLOOKUP($A745,Data!AQ$7:AU$800,5,0)</f>
        <v>27.314500224925162</v>
      </c>
      <c r="O745" s="24">
        <f>VLOOKUP($A745,Data!AQ$7:AW$800,7,0)</f>
        <v>27.389847549229483</v>
      </c>
      <c r="P745" s="32">
        <f t="shared" si="694"/>
        <v>-6.4806059897792867E-4</v>
      </c>
      <c r="Q745" s="33">
        <f t="shared" si="681"/>
        <v>-5.1430850816114315E-4</v>
      </c>
      <c r="R745" s="33">
        <f t="shared" si="682"/>
        <v>-4.5616083861022005E-4</v>
      </c>
      <c r="S745" s="34">
        <f t="shared" si="695"/>
        <v>-4.8494580266537636E-4</v>
      </c>
      <c r="T745" s="33">
        <f t="shared" si="696"/>
        <v>-4.8961184828832938E-4</v>
      </c>
      <c r="U745" s="33">
        <f t="shared" si="728"/>
        <v>-4.8804253127976427E-4</v>
      </c>
      <c r="V745" s="33" t="e">
        <f t="shared" si="729"/>
        <v>#N/A</v>
      </c>
      <c r="W745" s="33">
        <f t="shared" si="730"/>
        <v>-5.5917986952480625E-4</v>
      </c>
      <c r="X745" s="33">
        <f t="shared" si="731"/>
        <v>-4.5869245314233975E-4</v>
      </c>
      <c r="Y745" s="33">
        <f t="shared" si="732"/>
        <v>-4.6358749069841387E-4</v>
      </c>
      <c r="Z745" s="33">
        <f t="shared" si="733"/>
        <v>-4.7150123446315639E-4</v>
      </c>
      <c r="AA745" s="33">
        <f t="shared" si="734"/>
        <v>-5.3449246224046565E-4</v>
      </c>
      <c r="AB745" s="33">
        <f t="shared" si="735"/>
        <v>-4.997068153336226E-4</v>
      </c>
      <c r="AC745" s="35">
        <f t="shared" si="736"/>
        <v>5.8909864831619974E-3</v>
      </c>
      <c r="AD745" s="32">
        <f t="shared" si="697"/>
        <v>2.4696659872813775E-5</v>
      </c>
      <c r="AE745" s="33">
        <f t="shared" si="698"/>
        <v>2.6265976881378883E-5</v>
      </c>
      <c r="AF745" s="33" t="e">
        <f t="shared" si="699"/>
        <v>#N/A</v>
      </c>
      <c r="AG745" s="33">
        <f t="shared" si="700"/>
        <v>-4.4871361363663098E-5</v>
      </c>
      <c r="AH745" s="33">
        <f t="shared" si="701"/>
        <v>5.5616055018803401E-5</v>
      </c>
      <c r="AI745" s="33">
        <f t="shared" si="702"/>
        <v>5.0721017462729279E-5</v>
      </c>
      <c r="AJ745" s="33">
        <f t="shared" si="703"/>
        <v>4.2807273697986759E-5</v>
      </c>
      <c r="AK745" s="33">
        <f t="shared" si="704"/>
        <v>-2.0183954079322497E-5</v>
      </c>
      <c r="AL745" s="33">
        <f t="shared" si="705"/>
        <v>1.4601692827520552E-5</v>
      </c>
      <c r="AM745" s="35">
        <f t="shared" si="706"/>
        <v>6.4052949913231405E-3</v>
      </c>
      <c r="AN745" s="52">
        <f t="shared" si="707"/>
        <v>-3.3451009678109322E-5</v>
      </c>
      <c r="AO745" s="34">
        <f t="shared" si="708"/>
        <v>-3.1881692669544215E-5</v>
      </c>
      <c r="AP745" s="34" t="e">
        <f t="shared" si="709"/>
        <v>#N/A</v>
      </c>
      <c r="AQ745" s="34">
        <f t="shared" si="710"/>
        <v>-1.030190309145862E-4</v>
      </c>
      <c r="AR745" s="34">
        <f t="shared" si="711"/>
        <v>-2.531614532119697E-6</v>
      </c>
      <c r="AS745" s="34">
        <f t="shared" si="712"/>
        <v>-7.4266520881938192E-6</v>
      </c>
      <c r="AT745" s="34">
        <f t="shared" si="713"/>
        <v>-1.5340395852936339E-5</v>
      </c>
      <c r="AU745" s="34">
        <f t="shared" si="714"/>
        <v>-7.8331623630245595E-5</v>
      </c>
      <c r="AV745" s="34">
        <f t="shared" si="715"/>
        <v>-4.3545976723402546E-5</v>
      </c>
      <c r="AW745" s="53">
        <f t="shared" si="716"/>
        <v>6.3471473217722174E-3</v>
      </c>
      <c r="AX745" s="52">
        <f t="shared" si="717"/>
        <v>-4.6660456228808656E-6</v>
      </c>
      <c r="AY745" s="34">
        <f t="shared" si="718"/>
        <v>-3.096728614315758E-6</v>
      </c>
      <c r="AZ745" s="34" t="e">
        <f t="shared" si="719"/>
        <v>#N/A</v>
      </c>
      <c r="BA745" s="34">
        <f t="shared" si="720"/>
        <v>-7.4234066859357739E-5</v>
      </c>
      <c r="BB745" s="34">
        <f t="shared" si="721"/>
        <v>2.625334952310876E-5</v>
      </c>
      <c r="BC745" s="34">
        <f t="shared" si="722"/>
        <v>2.1358311967034638E-5</v>
      </c>
      <c r="BD745" s="34">
        <f t="shared" si="723"/>
        <v>1.3444568202292118E-5</v>
      </c>
      <c r="BE745" s="34">
        <f t="shared" si="724"/>
        <v>-4.9546659575017138E-5</v>
      </c>
      <c r="BF745" s="34">
        <f t="shared" si="725"/>
        <v>-1.4761012668174089E-5</v>
      </c>
      <c r="BG745" s="53">
        <f t="shared" si="726"/>
        <v>6.3759322858274459E-3</v>
      </c>
      <c r="BH745" s="32">
        <v>2.4696659872813775E-5</v>
      </c>
      <c r="BI745" s="33">
        <v>2.6265976881378883E-5</v>
      </c>
      <c r="BJ745" s="33"/>
      <c r="BK745" s="33">
        <v>-4.4871361363663098E-5</v>
      </c>
      <c r="BL745" s="33">
        <v>5.5616055018803401E-5</v>
      </c>
      <c r="BM745" s="33">
        <v>5.0721017462729279E-5</v>
      </c>
      <c r="BN745" s="33">
        <v>4.2807273697986759E-5</v>
      </c>
      <c r="BO745" s="33">
        <v>-2.0183954079322497E-5</v>
      </c>
      <c r="BP745" s="33">
        <v>1.4601692827520552E-5</v>
      </c>
      <c r="BQ745" s="35">
        <v>6.4052949913231405E-3</v>
      </c>
      <c r="BR745" s="32">
        <v>-3.3451009678109322E-5</v>
      </c>
      <c r="BS745" s="33">
        <v>-3.1881692669544215E-5</v>
      </c>
      <c r="BT745" s="33"/>
      <c r="BU745" s="33">
        <v>-1.030190309145862E-4</v>
      </c>
      <c r="BV745" s="33">
        <v>-2.531614532119697E-6</v>
      </c>
      <c r="BW745" s="33">
        <v>-7.4266520881938192E-6</v>
      </c>
      <c r="BX745" s="33">
        <v>-1.5340395852936339E-5</v>
      </c>
      <c r="BY745" s="33">
        <v>-7.8331623630245595E-5</v>
      </c>
      <c r="BZ745" s="33">
        <v>-4.3545976723402546E-5</v>
      </c>
      <c r="CA745" s="35">
        <v>6.3471473217722174E-3</v>
      </c>
      <c r="CB745" s="52">
        <v>-4.6660456228808656E-6</v>
      </c>
      <c r="CC745" s="34">
        <v>-3.096728614315758E-6</v>
      </c>
      <c r="CD745" s="34"/>
      <c r="CE745" s="34">
        <v>-7.4234066859357739E-5</v>
      </c>
      <c r="CF745" s="34">
        <v>2.625334952310876E-5</v>
      </c>
      <c r="CG745" s="34">
        <v>2.1358311967034638E-5</v>
      </c>
      <c r="CH745" s="34">
        <v>1.3444568202292118E-5</v>
      </c>
      <c r="CI745" s="34">
        <v>-4.9546659575017138E-5</v>
      </c>
      <c r="CJ745" s="34">
        <v>-1.4761012668174089E-5</v>
      </c>
      <c r="CK745" s="53">
        <v>6.3759322858274459E-3</v>
      </c>
      <c r="CL745" s="33">
        <v>0</v>
      </c>
      <c r="CM745" s="33">
        <f t="shared" si="737"/>
        <v>3.6342438838099511E-4</v>
      </c>
      <c r="CN745" s="33">
        <f t="shared" si="684"/>
        <v>1.814506863491161E-4</v>
      </c>
      <c r="CO745" s="33">
        <f t="shared" si="685"/>
        <v>1.364977752986718E-4</v>
      </c>
      <c r="CP745" s="33">
        <f t="shared" si="686"/>
        <v>1.3623277088958829E-4</v>
      </c>
      <c r="CQ745" s="33"/>
      <c r="CR745" s="33">
        <f t="shared" si="687"/>
        <v>-4.1769976296679445E-5</v>
      </c>
      <c r="CS745" s="33">
        <f t="shared" si="688"/>
        <v>2.7675861771969679E-4</v>
      </c>
      <c r="CT745" s="33">
        <f t="shared" si="689"/>
        <v>4.5783100232510421E-4</v>
      </c>
      <c r="CU745" s="33">
        <f t="shared" si="690"/>
        <v>7.6829775898401564E-5</v>
      </c>
      <c r="CV745" s="33">
        <f t="shared" si="691"/>
        <v>-2.7265352964589429E-4</v>
      </c>
      <c r="CW745" s="33">
        <f t="shared" si="692"/>
        <v>4.5170553004414415E-4</v>
      </c>
      <c r="CX745" s="35">
        <f t="shared" si="693"/>
        <v>3.8217130226081419E-3</v>
      </c>
    </row>
    <row r="746" spans="1:102" x14ac:dyDescent="0.3">
      <c r="A746" s="21">
        <v>43131</v>
      </c>
      <c r="B746" s="22">
        <v>2823.81</v>
      </c>
      <c r="C746" s="23">
        <v>4938.67</v>
      </c>
      <c r="D746" s="23">
        <v>5511.2139999999999</v>
      </c>
      <c r="E746" s="23">
        <f t="shared" si="727"/>
        <v>4896.7442853308985</v>
      </c>
      <c r="F746" s="23">
        <f>VLOOKUP($A746,Data!S$7:T$800,2,0)</f>
        <v>271.93990600000001</v>
      </c>
      <c r="G746" s="23">
        <f>VLOOKUP($A746,Data!V$7:Y$800,4,0)</f>
        <v>26.820758432485615</v>
      </c>
      <c r="H746" s="23" t="e">
        <f>VLOOKUP($A746,Data!P$7:Q$800,2,0)</f>
        <v>#N/A</v>
      </c>
      <c r="I746" s="23">
        <f>VLOOKUP($A746,Data!K$7:N$800,4,0)</f>
        <v>51.100429569549533</v>
      </c>
      <c r="J746" s="23">
        <f>VLOOKUP($A746,Data!AA$7:AB$800,2,0)</f>
        <v>497.50110000000001</v>
      </c>
      <c r="K746" s="23">
        <f>VLOOKUP($A746,Data!AD$7:AE$800,2,0)</f>
        <v>50.260199999999998</v>
      </c>
      <c r="L746" s="23">
        <f>VLOOKUP($A746,Data!AL$7:AO$800,4,0)</f>
        <v>269.42531637027736</v>
      </c>
      <c r="M746" s="23">
        <f>VLOOKUP($A746,Data!AG$7:AJ$800,4,0)</f>
        <v>27.170481909697365</v>
      </c>
      <c r="N746" s="23">
        <f>VLOOKUP($A746,Data!AQ$7:AU$800,5,0)</f>
        <v>27.328156290874215</v>
      </c>
      <c r="O746" s="24">
        <f>VLOOKUP($A746,Data!AQ$7:AW$800,7,0)</f>
        <v>27.229439290425507</v>
      </c>
      <c r="P746" s="32">
        <f t="shared" si="694"/>
        <v>4.8894038116098493E-4</v>
      </c>
      <c r="Q746" s="33">
        <f t="shared" si="681"/>
        <v>5.0849243136363853E-4</v>
      </c>
      <c r="R746" s="33">
        <f t="shared" si="682"/>
        <v>5.1866645535136868E-4</v>
      </c>
      <c r="S746" s="34">
        <f t="shared" si="695"/>
        <v>5.1420754422281116E-4</v>
      </c>
      <c r="T746" s="33">
        <f t="shared" si="696"/>
        <v>5.1527253390193373E-4</v>
      </c>
      <c r="U746" s="33">
        <f t="shared" si="728"/>
        <v>5.1419349072956422E-4</v>
      </c>
      <c r="V746" s="33" t="e">
        <f t="shared" si="729"/>
        <v>#N/A</v>
      </c>
      <c r="W746" s="33">
        <f t="shared" si="730"/>
        <v>5.5949272659461258E-4</v>
      </c>
      <c r="X746" s="33">
        <f t="shared" si="731"/>
        <v>5.1523907032535732E-4</v>
      </c>
      <c r="Y746" s="33">
        <f t="shared" si="732"/>
        <v>5.2355082922095342E-4</v>
      </c>
      <c r="Z746" s="33">
        <f t="shared" si="733"/>
        <v>4.8942637318072357E-4</v>
      </c>
      <c r="AA746" s="33">
        <f t="shared" si="734"/>
        <v>4.9934483124980389E-4</v>
      </c>
      <c r="AB746" s="33">
        <f t="shared" si="735"/>
        <v>5.2168678242514588E-4</v>
      </c>
      <c r="AC746" s="35">
        <f t="shared" si="736"/>
        <v>-2.5942386526894845E-3</v>
      </c>
      <c r="AD746" s="32">
        <f t="shared" si="697"/>
        <v>6.7801025382951963E-6</v>
      </c>
      <c r="AE746" s="33">
        <f t="shared" si="698"/>
        <v>5.701059365925687E-6</v>
      </c>
      <c r="AF746" s="33" t="e">
        <f t="shared" si="699"/>
        <v>#N/A</v>
      </c>
      <c r="AG746" s="33">
        <f t="shared" si="700"/>
        <v>5.1000295230974046E-5</v>
      </c>
      <c r="AH746" s="33">
        <f t="shared" si="701"/>
        <v>6.7466389617187872E-6</v>
      </c>
      <c r="AI746" s="33">
        <f t="shared" si="702"/>
        <v>1.5058397857314887E-5</v>
      </c>
      <c r="AJ746" s="33">
        <f t="shared" si="703"/>
        <v>-1.9066058182914958E-5</v>
      </c>
      <c r="AK746" s="33">
        <f t="shared" si="704"/>
        <v>-9.1476001138346419E-6</v>
      </c>
      <c r="AL746" s="33">
        <f t="shared" si="705"/>
        <v>1.3194351061507348E-5</v>
      </c>
      <c r="AM746" s="35">
        <f t="shared" si="706"/>
        <v>-3.102731084053123E-3</v>
      </c>
      <c r="AN746" s="52">
        <f t="shared" si="707"/>
        <v>-3.3939214494349557E-6</v>
      </c>
      <c r="AO746" s="34">
        <f t="shared" si="708"/>
        <v>-4.472964621804465E-6</v>
      </c>
      <c r="AP746" s="34" t="e">
        <f t="shared" si="709"/>
        <v>#N/A</v>
      </c>
      <c r="AQ746" s="34">
        <f t="shared" si="710"/>
        <v>4.0826271243243895E-5</v>
      </c>
      <c r="AR746" s="34">
        <f t="shared" si="711"/>
        <v>-3.4273850260113647E-6</v>
      </c>
      <c r="AS746" s="34">
        <f t="shared" si="712"/>
        <v>4.884373869584735E-6</v>
      </c>
      <c r="AT746" s="34">
        <f t="shared" si="713"/>
        <v>-2.924008217064511E-5</v>
      </c>
      <c r="AU746" s="34">
        <f t="shared" si="714"/>
        <v>-1.9321624101564794E-5</v>
      </c>
      <c r="AV746" s="34">
        <f t="shared" si="715"/>
        <v>3.0203270737771959E-6</v>
      </c>
      <c r="AW746" s="53">
        <f t="shared" si="716"/>
        <v>-3.1129051080408532E-3</v>
      </c>
      <c r="AX746" s="52">
        <f t="shared" si="717"/>
        <v>1.0649896791115054E-6</v>
      </c>
      <c r="AY746" s="34">
        <f t="shared" si="718"/>
        <v>-1.4053493258003869E-8</v>
      </c>
      <c r="AZ746" s="34" t="e">
        <f t="shared" si="719"/>
        <v>#N/A</v>
      </c>
      <c r="BA746" s="34">
        <f t="shared" si="720"/>
        <v>4.5285182371790356E-5</v>
      </c>
      <c r="BB746" s="34">
        <f t="shared" si="721"/>
        <v>1.0315261025350964E-6</v>
      </c>
      <c r="BC746" s="34">
        <f t="shared" si="722"/>
        <v>9.3432849981311961E-6</v>
      </c>
      <c r="BD746" s="34">
        <f t="shared" si="723"/>
        <v>-2.4781171042098649E-5</v>
      </c>
      <c r="BE746" s="34">
        <f t="shared" si="724"/>
        <v>-1.4862712973018333E-5</v>
      </c>
      <c r="BF746" s="34">
        <f t="shared" si="725"/>
        <v>7.479238202323657E-6</v>
      </c>
      <c r="BG746" s="53">
        <f t="shared" si="726"/>
        <v>-3.1084461969123067E-3</v>
      </c>
      <c r="BH746" s="32">
        <v>6.7801025382951963E-6</v>
      </c>
      <c r="BI746" s="33">
        <v>5.701059365925687E-6</v>
      </c>
      <c r="BJ746" s="33"/>
      <c r="BK746" s="33">
        <v>5.1000295230974046E-5</v>
      </c>
      <c r="BL746" s="33">
        <v>6.7466389617187872E-6</v>
      </c>
      <c r="BM746" s="33">
        <v>1.5058397857314887E-5</v>
      </c>
      <c r="BN746" s="33">
        <v>-1.9066058182914958E-5</v>
      </c>
      <c r="BO746" s="33">
        <v>-9.1476001138346419E-6</v>
      </c>
      <c r="BP746" s="33">
        <v>1.3194351061507348E-5</v>
      </c>
      <c r="BQ746" s="35">
        <v>-3.102731084053123E-3</v>
      </c>
      <c r="BR746" s="32">
        <v>-3.3939214494349557E-6</v>
      </c>
      <c r="BS746" s="33">
        <v>-4.472964621804465E-6</v>
      </c>
      <c r="BT746" s="33"/>
      <c r="BU746" s="33">
        <v>4.0826271243243895E-5</v>
      </c>
      <c r="BV746" s="33">
        <v>-3.4273850260113647E-6</v>
      </c>
      <c r="BW746" s="33">
        <v>4.884373869584735E-6</v>
      </c>
      <c r="BX746" s="33">
        <v>-2.924008217064511E-5</v>
      </c>
      <c r="BY746" s="33">
        <v>-1.9321624101564794E-5</v>
      </c>
      <c r="BZ746" s="33">
        <v>3.0203270737771959E-6</v>
      </c>
      <c r="CA746" s="35">
        <v>-3.1129051080408532E-3</v>
      </c>
      <c r="CB746" s="52">
        <v>1.0649896791115054E-6</v>
      </c>
      <c r="CC746" s="34">
        <v>-1.4053493258003869E-8</v>
      </c>
      <c r="CD746" s="34"/>
      <c r="CE746" s="34">
        <v>4.5285182371790356E-5</v>
      </c>
      <c r="CF746" s="34">
        <v>1.0315261025350964E-6</v>
      </c>
      <c r="CG746" s="34">
        <v>9.3432849981311961E-6</v>
      </c>
      <c r="CH746" s="34">
        <v>-2.4781171042098649E-5</v>
      </c>
      <c r="CI746" s="34">
        <v>-1.4862712973018333E-5</v>
      </c>
      <c r="CJ746" s="34">
        <v>7.479238202323657E-6</v>
      </c>
      <c r="CK746" s="53">
        <v>-3.1084461969123067E-3</v>
      </c>
      <c r="CL746" s="33">
        <v>0</v>
      </c>
      <c r="CM746" s="33">
        <f t="shared" ref="CM746:CM761" si="738">(D746/D$767)/($C746/$C$767)-1</f>
        <v>3.0522904010954477E-4</v>
      </c>
      <c r="CN746" s="33">
        <f t="shared" si="684"/>
        <v>1.5206840415582512E-4</v>
      </c>
      <c r="CO746" s="33">
        <f t="shared" si="685"/>
        <v>1.1178564503500077E-4</v>
      </c>
      <c r="CP746" s="33">
        <f t="shared" si="686"/>
        <v>1.0995038880112773E-4</v>
      </c>
      <c r="CQ746" s="33"/>
      <c r="CR746" s="33">
        <f t="shared" si="687"/>
        <v>3.1246149427843761E-6</v>
      </c>
      <c r="CS746" s="33">
        <f t="shared" si="688"/>
        <v>2.2110164104316432E-4</v>
      </c>
      <c r="CT746" s="33">
        <f t="shared" si="689"/>
        <v>4.0706322790273752E-4</v>
      </c>
      <c r="CU746" s="33">
        <f t="shared" si="690"/>
        <v>3.399901857181753E-5</v>
      </c>
      <c r="CV746" s="33">
        <f t="shared" si="691"/>
        <v>-2.5246428779546193E-4</v>
      </c>
      <c r="CW746" s="33">
        <f t="shared" si="692"/>
        <v>4.3708993804036922E-4</v>
      </c>
      <c r="CX746" s="35">
        <f t="shared" si="693"/>
        <v>-2.5704052854454984E-3</v>
      </c>
    </row>
    <row r="747" spans="1:102" x14ac:dyDescent="0.3">
      <c r="A747" s="21">
        <v>43130</v>
      </c>
      <c r="B747" s="22">
        <v>2822.43</v>
      </c>
      <c r="C747" s="23">
        <v>4936.16</v>
      </c>
      <c r="D747" s="23">
        <v>5508.357</v>
      </c>
      <c r="E747" s="23">
        <f t="shared" si="727"/>
        <v>4894.2276365570369</v>
      </c>
      <c r="F747" s="23">
        <f>VLOOKUP($A747,Data!S$7:T$800,2,0)</f>
        <v>271.79985499999998</v>
      </c>
      <c r="G747" s="23">
        <f>VLOOKUP($A747,Data!V$7:Y$800,4,0)</f>
        <v>26.806974460711764</v>
      </c>
      <c r="H747" s="23" t="e">
        <f>VLOOKUP($A747,Data!P$7:Q$800,2,0)</f>
        <v>#N/A</v>
      </c>
      <c r="I747" s="23">
        <f>VLOOKUP($A747,Data!K$7:N$800,4,0)</f>
        <v>51.071855238010173</v>
      </c>
      <c r="J747" s="23">
        <f>VLOOKUP($A747,Data!AA$7:AB$800,2,0)</f>
        <v>497.24489999999997</v>
      </c>
      <c r="K747" s="23">
        <f>VLOOKUP($A747,Data!AD$7:AE$800,2,0)</f>
        <v>50.233899999999998</v>
      </c>
      <c r="L747" s="23">
        <f>VLOOKUP($A747,Data!AL$7:AO$800,4,0)</f>
        <v>269.29351702092072</v>
      </c>
      <c r="M747" s="23">
        <f>VLOOKUP($A747,Data!AG$7:AJ$800,4,0)</f>
        <v>27.156921241442792</v>
      </c>
      <c r="N747" s="23">
        <f>VLOOKUP($A747,Data!AQ$7:AU$800,5,0)</f>
        <v>27.313906986622904</v>
      </c>
      <c r="O747" s="24">
        <f>VLOOKUP($A747,Data!AQ$7:AW$800,7,0)</f>
        <v>27.300262687117002</v>
      </c>
      <c r="P747" s="32">
        <f t="shared" si="694"/>
        <v>-1.0898781509218525E-2</v>
      </c>
      <c r="Q747" s="33">
        <f t="shared" si="681"/>
        <v>-1.0851029294773329E-2</v>
      </c>
      <c r="R747" s="33">
        <f t="shared" si="682"/>
        <v>-1.0831128139707213E-2</v>
      </c>
      <c r="S747" s="34">
        <f t="shared" si="695"/>
        <v>-1.084127614513391E-2</v>
      </c>
      <c r="T747" s="33">
        <f t="shared" si="696"/>
        <v>-1.0841020788300626E-2</v>
      </c>
      <c r="U747" s="33">
        <f t="shared" si="728"/>
        <v>-1.0840458978594536E-2</v>
      </c>
      <c r="V747" s="33" t="e">
        <f t="shared" si="729"/>
        <v>#N/A</v>
      </c>
      <c r="W747" s="33">
        <f t="shared" si="730"/>
        <v>-1.08836008116584E-2</v>
      </c>
      <c r="X747" s="33">
        <f t="shared" si="731"/>
        <v>-1.0834088767435968E-2</v>
      </c>
      <c r="Y747" s="33">
        <f t="shared" si="732"/>
        <v>-1.0834099649299711E-2</v>
      </c>
      <c r="Z747" s="33">
        <f t="shared" si="733"/>
        <v>-1.0837615346567464E-2</v>
      </c>
      <c r="AA747" s="33">
        <f t="shared" si="734"/>
        <v>-1.0835029408364671E-2</v>
      </c>
      <c r="AB747" s="33">
        <f t="shared" si="735"/>
        <v>-1.083954058793446E-2</v>
      </c>
      <c r="AC747" s="35">
        <f t="shared" si="736"/>
        <v>-1.3409602375508811E-2</v>
      </c>
      <c r="AD747" s="32">
        <f t="shared" si="697"/>
        <v>1.0008506472702905E-5</v>
      </c>
      <c r="AE747" s="33">
        <f t="shared" si="698"/>
        <v>1.0570316178792893E-5</v>
      </c>
      <c r="AF747" s="33" t="e">
        <f t="shared" si="699"/>
        <v>#N/A</v>
      </c>
      <c r="AG747" s="33">
        <f t="shared" si="700"/>
        <v>-3.2571516885071539E-5</v>
      </c>
      <c r="AH747" s="33">
        <f t="shared" si="701"/>
        <v>1.6940527337361289E-5</v>
      </c>
      <c r="AI747" s="33">
        <f t="shared" si="702"/>
        <v>1.692964547361786E-5</v>
      </c>
      <c r="AJ747" s="33">
        <f t="shared" si="703"/>
        <v>1.3413948205864834E-5</v>
      </c>
      <c r="AK747" s="33">
        <f t="shared" si="704"/>
        <v>1.599988640865746E-5</v>
      </c>
      <c r="AL747" s="33">
        <f t="shared" si="705"/>
        <v>1.1488706838869156E-5</v>
      </c>
      <c r="AM747" s="35">
        <f t="shared" si="706"/>
        <v>-2.5585730807354823E-3</v>
      </c>
      <c r="AN747" s="52">
        <f t="shared" si="707"/>
        <v>-9.8926485934125452E-6</v>
      </c>
      <c r="AO747" s="34">
        <f t="shared" si="708"/>
        <v>-9.3308388873225567E-6</v>
      </c>
      <c r="AP747" s="34" t="e">
        <f t="shared" si="709"/>
        <v>#N/A</v>
      </c>
      <c r="AQ747" s="34">
        <f t="shared" si="710"/>
        <v>-5.2472671951186989E-5</v>
      </c>
      <c r="AR747" s="34">
        <f t="shared" si="711"/>
        <v>-2.9606277287541616E-6</v>
      </c>
      <c r="AS747" s="34">
        <f t="shared" si="712"/>
        <v>-2.9715095924975898E-6</v>
      </c>
      <c r="AT747" s="34">
        <f t="shared" si="713"/>
        <v>-6.4872068602506161E-6</v>
      </c>
      <c r="AU747" s="34">
        <f t="shared" si="714"/>
        <v>-3.9012686574579902E-6</v>
      </c>
      <c r="AV747" s="34">
        <f t="shared" si="715"/>
        <v>-8.4124482272462942E-6</v>
      </c>
      <c r="AW747" s="53">
        <f t="shared" si="716"/>
        <v>-2.5784742358015977E-3</v>
      </c>
      <c r="AX747" s="52">
        <f t="shared" si="717"/>
        <v>2.5535683323418823E-7</v>
      </c>
      <c r="AY747" s="34">
        <f t="shared" si="718"/>
        <v>8.1716653932417671E-7</v>
      </c>
      <c r="AZ747" s="34" t="e">
        <f t="shared" si="719"/>
        <v>#N/A</v>
      </c>
      <c r="BA747" s="34">
        <f t="shared" si="720"/>
        <v>-4.2324666524540255E-5</v>
      </c>
      <c r="BB747" s="34">
        <f t="shared" si="721"/>
        <v>7.1873776978925719E-6</v>
      </c>
      <c r="BC747" s="34">
        <f t="shared" si="722"/>
        <v>7.1764958341491436E-6</v>
      </c>
      <c r="BD747" s="34">
        <f t="shared" si="723"/>
        <v>3.6607985663961173E-6</v>
      </c>
      <c r="BE747" s="34">
        <f t="shared" si="724"/>
        <v>6.2467367691887432E-6</v>
      </c>
      <c r="BF747" s="34">
        <f t="shared" si="725"/>
        <v>1.7355571994004393E-6</v>
      </c>
      <c r="BG747" s="53">
        <f t="shared" si="726"/>
        <v>-2.568326230374951E-3</v>
      </c>
      <c r="BH747" s="32">
        <v>1.0008506472702905E-5</v>
      </c>
      <c r="BI747" s="33">
        <v>1.0570316178792893E-5</v>
      </c>
      <c r="BJ747" s="33"/>
      <c r="BK747" s="33">
        <v>-3.2571516885071539E-5</v>
      </c>
      <c r="BL747" s="33">
        <v>1.6940527337361289E-5</v>
      </c>
      <c r="BM747" s="33">
        <v>1.692964547361786E-5</v>
      </c>
      <c r="BN747" s="33">
        <v>1.3413948205864834E-5</v>
      </c>
      <c r="BO747" s="33">
        <v>1.599988640865746E-5</v>
      </c>
      <c r="BP747" s="33">
        <v>1.1488706838869156E-5</v>
      </c>
      <c r="BQ747" s="35">
        <v>-2.5585730807354823E-3</v>
      </c>
      <c r="BR747" s="32">
        <v>-9.8926485934125452E-6</v>
      </c>
      <c r="BS747" s="33">
        <v>-9.3308388873225567E-6</v>
      </c>
      <c r="BT747" s="33"/>
      <c r="BU747" s="33">
        <v>-5.2472671951186989E-5</v>
      </c>
      <c r="BV747" s="33">
        <v>-2.9606277287541616E-6</v>
      </c>
      <c r="BW747" s="33">
        <v>-2.9715095924975898E-6</v>
      </c>
      <c r="BX747" s="33">
        <v>-6.4872068602506161E-6</v>
      </c>
      <c r="BY747" s="33">
        <v>-3.9012686574579902E-6</v>
      </c>
      <c r="BZ747" s="33">
        <v>-8.4124482272462942E-6</v>
      </c>
      <c r="CA747" s="35">
        <v>-2.5784742358015977E-3</v>
      </c>
      <c r="CB747" s="52">
        <v>2.5535683323418823E-7</v>
      </c>
      <c r="CC747" s="34">
        <v>8.1716653932417671E-7</v>
      </c>
      <c r="CD747" s="34"/>
      <c r="CE747" s="34">
        <v>-4.2324666524540255E-5</v>
      </c>
      <c r="CF747" s="34">
        <v>7.1873776978925719E-6</v>
      </c>
      <c r="CG747" s="34">
        <v>7.1764958341491436E-6</v>
      </c>
      <c r="CH747" s="34">
        <v>3.6607985663961173E-6</v>
      </c>
      <c r="CI747" s="34">
        <v>6.2467367691887432E-6</v>
      </c>
      <c r="CJ747" s="34">
        <v>1.7355571994004393E-6</v>
      </c>
      <c r="CK747" s="53">
        <v>-2.568326230374951E-3</v>
      </c>
      <c r="CL747" s="33">
        <v>0</v>
      </c>
      <c r="CM747" s="33">
        <f t="shared" si="738"/>
        <v>2.9505718651368085E-4</v>
      </c>
      <c r="CN747" s="33">
        <f t="shared" si="684"/>
        <v>1.4635535989904191E-4</v>
      </c>
      <c r="CO747" s="33">
        <f t="shared" si="685"/>
        <v>1.0500827677040192E-4</v>
      </c>
      <c r="CP747" s="33">
        <f t="shared" si="686"/>
        <v>1.0425163286487127E-4</v>
      </c>
      <c r="CQ747" s="33"/>
      <c r="CR747" s="33">
        <f t="shared" si="687"/>
        <v>-4.784732121676516E-5</v>
      </c>
      <c r="CS747" s="33">
        <f t="shared" si="688"/>
        <v>2.1435698549865378E-4</v>
      </c>
      <c r="CT747" s="33">
        <f t="shared" si="689"/>
        <v>3.9200658324456406E-4</v>
      </c>
      <c r="CU747" s="33">
        <f t="shared" si="690"/>
        <v>5.3056397798512123E-5</v>
      </c>
      <c r="CV747" s="33">
        <f t="shared" si="691"/>
        <v>-2.4332356149814327E-4</v>
      </c>
      <c r="CW747" s="33">
        <f t="shared" si="692"/>
        <v>4.2389670259734835E-4</v>
      </c>
      <c r="CX747" s="35">
        <f t="shared" si="693"/>
        <v>5.323999394764023E-4</v>
      </c>
    </row>
    <row r="748" spans="1:102" x14ac:dyDescent="0.3">
      <c r="A748" s="21">
        <v>43129</v>
      </c>
      <c r="B748" s="22">
        <v>2853.53</v>
      </c>
      <c r="C748" s="23">
        <v>4990.3100000000004</v>
      </c>
      <c r="D748" s="23">
        <v>5568.6719999999996</v>
      </c>
      <c r="E748" s="23">
        <f t="shared" si="727"/>
        <v>4947.8688490798168</v>
      </c>
      <c r="F748" s="23">
        <f>VLOOKUP($A748,Data!S$7:T$800,2,0)</f>
        <v>274.77873699999998</v>
      </c>
      <c r="G748" s="23">
        <f>VLOOKUP($A748,Data!V$7:Y$800,4,0)</f>
        <v>27.100759128331209</v>
      </c>
      <c r="H748" s="23" t="e">
        <f>VLOOKUP($A748,Data!P$7:Q$800,2,0)</f>
        <v>#N/A</v>
      </c>
      <c r="I748" s="23">
        <f>VLOOKUP($A748,Data!K$7:N$800,4,0)</f>
        <v>51.633817091617523</v>
      </c>
      <c r="J748" s="23">
        <f>VLOOKUP($A748,Data!AA$7:AB$800,2,0)</f>
        <v>502.69110000000001</v>
      </c>
      <c r="K748" s="23">
        <f>VLOOKUP($A748,Data!AD$7:AE$800,2,0)</f>
        <v>50.784100000000002</v>
      </c>
      <c r="L748" s="23">
        <f>VLOOKUP($A748,Data!AL$7:AO$800,4,0)</f>
        <v>272.24399269415369</v>
      </c>
      <c r="M748" s="23">
        <f>VLOOKUP($A748,Data!AG$7:AJ$800,4,0)</f>
        <v>27.454390368473931</v>
      </c>
      <c r="N748" s="23">
        <f>VLOOKUP($A748,Data!AQ$7:AU$800,5,0)</f>
        <v>27.613221623170894</v>
      </c>
      <c r="O748" s="24">
        <f>VLOOKUP($A748,Data!AQ$7:AW$800,7,0)</f>
        <v>27.671324141052331</v>
      </c>
      <c r="P748" s="32">
        <f t="shared" si="694"/>
        <v>-6.731944014173874E-3</v>
      </c>
      <c r="Q748" s="33">
        <f t="shared" si="681"/>
        <v>-6.6899950636155614E-3</v>
      </c>
      <c r="R748" s="33">
        <f t="shared" si="682"/>
        <v>-6.6736412309125193E-3</v>
      </c>
      <c r="S748" s="34">
        <f t="shared" si="695"/>
        <v>-6.6823866484017223E-3</v>
      </c>
      <c r="T748" s="33">
        <f t="shared" si="696"/>
        <v>-6.688841608165963E-3</v>
      </c>
      <c r="U748" s="33">
        <f t="shared" si="728"/>
        <v>-6.6894674401745124E-3</v>
      </c>
      <c r="V748" s="33" t="e">
        <f t="shared" si="729"/>
        <v>#N/A</v>
      </c>
      <c r="W748" s="33">
        <f t="shared" si="730"/>
        <v>-6.7790399413704128E-3</v>
      </c>
      <c r="X748" s="33">
        <f t="shared" si="731"/>
        <v>-6.6789034189069785E-3</v>
      </c>
      <c r="Y748" s="33">
        <f t="shared" si="732"/>
        <v>-6.683513998802848E-3</v>
      </c>
      <c r="Z748" s="33">
        <f t="shared" si="733"/>
        <v>-6.680276182061351E-3</v>
      </c>
      <c r="AA748" s="33">
        <f t="shared" si="734"/>
        <v>-6.7984844320274629E-3</v>
      </c>
      <c r="AB748" s="33">
        <f t="shared" si="735"/>
        <v>-6.6490033522748071E-3</v>
      </c>
      <c r="AC748" s="35">
        <f t="shared" si="736"/>
        <v>-3.3965951002207229E-3</v>
      </c>
      <c r="AD748" s="32">
        <f t="shared" si="697"/>
        <v>1.1534554495984395E-6</v>
      </c>
      <c r="AE748" s="33">
        <f t="shared" si="698"/>
        <v>5.276234410489522E-7</v>
      </c>
      <c r="AF748" s="33" t="e">
        <f t="shared" si="699"/>
        <v>#N/A</v>
      </c>
      <c r="AG748" s="33">
        <f t="shared" si="700"/>
        <v>-8.904487775485137E-5</v>
      </c>
      <c r="AH748" s="33">
        <f t="shared" si="701"/>
        <v>1.1091644708582926E-5</v>
      </c>
      <c r="AI748" s="33">
        <f t="shared" si="702"/>
        <v>6.4810648127133774E-6</v>
      </c>
      <c r="AJ748" s="33">
        <f t="shared" si="703"/>
        <v>9.7188815542104123E-6</v>
      </c>
      <c r="AK748" s="33">
        <f t="shared" si="704"/>
        <v>-1.0848936841190149E-4</v>
      </c>
      <c r="AL748" s="33">
        <f t="shared" si="705"/>
        <v>4.09917113407543E-5</v>
      </c>
      <c r="AM748" s="35">
        <f t="shared" si="706"/>
        <v>3.2933999633948385E-3</v>
      </c>
      <c r="AN748" s="52">
        <f t="shared" si="707"/>
        <v>-1.5200377253443698E-5</v>
      </c>
      <c r="AO748" s="34">
        <f t="shared" si="708"/>
        <v>-1.5826209261993185E-5</v>
      </c>
      <c r="AP748" s="34" t="e">
        <f t="shared" si="709"/>
        <v>#N/A</v>
      </c>
      <c r="AQ748" s="34">
        <f t="shared" si="710"/>
        <v>-1.0539871045789351E-4</v>
      </c>
      <c r="AR748" s="34">
        <f t="shared" si="711"/>
        <v>-5.2621879944592109E-6</v>
      </c>
      <c r="AS748" s="34">
        <f t="shared" si="712"/>
        <v>-9.8727678903287597E-6</v>
      </c>
      <c r="AT748" s="34">
        <f t="shared" si="713"/>
        <v>-6.6349511488317248E-6</v>
      </c>
      <c r="AU748" s="34">
        <f t="shared" si="714"/>
        <v>-1.2484320111494362E-4</v>
      </c>
      <c r="AV748" s="34">
        <f t="shared" si="715"/>
        <v>2.4637878637712163E-5</v>
      </c>
      <c r="AW748" s="53">
        <f t="shared" si="716"/>
        <v>3.2770461306917964E-3</v>
      </c>
      <c r="AX748" s="52">
        <f t="shared" si="717"/>
        <v>-6.4549597642571399E-6</v>
      </c>
      <c r="AY748" s="34">
        <f t="shared" si="718"/>
        <v>-7.0807917728066272E-6</v>
      </c>
      <c r="AZ748" s="34" t="e">
        <f t="shared" si="719"/>
        <v>#N/A</v>
      </c>
      <c r="BA748" s="34">
        <f t="shared" si="720"/>
        <v>-9.665329296870695E-5</v>
      </c>
      <c r="BB748" s="34">
        <f t="shared" si="721"/>
        <v>3.4832294947273468E-6</v>
      </c>
      <c r="BC748" s="34">
        <f t="shared" si="722"/>
        <v>-1.127350401142202E-6</v>
      </c>
      <c r="BD748" s="34">
        <f t="shared" si="723"/>
        <v>2.1104663403548329E-6</v>
      </c>
      <c r="BE748" s="34">
        <f t="shared" si="724"/>
        <v>-1.1609778362575707E-4</v>
      </c>
      <c r="BF748" s="34">
        <f t="shared" si="725"/>
        <v>3.3383296126898721E-5</v>
      </c>
      <c r="BG748" s="53">
        <f t="shared" si="726"/>
        <v>3.285791548180983E-3</v>
      </c>
      <c r="BH748" s="32">
        <v>1.1534554495984395E-6</v>
      </c>
      <c r="BI748" s="33">
        <v>5.276234410489522E-7</v>
      </c>
      <c r="BJ748" s="33"/>
      <c r="BK748" s="33">
        <v>-8.904487775485137E-5</v>
      </c>
      <c r="BL748" s="33">
        <v>1.1091644708582926E-5</v>
      </c>
      <c r="BM748" s="33">
        <v>6.4810648127133774E-6</v>
      </c>
      <c r="BN748" s="33">
        <v>9.7188815542104123E-6</v>
      </c>
      <c r="BO748" s="33">
        <v>-1.0848936841190149E-4</v>
      </c>
      <c r="BP748" s="33">
        <v>4.09917113407543E-5</v>
      </c>
      <c r="BQ748" s="35">
        <v>3.2933999633948385E-3</v>
      </c>
      <c r="BR748" s="32">
        <v>-1.5200377253443698E-5</v>
      </c>
      <c r="BS748" s="33">
        <v>-1.5826209261993185E-5</v>
      </c>
      <c r="BT748" s="33"/>
      <c r="BU748" s="33">
        <v>-1.0539871045789351E-4</v>
      </c>
      <c r="BV748" s="33">
        <v>-5.2621879944592109E-6</v>
      </c>
      <c r="BW748" s="33">
        <v>-9.8727678903287597E-6</v>
      </c>
      <c r="BX748" s="33">
        <v>-6.6349511488317248E-6</v>
      </c>
      <c r="BY748" s="33">
        <v>-1.2484320111494362E-4</v>
      </c>
      <c r="BZ748" s="33">
        <v>2.4637878637712163E-5</v>
      </c>
      <c r="CA748" s="35">
        <v>3.2770461306917964E-3</v>
      </c>
      <c r="CB748" s="52">
        <v>-6.4549597642571399E-6</v>
      </c>
      <c r="CC748" s="34">
        <v>-7.0807917728066272E-6</v>
      </c>
      <c r="CD748" s="34"/>
      <c r="CE748" s="34">
        <v>-9.665329296870695E-5</v>
      </c>
      <c r="CF748" s="34">
        <v>3.4832294947273468E-6</v>
      </c>
      <c r="CG748" s="34">
        <v>-1.127350401142202E-6</v>
      </c>
      <c r="CH748" s="34">
        <v>2.1104663403548329E-6</v>
      </c>
      <c r="CI748" s="34">
        <v>-1.1609778362575707E-4</v>
      </c>
      <c r="CJ748" s="34">
        <v>3.3383296126898721E-5</v>
      </c>
      <c r="CK748" s="53">
        <v>3.285791548180983E-3</v>
      </c>
      <c r="CL748" s="33">
        <v>0</v>
      </c>
      <c r="CM748" s="33">
        <f t="shared" si="738"/>
        <v>2.7493218297647282E-4</v>
      </c>
      <c r="CN748" s="33">
        <f t="shared" si="684"/>
        <v>1.3649387171721372E-4</v>
      </c>
      <c r="CO748" s="33">
        <f t="shared" si="685"/>
        <v>9.4889016207355681E-5</v>
      </c>
      <c r="CP748" s="33">
        <f t="shared" si="686"/>
        <v>9.3564359767484007E-5</v>
      </c>
      <c r="CQ748" s="33"/>
      <c r="CR748" s="33">
        <f t="shared" si="687"/>
        <v>-1.4918983912926009E-5</v>
      </c>
      <c r="CS748" s="33">
        <f t="shared" si="688"/>
        <v>1.9722724167570149E-4</v>
      </c>
      <c r="CT748" s="33">
        <f t="shared" si="689"/>
        <v>3.7488480215586151E-4</v>
      </c>
      <c r="CU748" s="33">
        <f t="shared" si="690"/>
        <v>3.9494762105407588E-5</v>
      </c>
      <c r="CV748" s="33">
        <f t="shared" si="691"/>
        <v>-2.5949477028031076E-4</v>
      </c>
      <c r="CW748" s="33">
        <f t="shared" si="692"/>
        <v>4.122771753967136E-4</v>
      </c>
      <c r="CX748" s="35">
        <f t="shared" si="693"/>
        <v>3.127129495989811E-3</v>
      </c>
    </row>
    <row r="749" spans="1:102" x14ac:dyDescent="0.3">
      <c r="A749" s="21">
        <v>43126</v>
      </c>
      <c r="B749" s="22">
        <v>2872.87</v>
      </c>
      <c r="C749" s="23">
        <v>5023.92</v>
      </c>
      <c r="D749" s="23">
        <v>5606.085</v>
      </c>
      <c r="E749" s="23">
        <f t="shared" si="727"/>
        <v>4981.1548517548044</v>
      </c>
      <c r="F749" s="23">
        <f>VLOOKUP($A749,Data!S$7:T$800,2,0)</f>
        <v>276.62906500000003</v>
      </c>
      <c r="G749" s="23">
        <f>VLOOKUP($A749,Data!V$7:Y$800,4,0)</f>
        <v>27.283269672466677</v>
      </c>
      <c r="H749" s="23" t="e">
        <f>VLOOKUP($A749,Data!P$7:Q$800,2,0)</f>
        <v>#N/A</v>
      </c>
      <c r="I749" s="23">
        <f>VLOOKUP($A749,Data!K$7:N$800,4,0)</f>
        <v>51.986233847269588</v>
      </c>
      <c r="J749" s="23">
        <f>VLOOKUP($A749,Data!AA$7:AB$800,2,0)</f>
        <v>506.0711</v>
      </c>
      <c r="K749" s="23">
        <f>VLOOKUP($A749,Data!AD$7:AE$800,2,0)</f>
        <v>51.125799999999998</v>
      </c>
      <c r="L749" s="23">
        <f>VLOOKUP($A749,Data!AL$7:AO$800,4,0)</f>
        <v>274.07488864486913</v>
      </c>
      <c r="M749" s="23">
        <f>VLOOKUP($A749,Data!AG$7:AJ$800,4,0)</f>
        <v>27.642316224994737</v>
      </c>
      <c r="N749" s="23">
        <f>VLOOKUP($A749,Data!AQ$7:AU$800,5,0)</f>
        <v>27.798050957171835</v>
      </c>
      <c r="O749" s="24">
        <f>VLOOKUP($A749,Data!AQ$7:AW$800,7,0)</f>
        <v>27.765632753216433</v>
      </c>
      <c r="P749" s="32">
        <f t="shared" si="694"/>
        <v>1.1841155234656897E-2</v>
      </c>
      <c r="Q749" s="33">
        <f t="shared" si="681"/>
        <v>1.1852803686554392E-2</v>
      </c>
      <c r="R749" s="33">
        <f t="shared" si="682"/>
        <v>1.1858929582833966E-2</v>
      </c>
      <c r="S749" s="34">
        <f t="shared" si="695"/>
        <v>1.1856263430607406E-2</v>
      </c>
      <c r="T749" s="33">
        <f t="shared" si="696"/>
        <v>1.1853192616290364E-2</v>
      </c>
      <c r="U749" s="33">
        <f t="shared" si="728"/>
        <v>1.1853010264853303E-2</v>
      </c>
      <c r="V749" s="33" t="e">
        <f t="shared" si="729"/>
        <v>#N/A</v>
      </c>
      <c r="W749" s="33">
        <f t="shared" si="730"/>
        <v>1.1865035224323472E-2</v>
      </c>
      <c r="X749" s="33">
        <f t="shared" si="731"/>
        <v>1.1855440168256237E-2</v>
      </c>
      <c r="Y749" s="33">
        <f t="shared" si="732"/>
        <v>1.1865107874512892E-2</v>
      </c>
      <c r="Z749" s="33">
        <f t="shared" si="733"/>
        <v>1.1852975118216591E-2</v>
      </c>
      <c r="AA749" s="33">
        <f t="shared" si="734"/>
        <v>1.1864233735966234E-2</v>
      </c>
      <c r="AB749" s="33">
        <f t="shared" si="735"/>
        <v>1.1867156422155301E-2</v>
      </c>
      <c r="AC749" s="35">
        <f t="shared" si="736"/>
        <v>2.1264878162085443E-2</v>
      </c>
      <c r="AD749" s="32">
        <f t="shared" si="697"/>
        <v>3.8892973597270952E-7</v>
      </c>
      <c r="AE749" s="33">
        <f t="shared" si="698"/>
        <v>2.0657829891135293E-7</v>
      </c>
      <c r="AF749" s="33" t="e">
        <f t="shared" si="699"/>
        <v>#N/A</v>
      </c>
      <c r="AG749" s="33">
        <f t="shared" si="700"/>
        <v>1.2231537769080703E-5</v>
      </c>
      <c r="AH749" s="33">
        <f t="shared" si="701"/>
        <v>2.6364817018453834E-6</v>
      </c>
      <c r="AI749" s="33">
        <f t="shared" si="702"/>
        <v>1.2304187958500634E-5</v>
      </c>
      <c r="AJ749" s="33">
        <f t="shared" si="703"/>
        <v>1.7143166219923955E-7</v>
      </c>
      <c r="AK749" s="33">
        <f t="shared" si="704"/>
        <v>1.1430049411842447E-5</v>
      </c>
      <c r="AL749" s="33">
        <f t="shared" si="705"/>
        <v>1.4352735600908773E-5</v>
      </c>
      <c r="AM749" s="35">
        <f t="shared" si="706"/>
        <v>9.4120744755310515E-3</v>
      </c>
      <c r="AN749" s="52">
        <f t="shared" si="707"/>
        <v>-5.7369665436013406E-6</v>
      </c>
      <c r="AO749" s="34">
        <f t="shared" si="708"/>
        <v>-5.9193179806626972E-6</v>
      </c>
      <c r="AP749" s="34" t="e">
        <f t="shared" si="709"/>
        <v>#N/A</v>
      </c>
      <c r="AQ749" s="34">
        <f t="shared" si="710"/>
        <v>6.1056414895066524E-6</v>
      </c>
      <c r="AR749" s="34">
        <f t="shared" si="711"/>
        <v>-3.4894145777286667E-6</v>
      </c>
      <c r="AS749" s="34">
        <f t="shared" si="712"/>
        <v>6.178291678926584E-6</v>
      </c>
      <c r="AT749" s="34">
        <f t="shared" si="713"/>
        <v>-5.9544646173748106E-6</v>
      </c>
      <c r="AU749" s="34">
        <f t="shared" si="714"/>
        <v>5.3041531322683966E-6</v>
      </c>
      <c r="AV749" s="34">
        <f t="shared" si="715"/>
        <v>8.2268393213347224E-6</v>
      </c>
      <c r="AW749" s="53">
        <f t="shared" si="716"/>
        <v>9.4059485792514774E-3</v>
      </c>
      <c r="AX749" s="52">
        <f t="shared" si="717"/>
        <v>-3.0708143170521396E-6</v>
      </c>
      <c r="AY749" s="34">
        <f t="shared" si="718"/>
        <v>-3.2531657541134962E-6</v>
      </c>
      <c r="AZ749" s="34" t="e">
        <f t="shared" si="719"/>
        <v>#N/A</v>
      </c>
      <c r="BA749" s="34">
        <f t="shared" si="720"/>
        <v>8.7717937160558535E-6</v>
      </c>
      <c r="BB749" s="34">
        <f t="shared" si="721"/>
        <v>-8.2326235117946567E-7</v>
      </c>
      <c r="BC749" s="34">
        <f t="shared" si="722"/>
        <v>8.8444439054757851E-6</v>
      </c>
      <c r="BD749" s="34">
        <f t="shared" si="723"/>
        <v>-3.2883123908256096E-6</v>
      </c>
      <c r="BE749" s="34">
        <f t="shared" si="724"/>
        <v>7.9703053588175976E-6</v>
      </c>
      <c r="BF749" s="34">
        <f t="shared" si="725"/>
        <v>1.0892991547883923E-5</v>
      </c>
      <c r="BG749" s="53">
        <f t="shared" si="726"/>
        <v>9.4086147314780266E-3</v>
      </c>
      <c r="BH749" s="32">
        <v>3.8892973597270952E-7</v>
      </c>
      <c r="BI749" s="33">
        <v>2.0657829891135293E-7</v>
      </c>
      <c r="BJ749" s="33"/>
      <c r="BK749" s="33">
        <v>1.2231537769080703E-5</v>
      </c>
      <c r="BL749" s="33">
        <v>2.6364817018453834E-6</v>
      </c>
      <c r="BM749" s="33">
        <v>1.2304187958500634E-5</v>
      </c>
      <c r="BN749" s="33">
        <v>1.7143166219923955E-7</v>
      </c>
      <c r="BO749" s="33">
        <v>1.1430049411842447E-5</v>
      </c>
      <c r="BP749" s="33">
        <v>1.4352735600908773E-5</v>
      </c>
      <c r="BQ749" s="35">
        <v>9.4120744755310515E-3</v>
      </c>
      <c r="BR749" s="32">
        <v>-5.7369665436013406E-6</v>
      </c>
      <c r="BS749" s="33">
        <v>-5.9193179806626972E-6</v>
      </c>
      <c r="BT749" s="33"/>
      <c r="BU749" s="33">
        <v>6.1056414895066524E-6</v>
      </c>
      <c r="BV749" s="33">
        <v>-3.4894145777286667E-6</v>
      </c>
      <c r="BW749" s="33">
        <v>6.178291678926584E-6</v>
      </c>
      <c r="BX749" s="33">
        <v>-5.9544646173748106E-6</v>
      </c>
      <c r="BY749" s="33">
        <v>5.3041531322683966E-6</v>
      </c>
      <c r="BZ749" s="33">
        <v>8.2268393213347224E-6</v>
      </c>
      <c r="CA749" s="35">
        <v>9.4059485792514774E-3</v>
      </c>
      <c r="CB749" s="52">
        <v>-3.0708143170521396E-6</v>
      </c>
      <c r="CC749" s="34">
        <v>-3.2531657541134962E-6</v>
      </c>
      <c r="CD749" s="34"/>
      <c r="CE749" s="34">
        <v>8.7717937160558535E-6</v>
      </c>
      <c r="CF749" s="34">
        <v>-8.2326235117946567E-7</v>
      </c>
      <c r="CG749" s="34">
        <v>8.8444439054757851E-6</v>
      </c>
      <c r="CH749" s="34">
        <v>-3.2883123908256096E-6</v>
      </c>
      <c r="CI749" s="34">
        <v>7.9703053588175976E-6</v>
      </c>
      <c r="CJ749" s="34">
        <v>1.0892991547883923E-5</v>
      </c>
      <c r="CK749" s="53">
        <v>9.4086147314780266E-3</v>
      </c>
      <c r="CL749" s="33">
        <v>0</v>
      </c>
      <c r="CM749" s="33">
        <f t="shared" si="738"/>
        <v>2.5846395100681541E-4</v>
      </c>
      <c r="CN749" s="33">
        <f t="shared" si="684"/>
        <v>1.2883322660872665E-4</v>
      </c>
      <c r="CO749" s="33">
        <f t="shared" si="685"/>
        <v>9.3727683335931289E-5</v>
      </c>
      <c r="CP749" s="33">
        <f t="shared" si="686"/>
        <v>9.3033133337971918E-5</v>
      </c>
      <c r="CQ749" s="33"/>
      <c r="CR749" s="33">
        <f t="shared" si="687"/>
        <v>7.4732315119785397E-5</v>
      </c>
      <c r="CS749" s="33">
        <f t="shared" si="688"/>
        <v>1.8605881656008627E-4</v>
      </c>
      <c r="CT749" s="33">
        <f t="shared" si="689"/>
        <v>3.6835768360221621E-4</v>
      </c>
      <c r="CU749" s="33">
        <f t="shared" si="690"/>
        <v>2.971013267960565E-5</v>
      </c>
      <c r="CV749" s="33">
        <f t="shared" si="691"/>
        <v>-1.50291135078362E-4</v>
      </c>
      <c r="CW749" s="33">
        <f t="shared" si="692"/>
        <v>3.7099407262020101E-4</v>
      </c>
      <c r="CX749" s="35">
        <f t="shared" si="693"/>
        <v>-1.878289271101119E-4</v>
      </c>
    </row>
    <row r="750" spans="1:102" x14ac:dyDescent="0.3">
      <c r="A750" s="21">
        <v>43125</v>
      </c>
      <c r="B750" s="22">
        <v>2839.25</v>
      </c>
      <c r="C750" s="23">
        <v>4965.07</v>
      </c>
      <c r="D750" s="23">
        <v>5540.3819999999996</v>
      </c>
      <c r="E750" s="23">
        <f t="shared" si="727"/>
        <v>4922.78896892593</v>
      </c>
      <c r="F750" s="23">
        <f>VLOOKUP($A750,Data!S$7:T$800,2,0)</f>
        <v>273.38853799999998</v>
      </c>
      <c r="G750" s="23">
        <f>VLOOKUP($A750,Data!V$7:Y$800,4,0)</f>
        <v>26.963669026714918</v>
      </c>
      <c r="H750" s="23" t="e">
        <f>VLOOKUP($A750,Data!P$7:Q$800,2,0)</f>
        <v>#N/A</v>
      </c>
      <c r="I750" s="23">
        <f>VLOOKUP($A750,Data!K$7:N$800,4,0)</f>
        <v>51.376648107763309</v>
      </c>
      <c r="J750" s="23">
        <f>VLOOKUP($A750,Data!AA$7:AB$800,2,0)</f>
        <v>500.14170000000001</v>
      </c>
      <c r="K750" s="23">
        <f>VLOOKUP($A750,Data!AD$7:AE$800,2,0)</f>
        <v>50.526299999999999</v>
      </c>
      <c r="L750" s="23">
        <f>VLOOKUP($A750,Data!AL$7:AO$800,4,0)</f>
        <v>270.86434035819133</v>
      </c>
      <c r="M750" s="23">
        <f>VLOOKUP($A750,Data!AG$7:AJ$800,4,0)</f>
        <v>27.318206636215255</v>
      </c>
      <c r="N750" s="23">
        <f>VLOOKUP($A750,Data!AQ$7:AU$800,5,0)</f>
        <v>27.472036008622432</v>
      </c>
      <c r="O750" s="24">
        <f>VLOOKUP($A750,Data!AQ$7:AW$800,7,0)</f>
        <v>27.187494005653779</v>
      </c>
      <c r="P750" s="32">
        <f t="shared" si="694"/>
        <v>6.0263467651555658E-4</v>
      </c>
      <c r="Q750" s="33">
        <f t="shared" si="681"/>
        <v>6.045863923724859E-4</v>
      </c>
      <c r="R750" s="33">
        <f t="shared" si="682"/>
        <v>6.0501727279160811E-4</v>
      </c>
      <c r="S750" s="34">
        <f t="shared" si="695"/>
        <v>6.046598833502004E-4</v>
      </c>
      <c r="T750" s="33">
        <f t="shared" si="696"/>
        <v>6.0347263856042055E-4</v>
      </c>
      <c r="U750" s="33">
        <f t="shared" si="728"/>
        <v>6.0250489712188049E-4</v>
      </c>
      <c r="V750" s="33" t="e">
        <f t="shared" si="729"/>
        <v>#N/A</v>
      </c>
      <c r="W750" s="33">
        <f t="shared" si="730"/>
        <v>5.5648302726774013E-4</v>
      </c>
      <c r="X750" s="33">
        <f t="shared" si="731"/>
        <v>6.0259222692038428E-4</v>
      </c>
      <c r="Y750" s="33">
        <f t="shared" si="732"/>
        <v>6.5355205542116934E-4</v>
      </c>
      <c r="Z750" s="33">
        <f t="shared" si="733"/>
        <v>5.9213717868100701E-4</v>
      </c>
      <c r="AA750" s="33">
        <f t="shared" si="734"/>
        <v>5.1073962141856555E-4</v>
      </c>
      <c r="AB750" s="33">
        <f t="shared" si="735"/>
        <v>6.1802684810707831E-4</v>
      </c>
      <c r="AC750" s="35">
        <f t="shared" si="736"/>
        <v>-1.1550037266653823E-2</v>
      </c>
      <c r="AD750" s="32">
        <f t="shared" si="697"/>
        <v>-1.1137538120653545E-6</v>
      </c>
      <c r="AE750" s="33">
        <f t="shared" si="698"/>
        <v>-2.0814952506054141E-6</v>
      </c>
      <c r="AF750" s="33" t="e">
        <f t="shared" si="699"/>
        <v>#N/A</v>
      </c>
      <c r="AG750" s="33">
        <f t="shared" si="700"/>
        <v>-4.8103365104745777E-5</v>
      </c>
      <c r="AH750" s="33">
        <f t="shared" si="701"/>
        <v>-1.9941654521016261E-6</v>
      </c>
      <c r="AI750" s="33">
        <f t="shared" si="702"/>
        <v>4.8965663048683439E-5</v>
      </c>
      <c r="AJ750" s="33">
        <f t="shared" si="703"/>
        <v>-1.2449213691478889E-5</v>
      </c>
      <c r="AK750" s="33">
        <f t="shared" si="704"/>
        <v>-9.3846770953920355E-5</v>
      </c>
      <c r="AL750" s="33">
        <f t="shared" si="705"/>
        <v>1.3440455734592405E-5</v>
      </c>
      <c r="AM750" s="35">
        <f t="shared" si="706"/>
        <v>-1.2154623659026309E-2</v>
      </c>
      <c r="AN750" s="52">
        <f t="shared" si="707"/>
        <v>-1.5446342311875583E-6</v>
      </c>
      <c r="AO750" s="34">
        <f t="shared" si="708"/>
        <v>-2.5123756697276178E-6</v>
      </c>
      <c r="AP750" s="34" t="e">
        <f t="shared" si="709"/>
        <v>#N/A</v>
      </c>
      <c r="AQ750" s="34">
        <f t="shared" si="710"/>
        <v>-4.853424552386798E-5</v>
      </c>
      <c r="AR750" s="34">
        <f t="shared" si="711"/>
        <v>-2.4250458712238299E-6</v>
      </c>
      <c r="AS750" s="34">
        <f t="shared" si="712"/>
        <v>4.8534782629561235E-5</v>
      </c>
      <c r="AT750" s="34">
        <f t="shared" si="713"/>
        <v>-1.2880094110601092E-5</v>
      </c>
      <c r="AU750" s="34">
        <f t="shared" si="714"/>
        <v>-9.4277651373042559E-5</v>
      </c>
      <c r="AV750" s="34">
        <f t="shared" si="715"/>
        <v>1.3009575315470201E-5</v>
      </c>
      <c r="AW750" s="53">
        <f t="shared" si="716"/>
        <v>-1.2155054539445431E-2</v>
      </c>
      <c r="AX750" s="52">
        <f t="shared" si="717"/>
        <v>-1.1872447898131355E-6</v>
      </c>
      <c r="AY750" s="34">
        <f t="shared" si="718"/>
        <v>-2.1549862283531951E-6</v>
      </c>
      <c r="AZ750" s="34" t="e">
        <f t="shared" si="719"/>
        <v>#N/A</v>
      </c>
      <c r="BA750" s="34">
        <f t="shared" si="720"/>
        <v>-4.8176856082493558E-5</v>
      </c>
      <c r="BB750" s="34">
        <f t="shared" si="721"/>
        <v>-2.0676564298494071E-6</v>
      </c>
      <c r="BC750" s="34">
        <f t="shared" si="722"/>
        <v>4.8892172070935658E-5</v>
      </c>
      <c r="BD750" s="34">
        <f t="shared" si="723"/>
        <v>-1.252270466922667E-5</v>
      </c>
      <c r="BE750" s="34">
        <f t="shared" si="724"/>
        <v>-9.3920261931668136E-5</v>
      </c>
      <c r="BF750" s="34">
        <f t="shared" si="725"/>
        <v>1.3366964756844624E-5</v>
      </c>
      <c r="BG750" s="53">
        <f t="shared" si="726"/>
        <v>-1.2154697150004057E-2</v>
      </c>
      <c r="BH750" s="32">
        <v>-1.1137538120653545E-6</v>
      </c>
      <c r="BI750" s="33">
        <v>-2.0814952506054141E-6</v>
      </c>
      <c r="BJ750" s="33"/>
      <c r="BK750" s="33">
        <v>-4.8103365104745777E-5</v>
      </c>
      <c r="BL750" s="33">
        <v>-1.9941654521016261E-6</v>
      </c>
      <c r="BM750" s="33">
        <v>4.8965663048683439E-5</v>
      </c>
      <c r="BN750" s="33">
        <v>-1.2449213691478889E-5</v>
      </c>
      <c r="BO750" s="33">
        <v>-9.3846770953920355E-5</v>
      </c>
      <c r="BP750" s="33">
        <v>1.3440455734592405E-5</v>
      </c>
      <c r="BQ750" s="35">
        <v>-1.2154623659026309E-2</v>
      </c>
      <c r="BR750" s="32">
        <v>-1.5446342311875583E-6</v>
      </c>
      <c r="BS750" s="33">
        <v>-2.5123756697276178E-6</v>
      </c>
      <c r="BT750" s="33"/>
      <c r="BU750" s="33">
        <v>-4.853424552386798E-5</v>
      </c>
      <c r="BV750" s="33">
        <v>-2.4250458712238299E-6</v>
      </c>
      <c r="BW750" s="33">
        <v>4.8534782629561235E-5</v>
      </c>
      <c r="BX750" s="33">
        <v>-1.2880094110601092E-5</v>
      </c>
      <c r="BY750" s="33">
        <v>-9.4277651373042559E-5</v>
      </c>
      <c r="BZ750" s="33">
        <v>1.3009575315470201E-5</v>
      </c>
      <c r="CA750" s="35">
        <v>-1.2155054539445431E-2</v>
      </c>
      <c r="CB750" s="52">
        <v>-1.1872447898131355E-6</v>
      </c>
      <c r="CC750" s="34">
        <v>-2.1549862283531951E-6</v>
      </c>
      <c r="CD750" s="34"/>
      <c r="CE750" s="34">
        <v>-4.8176856082493558E-5</v>
      </c>
      <c r="CF750" s="34">
        <v>-2.0676564298494071E-6</v>
      </c>
      <c r="CG750" s="34">
        <v>4.8892172070935658E-5</v>
      </c>
      <c r="CH750" s="34">
        <v>-1.252270466922667E-5</v>
      </c>
      <c r="CI750" s="34">
        <v>-9.3920261931668136E-5</v>
      </c>
      <c r="CJ750" s="34">
        <v>1.3366964756844624E-5</v>
      </c>
      <c r="CK750" s="53">
        <v>-1.2154697150004057E-2</v>
      </c>
      <c r="CL750" s="33">
        <v>0</v>
      </c>
      <c r="CM750" s="33">
        <f t="shared" si="738"/>
        <v>2.5240828511918778E-4</v>
      </c>
      <c r="CN750" s="33">
        <f t="shared" si="684"/>
        <v>1.2541358104423139E-4</v>
      </c>
      <c r="CO750" s="33">
        <f t="shared" si="685"/>
        <v>9.3343273628754275E-5</v>
      </c>
      <c r="CP750" s="33">
        <f t="shared" si="686"/>
        <v>9.2828955937207525E-5</v>
      </c>
      <c r="CQ750" s="33"/>
      <c r="CR750" s="33">
        <f t="shared" si="687"/>
        <v>6.2643299851616874E-5</v>
      </c>
      <c r="CS750" s="33">
        <f t="shared" si="688"/>
        <v>1.8345274049602622E-4</v>
      </c>
      <c r="CT750" s="33">
        <f t="shared" si="689"/>
        <v>3.5619329508351782E-4</v>
      </c>
      <c r="CU750" s="33">
        <f t="shared" si="690"/>
        <v>2.9540704156172382E-5</v>
      </c>
      <c r="CV750" s="33">
        <f t="shared" si="691"/>
        <v>-1.6158546804878604E-4</v>
      </c>
      <c r="CW750" s="33">
        <f t="shared" si="692"/>
        <v>3.5680440326557594E-4</v>
      </c>
      <c r="CX750" s="35">
        <f t="shared" si="693"/>
        <v>-9.4021932089950466E-3</v>
      </c>
    </row>
    <row r="751" spans="1:102" x14ac:dyDescent="0.3">
      <c r="A751" s="21">
        <v>43124</v>
      </c>
      <c r="B751" s="22">
        <v>2837.54</v>
      </c>
      <c r="C751" s="23">
        <v>4962.07</v>
      </c>
      <c r="D751" s="23">
        <v>5537.0320000000002</v>
      </c>
      <c r="E751" s="23">
        <f t="shared" si="727"/>
        <v>4919.8141546730603</v>
      </c>
      <c r="F751" s="23">
        <f>VLOOKUP($A751,Data!S$7:T$800,2,0)</f>
        <v>273.22365500000001</v>
      </c>
      <c r="G751" s="23">
        <f>VLOOKUP($A751,Data!V$7:Y$800,4,0)</f>
        <v>26.947433066327591</v>
      </c>
      <c r="H751" s="23" t="e">
        <f>VLOOKUP($A751,Data!P$7:Q$800,2,0)</f>
        <v>#N/A</v>
      </c>
      <c r="I751" s="23">
        <f>VLOOKUP($A751,Data!K$7:N$800,4,0)</f>
        <v>51.348073776223949</v>
      </c>
      <c r="J751" s="23">
        <f>VLOOKUP($A751,Data!AA$7:AB$800,2,0)</f>
        <v>499.84050000000002</v>
      </c>
      <c r="K751" s="23">
        <f>VLOOKUP($A751,Data!AD$7:AE$800,2,0)</f>
        <v>50.493299999999998</v>
      </c>
      <c r="L751" s="23">
        <f>VLOOKUP($A751,Data!AL$7:AO$800,4,0)</f>
        <v>270.70404642788196</v>
      </c>
      <c r="M751" s="23">
        <f>VLOOKUP($A751,Data!AG$7:AJ$800,4,0)</f>
        <v>27.304261268152043</v>
      </c>
      <c r="N751" s="23">
        <f>VLOOKUP($A751,Data!AQ$7:AU$800,5,0)</f>
        <v>27.455068039457441</v>
      </c>
      <c r="O751" s="24">
        <f>VLOOKUP($A751,Data!AQ$7:AW$800,7,0)</f>
        <v>27.505179858040158</v>
      </c>
      <c r="P751" s="32">
        <f t="shared" si="694"/>
        <v>-5.6003071363419643E-4</v>
      </c>
      <c r="Q751" s="33">
        <f t="shared" si="681"/>
        <v>-5.5993635255857654E-4</v>
      </c>
      <c r="R751" s="33">
        <f t="shared" si="682"/>
        <v>-5.5865145329703214E-4</v>
      </c>
      <c r="S751" s="34">
        <f t="shared" si="695"/>
        <v>-5.5885834234760683E-4</v>
      </c>
      <c r="T751" s="33">
        <f t="shared" si="696"/>
        <v>-5.5544480028379972E-4</v>
      </c>
      <c r="U751" s="33">
        <f t="shared" si="728"/>
        <v>-5.5537333160304847E-4</v>
      </c>
      <c r="V751" s="33" t="e">
        <f t="shared" si="729"/>
        <v>#N/A</v>
      </c>
      <c r="W751" s="33">
        <f t="shared" si="730"/>
        <v>-3.7085110328216597E-4</v>
      </c>
      <c r="X751" s="33">
        <f t="shared" si="731"/>
        <v>-5.6226314515039899E-4</v>
      </c>
      <c r="Y751" s="33">
        <f t="shared" si="732"/>
        <v>-5.4433025605304941E-4</v>
      </c>
      <c r="Z751" s="33">
        <f t="shared" si="733"/>
        <v>-5.5802943130267568E-4</v>
      </c>
      <c r="AA751" s="33">
        <f t="shared" si="734"/>
        <v>-6.8990278002656336E-4</v>
      </c>
      <c r="AB751" s="33">
        <f t="shared" si="735"/>
        <v>-5.4901586135269742E-4</v>
      </c>
      <c r="AC751" s="35">
        <f t="shared" si="736"/>
        <v>9.0881756110539058E-4</v>
      </c>
      <c r="AD751" s="32">
        <f t="shared" si="697"/>
        <v>4.4915522747768222E-6</v>
      </c>
      <c r="AE751" s="33">
        <f t="shared" si="698"/>
        <v>4.5630209555280743E-6</v>
      </c>
      <c r="AF751" s="33" t="e">
        <f t="shared" si="699"/>
        <v>#N/A</v>
      </c>
      <c r="AG751" s="33">
        <f t="shared" si="700"/>
        <v>1.8908524927641057E-4</v>
      </c>
      <c r="AH751" s="33">
        <f t="shared" si="701"/>
        <v>-2.3267925918224464E-6</v>
      </c>
      <c r="AI751" s="33">
        <f t="shared" si="702"/>
        <v>1.5606096505527134E-5</v>
      </c>
      <c r="AJ751" s="33">
        <f t="shared" si="703"/>
        <v>1.9069212559008619E-6</v>
      </c>
      <c r="AK751" s="33">
        <f t="shared" si="704"/>
        <v>-1.2996642746798681E-4</v>
      </c>
      <c r="AL751" s="33">
        <f t="shared" si="705"/>
        <v>1.0920491205879124E-5</v>
      </c>
      <c r="AM751" s="35">
        <f t="shared" si="706"/>
        <v>1.4687539136639671E-3</v>
      </c>
      <c r="AN751" s="52">
        <f t="shared" si="707"/>
        <v>3.2066530132324189E-6</v>
      </c>
      <c r="AO751" s="34">
        <f t="shared" si="708"/>
        <v>3.278121693983671E-6</v>
      </c>
      <c r="AP751" s="34" t="e">
        <f t="shared" si="709"/>
        <v>#N/A</v>
      </c>
      <c r="AQ751" s="34">
        <f t="shared" si="710"/>
        <v>1.8780035001486617E-4</v>
      </c>
      <c r="AR751" s="34">
        <f t="shared" si="711"/>
        <v>-3.6116918533668496E-6</v>
      </c>
      <c r="AS751" s="34">
        <f t="shared" si="712"/>
        <v>1.4321197243982731E-5</v>
      </c>
      <c r="AT751" s="34">
        <f t="shared" si="713"/>
        <v>6.2202199435645866E-7</v>
      </c>
      <c r="AU751" s="34">
        <f t="shared" si="714"/>
        <v>-1.3125132672953121E-4</v>
      </c>
      <c r="AV751" s="34">
        <f t="shared" si="715"/>
        <v>9.6355919443347204E-6</v>
      </c>
      <c r="AW751" s="53">
        <f t="shared" si="716"/>
        <v>1.4674690144024227E-3</v>
      </c>
      <c r="AX751" s="52">
        <f t="shared" si="717"/>
        <v>3.4135420636793867E-6</v>
      </c>
      <c r="AY751" s="34">
        <f t="shared" si="718"/>
        <v>3.4850107444306389E-6</v>
      </c>
      <c r="AZ751" s="34" t="e">
        <f t="shared" si="719"/>
        <v>#N/A</v>
      </c>
      <c r="BA751" s="34">
        <f t="shared" si="720"/>
        <v>1.8800723906531314E-4</v>
      </c>
      <c r="BB751" s="34">
        <f t="shared" si="721"/>
        <v>-3.4048028029198818E-6</v>
      </c>
      <c r="BC751" s="34">
        <f t="shared" si="722"/>
        <v>1.4528086294429698E-5</v>
      </c>
      <c r="BD751" s="34">
        <f t="shared" si="723"/>
        <v>8.2891104480342648E-7</v>
      </c>
      <c r="BE751" s="34">
        <f t="shared" si="724"/>
        <v>-1.3104443767908425E-4</v>
      </c>
      <c r="BF751" s="34">
        <f t="shared" si="725"/>
        <v>9.8424809947816883E-6</v>
      </c>
      <c r="BG751" s="53">
        <f t="shared" si="726"/>
        <v>1.4676759034528697E-3</v>
      </c>
      <c r="BH751" s="32">
        <v>4.4915522747768222E-6</v>
      </c>
      <c r="BI751" s="33">
        <v>4.5630209555280743E-6</v>
      </c>
      <c r="BJ751" s="33"/>
      <c r="BK751" s="33">
        <v>1.8908524927641057E-4</v>
      </c>
      <c r="BL751" s="33">
        <v>-2.3267925918224464E-6</v>
      </c>
      <c r="BM751" s="33">
        <v>1.5606096505527134E-5</v>
      </c>
      <c r="BN751" s="33">
        <v>1.9069212559008619E-6</v>
      </c>
      <c r="BO751" s="33">
        <v>-1.2996642746798681E-4</v>
      </c>
      <c r="BP751" s="33">
        <v>1.0920491205879124E-5</v>
      </c>
      <c r="BQ751" s="35">
        <v>1.4687539136639671E-3</v>
      </c>
      <c r="BR751" s="32">
        <v>3.2066530132324189E-6</v>
      </c>
      <c r="BS751" s="33">
        <v>3.278121693983671E-6</v>
      </c>
      <c r="BT751" s="33"/>
      <c r="BU751" s="33">
        <v>1.8780035001486617E-4</v>
      </c>
      <c r="BV751" s="33">
        <v>-3.6116918533668496E-6</v>
      </c>
      <c r="BW751" s="33">
        <v>1.4321197243982731E-5</v>
      </c>
      <c r="BX751" s="33">
        <v>6.2202199435645866E-7</v>
      </c>
      <c r="BY751" s="33">
        <v>-1.3125132672953121E-4</v>
      </c>
      <c r="BZ751" s="33">
        <v>9.6355919443347204E-6</v>
      </c>
      <c r="CA751" s="35">
        <v>1.4674690144024227E-3</v>
      </c>
      <c r="CB751" s="52">
        <v>3.4135420636793867E-6</v>
      </c>
      <c r="CC751" s="34">
        <v>3.4850107444306389E-6</v>
      </c>
      <c r="CD751" s="34"/>
      <c r="CE751" s="34">
        <v>1.8800723906531314E-4</v>
      </c>
      <c r="CF751" s="34">
        <v>-3.4048028029198818E-6</v>
      </c>
      <c r="CG751" s="34">
        <v>1.4528086294429698E-5</v>
      </c>
      <c r="CH751" s="34">
        <v>8.2891104480342648E-7</v>
      </c>
      <c r="CI751" s="34">
        <v>-1.3104443767908425E-4</v>
      </c>
      <c r="CJ751" s="34">
        <v>9.8424809947816883E-6</v>
      </c>
      <c r="CK751" s="53">
        <v>1.4676759034528697E-3</v>
      </c>
      <c r="CL751" s="33">
        <v>0</v>
      </c>
      <c r="CM751" s="33">
        <f t="shared" si="738"/>
        <v>2.5197755654060572E-4</v>
      </c>
      <c r="CN751" s="33">
        <f t="shared" si="684"/>
        <v>1.2534012526566052E-4</v>
      </c>
      <c r="CO751" s="33">
        <f t="shared" si="685"/>
        <v>9.4456459624803202E-5</v>
      </c>
      <c r="CP751" s="33">
        <f t="shared" si="686"/>
        <v>9.4909390938591187E-5</v>
      </c>
      <c r="CQ751" s="33"/>
      <c r="CR751" s="33">
        <f t="shared" si="687"/>
        <v>1.107229228158868E-4</v>
      </c>
      <c r="CS751" s="33">
        <f t="shared" si="688"/>
        <v>1.8544607061810048E-4</v>
      </c>
      <c r="CT751" s="33">
        <f t="shared" si="689"/>
        <v>3.0724218289401861E-4</v>
      </c>
      <c r="CU751" s="33">
        <f t="shared" si="690"/>
        <v>4.1982918108418588E-5</v>
      </c>
      <c r="CV751" s="33">
        <f t="shared" si="691"/>
        <v>-6.780176042464614E-5</v>
      </c>
      <c r="CW751" s="33">
        <f t="shared" si="692"/>
        <v>3.4336745631091681E-4</v>
      </c>
      <c r="CX751" s="35">
        <f t="shared" si="693"/>
        <v>2.7788417375860242E-3</v>
      </c>
    </row>
    <row r="752" spans="1:102" x14ac:dyDescent="0.3">
      <c r="A752" s="21">
        <v>43123</v>
      </c>
      <c r="B752" s="22">
        <v>2839.13</v>
      </c>
      <c r="C752" s="23">
        <v>4964.8500000000004</v>
      </c>
      <c r="D752" s="23">
        <v>5540.1270000000004</v>
      </c>
      <c r="E752" s="23">
        <f t="shared" si="727"/>
        <v>4922.5651712847821</v>
      </c>
      <c r="F752" s="23">
        <f>VLOOKUP($A752,Data!S$7:T$800,2,0)</f>
        <v>273.37549999999999</v>
      </c>
      <c r="G752" s="23">
        <f>VLOOKUP($A752,Data!V$7:Y$800,4,0)</f>
        <v>26.962407268280213</v>
      </c>
      <c r="H752" s="23" t="e">
        <f>VLOOKUP($A752,Data!P$7:Q$800,2,0)</f>
        <v>#N/A</v>
      </c>
      <c r="I752" s="23">
        <f>VLOOKUP($A752,Data!K$7:N$800,4,0)</f>
        <v>51.367123330583524</v>
      </c>
      <c r="J752" s="23">
        <f>VLOOKUP($A752,Data!AA$7:AB$800,2,0)</f>
        <v>500.12169999999998</v>
      </c>
      <c r="K752" s="23">
        <f>VLOOKUP($A752,Data!AD$7:AE$800,2,0)</f>
        <v>50.520800000000001</v>
      </c>
      <c r="L752" s="23">
        <f>VLOOKUP($A752,Data!AL$7:AO$800,4,0)</f>
        <v>270.85519159641387</v>
      </c>
      <c r="M752" s="23">
        <f>VLOOKUP($A752,Data!AG$7:AJ$800,4,0)</f>
        <v>27.32311155877542</v>
      </c>
      <c r="N752" s="23">
        <f>VLOOKUP($A752,Data!AQ$7:AU$800,5,0)</f>
        <v>27.470149587294596</v>
      </c>
      <c r="O752" s="24">
        <f>VLOOKUP($A752,Data!AQ$7:AW$800,7,0)</f>
        <v>27.480205364821824</v>
      </c>
      <c r="P752" s="32">
        <f t="shared" si="694"/>
        <v>2.1743964814313621E-3</v>
      </c>
      <c r="Q752" s="33">
        <f t="shared" si="681"/>
        <v>2.2022874721940866E-3</v>
      </c>
      <c r="R752" s="33">
        <f t="shared" si="682"/>
        <v>2.2136837020996225E-3</v>
      </c>
      <c r="S752" s="34">
        <f t="shared" si="695"/>
        <v>2.2077906189993833E-3</v>
      </c>
      <c r="T752" s="33">
        <f t="shared" si="696"/>
        <v>2.2051883232763192E-3</v>
      </c>
      <c r="U752" s="33">
        <f t="shared" si="728"/>
        <v>2.2067563754788466E-3</v>
      </c>
      <c r="V752" s="33" t="e">
        <f t="shared" si="729"/>
        <v>#N/A</v>
      </c>
      <c r="W752" s="33">
        <f t="shared" si="730"/>
        <v>2.0438498699368868E-3</v>
      </c>
      <c r="X752" s="33">
        <f t="shared" si="731"/>
        <v>2.2113421915272991E-3</v>
      </c>
      <c r="Y752" s="33">
        <f t="shared" si="732"/>
        <v>2.2158697536753813E-3</v>
      </c>
      <c r="Z752" s="33">
        <f t="shared" si="733"/>
        <v>2.1901081584083659E-3</v>
      </c>
      <c r="AA752" s="33">
        <f t="shared" si="734"/>
        <v>2.2047955184445467E-3</v>
      </c>
      <c r="AB752" s="33">
        <f t="shared" si="735"/>
        <v>2.2156715206507194E-3</v>
      </c>
      <c r="AC752" s="35">
        <f t="shared" si="736"/>
        <v>1.8057291350719318E-3</v>
      </c>
      <c r="AD752" s="32">
        <f t="shared" si="697"/>
        <v>2.9008510822325917E-6</v>
      </c>
      <c r="AE752" s="33">
        <f t="shared" si="698"/>
        <v>4.4689032847600174E-6</v>
      </c>
      <c r="AF752" s="33" t="e">
        <f t="shared" si="699"/>
        <v>#N/A</v>
      </c>
      <c r="AG752" s="33">
        <f t="shared" si="700"/>
        <v>-1.5843760225719983E-4</v>
      </c>
      <c r="AH752" s="33">
        <f t="shared" si="701"/>
        <v>9.0547193332124465E-6</v>
      </c>
      <c r="AI752" s="33">
        <f t="shared" si="702"/>
        <v>1.35822814812947E-5</v>
      </c>
      <c r="AJ752" s="33">
        <f t="shared" si="703"/>
        <v>-1.217931378572068E-5</v>
      </c>
      <c r="AK752" s="33">
        <f t="shared" si="704"/>
        <v>2.5080462504600831E-6</v>
      </c>
      <c r="AL752" s="33">
        <f t="shared" si="705"/>
        <v>1.3384048456632769E-5</v>
      </c>
      <c r="AM752" s="35">
        <f t="shared" si="706"/>
        <v>-3.9655833712215482E-4</v>
      </c>
      <c r="AN752" s="52">
        <f t="shared" si="707"/>
        <v>-8.4953788233033123E-6</v>
      </c>
      <c r="AO752" s="34">
        <f t="shared" si="708"/>
        <v>-6.9273266207758866E-6</v>
      </c>
      <c r="AP752" s="34" t="e">
        <f t="shared" si="709"/>
        <v>#N/A</v>
      </c>
      <c r="AQ752" s="34">
        <f t="shared" si="710"/>
        <v>-1.6983383216273573E-4</v>
      </c>
      <c r="AR752" s="34">
        <f t="shared" si="711"/>
        <v>-2.3415105723234575E-6</v>
      </c>
      <c r="AS752" s="34">
        <f t="shared" si="712"/>
        <v>2.1860515757587962E-6</v>
      </c>
      <c r="AT752" s="34">
        <f t="shared" si="713"/>
        <v>-2.3575543691256584E-5</v>
      </c>
      <c r="AU752" s="34">
        <f t="shared" si="714"/>
        <v>-8.8881836550758209E-6</v>
      </c>
      <c r="AV752" s="34">
        <f t="shared" si="715"/>
        <v>1.9878185510968649E-6</v>
      </c>
      <c r="AW752" s="53">
        <f t="shared" si="716"/>
        <v>-4.0795456702769073E-4</v>
      </c>
      <c r="AX752" s="52">
        <f t="shared" si="717"/>
        <v>-2.6022957231308652E-6</v>
      </c>
      <c r="AY752" s="34">
        <f t="shared" si="718"/>
        <v>-1.0342435206034395E-6</v>
      </c>
      <c r="AZ752" s="34" t="e">
        <f t="shared" si="719"/>
        <v>#N/A</v>
      </c>
      <c r="BA752" s="34">
        <f t="shared" si="720"/>
        <v>-1.6394074906256328E-4</v>
      </c>
      <c r="BB752" s="34">
        <f t="shared" si="721"/>
        <v>3.5515725278489896E-6</v>
      </c>
      <c r="BC752" s="34">
        <f t="shared" si="722"/>
        <v>8.0791346759312432E-6</v>
      </c>
      <c r="BD752" s="34">
        <f t="shared" si="723"/>
        <v>-1.7682460591084137E-5</v>
      </c>
      <c r="BE752" s="34">
        <f t="shared" si="724"/>
        <v>-2.9951005549033738E-6</v>
      </c>
      <c r="BF752" s="34">
        <f t="shared" si="725"/>
        <v>7.880901651269312E-6</v>
      </c>
      <c r="BG752" s="53">
        <f t="shared" si="726"/>
        <v>-4.0206148392751828E-4</v>
      </c>
      <c r="BH752" s="32">
        <v>2.9008510822325917E-6</v>
      </c>
      <c r="BI752" s="33">
        <v>4.4689032847600174E-6</v>
      </c>
      <c r="BJ752" s="33"/>
      <c r="BK752" s="33">
        <v>-1.5843760225719983E-4</v>
      </c>
      <c r="BL752" s="33">
        <v>9.0547193332124465E-6</v>
      </c>
      <c r="BM752" s="33">
        <v>1.35822814812947E-5</v>
      </c>
      <c r="BN752" s="33">
        <v>-1.217931378572068E-5</v>
      </c>
      <c r="BO752" s="33">
        <v>2.5080462504600831E-6</v>
      </c>
      <c r="BP752" s="33">
        <v>1.3384048456632769E-5</v>
      </c>
      <c r="BQ752" s="35">
        <v>-3.9655833712215482E-4</v>
      </c>
      <c r="BR752" s="32">
        <v>-8.4953788233033123E-6</v>
      </c>
      <c r="BS752" s="33">
        <v>-6.9273266207758866E-6</v>
      </c>
      <c r="BT752" s="33"/>
      <c r="BU752" s="33">
        <v>-1.6983383216273573E-4</v>
      </c>
      <c r="BV752" s="33">
        <v>-2.3415105723234575E-6</v>
      </c>
      <c r="BW752" s="33">
        <v>2.1860515757587962E-6</v>
      </c>
      <c r="BX752" s="33">
        <v>-2.3575543691256584E-5</v>
      </c>
      <c r="BY752" s="33">
        <v>-8.8881836550758209E-6</v>
      </c>
      <c r="BZ752" s="33">
        <v>1.9878185510968649E-6</v>
      </c>
      <c r="CA752" s="35">
        <v>-4.0795456702769073E-4</v>
      </c>
      <c r="CB752" s="52">
        <v>-2.6022957231308652E-6</v>
      </c>
      <c r="CC752" s="34">
        <v>-1.0342435206034395E-6</v>
      </c>
      <c r="CD752" s="34"/>
      <c r="CE752" s="34">
        <v>-1.6394074906256328E-4</v>
      </c>
      <c r="CF752" s="34">
        <v>3.5515725278489896E-6</v>
      </c>
      <c r="CG752" s="34">
        <v>8.0791346759312432E-6</v>
      </c>
      <c r="CH752" s="34">
        <v>-1.7682460591084137E-5</v>
      </c>
      <c r="CI752" s="34">
        <v>-2.9951005549033738E-6</v>
      </c>
      <c r="CJ752" s="34">
        <v>7.880901651269312E-6</v>
      </c>
      <c r="CK752" s="53">
        <v>-4.0206148392751828E-4</v>
      </c>
      <c r="CL752" s="33">
        <v>0</v>
      </c>
      <c r="CM752" s="33">
        <f t="shared" si="738"/>
        <v>2.5069161512014659E-4</v>
      </c>
      <c r="CN752" s="33">
        <f t="shared" si="684"/>
        <v>1.2426137706889051E-4</v>
      </c>
      <c r="CO752" s="33">
        <f t="shared" si="685"/>
        <v>8.9961986662334681E-5</v>
      </c>
      <c r="CP752" s="33">
        <f t="shared" si="686"/>
        <v>9.0343401080605901E-5</v>
      </c>
      <c r="CQ752" s="33"/>
      <c r="CR752" s="33">
        <f t="shared" si="687"/>
        <v>-7.8453418787205464E-5</v>
      </c>
      <c r="CS752" s="33">
        <f t="shared" si="688"/>
        <v>1.8777460395291712E-4</v>
      </c>
      <c r="CT752" s="33">
        <f t="shared" si="689"/>
        <v>2.9162278942873598E-4</v>
      </c>
      <c r="CU752" s="33">
        <f t="shared" si="690"/>
        <v>4.0074852037275122E-5</v>
      </c>
      <c r="CV752" s="33">
        <f t="shared" si="691"/>
        <v>6.2245575108921258E-5</v>
      </c>
      <c r="CW752" s="33">
        <f t="shared" si="692"/>
        <v>3.3243721448750208E-4</v>
      </c>
      <c r="CX752" s="35">
        <f t="shared" si="693"/>
        <v>1.3073437124906384E-3</v>
      </c>
    </row>
    <row r="753" spans="1:102" x14ac:dyDescent="0.3">
      <c r="A753" s="21">
        <v>43122</v>
      </c>
      <c r="B753" s="22">
        <v>2832.97</v>
      </c>
      <c r="C753" s="23">
        <v>4953.9399999999996</v>
      </c>
      <c r="D753" s="23">
        <v>5527.89</v>
      </c>
      <c r="E753" s="23">
        <f t="shared" si="727"/>
        <v>4911.7211194740657</v>
      </c>
      <c r="F753" s="23">
        <f>VLOOKUP($A753,Data!S$7:T$800,2,0)</f>
        <v>272.77398199999999</v>
      </c>
      <c r="G753" s="23">
        <f>VLOOKUP($A753,Data!V$7:Y$800,4,0)</f>
        <v>26.903038815853574</v>
      </c>
      <c r="H753" s="23" t="e">
        <f>VLOOKUP($A753,Data!P$7:Q$800,2,0)</f>
        <v>#N/A</v>
      </c>
      <c r="I753" s="23">
        <f>VLOOKUP($A753,Data!K$7:N$800,4,0)</f>
        <v>51.262350781605882</v>
      </c>
      <c r="J753" s="23">
        <f>VLOOKUP($A753,Data!AA$7:AB$800,2,0)</f>
        <v>499.01819999999998</v>
      </c>
      <c r="K753" s="23">
        <f>VLOOKUP($A753,Data!AD$7:AE$800,2,0)</f>
        <v>50.409100000000002</v>
      </c>
      <c r="L753" s="23">
        <f>VLOOKUP($A753,Data!AL$7:AO$800,4,0)</f>
        <v>270.26328576933219</v>
      </c>
      <c r="M753" s="23">
        <f>VLOOKUP($A753,Data!AG$7:AJ$800,4,0)</f>
        <v>27.263002213675367</v>
      </c>
      <c r="N753" s="23">
        <f>VLOOKUP($A753,Data!AQ$7:AU$800,5,0)</f>
        <v>27.409419317515205</v>
      </c>
      <c r="O753" s="24">
        <f>VLOOKUP($A753,Data!AQ$7:AW$800,7,0)</f>
        <v>27.43067299939219</v>
      </c>
      <c r="P753" s="32">
        <f t="shared" si="694"/>
        <v>8.0667544390278234E-3</v>
      </c>
      <c r="Q753" s="33">
        <f t="shared" si="681"/>
        <v>8.076512183954776E-3</v>
      </c>
      <c r="R753" s="33">
        <f t="shared" si="682"/>
        <v>8.0819582564066739E-3</v>
      </c>
      <c r="S753" s="34">
        <f t="shared" si="695"/>
        <v>8.079677683799847E-3</v>
      </c>
      <c r="T753" s="33">
        <f t="shared" si="696"/>
        <v>8.0739271311220939E-3</v>
      </c>
      <c r="U753" s="33">
        <f t="shared" si="728"/>
        <v>8.0721682568021258E-3</v>
      </c>
      <c r="V753" s="33" t="e">
        <f t="shared" si="729"/>
        <v>#N/A</v>
      </c>
      <c r="W753" s="33">
        <f t="shared" si="730"/>
        <v>8.0539426858963203E-3</v>
      </c>
      <c r="X753" s="33">
        <f t="shared" si="731"/>
        <v>8.076845379984654E-3</v>
      </c>
      <c r="Y753" s="33">
        <f t="shared" si="732"/>
        <v>8.081191880811911E-3</v>
      </c>
      <c r="Z753" s="33">
        <f t="shared" si="733"/>
        <v>8.0661415072507126E-3</v>
      </c>
      <c r="AA753" s="33">
        <f t="shared" si="734"/>
        <v>8.1334063573577087E-3</v>
      </c>
      <c r="AB753" s="33">
        <f t="shared" si="735"/>
        <v>8.1203415279489377E-3</v>
      </c>
      <c r="AC753" s="35">
        <f t="shared" si="736"/>
        <v>9.2900990222299917E-3</v>
      </c>
      <c r="AD753" s="32">
        <f t="shared" si="697"/>
        <v>-2.5850528326820665E-6</v>
      </c>
      <c r="AE753" s="33">
        <f t="shared" si="698"/>
        <v>-4.3439271526501955E-6</v>
      </c>
      <c r="AF753" s="33" t="e">
        <f t="shared" si="699"/>
        <v>#N/A</v>
      </c>
      <c r="AG753" s="33">
        <f t="shared" si="700"/>
        <v>-2.256949805845565E-5</v>
      </c>
      <c r="AH753" s="33">
        <f t="shared" si="701"/>
        <v>3.3319602987802455E-7</v>
      </c>
      <c r="AI753" s="33">
        <f t="shared" si="702"/>
        <v>4.6796968571349851E-6</v>
      </c>
      <c r="AJ753" s="33">
        <f t="shared" si="703"/>
        <v>-1.0370676704063442E-5</v>
      </c>
      <c r="AK753" s="33">
        <f t="shared" si="704"/>
        <v>5.689417340293268E-5</v>
      </c>
      <c r="AL753" s="33">
        <f t="shared" si="705"/>
        <v>4.3829343994161718E-5</v>
      </c>
      <c r="AM753" s="35">
        <f t="shared" si="706"/>
        <v>1.2135868382752157E-3</v>
      </c>
      <c r="AN753" s="52">
        <f t="shared" si="707"/>
        <v>-8.031125284579943E-6</v>
      </c>
      <c r="AO753" s="34">
        <f t="shared" si="708"/>
        <v>-9.7899996045480719E-6</v>
      </c>
      <c r="AP753" s="34" t="e">
        <f t="shared" si="709"/>
        <v>#N/A</v>
      </c>
      <c r="AQ753" s="34">
        <f t="shared" si="710"/>
        <v>-2.8015570510353527E-5</v>
      </c>
      <c r="AR753" s="34">
        <f t="shared" si="711"/>
        <v>-5.1128764220198519E-6</v>
      </c>
      <c r="AS753" s="34">
        <f t="shared" si="712"/>
        <v>-7.6637559476289141E-7</v>
      </c>
      <c r="AT753" s="34">
        <f t="shared" si="713"/>
        <v>-1.5816749155961318E-5</v>
      </c>
      <c r="AU753" s="34">
        <f t="shared" si="714"/>
        <v>5.1448100951034803E-5</v>
      </c>
      <c r="AV753" s="34">
        <f t="shared" si="715"/>
        <v>3.8383271542263842E-5</v>
      </c>
      <c r="AW753" s="53">
        <f t="shared" si="716"/>
        <v>1.2081407658233179E-3</v>
      </c>
      <c r="AX753" s="52">
        <f t="shared" si="717"/>
        <v>-5.7505526778189875E-6</v>
      </c>
      <c r="AY753" s="34">
        <f t="shared" si="718"/>
        <v>-7.5094269977871164E-6</v>
      </c>
      <c r="AZ753" s="34" t="e">
        <f t="shared" si="719"/>
        <v>#N/A</v>
      </c>
      <c r="BA753" s="34">
        <f t="shared" si="720"/>
        <v>-2.5734997903592571E-5</v>
      </c>
      <c r="BB753" s="34">
        <f t="shared" si="721"/>
        <v>-2.8323038152588964E-6</v>
      </c>
      <c r="BC753" s="34">
        <f t="shared" si="722"/>
        <v>1.5141970119980641E-6</v>
      </c>
      <c r="BD753" s="34">
        <f t="shared" si="723"/>
        <v>-1.3536176549200363E-5</v>
      </c>
      <c r="BE753" s="34">
        <f t="shared" si="724"/>
        <v>5.3728673557795759E-5</v>
      </c>
      <c r="BF753" s="34">
        <f t="shared" si="725"/>
        <v>4.0663844149024797E-5</v>
      </c>
      <c r="BG753" s="53">
        <f t="shared" si="726"/>
        <v>1.2104213384300788E-3</v>
      </c>
      <c r="BH753" s="32">
        <v>-2.5850528326820665E-6</v>
      </c>
      <c r="BI753" s="33">
        <v>-4.3439271526501955E-6</v>
      </c>
      <c r="BJ753" s="33"/>
      <c r="BK753" s="33">
        <v>-2.256949805845565E-5</v>
      </c>
      <c r="BL753" s="33">
        <v>3.3319602987802455E-7</v>
      </c>
      <c r="BM753" s="33">
        <v>4.6796968571349851E-6</v>
      </c>
      <c r="BN753" s="33">
        <v>-1.0370676704063442E-5</v>
      </c>
      <c r="BO753" s="33">
        <v>5.689417340293268E-5</v>
      </c>
      <c r="BP753" s="33">
        <v>4.3829343994161718E-5</v>
      </c>
      <c r="BQ753" s="35">
        <v>1.2135868382752157E-3</v>
      </c>
      <c r="BR753" s="32">
        <v>-8.031125284579943E-6</v>
      </c>
      <c r="BS753" s="33">
        <v>-9.7899996045480719E-6</v>
      </c>
      <c r="BT753" s="33"/>
      <c r="BU753" s="33">
        <v>-2.8015570510353527E-5</v>
      </c>
      <c r="BV753" s="33">
        <v>-5.1128764220198519E-6</v>
      </c>
      <c r="BW753" s="33">
        <v>-7.6637559476289141E-7</v>
      </c>
      <c r="BX753" s="33">
        <v>-1.5816749155961318E-5</v>
      </c>
      <c r="BY753" s="33">
        <v>5.1448100951034803E-5</v>
      </c>
      <c r="BZ753" s="33">
        <v>3.8383271542263842E-5</v>
      </c>
      <c r="CA753" s="35">
        <v>1.2081407658233179E-3</v>
      </c>
      <c r="CB753" s="52">
        <v>-5.7505526778189875E-6</v>
      </c>
      <c r="CC753" s="34">
        <v>-7.5094269977871164E-6</v>
      </c>
      <c r="CD753" s="34"/>
      <c r="CE753" s="34">
        <v>-2.5734997903592571E-5</v>
      </c>
      <c r="CF753" s="34">
        <v>-2.8323038152588964E-6</v>
      </c>
      <c r="CG753" s="34">
        <v>1.5141970119980641E-6</v>
      </c>
      <c r="CH753" s="34">
        <v>-1.3536176549200363E-5</v>
      </c>
      <c r="CI753" s="34">
        <v>5.3728673557795759E-5</v>
      </c>
      <c r="CJ753" s="34">
        <v>4.0663844149024797E-5</v>
      </c>
      <c r="CK753" s="53">
        <v>1.2104213384300788E-3</v>
      </c>
      <c r="CL753" s="33">
        <v>0</v>
      </c>
      <c r="CM753" s="33">
        <f t="shared" si="738"/>
        <v>2.3931770651142159E-4</v>
      </c>
      <c r="CN753" s="33">
        <f t="shared" si="684"/>
        <v>1.187696709723518E-4</v>
      </c>
      <c r="CO753" s="33">
        <f t="shared" si="685"/>
        <v>8.7067258035311568E-5</v>
      </c>
      <c r="CP753" s="33">
        <f t="shared" si="686"/>
        <v>8.5883935015074186E-5</v>
      </c>
      <c r="CQ753" s="33"/>
      <c r="CR753" s="33">
        <f t="shared" si="687"/>
        <v>7.9648616673866357E-5</v>
      </c>
      <c r="CS753" s="33">
        <f t="shared" si="688"/>
        <v>1.7873816702751455E-4</v>
      </c>
      <c r="CT753" s="33">
        <f t="shared" si="689"/>
        <v>2.780665858261866E-4</v>
      </c>
      <c r="CU753" s="33">
        <f t="shared" si="690"/>
        <v>5.2228037117352244E-5</v>
      </c>
      <c r="CV753" s="33">
        <f t="shared" si="691"/>
        <v>5.9742890651248715E-5</v>
      </c>
      <c r="CW753" s="33">
        <f t="shared" si="692"/>
        <v>3.1907831560706867E-4</v>
      </c>
      <c r="CX753" s="35">
        <f t="shared" si="693"/>
        <v>1.7037047669574701E-3</v>
      </c>
    </row>
    <row r="754" spans="1:102" x14ac:dyDescent="0.3">
      <c r="A754" s="21">
        <v>43119</v>
      </c>
      <c r="B754" s="22">
        <v>2810.3</v>
      </c>
      <c r="C754" s="23">
        <v>4914.25</v>
      </c>
      <c r="D754" s="23">
        <v>5483.5720000000001</v>
      </c>
      <c r="E754" s="23">
        <f t="shared" si="727"/>
        <v>4872.3540690349128</v>
      </c>
      <c r="F754" s="23">
        <f>VLOOKUP($A754,Data!S$7:T$800,2,0)</f>
        <v>270.58926400000001</v>
      </c>
      <c r="G754" s="23">
        <f>VLOOKUP($A754,Data!V$7:Y$800,4,0)</f>
        <v>26.687611922046575</v>
      </c>
      <c r="H754" s="23" t="e">
        <f>VLOOKUP($A754,Data!P$7:Q$800,2,0)</f>
        <v>#N/A</v>
      </c>
      <c r="I754" s="23">
        <f>VLOOKUP($A754,Data!K$7:N$800,4,0)</f>
        <v>50.852785362875103</v>
      </c>
      <c r="J754" s="23">
        <f>VLOOKUP($A754,Data!AA$7:AB$800,2,0)</f>
        <v>495.02</v>
      </c>
      <c r="K754" s="23">
        <f>VLOOKUP($A754,Data!AD$7:AE$800,2,0)</f>
        <v>50.005000000000003</v>
      </c>
      <c r="L754" s="23">
        <f>VLOOKUP($A754,Data!AL$7:AO$800,4,0)</f>
        <v>268.10074720418356</v>
      </c>
      <c r="M754" s="23">
        <f>VLOOKUP($A754,Data!AG$7:AJ$800,4,0)</f>
        <v>27.043050098085256</v>
      </c>
      <c r="N754" s="23">
        <f>VLOOKUP($A754,Data!AQ$7:AU$800,5,0)</f>
        <v>27.18863828892923</v>
      </c>
      <c r="O754" s="24">
        <f>VLOOKUP($A754,Data!AQ$7:AW$800,7,0)</f>
        <v>27.178184969778464</v>
      </c>
      <c r="P754" s="32">
        <f t="shared" si="694"/>
        <v>4.3852281783969271E-3</v>
      </c>
      <c r="Q754" s="33">
        <f t="shared" si="681"/>
        <v>4.4045210211132169E-3</v>
      </c>
      <c r="R754" s="33">
        <f t="shared" si="682"/>
        <v>4.4097469052550853E-3</v>
      </c>
      <c r="S754" s="34">
        <f t="shared" si="695"/>
        <v>4.4060690962263614E-3</v>
      </c>
      <c r="T754" s="33">
        <f t="shared" si="696"/>
        <v>4.4074151251896065E-3</v>
      </c>
      <c r="U754" s="33">
        <f t="shared" si="728"/>
        <v>4.406324883985846E-3</v>
      </c>
      <c r="V754" s="33" t="e">
        <f t="shared" si="729"/>
        <v>#N/A</v>
      </c>
      <c r="W754" s="33">
        <f t="shared" si="730"/>
        <v>4.5155221072437079E-3</v>
      </c>
      <c r="X754" s="33">
        <f t="shared" si="731"/>
        <v>4.4062230901023014E-3</v>
      </c>
      <c r="Y754" s="33">
        <f t="shared" si="732"/>
        <v>4.4169841980834512E-3</v>
      </c>
      <c r="Z754" s="33">
        <f t="shared" si="733"/>
        <v>4.4128972276935574E-3</v>
      </c>
      <c r="AA754" s="33">
        <f t="shared" si="734"/>
        <v>4.4222498463999393E-3</v>
      </c>
      <c r="AB754" s="33">
        <f t="shared" si="735"/>
        <v>4.4159929189542257E-3</v>
      </c>
      <c r="AC754" s="35">
        <f t="shared" si="736"/>
        <v>3.914989714014494E-3</v>
      </c>
      <c r="AD754" s="32">
        <f t="shared" si="697"/>
        <v>2.8941040763896808E-6</v>
      </c>
      <c r="AE754" s="33">
        <f t="shared" si="698"/>
        <v>1.803862872629125E-6</v>
      </c>
      <c r="AF754" s="33" t="e">
        <f t="shared" si="699"/>
        <v>#N/A</v>
      </c>
      <c r="AG754" s="33">
        <f t="shared" si="700"/>
        <v>1.1100108613049109E-4</v>
      </c>
      <c r="AH754" s="33">
        <f t="shared" si="701"/>
        <v>1.7020689890845375E-6</v>
      </c>
      <c r="AI754" s="33">
        <f t="shared" si="702"/>
        <v>1.2463176970234358E-5</v>
      </c>
      <c r="AJ754" s="33">
        <f t="shared" si="703"/>
        <v>8.3762065803405505E-6</v>
      </c>
      <c r="AK754" s="33">
        <f t="shared" si="704"/>
        <v>1.7728825286722483E-5</v>
      </c>
      <c r="AL754" s="33">
        <f t="shared" si="705"/>
        <v>1.1471897841008882E-5</v>
      </c>
      <c r="AM754" s="35">
        <f t="shared" si="706"/>
        <v>-4.8953130709872283E-4</v>
      </c>
      <c r="AN754" s="52">
        <f t="shared" si="707"/>
        <v>-2.3317800654787391E-6</v>
      </c>
      <c r="AO754" s="34">
        <f t="shared" si="708"/>
        <v>-3.4220212692392948E-6</v>
      </c>
      <c r="AP754" s="34" t="e">
        <f t="shared" si="709"/>
        <v>#N/A</v>
      </c>
      <c r="AQ754" s="34">
        <f t="shared" si="710"/>
        <v>1.0577520198862267E-4</v>
      </c>
      <c r="AR754" s="34">
        <f t="shared" si="711"/>
        <v>-3.5238151527838824E-6</v>
      </c>
      <c r="AS754" s="34">
        <f t="shared" si="712"/>
        <v>7.2372928283659377E-6</v>
      </c>
      <c r="AT754" s="34">
        <f t="shared" si="713"/>
        <v>3.1503224384721307E-6</v>
      </c>
      <c r="AU754" s="34">
        <f t="shared" si="714"/>
        <v>1.2502941144854063E-5</v>
      </c>
      <c r="AV754" s="34">
        <f t="shared" si="715"/>
        <v>6.2460136991404624E-6</v>
      </c>
      <c r="AW754" s="53">
        <f t="shared" si="716"/>
        <v>-4.9475719124059125E-4</v>
      </c>
      <c r="AX754" s="52">
        <f t="shared" si="717"/>
        <v>1.3460289631783695E-6</v>
      </c>
      <c r="AY754" s="34">
        <f t="shared" si="718"/>
        <v>2.5578775941781373E-7</v>
      </c>
      <c r="AZ754" s="34" t="e">
        <f t="shared" si="719"/>
        <v>#N/A</v>
      </c>
      <c r="BA754" s="34">
        <f t="shared" si="720"/>
        <v>1.0945301101727978E-4</v>
      </c>
      <c r="BB754" s="34">
        <f t="shared" si="721"/>
        <v>1.5399387587322622E-7</v>
      </c>
      <c r="BC754" s="34">
        <f t="shared" si="722"/>
        <v>1.0915101857023046E-5</v>
      </c>
      <c r="BD754" s="34">
        <f t="shared" si="723"/>
        <v>6.8281314671292392E-6</v>
      </c>
      <c r="BE754" s="34">
        <f t="shared" si="724"/>
        <v>1.6180750173511171E-5</v>
      </c>
      <c r="BF754" s="34">
        <f t="shared" si="725"/>
        <v>9.923822727797571E-6</v>
      </c>
      <c r="BG754" s="53">
        <f t="shared" si="726"/>
        <v>-4.9107938221193415E-4</v>
      </c>
      <c r="BH754" s="32">
        <v>2.8941040763896808E-6</v>
      </c>
      <c r="BI754" s="33">
        <v>1.803862872629125E-6</v>
      </c>
      <c r="BJ754" s="33"/>
      <c r="BK754" s="33">
        <v>1.1100108613049109E-4</v>
      </c>
      <c r="BL754" s="33">
        <v>1.7020689890845375E-6</v>
      </c>
      <c r="BM754" s="33">
        <v>1.2463176970234358E-5</v>
      </c>
      <c r="BN754" s="33">
        <v>8.3762065803405505E-6</v>
      </c>
      <c r="BO754" s="33">
        <v>1.7728825286722483E-5</v>
      </c>
      <c r="BP754" s="33">
        <v>1.1471897841008882E-5</v>
      </c>
      <c r="BQ754" s="35">
        <v>-4.8953130709872283E-4</v>
      </c>
      <c r="BR754" s="32">
        <v>-2.3317800654787391E-6</v>
      </c>
      <c r="BS754" s="33">
        <v>-3.4220212692392948E-6</v>
      </c>
      <c r="BT754" s="33"/>
      <c r="BU754" s="33">
        <v>1.0577520198862267E-4</v>
      </c>
      <c r="BV754" s="33">
        <v>-3.5238151527838824E-6</v>
      </c>
      <c r="BW754" s="33">
        <v>7.2372928283659377E-6</v>
      </c>
      <c r="BX754" s="33">
        <v>3.1503224384721307E-6</v>
      </c>
      <c r="BY754" s="33">
        <v>1.2502941144854063E-5</v>
      </c>
      <c r="BZ754" s="33">
        <v>6.2460136991404624E-6</v>
      </c>
      <c r="CA754" s="35">
        <v>-4.9475719124059125E-4</v>
      </c>
      <c r="CB754" s="52">
        <v>1.3460289631783695E-6</v>
      </c>
      <c r="CC754" s="34">
        <v>2.5578775941781373E-7</v>
      </c>
      <c r="CD754" s="34"/>
      <c r="CE754" s="34">
        <v>1.0945301101727978E-4</v>
      </c>
      <c r="CF754" s="34">
        <v>1.5399387587322622E-7</v>
      </c>
      <c r="CG754" s="34">
        <v>1.0915101857023046E-5</v>
      </c>
      <c r="CH754" s="34">
        <v>6.8281314671292392E-6</v>
      </c>
      <c r="CI754" s="34">
        <v>1.6180750173511171E-5</v>
      </c>
      <c r="CJ754" s="34">
        <v>9.923822727797571E-6</v>
      </c>
      <c r="CK754" s="53">
        <v>-4.9107938221193415E-4</v>
      </c>
      <c r="CL754" s="33">
        <v>0</v>
      </c>
      <c r="CM754" s="33">
        <f t="shared" si="738"/>
        <v>2.339140032221465E-4</v>
      </c>
      <c r="CN754" s="33">
        <f t="shared" si="684"/>
        <v>1.1562916940222046E-4</v>
      </c>
      <c r="CO754" s="33">
        <f t="shared" si="685"/>
        <v>8.9631829776060101E-5</v>
      </c>
      <c r="CP754" s="33">
        <f t="shared" si="686"/>
        <v>9.0193448126107967E-5</v>
      </c>
      <c r="CQ754" s="33"/>
      <c r="CR754" s="33">
        <f t="shared" si="687"/>
        <v>1.0203957685162024E-4</v>
      </c>
      <c r="CS754" s="33">
        <f t="shared" si="688"/>
        <v>1.7840758153075953E-4</v>
      </c>
      <c r="CT754" s="33">
        <f t="shared" si="689"/>
        <v>2.7342311250055928E-4</v>
      </c>
      <c r="CU754" s="33">
        <f t="shared" si="690"/>
        <v>6.2516269126122737E-5</v>
      </c>
      <c r="CV754" s="33">
        <f t="shared" si="691"/>
        <v>3.3043557643441801E-6</v>
      </c>
      <c r="CW754" s="33">
        <f t="shared" si="692"/>
        <v>2.7558814168493484E-4</v>
      </c>
      <c r="CX754" s="35">
        <f t="shared" si="693"/>
        <v>4.9923993258071953E-4</v>
      </c>
    </row>
    <row r="755" spans="1:102" x14ac:dyDescent="0.3">
      <c r="A755" s="21">
        <v>43118</v>
      </c>
      <c r="B755" s="22">
        <v>2798.03</v>
      </c>
      <c r="C755" s="23">
        <v>4892.7</v>
      </c>
      <c r="D755" s="23">
        <v>5459.4970000000003</v>
      </c>
      <c r="E755" s="23">
        <f t="shared" si="727"/>
        <v>4850.9803145844198</v>
      </c>
      <c r="F755" s="23">
        <f>VLOOKUP($A755,Data!S$7:T$800,2,0)</f>
        <v>269.40189800000002</v>
      </c>
      <c r="G755" s="23">
        <f>VLOOKUP($A755,Data!V$7:Y$800,4,0)</f>
        <v>26.57053351902093</v>
      </c>
      <c r="H755" s="23" t="e">
        <f>VLOOKUP($A755,Data!P$7:Q$800,2,0)</f>
        <v>#N/A</v>
      </c>
      <c r="I755" s="23">
        <f>VLOOKUP($A755,Data!K$7:N$800,4,0)</f>
        <v>50.624190710560249</v>
      </c>
      <c r="J755" s="23">
        <f>VLOOKUP($A755,Data!AA$7:AB$800,2,0)</f>
        <v>492.84840000000003</v>
      </c>
      <c r="K755" s="23">
        <f>VLOOKUP($A755,Data!AD$7:AE$800,2,0)</f>
        <v>49.7851</v>
      </c>
      <c r="L755" s="23">
        <f>VLOOKUP($A755,Data!AL$7:AO$800,4,0)</f>
        <v>266.92284412533479</v>
      </c>
      <c r="M755" s="23">
        <f>VLOOKUP($A755,Data!AG$7:AJ$800,4,0)</f>
        <v>26.923985507311073</v>
      </c>
      <c r="N755" s="23">
        <f>VLOOKUP($A755,Data!AQ$7:AU$800,5,0)</f>
        <v>27.069101329137307</v>
      </c>
      <c r="O755" s="24">
        <f>VLOOKUP($A755,Data!AQ$7:AW$800,7,0)</f>
        <v>27.072197594659603</v>
      </c>
      <c r="P755" s="32">
        <f t="shared" si="694"/>
        <v>-1.616379310344751E-3</v>
      </c>
      <c r="Q755" s="33">
        <f t="shared" si="681"/>
        <v>-1.5550004897638692E-3</v>
      </c>
      <c r="R755" s="33">
        <f t="shared" si="682"/>
        <v>-1.5269266910588053E-3</v>
      </c>
      <c r="S755" s="34">
        <f t="shared" si="695"/>
        <v>-1.5403445839516972E-3</v>
      </c>
      <c r="T755" s="33">
        <f t="shared" si="696"/>
        <v>-1.5338799905474376E-3</v>
      </c>
      <c r="U755" s="33">
        <f t="shared" si="728"/>
        <v>-1.533707482220481E-3</v>
      </c>
      <c r="V755" s="33" t="e">
        <f t="shared" si="729"/>
        <v>#N/A</v>
      </c>
      <c r="W755" s="33">
        <f t="shared" si="730"/>
        <v>-1.5029118917903039E-3</v>
      </c>
      <c r="X755" s="33">
        <f t="shared" si="731"/>
        <v>-1.5293657882756717E-3</v>
      </c>
      <c r="Y755" s="33">
        <f t="shared" si="732"/>
        <v>-1.5022061772964612E-3</v>
      </c>
      <c r="Z755" s="33">
        <f t="shared" si="733"/>
        <v>-1.53216604002826E-3</v>
      </c>
      <c r="AA755" s="33">
        <f t="shared" si="734"/>
        <v>-1.5185034422952048E-3</v>
      </c>
      <c r="AB755" s="33">
        <f t="shared" si="735"/>
        <v>-1.5402617963001797E-3</v>
      </c>
      <c r="AC755" s="35">
        <f t="shared" si="736"/>
        <v>4.8942937992690894E-3</v>
      </c>
      <c r="AD755" s="32">
        <f t="shared" si="697"/>
        <v>2.1120499216431554E-5</v>
      </c>
      <c r="AE755" s="33">
        <f t="shared" si="698"/>
        <v>2.1293007543388143E-5</v>
      </c>
      <c r="AF755" s="33" t="e">
        <f t="shared" si="699"/>
        <v>#N/A</v>
      </c>
      <c r="AG755" s="33">
        <f t="shared" si="700"/>
        <v>5.2088597973565243E-5</v>
      </c>
      <c r="AH755" s="33">
        <f t="shared" si="701"/>
        <v>2.5634701488197464E-5</v>
      </c>
      <c r="AI755" s="33">
        <f t="shared" si="702"/>
        <v>5.2794312467407956E-5</v>
      </c>
      <c r="AJ755" s="33">
        <f t="shared" si="703"/>
        <v>2.2834449735609219E-5</v>
      </c>
      <c r="AK755" s="33">
        <f t="shared" si="704"/>
        <v>3.6497047468664334E-5</v>
      </c>
      <c r="AL755" s="33">
        <f t="shared" si="705"/>
        <v>1.4738693463689501E-5</v>
      </c>
      <c r="AM755" s="35">
        <f t="shared" si="706"/>
        <v>6.4492942890329585E-3</v>
      </c>
      <c r="AN755" s="52">
        <f t="shared" si="707"/>
        <v>-6.9532994886323252E-6</v>
      </c>
      <c r="AO755" s="34">
        <f t="shared" si="708"/>
        <v>-6.7807911616757366E-6</v>
      </c>
      <c r="AP755" s="34" t="e">
        <f t="shared" si="709"/>
        <v>#N/A</v>
      </c>
      <c r="AQ755" s="34">
        <f t="shared" si="710"/>
        <v>2.4014799268501363E-5</v>
      </c>
      <c r="AR755" s="34">
        <f t="shared" si="711"/>
        <v>-2.4390972168664149E-6</v>
      </c>
      <c r="AS755" s="34">
        <f t="shared" si="712"/>
        <v>2.4720513762344076E-5</v>
      </c>
      <c r="AT755" s="34">
        <f t="shared" si="713"/>
        <v>-5.2393489694546602E-6</v>
      </c>
      <c r="AU755" s="34">
        <f t="shared" si="714"/>
        <v>8.4232487636004549E-6</v>
      </c>
      <c r="AV755" s="34">
        <f t="shared" si="715"/>
        <v>-1.3335105241374379E-5</v>
      </c>
      <c r="AW755" s="53">
        <f t="shared" si="716"/>
        <v>6.4212204903278947E-3</v>
      </c>
      <c r="AX755" s="52">
        <f t="shared" si="717"/>
        <v>6.4645934043650044E-6</v>
      </c>
      <c r="AY755" s="34">
        <f t="shared" si="718"/>
        <v>6.637101731321593E-6</v>
      </c>
      <c r="AZ755" s="34" t="e">
        <f t="shared" si="719"/>
        <v>#N/A</v>
      </c>
      <c r="BA755" s="34">
        <f t="shared" si="720"/>
        <v>3.7432692161498693E-5</v>
      </c>
      <c r="BB755" s="34">
        <f t="shared" si="721"/>
        <v>1.0978795676130915E-5</v>
      </c>
      <c r="BC755" s="34">
        <f t="shared" si="722"/>
        <v>3.8138406655341406E-5</v>
      </c>
      <c r="BD755" s="34">
        <f t="shared" si="723"/>
        <v>8.1785439235426693E-6</v>
      </c>
      <c r="BE755" s="34">
        <f t="shared" si="724"/>
        <v>2.1841141656597785E-5</v>
      </c>
      <c r="BF755" s="34">
        <f t="shared" si="725"/>
        <v>8.2787651622950875E-8</v>
      </c>
      <c r="BG755" s="53">
        <f t="shared" si="726"/>
        <v>6.434638383220892E-3</v>
      </c>
      <c r="BH755" s="32">
        <v>2.1120499216431554E-5</v>
      </c>
      <c r="BI755" s="33">
        <v>2.1293007543388143E-5</v>
      </c>
      <c r="BJ755" s="33"/>
      <c r="BK755" s="33">
        <v>5.2088597973565243E-5</v>
      </c>
      <c r="BL755" s="33">
        <v>2.5634701488197464E-5</v>
      </c>
      <c r="BM755" s="33">
        <v>5.2794312467407956E-5</v>
      </c>
      <c r="BN755" s="33">
        <v>2.2834449735609219E-5</v>
      </c>
      <c r="BO755" s="33">
        <v>3.6497047468664334E-5</v>
      </c>
      <c r="BP755" s="33">
        <v>1.4738693463689501E-5</v>
      </c>
      <c r="BQ755" s="35">
        <v>6.4492942890329585E-3</v>
      </c>
      <c r="BR755" s="32">
        <v>-6.9532994886323252E-6</v>
      </c>
      <c r="BS755" s="33">
        <v>-6.7807911616757366E-6</v>
      </c>
      <c r="BT755" s="33"/>
      <c r="BU755" s="33">
        <v>2.4014799268501363E-5</v>
      </c>
      <c r="BV755" s="33">
        <v>-2.4390972168664149E-6</v>
      </c>
      <c r="BW755" s="33">
        <v>2.4720513762344076E-5</v>
      </c>
      <c r="BX755" s="33">
        <v>-5.2393489694546602E-6</v>
      </c>
      <c r="BY755" s="33">
        <v>8.4232487636004549E-6</v>
      </c>
      <c r="BZ755" s="33">
        <v>-1.3335105241374379E-5</v>
      </c>
      <c r="CA755" s="35">
        <v>6.4212204903278947E-3</v>
      </c>
      <c r="CB755" s="52">
        <v>6.4645934043650044E-6</v>
      </c>
      <c r="CC755" s="34">
        <v>6.637101731321593E-6</v>
      </c>
      <c r="CD755" s="34"/>
      <c r="CE755" s="34">
        <v>3.7432692161498693E-5</v>
      </c>
      <c r="CF755" s="34">
        <v>1.0978795676130915E-5</v>
      </c>
      <c r="CG755" s="34">
        <v>3.8138406655341406E-5</v>
      </c>
      <c r="CH755" s="34">
        <v>8.1785439235426693E-6</v>
      </c>
      <c r="CI755" s="34">
        <v>2.1841141656597785E-5</v>
      </c>
      <c r="CJ755" s="34">
        <v>8.2787651622950875E-8</v>
      </c>
      <c r="CK755" s="53">
        <v>6.434638383220892E-3</v>
      </c>
      <c r="CL755" s="33">
        <v>0</v>
      </c>
      <c r="CM755" s="33">
        <f t="shared" si="738"/>
        <v>2.2870984569034469E-4</v>
      </c>
      <c r="CN755" s="33">
        <f t="shared" si="684"/>
        <v>1.1408770707577176E-4</v>
      </c>
      <c r="CO755" s="33">
        <f t="shared" si="685"/>
        <v>8.6750166980120724E-5</v>
      </c>
      <c r="CP755" s="33">
        <f t="shared" si="686"/>
        <v>8.8397336806878002E-5</v>
      </c>
      <c r="CQ755" s="33"/>
      <c r="CR755" s="33">
        <f t="shared" si="687"/>
        <v>-8.4738101406856003E-6</v>
      </c>
      <c r="CS755" s="33">
        <f t="shared" si="688"/>
        <v>1.7671267700714033E-4</v>
      </c>
      <c r="CT755" s="33">
        <f t="shared" si="689"/>
        <v>2.6101135036693535E-4</v>
      </c>
      <c r="CU755" s="33">
        <f t="shared" si="690"/>
        <v>5.4176342137113309E-5</v>
      </c>
      <c r="CV755" s="33">
        <f t="shared" si="691"/>
        <v>-1.4346471735593447E-5</v>
      </c>
      <c r="CW755" s="33">
        <f t="shared" si="692"/>
        <v>2.6416353331470965E-4</v>
      </c>
      <c r="CX755" s="35">
        <f t="shared" si="693"/>
        <v>9.8710564401383039E-4</v>
      </c>
    </row>
    <row r="756" spans="1:102" x14ac:dyDescent="0.3">
      <c r="A756" s="21">
        <v>43117</v>
      </c>
      <c r="B756" s="22">
        <v>2802.56</v>
      </c>
      <c r="C756" s="23">
        <v>4900.32</v>
      </c>
      <c r="D756" s="23">
        <v>5467.8459999999995</v>
      </c>
      <c r="E756" s="23">
        <f t="shared" si="727"/>
        <v>4858.4640233290793</v>
      </c>
      <c r="F756" s="23">
        <f>VLOOKUP($A756,Data!S$7:T$800,2,0)</f>
        <v>269.815763</v>
      </c>
      <c r="G756" s="23">
        <f>VLOOKUP($A756,Data!V$7:Y$800,4,0)</f>
        <v>26.611347541857846</v>
      </c>
      <c r="H756" s="23" t="e">
        <f>VLOOKUP($A756,Data!P$7:Q$800,2,0)</f>
        <v>#N/A</v>
      </c>
      <c r="I756" s="23">
        <f>VLOOKUP($A756,Data!K$7:N$800,4,0)</f>
        <v>50.700388927998532</v>
      </c>
      <c r="J756" s="23">
        <f>VLOOKUP($A756,Data!AA$7:AB$800,2,0)</f>
        <v>493.60329999999999</v>
      </c>
      <c r="K756" s="23">
        <f>VLOOKUP($A756,Data!AD$7:AE$800,2,0)</f>
        <v>49.86</v>
      </c>
      <c r="L756" s="23">
        <f>VLOOKUP($A756,Data!AL$7:AO$800,4,0)</f>
        <v>267.33244181408014</v>
      </c>
      <c r="M756" s="23">
        <f>VLOOKUP($A756,Data!AG$7:AJ$800,4,0)</f>
        <v>26.964931849145255</v>
      </c>
      <c r="N756" s="23">
        <f>VLOOKUP($A756,Data!AQ$7:AU$800,5,0)</f>
        <v>27.110859149750542</v>
      </c>
      <c r="O756" s="24">
        <f>VLOOKUP($A756,Data!AQ$7:AW$800,7,0)</f>
        <v>26.94034363784273</v>
      </c>
      <c r="P756" s="32">
        <f t="shared" si="694"/>
        <v>9.4150020530034961E-3</v>
      </c>
      <c r="Q756" s="33">
        <f t="shared" si="681"/>
        <v>9.4137131227571835E-3</v>
      </c>
      <c r="R756" s="33">
        <f t="shared" si="682"/>
        <v>9.413395780392797E-3</v>
      </c>
      <c r="S756" s="34">
        <f t="shared" si="695"/>
        <v>9.413395780392797E-3</v>
      </c>
      <c r="T756" s="33">
        <f t="shared" si="696"/>
        <v>9.4062600242628136E-3</v>
      </c>
      <c r="U756" s="33">
        <f t="shared" si="728"/>
        <v>9.4078359466733819E-3</v>
      </c>
      <c r="V756" s="33" t="e">
        <f t="shared" si="729"/>
        <v>#N/A</v>
      </c>
      <c r="W756" s="33">
        <f t="shared" si="730"/>
        <v>9.290860826696834E-3</v>
      </c>
      <c r="X756" s="33">
        <f t="shared" si="731"/>
        <v>9.4099858119132129E-3</v>
      </c>
      <c r="Y756" s="33">
        <f t="shared" si="732"/>
        <v>9.4261697682329615E-3</v>
      </c>
      <c r="Z756" s="33">
        <f t="shared" si="733"/>
        <v>9.3981384359680398E-3</v>
      </c>
      <c r="AA756" s="33">
        <f t="shared" si="734"/>
        <v>9.2669003040144471E-3</v>
      </c>
      <c r="AB756" s="33">
        <f t="shared" si="735"/>
        <v>9.4251824571165432E-3</v>
      </c>
      <c r="AC756" s="35">
        <f t="shared" si="736"/>
        <v>9.8115559897671289E-4</v>
      </c>
      <c r="AD756" s="32">
        <f t="shared" si="697"/>
        <v>-7.4530984943699252E-6</v>
      </c>
      <c r="AE756" s="33">
        <f t="shared" si="698"/>
        <v>-5.8771760838016718E-6</v>
      </c>
      <c r="AF756" s="33" t="e">
        <f t="shared" si="699"/>
        <v>#N/A</v>
      </c>
      <c r="AG756" s="33">
        <f t="shared" si="700"/>
        <v>-1.2285229606034953E-4</v>
      </c>
      <c r="AH756" s="33">
        <f t="shared" si="701"/>
        <v>-3.7273108439705993E-6</v>
      </c>
      <c r="AI756" s="33">
        <f t="shared" si="702"/>
        <v>1.2456645475777961E-5</v>
      </c>
      <c r="AJ756" s="33">
        <f t="shared" si="703"/>
        <v>-1.5574686789143755E-5</v>
      </c>
      <c r="AK756" s="33">
        <f t="shared" si="704"/>
        <v>-1.4681281874273644E-4</v>
      </c>
      <c r="AL756" s="33">
        <f t="shared" si="705"/>
        <v>1.1469334359359706E-5</v>
      </c>
      <c r="AM756" s="35">
        <f t="shared" si="706"/>
        <v>-8.4325575237804706E-3</v>
      </c>
      <c r="AN756" s="52">
        <f t="shared" si="707"/>
        <v>-7.135756129983406E-6</v>
      </c>
      <c r="AO756" s="34">
        <f t="shared" si="708"/>
        <v>-5.5598337194151526E-6</v>
      </c>
      <c r="AP756" s="34" t="e">
        <f t="shared" si="709"/>
        <v>#N/A</v>
      </c>
      <c r="AQ756" s="34">
        <f t="shared" si="710"/>
        <v>-1.2253495369596301E-4</v>
      </c>
      <c r="AR756" s="34">
        <f t="shared" si="711"/>
        <v>-3.4099684795840801E-6</v>
      </c>
      <c r="AS756" s="34">
        <f t="shared" si="712"/>
        <v>1.277398784016448E-5</v>
      </c>
      <c r="AT756" s="34">
        <f t="shared" si="713"/>
        <v>-1.5257344424757235E-5</v>
      </c>
      <c r="AU756" s="34">
        <f t="shared" si="714"/>
        <v>-1.4649547637834992E-4</v>
      </c>
      <c r="AV756" s="34">
        <f t="shared" si="715"/>
        <v>1.1786676723746226E-5</v>
      </c>
      <c r="AW756" s="53">
        <f t="shared" si="716"/>
        <v>-8.4322401814160841E-3</v>
      </c>
      <c r="AX756" s="52">
        <f t="shared" si="717"/>
        <v>-7.135756129983406E-6</v>
      </c>
      <c r="AY756" s="34">
        <f t="shared" si="718"/>
        <v>-5.5598337194151526E-6</v>
      </c>
      <c r="AZ756" s="34" t="e">
        <f t="shared" si="719"/>
        <v>#N/A</v>
      </c>
      <c r="BA756" s="34">
        <f t="shared" si="720"/>
        <v>-1.2253495369596301E-4</v>
      </c>
      <c r="BB756" s="34">
        <f t="shared" si="721"/>
        <v>-3.4099684795840801E-6</v>
      </c>
      <c r="BC756" s="34">
        <f t="shared" si="722"/>
        <v>1.277398784016448E-5</v>
      </c>
      <c r="BD756" s="34">
        <f t="shared" si="723"/>
        <v>-1.5257344424757235E-5</v>
      </c>
      <c r="BE756" s="34">
        <f t="shared" si="724"/>
        <v>-1.4649547637834992E-4</v>
      </c>
      <c r="BF756" s="34">
        <f t="shared" si="725"/>
        <v>1.1786676723746226E-5</v>
      </c>
      <c r="BG756" s="53">
        <f t="shared" si="726"/>
        <v>-8.4322401814160841E-3</v>
      </c>
      <c r="BH756" s="32">
        <v>-7.4530984943699252E-6</v>
      </c>
      <c r="BI756" s="33">
        <v>-5.8771760838016718E-6</v>
      </c>
      <c r="BJ756" s="33"/>
      <c r="BK756" s="33">
        <v>-1.2285229606034953E-4</v>
      </c>
      <c r="BL756" s="33">
        <v>-3.7273108439705993E-6</v>
      </c>
      <c r="BM756" s="33">
        <v>1.2456645475777961E-5</v>
      </c>
      <c r="BN756" s="33">
        <v>-1.5574686789143755E-5</v>
      </c>
      <c r="BO756" s="33">
        <v>-1.4681281874273644E-4</v>
      </c>
      <c r="BP756" s="33">
        <v>1.1469334359359706E-5</v>
      </c>
      <c r="BQ756" s="35">
        <v>-8.4325575237804706E-3</v>
      </c>
      <c r="BR756" s="32">
        <v>-7.135756129983406E-6</v>
      </c>
      <c r="BS756" s="33">
        <v>-5.5598337194151526E-6</v>
      </c>
      <c r="BT756" s="33"/>
      <c r="BU756" s="33">
        <v>-1.2253495369596301E-4</v>
      </c>
      <c r="BV756" s="33">
        <v>-3.4099684795840801E-6</v>
      </c>
      <c r="BW756" s="33">
        <v>1.277398784016448E-5</v>
      </c>
      <c r="BX756" s="33">
        <v>-1.5257344424757235E-5</v>
      </c>
      <c r="BY756" s="33">
        <v>-1.4649547637834992E-4</v>
      </c>
      <c r="BZ756" s="33">
        <v>1.1786676723746226E-5</v>
      </c>
      <c r="CA756" s="35">
        <v>-8.4322401814160841E-3</v>
      </c>
      <c r="CB756" s="52">
        <v>-7.135756129983406E-6</v>
      </c>
      <c r="CC756" s="34">
        <v>-5.5598337194151526E-6</v>
      </c>
      <c r="CD756" s="34"/>
      <c r="CE756" s="34">
        <v>-1.2253495369596301E-4</v>
      </c>
      <c r="CF756" s="34">
        <v>-3.4099684795840801E-6</v>
      </c>
      <c r="CG756" s="34">
        <v>1.277398784016448E-5</v>
      </c>
      <c r="CH756" s="34">
        <v>-1.5257344424757235E-5</v>
      </c>
      <c r="CI756" s="34">
        <v>-1.4649547637834992E-4</v>
      </c>
      <c r="CJ756" s="34">
        <v>1.1786676723746226E-5</v>
      </c>
      <c r="CK756" s="53">
        <v>-8.4322401814160841E-3</v>
      </c>
      <c r="CL756" s="33">
        <v>0</v>
      </c>
      <c r="CM756" s="33">
        <f t="shared" si="738"/>
        <v>2.0058668422517911E-4</v>
      </c>
      <c r="CN756" s="33">
        <f t="shared" si="684"/>
        <v>9.9407516652938455E-5</v>
      </c>
      <c r="CO756" s="33">
        <f t="shared" si="685"/>
        <v>6.5595386662176125E-5</v>
      </c>
      <c r="CP756" s="33">
        <f t="shared" si="686"/>
        <v>6.7069736717995099E-5</v>
      </c>
      <c r="CQ756" s="33"/>
      <c r="CR756" s="33">
        <f t="shared" si="687"/>
        <v>-6.064036846631371E-5</v>
      </c>
      <c r="CS756" s="33">
        <f t="shared" si="688"/>
        <v>1.5103417371764571E-4</v>
      </c>
      <c r="CT756" s="33">
        <f t="shared" si="689"/>
        <v>2.0812380999468694E-4</v>
      </c>
      <c r="CU756" s="33">
        <f t="shared" si="690"/>
        <v>3.1305613560794754E-5</v>
      </c>
      <c r="CV756" s="33">
        <f t="shared" si="691"/>
        <v>-5.0898499981522072E-5</v>
      </c>
      <c r="CW756" s="33">
        <f t="shared" si="692"/>
        <v>2.4939820395264434E-4</v>
      </c>
      <c r="CX756" s="35">
        <f t="shared" si="693"/>
        <v>-5.4371127674753827E-3</v>
      </c>
    </row>
    <row r="757" spans="1:102" x14ac:dyDescent="0.3">
      <c r="A757" s="21">
        <v>43116</v>
      </c>
      <c r="B757" s="22">
        <v>2776.42</v>
      </c>
      <c r="C757" s="23">
        <v>4854.62</v>
      </c>
      <c r="D757" s="23">
        <v>5416.8549999999996</v>
      </c>
      <c r="E757" s="23">
        <f t="shared" si="727"/>
        <v>4813.1558820585369</v>
      </c>
      <c r="F757" s="23">
        <f>VLOOKUP($A757,Data!S$7:T$800,2,0)</f>
        <v>267.30145599999997</v>
      </c>
      <c r="G757" s="23">
        <f>VLOOKUP($A757,Data!V$7:Y$800,4,0)</f>
        <v>26.363325698675986</v>
      </c>
      <c r="H757" s="23" t="e">
        <f>VLOOKUP($A757,Data!P$7:Q$800,2,0)</f>
        <v>#N/A</v>
      </c>
      <c r="I757" s="23">
        <f>VLOOKUP($A757,Data!K$7:N$800,4,0)</f>
        <v>50.233674846189047</v>
      </c>
      <c r="J757" s="23">
        <f>VLOOKUP($A757,Data!AA$7:AB$800,2,0)</f>
        <v>489.0018</v>
      </c>
      <c r="K757" s="23">
        <f>VLOOKUP($A757,Data!AD$7:AE$800,2,0)</f>
        <v>49.394399999999997</v>
      </c>
      <c r="L757" s="23">
        <f>VLOOKUP($A757,Data!AL$7:AO$800,4,0)</f>
        <v>264.84340681299818</v>
      </c>
      <c r="M757" s="23">
        <f>VLOOKUP($A757,Data!AG$7:AJ$800,4,0)</f>
        <v>26.717344877774945</v>
      </c>
      <c r="N757" s="23">
        <f>VLOOKUP($A757,Data!AQ$7:AU$800,5,0)</f>
        <v>26.857720236142704</v>
      </c>
      <c r="O757" s="24">
        <f>VLOOKUP($A757,Data!AQ$7:AW$800,7,0)</f>
        <v>26.913936877984387</v>
      </c>
      <c r="P757" s="32">
        <f t="shared" si="694"/>
        <v>-3.5244630756861017E-3</v>
      </c>
      <c r="Q757" s="33">
        <f t="shared" si="681"/>
        <v>-3.5120993979550486E-3</v>
      </c>
      <c r="R757" s="33">
        <f t="shared" si="682"/>
        <v>-3.5068593749942867E-3</v>
      </c>
      <c r="S757" s="34">
        <f t="shared" si="695"/>
        <v>-3.509499930098059E-3</v>
      </c>
      <c r="T757" s="33">
        <f t="shared" si="696"/>
        <v>-3.5134738037906343E-3</v>
      </c>
      <c r="U757" s="33">
        <f t="shared" si="728"/>
        <v>-3.5113150645454949E-3</v>
      </c>
      <c r="V757" s="33" t="e">
        <f t="shared" si="729"/>
        <v>#N/A</v>
      </c>
      <c r="W757" s="33">
        <f t="shared" si="730"/>
        <v>-3.4013605442176909E-3</v>
      </c>
      <c r="X757" s="33">
        <f t="shared" si="731"/>
        <v>-3.5145850081460539E-3</v>
      </c>
      <c r="Y757" s="33">
        <f t="shared" si="732"/>
        <v>-3.4922075957029008E-3</v>
      </c>
      <c r="Z757" s="33">
        <f t="shared" si="733"/>
        <v>-3.5196962791835817E-3</v>
      </c>
      <c r="AA757" s="33">
        <f t="shared" si="734"/>
        <v>-3.4142694389063255E-3</v>
      </c>
      <c r="AB757" s="33">
        <f t="shared" si="735"/>
        <v>-3.4611339089107851E-3</v>
      </c>
      <c r="AC757" s="35">
        <f t="shared" si="736"/>
        <v>-4.9388418576578053E-3</v>
      </c>
      <c r="AD757" s="32">
        <f t="shared" si="697"/>
        <v>-1.3744058355857902E-6</v>
      </c>
      <c r="AE757" s="33">
        <f t="shared" si="698"/>
        <v>7.8433340955363917E-7</v>
      </c>
      <c r="AF757" s="33" t="e">
        <f t="shared" si="699"/>
        <v>#N/A</v>
      </c>
      <c r="AG757" s="33">
        <f t="shared" si="700"/>
        <v>1.107388537373577E-4</v>
      </c>
      <c r="AH757" s="33">
        <f t="shared" si="701"/>
        <v>-2.4856101910053496E-6</v>
      </c>
      <c r="AI757" s="33">
        <f t="shared" si="702"/>
        <v>1.9891802252147706E-5</v>
      </c>
      <c r="AJ757" s="33">
        <f t="shared" si="703"/>
        <v>-7.5968812285331921E-6</v>
      </c>
      <c r="AK757" s="33">
        <f t="shared" si="704"/>
        <v>9.7829959048723047E-5</v>
      </c>
      <c r="AL757" s="33">
        <f t="shared" si="705"/>
        <v>5.0965489044263457E-5</v>
      </c>
      <c r="AM757" s="35">
        <f t="shared" si="706"/>
        <v>-1.4267424597027567E-3</v>
      </c>
      <c r="AN757" s="52">
        <f t="shared" si="707"/>
        <v>-6.61442879634766E-6</v>
      </c>
      <c r="AO757" s="34">
        <f t="shared" si="708"/>
        <v>-4.4556895512082306E-6</v>
      </c>
      <c r="AP757" s="34" t="e">
        <f t="shared" si="709"/>
        <v>#N/A</v>
      </c>
      <c r="AQ757" s="34">
        <f t="shared" si="710"/>
        <v>1.0549883077659583E-4</v>
      </c>
      <c r="AR757" s="34">
        <f t="shared" si="711"/>
        <v>-7.7256331517672194E-6</v>
      </c>
      <c r="AS757" s="34">
        <f t="shared" si="712"/>
        <v>1.4651779291385836E-5</v>
      </c>
      <c r="AT757" s="34">
        <f t="shared" si="713"/>
        <v>-1.2836904189295062E-5</v>
      </c>
      <c r="AU757" s="34">
        <f t="shared" si="714"/>
        <v>9.2589936087961178E-5</v>
      </c>
      <c r="AV757" s="34">
        <f t="shared" si="715"/>
        <v>4.5725466083501587E-5</v>
      </c>
      <c r="AW757" s="53">
        <f t="shared" si="716"/>
        <v>-1.4319824826635186E-3</v>
      </c>
      <c r="AX757" s="52">
        <f t="shared" si="717"/>
        <v>-3.9738736926642204E-6</v>
      </c>
      <c r="AY757" s="34">
        <f t="shared" si="718"/>
        <v>-1.815134447524791E-6</v>
      </c>
      <c r="AZ757" s="34" t="e">
        <f t="shared" si="719"/>
        <v>#N/A</v>
      </c>
      <c r="BA757" s="34">
        <f t="shared" si="720"/>
        <v>1.0813938588027927E-4</v>
      </c>
      <c r="BB757" s="34">
        <f t="shared" si="721"/>
        <v>-5.0850780480837798E-6</v>
      </c>
      <c r="BC757" s="34">
        <f t="shared" si="722"/>
        <v>1.7292334395069275E-5</v>
      </c>
      <c r="BD757" s="34">
        <f t="shared" si="723"/>
        <v>-1.0196349085611622E-5</v>
      </c>
      <c r="BE757" s="34">
        <f t="shared" si="724"/>
        <v>9.5230491191644617E-5</v>
      </c>
      <c r="BF757" s="34">
        <f t="shared" si="725"/>
        <v>4.8366021187185027E-5</v>
      </c>
      <c r="BG757" s="53">
        <f t="shared" si="726"/>
        <v>-1.4293419275598351E-3</v>
      </c>
      <c r="BH757" s="32">
        <v>-1.3744058355857902E-6</v>
      </c>
      <c r="BI757" s="33">
        <v>7.8433340955363917E-7</v>
      </c>
      <c r="BJ757" s="33"/>
      <c r="BK757" s="33">
        <v>1.107388537373577E-4</v>
      </c>
      <c r="BL757" s="33">
        <v>-2.4856101910053496E-6</v>
      </c>
      <c r="BM757" s="33">
        <v>1.9891802252147706E-5</v>
      </c>
      <c r="BN757" s="33">
        <v>-7.5968812285331921E-6</v>
      </c>
      <c r="BO757" s="33">
        <v>9.7829959048723047E-5</v>
      </c>
      <c r="BP757" s="33">
        <v>5.0965489044263457E-5</v>
      </c>
      <c r="BQ757" s="35">
        <v>-1.4267424597027567E-3</v>
      </c>
      <c r="BR757" s="32">
        <v>-6.61442879634766E-6</v>
      </c>
      <c r="BS757" s="33">
        <v>-4.4556895512082306E-6</v>
      </c>
      <c r="BT757" s="33"/>
      <c r="BU757" s="33">
        <v>1.0549883077659583E-4</v>
      </c>
      <c r="BV757" s="33">
        <v>-7.7256331517672194E-6</v>
      </c>
      <c r="BW757" s="33">
        <v>1.4651779291385836E-5</v>
      </c>
      <c r="BX757" s="33">
        <v>-1.2836904189295062E-5</v>
      </c>
      <c r="BY757" s="33">
        <v>9.2589936087961178E-5</v>
      </c>
      <c r="BZ757" s="33">
        <v>4.5725466083501587E-5</v>
      </c>
      <c r="CA757" s="35">
        <v>-1.4319824826635186E-3</v>
      </c>
      <c r="CB757" s="52">
        <v>-3.9738736926642204E-6</v>
      </c>
      <c r="CC757" s="34">
        <v>-1.815134447524791E-6</v>
      </c>
      <c r="CD757" s="34"/>
      <c r="CE757" s="34">
        <v>1.0813938588027927E-4</v>
      </c>
      <c r="CF757" s="34">
        <v>-5.0850780480837798E-6</v>
      </c>
      <c r="CG757" s="34">
        <v>1.7292334395069275E-5</v>
      </c>
      <c r="CH757" s="34">
        <v>-1.0196349085611622E-5</v>
      </c>
      <c r="CI757" s="34">
        <v>9.5230491191644617E-5</v>
      </c>
      <c r="CJ757" s="34">
        <v>4.8366021187185027E-5</v>
      </c>
      <c r="CK757" s="53">
        <v>-1.4293419275598351E-3</v>
      </c>
      <c r="CL757" s="33">
        <v>0</v>
      </c>
      <c r="CM757" s="33">
        <f t="shared" si="738"/>
        <v>2.0090113023951695E-4</v>
      </c>
      <c r="CN757" s="33">
        <f t="shared" si="684"/>
        <v>9.9721930858276409E-5</v>
      </c>
      <c r="CO757" s="33">
        <f t="shared" si="685"/>
        <v>7.2979516995586025E-5</v>
      </c>
      <c r="CP757" s="33">
        <f t="shared" si="686"/>
        <v>7.289252712583405E-5</v>
      </c>
      <c r="CQ757" s="33"/>
      <c r="CR757" s="33">
        <f t="shared" si="687"/>
        <v>6.1073649781473449E-5</v>
      </c>
      <c r="CS757" s="33">
        <f t="shared" si="688"/>
        <v>1.5472729529153462E-4</v>
      </c>
      <c r="CT757" s="33">
        <f t="shared" si="689"/>
        <v>1.9578091818805987E-4</v>
      </c>
      <c r="CU757" s="33">
        <f t="shared" si="690"/>
        <v>4.6735773149286786E-5</v>
      </c>
      <c r="CV757" s="33">
        <f t="shared" si="691"/>
        <v>9.4558906921005104E-5</v>
      </c>
      <c r="CW757" s="33">
        <f t="shared" si="692"/>
        <v>2.3803312708503555E-4</v>
      </c>
      <c r="CX757" s="35">
        <f t="shared" si="693"/>
        <v>2.9413753895639605E-3</v>
      </c>
    </row>
    <row r="758" spans="1:102" x14ac:dyDescent="0.3">
      <c r="A758" s="21">
        <v>43112</v>
      </c>
      <c r="B758" s="22">
        <v>2786.24</v>
      </c>
      <c r="C758" s="23">
        <v>4871.7299999999996</v>
      </c>
      <c r="D758" s="23">
        <v>5435.9179999999997</v>
      </c>
      <c r="E758" s="23">
        <f t="shared" si="727"/>
        <v>4830.1071427383431</v>
      </c>
      <c r="F758" s="23">
        <f>VLOOKUP($A758,Data!S$7:T$800,2,0)</f>
        <v>268.24392399999999</v>
      </c>
      <c r="G758" s="23">
        <f>VLOOKUP($A758,Data!V$7:Y$800,4,0)</f>
        <v>26.456221828934883</v>
      </c>
      <c r="H758" s="23" t="e">
        <f>VLOOKUP($A758,Data!P$7:Q$800,2,0)</f>
        <v>#N/A</v>
      </c>
      <c r="I758" s="23">
        <f>VLOOKUP($A758,Data!K$7:N$800,4,0)</f>
        <v>50.405120835425187</v>
      </c>
      <c r="J758" s="23">
        <f>VLOOKUP($A758,Data!AA$7:AB$800,2,0)</f>
        <v>490.72649999999999</v>
      </c>
      <c r="K758" s="23">
        <f>VLOOKUP($A758,Data!AD$7:AE$800,2,0)</f>
        <v>49.567500000000003</v>
      </c>
      <c r="L758" s="23">
        <f>VLOOKUP($A758,Data!AL$7:AO$800,4,0)</f>
        <v>265.77886770474419</v>
      </c>
      <c r="M758" s="23">
        <f>VLOOKUP($A758,Data!AG$7:AJ$800,4,0)</f>
        <v>26.808877609287716</v>
      </c>
      <c r="N758" s="23">
        <f>VLOOKUP($A758,Data!AQ$7:AU$800,5,0)</f>
        <v>26.951001260484464</v>
      </c>
      <c r="O758" s="24">
        <f>VLOOKUP($A758,Data!AQ$7:AW$800,7,0)</f>
        <v>27.047520303404692</v>
      </c>
      <c r="P758" s="32">
        <f t="shared" si="694"/>
        <v>6.749627831013516E-3</v>
      </c>
      <c r="Q758" s="33">
        <f t="shared" si="681"/>
        <v>6.7513112050685553E-3</v>
      </c>
      <c r="R758" s="33">
        <f t="shared" si="682"/>
        <v>6.7517837888291243E-3</v>
      </c>
      <c r="S758" s="34">
        <f t="shared" si="695"/>
        <v>6.7514603951567831E-3</v>
      </c>
      <c r="T758" s="33">
        <f t="shared" si="696"/>
        <v>6.7507762158622864E-3</v>
      </c>
      <c r="U758" s="33">
        <f t="shared" si="728"/>
        <v>6.7525682147770993E-3</v>
      </c>
      <c r="V758" s="33" t="e">
        <f t="shared" si="729"/>
        <v>#N/A</v>
      </c>
      <c r="W758" s="33">
        <f t="shared" si="730"/>
        <v>6.6577896138482195E-3</v>
      </c>
      <c r="X758" s="33">
        <f t="shared" si="731"/>
        <v>6.7483578906899488E-3</v>
      </c>
      <c r="Y758" s="33">
        <f t="shared" si="732"/>
        <v>6.7635499497304963E-3</v>
      </c>
      <c r="Z758" s="33">
        <f t="shared" si="733"/>
        <v>6.7711868077915405E-3</v>
      </c>
      <c r="AA758" s="33">
        <f t="shared" si="734"/>
        <v>6.6806204662099855E-3</v>
      </c>
      <c r="AB758" s="33">
        <f t="shared" si="735"/>
        <v>6.7654080778625225E-3</v>
      </c>
      <c r="AC758" s="35">
        <f t="shared" si="736"/>
        <v>1.099197975402344E-2</v>
      </c>
      <c r="AD758" s="32">
        <f t="shared" si="697"/>
        <v>-5.3498920626893209E-7</v>
      </c>
      <c r="AE758" s="33">
        <f t="shared" si="698"/>
        <v>1.2570097085440324E-6</v>
      </c>
      <c r="AF758" s="33" t="e">
        <f t="shared" si="699"/>
        <v>#N/A</v>
      </c>
      <c r="AG758" s="33">
        <f t="shared" si="700"/>
        <v>-9.3521591220335765E-5</v>
      </c>
      <c r="AH758" s="33">
        <f t="shared" si="701"/>
        <v>-2.9533143786064642E-6</v>
      </c>
      <c r="AI758" s="33">
        <f t="shared" si="702"/>
        <v>1.223874466194097E-5</v>
      </c>
      <c r="AJ758" s="33">
        <f t="shared" si="703"/>
        <v>1.9875602722985164E-5</v>
      </c>
      <c r="AK758" s="33">
        <f t="shared" si="704"/>
        <v>-7.0690738858569802E-5</v>
      </c>
      <c r="AL758" s="33">
        <f t="shared" si="705"/>
        <v>1.4096872793967208E-5</v>
      </c>
      <c r="AM758" s="35">
        <f t="shared" si="706"/>
        <v>4.2406685489548845E-3</v>
      </c>
      <c r="AN758" s="52">
        <f t="shared" si="707"/>
        <v>-1.0075729668379552E-6</v>
      </c>
      <c r="AO758" s="34">
        <f t="shared" si="708"/>
        <v>7.8442594797500931E-7</v>
      </c>
      <c r="AP758" s="34" t="e">
        <f t="shared" si="709"/>
        <v>#N/A</v>
      </c>
      <c r="AQ758" s="34">
        <f t="shared" si="710"/>
        <v>-9.3994174980904788E-5</v>
      </c>
      <c r="AR758" s="34">
        <f t="shared" si="711"/>
        <v>-3.4258981391754872E-6</v>
      </c>
      <c r="AS758" s="34">
        <f t="shared" si="712"/>
        <v>1.1766160901371947E-5</v>
      </c>
      <c r="AT758" s="34">
        <f t="shared" si="713"/>
        <v>1.9403018962416141E-5</v>
      </c>
      <c r="AU758" s="34">
        <f t="shared" si="714"/>
        <v>-7.1163322619138825E-5</v>
      </c>
      <c r="AV758" s="34">
        <f t="shared" si="715"/>
        <v>1.3624289033398185E-5</v>
      </c>
      <c r="AW758" s="53">
        <f t="shared" si="716"/>
        <v>4.2401959651943155E-3</v>
      </c>
      <c r="AX758" s="52">
        <f t="shared" si="717"/>
        <v>-6.8417929455222293E-7</v>
      </c>
      <c r="AY758" s="34">
        <f t="shared" si="718"/>
        <v>1.1078196202607415E-6</v>
      </c>
      <c r="AZ758" s="34" t="e">
        <f t="shared" si="719"/>
        <v>#N/A</v>
      </c>
      <c r="BA758" s="34">
        <f t="shared" si="720"/>
        <v>-9.3670781308619055E-5</v>
      </c>
      <c r="BB758" s="34">
        <f t="shared" si="721"/>
        <v>-3.102504466889755E-6</v>
      </c>
      <c r="BC758" s="34">
        <f t="shared" si="722"/>
        <v>1.2089554573657679E-5</v>
      </c>
      <c r="BD758" s="34">
        <f t="shared" si="723"/>
        <v>1.9726412634701873E-5</v>
      </c>
      <c r="BE758" s="34">
        <f t="shared" si="724"/>
        <v>-7.0839928946853092E-5</v>
      </c>
      <c r="BF758" s="34">
        <f t="shared" si="725"/>
        <v>1.3947682705683917E-5</v>
      </c>
      <c r="BG758" s="53">
        <f t="shared" si="726"/>
        <v>4.2405193588666013E-3</v>
      </c>
      <c r="BH758" s="32">
        <v>-5.3498920626893209E-7</v>
      </c>
      <c r="BI758" s="33">
        <v>1.2570097085440324E-6</v>
      </c>
      <c r="BJ758" s="33"/>
      <c r="BK758" s="33">
        <v>-9.3521591220335765E-5</v>
      </c>
      <c r="BL758" s="33">
        <v>-2.9533143786064642E-6</v>
      </c>
      <c r="BM758" s="33">
        <v>1.223874466194097E-5</v>
      </c>
      <c r="BN758" s="33">
        <v>1.9875602722985164E-5</v>
      </c>
      <c r="BO758" s="33">
        <v>-7.0690738858569802E-5</v>
      </c>
      <c r="BP758" s="33">
        <v>1.4096872793967208E-5</v>
      </c>
      <c r="BQ758" s="35">
        <v>4.2406685489548845E-3</v>
      </c>
      <c r="BR758" s="32">
        <v>-1.0075729668379552E-6</v>
      </c>
      <c r="BS758" s="33">
        <v>7.8442594797500931E-7</v>
      </c>
      <c r="BT758" s="33"/>
      <c r="BU758" s="33">
        <v>-9.3994174980904788E-5</v>
      </c>
      <c r="BV758" s="33">
        <v>-3.4258981391754872E-6</v>
      </c>
      <c r="BW758" s="33">
        <v>1.1766160901371947E-5</v>
      </c>
      <c r="BX758" s="33">
        <v>1.9403018962416141E-5</v>
      </c>
      <c r="BY758" s="33">
        <v>-7.1163322619138825E-5</v>
      </c>
      <c r="BZ758" s="33">
        <v>1.3624289033398185E-5</v>
      </c>
      <c r="CA758" s="35">
        <v>4.2401959651943155E-3</v>
      </c>
      <c r="CB758" s="52">
        <v>-6.8417929455222293E-7</v>
      </c>
      <c r="CC758" s="34">
        <v>1.1078196202607415E-6</v>
      </c>
      <c r="CD758" s="34"/>
      <c r="CE758" s="34">
        <v>-9.3670781308619055E-5</v>
      </c>
      <c r="CF758" s="34">
        <v>-3.102504466889755E-6</v>
      </c>
      <c r="CG758" s="34">
        <v>1.2089554573657679E-5</v>
      </c>
      <c r="CH758" s="34">
        <v>1.9726412634701873E-5</v>
      </c>
      <c r="CI758" s="34">
        <v>-7.0839928946853092E-5</v>
      </c>
      <c r="CJ758" s="34">
        <v>1.3947682705683917E-5</v>
      </c>
      <c r="CK758" s="53">
        <v>4.2405193588666013E-3</v>
      </c>
      <c r="CL758" s="33">
        <v>0</v>
      </c>
      <c r="CM758" s="33">
        <f t="shared" si="738"/>
        <v>1.956416101547287E-4</v>
      </c>
      <c r="CN758" s="33">
        <f t="shared" si="684"/>
        <v>9.7113047902830374E-5</v>
      </c>
      <c r="CO758" s="33">
        <f t="shared" si="685"/>
        <v>7.4358869453616805E-5</v>
      </c>
      <c r="CP758" s="33">
        <f t="shared" si="686"/>
        <v>7.210537259672023E-5</v>
      </c>
      <c r="CQ758" s="33"/>
      <c r="CR758" s="33">
        <f t="shared" si="687"/>
        <v>-5.0049938570828623E-5</v>
      </c>
      <c r="CS758" s="33">
        <f t="shared" si="688"/>
        <v>1.5722205813006873E-4</v>
      </c>
      <c r="CT758" s="33">
        <f t="shared" si="689"/>
        <v>1.7581549810907759E-4</v>
      </c>
      <c r="CU758" s="33">
        <f t="shared" si="690"/>
        <v>5.4359843837170629E-5</v>
      </c>
      <c r="CV758" s="33">
        <f t="shared" si="691"/>
        <v>-3.6154966875923122E-6</v>
      </c>
      <c r="CW758" s="33">
        <f t="shared" si="692"/>
        <v>1.868784533902712E-4</v>
      </c>
      <c r="CX758" s="35">
        <f t="shared" si="693"/>
        <v>4.379416693007343E-3</v>
      </c>
    </row>
    <row r="759" spans="1:102" x14ac:dyDescent="0.3">
      <c r="A759" s="21">
        <v>43111</v>
      </c>
      <c r="B759" s="22">
        <v>2767.56</v>
      </c>
      <c r="C759" s="23">
        <v>4839.0600000000004</v>
      </c>
      <c r="D759" s="23">
        <v>5399.4620000000004</v>
      </c>
      <c r="E759" s="23">
        <f t="shared" si="727"/>
        <v>4797.715556173609</v>
      </c>
      <c r="F759" s="23">
        <f>VLOOKUP($A759,Data!S$7:T$800,2,0)</f>
        <v>266.44521200000003</v>
      </c>
      <c r="G759" s="23">
        <f>VLOOKUP($A759,Data!V$7:Y$800,4,0)</f>
        <v>26.278772624189429</v>
      </c>
      <c r="H759" s="23" t="e">
        <f>VLOOKUP($A759,Data!P$7:Q$800,2,0)</f>
        <v>#N/A</v>
      </c>
      <c r="I759" s="23">
        <f>VLOOKUP($A759,Data!K$7:N$800,4,0)</f>
        <v>50.071753634132691</v>
      </c>
      <c r="J759" s="23">
        <f>VLOOKUP($A759,Data!AA$7:AB$800,2,0)</f>
        <v>487.43709999999999</v>
      </c>
      <c r="K759" s="23">
        <f>VLOOKUP($A759,Data!AD$7:AE$800,2,0)</f>
        <v>49.234499999999997</v>
      </c>
      <c r="L759" s="23">
        <f>VLOOKUP($A759,Data!AL$7:AO$800,4,0)</f>
        <v>263.99133307286985</v>
      </c>
      <c r="M759" s="23">
        <f>VLOOKUP($A759,Data!AG$7:AJ$800,4,0)</f>
        <v>26.630966231248294</v>
      </c>
      <c r="N759" s="23">
        <f>VLOOKUP($A759,Data!AQ$7:AU$800,5,0)</f>
        <v>26.769892016790561</v>
      </c>
      <c r="O759" s="24">
        <f>VLOOKUP($A759,Data!AQ$7:AW$800,7,0)</f>
        <v>26.753446956112761</v>
      </c>
      <c r="P759" s="32">
        <f t="shared" si="694"/>
        <v>7.0336180014045624E-3</v>
      </c>
      <c r="Q759" s="33">
        <f t="shared" si="681"/>
        <v>7.0905454537888435E-3</v>
      </c>
      <c r="R759" s="33">
        <f t="shared" si="682"/>
        <v>7.112602117870459E-3</v>
      </c>
      <c r="S759" s="34">
        <f t="shared" si="695"/>
        <v>7.1007545004005742E-3</v>
      </c>
      <c r="T759" s="33">
        <f t="shared" si="696"/>
        <v>7.0985984367615274E-3</v>
      </c>
      <c r="U759" s="33">
        <f t="shared" si="728"/>
        <v>7.098343328808765E-3</v>
      </c>
      <c r="V759" s="33" t="e">
        <f t="shared" si="729"/>
        <v>#N/A</v>
      </c>
      <c r="W759" s="33">
        <f t="shared" si="730"/>
        <v>7.0881226053638446E-3</v>
      </c>
      <c r="X759" s="33">
        <f t="shared" si="731"/>
        <v>7.1101856669004704E-3</v>
      </c>
      <c r="Y759" s="33">
        <f t="shared" si="732"/>
        <v>7.1411914395709264E-3</v>
      </c>
      <c r="Z759" s="33">
        <f t="shared" si="733"/>
        <v>7.106153115677083E-3</v>
      </c>
      <c r="AA759" s="33">
        <f t="shared" si="734"/>
        <v>7.1470855773256847E-3</v>
      </c>
      <c r="AB759" s="33">
        <f t="shared" si="735"/>
        <v>7.1053472794146977E-3</v>
      </c>
      <c r="AC759" s="35">
        <f t="shared" si="736"/>
        <v>9.1735324618242853E-3</v>
      </c>
      <c r="AD759" s="32">
        <f t="shared" si="697"/>
        <v>8.0529829726838642E-6</v>
      </c>
      <c r="AE759" s="33">
        <f t="shared" si="698"/>
        <v>7.797875019921463E-6</v>
      </c>
      <c r="AF759" s="33" t="e">
        <f t="shared" si="699"/>
        <v>#N/A</v>
      </c>
      <c r="AG759" s="33">
        <f t="shared" si="700"/>
        <v>-2.4228484249988469E-6</v>
      </c>
      <c r="AH759" s="33">
        <f t="shared" si="701"/>
        <v>1.9640213111626892E-5</v>
      </c>
      <c r="AI759" s="33">
        <f t="shared" si="702"/>
        <v>5.0645985782082903E-5</v>
      </c>
      <c r="AJ759" s="33">
        <f t="shared" si="703"/>
        <v>1.5607661888239477E-5</v>
      </c>
      <c r="AK759" s="33">
        <f t="shared" si="704"/>
        <v>5.6540123536841236E-5</v>
      </c>
      <c r="AL759" s="33">
        <f t="shared" si="705"/>
        <v>1.4801825625854192E-5</v>
      </c>
      <c r="AM759" s="35">
        <f t="shared" si="706"/>
        <v>2.0829870080354418E-3</v>
      </c>
      <c r="AN759" s="52">
        <f t="shared" si="707"/>
        <v>-1.4003681108931687E-5</v>
      </c>
      <c r="AO759" s="34">
        <f t="shared" si="708"/>
        <v>-1.4258789061694088E-5</v>
      </c>
      <c r="AP759" s="34" t="e">
        <f t="shared" si="709"/>
        <v>#N/A</v>
      </c>
      <c r="AQ759" s="34">
        <f t="shared" si="710"/>
        <v>-2.4479512506614398E-5</v>
      </c>
      <c r="AR759" s="34">
        <f t="shared" si="711"/>
        <v>-2.4164509699886594E-6</v>
      </c>
      <c r="AS759" s="34">
        <f t="shared" si="712"/>
        <v>2.8589321700467352E-5</v>
      </c>
      <c r="AT759" s="34">
        <f t="shared" si="713"/>
        <v>-6.4490021933760744E-6</v>
      </c>
      <c r="AU759" s="34">
        <f t="shared" si="714"/>
        <v>3.4483459455225685E-5</v>
      </c>
      <c r="AV759" s="34">
        <f t="shared" si="715"/>
        <v>-7.2548384557613588E-6</v>
      </c>
      <c r="AW759" s="53">
        <f t="shared" si="716"/>
        <v>2.0609303439538262E-3</v>
      </c>
      <c r="AX759" s="52">
        <f t="shared" si="717"/>
        <v>-2.1560636389583721E-6</v>
      </c>
      <c r="AY759" s="34">
        <f t="shared" si="718"/>
        <v>-2.4111715917207732E-6</v>
      </c>
      <c r="AZ759" s="34" t="e">
        <f t="shared" si="719"/>
        <v>#N/A</v>
      </c>
      <c r="BA759" s="34">
        <f t="shared" si="720"/>
        <v>-1.2631895036641083E-5</v>
      </c>
      <c r="BB759" s="34">
        <f t="shared" si="721"/>
        <v>9.4311664999846556E-6</v>
      </c>
      <c r="BC759" s="34">
        <f t="shared" si="722"/>
        <v>4.0436939170440667E-5</v>
      </c>
      <c r="BD759" s="34">
        <f t="shared" si="723"/>
        <v>5.3986152765972406E-6</v>
      </c>
      <c r="BE759" s="34">
        <f t="shared" si="724"/>
        <v>4.6331076925199E-5</v>
      </c>
      <c r="BF759" s="34">
        <f t="shared" si="725"/>
        <v>4.5927790142119562E-6</v>
      </c>
      <c r="BG759" s="53">
        <f t="shared" si="726"/>
        <v>2.0727779614237996E-3</v>
      </c>
      <c r="BH759" s="32">
        <v>8.0529829726838642E-6</v>
      </c>
      <c r="BI759" s="33">
        <v>7.797875019921463E-6</v>
      </c>
      <c r="BJ759" s="33"/>
      <c r="BK759" s="33">
        <v>-2.4228484249988469E-6</v>
      </c>
      <c r="BL759" s="33">
        <v>1.9640213111626892E-5</v>
      </c>
      <c r="BM759" s="33">
        <v>5.0645985782082903E-5</v>
      </c>
      <c r="BN759" s="33">
        <v>1.5607661888239477E-5</v>
      </c>
      <c r="BO759" s="33">
        <v>5.6540123536841236E-5</v>
      </c>
      <c r="BP759" s="33">
        <v>1.4801825625854192E-5</v>
      </c>
      <c r="BQ759" s="35">
        <v>2.0829870080354418E-3</v>
      </c>
      <c r="BR759" s="32">
        <v>-1.4003681108931687E-5</v>
      </c>
      <c r="BS759" s="33">
        <v>-1.4258789061694088E-5</v>
      </c>
      <c r="BT759" s="33"/>
      <c r="BU759" s="33">
        <v>-2.4479512506614398E-5</v>
      </c>
      <c r="BV759" s="33">
        <v>-2.4164509699886594E-6</v>
      </c>
      <c r="BW759" s="33">
        <v>2.8589321700467352E-5</v>
      </c>
      <c r="BX759" s="33">
        <v>-6.4490021933760744E-6</v>
      </c>
      <c r="BY759" s="33">
        <v>3.4483459455225685E-5</v>
      </c>
      <c r="BZ759" s="33">
        <v>-7.2548384557613588E-6</v>
      </c>
      <c r="CA759" s="35">
        <v>2.0609303439538262E-3</v>
      </c>
      <c r="CB759" s="52">
        <v>-2.1560636389583721E-6</v>
      </c>
      <c r="CC759" s="34">
        <v>-2.4111715917207732E-6</v>
      </c>
      <c r="CD759" s="34"/>
      <c r="CE759" s="34">
        <v>-1.2631895036641083E-5</v>
      </c>
      <c r="CF759" s="34">
        <v>9.4311664999846556E-6</v>
      </c>
      <c r="CG759" s="34">
        <v>4.0436939170440667E-5</v>
      </c>
      <c r="CH759" s="34">
        <v>5.3986152765972406E-6</v>
      </c>
      <c r="CI759" s="34">
        <v>4.6331076925199E-5</v>
      </c>
      <c r="CJ759" s="34">
        <v>4.5927790142119562E-6</v>
      </c>
      <c r="CK759" s="53">
        <v>2.0727779614237996E-3</v>
      </c>
      <c r="CL759" s="33">
        <v>0</v>
      </c>
      <c r="CM759" s="33">
        <f t="shared" si="738"/>
        <v>1.9517210394148776E-4</v>
      </c>
      <c r="CN759" s="33">
        <f t="shared" si="684"/>
        <v>9.6964843919522536E-5</v>
      </c>
      <c r="CO759" s="33">
        <f t="shared" si="685"/>
        <v>7.4890310799657911E-5</v>
      </c>
      <c r="CP759" s="33">
        <f t="shared" si="686"/>
        <v>7.0856703971111656E-5</v>
      </c>
      <c r="CQ759" s="33"/>
      <c r="CR759" s="33">
        <f t="shared" si="687"/>
        <v>4.284847381463841E-5</v>
      </c>
      <c r="CS759" s="33">
        <f t="shared" si="688"/>
        <v>1.6015603729369055E-4</v>
      </c>
      <c r="CT759" s="33">
        <f t="shared" si="689"/>
        <v>1.6365683739527626E-4</v>
      </c>
      <c r="CU759" s="33">
        <f t="shared" si="690"/>
        <v>3.4616844218016141E-5</v>
      </c>
      <c r="CV759" s="33">
        <f t="shared" si="691"/>
        <v>6.6605864327495823E-5</v>
      </c>
      <c r="CW759" s="33">
        <f t="shared" si="692"/>
        <v>1.7287369410623477E-4</v>
      </c>
      <c r="CX759" s="35">
        <f t="shared" si="693"/>
        <v>1.6648494984572437E-4</v>
      </c>
    </row>
    <row r="760" spans="1:102" x14ac:dyDescent="0.3">
      <c r="A760" s="21">
        <v>43110</v>
      </c>
      <c r="B760" s="22">
        <v>2748.23</v>
      </c>
      <c r="C760" s="23">
        <v>4804.99</v>
      </c>
      <c r="D760" s="23">
        <v>5361.3289999999997</v>
      </c>
      <c r="E760" s="23">
        <f t="shared" si="727"/>
        <v>4763.8883545009803</v>
      </c>
      <c r="F760" s="23">
        <f>VLOOKUP($A760,Data!S$7:T$800,2,0)</f>
        <v>264.56715600000001</v>
      </c>
      <c r="G760" s="23">
        <f>VLOOKUP($A760,Data!V$7:Y$800,4,0)</f>
        <v>26.093551636009039</v>
      </c>
      <c r="H760" s="23" t="e">
        <f>VLOOKUP($A760,Data!P$7:Q$800,2,0)</f>
        <v>#N/A</v>
      </c>
      <c r="I760" s="23">
        <f>VLOOKUP($A760,Data!K$7:N$800,4,0)</f>
        <v>49.719336878480632</v>
      </c>
      <c r="J760" s="23">
        <f>VLOOKUP($A760,Data!AA$7:AB$800,2,0)</f>
        <v>483.99579999999997</v>
      </c>
      <c r="K760" s="23">
        <f>VLOOKUP($A760,Data!AD$7:AE$800,2,0)</f>
        <v>48.885399999999997</v>
      </c>
      <c r="L760" s="23">
        <f>VLOOKUP($A760,Data!AL$7:AO$800,4,0)</f>
        <v>262.12860705513691</v>
      </c>
      <c r="M760" s="23">
        <f>VLOOKUP($A760,Data!AG$7:AJ$800,4,0)</f>
        <v>26.441983115090544</v>
      </c>
      <c r="N760" s="23">
        <f>VLOOKUP($A760,Data!AQ$7:AU$800,5,0)</f>
        <v>26.58102460592281</v>
      </c>
      <c r="O760" s="24">
        <f>VLOOKUP($A760,Data!AQ$7:AW$800,7,0)</f>
        <v>26.510254277923018</v>
      </c>
      <c r="P760" s="32">
        <f t="shared" si="694"/>
        <v>-1.1122055472160275E-3</v>
      </c>
      <c r="Q760" s="33">
        <f t="shared" si="681"/>
        <v>-1.1080343927223346E-3</v>
      </c>
      <c r="R760" s="33">
        <f t="shared" si="682"/>
        <v>-1.1052192170272201E-3</v>
      </c>
      <c r="S760" s="34">
        <f t="shared" si="695"/>
        <v>-1.1062671665555412E-3</v>
      </c>
      <c r="T760" s="33">
        <f t="shared" si="696"/>
        <v>-1.1072624341396109E-3</v>
      </c>
      <c r="U760" s="33">
        <f t="shared" si="728"/>
        <v>-1.1076879310865095E-3</v>
      </c>
      <c r="V760" s="33" t="e">
        <f t="shared" si="729"/>
        <v>#N/A</v>
      </c>
      <c r="W760" s="33">
        <f t="shared" si="730"/>
        <v>-1.1481056257174327E-3</v>
      </c>
      <c r="X760" s="33">
        <f t="shared" si="731"/>
        <v>-1.1086964148985246E-3</v>
      </c>
      <c r="Y760" s="33">
        <f t="shared" si="732"/>
        <v>-1.0931998880235883E-3</v>
      </c>
      <c r="Z760" s="33">
        <f t="shared" si="733"/>
        <v>-1.0949346471097465E-3</v>
      </c>
      <c r="AA760" s="33">
        <f t="shared" si="734"/>
        <v>-1.1249405079537533E-3</v>
      </c>
      <c r="AB760" s="33">
        <f t="shared" si="735"/>
        <v>-1.0940420324422329E-3</v>
      </c>
      <c r="AC760" s="35">
        <f t="shared" si="736"/>
        <v>-4.246018814101582E-3</v>
      </c>
      <c r="AD760" s="32">
        <f t="shared" si="697"/>
        <v>7.7195858272371964E-7</v>
      </c>
      <c r="AE760" s="33">
        <f t="shared" si="698"/>
        <v>3.4646163582507938E-7</v>
      </c>
      <c r="AF760" s="33" t="e">
        <f t="shared" si="699"/>
        <v>#N/A</v>
      </c>
      <c r="AG760" s="33">
        <f t="shared" si="700"/>
        <v>-4.0071232995098072E-5</v>
      </c>
      <c r="AH760" s="33">
        <f t="shared" si="701"/>
        <v>-6.6202217618993586E-7</v>
      </c>
      <c r="AI760" s="33">
        <f t="shared" si="702"/>
        <v>1.4834504698746365E-5</v>
      </c>
      <c r="AJ760" s="33">
        <f t="shared" si="703"/>
        <v>1.3099745612588087E-5</v>
      </c>
      <c r="AK760" s="33">
        <f t="shared" si="704"/>
        <v>-1.6906115231418717E-5</v>
      </c>
      <c r="AL760" s="33">
        <f t="shared" si="705"/>
        <v>1.3992360280101757E-5</v>
      </c>
      <c r="AM760" s="35">
        <f t="shared" si="706"/>
        <v>-3.1379844213792474E-3</v>
      </c>
      <c r="AN760" s="52">
        <f t="shared" si="707"/>
        <v>-2.0432171123907494E-6</v>
      </c>
      <c r="AO760" s="34">
        <f t="shared" si="708"/>
        <v>-2.4687140592893897E-6</v>
      </c>
      <c r="AP760" s="34" t="e">
        <f t="shared" si="709"/>
        <v>#N/A</v>
      </c>
      <c r="AQ760" s="34">
        <f t="shared" si="710"/>
        <v>-4.2886408690212541E-5</v>
      </c>
      <c r="AR760" s="34">
        <f t="shared" si="711"/>
        <v>-3.4771978713044049E-6</v>
      </c>
      <c r="AS760" s="34">
        <f t="shared" si="712"/>
        <v>1.2019329003631896E-5</v>
      </c>
      <c r="AT760" s="34">
        <f t="shared" si="713"/>
        <v>1.0284569917473618E-5</v>
      </c>
      <c r="AU760" s="34">
        <f t="shared" si="714"/>
        <v>-1.9721290926533186E-5</v>
      </c>
      <c r="AV760" s="34">
        <f t="shared" si="715"/>
        <v>1.1177184584987288E-5</v>
      </c>
      <c r="AW760" s="53">
        <f t="shared" si="716"/>
        <v>-3.1407995970743618E-3</v>
      </c>
      <c r="AX760" s="52">
        <f t="shared" si="717"/>
        <v>-9.9526758390311443E-7</v>
      </c>
      <c r="AY760" s="34">
        <f t="shared" si="718"/>
        <v>-1.4207645308017547E-6</v>
      </c>
      <c r="AZ760" s="34" t="e">
        <f t="shared" si="719"/>
        <v>#N/A</v>
      </c>
      <c r="BA760" s="34">
        <f t="shared" si="720"/>
        <v>-4.1838459161724906E-5</v>
      </c>
      <c r="BB760" s="34">
        <f t="shared" si="721"/>
        <v>-2.4292483428167699E-6</v>
      </c>
      <c r="BC760" s="34">
        <f t="shared" si="722"/>
        <v>1.3067278532119531E-5</v>
      </c>
      <c r="BD760" s="34">
        <f t="shared" si="723"/>
        <v>1.1332519445961253E-5</v>
      </c>
      <c r="BE760" s="34">
        <f t="shared" si="724"/>
        <v>-1.8673341398045551E-5</v>
      </c>
      <c r="BF760" s="34">
        <f t="shared" si="725"/>
        <v>1.2225134113474923E-5</v>
      </c>
      <c r="BG760" s="53">
        <f t="shared" si="726"/>
        <v>-3.1397516475458742E-3</v>
      </c>
      <c r="BH760" s="32">
        <v>7.7195858272371964E-7</v>
      </c>
      <c r="BI760" s="33">
        <v>3.4646163582507938E-7</v>
      </c>
      <c r="BJ760" s="33"/>
      <c r="BK760" s="33">
        <v>-4.0071232995098072E-5</v>
      </c>
      <c r="BL760" s="33">
        <v>-6.6202217618993586E-7</v>
      </c>
      <c r="BM760" s="33">
        <v>1.4834504698746365E-5</v>
      </c>
      <c r="BN760" s="33">
        <v>1.3099745612588087E-5</v>
      </c>
      <c r="BO760" s="33">
        <v>-1.6906115231418717E-5</v>
      </c>
      <c r="BP760" s="33">
        <v>1.3992360280101757E-5</v>
      </c>
      <c r="BQ760" s="35">
        <v>-3.1379844213792474E-3</v>
      </c>
      <c r="BR760" s="32">
        <v>-2.0432171123907494E-6</v>
      </c>
      <c r="BS760" s="33">
        <v>-2.4687140592893897E-6</v>
      </c>
      <c r="BT760" s="33"/>
      <c r="BU760" s="33">
        <v>-4.2886408690212541E-5</v>
      </c>
      <c r="BV760" s="33">
        <v>-3.4771978713044049E-6</v>
      </c>
      <c r="BW760" s="33">
        <v>1.2019329003631896E-5</v>
      </c>
      <c r="BX760" s="33">
        <v>1.0284569917473618E-5</v>
      </c>
      <c r="BY760" s="33">
        <v>-1.9721290926533186E-5</v>
      </c>
      <c r="BZ760" s="33">
        <v>1.1177184584987288E-5</v>
      </c>
      <c r="CA760" s="35">
        <v>-3.1407995970743618E-3</v>
      </c>
      <c r="CB760" s="52">
        <v>-9.9526758390311443E-7</v>
      </c>
      <c r="CC760" s="34">
        <v>-1.4207645308017547E-6</v>
      </c>
      <c r="CD760" s="34"/>
      <c r="CE760" s="34">
        <v>-4.1838459161724906E-5</v>
      </c>
      <c r="CF760" s="34">
        <v>-2.4292483428167699E-6</v>
      </c>
      <c r="CG760" s="34">
        <v>1.3067278532119531E-5</v>
      </c>
      <c r="CH760" s="34">
        <v>1.1332519445961253E-5</v>
      </c>
      <c r="CI760" s="34">
        <v>-1.8673341398045551E-5</v>
      </c>
      <c r="CJ760" s="34">
        <v>1.2225134113474923E-5</v>
      </c>
      <c r="CK760" s="53">
        <v>-3.1397516475458742E-3</v>
      </c>
      <c r="CL760" s="33">
        <v>0</v>
      </c>
      <c r="CM760" s="33">
        <f t="shared" si="738"/>
        <v>1.732669377458862E-4</v>
      </c>
      <c r="CN760" s="33">
        <f t="shared" si="684"/>
        <v>8.6826795184347105E-5</v>
      </c>
      <c r="CO760" s="33">
        <f t="shared" si="685"/>
        <v>6.6893490949349044E-5</v>
      </c>
      <c r="CP760" s="33">
        <f t="shared" si="686"/>
        <v>6.3113242170009798E-5</v>
      </c>
      <c r="CQ760" s="33"/>
      <c r="CR760" s="33">
        <f t="shared" si="687"/>
        <v>4.5254372748271265E-5</v>
      </c>
      <c r="CS760" s="33">
        <f t="shared" si="688"/>
        <v>1.4065136055618765E-4</v>
      </c>
      <c r="CT760" s="33">
        <f t="shared" si="689"/>
        <v>1.1336173004106165E-4</v>
      </c>
      <c r="CU760" s="33">
        <f t="shared" si="690"/>
        <v>1.9118773703752368E-5</v>
      </c>
      <c r="CV760" s="33">
        <f t="shared" si="691"/>
        <v>1.0463231090884761E-5</v>
      </c>
      <c r="CW760" s="33">
        <f t="shared" si="692"/>
        <v>1.5817375778626186E-4</v>
      </c>
      <c r="CX760" s="35">
        <f t="shared" si="693"/>
        <v>-1.8979110405455968E-3</v>
      </c>
    </row>
    <row r="761" spans="1:102" x14ac:dyDescent="0.3">
      <c r="A761" s="21">
        <v>43109</v>
      </c>
      <c r="B761" s="22">
        <v>2751.29</v>
      </c>
      <c r="C761" s="23">
        <v>4810.32</v>
      </c>
      <c r="D761" s="23">
        <v>5367.2610000000004</v>
      </c>
      <c r="E761" s="23">
        <f t="shared" si="727"/>
        <v>4769.1643244049783</v>
      </c>
      <c r="F761" s="23">
        <f>VLOOKUP($A761,Data!S$7:T$800,2,0)</f>
        <v>264.86042600000002</v>
      </c>
      <c r="G761" s="23">
        <f>VLOOKUP($A761,Data!V$7:Y$800,4,0)</f>
        <v>26.12248719981023</v>
      </c>
      <c r="H761" s="23" t="e">
        <f>VLOOKUP($A761,Data!P$7:Q$800,2,0)</f>
        <v>#N/A</v>
      </c>
      <c r="I761" s="23">
        <f>VLOOKUP($A761,Data!K$7:N$800,4,0)</f>
        <v>49.776485541559339</v>
      </c>
      <c r="J761" s="23">
        <f>VLOOKUP($A761,Data!AA$7:AB$800,2,0)</f>
        <v>484.53300000000002</v>
      </c>
      <c r="K761" s="23">
        <f>VLOOKUP($A761,Data!AD$7:AE$800,2,0)</f>
        <v>48.938899999999997</v>
      </c>
      <c r="L761" s="23">
        <f>VLOOKUP($A761,Data!AL$7:AO$800,4,0)</f>
        <v>262.41593535471048</v>
      </c>
      <c r="M761" s="23">
        <f>VLOOKUP($A761,Data!AG$7:AJ$800,4,0)</f>
        <v>26.471762272788126</v>
      </c>
      <c r="N761" s="23">
        <f>VLOOKUP($A761,Data!AQ$7:AU$800,5,0)</f>
        <v>26.610137214524556</v>
      </c>
      <c r="O761" s="24">
        <f>VLOOKUP($A761,Data!AQ$7:AW$800,7,0)</f>
        <v>26.623297299148621</v>
      </c>
      <c r="P761" s="32">
        <f t="shared" si="694"/>
        <v>1.3029031448006378E-3</v>
      </c>
      <c r="Q761" s="33">
        <f t="shared" si="681"/>
        <v>1.5115363955477967E-3</v>
      </c>
      <c r="R761" s="33">
        <f t="shared" si="682"/>
        <v>1.6015141045022663E-3</v>
      </c>
      <c r="S761" s="34">
        <f t="shared" si="695"/>
        <v>1.5567224605470219E-3</v>
      </c>
      <c r="T761" s="33">
        <f t="shared" si="696"/>
        <v>1.5567174878805545E-3</v>
      </c>
      <c r="U761" s="33">
        <f t="shared" si="728"/>
        <v>1.5535745543011625E-3</v>
      </c>
      <c r="V761" s="33" t="e">
        <f t="shared" si="729"/>
        <v>#N/A</v>
      </c>
      <c r="W761" s="33">
        <f t="shared" si="730"/>
        <v>1.7251293847038163E-3</v>
      </c>
      <c r="X761" s="33">
        <f t="shared" si="731"/>
        <v>1.598935007994795E-3</v>
      </c>
      <c r="Y761" s="33">
        <f t="shared" si="732"/>
        <v>1.5246273360562945E-3</v>
      </c>
      <c r="Z761" s="33">
        <f t="shared" si="733"/>
        <v>1.5545690471989726E-3</v>
      </c>
      <c r="AA761" s="33">
        <f t="shared" si="734"/>
        <v>1.5383393157639702E-3</v>
      </c>
      <c r="AB761" s="33">
        <f t="shared" si="735"/>
        <v>1.5217589262292996E-3</v>
      </c>
      <c r="AC761" s="35">
        <f t="shared" si="736"/>
        <v>2.6952103706519015E-3</v>
      </c>
      <c r="AD761" s="32">
        <f t="shared" si="697"/>
        <v>4.51810923327578E-5</v>
      </c>
      <c r="AE761" s="33">
        <f t="shared" si="698"/>
        <v>4.2038158753365806E-5</v>
      </c>
      <c r="AF761" s="33" t="e">
        <f t="shared" si="699"/>
        <v>#N/A</v>
      </c>
      <c r="AG761" s="33">
        <f t="shared" si="700"/>
        <v>2.1359298915601954E-4</v>
      </c>
      <c r="AH761" s="33">
        <f t="shared" si="701"/>
        <v>8.7398612446998314E-5</v>
      </c>
      <c r="AI761" s="33">
        <f t="shared" si="702"/>
        <v>1.3090940508497795E-5</v>
      </c>
      <c r="AJ761" s="33">
        <f t="shared" si="703"/>
        <v>4.3032651651175868E-5</v>
      </c>
      <c r="AK761" s="33">
        <f t="shared" si="704"/>
        <v>2.6802920216173476E-5</v>
      </c>
      <c r="AL761" s="33">
        <f t="shared" si="705"/>
        <v>1.0222530681502917E-5</v>
      </c>
      <c r="AM761" s="35">
        <f t="shared" si="706"/>
        <v>1.1836739751041048E-3</v>
      </c>
      <c r="AN761" s="52">
        <f t="shared" si="707"/>
        <v>-4.4796616621711749E-5</v>
      </c>
      <c r="AO761" s="34">
        <f t="shared" si="708"/>
        <v>-4.7939550201103742E-5</v>
      </c>
      <c r="AP761" s="34" t="e">
        <f t="shared" si="709"/>
        <v>#N/A</v>
      </c>
      <c r="AQ761" s="34">
        <f t="shared" si="710"/>
        <v>1.2361528020154999E-4</v>
      </c>
      <c r="AR761" s="34">
        <f t="shared" si="711"/>
        <v>-2.5790965074712346E-6</v>
      </c>
      <c r="AS761" s="34">
        <f t="shared" si="712"/>
        <v>-7.6886768445971754E-5</v>
      </c>
      <c r="AT761" s="34">
        <f t="shared" si="713"/>
        <v>-4.694505730329368E-5</v>
      </c>
      <c r="AU761" s="34">
        <f t="shared" si="714"/>
        <v>-6.3174788738296073E-5</v>
      </c>
      <c r="AV761" s="34">
        <f t="shared" si="715"/>
        <v>-7.9755178272966631E-5</v>
      </c>
      <c r="AW761" s="53">
        <f t="shared" si="716"/>
        <v>1.0936962661496352E-3</v>
      </c>
      <c r="AX761" s="52">
        <f t="shared" si="717"/>
        <v>-4.9726665007909787E-9</v>
      </c>
      <c r="AY761" s="34">
        <f t="shared" si="718"/>
        <v>-3.1479062458927842E-6</v>
      </c>
      <c r="AZ761" s="34" t="e">
        <f t="shared" si="719"/>
        <v>#N/A</v>
      </c>
      <c r="BA761" s="34">
        <f t="shared" si="720"/>
        <v>1.6840692415676095E-4</v>
      </c>
      <c r="BB761" s="34">
        <f t="shared" si="721"/>
        <v>4.2212547447739723E-5</v>
      </c>
      <c r="BC761" s="34">
        <f t="shared" si="722"/>
        <v>-3.2095124490760796E-5</v>
      </c>
      <c r="BD761" s="34">
        <f t="shared" si="723"/>
        <v>-2.1534133480827222E-6</v>
      </c>
      <c r="BE761" s="34">
        <f t="shared" si="724"/>
        <v>-1.8383144783085115E-5</v>
      </c>
      <c r="BF761" s="34">
        <f t="shared" si="725"/>
        <v>-3.4963534317755673E-5</v>
      </c>
      <c r="BG761" s="53">
        <f t="shared" si="726"/>
        <v>1.1384879101048462E-3</v>
      </c>
      <c r="BH761" s="32">
        <v>4.51810923327578E-5</v>
      </c>
      <c r="BI761" s="33">
        <v>4.2038158753365806E-5</v>
      </c>
      <c r="BJ761" s="33"/>
      <c r="BK761" s="33">
        <v>2.1359298915601954E-4</v>
      </c>
      <c r="BL761" s="33">
        <v>8.7398612446998314E-5</v>
      </c>
      <c r="BM761" s="33">
        <v>1.3090940508497795E-5</v>
      </c>
      <c r="BN761" s="33">
        <v>4.3032651651175868E-5</v>
      </c>
      <c r="BO761" s="33">
        <v>2.6802920216173476E-5</v>
      </c>
      <c r="BP761" s="33">
        <v>1.0222530681502917E-5</v>
      </c>
      <c r="BQ761" s="35">
        <v>1.1836739751041048E-3</v>
      </c>
      <c r="BR761" s="32">
        <v>-4.4796616621711749E-5</v>
      </c>
      <c r="BS761" s="33">
        <v>-4.7939550201103742E-5</v>
      </c>
      <c r="BT761" s="33"/>
      <c r="BU761" s="33">
        <v>1.2361528020154999E-4</v>
      </c>
      <c r="BV761" s="33">
        <v>-2.5790965074712346E-6</v>
      </c>
      <c r="BW761" s="33">
        <v>-7.6886768445971754E-5</v>
      </c>
      <c r="BX761" s="33">
        <v>-4.694505730329368E-5</v>
      </c>
      <c r="BY761" s="33">
        <v>-6.3174788738296073E-5</v>
      </c>
      <c r="BZ761" s="33">
        <v>-7.9755178272966631E-5</v>
      </c>
      <c r="CA761" s="35">
        <v>1.0936962661496352E-3</v>
      </c>
      <c r="CB761" s="52">
        <v>-4.9726665007909787E-9</v>
      </c>
      <c r="CC761" s="34">
        <v>-3.1479062458927842E-6</v>
      </c>
      <c r="CD761" s="34"/>
      <c r="CE761" s="34">
        <v>1.6840692415676095E-4</v>
      </c>
      <c r="CF761" s="34">
        <v>4.2212547447739723E-5</v>
      </c>
      <c r="CG761" s="34">
        <v>-3.2095124490760796E-5</v>
      </c>
      <c r="CH761" s="34">
        <v>-2.1534133480827222E-6</v>
      </c>
      <c r="CI761" s="34">
        <v>-1.8383144783085115E-5</v>
      </c>
      <c r="CJ761" s="34">
        <v>-3.4963534317755673E-5</v>
      </c>
      <c r="CK761" s="53">
        <v>1.1384879101048462E-3</v>
      </c>
      <c r="CL761" s="33">
        <v>0</v>
      </c>
      <c r="CM761" s="33">
        <f t="shared" si="738"/>
        <v>1.7044815890532306E-4</v>
      </c>
      <c r="CN761" s="33">
        <f t="shared" si="684"/>
        <v>8.5057458215853643E-5</v>
      </c>
      <c r="CO761" s="33">
        <f t="shared" si="685"/>
        <v>6.612062496214044E-5</v>
      </c>
      <c r="CP761" s="33">
        <f t="shared" si="686"/>
        <v>6.2766374446576734E-5</v>
      </c>
      <c r="CQ761" s="33"/>
      <c r="CR761" s="33">
        <f t="shared" si="687"/>
        <v>8.5373480114725453E-5</v>
      </c>
      <c r="CS761" s="33">
        <f t="shared" si="688"/>
        <v>1.4131421074647932E-4</v>
      </c>
      <c r="CT761" s="33">
        <f t="shared" si="689"/>
        <v>9.8509307010274938E-5</v>
      </c>
      <c r="CU761" s="33">
        <f t="shared" si="690"/>
        <v>6.0044182779162014E-6</v>
      </c>
      <c r="CV761" s="33">
        <f t="shared" si="691"/>
        <v>2.7388563206720562E-5</v>
      </c>
      <c r="CW761" s="33">
        <f t="shared" si="692"/>
        <v>1.4416385686177868E-4</v>
      </c>
      <c r="CX761" s="35">
        <f t="shared" si="693"/>
        <v>1.2474731259037863E-3</v>
      </c>
    </row>
    <row r="762" spans="1:102" x14ac:dyDescent="0.3">
      <c r="A762" s="21">
        <v>43108</v>
      </c>
      <c r="B762" s="22">
        <v>2747.71</v>
      </c>
      <c r="C762" s="23">
        <v>4803.0600000000004</v>
      </c>
      <c r="D762" s="23">
        <v>5358.6790000000001</v>
      </c>
      <c r="E762" s="23">
        <f t="shared" si="727"/>
        <v>4761.7515987396746</v>
      </c>
      <c r="F762" s="23">
        <f>VLOOKUP($A762,Data!S$7:T$800,2,0)</f>
        <v>264.44875400000001</v>
      </c>
      <c r="G762" s="23">
        <f>VLOOKUP($A762,Data!V$7:Y$800,4,0)</f>
        <v>26.081966919677694</v>
      </c>
      <c r="H762" s="23" t="e">
        <f>VLOOKUP($A762,Data!P$7:Q$800,2,0)</f>
        <v>#N/A</v>
      </c>
      <c r="I762" s="23">
        <f>VLOOKUP($A762,Data!K$7:N$800,4,0)</f>
        <v>49.690762546941272</v>
      </c>
      <c r="J762" s="23">
        <f>VLOOKUP($A762,Data!AA$7:AB$800,2,0)</f>
        <v>483.7595</v>
      </c>
      <c r="K762" s="23">
        <f>VLOOKUP($A762,Data!AD$7:AE$800,2,0)</f>
        <v>48.864400000000003</v>
      </c>
      <c r="L762" s="23">
        <f>VLOOKUP($A762,Data!AL$7:AO$800,4,0)</f>
        <v>262.00862485640954</v>
      </c>
      <c r="M762" s="23">
        <f>VLOOKUP($A762,Data!AG$7:AJ$800,4,0)</f>
        <v>26.431102269008733</v>
      </c>
      <c r="N762" s="23">
        <f>VLOOKUP($A762,Data!AQ$7:AU$800,5,0)</f>
        <v>26.569704529489531</v>
      </c>
      <c r="O762" s="24">
        <f>VLOOKUP($A762,Data!AQ$7:AW$800,7,0)</f>
        <v>26.551734788188696</v>
      </c>
      <c r="P762" s="32">
        <f t="shared" si="694"/>
        <v>1.6623225124401397E-3</v>
      </c>
      <c r="Q762" s="33">
        <f t="shared" si="681"/>
        <v>1.6746506278377815E-3</v>
      </c>
      <c r="R762" s="33">
        <f t="shared" si="682"/>
        <v>1.6804715189986386E-3</v>
      </c>
      <c r="S762" s="34">
        <f t="shared" si="695"/>
        <v>1.6777491680148638E-3</v>
      </c>
      <c r="T762" s="33">
        <f t="shared" si="696"/>
        <v>1.6743399752212618E-3</v>
      </c>
      <c r="U762" s="33">
        <f t="shared" si="728"/>
        <v>1.6742981065949181E-3</v>
      </c>
      <c r="V762" s="33" t="e">
        <f t="shared" si="729"/>
        <v>#N/A</v>
      </c>
      <c r="W762" s="33">
        <f t="shared" si="730"/>
        <v>1.53580341716264E-3</v>
      </c>
      <c r="X762" s="33">
        <f t="shared" si="731"/>
        <v>1.675327321397857E-3</v>
      </c>
      <c r="Y762" s="33">
        <f t="shared" si="732"/>
        <v>1.6809341073829032E-3</v>
      </c>
      <c r="Z762" s="33">
        <f t="shared" si="733"/>
        <v>1.6679193671380599E-3</v>
      </c>
      <c r="AA762" s="33">
        <f t="shared" si="734"/>
        <v>1.7109846662495265E-3</v>
      </c>
      <c r="AB762" s="33">
        <f t="shared" si="735"/>
        <v>1.7152832806788254E-3</v>
      </c>
      <c r="AC762" s="35">
        <f t="shared" si="736"/>
        <v>5.8058996345389247E-4</v>
      </c>
      <c r="AD762" s="32">
        <f t="shared" si="697"/>
        <v>-3.1065261651974652E-7</v>
      </c>
      <c r="AE762" s="33">
        <f t="shared" si="698"/>
        <v>-3.525212428634461E-7</v>
      </c>
      <c r="AF762" s="33" t="e">
        <f t="shared" si="699"/>
        <v>#N/A</v>
      </c>
      <c r="AG762" s="33">
        <f t="shared" si="700"/>
        <v>-1.388472106751415E-4</v>
      </c>
      <c r="AH762" s="33">
        <f t="shared" si="701"/>
        <v>6.7669356007549197E-7</v>
      </c>
      <c r="AI762" s="33">
        <f t="shared" si="702"/>
        <v>6.2834795451216507E-6</v>
      </c>
      <c r="AJ762" s="33">
        <f t="shared" si="703"/>
        <v>-6.7312606997216307E-6</v>
      </c>
      <c r="AK762" s="33">
        <f t="shared" si="704"/>
        <v>3.6334038411744984E-5</v>
      </c>
      <c r="AL762" s="33">
        <f t="shared" si="705"/>
        <v>4.0632652841043893E-5</v>
      </c>
      <c r="AM762" s="35">
        <f t="shared" si="706"/>
        <v>-1.094060664383889E-3</v>
      </c>
      <c r="AN762" s="52">
        <f t="shared" si="707"/>
        <v>-6.1315437773767911E-6</v>
      </c>
      <c r="AO762" s="34">
        <f t="shared" si="708"/>
        <v>-6.1734124037204907E-6</v>
      </c>
      <c r="AP762" s="34" t="e">
        <f t="shared" si="709"/>
        <v>#N/A</v>
      </c>
      <c r="AQ762" s="34">
        <f t="shared" si="710"/>
        <v>-1.4466810183599854E-4</v>
      </c>
      <c r="AR762" s="34">
        <f t="shared" si="711"/>
        <v>-5.1441976007815526E-6</v>
      </c>
      <c r="AS762" s="34">
        <f t="shared" si="712"/>
        <v>4.6258838426460613E-7</v>
      </c>
      <c r="AT762" s="34">
        <f t="shared" si="713"/>
        <v>-1.2552151860578675E-5</v>
      </c>
      <c r="AU762" s="34">
        <f t="shared" si="714"/>
        <v>3.051314725088794E-5</v>
      </c>
      <c r="AV762" s="34">
        <f t="shared" si="715"/>
        <v>3.4811761680186848E-5</v>
      </c>
      <c r="AW762" s="53">
        <f t="shared" si="716"/>
        <v>-1.0998815555447461E-3</v>
      </c>
      <c r="AX762" s="52">
        <f t="shared" si="717"/>
        <v>-3.4091927936241717E-6</v>
      </c>
      <c r="AY762" s="34">
        <f t="shared" si="718"/>
        <v>-3.4510614199678713E-6</v>
      </c>
      <c r="AZ762" s="34" t="e">
        <f t="shared" si="719"/>
        <v>#N/A</v>
      </c>
      <c r="BA762" s="34">
        <f t="shared" si="720"/>
        <v>-1.4194575085224592E-4</v>
      </c>
      <c r="BB762" s="34">
        <f t="shared" si="721"/>
        <v>-2.4218466170289332E-6</v>
      </c>
      <c r="BC762" s="34">
        <f t="shared" si="722"/>
        <v>3.1849393680172255E-6</v>
      </c>
      <c r="BD762" s="34">
        <f t="shared" si="723"/>
        <v>-9.8298008768260559E-6</v>
      </c>
      <c r="BE762" s="34">
        <f t="shared" si="724"/>
        <v>3.3235498234640559E-5</v>
      </c>
      <c r="BF762" s="34">
        <f t="shared" si="725"/>
        <v>3.7534112663939467E-5</v>
      </c>
      <c r="BG762" s="53">
        <f t="shared" si="726"/>
        <v>-1.0971592045609935E-3</v>
      </c>
      <c r="BH762" s="32">
        <v>-3.1065261651974652E-7</v>
      </c>
      <c r="BI762" s="33">
        <v>-3.525212428634461E-7</v>
      </c>
      <c r="BJ762" s="33"/>
      <c r="BK762" s="33">
        <v>-1.388472106751415E-4</v>
      </c>
      <c r="BL762" s="33">
        <v>6.7669356007549197E-7</v>
      </c>
      <c r="BM762" s="33">
        <v>6.2834795451216507E-6</v>
      </c>
      <c r="BN762" s="33">
        <v>-6.7312606997216307E-6</v>
      </c>
      <c r="BO762" s="33">
        <v>3.6334038411744984E-5</v>
      </c>
      <c r="BP762" s="33">
        <v>4.0632652841043893E-5</v>
      </c>
      <c r="BQ762" s="35">
        <v>-1.094060664383889E-3</v>
      </c>
      <c r="BR762" s="32">
        <v>-6.1315437773767911E-6</v>
      </c>
      <c r="BS762" s="33">
        <v>-6.1734124037204907E-6</v>
      </c>
      <c r="BT762" s="33"/>
      <c r="BU762" s="33">
        <v>-1.4466810183599854E-4</v>
      </c>
      <c r="BV762" s="33">
        <v>-5.1441976007815526E-6</v>
      </c>
      <c r="BW762" s="33">
        <v>4.6258838426460613E-7</v>
      </c>
      <c r="BX762" s="33">
        <v>-1.2552151860578675E-5</v>
      </c>
      <c r="BY762" s="33">
        <v>3.051314725088794E-5</v>
      </c>
      <c r="BZ762" s="33">
        <v>3.4811761680186848E-5</v>
      </c>
      <c r="CA762" s="35">
        <v>-1.0998815555447461E-3</v>
      </c>
      <c r="CB762" s="52">
        <v>-3.4091927936241717E-6</v>
      </c>
      <c r="CC762" s="34">
        <v>-3.4510614199678713E-6</v>
      </c>
      <c r="CD762" s="34"/>
      <c r="CE762" s="34">
        <v>-1.4194575085224592E-4</v>
      </c>
      <c r="CF762" s="34">
        <v>-2.4218466170289332E-6</v>
      </c>
      <c r="CG762" s="34">
        <v>3.1849393680172255E-6</v>
      </c>
      <c r="CH762" s="34">
        <v>-9.8298008768260559E-6</v>
      </c>
      <c r="CI762" s="34">
        <v>3.3235498234640559E-5</v>
      </c>
      <c r="CJ762" s="34">
        <v>3.7534112663939467E-5</v>
      </c>
      <c r="CK762" s="53">
        <v>-1.0971592045609935E-3</v>
      </c>
      <c r="CL762" s="33">
        <v>0</v>
      </c>
      <c r="CM762" s="33">
        <f t="shared" ref="CM762:CM766" si="739">(D762/D$767)/($C762/$C$767)-1</f>
        <v>8.0599008098092284E-5</v>
      </c>
      <c r="CN762" s="33">
        <f t="shared" si="684"/>
        <v>3.9937788607780078E-5</v>
      </c>
      <c r="CO762" s="33">
        <f t="shared" si="685"/>
        <v>2.100677474681234E-5</v>
      </c>
      <c r="CP762" s="33">
        <f t="shared" si="686"/>
        <v>2.0790789311275759E-5</v>
      </c>
      <c r="CQ762" s="33"/>
      <c r="CR762" s="33">
        <f t="shared" si="687"/>
        <v>-1.278698718456539E-4</v>
      </c>
      <c r="CS762" s="33">
        <f t="shared" si="688"/>
        <v>5.4042788965036337E-5</v>
      </c>
      <c r="CT762" s="33">
        <f t="shared" si="689"/>
        <v>8.5437007307564983E-5</v>
      </c>
      <c r="CU762" s="33">
        <f t="shared" si="690"/>
        <v>-3.6961697964965623E-5</v>
      </c>
      <c r="CV762" s="33">
        <f t="shared" si="691"/>
        <v>6.2607867912234383E-7</v>
      </c>
      <c r="CW762" s="33">
        <f t="shared" si="692"/>
        <v>1.3395538729032985E-4</v>
      </c>
      <c r="CX762" s="35">
        <f t="shared" si="693"/>
        <v>6.5508193469288045E-5</v>
      </c>
    </row>
    <row r="763" spans="1:102" x14ac:dyDescent="0.3">
      <c r="A763" s="21">
        <v>43105</v>
      </c>
      <c r="B763" s="22">
        <v>2743.15</v>
      </c>
      <c r="C763" s="23">
        <v>4795.03</v>
      </c>
      <c r="D763" s="23">
        <v>5349.6890000000003</v>
      </c>
      <c r="E763" s="23">
        <f t="shared" si="727"/>
        <v>4753.7759550861001</v>
      </c>
      <c r="F763" s="23">
        <f>VLOOKUP($A763,Data!S$7:T$800,2,0)</f>
        <v>264.00671699999998</v>
      </c>
      <c r="G763" s="23">
        <f>VLOOKUP($A763,Data!V$7:Y$800,4,0)</f>
        <v>26.038370924539919</v>
      </c>
      <c r="H763" s="23" t="e">
        <f>VLOOKUP($A763,Data!P$7:Q$800,2,0)</f>
        <v>#N/A</v>
      </c>
      <c r="I763" s="23">
        <f>VLOOKUP($A763,Data!K$7:N$800,4,0)</f>
        <v>49.61456432950299</v>
      </c>
      <c r="J763" s="23">
        <f>VLOOKUP($A763,Data!AA$7:AB$800,2,0)</f>
        <v>482.9504</v>
      </c>
      <c r="K763" s="23">
        <f>VLOOKUP($A763,Data!AD$7:AE$800,2,0)</f>
        <v>48.782400000000003</v>
      </c>
      <c r="L763" s="23">
        <f>VLOOKUP($A763,Data!AL$7:AO$800,4,0)</f>
        <v>261.57234327914659</v>
      </c>
      <c r="M763" s="23">
        <f>VLOOKUP($A763,Data!AG$7:AJ$800,4,0)</f>
        <v>26.385956302371046</v>
      </c>
      <c r="N763" s="23">
        <f>VLOOKUP($A763,Data!AQ$7:AU$800,5,0)</f>
        <v>26.524207998975641</v>
      </c>
      <c r="O763" s="24">
        <f>VLOOKUP($A763,Data!AQ$7:AW$800,7,0)</f>
        <v>26.536328062448721</v>
      </c>
      <c r="P763" s="32">
        <f t="shared" si="694"/>
        <v>7.0337996835525551E-3</v>
      </c>
      <c r="Q763" s="33">
        <f t="shared" si="681"/>
        <v>7.0313238336254802E-3</v>
      </c>
      <c r="R763" s="33">
        <f t="shared" si="682"/>
        <v>7.0319386981201326E-3</v>
      </c>
      <c r="S763" s="34">
        <f t="shared" si="695"/>
        <v>7.0319386981201326E-3</v>
      </c>
      <c r="T763" s="33">
        <f t="shared" si="696"/>
        <v>7.0282105519741123E-3</v>
      </c>
      <c r="U763" s="33">
        <f t="shared" si="728"/>
        <v>7.030390185272184E-3</v>
      </c>
      <c r="V763" s="33" t="e">
        <f t="shared" si="729"/>
        <v>#N/A</v>
      </c>
      <c r="W763" s="33">
        <f t="shared" si="730"/>
        <v>7.153905645785219E-3</v>
      </c>
      <c r="X763" s="33">
        <f t="shared" si="731"/>
        <v>7.0284459496512408E-3</v>
      </c>
      <c r="Y763" s="33">
        <f t="shared" si="732"/>
        <v>7.0435909927912821E-3</v>
      </c>
      <c r="Z763" s="33">
        <f t="shared" si="733"/>
        <v>7.0249010306024928E-3</v>
      </c>
      <c r="AA763" s="33">
        <f t="shared" si="734"/>
        <v>7.0158055973450484E-3</v>
      </c>
      <c r="AB763" s="33">
        <f t="shared" si="735"/>
        <v>7.0462132390374244E-3</v>
      </c>
      <c r="AC763" s="35">
        <f t="shared" si="736"/>
        <v>7.8068281302043907E-3</v>
      </c>
      <c r="AD763" s="32">
        <f t="shared" si="697"/>
        <v>-3.1132816513679273E-6</v>
      </c>
      <c r="AE763" s="33">
        <f t="shared" si="698"/>
        <v>-9.3364835329623475E-7</v>
      </c>
      <c r="AF763" s="33" t="e">
        <f t="shared" si="699"/>
        <v>#N/A</v>
      </c>
      <c r="AG763" s="33">
        <f t="shared" si="700"/>
        <v>1.2258181215973885E-4</v>
      </c>
      <c r="AH763" s="33">
        <f t="shared" si="701"/>
        <v>-2.8778839742393814E-6</v>
      </c>
      <c r="AI763" s="33">
        <f t="shared" si="702"/>
        <v>1.22671591658019E-5</v>
      </c>
      <c r="AJ763" s="33">
        <f t="shared" si="703"/>
        <v>-6.4228030229873667E-6</v>
      </c>
      <c r="AK763" s="33">
        <f t="shared" si="704"/>
        <v>-1.5518236280431807E-5</v>
      </c>
      <c r="AL763" s="33">
        <f t="shared" si="705"/>
        <v>1.4889405411944168E-5</v>
      </c>
      <c r="AM763" s="35">
        <f t="shared" si="706"/>
        <v>7.7550429657891051E-4</v>
      </c>
      <c r="AN763" s="52">
        <f t="shared" si="707"/>
        <v>-3.7281461460203502E-6</v>
      </c>
      <c r="AO763" s="34">
        <f t="shared" si="708"/>
        <v>-1.5485128479486576E-6</v>
      </c>
      <c r="AP763" s="34" t="e">
        <f t="shared" si="709"/>
        <v>#N/A</v>
      </c>
      <c r="AQ763" s="34">
        <f t="shared" si="710"/>
        <v>1.2196694766508642E-4</v>
      </c>
      <c r="AR763" s="34">
        <f t="shared" si="711"/>
        <v>-3.4927484688918042E-6</v>
      </c>
      <c r="AS763" s="34">
        <f t="shared" si="712"/>
        <v>1.1652294671149477E-5</v>
      </c>
      <c r="AT763" s="34">
        <f t="shared" si="713"/>
        <v>-7.0376675176397896E-6</v>
      </c>
      <c r="AU763" s="34">
        <f t="shared" si="714"/>
        <v>-1.613310077508423E-5</v>
      </c>
      <c r="AV763" s="34">
        <f t="shared" si="715"/>
        <v>1.4274540917291745E-5</v>
      </c>
      <c r="AW763" s="53">
        <f t="shared" si="716"/>
        <v>7.7488943208425809E-4</v>
      </c>
      <c r="AX763" s="52">
        <f t="shared" si="717"/>
        <v>-3.7281461460203502E-6</v>
      </c>
      <c r="AY763" s="34">
        <f t="shared" si="718"/>
        <v>-1.5485128479486576E-6</v>
      </c>
      <c r="AZ763" s="34" t="e">
        <f t="shared" si="719"/>
        <v>#N/A</v>
      </c>
      <c r="BA763" s="34">
        <f t="shared" si="720"/>
        <v>1.2196694766508642E-4</v>
      </c>
      <c r="BB763" s="34">
        <f t="shared" si="721"/>
        <v>-3.4927484688918042E-6</v>
      </c>
      <c r="BC763" s="34">
        <f t="shared" si="722"/>
        <v>1.1652294671149477E-5</v>
      </c>
      <c r="BD763" s="34">
        <f t="shared" si="723"/>
        <v>-7.0376675176397896E-6</v>
      </c>
      <c r="BE763" s="34">
        <f t="shared" si="724"/>
        <v>-1.613310077508423E-5</v>
      </c>
      <c r="BF763" s="34">
        <f t="shared" si="725"/>
        <v>1.4274540917291745E-5</v>
      </c>
      <c r="BG763" s="53">
        <f t="shared" si="726"/>
        <v>7.7488943208425809E-4</v>
      </c>
      <c r="BH763" s="32">
        <v>-3.1132816513679273E-6</v>
      </c>
      <c r="BI763" s="33">
        <v>-9.3364835329623475E-7</v>
      </c>
      <c r="BJ763" s="33"/>
      <c r="BK763" s="33">
        <v>1.2258181215973885E-4</v>
      </c>
      <c r="BL763" s="33">
        <v>-2.8778839742393814E-6</v>
      </c>
      <c r="BM763" s="33">
        <v>1.22671591658019E-5</v>
      </c>
      <c r="BN763" s="33">
        <v>-6.4228030229873667E-6</v>
      </c>
      <c r="BO763" s="33">
        <v>-1.5518236280431807E-5</v>
      </c>
      <c r="BP763" s="33">
        <v>1.4889405411944168E-5</v>
      </c>
      <c r="BQ763" s="35">
        <v>7.7550429657891051E-4</v>
      </c>
      <c r="BR763" s="32">
        <v>-3.7281461460203502E-6</v>
      </c>
      <c r="BS763" s="33">
        <v>-1.5485128479486576E-6</v>
      </c>
      <c r="BT763" s="33"/>
      <c r="BU763" s="33">
        <v>1.2196694766508642E-4</v>
      </c>
      <c r="BV763" s="33">
        <v>-3.4927484688918042E-6</v>
      </c>
      <c r="BW763" s="33">
        <v>1.1652294671149477E-5</v>
      </c>
      <c r="BX763" s="33">
        <v>-7.0376675176397896E-6</v>
      </c>
      <c r="BY763" s="33">
        <v>-1.613310077508423E-5</v>
      </c>
      <c r="BZ763" s="33">
        <v>1.4274540917291745E-5</v>
      </c>
      <c r="CA763" s="35">
        <v>7.7488943208425809E-4</v>
      </c>
      <c r="CB763" s="52">
        <v>-3.7281461460203502E-6</v>
      </c>
      <c r="CC763" s="34">
        <v>-1.5485128479486576E-6</v>
      </c>
      <c r="CD763" s="34"/>
      <c r="CE763" s="34">
        <v>1.2196694766508642E-4</v>
      </c>
      <c r="CF763" s="34">
        <v>-3.4927484688918042E-6</v>
      </c>
      <c r="CG763" s="34">
        <v>1.1652294671149477E-5</v>
      </c>
      <c r="CH763" s="34">
        <v>-7.0376675176397896E-6</v>
      </c>
      <c r="CI763" s="34">
        <v>-1.613310077508423E-5</v>
      </c>
      <c r="CJ763" s="34">
        <v>1.4274540917291745E-5</v>
      </c>
      <c r="CK763" s="53">
        <v>7.7488943208425809E-4</v>
      </c>
      <c r="CL763" s="33">
        <v>0</v>
      </c>
      <c r="CM763" s="33">
        <f t="shared" si="739"/>
        <v>7.4787413997468022E-5</v>
      </c>
      <c r="CN763" s="33">
        <f t="shared" si="684"/>
        <v>3.6844314755146712E-5</v>
      </c>
      <c r="CO763" s="33">
        <f t="shared" si="685"/>
        <v>2.1316914609492699E-5</v>
      </c>
      <c r="CP763" s="33">
        <f t="shared" si="686"/>
        <v>2.1142728631851071E-5</v>
      </c>
      <c r="CQ763" s="33"/>
      <c r="CR763" s="33">
        <f t="shared" si="687"/>
        <v>1.0746696654795329E-5</v>
      </c>
      <c r="CS763" s="33">
        <f t="shared" si="688"/>
        <v>5.3367190682607202E-5</v>
      </c>
      <c r="CT763" s="33">
        <f t="shared" si="689"/>
        <v>7.9163536212067953E-5</v>
      </c>
      <c r="CU763" s="33">
        <f t="shared" si="690"/>
        <v>-3.0241894154903193E-5</v>
      </c>
      <c r="CV763" s="33">
        <f t="shared" si="691"/>
        <v>-3.5645921644178458E-5</v>
      </c>
      <c r="CW763" s="33">
        <f t="shared" si="692"/>
        <v>9.3386877972223559E-5</v>
      </c>
      <c r="CX763" s="35">
        <f t="shared" si="693"/>
        <v>1.1590056541401772E-3</v>
      </c>
    </row>
    <row r="764" spans="1:102" x14ac:dyDescent="0.3">
      <c r="A764" s="21">
        <v>43104</v>
      </c>
      <c r="B764" s="22">
        <v>2723.99</v>
      </c>
      <c r="C764" s="23">
        <v>4761.55</v>
      </c>
      <c r="D764" s="23">
        <v>5312.3329999999996</v>
      </c>
      <c r="E764" s="23">
        <f t="shared" si="727"/>
        <v>4720.581118044508</v>
      </c>
      <c r="F764" s="23">
        <f>VLOOKUP($A764,Data!S$7:T$800,2,0)</f>
        <v>262.16417200000001</v>
      </c>
      <c r="G764" s="23">
        <f>VLOOKUP($A764,Data!V$7:Y$800,4,0)</f>
        <v>25.856589014904916</v>
      </c>
      <c r="H764" s="23" t="e">
        <f>VLOOKUP($A764,Data!P$7:Q$800,2,0)</f>
        <v>#N/A</v>
      </c>
      <c r="I764" s="23">
        <f>VLOOKUP($A764,Data!K$7:N$800,4,0)</f>
        <v>49.262147573850918</v>
      </c>
      <c r="J764" s="23">
        <f>VLOOKUP($A764,Data!AA$7:AB$800,2,0)</f>
        <v>479.5797</v>
      </c>
      <c r="K764" s="23">
        <f>VLOOKUP($A764,Data!AD$7:AE$800,2,0)</f>
        <v>48.441200000000002</v>
      </c>
      <c r="L764" s="23">
        <f>VLOOKUP($A764,Data!AL$7:AO$800,4,0)</f>
        <v>259.7476418025513</v>
      </c>
      <c r="M764" s="23">
        <f>VLOOKUP($A764,Data!AG$7:AJ$800,4,0)</f>
        <v>26.202127271199416</v>
      </c>
      <c r="N764" s="23">
        <f>VLOOKUP($A764,Data!AQ$7:AU$800,5,0)</f>
        <v>26.338620462772866</v>
      </c>
      <c r="O764" s="24">
        <f>VLOOKUP($A764,Data!AQ$7:AW$800,7,0)</f>
        <v>26.330768279950906</v>
      </c>
      <c r="P764" s="32">
        <f t="shared" si="694"/>
        <v>4.0286613639211044E-3</v>
      </c>
      <c r="Q764" s="33">
        <f t="shared" si="681"/>
        <v>4.1756735382507681E-3</v>
      </c>
      <c r="R764" s="33">
        <f t="shared" si="682"/>
        <v>4.2361667199755093E-3</v>
      </c>
      <c r="S764" s="34">
        <f t="shared" si="695"/>
        <v>4.2050409165673482E-3</v>
      </c>
      <c r="T764" s="33">
        <f t="shared" si="696"/>
        <v>4.2051186243043936E-3</v>
      </c>
      <c r="U764" s="33">
        <f t="shared" si="728"/>
        <v>4.2050066199212921E-3</v>
      </c>
      <c r="V764" s="33" t="e">
        <f t="shared" si="729"/>
        <v>#N/A</v>
      </c>
      <c r="W764" s="33">
        <f t="shared" si="730"/>
        <v>4.0768782760627342E-3</v>
      </c>
      <c r="X764" s="33">
        <f t="shared" si="731"/>
        <v>4.2338330564384297E-3</v>
      </c>
      <c r="Y764" s="33">
        <f t="shared" si="732"/>
        <v>4.2270193398055156E-3</v>
      </c>
      <c r="Z764" s="33">
        <f t="shared" si="733"/>
        <v>4.1986681865777697E-3</v>
      </c>
      <c r="AA764" s="33">
        <f t="shared" si="734"/>
        <v>4.151608702649856E-3</v>
      </c>
      <c r="AB764" s="33">
        <f t="shared" si="735"/>
        <v>4.1892813513217941E-3</v>
      </c>
      <c r="AC764" s="35">
        <f t="shared" si="736"/>
        <v>4.9681373389007799E-3</v>
      </c>
      <c r="AD764" s="32">
        <f t="shared" si="697"/>
        <v>2.9445086053625502E-5</v>
      </c>
      <c r="AE764" s="33">
        <f t="shared" si="698"/>
        <v>2.9333081670523953E-5</v>
      </c>
      <c r="AF764" s="33" t="e">
        <f t="shared" si="699"/>
        <v>#N/A</v>
      </c>
      <c r="AG764" s="33">
        <f t="shared" si="700"/>
        <v>-9.8795262188033917E-5</v>
      </c>
      <c r="AH764" s="33">
        <f t="shared" si="701"/>
        <v>5.8159518187661519E-5</v>
      </c>
      <c r="AI764" s="33">
        <f t="shared" si="702"/>
        <v>5.1345801554747439E-5</v>
      </c>
      <c r="AJ764" s="33">
        <f t="shared" si="703"/>
        <v>2.2994648327001599E-5</v>
      </c>
      <c r="AK764" s="33">
        <f t="shared" si="704"/>
        <v>-2.4064835600912104E-5</v>
      </c>
      <c r="AL764" s="33">
        <f t="shared" si="705"/>
        <v>1.3607813071025987E-5</v>
      </c>
      <c r="AM764" s="35">
        <f t="shared" si="706"/>
        <v>7.9246380065001176E-4</v>
      </c>
      <c r="AN764" s="52">
        <f t="shared" si="707"/>
        <v>-3.1048095671115661E-5</v>
      </c>
      <c r="AO764" s="34">
        <f t="shared" si="708"/>
        <v>-3.116010005421721E-5</v>
      </c>
      <c r="AP764" s="34" t="e">
        <f t="shared" si="709"/>
        <v>#N/A</v>
      </c>
      <c r="AQ764" s="34">
        <f t="shared" si="710"/>
        <v>-1.5928844391277508E-4</v>
      </c>
      <c r="AR764" s="34">
        <f t="shared" si="711"/>
        <v>-2.3336635370796444E-6</v>
      </c>
      <c r="AS764" s="34">
        <f t="shared" si="712"/>
        <v>-9.1473801699937241E-6</v>
      </c>
      <c r="AT764" s="34">
        <f t="shared" si="713"/>
        <v>-3.7498533397739564E-5</v>
      </c>
      <c r="AU764" s="34">
        <f t="shared" si="714"/>
        <v>-8.4558017325653267E-5</v>
      </c>
      <c r="AV764" s="34">
        <f t="shared" si="715"/>
        <v>-4.6885368653715176E-5</v>
      </c>
      <c r="AW764" s="53">
        <f t="shared" si="716"/>
        <v>7.319706189252706E-4</v>
      </c>
      <c r="AX764" s="52">
        <f t="shared" si="717"/>
        <v>7.7707737133891897E-8</v>
      </c>
      <c r="AY764" s="34">
        <f t="shared" si="718"/>
        <v>-3.4296645967657469E-8</v>
      </c>
      <c r="AZ764" s="34" t="e">
        <f t="shared" si="719"/>
        <v>#N/A</v>
      </c>
      <c r="BA764" s="34">
        <f t="shared" si="720"/>
        <v>-1.2816264050452553E-4</v>
      </c>
      <c r="BB764" s="34">
        <f t="shared" si="721"/>
        <v>2.8792139871169908E-5</v>
      </c>
      <c r="BC764" s="34">
        <f t="shared" si="722"/>
        <v>2.1978423238255829E-5</v>
      </c>
      <c r="BD764" s="34">
        <f t="shared" si="723"/>
        <v>-6.3727299894900113E-6</v>
      </c>
      <c r="BE764" s="34">
        <f t="shared" si="724"/>
        <v>-5.3432213917403715E-5</v>
      </c>
      <c r="BF764" s="34">
        <f t="shared" si="725"/>
        <v>-1.5759565245465623E-5</v>
      </c>
      <c r="BG764" s="53">
        <f t="shared" si="726"/>
        <v>7.6309642233352015E-4</v>
      </c>
      <c r="BH764" s="32">
        <v>2.9445086053625502E-5</v>
      </c>
      <c r="BI764" s="33">
        <v>2.9333081670523953E-5</v>
      </c>
      <c r="BJ764" s="33"/>
      <c r="BK764" s="33">
        <v>-9.8795262188033917E-5</v>
      </c>
      <c r="BL764" s="33">
        <v>5.8159518187661519E-5</v>
      </c>
      <c r="BM764" s="33">
        <v>5.1345801554747439E-5</v>
      </c>
      <c r="BN764" s="33">
        <v>2.2994648327001599E-5</v>
      </c>
      <c r="BO764" s="33">
        <v>-2.4064835600912104E-5</v>
      </c>
      <c r="BP764" s="33">
        <v>1.3607813071025987E-5</v>
      </c>
      <c r="BQ764" s="35">
        <v>7.9246380065001176E-4</v>
      </c>
      <c r="BR764" s="32">
        <v>-3.1048095671115661E-5</v>
      </c>
      <c r="BS764" s="33">
        <v>-3.116010005421721E-5</v>
      </c>
      <c r="BT764" s="33"/>
      <c r="BU764" s="33">
        <v>-1.5928844391277508E-4</v>
      </c>
      <c r="BV764" s="33">
        <v>-2.3336635370796444E-6</v>
      </c>
      <c r="BW764" s="33">
        <v>-9.1473801699937241E-6</v>
      </c>
      <c r="BX764" s="33">
        <v>-3.7498533397739564E-5</v>
      </c>
      <c r="BY764" s="33">
        <v>-8.4558017325653267E-5</v>
      </c>
      <c r="BZ764" s="33">
        <v>-4.6885368653715176E-5</v>
      </c>
      <c r="CA764" s="35">
        <v>7.319706189252706E-4</v>
      </c>
      <c r="CB764" s="52">
        <v>7.7707737133891897E-8</v>
      </c>
      <c r="CC764" s="34">
        <v>-3.4296645967657469E-8</v>
      </c>
      <c r="CD764" s="34"/>
      <c r="CE764" s="34">
        <v>-1.2816264050452553E-4</v>
      </c>
      <c r="CF764" s="34">
        <v>2.8792139871169908E-5</v>
      </c>
      <c r="CG764" s="34">
        <v>2.1978423238255829E-5</v>
      </c>
      <c r="CH764" s="34">
        <v>-6.3727299894900113E-6</v>
      </c>
      <c r="CI764" s="34">
        <v>-5.3432213917403715E-5</v>
      </c>
      <c r="CJ764" s="34">
        <v>-1.5759565245465623E-5</v>
      </c>
      <c r="CK764" s="53">
        <v>7.6309642233352015E-4</v>
      </c>
      <c r="CL764" s="33">
        <v>0</v>
      </c>
      <c r="CM764" s="33">
        <f t="shared" si="739"/>
        <v>7.4176797337788258E-5</v>
      </c>
      <c r="CN764" s="33">
        <f t="shared" si="684"/>
        <v>3.6233721262268759E-5</v>
      </c>
      <c r="CO764" s="33">
        <f t="shared" si="685"/>
        <v>2.4408534073927513E-5</v>
      </c>
      <c r="CP764" s="33">
        <f t="shared" si="686"/>
        <v>2.2069878500063922E-5</v>
      </c>
      <c r="CQ764" s="33"/>
      <c r="CR764" s="33">
        <f t="shared" si="687"/>
        <v>-1.109657137542408E-4</v>
      </c>
      <c r="CS764" s="33">
        <f t="shared" si="688"/>
        <v>5.622514129011158E-5</v>
      </c>
      <c r="CT764" s="33">
        <f t="shared" si="689"/>
        <v>6.698121323500672E-5</v>
      </c>
      <c r="CU764" s="33">
        <f t="shared" si="690"/>
        <v>-2.3864088820713114E-5</v>
      </c>
      <c r="CV764" s="33">
        <f t="shared" si="691"/>
        <v>-2.0236349090985151E-5</v>
      </c>
      <c r="CW764" s="33">
        <f t="shared" si="692"/>
        <v>7.8600271666173782E-5</v>
      </c>
      <c r="CX764" s="35">
        <f t="shared" si="693"/>
        <v>3.8861683678725889E-4</v>
      </c>
    </row>
    <row r="765" spans="1:102" x14ac:dyDescent="0.3">
      <c r="A765" s="21">
        <v>43103</v>
      </c>
      <c r="B765" s="22">
        <v>2713.06</v>
      </c>
      <c r="C765" s="23">
        <v>4741.75</v>
      </c>
      <c r="D765" s="23">
        <v>5289.924</v>
      </c>
      <c r="E765" s="23">
        <f t="shared" si="727"/>
        <v>4700.8140028214711</v>
      </c>
      <c r="F765" s="23">
        <f>VLOOKUP($A765,Data!S$7:T$800,2,0)</f>
        <v>261.06635699999998</v>
      </c>
      <c r="G765" s="23">
        <f>VLOOKUP($A765,Data!V$7:Y$800,4,0)</f>
        <v>25.748317170750081</v>
      </c>
      <c r="H765" s="23" t="e">
        <f>VLOOKUP($A765,Data!P$7:Q$800,2,0)</f>
        <v>#N/A</v>
      </c>
      <c r="I765" s="23">
        <f>VLOOKUP($A765,Data!K$7:N$800,4,0)</f>
        <v>49.062127253075424</v>
      </c>
      <c r="J765" s="23">
        <f>VLOOKUP($A765,Data!AA$7:AB$800,2,0)</f>
        <v>477.55779999999999</v>
      </c>
      <c r="K765" s="23">
        <f>VLOOKUP($A765,Data!AD$7:AE$800,2,0)</f>
        <v>48.237299999999998</v>
      </c>
      <c r="L765" s="23">
        <f>VLOOKUP($A765,Data!AL$7:AO$800,4,0)</f>
        <v>258.66160753988453</v>
      </c>
      <c r="M765" s="23">
        <f>VLOOKUP($A765,Data!AG$7:AJ$800,4,0)</f>
        <v>26.093796040472622</v>
      </c>
      <c r="N765" s="23">
        <f>VLOOKUP($A765,Data!AQ$7:AU$800,5,0)</f>
        <v>26.228740887703356</v>
      </c>
      <c r="O765" s="24">
        <f>VLOOKUP($A765,Data!AQ$7:AW$800,7,0)</f>
        <v>26.200600100291041</v>
      </c>
      <c r="P765" s="32">
        <f t="shared" si="694"/>
        <v>6.3988189078607594E-3</v>
      </c>
      <c r="Q765" s="33">
        <f t="shared" si="681"/>
        <v>6.3991000933865116E-3</v>
      </c>
      <c r="R765" s="33">
        <f t="shared" si="682"/>
        <v>6.3999586019325427E-3</v>
      </c>
      <c r="S765" s="34">
        <f t="shared" si="695"/>
        <v>6.3997876478217751E-3</v>
      </c>
      <c r="T765" s="33">
        <f t="shared" si="696"/>
        <v>6.3980741218765402E-3</v>
      </c>
      <c r="U765" s="33">
        <f t="shared" si="728"/>
        <v>6.3976086270145505E-3</v>
      </c>
      <c r="V765" s="33" t="e">
        <f t="shared" si="729"/>
        <v>#N/A</v>
      </c>
      <c r="W765" s="33">
        <f t="shared" si="730"/>
        <v>6.4478311840563407E-3</v>
      </c>
      <c r="X765" s="33">
        <f t="shared" si="731"/>
        <v>6.3965354645987293E-3</v>
      </c>
      <c r="Y765" s="33">
        <f t="shared" si="732"/>
        <v>6.4135330972940885E-3</v>
      </c>
      <c r="Z765" s="33">
        <f t="shared" si="733"/>
        <v>6.37261972252956E-3</v>
      </c>
      <c r="AA765" s="33">
        <f t="shared" si="734"/>
        <v>6.3720058750555975E-3</v>
      </c>
      <c r="AB765" s="33">
        <f t="shared" si="735"/>
        <v>6.4106965866350674E-3</v>
      </c>
      <c r="AC765" s="35">
        <f t="shared" si="736"/>
        <v>4.2886939411928005E-3</v>
      </c>
      <c r="AD765" s="32">
        <f t="shared" si="697"/>
        <v>-1.0259715099714128E-6</v>
      </c>
      <c r="AE765" s="33">
        <f t="shared" si="698"/>
        <v>-1.4914663719611809E-6</v>
      </c>
      <c r="AF765" s="33" t="e">
        <f t="shared" si="699"/>
        <v>#N/A</v>
      </c>
      <c r="AG765" s="33">
        <f t="shared" si="700"/>
        <v>4.8731090669829058E-5</v>
      </c>
      <c r="AH765" s="33">
        <f t="shared" si="701"/>
        <v>-2.5646287877822971E-6</v>
      </c>
      <c r="AI765" s="33">
        <f t="shared" si="702"/>
        <v>1.4433003907576847E-5</v>
      </c>
      <c r="AJ765" s="33">
        <f t="shared" si="703"/>
        <v>-2.6480370856951652E-5</v>
      </c>
      <c r="AK765" s="33">
        <f t="shared" si="704"/>
        <v>-2.7094218330914188E-5</v>
      </c>
      <c r="AL765" s="33">
        <f t="shared" si="705"/>
        <v>1.1596493248555717E-5</v>
      </c>
      <c r="AM765" s="35">
        <f t="shared" si="706"/>
        <v>-2.1104061521937112E-3</v>
      </c>
      <c r="AN765" s="52">
        <f t="shared" si="707"/>
        <v>-1.8844800560025021E-6</v>
      </c>
      <c r="AO765" s="34">
        <f t="shared" si="708"/>
        <v>-2.3499749179922702E-6</v>
      </c>
      <c r="AP765" s="34" t="e">
        <f t="shared" si="709"/>
        <v>#N/A</v>
      </c>
      <c r="AQ765" s="34">
        <f t="shared" si="710"/>
        <v>4.7872582123797969E-5</v>
      </c>
      <c r="AR765" s="34">
        <f t="shared" si="711"/>
        <v>-3.4231373338133864E-6</v>
      </c>
      <c r="AS765" s="34">
        <f t="shared" si="712"/>
        <v>1.3574495361545758E-5</v>
      </c>
      <c r="AT765" s="34">
        <f t="shared" si="713"/>
        <v>-2.7338879402982741E-5</v>
      </c>
      <c r="AU765" s="34">
        <f t="shared" si="714"/>
        <v>-2.7952726876945277E-5</v>
      </c>
      <c r="AV765" s="34">
        <f t="shared" si="715"/>
        <v>1.0737984702524628E-5</v>
      </c>
      <c r="AW765" s="53">
        <f t="shared" si="716"/>
        <v>-2.1112646607397423E-3</v>
      </c>
      <c r="AX765" s="52">
        <f t="shared" si="717"/>
        <v>-1.7135259451350748E-6</v>
      </c>
      <c r="AY765" s="34">
        <f t="shared" si="718"/>
        <v>-2.1790208071248429E-6</v>
      </c>
      <c r="AZ765" s="34" t="e">
        <f t="shared" si="719"/>
        <v>#N/A</v>
      </c>
      <c r="BA765" s="34">
        <f t="shared" si="720"/>
        <v>4.8043536234665396E-5</v>
      </c>
      <c r="BB765" s="34">
        <f t="shared" si="721"/>
        <v>-3.2521832229459591E-6</v>
      </c>
      <c r="BC765" s="34">
        <f t="shared" si="722"/>
        <v>1.3745449472413185E-5</v>
      </c>
      <c r="BD765" s="34">
        <f t="shared" si="723"/>
        <v>-2.7167925292115314E-5</v>
      </c>
      <c r="BE765" s="34">
        <f t="shared" si="724"/>
        <v>-2.778177276607785E-5</v>
      </c>
      <c r="BF765" s="34">
        <f t="shared" si="725"/>
        <v>1.0908938813392055E-5</v>
      </c>
      <c r="BG765" s="53">
        <f t="shared" si="726"/>
        <v>-2.1110937066288749E-3</v>
      </c>
      <c r="BH765" s="32">
        <v>-1.0259715099714128E-6</v>
      </c>
      <c r="BI765" s="33">
        <v>-1.4914663719611809E-6</v>
      </c>
      <c r="BJ765" s="33"/>
      <c r="BK765" s="33">
        <v>4.8731090669829058E-5</v>
      </c>
      <c r="BL765" s="33">
        <v>-2.5646287877822971E-6</v>
      </c>
      <c r="BM765" s="33">
        <v>1.4433003907576847E-5</v>
      </c>
      <c r="BN765" s="33">
        <v>-2.6480370856951652E-5</v>
      </c>
      <c r="BO765" s="33">
        <v>-2.7094218330914188E-5</v>
      </c>
      <c r="BP765" s="33">
        <v>1.1596493248555717E-5</v>
      </c>
      <c r="BQ765" s="35">
        <v>-2.1104061521937112E-3</v>
      </c>
      <c r="BR765" s="32">
        <v>-1.8844800560025021E-6</v>
      </c>
      <c r="BS765" s="33">
        <v>-2.3499749179922702E-6</v>
      </c>
      <c r="BT765" s="33"/>
      <c r="BU765" s="33">
        <v>4.7872582123797969E-5</v>
      </c>
      <c r="BV765" s="33">
        <v>-3.4231373338133864E-6</v>
      </c>
      <c r="BW765" s="33">
        <v>1.3574495361545758E-5</v>
      </c>
      <c r="BX765" s="33">
        <v>-2.7338879402982741E-5</v>
      </c>
      <c r="BY765" s="33">
        <v>-2.7952726876945277E-5</v>
      </c>
      <c r="BZ765" s="33">
        <v>1.0737984702524628E-5</v>
      </c>
      <c r="CA765" s="35">
        <v>-2.1112646607397423E-3</v>
      </c>
      <c r="CB765" s="52">
        <v>-1.7135259451350748E-6</v>
      </c>
      <c r="CC765" s="34">
        <v>-2.1790208071248429E-6</v>
      </c>
      <c r="CD765" s="34"/>
      <c r="CE765" s="34">
        <v>4.8043536234665396E-5</v>
      </c>
      <c r="CF765" s="34">
        <v>-3.2521832229459591E-6</v>
      </c>
      <c r="CG765" s="34">
        <v>1.3745449472413185E-5</v>
      </c>
      <c r="CH765" s="34">
        <v>-2.7167925292115314E-5</v>
      </c>
      <c r="CI765" s="34">
        <v>-2.778177276607785E-5</v>
      </c>
      <c r="CJ765" s="34">
        <v>1.0908938813392055E-5</v>
      </c>
      <c r="CK765" s="53">
        <v>-2.1110937066288749E-3</v>
      </c>
      <c r="CL765" s="33">
        <v>0</v>
      </c>
      <c r="CM765" s="33">
        <f t="shared" si="739"/>
        <v>1.3934325576503426E-5</v>
      </c>
      <c r="CN765" s="33">
        <f t="shared" si="684"/>
        <v>6.988257229112449E-6</v>
      </c>
      <c r="CO765" s="33">
        <f t="shared" si="685"/>
        <v>-4.9139660995844991E-6</v>
      </c>
      <c r="CP765" s="33">
        <f t="shared" si="686"/>
        <v>-7.1410185328302234E-6</v>
      </c>
      <c r="CQ765" s="33"/>
      <c r="CR765" s="33">
        <f t="shared" si="687"/>
        <v>-1.2582510796055324E-5</v>
      </c>
      <c r="CS765" s="33">
        <f t="shared" si="688"/>
        <v>-1.6924335817236624E-6</v>
      </c>
      <c r="CT765" s="33">
        <f t="shared" si="689"/>
        <v>1.5848113079197645E-5</v>
      </c>
      <c r="CU765" s="33">
        <f t="shared" si="690"/>
        <v>-4.6762047470894075E-5</v>
      </c>
      <c r="CV765" s="33">
        <f t="shared" si="691"/>
        <v>3.7285068212877803E-6</v>
      </c>
      <c r="CW765" s="33">
        <f t="shared" si="692"/>
        <v>6.5048162614989025E-5</v>
      </c>
      <c r="CX765" s="35">
        <f t="shared" si="693"/>
        <v>-4.0023580039671991E-4</v>
      </c>
    </row>
    <row r="766" spans="1:102" x14ac:dyDescent="0.3">
      <c r="A766" s="21">
        <v>43102</v>
      </c>
      <c r="B766" s="22">
        <v>2695.81</v>
      </c>
      <c r="C766" s="23">
        <v>4711.6000000000004</v>
      </c>
      <c r="D766" s="23">
        <v>5256.2839999999997</v>
      </c>
      <c r="E766" s="23">
        <f t="shared" si="727"/>
        <v>4670.9210996638922</v>
      </c>
      <c r="F766" s="23">
        <f>VLOOKUP($A766,Data!S$7:T$800,2,0)</f>
        <v>259.406654</v>
      </c>
      <c r="G766" s="23">
        <f>VLOOKUP($A766,Data!V$7:Y$800,4,0)</f>
        <v>25.584636678417205</v>
      </c>
      <c r="H766" s="23" t="e">
        <f>VLOOKUP($A766,Data!P$7:Q$800,2,0)</f>
        <v>#N/A</v>
      </c>
      <c r="I766" s="23">
        <f>VLOOKUP($A766,Data!K$7:N$800,4,0)</f>
        <v>48.747809606142496</v>
      </c>
      <c r="J766" s="23">
        <f>VLOOKUP($A766,Data!AA$7:AB$800,2,0)</f>
        <v>474.52249999999998</v>
      </c>
      <c r="K766" s="23">
        <f>VLOOKUP($A766,Data!AD$7:AE$800,2,0)</f>
        <v>47.929900000000004</v>
      </c>
      <c r="L766" s="23">
        <f>VLOOKUP($A766,Data!AL$7:AO$800,4,0)</f>
        <v>257.02369328291246</v>
      </c>
      <c r="M766" s="23">
        <f>VLOOKUP($A766,Data!AG$7:AJ$800,4,0)</f>
        <v>25.928578982861982</v>
      </c>
      <c r="N766" s="23">
        <f>VLOOKUP($A766,Data!AQ$7:AU$800,5,0)</f>
        <v>26.061667445170581</v>
      </c>
      <c r="O766" s="24">
        <f>VLOOKUP($A766,Data!AQ$7:AW$800,7,0)</f>
        <v>26.08871359237391</v>
      </c>
      <c r="P766" s="36">
        <f t="shared" si="694"/>
        <v>8.3033800741318942E-3</v>
      </c>
      <c r="Q766" s="37">
        <f t="shared" si="681"/>
        <v>8.3357409606970023E-3</v>
      </c>
      <c r="R766" s="37">
        <f t="shared" si="682"/>
        <v>8.3489312673528104E-3</v>
      </c>
      <c r="S766" s="38">
        <f t="shared" si="695"/>
        <v>8.3420985883696733E-3</v>
      </c>
      <c r="T766" s="37">
        <f t="shared" si="696"/>
        <v>8.3318139748600473E-3</v>
      </c>
      <c r="U766" s="37">
        <f t="shared" si="728"/>
        <v>8.3300347444676959E-3</v>
      </c>
      <c r="V766" s="37" t="e">
        <f t="shared" si="729"/>
        <v>#N/A</v>
      </c>
      <c r="W766" s="37">
        <f t="shared" si="730"/>
        <v>8.2742316784869541E-3</v>
      </c>
      <c r="X766" s="37">
        <f t="shared" si="731"/>
        <v>8.3366039855987673E-3</v>
      </c>
      <c r="Y766" s="37">
        <f t="shared" si="732"/>
        <v>8.3372603800260237E-3</v>
      </c>
      <c r="Z766" s="37">
        <f t="shared" si="733"/>
        <v>8.3151199020772282E-3</v>
      </c>
      <c r="AA766" s="37">
        <f t="shared" si="734"/>
        <v>8.3666477359198854E-3</v>
      </c>
      <c r="AB766" s="37">
        <f t="shared" si="735"/>
        <v>8.3897119173585999E-3</v>
      </c>
      <c r="AC766" s="39">
        <f t="shared" si="736"/>
        <v>1.0050231426649514E-2</v>
      </c>
      <c r="AD766" s="36">
        <f t="shared" si="697"/>
        <v>-3.9269858369550548E-6</v>
      </c>
      <c r="AE766" s="37">
        <f t="shared" si="698"/>
        <v>-5.7062162293064489E-6</v>
      </c>
      <c r="AF766" s="37" t="e">
        <f t="shared" si="699"/>
        <v>#N/A</v>
      </c>
      <c r="AG766" s="37">
        <f t="shared" si="700"/>
        <v>-6.1509282210048255E-5</v>
      </c>
      <c r="AH766" s="37">
        <f t="shared" si="701"/>
        <v>8.6302490176493052E-7</v>
      </c>
      <c r="AI766" s="37">
        <f t="shared" si="702"/>
        <v>1.519419329021332E-6</v>
      </c>
      <c r="AJ766" s="37">
        <f t="shared" si="703"/>
        <v>-2.0621058619774146E-5</v>
      </c>
      <c r="AK766" s="37">
        <f t="shared" si="704"/>
        <v>3.0906775222883098E-5</v>
      </c>
      <c r="AL766" s="37">
        <f t="shared" si="705"/>
        <v>5.3970956661597569E-5</v>
      </c>
      <c r="AM766" s="39">
        <f t="shared" si="706"/>
        <v>1.7144904659525118E-3</v>
      </c>
      <c r="AN766" s="54">
        <f t="shared" si="707"/>
        <v>-1.711729249276317E-5</v>
      </c>
      <c r="AO766" s="38">
        <f t="shared" si="708"/>
        <v>-1.8896522885114564E-5</v>
      </c>
      <c r="AP766" s="38" t="e">
        <f t="shared" si="709"/>
        <v>#N/A</v>
      </c>
      <c r="AQ766" s="38">
        <f t="shared" si="710"/>
        <v>-7.469958886585637E-5</v>
      </c>
      <c r="AR766" s="38">
        <f t="shared" si="711"/>
        <v>-1.2327281754043184E-5</v>
      </c>
      <c r="AS766" s="38">
        <f t="shared" si="712"/>
        <v>-1.1670887326786783E-5</v>
      </c>
      <c r="AT766" s="38">
        <f t="shared" si="713"/>
        <v>-3.3811365275582261E-5</v>
      </c>
      <c r="AU766" s="38">
        <f t="shared" si="714"/>
        <v>1.7716468567074983E-5</v>
      </c>
      <c r="AV766" s="38">
        <f t="shared" si="715"/>
        <v>4.0780650005789454E-5</v>
      </c>
      <c r="AW766" s="55">
        <f t="shared" si="716"/>
        <v>1.7013001592967036E-3</v>
      </c>
      <c r="AX766" s="54">
        <f t="shared" si="717"/>
        <v>-1.0284613509714546E-5</v>
      </c>
      <c r="AY766" s="38">
        <f t="shared" si="718"/>
        <v>-1.206384390206594E-5</v>
      </c>
      <c r="AZ766" s="38" t="e">
        <f t="shared" si="719"/>
        <v>#N/A</v>
      </c>
      <c r="BA766" s="38">
        <f t="shared" si="720"/>
        <v>-6.7866909882807747E-5</v>
      </c>
      <c r="BB766" s="38">
        <f t="shared" si="721"/>
        <v>-5.4946027709945611E-6</v>
      </c>
      <c r="BC766" s="38">
        <f t="shared" si="722"/>
        <v>-4.8382083437381596E-6</v>
      </c>
      <c r="BD766" s="38">
        <f t="shared" si="723"/>
        <v>-2.6978686292533638E-5</v>
      </c>
      <c r="BE766" s="38">
        <f t="shared" si="724"/>
        <v>2.4549147550123607E-5</v>
      </c>
      <c r="BF766" s="38">
        <f t="shared" si="725"/>
        <v>4.7613328988838077E-5</v>
      </c>
      <c r="BG766" s="55">
        <f t="shared" si="726"/>
        <v>1.7081328382797523E-3</v>
      </c>
      <c r="BH766" s="36">
        <v>-3.9269858369550548E-6</v>
      </c>
      <c r="BI766" s="37">
        <v>-5.7062162293064489E-6</v>
      </c>
      <c r="BJ766" s="37"/>
      <c r="BK766" s="37">
        <v>-6.1509282210048255E-5</v>
      </c>
      <c r="BL766" s="37">
        <v>8.6302490176493052E-7</v>
      </c>
      <c r="BM766" s="37">
        <v>1.519419329021332E-6</v>
      </c>
      <c r="BN766" s="37">
        <v>-2.0621058619774146E-5</v>
      </c>
      <c r="BO766" s="37">
        <v>3.0906775222883098E-5</v>
      </c>
      <c r="BP766" s="37">
        <v>5.3970956661597569E-5</v>
      </c>
      <c r="BQ766" s="39">
        <v>1.7144904659525118E-3</v>
      </c>
      <c r="BR766" s="36">
        <v>-1.711729249276317E-5</v>
      </c>
      <c r="BS766" s="37">
        <v>-1.8896522885114564E-5</v>
      </c>
      <c r="BT766" s="37"/>
      <c r="BU766" s="37">
        <v>-7.469958886585637E-5</v>
      </c>
      <c r="BV766" s="37">
        <v>-1.2327281754043184E-5</v>
      </c>
      <c r="BW766" s="37">
        <v>-1.1670887326786783E-5</v>
      </c>
      <c r="BX766" s="37">
        <v>-3.3811365275582261E-5</v>
      </c>
      <c r="BY766" s="37">
        <v>1.7716468567074983E-5</v>
      </c>
      <c r="BZ766" s="37">
        <v>4.0780650005789454E-5</v>
      </c>
      <c r="CA766" s="39">
        <v>1.7013001592967036E-3</v>
      </c>
      <c r="CB766" s="54">
        <v>-1.0284613509714546E-5</v>
      </c>
      <c r="CC766" s="38">
        <v>-1.206384390206594E-5</v>
      </c>
      <c r="CD766" s="38"/>
      <c r="CE766" s="38">
        <v>-6.7866909882807747E-5</v>
      </c>
      <c r="CF766" s="38">
        <v>-5.4946027709945611E-6</v>
      </c>
      <c r="CG766" s="38">
        <v>-4.8382083437381596E-6</v>
      </c>
      <c r="CH766" s="38">
        <v>-2.6978686292533638E-5</v>
      </c>
      <c r="CI766" s="38">
        <v>2.4549147550123607E-5</v>
      </c>
      <c r="CJ766" s="38">
        <v>4.7613328988838077E-5</v>
      </c>
      <c r="CK766" s="55">
        <v>1.7081328382797523E-3</v>
      </c>
      <c r="CL766" s="37">
        <v>0</v>
      </c>
      <c r="CM766" s="37">
        <f t="shared" si="739"/>
        <v>1.3081264622405442E-5</v>
      </c>
      <c r="CN766" s="37">
        <f t="shared" si="684"/>
        <v>6.3050702405753611E-6</v>
      </c>
      <c r="CO766" s="37">
        <f t="shared" si="685"/>
        <v>-3.8945221094710547E-6</v>
      </c>
      <c r="CP766" s="37">
        <f t="shared" si="686"/>
        <v>-5.6590439052595087E-6</v>
      </c>
      <c r="CQ766" s="37"/>
      <c r="CR766" s="37">
        <f t="shared" si="687"/>
        <v>-6.1000795381405126E-5</v>
      </c>
      <c r="CS766" s="37">
        <f t="shared" si="688"/>
        <v>8.558904209809981E-7</v>
      </c>
      <c r="CT766" s="37">
        <f t="shared" si="689"/>
        <v>1.5068585466071482E-6</v>
      </c>
      <c r="CU766" s="37">
        <f t="shared" si="690"/>
        <v>-2.0450587817189003E-5</v>
      </c>
      <c r="CV766" s="37">
        <f t="shared" si="691"/>
        <v>3.0651274141479945E-5</v>
      </c>
      <c r="CW766" s="37">
        <f t="shared" si="692"/>
        <v>5.3524787894776438E-5</v>
      </c>
      <c r="CX766" s="39">
        <f t="shared" si="693"/>
        <v>1.7003170633613784E-3</v>
      </c>
    </row>
    <row r="767" spans="1:102" x14ac:dyDescent="0.3">
      <c r="A767" s="25">
        <v>43098</v>
      </c>
      <c r="B767" s="26">
        <v>2673.61</v>
      </c>
      <c r="C767" s="27">
        <v>4672.6499999999996</v>
      </c>
      <c r="D767" s="27">
        <v>5212.7629999999999</v>
      </c>
      <c r="E767" s="27">
        <f t="shared" si="727"/>
        <v>4632.2781784108347</v>
      </c>
      <c r="F767" s="27">
        <f>VLOOKUP($A767,Data!S$7:T$800,2,0)</f>
        <v>257.26318500000002</v>
      </c>
      <c r="G767" s="27">
        <f>VLOOKUP($A767,Data!V$7:Y$800,4,0)</f>
        <v>25.373276404387674</v>
      </c>
      <c r="H767" s="27" t="e">
        <f>VLOOKUP($A767,Data!P$7:Q$800,2,0)</f>
        <v>#N/A</v>
      </c>
      <c r="I767" s="27">
        <f>VLOOKUP($A767,Data!K$7:N$800,4,0)</f>
        <v>48.347768964591502</v>
      </c>
      <c r="J767" s="27">
        <f>VLOOKUP($A767,Data!AA$7:AB$800,2,0)</f>
        <v>470.59930000000003</v>
      </c>
      <c r="K767" s="27">
        <f>VLOOKUP($A767,Data!AD$7:AE$800,2,0)</f>
        <v>47.5336</v>
      </c>
      <c r="L767" s="27">
        <f>VLOOKUP($A767,Data!AL$7:AO$800,4,0)</f>
        <v>254.90413483819756</v>
      </c>
      <c r="M767" s="27">
        <f>VLOOKUP($A767,Data!AG$7:AJ$800,4,0)</f>
        <v>25.71344365770058</v>
      </c>
      <c r="N767" s="27">
        <f>VLOOKUP($A767,Data!AQ$7:AU$800,5,0)</f>
        <v>25.844836710617329</v>
      </c>
      <c r="O767" s="28">
        <f>VLOOKUP($A767,Data!AQ$7:AW$800,7,0)</f>
        <v>25.829124909485738</v>
      </c>
      <c r="P767" s="29"/>
      <c r="Q767" s="29"/>
      <c r="R767" s="29"/>
      <c r="S767" s="30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</row>
  </sheetData>
  <mergeCells count="11">
    <mergeCell ref="B8:O8"/>
    <mergeCell ref="P8:AC8"/>
    <mergeCell ref="AX8:BG8"/>
    <mergeCell ref="AN8:AW8"/>
    <mergeCell ref="AD8:AM8"/>
    <mergeCell ref="BR8:CA8"/>
    <mergeCell ref="CB8:CK8"/>
    <mergeCell ref="AX2:BG2"/>
    <mergeCell ref="CL8:CX8"/>
    <mergeCell ref="CL2:CX2"/>
    <mergeCell ref="BH8:BQ8"/>
  </mergeCells>
  <conditionalFormatting sqref="AX3:AX5">
    <cfRule type="top10" dxfId="19" priority="36" bottom="1" rank="1"/>
  </conditionalFormatting>
  <conditionalFormatting sqref="AY3:AY5">
    <cfRule type="top10" dxfId="18" priority="35" bottom="1" rank="1"/>
  </conditionalFormatting>
  <conditionalFormatting sqref="AZ3:AZ5">
    <cfRule type="top10" dxfId="17" priority="34" bottom="1" rank="1"/>
  </conditionalFormatting>
  <conditionalFormatting sqref="BA3:BA5">
    <cfRule type="top10" dxfId="16" priority="33" bottom="1" rank="1"/>
  </conditionalFormatting>
  <conditionalFormatting sqref="BB3:BB5">
    <cfRule type="top10" dxfId="15" priority="32" bottom="1" rank="1"/>
  </conditionalFormatting>
  <conditionalFormatting sqref="BC3:BC5">
    <cfRule type="top10" dxfId="14" priority="31" bottom="1" rank="1"/>
  </conditionalFormatting>
  <conditionalFormatting sqref="BD3:BD5">
    <cfRule type="top10" dxfId="13" priority="30" bottom="1" rank="1"/>
  </conditionalFormatting>
  <conditionalFormatting sqref="BE3:BE5">
    <cfRule type="top10" dxfId="12" priority="29" bottom="1" rank="1"/>
  </conditionalFormatting>
  <conditionalFormatting sqref="BF3:BF5">
    <cfRule type="top10" dxfId="11" priority="28" bottom="1" rank="1"/>
  </conditionalFormatting>
  <conditionalFormatting sqref="BG3:BG5">
    <cfRule type="top10" dxfId="10" priority="27" bottom="1" rank="1"/>
  </conditionalFormatting>
  <conditionalFormatting sqref="CO3:CX5">
    <cfRule type="colorScale" priority="24">
      <colorScale>
        <cfvo type="min"/>
        <cfvo type="percentile" val="50"/>
        <cfvo type="max"/>
        <color rgb="FFFF9999"/>
        <color rgb="FFFCFCFF"/>
        <color rgb="FF99FF99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516D5-3287-4927-A4E7-F5FA08AF5ED0}">
  <dimension ref="B2:Y17"/>
  <sheetViews>
    <sheetView showGridLines="0" workbookViewId="0"/>
  </sheetViews>
  <sheetFormatPr defaultRowHeight="14.4" x14ac:dyDescent="0.3"/>
  <cols>
    <col min="1" max="1" width="6.44140625" customWidth="1"/>
    <col min="2" max="2" width="34.44140625" bestFit="1" customWidth="1"/>
    <col min="3" max="3" width="12.6640625" bestFit="1" customWidth="1"/>
    <col min="4" max="9" width="11.109375" customWidth="1"/>
    <col min="10" max="10" width="17.21875" customWidth="1"/>
    <col min="11" max="11" width="32" bestFit="1" customWidth="1"/>
    <col min="12" max="12" width="13.6640625" bestFit="1" customWidth="1"/>
    <col min="13" max="13" width="15.21875" bestFit="1" customWidth="1"/>
    <col min="15" max="15" width="13.77734375" bestFit="1" customWidth="1"/>
    <col min="16" max="16" width="15.77734375" bestFit="1" customWidth="1"/>
    <col min="17" max="17" width="20.33203125" bestFit="1" customWidth="1"/>
    <col min="18" max="18" width="22.44140625" bestFit="1" customWidth="1"/>
    <col min="19" max="19" width="31.77734375" bestFit="1" customWidth="1"/>
    <col min="20" max="20" width="13.6640625" bestFit="1" customWidth="1"/>
    <col min="21" max="21" width="6" bestFit="1" customWidth="1"/>
    <col min="22" max="22" width="10.33203125" bestFit="1" customWidth="1"/>
    <col min="23" max="23" width="15.109375" bestFit="1" customWidth="1"/>
    <col min="24" max="24" width="26.109375" bestFit="1" customWidth="1"/>
    <col min="25" max="25" width="15.77734375" bestFit="1" customWidth="1"/>
  </cols>
  <sheetData>
    <row r="2" spans="2:25" x14ac:dyDescent="0.3">
      <c r="D2" s="84" t="s">
        <v>137</v>
      </c>
      <c r="E2" s="85"/>
      <c r="F2" s="86"/>
      <c r="G2" s="84" t="s">
        <v>138</v>
      </c>
      <c r="H2" s="85"/>
      <c r="I2" s="86"/>
      <c r="K2" s="97" t="s">
        <v>40</v>
      </c>
      <c r="L2" s="98" t="s">
        <v>41</v>
      </c>
      <c r="M2" s="98" t="s">
        <v>46</v>
      </c>
      <c r="N2" s="98" t="s">
        <v>142</v>
      </c>
      <c r="O2" s="98" t="s">
        <v>44</v>
      </c>
      <c r="P2" s="98" t="s">
        <v>49</v>
      </c>
      <c r="Q2" s="98" t="s">
        <v>50</v>
      </c>
      <c r="R2" s="98" t="s">
        <v>47</v>
      </c>
      <c r="S2" s="99" t="s">
        <v>55</v>
      </c>
      <c r="T2" s="100" t="s">
        <v>39</v>
      </c>
      <c r="U2" s="98" t="s">
        <v>123</v>
      </c>
      <c r="V2" s="98" t="s">
        <v>143</v>
      </c>
      <c r="W2" s="98" t="s">
        <v>48</v>
      </c>
      <c r="X2" s="98" t="s">
        <v>52</v>
      </c>
      <c r="Y2" s="101" t="s">
        <v>53</v>
      </c>
    </row>
    <row r="3" spans="2:25" x14ac:dyDescent="0.3">
      <c r="B3" s="93" t="s">
        <v>136</v>
      </c>
      <c r="C3" s="43" t="s">
        <v>125</v>
      </c>
      <c r="D3" s="43" t="s">
        <v>139</v>
      </c>
      <c r="E3" s="44" t="s">
        <v>140</v>
      </c>
      <c r="F3" s="45" t="s">
        <v>141</v>
      </c>
      <c r="G3" s="43" t="s">
        <v>139</v>
      </c>
      <c r="H3" s="44" t="s">
        <v>140</v>
      </c>
      <c r="I3" s="45" t="s">
        <v>141</v>
      </c>
      <c r="K3" s="128" t="s">
        <v>144</v>
      </c>
      <c r="L3" s="105" t="s">
        <v>30</v>
      </c>
      <c r="M3" s="106">
        <v>40259</v>
      </c>
      <c r="N3" s="105">
        <v>0.05</v>
      </c>
      <c r="O3" s="107">
        <v>7167</v>
      </c>
      <c r="P3" s="105" t="s">
        <v>90</v>
      </c>
      <c r="Q3" s="105" t="s">
        <v>62</v>
      </c>
      <c r="R3" s="105" t="s">
        <v>60</v>
      </c>
      <c r="S3" s="108">
        <v>0.4642</v>
      </c>
      <c r="T3" s="109" t="s">
        <v>57</v>
      </c>
      <c r="U3" s="105" t="s">
        <v>145</v>
      </c>
      <c r="V3" s="105" t="s">
        <v>146</v>
      </c>
      <c r="W3" s="105" t="s">
        <v>67</v>
      </c>
      <c r="X3" s="105">
        <v>1.9</v>
      </c>
      <c r="Y3" s="110">
        <v>5.3999999999999999E-2</v>
      </c>
    </row>
    <row r="4" spans="2:25" x14ac:dyDescent="0.3">
      <c r="B4" s="11" t="s">
        <v>23</v>
      </c>
      <c r="C4" s="94">
        <v>0.45158911874623642</v>
      </c>
      <c r="D4" s="74">
        <v>7.0745429494354362E-3</v>
      </c>
      <c r="E4" s="78">
        <v>-1.6266081692969392E-3</v>
      </c>
      <c r="F4" s="79">
        <v>-1.0265034571970255E-2</v>
      </c>
      <c r="G4" s="74">
        <v>2.5096033772802729E-4</v>
      </c>
      <c r="H4" s="78">
        <v>1.4122015122165692E-4</v>
      </c>
      <c r="I4" s="79">
        <v>2.4292613057676137E-4</v>
      </c>
      <c r="K4" s="129" t="s">
        <v>27</v>
      </c>
      <c r="L4" s="111" t="s">
        <v>28</v>
      </c>
      <c r="M4" s="112">
        <v>42766</v>
      </c>
      <c r="N4" s="111">
        <v>0.05</v>
      </c>
      <c r="O4" s="113">
        <v>8830</v>
      </c>
      <c r="P4" s="111" t="s">
        <v>90</v>
      </c>
      <c r="Q4" s="111" t="s">
        <v>62</v>
      </c>
      <c r="R4" s="111" t="s">
        <v>60</v>
      </c>
      <c r="S4" s="114">
        <v>0.46279999999999999</v>
      </c>
      <c r="T4" s="115" t="s">
        <v>57</v>
      </c>
      <c r="U4" s="111" t="s">
        <v>147</v>
      </c>
      <c r="V4" s="111" t="s">
        <v>146</v>
      </c>
      <c r="W4" s="111" t="s">
        <v>67</v>
      </c>
      <c r="X4" s="111">
        <v>1.4</v>
      </c>
      <c r="Y4" s="116">
        <v>4.2000000000000003E-2</v>
      </c>
    </row>
    <row r="5" spans="2:25" x14ac:dyDescent="0.3">
      <c r="B5" s="14" t="s">
        <v>25</v>
      </c>
      <c r="C5" s="95">
        <v>0.45183891165233225</v>
      </c>
      <c r="D5" s="32">
        <v>7.2478427306819082E-3</v>
      </c>
      <c r="E5" s="33">
        <v>-1.454805702818307E-3</v>
      </c>
      <c r="F5" s="35">
        <v>-1.009471862644129E-2</v>
      </c>
      <c r="G5" s="32">
        <v>2.4677246427645103E-4</v>
      </c>
      <c r="H5" s="33">
        <v>1.4170471121711367E-4</v>
      </c>
      <c r="I5" s="35">
        <v>2.4773502520433321E-4</v>
      </c>
      <c r="K5" s="130"/>
      <c r="L5" s="117"/>
      <c r="M5" s="117"/>
      <c r="N5" s="117"/>
      <c r="O5" s="117"/>
      <c r="P5" s="117"/>
      <c r="Q5" s="117"/>
      <c r="R5" s="117"/>
      <c r="S5" s="118"/>
      <c r="T5" s="119" t="s">
        <v>65</v>
      </c>
      <c r="U5" s="117" t="s">
        <v>148</v>
      </c>
      <c r="V5" s="117" t="s">
        <v>149</v>
      </c>
      <c r="W5" s="117" t="s">
        <v>67</v>
      </c>
      <c r="X5" s="117">
        <v>0.8</v>
      </c>
      <c r="Y5" s="120">
        <v>0.04</v>
      </c>
    </row>
    <row r="6" spans="2:25" x14ac:dyDescent="0.3">
      <c r="B6" s="14" t="s">
        <v>80</v>
      </c>
      <c r="C6" s="95">
        <v>0.45101043582683875</v>
      </c>
      <c r="D6" s="32">
        <v>6.6730678839095336E-3</v>
      </c>
      <c r="E6" s="33">
        <v>-2.0246144794657805E-3</v>
      </c>
      <c r="F6" s="35">
        <v>-1.0659597132289367E-2</v>
      </c>
      <c r="G6" s="32">
        <v>8.3596669397908248E-4</v>
      </c>
      <c r="H6" s="33">
        <v>8.1394969081225019E-4</v>
      </c>
      <c r="I6" s="35">
        <v>8.3539198652643476E-4</v>
      </c>
      <c r="K6" s="128" t="s">
        <v>150</v>
      </c>
      <c r="L6" s="105" t="s">
        <v>37</v>
      </c>
      <c r="M6" s="106">
        <v>40694</v>
      </c>
      <c r="N6" s="105">
        <v>0.09</v>
      </c>
      <c r="O6" s="107">
        <v>3742</v>
      </c>
      <c r="P6" s="105" t="s">
        <v>90</v>
      </c>
      <c r="Q6" s="105" t="s">
        <v>73</v>
      </c>
      <c r="R6" s="105" t="s">
        <v>67</v>
      </c>
      <c r="S6" s="108">
        <v>0.46139999999999998</v>
      </c>
      <c r="T6" s="109" t="s">
        <v>107</v>
      </c>
      <c r="U6" s="105" t="s">
        <v>151</v>
      </c>
      <c r="V6" s="105" t="s">
        <v>107</v>
      </c>
      <c r="W6" s="105" t="s">
        <v>109</v>
      </c>
      <c r="X6" s="105">
        <v>0.1</v>
      </c>
      <c r="Y6" s="110">
        <v>0.26200000000000001</v>
      </c>
    </row>
    <row r="7" spans="2:25" x14ac:dyDescent="0.3">
      <c r="B7" s="14" t="s">
        <v>70</v>
      </c>
      <c r="C7" s="95">
        <v>0.45094595887921574</v>
      </c>
      <c r="D7" s="32">
        <v>6.6283354649905313E-3</v>
      </c>
      <c r="E7" s="33">
        <v>-2.0689604090832203E-3</v>
      </c>
      <c r="F7" s="35">
        <v>-1.0703559358722803E-2</v>
      </c>
      <c r="G7" s="32">
        <v>1.4030731547951892E-3</v>
      </c>
      <c r="H7" s="33">
        <v>1.3886811577782919E-3</v>
      </c>
      <c r="I7" s="35">
        <v>1.4031259364179662E-3</v>
      </c>
      <c r="K7" s="128" t="s">
        <v>31</v>
      </c>
      <c r="L7" s="105" t="s">
        <v>32</v>
      </c>
      <c r="M7" s="106">
        <v>40357</v>
      </c>
      <c r="N7" s="105">
        <v>0.09</v>
      </c>
      <c r="O7" s="107">
        <v>4953</v>
      </c>
      <c r="P7" s="105" t="s">
        <v>61</v>
      </c>
      <c r="Q7" s="105" t="s">
        <v>73</v>
      </c>
      <c r="R7" s="105" t="s">
        <v>60</v>
      </c>
      <c r="S7" s="108">
        <v>0.45579999999999998</v>
      </c>
      <c r="T7" s="109" t="s">
        <v>65</v>
      </c>
      <c r="U7" s="105" t="s">
        <v>152</v>
      </c>
      <c r="V7" s="105" t="s">
        <v>153</v>
      </c>
      <c r="W7" s="105" t="s">
        <v>72</v>
      </c>
      <c r="X7" s="105">
        <v>2.7</v>
      </c>
      <c r="Y7" s="110">
        <v>0.11600000000000001</v>
      </c>
    </row>
    <row r="8" spans="2:25" x14ac:dyDescent="0.3">
      <c r="B8" s="14" t="s">
        <v>27</v>
      </c>
      <c r="C8" s="95">
        <v>0.46277501900236562</v>
      </c>
      <c r="D8" s="32">
        <v>1.4835027815599977E-2</v>
      </c>
      <c r="E8" s="33">
        <v>6.0668258990415058E-3</v>
      </c>
      <c r="F8" s="35">
        <v>-2.6381679467618602E-3</v>
      </c>
      <c r="G8" s="32">
        <v>4.0835487868648397E-4</v>
      </c>
      <c r="H8" s="33">
        <v>2.065483993970211E-4</v>
      </c>
      <c r="I8" s="35">
        <v>2.3302517862614975E-5</v>
      </c>
      <c r="K8" s="129" t="s">
        <v>25</v>
      </c>
      <c r="L8" s="111" t="s">
        <v>26</v>
      </c>
      <c r="M8" s="112">
        <v>37736</v>
      </c>
      <c r="N8" s="111">
        <v>7.0000000000000007E-2</v>
      </c>
      <c r="O8" s="113">
        <v>12117</v>
      </c>
      <c r="P8" s="111" t="s">
        <v>61</v>
      </c>
      <c r="Q8" s="111" t="s">
        <v>73</v>
      </c>
      <c r="R8" s="111" t="s">
        <v>60</v>
      </c>
      <c r="S8" s="114">
        <v>0.45179999999999998</v>
      </c>
      <c r="T8" s="115" t="s">
        <v>57</v>
      </c>
      <c r="U8" s="111" t="s">
        <v>154</v>
      </c>
      <c r="V8" s="111" t="s">
        <v>146</v>
      </c>
      <c r="W8" s="111" t="s">
        <v>67</v>
      </c>
      <c r="X8" s="111">
        <v>4.7</v>
      </c>
      <c r="Y8" s="116">
        <v>4.2999999999999997E-2</v>
      </c>
    </row>
    <row r="9" spans="2:25" x14ac:dyDescent="0.3">
      <c r="B9" s="14" t="s">
        <v>111</v>
      </c>
      <c r="C9" s="95">
        <v>0.46419795681370668</v>
      </c>
      <c r="D9" s="32">
        <v>1.5822224831267384E-2</v>
      </c>
      <c r="E9" s="33">
        <v>7.0454935059602875E-3</v>
      </c>
      <c r="F9" s="35">
        <v>-1.6679682619293867E-3</v>
      </c>
      <c r="G9" s="32">
        <v>3.6078425013227682E-4</v>
      </c>
      <c r="H9" s="33">
        <v>3.7249077418989829E-4</v>
      </c>
      <c r="I9" s="35">
        <v>4.9008983519140939E-4</v>
      </c>
      <c r="K9" s="130"/>
      <c r="L9" s="117"/>
      <c r="M9" s="117"/>
      <c r="N9" s="117"/>
      <c r="O9" s="117"/>
      <c r="P9" s="117"/>
      <c r="Q9" s="117"/>
      <c r="R9" s="117"/>
      <c r="S9" s="118"/>
      <c r="T9" s="119" t="s">
        <v>65</v>
      </c>
      <c r="U9" s="117" t="s">
        <v>154</v>
      </c>
      <c r="V9" s="117" t="s">
        <v>149</v>
      </c>
      <c r="W9" s="117" t="s">
        <v>67</v>
      </c>
      <c r="X9" s="117">
        <v>2.7</v>
      </c>
      <c r="Y9" s="120">
        <v>5.3999999999999999E-2</v>
      </c>
    </row>
    <row r="10" spans="2:25" x14ac:dyDescent="0.3">
      <c r="B10" s="14" t="s">
        <v>34</v>
      </c>
      <c r="C10" s="95">
        <v>0.45013850102759578</v>
      </c>
      <c r="D10" s="32">
        <v>6.0681423384578714E-3</v>
      </c>
      <c r="E10" s="33">
        <v>-2.6243134519459144E-3</v>
      </c>
      <c r="F10" s="35">
        <v>-1.125410720903175E-2</v>
      </c>
      <c r="G10" s="32">
        <v>4.7122852385376041E-4</v>
      </c>
      <c r="H10" s="33">
        <v>4.3477195089351213E-4</v>
      </c>
      <c r="I10" s="35">
        <v>4.876292624547514E-4</v>
      </c>
      <c r="K10" s="129" t="s">
        <v>23</v>
      </c>
      <c r="L10" s="111" t="s">
        <v>24</v>
      </c>
      <c r="M10" s="112">
        <v>40436</v>
      </c>
      <c r="N10" s="111">
        <v>7.0000000000000007E-2</v>
      </c>
      <c r="O10" s="113">
        <v>43103</v>
      </c>
      <c r="P10" s="111" t="s">
        <v>61</v>
      </c>
      <c r="Q10" s="111" t="s">
        <v>62</v>
      </c>
      <c r="R10" s="111" t="s">
        <v>60</v>
      </c>
      <c r="S10" s="114">
        <v>0.4516</v>
      </c>
      <c r="T10" s="115" t="s">
        <v>57</v>
      </c>
      <c r="U10" s="111" t="s">
        <v>155</v>
      </c>
      <c r="V10" s="111" t="s">
        <v>153</v>
      </c>
      <c r="W10" s="111" t="s">
        <v>60</v>
      </c>
      <c r="X10" s="111">
        <v>26</v>
      </c>
      <c r="Y10" s="116">
        <v>3.5999999999999997E-2</v>
      </c>
    </row>
    <row r="11" spans="2:25" x14ac:dyDescent="0.3">
      <c r="B11" s="14" t="s">
        <v>31</v>
      </c>
      <c r="C11" s="95">
        <v>0.45580656166951972</v>
      </c>
      <c r="D11" s="32">
        <v>1.000049448043705E-2</v>
      </c>
      <c r="E11" s="33">
        <v>1.2740630618346405E-3</v>
      </c>
      <c r="F11" s="35">
        <v>-7.3894614004961223E-3</v>
      </c>
      <c r="G11" s="32">
        <v>1.5335215140578088E-3</v>
      </c>
      <c r="H11" s="33">
        <v>1.5183221608067372E-3</v>
      </c>
      <c r="I11" s="35">
        <v>1.5298834873991867E-3</v>
      </c>
      <c r="K11" s="130"/>
      <c r="L11" s="117"/>
      <c r="M11" s="117"/>
      <c r="N11" s="117"/>
      <c r="O11" s="117"/>
      <c r="P11" s="117"/>
      <c r="Q11" s="117"/>
      <c r="R11" s="117"/>
      <c r="S11" s="118"/>
      <c r="T11" s="119" t="s">
        <v>65</v>
      </c>
      <c r="U11" s="117" t="s">
        <v>155</v>
      </c>
      <c r="V11" s="117" t="s">
        <v>149</v>
      </c>
      <c r="W11" s="117" t="s">
        <v>67</v>
      </c>
      <c r="X11" s="117">
        <v>2.9</v>
      </c>
      <c r="Y11" s="120">
        <v>6.6000000000000003E-2</v>
      </c>
    </row>
    <row r="12" spans="2:25" x14ac:dyDescent="0.3">
      <c r="B12" s="14" t="s">
        <v>36</v>
      </c>
      <c r="C12" s="95">
        <v>0.46138624835977304</v>
      </c>
      <c r="D12" s="32">
        <v>1.3871535087465858E-2</v>
      </c>
      <c r="E12" s="33">
        <v>5.1116577739749314E-3</v>
      </c>
      <c r="F12" s="35">
        <v>-3.5850714790237603E-3</v>
      </c>
      <c r="G12" s="32">
        <v>2.0302572125912438E-4</v>
      </c>
      <c r="H12" s="33">
        <v>2.9171249934493879E-4</v>
      </c>
      <c r="I12" s="35">
        <v>4.5888121747711912E-4</v>
      </c>
      <c r="K12" s="129" t="s">
        <v>70</v>
      </c>
      <c r="L12" s="111" t="s">
        <v>20</v>
      </c>
      <c r="M12" s="112">
        <v>41051</v>
      </c>
      <c r="N12" s="111">
        <v>7.0000000000000007E-2</v>
      </c>
      <c r="O12" s="113">
        <v>27792</v>
      </c>
      <c r="P12" s="111" t="s">
        <v>61</v>
      </c>
      <c r="Q12" s="111" t="s">
        <v>73</v>
      </c>
      <c r="R12" s="111" t="s">
        <v>60</v>
      </c>
      <c r="S12" s="114">
        <v>0.45090000000000002</v>
      </c>
      <c r="T12" s="115" t="s">
        <v>57</v>
      </c>
      <c r="U12" s="111" t="s">
        <v>156</v>
      </c>
      <c r="V12" s="111" t="s">
        <v>153</v>
      </c>
      <c r="W12" s="111" t="s">
        <v>72</v>
      </c>
      <c r="X12" s="111">
        <v>17.5</v>
      </c>
      <c r="Y12" s="116">
        <v>7.6999999999999999E-2</v>
      </c>
    </row>
    <row r="13" spans="2:25" ht="22.8" x14ac:dyDescent="0.3">
      <c r="B13" s="18" t="s">
        <v>36</v>
      </c>
      <c r="C13" s="96">
        <v>0.45972528067156571</v>
      </c>
      <c r="D13" s="36">
        <v>1.27191991723965E-2</v>
      </c>
      <c r="E13" s="37">
        <v>3.9692780721836129E-3</v>
      </c>
      <c r="F13" s="39">
        <v>-4.7175667397245657E-3</v>
      </c>
      <c r="G13" s="36">
        <v>4.3642232684027879E-2</v>
      </c>
      <c r="H13" s="37">
        <v>4.3640525211828769E-2</v>
      </c>
      <c r="I13" s="39">
        <v>4.3639668150543078E-2</v>
      </c>
      <c r="K13" s="131"/>
      <c r="L13" s="102"/>
      <c r="M13" s="102"/>
      <c r="N13" s="102"/>
      <c r="O13" s="102"/>
      <c r="P13" s="102"/>
      <c r="Q13" s="102"/>
      <c r="R13" s="102"/>
      <c r="S13" s="103"/>
      <c r="T13" s="121" t="s">
        <v>57</v>
      </c>
      <c r="U13" s="122" t="s">
        <v>156</v>
      </c>
      <c r="V13" s="122" t="s">
        <v>146</v>
      </c>
      <c r="W13" s="122" t="s">
        <v>67</v>
      </c>
      <c r="X13" s="122">
        <v>2.6</v>
      </c>
      <c r="Y13" s="123">
        <v>5.7000000000000002E-2</v>
      </c>
    </row>
    <row r="14" spans="2:25" x14ac:dyDescent="0.3">
      <c r="K14" s="130"/>
      <c r="L14" s="117"/>
      <c r="M14" s="117"/>
      <c r="N14" s="117"/>
      <c r="O14" s="117"/>
      <c r="P14" s="117"/>
      <c r="Q14" s="117"/>
      <c r="R14" s="117"/>
      <c r="S14" s="118"/>
      <c r="T14" s="119" t="s">
        <v>65</v>
      </c>
      <c r="U14" s="117" t="s">
        <v>156</v>
      </c>
      <c r="V14" s="117" t="s">
        <v>149</v>
      </c>
      <c r="W14" s="117" t="s">
        <v>67</v>
      </c>
      <c r="X14" s="117">
        <v>6</v>
      </c>
      <c r="Y14" s="120">
        <v>5.8999999999999997E-2</v>
      </c>
    </row>
    <row r="15" spans="2:25" x14ac:dyDescent="0.3">
      <c r="K15" s="128" t="s">
        <v>80</v>
      </c>
      <c r="L15" s="124" t="s">
        <v>22</v>
      </c>
      <c r="M15" s="125">
        <v>43601</v>
      </c>
      <c r="N15" s="105">
        <v>7.0000000000000007E-2</v>
      </c>
      <c r="O15" s="107">
        <v>1589</v>
      </c>
      <c r="P15" s="105" t="s">
        <v>61</v>
      </c>
      <c r="Q15" s="105" t="s">
        <v>62</v>
      </c>
      <c r="R15" s="105" t="s">
        <v>60</v>
      </c>
      <c r="S15" s="108">
        <v>0.33939999999999998</v>
      </c>
      <c r="T15" s="109" t="s">
        <v>65</v>
      </c>
      <c r="U15" s="105" t="s">
        <v>157</v>
      </c>
      <c r="V15" s="105" t="s">
        <v>153</v>
      </c>
      <c r="W15" s="105" t="s">
        <v>60</v>
      </c>
      <c r="X15" s="105">
        <v>1.7</v>
      </c>
      <c r="Y15" s="110">
        <v>0.14799999999999999</v>
      </c>
    </row>
    <row r="16" spans="2:25" x14ac:dyDescent="0.3">
      <c r="K16" s="129" t="s">
        <v>158</v>
      </c>
      <c r="L16" s="126" t="s">
        <v>35</v>
      </c>
      <c r="M16" s="127">
        <v>40987</v>
      </c>
      <c r="N16" s="111">
        <v>0.09</v>
      </c>
      <c r="O16" s="113">
        <v>5259</v>
      </c>
      <c r="P16" s="111" t="s">
        <v>61</v>
      </c>
      <c r="Q16" s="111" t="s">
        <v>73</v>
      </c>
      <c r="R16" s="111" t="s">
        <v>60</v>
      </c>
      <c r="S16" s="114">
        <v>0.4501</v>
      </c>
      <c r="T16" s="115" t="s">
        <v>57</v>
      </c>
      <c r="U16" s="111" t="s">
        <v>159</v>
      </c>
      <c r="V16" s="111" t="s">
        <v>153</v>
      </c>
      <c r="W16" s="111" t="s">
        <v>60</v>
      </c>
      <c r="X16" s="111">
        <v>3.5</v>
      </c>
      <c r="Y16" s="116">
        <v>9.8000000000000004E-2</v>
      </c>
    </row>
    <row r="17" spans="11:25" ht="22.8" x14ac:dyDescent="0.3">
      <c r="K17" s="130"/>
      <c r="L17" s="104"/>
      <c r="M17" s="104"/>
      <c r="N17" s="117"/>
      <c r="O17" s="117"/>
      <c r="P17" s="117"/>
      <c r="Q17" s="117"/>
      <c r="R17" s="117"/>
      <c r="S17" s="118"/>
      <c r="T17" s="119" t="s">
        <v>65</v>
      </c>
      <c r="U17" s="117" t="s">
        <v>159</v>
      </c>
      <c r="V17" s="117" t="s">
        <v>146</v>
      </c>
      <c r="W17" s="117" t="s">
        <v>67</v>
      </c>
      <c r="X17" s="117">
        <v>2.6</v>
      </c>
      <c r="Y17" s="120">
        <v>6.2E-2</v>
      </c>
    </row>
  </sheetData>
  <mergeCells count="2">
    <mergeCell ref="D2:F2"/>
    <mergeCell ref="G2:I2"/>
  </mergeCells>
  <conditionalFormatting sqref="G4:I4">
    <cfRule type="top10" dxfId="9" priority="1" bottom="1" rank="1"/>
  </conditionalFormatting>
  <conditionalFormatting sqref="G5:I5">
    <cfRule type="top10" dxfId="8" priority="2" bottom="1" rank="1"/>
  </conditionalFormatting>
  <conditionalFormatting sqref="G6:I6">
    <cfRule type="top10" dxfId="7" priority="3" bottom="1" rank="1"/>
  </conditionalFormatting>
  <conditionalFormatting sqref="G7:I7">
    <cfRule type="top10" dxfId="6" priority="4" bottom="1" rank="1"/>
  </conditionalFormatting>
  <conditionalFormatting sqref="G8:I8">
    <cfRule type="top10" dxfId="5" priority="5" bottom="1" rank="1"/>
  </conditionalFormatting>
  <conditionalFormatting sqref="G9:I9">
    <cfRule type="top10" dxfId="4" priority="6" bottom="1" rank="1"/>
  </conditionalFormatting>
  <conditionalFormatting sqref="G10:I10">
    <cfRule type="top10" dxfId="3" priority="7" bottom="1" rank="1"/>
  </conditionalFormatting>
  <conditionalFormatting sqref="G11:I11">
    <cfRule type="top10" dxfId="2" priority="8" bottom="1" rank="1"/>
  </conditionalFormatting>
  <conditionalFormatting sqref="G12:I12">
    <cfRule type="top10" dxfId="1" priority="9" bottom="1" rank="1"/>
  </conditionalFormatting>
  <conditionalFormatting sqref="G13:I13">
    <cfRule type="top10" dxfId="0" priority="10" bottom="1" rank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Data</vt:lpstr>
      <vt:lpstr>Analysis</vt:lpstr>
      <vt:lpstr>Prezentacja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</dc:creator>
  <cp:lastModifiedBy>Dawid</cp:lastModifiedBy>
  <dcterms:created xsi:type="dcterms:W3CDTF">2021-01-12T02:24:32Z</dcterms:created>
  <dcterms:modified xsi:type="dcterms:W3CDTF">2021-01-12T05:41:56Z</dcterms:modified>
</cp:coreProperties>
</file>